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drawings/drawing6.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8.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wb484435\WBG\Maria Gabriela Farfan Betran - LC7_PY\4.CEQ\3. PySim2016\PySimTool\3.Tool\"/>
    </mc:Choice>
  </mc:AlternateContent>
  <xr:revisionPtr revIDLastSave="4" documentId="8_{6A53F1EB-8914-4704-B706-375B9F874D87}" xr6:coauthVersionLast="41" xr6:coauthVersionMax="41" xr10:uidLastSave="{436D0F1E-E78A-41F7-926C-6AB5D652EFE8}"/>
  <bookViews>
    <workbookView xWindow="-108" yWindow="-108" windowWidth="23256" windowHeight="12576" tabRatio="897" xr2:uid="{00000000-000D-0000-FFFF-FFFF00000000}"/>
  </bookViews>
  <sheets>
    <sheet name="Hoja de parametros" sheetId="1" r:id="rId1"/>
    <sheet name="uprod" sheetId="2" state="hidden" r:id="rId2"/>
    <sheet name="gdp" sheetId="3" state="hidden" r:id="rId3"/>
    <sheet name="rates_nonprog" sheetId="4" state="hidden" r:id="rId4"/>
    <sheet name="ssc" sheetId="5" state="hidden" r:id="rId5"/>
    <sheet name="deduction" sheetId="6" state="hidden" r:id="rId6"/>
    <sheet name="nonprog_tax" sheetId="7" state="hidden" r:id="rId7"/>
    <sheet name="prog_tax" sheetId="8" state="hidden" r:id="rId8"/>
    <sheet name="concentration" sheetId="9" state="hidden" r:id="rId9"/>
    <sheet name="all" sheetId="10" state="hidden" r:id="rId10"/>
    <sheet name="sectores_isc" sheetId="28" state="hidden" r:id="rId11"/>
    <sheet name="isc" sheetId="25" state="hidden" r:id="rId12"/>
    <sheet name="Diccionario" sheetId="24" r:id="rId13"/>
    <sheet name="Curvas de concentracion" sheetId="11" state="hidden" r:id="rId14"/>
    <sheet name="combinations" sheetId="17" state="hidden" r:id="rId15"/>
    <sheet name="Pobreza y desigualdad" sheetId="12" state="hidden" r:id="rId16"/>
    <sheet name="Beneficios" sheetId="14" state="hidden" r:id="rId17"/>
    <sheet name="Contribuyentes" sheetId="18" state="hidden" r:id="rId18"/>
    <sheet name="Tasas efectivas" sheetId="19" state="hidden" r:id="rId19"/>
    <sheet name="Dependencia" sheetId="16" state="hidden" r:id="rId20"/>
    <sheet name="Cobertura" sheetId="13" state="hidden" r:id="rId21"/>
    <sheet name="Beneficiarios" sheetId="15" state="hidden" r:id="rId22"/>
    <sheet name="indiv_" sheetId="20" state="hidden" r:id="rId23"/>
    <sheet name="indiv__ref" sheetId="21" state="hidden" r:id="rId24"/>
    <sheet name="concentration_ref" sheetId="22" state="hidden" r:id="rId25"/>
    <sheet name="all_ref" sheetId="23" state="hidden" r:id="rId26"/>
  </sheets>
  <definedNames>
    <definedName name="_xlnm._FilterDatabase" localSheetId="9" hidden="1">all!$A$1:$H$1643</definedName>
    <definedName name="_xlnm._FilterDatabase" localSheetId="3" hidden="1">rates_nonprog!$B$1:$G$9</definedName>
    <definedName name="coberturas">combinations!$L$2:$L$20</definedName>
    <definedName name="coberturas2">combinations!$N$2:$N$29</definedName>
    <definedName name="deduction">combinations!$C$2:$C$3</definedName>
    <definedName name="deductmod">combinations!$Y$2:$Y$5</definedName>
    <definedName name="deductmod2">combinations!$AA$2:$AA$4</definedName>
    <definedName name="depend">combinations!$U$2:$U$25</definedName>
    <definedName name="depend2">combinations!$W$2:$W$20</definedName>
    <definedName name="no">combinations!$AD$2</definedName>
    <definedName name="pagos">Contribuyentes!$C$78:$H$78</definedName>
    <definedName name="povs">combinations!$H$2:$H$11</definedName>
    <definedName name="povs2">combinations!$J$2:$J$11</definedName>
    <definedName name="refinc">combinations!$Q$2:$Q$20</definedName>
    <definedName name="refinc2">combinations!$S$2:$S$20</definedName>
    <definedName name="tasa">'Tasas efectivas'!$D$83:$H$83</definedName>
    <definedName name="vectors">combinations!$D$2:$D$40</definedName>
    <definedName name="vectors2">combinations!$F$2:$F$70</definedName>
    <definedName name="years">combinations!$P$2:$P$5</definedName>
    <definedName name="yes">combinations!$AC$2</definedName>
    <definedName name="yesno">combinations!$A$2:$A$3</definedName>
    <definedName name="yesno2">combinations!$B$2:$B$3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C80" i="18" l="1"/>
  <c r="AC81" i="18"/>
  <c r="AC82" i="18"/>
  <c r="AC83" i="18"/>
  <c r="O17" i="18"/>
  <c r="AC84" i="18"/>
  <c r="AC85" i="18"/>
  <c r="AC86" i="18"/>
  <c r="AC87" i="18"/>
  <c r="AC88" i="18"/>
  <c r="AC79" i="18"/>
  <c r="AB80" i="18"/>
  <c r="AB81" i="18"/>
  <c r="Q15" i="18" s="1"/>
  <c r="AB82" i="18"/>
  <c r="AB83" i="18"/>
  <c r="AB84" i="18"/>
  <c r="AB85" i="18"/>
  <c r="AB86" i="18"/>
  <c r="AB87" i="18"/>
  <c r="AB88" i="18"/>
  <c r="AB79" i="18"/>
  <c r="O80" i="18"/>
  <c r="O81" i="18"/>
  <c r="O82" i="18"/>
  <c r="O83" i="18"/>
  <c r="O84" i="18"/>
  <c r="O85" i="18"/>
  <c r="O86" i="18"/>
  <c r="O87" i="18"/>
  <c r="O88" i="18"/>
  <c r="O79" i="18"/>
  <c r="N80" i="18"/>
  <c r="N81" i="18"/>
  <c r="N82" i="18"/>
  <c r="N83" i="18"/>
  <c r="N84" i="18"/>
  <c r="N85" i="18"/>
  <c r="E19" i="18" s="1"/>
  <c r="N86" i="18"/>
  <c r="N87" i="18"/>
  <c r="N88" i="18"/>
  <c r="N79" i="18"/>
  <c r="A2" i="28"/>
  <c r="B2" i="28"/>
  <c r="C2" i="28"/>
  <c r="D2" i="28"/>
  <c r="A3" i="28"/>
  <c r="B3" i="28"/>
  <c r="C3" i="28"/>
  <c r="D3" i="28"/>
  <c r="A4" i="28"/>
  <c r="B4" i="28"/>
  <c r="C4" i="28"/>
  <c r="D4" i="28"/>
  <c r="A5" i="28"/>
  <c r="B5" i="28"/>
  <c r="C5" i="28"/>
  <c r="D5" i="28"/>
  <c r="A6" i="28"/>
  <c r="B6" i="28"/>
  <c r="C6" i="28"/>
  <c r="D6" i="28"/>
  <c r="A7" i="28"/>
  <c r="B7" i="28"/>
  <c r="C7" i="28"/>
  <c r="D7" i="28"/>
  <c r="A8" i="28"/>
  <c r="B8" i="28"/>
  <c r="C8" i="28"/>
  <c r="D8" i="28"/>
  <c r="A9" i="28"/>
  <c r="B9" i="28"/>
  <c r="C9" i="28"/>
  <c r="D9" i="28"/>
  <c r="A10" i="28"/>
  <c r="B10" i="28"/>
  <c r="C10" i="28"/>
  <c r="D10" i="28"/>
  <c r="A11" i="28"/>
  <c r="B11" i="28"/>
  <c r="C11" i="28"/>
  <c r="D11" i="28"/>
  <c r="F66" i="1"/>
  <c r="E3" i="28" s="1"/>
  <c r="F67" i="1"/>
  <c r="E4" i="28" s="1"/>
  <c r="F68" i="1"/>
  <c r="E5" i="28" s="1"/>
  <c r="F69" i="1"/>
  <c r="E6" i="28"/>
  <c r="F70" i="1"/>
  <c r="E7" i="28"/>
  <c r="F71" i="1"/>
  <c r="E8" i="28"/>
  <c r="F72" i="1"/>
  <c r="E9" i="28"/>
  <c r="F73" i="1"/>
  <c r="E10" i="28"/>
  <c r="F74" i="1"/>
  <c r="E11" i="28" s="1"/>
  <c r="F65" i="1"/>
  <c r="E2" i="28"/>
  <c r="A2" i="25"/>
  <c r="B2" i="25"/>
  <c r="C2" i="25"/>
  <c r="D2" i="25"/>
  <c r="A3" i="25"/>
  <c r="B3" i="25"/>
  <c r="C3" i="25"/>
  <c r="D3" i="25"/>
  <c r="A4" i="25"/>
  <c r="B4" i="25"/>
  <c r="C4" i="25"/>
  <c r="D4" i="25"/>
  <c r="A5" i="25"/>
  <c r="B5" i="25"/>
  <c r="C5" i="25"/>
  <c r="D5" i="25"/>
  <c r="A6" i="25"/>
  <c r="B6" i="25"/>
  <c r="C6" i="25"/>
  <c r="D6" i="25"/>
  <c r="A7" i="25"/>
  <c r="B7" i="25"/>
  <c r="C7" i="25"/>
  <c r="D7" i="25"/>
  <c r="A8" i="25"/>
  <c r="B8" i="25"/>
  <c r="C8" i="25"/>
  <c r="D8" i="25"/>
  <c r="A9" i="25"/>
  <c r="B9" i="25"/>
  <c r="C9" i="25"/>
  <c r="D9" i="25"/>
  <c r="A10" i="25"/>
  <c r="B10" i="25"/>
  <c r="C10" i="25"/>
  <c r="D10" i="25"/>
  <c r="A11" i="25"/>
  <c r="B11" i="25"/>
  <c r="C11" i="25"/>
  <c r="D11" i="25"/>
  <c r="A12" i="25"/>
  <c r="B12" i="25"/>
  <c r="C12" i="25"/>
  <c r="D12" i="25"/>
  <c r="A13" i="25"/>
  <c r="B13" i="25"/>
  <c r="C13" i="25"/>
  <c r="D13" i="25"/>
  <c r="A14" i="25"/>
  <c r="B14" i="25"/>
  <c r="C14" i="25"/>
  <c r="D14" i="25"/>
  <c r="A15" i="25"/>
  <c r="B15" i="25"/>
  <c r="C15" i="25"/>
  <c r="D15" i="25"/>
  <c r="A16" i="25"/>
  <c r="B16" i="25"/>
  <c r="C16" i="25"/>
  <c r="D16" i="25"/>
  <c r="A17" i="25"/>
  <c r="B17" i="25"/>
  <c r="C17" i="25"/>
  <c r="D17" i="25"/>
  <c r="A18" i="25"/>
  <c r="B18" i="25"/>
  <c r="C18" i="25"/>
  <c r="D18" i="25"/>
  <c r="A19" i="25"/>
  <c r="B19" i="25"/>
  <c r="C19" i="25"/>
  <c r="D19" i="25"/>
  <c r="A20" i="25"/>
  <c r="B20" i="25"/>
  <c r="C20" i="25"/>
  <c r="D20" i="25"/>
  <c r="A21" i="25"/>
  <c r="B21" i="25"/>
  <c r="C21" i="25"/>
  <c r="D21" i="25"/>
  <c r="A22" i="25"/>
  <c r="B22" i="25"/>
  <c r="C22" i="25"/>
  <c r="D22" i="25"/>
  <c r="A23" i="25"/>
  <c r="B23" i="25"/>
  <c r="C23" i="25"/>
  <c r="D23" i="25"/>
  <c r="A24" i="25"/>
  <c r="B24" i="25"/>
  <c r="C24" i="25"/>
  <c r="D24" i="25"/>
  <c r="A25" i="25"/>
  <c r="B25" i="25"/>
  <c r="C25" i="25"/>
  <c r="D25" i="25"/>
  <c r="A26" i="25"/>
  <c r="B26" i="25"/>
  <c r="C26" i="25"/>
  <c r="D26" i="25"/>
  <c r="A27" i="25"/>
  <c r="B27" i="25"/>
  <c r="C27" i="25"/>
  <c r="D27" i="25"/>
  <c r="A28" i="25"/>
  <c r="B28" i="25"/>
  <c r="C28" i="25"/>
  <c r="D28" i="25"/>
  <c r="A29" i="25"/>
  <c r="B29" i="25"/>
  <c r="C29" i="25"/>
  <c r="D29" i="25"/>
  <c r="A30" i="25"/>
  <c r="B30" i="25"/>
  <c r="C30" i="25"/>
  <c r="D30" i="25"/>
  <c r="A31" i="25"/>
  <c r="B31" i="25"/>
  <c r="C31" i="25"/>
  <c r="D31" i="25"/>
  <c r="A32" i="25"/>
  <c r="B32" i="25"/>
  <c r="C32" i="25"/>
  <c r="D32" i="25"/>
  <c r="A33" i="25"/>
  <c r="B33" i="25"/>
  <c r="C33" i="25"/>
  <c r="D33" i="25"/>
  <c r="A34" i="25"/>
  <c r="B34" i="25"/>
  <c r="C34" i="25"/>
  <c r="D34" i="25"/>
  <c r="A35" i="25"/>
  <c r="B35" i="25"/>
  <c r="C35" i="25"/>
  <c r="D35" i="25"/>
  <c r="A36" i="25"/>
  <c r="B36" i="25"/>
  <c r="C36" i="25"/>
  <c r="D36" i="25"/>
  <c r="A37" i="25"/>
  <c r="B37" i="25"/>
  <c r="C37" i="25"/>
  <c r="D37" i="25"/>
  <c r="A38" i="25"/>
  <c r="B38" i="25"/>
  <c r="C38" i="25"/>
  <c r="D38" i="25"/>
  <c r="A39" i="25"/>
  <c r="B39" i="25"/>
  <c r="C39" i="25"/>
  <c r="D39" i="25"/>
  <c r="A40" i="25"/>
  <c r="B40" i="25"/>
  <c r="C40" i="25"/>
  <c r="D40" i="25"/>
  <c r="A41" i="25"/>
  <c r="B41" i="25"/>
  <c r="C41" i="25"/>
  <c r="D41" i="25"/>
  <c r="A42" i="25"/>
  <c r="B42" i="25"/>
  <c r="C42" i="25"/>
  <c r="D42" i="25"/>
  <c r="A43" i="25"/>
  <c r="B43" i="25"/>
  <c r="C43" i="25"/>
  <c r="D43" i="25"/>
  <c r="A44" i="25"/>
  <c r="B44" i="25"/>
  <c r="C44" i="25"/>
  <c r="D44" i="25"/>
  <c r="A45" i="25"/>
  <c r="B45" i="25"/>
  <c r="C45" i="25"/>
  <c r="D45" i="25"/>
  <c r="A46" i="25"/>
  <c r="B46" i="25"/>
  <c r="C46" i="25"/>
  <c r="D46" i="25"/>
  <c r="A47" i="25"/>
  <c r="B47" i="25"/>
  <c r="C47" i="25"/>
  <c r="D47" i="25"/>
  <c r="A48" i="25"/>
  <c r="B48" i="25"/>
  <c r="C48" i="25"/>
  <c r="D48" i="25"/>
  <c r="A49" i="25"/>
  <c r="B49" i="25"/>
  <c r="C49" i="25"/>
  <c r="D49" i="25"/>
  <c r="A50" i="25"/>
  <c r="B50" i="25"/>
  <c r="C50" i="25"/>
  <c r="D50" i="25"/>
  <c r="A51" i="25"/>
  <c r="B51" i="25"/>
  <c r="C51" i="25"/>
  <c r="D51" i="25"/>
  <c r="A52" i="25"/>
  <c r="B52" i="25"/>
  <c r="C52" i="25"/>
  <c r="D52" i="25"/>
  <c r="A53" i="25"/>
  <c r="B53" i="25"/>
  <c r="C53" i="25"/>
  <c r="D53" i="25"/>
  <c r="A54" i="25"/>
  <c r="B54" i="25"/>
  <c r="C54" i="25"/>
  <c r="D54" i="25"/>
  <c r="A55" i="25"/>
  <c r="B55" i="25"/>
  <c r="C55" i="25"/>
  <c r="D55" i="25"/>
  <c r="A56" i="25"/>
  <c r="B56" i="25"/>
  <c r="C56" i="25"/>
  <c r="D56" i="25"/>
  <c r="A57" i="25"/>
  <c r="B57" i="25"/>
  <c r="C57" i="25"/>
  <c r="D57" i="25"/>
  <c r="A58" i="25"/>
  <c r="B58" i="25"/>
  <c r="C58" i="25"/>
  <c r="D58" i="25"/>
  <c r="A59" i="25"/>
  <c r="B59" i="25"/>
  <c r="C59" i="25"/>
  <c r="D59" i="25"/>
  <c r="A60" i="25"/>
  <c r="B60" i="25"/>
  <c r="C60" i="25"/>
  <c r="D60" i="25"/>
  <c r="A61" i="25"/>
  <c r="B61" i="25"/>
  <c r="C61" i="25"/>
  <c r="D61" i="25"/>
  <c r="A62" i="25"/>
  <c r="B62" i="25"/>
  <c r="C62" i="25"/>
  <c r="D62" i="25"/>
  <c r="A63" i="25"/>
  <c r="B63" i="25"/>
  <c r="C63" i="25"/>
  <c r="D63" i="25"/>
  <c r="A64" i="25"/>
  <c r="B64" i="25"/>
  <c r="C64" i="25"/>
  <c r="D64" i="25"/>
  <c r="A65" i="25"/>
  <c r="B65" i="25"/>
  <c r="C65" i="25"/>
  <c r="D65" i="25"/>
  <c r="A66" i="25"/>
  <c r="B66" i="25"/>
  <c r="C66" i="25"/>
  <c r="D66" i="25"/>
  <c r="A67" i="25"/>
  <c r="B67" i="25"/>
  <c r="C67" i="25"/>
  <c r="D67" i="25"/>
  <c r="A68" i="25"/>
  <c r="B68" i="25"/>
  <c r="C68" i="25"/>
  <c r="D68" i="25"/>
  <c r="A69" i="25"/>
  <c r="B69" i="25"/>
  <c r="C69" i="25"/>
  <c r="D69" i="25"/>
  <c r="A70" i="25"/>
  <c r="B70" i="25"/>
  <c r="C70" i="25"/>
  <c r="D70" i="25"/>
  <c r="A71" i="25"/>
  <c r="B71" i="25"/>
  <c r="C71" i="25"/>
  <c r="D71" i="25"/>
  <c r="A72" i="25"/>
  <c r="B72" i="25"/>
  <c r="C72" i="25"/>
  <c r="D72" i="25"/>
  <c r="A73" i="25"/>
  <c r="B73" i="25"/>
  <c r="C73" i="25"/>
  <c r="D73" i="25"/>
  <c r="A74" i="25"/>
  <c r="B74" i="25"/>
  <c r="C74" i="25"/>
  <c r="D74" i="25"/>
  <c r="A75" i="25"/>
  <c r="B75" i="25"/>
  <c r="C75" i="25"/>
  <c r="D75" i="25"/>
  <c r="A76" i="25"/>
  <c r="B76" i="25"/>
  <c r="C76" i="25"/>
  <c r="D76" i="25"/>
  <c r="A77" i="25"/>
  <c r="B77" i="25"/>
  <c r="C77" i="25"/>
  <c r="D77" i="25"/>
  <c r="A78" i="25"/>
  <c r="B78" i="25"/>
  <c r="C78" i="25"/>
  <c r="D78" i="25"/>
  <c r="A79" i="25"/>
  <c r="B79" i="25"/>
  <c r="C79" i="25"/>
  <c r="D79" i="25"/>
  <c r="A80" i="25"/>
  <c r="B80" i="25"/>
  <c r="C80" i="25"/>
  <c r="D80" i="25"/>
  <c r="A81" i="25"/>
  <c r="B81" i="25"/>
  <c r="C81" i="25"/>
  <c r="D81" i="25"/>
  <c r="A82" i="25"/>
  <c r="B82" i="25"/>
  <c r="C82" i="25"/>
  <c r="D82" i="25"/>
  <c r="A83" i="25"/>
  <c r="B83" i="25"/>
  <c r="C83" i="25"/>
  <c r="D83" i="25"/>
  <c r="A84" i="25"/>
  <c r="B84" i="25"/>
  <c r="C84" i="25"/>
  <c r="D84" i="25"/>
  <c r="A85" i="25"/>
  <c r="B85" i="25"/>
  <c r="C85" i="25"/>
  <c r="D85" i="25"/>
  <c r="A86" i="25"/>
  <c r="B86" i="25"/>
  <c r="C86" i="25"/>
  <c r="D86" i="25"/>
  <c r="A87" i="25"/>
  <c r="B87" i="25"/>
  <c r="C87" i="25"/>
  <c r="D87" i="25"/>
  <c r="A88" i="25"/>
  <c r="B88" i="25"/>
  <c r="C88" i="25"/>
  <c r="D88" i="25"/>
  <c r="A89" i="25"/>
  <c r="B89" i="25"/>
  <c r="C89" i="25"/>
  <c r="D89" i="25"/>
  <c r="A90" i="25"/>
  <c r="B90" i="25"/>
  <c r="C90" i="25"/>
  <c r="D90" i="25"/>
  <c r="A91" i="25"/>
  <c r="B91" i="25"/>
  <c r="C91" i="25"/>
  <c r="D91" i="25"/>
  <c r="A92" i="25"/>
  <c r="B92" i="25"/>
  <c r="C92" i="25"/>
  <c r="D92" i="25"/>
  <c r="A93" i="25"/>
  <c r="B93" i="25"/>
  <c r="C93" i="25"/>
  <c r="D93" i="25"/>
  <c r="A94" i="25"/>
  <c r="B94" i="25"/>
  <c r="C94" i="25"/>
  <c r="D94" i="25"/>
  <c r="A95" i="25"/>
  <c r="B95" i="25"/>
  <c r="C95" i="25"/>
  <c r="D95" i="25"/>
  <c r="A96" i="25"/>
  <c r="B96" i="25"/>
  <c r="C96" i="25"/>
  <c r="D96" i="25"/>
  <c r="A97" i="25"/>
  <c r="B97" i="25"/>
  <c r="C97" i="25"/>
  <c r="D97" i="25"/>
  <c r="A98" i="25"/>
  <c r="B98" i="25"/>
  <c r="C98" i="25"/>
  <c r="D98" i="25"/>
  <c r="A99" i="25"/>
  <c r="B99" i="25"/>
  <c r="C99" i="25"/>
  <c r="D99" i="25"/>
  <c r="A100" i="25"/>
  <c r="B100" i="25"/>
  <c r="C100" i="25"/>
  <c r="D100" i="25"/>
  <c r="A101" i="25"/>
  <c r="B101" i="25"/>
  <c r="C101" i="25"/>
  <c r="D101" i="25"/>
  <c r="A102" i="25"/>
  <c r="B102" i="25"/>
  <c r="C102" i="25"/>
  <c r="D102" i="25"/>
  <c r="A103" i="25"/>
  <c r="B103" i="25"/>
  <c r="C103" i="25"/>
  <c r="D103" i="25"/>
  <c r="A104" i="25"/>
  <c r="B104" i="25"/>
  <c r="C104" i="25"/>
  <c r="D104" i="25"/>
  <c r="A105" i="25"/>
  <c r="B105" i="25"/>
  <c r="C105" i="25"/>
  <c r="D105" i="25"/>
  <c r="A106" i="25"/>
  <c r="B106" i="25"/>
  <c r="C106" i="25"/>
  <c r="D106" i="25"/>
  <c r="A107" i="25"/>
  <c r="B107" i="25"/>
  <c r="C107" i="25"/>
  <c r="D107" i="25"/>
  <c r="A108" i="25"/>
  <c r="B108" i="25"/>
  <c r="C108" i="25"/>
  <c r="D108" i="25"/>
  <c r="A109" i="25"/>
  <c r="B109" i="25"/>
  <c r="C109" i="25"/>
  <c r="D109" i="25"/>
  <c r="A110" i="25"/>
  <c r="B110" i="25"/>
  <c r="C110" i="25"/>
  <c r="D110" i="25"/>
  <c r="A111" i="25"/>
  <c r="B111" i="25"/>
  <c r="C111" i="25"/>
  <c r="D111" i="25"/>
  <c r="A112" i="25"/>
  <c r="B112" i="25"/>
  <c r="C112" i="25"/>
  <c r="D112" i="25"/>
  <c r="A113" i="25"/>
  <c r="B113" i="25"/>
  <c r="C113" i="25"/>
  <c r="D113" i="25"/>
  <c r="A114" i="25"/>
  <c r="B114" i="25"/>
  <c r="C114" i="25"/>
  <c r="D114" i="25"/>
  <c r="A115" i="25"/>
  <c r="B115" i="25"/>
  <c r="C115" i="25"/>
  <c r="D115" i="25"/>
  <c r="A116" i="25"/>
  <c r="B116" i="25"/>
  <c r="C116" i="25"/>
  <c r="D116" i="25"/>
  <c r="A117" i="25"/>
  <c r="B117" i="25"/>
  <c r="C117" i="25"/>
  <c r="D117" i="25"/>
  <c r="A118" i="25"/>
  <c r="B118" i="25"/>
  <c r="C118" i="25"/>
  <c r="D118" i="25"/>
  <c r="A119" i="25"/>
  <c r="B119" i="25"/>
  <c r="C119" i="25"/>
  <c r="D119" i="25"/>
  <c r="A120" i="25"/>
  <c r="B120" i="25"/>
  <c r="C120" i="25"/>
  <c r="D120" i="25"/>
  <c r="A121" i="25"/>
  <c r="B121" i="25"/>
  <c r="C121" i="25"/>
  <c r="D121" i="25"/>
  <c r="A122" i="25"/>
  <c r="B122" i="25"/>
  <c r="C122" i="25"/>
  <c r="D122" i="25"/>
  <c r="A123" i="25"/>
  <c r="B123" i="25"/>
  <c r="C123" i="25"/>
  <c r="D123" i="25"/>
  <c r="A124" i="25"/>
  <c r="B124" i="25"/>
  <c r="C124" i="25"/>
  <c r="D124" i="25"/>
  <c r="A125" i="25"/>
  <c r="B125" i="25"/>
  <c r="C125" i="25"/>
  <c r="D125" i="25"/>
  <c r="A126" i="25"/>
  <c r="B126" i="25"/>
  <c r="C126" i="25"/>
  <c r="D126" i="25"/>
  <c r="A127" i="25"/>
  <c r="B127" i="25"/>
  <c r="C127" i="25"/>
  <c r="D127" i="25"/>
  <c r="A128" i="25"/>
  <c r="B128" i="25"/>
  <c r="C128" i="25"/>
  <c r="D128" i="25"/>
  <c r="A129" i="25"/>
  <c r="B129" i="25"/>
  <c r="C129" i="25"/>
  <c r="D129" i="25"/>
  <c r="A130" i="25"/>
  <c r="B130" i="25"/>
  <c r="C130" i="25"/>
  <c r="D130" i="25"/>
  <c r="A131" i="25"/>
  <c r="B131" i="25"/>
  <c r="C131" i="25"/>
  <c r="D131" i="25"/>
  <c r="A132" i="25"/>
  <c r="B132" i="25"/>
  <c r="C132" i="25"/>
  <c r="D132" i="25"/>
  <c r="A133" i="25"/>
  <c r="B133" i="25"/>
  <c r="C133" i="25"/>
  <c r="D133" i="25"/>
  <c r="A134" i="25"/>
  <c r="B134" i="25"/>
  <c r="C134" i="25"/>
  <c r="D134" i="25"/>
  <c r="A135" i="25"/>
  <c r="B135" i="25"/>
  <c r="C135" i="25"/>
  <c r="D135" i="25"/>
  <c r="A136" i="25"/>
  <c r="B136" i="25"/>
  <c r="C136" i="25"/>
  <c r="D136" i="25"/>
  <c r="A137" i="25"/>
  <c r="B137" i="25"/>
  <c r="C137" i="25"/>
  <c r="D137" i="25"/>
  <c r="A138" i="25"/>
  <c r="B138" i="25"/>
  <c r="C138" i="25"/>
  <c r="D138" i="25"/>
  <c r="A139" i="25"/>
  <c r="B139" i="25"/>
  <c r="C139" i="25"/>
  <c r="D139" i="25"/>
  <c r="A140" i="25"/>
  <c r="B140" i="25"/>
  <c r="C140" i="25"/>
  <c r="D140" i="25"/>
  <c r="A141" i="25"/>
  <c r="B141" i="25"/>
  <c r="C141" i="25"/>
  <c r="D141" i="25"/>
  <c r="A142" i="25"/>
  <c r="B142" i="25"/>
  <c r="C142" i="25"/>
  <c r="D142" i="25"/>
  <c r="A143" i="25"/>
  <c r="B143" i="25"/>
  <c r="C143" i="25"/>
  <c r="D143" i="25"/>
  <c r="A144" i="25"/>
  <c r="B144" i="25"/>
  <c r="C144" i="25"/>
  <c r="D144" i="25"/>
  <c r="A145" i="25"/>
  <c r="B145" i="25"/>
  <c r="C145" i="25"/>
  <c r="D145" i="25"/>
  <c r="A146" i="25"/>
  <c r="B146" i="25"/>
  <c r="C146" i="25"/>
  <c r="D146" i="25"/>
  <c r="A147" i="25"/>
  <c r="B147" i="25"/>
  <c r="C147" i="25"/>
  <c r="D147" i="25"/>
  <c r="A148" i="25"/>
  <c r="B148" i="25"/>
  <c r="C148" i="25"/>
  <c r="D148" i="25"/>
  <c r="A149" i="25"/>
  <c r="B149" i="25"/>
  <c r="C149" i="25"/>
  <c r="D149" i="25"/>
  <c r="A150" i="25"/>
  <c r="B150" i="25"/>
  <c r="C150" i="25"/>
  <c r="D150" i="25"/>
  <c r="A151" i="25"/>
  <c r="B151" i="25"/>
  <c r="C151" i="25"/>
  <c r="D151" i="25"/>
  <c r="A152" i="25"/>
  <c r="B152" i="25"/>
  <c r="C152" i="25"/>
  <c r="D152" i="25"/>
  <c r="A153" i="25"/>
  <c r="B153" i="25"/>
  <c r="C153" i="25"/>
  <c r="D153" i="25"/>
  <c r="A154" i="25"/>
  <c r="B154" i="25"/>
  <c r="C154" i="25"/>
  <c r="D154" i="25"/>
  <c r="A155" i="25"/>
  <c r="B155" i="25"/>
  <c r="C155" i="25"/>
  <c r="D155" i="25"/>
  <c r="A156" i="25"/>
  <c r="B156" i="25"/>
  <c r="C156" i="25"/>
  <c r="D156" i="25"/>
  <c r="A157" i="25"/>
  <c r="B157" i="25"/>
  <c r="C157" i="25"/>
  <c r="D157" i="25"/>
  <c r="A158" i="25"/>
  <c r="B158" i="25"/>
  <c r="C158" i="25"/>
  <c r="D158" i="25"/>
  <c r="A159" i="25"/>
  <c r="B159" i="25"/>
  <c r="C159" i="25"/>
  <c r="D159" i="25"/>
  <c r="A160" i="25"/>
  <c r="B160" i="25"/>
  <c r="C160" i="25"/>
  <c r="D160" i="25"/>
  <c r="A161" i="25"/>
  <c r="B161" i="25"/>
  <c r="C161" i="25"/>
  <c r="D161" i="25"/>
  <c r="A162" i="25"/>
  <c r="B162" i="25"/>
  <c r="C162" i="25"/>
  <c r="D162" i="25"/>
  <c r="A163" i="25"/>
  <c r="B163" i="25"/>
  <c r="C163" i="25"/>
  <c r="D163" i="25"/>
  <c r="A164" i="25"/>
  <c r="B164" i="25"/>
  <c r="C164" i="25"/>
  <c r="D164" i="25"/>
  <c r="A165" i="25"/>
  <c r="B165" i="25"/>
  <c r="C165" i="25"/>
  <c r="D165" i="25"/>
  <c r="A166" i="25"/>
  <c r="B166" i="25"/>
  <c r="C166" i="25"/>
  <c r="D166" i="25"/>
  <c r="A167" i="25"/>
  <c r="B167" i="25"/>
  <c r="C167" i="25"/>
  <c r="D167" i="25"/>
  <c r="A168" i="25"/>
  <c r="B168" i="25"/>
  <c r="C168" i="25"/>
  <c r="D168" i="25"/>
  <c r="A169" i="25"/>
  <c r="B169" i="25"/>
  <c r="C169" i="25"/>
  <c r="D169" i="25"/>
  <c r="A170" i="25"/>
  <c r="B170" i="25"/>
  <c r="C170" i="25"/>
  <c r="D170" i="25"/>
  <c r="A171" i="25"/>
  <c r="B171" i="25"/>
  <c r="C171" i="25"/>
  <c r="D171" i="25"/>
  <c r="A172" i="25"/>
  <c r="B172" i="25"/>
  <c r="C172" i="25"/>
  <c r="D172" i="25"/>
  <c r="A173" i="25"/>
  <c r="B173" i="25"/>
  <c r="C173" i="25"/>
  <c r="D173" i="25"/>
  <c r="A174" i="25"/>
  <c r="B174" i="25"/>
  <c r="C174" i="25"/>
  <c r="D174" i="25"/>
  <c r="A175" i="25"/>
  <c r="B175" i="25"/>
  <c r="C175" i="25"/>
  <c r="D175" i="25"/>
  <c r="A176" i="25"/>
  <c r="B176" i="25"/>
  <c r="C176" i="25"/>
  <c r="D176" i="25"/>
  <c r="A177" i="25"/>
  <c r="B177" i="25"/>
  <c r="C177" i="25"/>
  <c r="D177" i="25"/>
  <c r="A178" i="25"/>
  <c r="B178" i="25"/>
  <c r="C178" i="25"/>
  <c r="D178" i="25"/>
  <c r="A179" i="25"/>
  <c r="B179" i="25"/>
  <c r="C179" i="25"/>
  <c r="D179" i="25"/>
  <c r="A180" i="25"/>
  <c r="B180" i="25"/>
  <c r="C180" i="25"/>
  <c r="D180" i="25"/>
  <c r="A181" i="25"/>
  <c r="B181" i="25"/>
  <c r="C181" i="25"/>
  <c r="D181" i="25"/>
  <c r="A182" i="25"/>
  <c r="B182" i="25"/>
  <c r="C182" i="25"/>
  <c r="D182" i="25"/>
  <c r="A183" i="25"/>
  <c r="B183" i="25"/>
  <c r="C183" i="25"/>
  <c r="D183" i="25"/>
  <c r="A184" i="25"/>
  <c r="B184" i="25"/>
  <c r="C184" i="25"/>
  <c r="D184" i="25"/>
  <c r="A185" i="25"/>
  <c r="B185" i="25"/>
  <c r="C185" i="25"/>
  <c r="D185" i="25"/>
  <c r="A186" i="25"/>
  <c r="B186" i="25"/>
  <c r="C186" i="25"/>
  <c r="D186" i="25"/>
  <c r="A187" i="25"/>
  <c r="B187" i="25"/>
  <c r="C187" i="25"/>
  <c r="D187" i="25"/>
  <c r="A188" i="25"/>
  <c r="B188" i="25"/>
  <c r="C188" i="25"/>
  <c r="D188" i="25"/>
  <c r="A189" i="25"/>
  <c r="B189" i="25"/>
  <c r="C189" i="25"/>
  <c r="D189" i="25"/>
  <c r="A190" i="25"/>
  <c r="B190" i="25"/>
  <c r="C190" i="25"/>
  <c r="D190" i="25"/>
  <c r="A191" i="25"/>
  <c r="B191" i="25"/>
  <c r="C191" i="25"/>
  <c r="D191" i="25"/>
  <c r="A192" i="25"/>
  <c r="B192" i="25"/>
  <c r="C192" i="25"/>
  <c r="D192" i="25"/>
  <c r="A193" i="25"/>
  <c r="B193" i="25"/>
  <c r="C193" i="25"/>
  <c r="D193" i="25"/>
  <c r="A194" i="25"/>
  <c r="B194" i="25"/>
  <c r="C194" i="25"/>
  <c r="D194" i="25"/>
  <c r="A195" i="25"/>
  <c r="B195" i="25"/>
  <c r="C195" i="25"/>
  <c r="D195" i="25"/>
  <c r="A196" i="25"/>
  <c r="B196" i="25"/>
  <c r="C196" i="25"/>
  <c r="D196" i="25"/>
  <c r="A197" i="25"/>
  <c r="B197" i="25"/>
  <c r="C197" i="25"/>
  <c r="D197" i="25"/>
  <c r="A198" i="25"/>
  <c r="B198" i="25"/>
  <c r="C198" i="25"/>
  <c r="D198" i="25"/>
  <c r="A199" i="25"/>
  <c r="B199" i="25"/>
  <c r="C199" i="25"/>
  <c r="D199" i="25"/>
  <c r="A200" i="25"/>
  <c r="B200" i="25"/>
  <c r="C200" i="25"/>
  <c r="D200" i="25"/>
  <c r="A201" i="25"/>
  <c r="B201" i="25"/>
  <c r="C201" i="25"/>
  <c r="D201" i="25"/>
  <c r="A202" i="25"/>
  <c r="B202" i="25"/>
  <c r="C202" i="25"/>
  <c r="D202" i="25"/>
  <c r="A203" i="25"/>
  <c r="B203" i="25"/>
  <c r="C203" i="25"/>
  <c r="D203" i="25"/>
  <c r="A204" i="25"/>
  <c r="B204" i="25"/>
  <c r="C204" i="25"/>
  <c r="D204" i="25"/>
  <c r="A205" i="25"/>
  <c r="B205" i="25"/>
  <c r="C205" i="25"/>
  <c r="D205" i="25"/>
  <c r="A206" i="25"/>
  <c r="B206" i="25"/>
  <c r="C206" i="25"/>
  <c r="D206" i="25"/>
  <c r="A207" i="25"/>
  <c r="B207" i="25"/>
  <c r="C207" i="25"/>
  <c r="D207" i="25"/>
  <c r="A208" i="25"/>
  <c r="B208" i="25"/>
  <c r="C208" i="25"/>
  <c r="D208" i="25"/>
  <c r="A209" i="25"/>
  <c r="B209" i="25"/>
  <c r="C209" i="25"/>
  <c r="D209" i="25"/>
  <c r="A210" i="25"/>
  <c r="B210" i="25"/>
  <c r="C210" i="25"/>
  <c r="D210" i="25"/>
  <c r="A211" i="25"/>
  <c r="B211" i="25"/>
  <c r="C211" i="25"/>
  <c r="D211" i="25"/>
  <c r="A212" i="25"/>
  <c r="B212" i="25"/>
  <c r="C212" i="25"/>
  <c r="D212" i="25"/>
  <c r="A213" i="25"/>
  <c r="B213" i="25"/>
  <c r="C213" i="25"/>
  <c r="D213" i="25"/>
  <c r="A214" i="25"/>
  <c r="B214" i="25"/>
  <c r="C214" i="25"/>
  <c r="D214" i="25"/>
  <c r="A215" i="25"/>
  <c r="B215" i="25"/>
  <c r="C215" i="25"/>
  <c r="D215" i="25"/>
  <c r="A216" i="25"/>
  <c r="B216" i="25"/>
  <c r="C216" i="25"/>
  <c r="D216" i="25"/>
  <c r="A217" i="25"/>
  <c r="B217" i="25"/>
  <c r="C217" i="25"/>
  <c r="D217" i="25"/>
  <c r="A218" i="25"/>
  <c r="B218" i="25"/>
  <c r="C218" i="25"/>
  <c r="D218" i="25"/>
  <c r="A219" i="25"/>
  <c r="B219" i="25"/>
  <c r="C219" i="25"/>
  <c r="D219" i="25"/>
  <c r="A220" i="25"/>
  <c r="B220" i="25"/>
  <c r="C220" i="25"/>
  <c r="D220" i="25"/>
  <c r="A221" i="25"/>
  <c r="B221" i="25"/>
  <c r="C221" i="25"/>
  <c r="D221" i="25"/>
  <c r="A222" i="25"/>
  <c r="B222" i="25"/>
  <c r="C222" i="25"/>
  <c r="D222" i="25"/>
  <c r="A223" i="25"/>
  <c r="B223" i="25"/>
  <c r="C223" i="25"/>
  <c r="D223" i="25"/>
  <c r="A224" i="25"/>
  <c r="B224" i="25"/>
  <c r="C224" i="25"/>
  <c r="D224" i="25"/>
  <c r="A225" i="25"/>
  <c r="B225" i="25"/>
  <c r="C225" i="25"/>
  <c r="D225" i="25"/>
  <c r="A226" i="25"/>
  <c r="B226" i="25"/>
  <c r="C226" i="25"/>
  <c r="D226" i="25"/>
  <c r="A227" i="25"/>
  <c r="B227" i="25"/>
  <c r="C227" i="25"/>
  <c r="D227" i="25"/>
  <c r="A228" i="25"/>
  <c r="B228" i="25"/>
  <c r="C228" i="25"/>
  <c r="D228" i="25"/>
  <c r="A229" i="25"/>
  <c r="B229" i="25"/>
  <c r="C229" i="25"/>
  <c r="D229" i="25"/>
  <c r="A230" i="25"/>
  <c r="B230" i="25"/>
  <c r="C230" i="25"/>
  <c r="D230" i="25"/>
  <c r="W8" i="12"/>
  <c r="W14" i="12" s="1"/>
  <c r="V8" i="12"/>
  <c r="V14" i="12" s="1"/>
  <c r="U8" i="12"/>
  <c r="U24" i="12" s="1"/>
  <c r="S8" i="12"/>
  <c r="Q8" i="12"/>
  <c r="Q23" i="12" s="1"/>
  <c r="U85" i="19"/>
  <c r="U86" i="19"/>
  <c r="U87" i="19"/>
  <c r="U88" i="19"/>
  <c r="U89" i="19"/>
  <c r="O19" i="19"/>
  <c r="U90" i="19"/>
  <c r="U91" i="19"/>
  <c r="U92" i="19"/>
  <c r="U93" i="19"/>
  <c r="U84" i="19"/>
  <c r="T85" i="19"/>
  <c r="T86" i="19"/>
  <c r="T87" i="19"/>
  <c r="N17" i="19" s="1"/>
  <c r="T88" i="19"/>
  <c r="T89" i="19"/>
  <c r="T90" i="19"/>
  <c r="T91" i="19"/>
  <c r="T92" i="19"/>
  <c r="T93" i="19"/>
  <c r="T84" i="19"/>
  <c r="S85" i="19"/>
  <c r="M15" i="19" s="1"/>
  <c r="S86" i="19"/>
  <c r="S87" i="19"/>
  <c r="S88" i="19"/>
  <c r="S89" i="19"/>
  <c r="S90" i="19"/>
  <c r="S91" i="19"/>
  <c r="S92" i="19"/>
  <c r="M22" i="19" s="1"/>
  <c r="S93" i="19"/>
  <c r="S84" i="19"/>
  <c r="M14" i="19" s="1"/>
  <c r="K85" i="19"/>
  <c r="K86" i="19"/>
  <c r="K87" i="19"/>
  <c r="K88" i="19"/>
  <c r="K89" i="19"/>
  <c r="K90" i="19"/>
  <c r="K91" i="19"/>
  <c r="K92" i="19"/>
  <c r="K93" i="19"/>
  <c r="K84" i="19"/>
  <c r="J85" i="19"/>
  <c r="J86" i="19"/>
  <c r="J87" i="19"/>
  <c r="J88" i="19"/>
  <c r="J89" i="19"/>
  <c r="J90" i="19"/>
  <c r="J91" i="19"/>
  <c r="J92" i="19"/>
  <c r="J93" i="19"/>
  <c r="J84" i="19"/>
  <c r="I85" i="19"/>
  <c r="D15" i="19" s="1"/>
  <c r="I86" i="19"/>
  <c r="I87" i="19"/>
  <c r="I88" i="19"/>
  <c r="I89" i="19"/>
  <c r="I90" i="19"/>
  <c r="I91" i="19"/>
  <c r="I92" i="19"/>
  <c r="I93" i="19"/>
  <c r="D23" i="19" s="1"/>
  <c r="I84" i="19"/>
  <c r="AA80" i="18"/>
  <c r="AA81" i="18"/>
  <c r="AA82" i="18"/>
  <c r="AA83" i="18"/>
  <c r="AA84" i="18"/>
  <c r="AA85" i="18"/>
  <c r="AA86" i="18"/>
  <c r="AA87" i="18"/>
  <c r="AA88" i="18"/>
  <c r="AA79" i="18"/>
  <c r="M80" i="18"/>
  <c r="M81" i="18"/>
  <c r="M82" i="18"/>
  <c r="M83" i="18"/>
  <c r="M84" i="18"/>
  <c r="M85" i="18"/>
  <c r="M86" i="18"/>
  <c r="M87" i="18"/>
  <c r="M88" i="18"/>
  <c r="M79" i="18"/>
  <c r="Z80" i="18"/>
  <c r="Z81" i="18"/>
  <c r="Z82" i="18"/>
  <c r="Z83" i="18"/>
  <c r="Z84" i="18"/>
  <c r="Z85" i="18"/>
  <c r="Z86" i="18"/>
  <c r="Z87" i="18"/>
  <c r="Z88" i="18"/>
  <c r="Z79" i="18"/>
  <c r="Y80" i="18"/>
  <c r="Y81" i="18"/>
  <c r="Y82" i="18"/>
  <c r="Y83" i="18"/>
  <c r="Y84" i="18"/>
  <c r="Y85" i="18"/>
  <c r="Y86" i="18"/>
  <c r="Y87" i="18"/>
  <c r="Y88" i="18"/>
  <c r="Y79" i="18"/>
  <c r="X80" i="18"/>
  <c r="X81" i="18"/>
  <c r="X82" i="18"/>
  <c r="X83" i="18"/>
  <c r="X84" i="18"/>
  <c r="X85" i="18"/>
  <c r="X86" i="18"/>
  <c r="X87" i="18"/>
  <c r="X88" i="18"/>
  <c r="X79" i="18"/>
  <c r="L80" i="18"/>
  <c r="L81" i="18"/>
  <c r="L82" i="18"/>
  <c r="L83" i="18"/>
  <c r="L84" i="18"/>
  <c r="L85" i="18"/>
  <c r="L86" i="18"/>
  <c r="L87" i="18"/>
  <c r="L88" i="18"/>
  <c r="L79" i="18"/>
  <c r="K80" i="18"/>
  <c r="K81" i="18"/>
  <c r="K82" i="18"/>
  <c r="K83" i="18"/>
  <c r="K84" i="18"/>
  <c r="K85" i="18"/>
  <c r="K86" i="18"/>
  <c r="K87" i="18"/>
  <c r="K88" i="18"/>
  <c r="K79" i="18"/>
  <c r="J80" i="18"/>
  <c r="J81" i="18"/>
  <c r="J82" i="18"/>
  <c r="J83" i="18"/>
  <c r="J84" i="18"/>
  <c r="J85" i="18"/>
  <c r="J86" i="18"/>
  <c r="J87" i="18"/>
  <c r="J88" i="18"/>
  <c r="J79" i="18"/>
  <c r="W88" i="18"/>
  <c r="W87" i="18"/>
  <c r="W86" i="18"/>
  <c r="W85" i="18"/>
  <c r="W84" i="18"/>
  <c r="W83" i="18"/>
  <c r="W82" i="18"/>
  <c r="W81" i="18"/>
  <c r="W80" i="18"/>
  <c r="W79" i="18"/>
  <c r="I88" i="18"/>
  <c r="I87" i="18"/>
  <c r="I86" i="18"/>
  <c r="I85" i="18"/>
  <c r="I84" i="18"/>
  <c r="I83" i="18"/>
  <c r="I82" i="18"/>
  <c r="I81" i="18"/>
  <c r="I80" i="18"/>
  <c r="I79" i="18"/>
  <c r="J8" i="12"/>
  <c r="J23" i="12" s="1"/>
  <c r="I8" i="12"/>
  <c r="H8" i="12"/>
  <c r="H24" i="12"/>
  <c r="F8" i="12"/>
  <c r="D8" i="12"/>
  <c r="X6" i="12"/>
  <c r="V8" i="16"/>
  <c r="V7" i="16"/>
  <c r="B51" i="1"/>
  <c r="R84" i="19"/>
  <c r="R85" i="19"/>
  <c r="R86" i="19"/>
  <c r="R87" i="19"/>
  <c r="R88" i="19"/>
  <c r="R89" i="19"/>
  <c r="R90" i="19"/>
  <c r="R91" i="19"/>
  <c r="R92" i="19"/>
  <c r="R93" i="19"/>
  <c r="Q85" i="19"/>
  <c r="Q86" i="19"/>
  <c r="Q87" i="19"/>
  <c r="Q88" i="19"/>
  <c r="Q89" i="19"/>
  <c r="Q90" i="19"/>
  <c r="Q91" i="19"/>
  <c r="Q92" i="19"/>
  <c r="Q93" i="19"/>
  <c r="P85" i="19"/>
  <c r="P86" i="19"/>
  <c r="P87" i="19"/>
  <c r="P88" i="19"/>
  <c r="P89" i="19"/>
  <c r="P90" i="19"/>
  <c r="P91" i="19"/>
  <c r="P92" i="19"/>
  <c r="P93" i="19"/>
  <c r="O85" i="19"/>
  <c r="O86" i="19"/>
  <c r="O87" i="19"/>
  <c r="O88" i="19"/>
  <c r="O89" i="19"/>
  <c r="O90" i="19"/>
  <c r="O91" i="19"/>
  <c r="O92" i="19"/>
  <c r="O93" i="19"/>
  <c r="N85" i="19"/>
  <c r="N86" i="19"/>
  <c r="N87" i="19"/>
  <c r="N88" i="19"/>
  <c r="N89" i="19"/>
  <c r="N90" i="19"/>
  <c r="N91" i="19"/>
  <c r="N92" i="19"/>
  <c r="N93" i="19"/>
  <c r="O84" i="19"/>
  <c r="P84" i="19"/>
  <c r="Q84" i="19"/>
  <c r="N84" i="19"/>
  <c r="O13" i="19"/>
  <c r="O17" i="19" s="1"/>
  <c r="N13" i="19"/>
  <c r="N18" i="19" s="1"/>
  <c r="M13" i="19"/>
  <c r="M19" i="19" s="1"/>
  <c r="U79" i="18"/>
  <c r="U80" i="18"/>
  <c r="U81" i="18"/>
  <c r="U82" i="18"/>
  <c r="U83" i="18"/>
  <c r="U84" i="18"/>
  <c r="U85" i="18"/>
  <c r="U86" i="18"/>
  <c r="U87" i="18"/>
  <c r="U88" i="18"/>
  <c r="Q12" i="18"/>
  <c r="Q19" i="18" s="1"/>
  <c r="P12" i="18"/>
  <c r="P14" i="18"/>
  <c r="O12" i="18"/>
  <c r="O14" i="18" s="1"/>
  <c r="V80" i="18"/>
  <c r="V81" i="18"/>
  <c r="V82" i="18"/>
  <c r="V83" i="18"/>
  <c r="V84" i="18"/>
  <c r="V85" i="18"/>
  <c r="V86" i="18"/>
  <c r="V87" i="18"/>
  <c r="V88" i="18"/>
  <c r="V79" i="18"/>
  <c r="T80" i="18"/>
  <c r="T81" i="18"/>
  <c r="T82" i="18"/>
  <c r="T83" i="18"/>
  <c r="T84" i="18"/>
  <c r="T85" i="18"/>
  <c r="T86" i="18"/>
  <c r="T87" i="18"/>
  <c r="T88" i="18"/>
  <c r="T79" i="18"/>
  <c r="S80" i="18"/>
  <c r="S81" i="18"/>
  <c r="P15" i="18" s="1"/>
  <c r="S82" i="18"/>
  <c r="P16" i="18"/>
  <c r="S83" i="18"/>
  <c r="S84" i="18"/>
  <c r="P18" i="18" s="1"/>
  <c r="S85" i="18"/>
  <c r="S86" i="18"/>
  <c r="P20" i="18" s="1"/>
  <c r="S87" i="18"/>
  <c r="S88" i="18"/>
  <c r="P22" i="18" s="1"/>
  <c r="S79" i="18"/>
  <c r="P13" i="18" s="1"/>
  <c r="P23" i="18" s="1"/>
  <c r="R80" i="18"/>
  <c r="R81" i="18"/>
  <c r="R82" i="18"/>
  <c r="R83" i="18"/>
  <c r="R84" i="18"/>
  <c r="R85" i="18"/>
  <c r="R86" i="18"/>
  <c r="R87" i="18"/>
  <c r="R88" i="18"/>
  <c r="R79" i="18"/>
  <c r="Q79" i="18"/>
  <c r="Q80" i="18"/>
  <c r="Q81" i="18"/>
  <c r="Q82" i="18"/>
  <c r="Q83" i="18"/>
  <c r="Q84" i="18"/>
  <c r="Q85" i="18"/>
  <c r="Q86" i="18"/>
  <c r="Q87" i="18"/>
  <c r="Q88" i="18"/>
  <c r="R19" i="16"/>
  <c r="Q19" i="16"/>
  <c r="P19" i="16"/>
  <c r="V9" i="16"/>
  <c r="V7" i="15"/>
  <c r="V7" i="14"/>
  <c r="U7" i="13"/>
  <c r="Q17" i="15"/>
  <c r="P17" i="15"/>
  <c r="O17" i="15"/>
  <c r="Q17" i="14"/>
  <c r="P17" i="14"/>
  <c r="O17" i="14"/>
  <c r="P15" i="13"/>
  <c r="O15" i="13"/>
  <c r="N15" i="13"/>
  <c r="P6" i="11"/>
  <c r="G29" i="17" s="1"/>
  <c r="A6" i="11"/>
  <c r="U12" i="17" s="1"/>
  <c r="T2" i="7"/>
  <c r="S2" i="7"/>
  <c r="R2" i="7"/>
  <c r="Q2" i="7"/>
  <c r="P2" i="7"/>
  <c r="O2" i="7"/>
  <c r="AA10" i="11"/>
  <c r="U72" i="11"/>
  <c r="U88" i="11" s="1"/>
  <c r="U73" i="11"/>
  <c r="T73" i="11"/>
  <c r="S73" i="11"/>
  <c r="R73" i="11"/>
  <c r="E13" i="19"/>
  <c r="D13" i="19"/>
  <c r="D22" i="19" s="1"/>
  <c r="C13" i="19"/>
  <c r="D85" i="19"/>
  <c r="E85" i="19"/>
  <c r="F85" i="19"/>
  <c r="G85" i="19"/>
  <c r="H85" i="19"/>
  <c r="D86" i="19"/>
  <c r="E86" i="19"/>
  <c r="F86" i="19"/>
  <c r="G86" i="19"/>
  <c r="H86" i="19"/>
  <c r="E16" i="19"/>
  <c r="D87" i="19"/>
  <c r="E87" i="19"/>
  <c r="F87" i="19"/>
  <c r="G87" i="19"/>
  <c r="H87" i="19"/>
  <c r="E17" i="19"/>
  <c r="D88" i="19"/>
  <c r="E88" i="19"/>
  <c r="F88" i="19"/>
  <c r="G88" i="19"/>
  <c r="H88" i="19"/>
  <c r="E18" i="19"/>
  <c r="D89" i="19"/>
  <c r="E89" i="19"/>
  <c r="F89" i="19"/>
  <c r="G89" i="19"/>
  <c r="H89" i="19"/>
  <c r="D90" i="19"/>
  <c r="E90" i="19"/>
  <c r="F90" i="19"/>
  <c r="G90" i="19"/>
  <c r="H90" i="19"/>
  <c r="E20" i="19" s="1"/>
  <c r="D91" i="19"/>
  <c r="E91" i="19"/>
  <c r="F91" i="19"/>
  <c r="G91" i="19"/>
  <c r="H91" i="19"/>
  <c r="D92" i="19"/>
  <c r="E92" i="19"/>
  <c r="F92" i="19"/>
  <c r="G92" i="19"/>
  <c r="H92" i="19"/>
  <c r="D93" i="19"/>
  <c r="E93" i="19"/>
  <c r="F93" i="19"/>
  <c r="G93" i="19"/>
  <c r="H93" i="19"/>
  <c r="E84" i="19"/>
  <c r="F84" i="19"/>
  <c r="G84" i="19"/>
  <c r="H84" i="19"/>
  <c r="D84" i="19"/>
  <c r="E12" i="18"/>
  <c r="E21" i="18" s="1"/>
  <c r="D12" i="18"/>
  <c r="C12" i="18"/>
  <c r="C14" i="18"/>
  <c r="C80" i="18"/>
  <c r="D80" i="18"/>
  <c r="E80" i="18"/>
  <c r="F80" i="18"/>
  <c r="G80" i="18"/>
  <c r="H80" i="18"/>
  <c r="C81" i="18"/>
  <c r="D81" i="18"/>
  <c r="E81" i="18"/>
  <c r="F81" i="18"/>
  <c r="G81" i="18"/>
  <c r="H81" i="18"/>
  <c r="C82" i="18"/>
  <c r="D82" i="18"/>
  <c r="E82" i="18"/>
  <c r="F82" i="18"/>
  <c r="G82" i="18"/>
  <c r="H82" i="18"/>
  <c r="C83" i="18"/>
  <c r="D83" i="18"/>
  <c r="E83" i="18"/>
  <c r="F83" i="18"/>
  <c r="G83" i="18"/>
  <c r="H83" i="18"/>
  <c r="C84" i="18"/>
  <c r="D84" i="18"/>
  <c r="E84" i="18"/>
  <c r="F84" i="18"/>
  <c r="G84" i="18"/>
  <c r="H84" i="18"/>
  <c r="C85" i="18"/>
  <c r="D85" i="18"/>
  <c r="E85" i="18"/>
  <c r="F85" i="18"/>
  <c r="G85" i="18"/>
  <c r="H85" i="18"/>
  <c r="C86" i="18"/>
  <c r="D86" i="18"/>
  <c r="E86" i="18"/>
  <c r="F86" i="18"/>
  <c r="G86" i="18"/>
  <c r="H86" i="18"/>
  <c r="C87" i="18"/>
  <c r="D87" i="18"/>
  <c r="E87" i="18"/>
  <c r="F87" i="18"/>
  <c r="G87" i="18"/>
  <c r="H87" i="18"/>
  <c r="C88" i="18"/>
  <c r="D88" i="18"/>
  <c r="E88" i="18"/>
  <c r="F88" i="18"/>
  <c r="G88" i="18"/>
  <c r="H88" i="18"/>
  <c r="D79" i="18"/>
  <c r="E79" i="18"/>
  <c r="F79" i="18"/>
  <c r="G79" i="18"/>
  <c r="H79" i="18"/>
  <c r="C79" i="18"/>
  <c r="J9" i="16"/>
  <c r="C33" i="1"/>
  <c r="B3" i="8" s="1"/>
  <c r="C34" i="1"/>
  <c r="B4" i="8"/>
  <c r="E47" i="1"/>
  <c r="D2" i="2" s="1"/>
  <c r="C48" i="1"/>
  <c r="B3" i="2"/>
  <c r="E48" i="1"/>
  <c r="D3" i="2"/>
  <c r="C49" i="1"/>
  <c r="B4" i="2"/>
  <c r="E49" i="1"/>
  <c r="D4" i="2" s="1"/>
  <c r="C50" i="1"/>
  <c r="B5" i="2"/>
  <c r="E50" i="1"/>
  <c r="D5" i="2" s="1"/>
  <c r="A2" i="2"/>
  <c r="B2" i="2"/>
  <c r="C2" i="2"/>
  <c r="E2" i="2"/>
  <c r="F2" i="2"/>
  <c r="G2" i="2"/>
  <c r="H2" i="2"/>
  <c r="I2" i="2"/>
  <c r="A3" i="2"/>
  <c r="C3" i="2"/>
  <c r="A4" i="2"/>
  <c r="C4" i="2"/>
  <c r="A5" i="2"/>
  <c r="C5" i="2"/>
  <c r="A2" i="3"/>
  <c r="B2" i="3"/>
  <c r="D2" i="3"/>
  <c r="A3" i="3"/>
  <c r="B3" i="3"/>
  <c r="C4" i="3" s="1"/>
  <c r="A4" i="3"/>
  <c r="B4" i="3"/>
  <c r="A5" i="3"/>
  <c r="B5" i="3"/>
  <c r="C5" i="3" s="1"/>
  <c r="A2" i="4"/>
  <c r="A3" i="4"/>
  <c r="A4" i="4"/>
  <c r="A5" i="4"/>
  <c r="A6" i="4"/>
  <c r="A7" i="4"/>
  <c r="A8" i="4"/>
  <c r="A9" i="4"/>
  <c r="B2" i="5"/>
  <c r="B3" i="5"/>
  <c r="B4" i="5"/>
  <c r="B5" i="5"/>
  <c r="B6" i="5"/>
  <c r="B2" i="6"/>
  <c r="C2" i="6"/>
  <c r="B3" i="6"/>
  <c r="C3" i="6"/>
  <c r="A2" i="7"/>
  <c r="F2" i="7"/>
  <c r="G2" i="7"/>
  <c r="H2" i="7"/>
  <c r="I2" i="7"/>
  <c r="J2" i="7"/>
  <c r="K2" i="7"/>
  <c r="L2" i="7"/>
  <c r="M2" i="7"/>
  <c r="N2" i="7"/>
  <c r="A3" i="7"/>
  <c r="A2" i="8"/>
  <c r="B2" i="8"/>
  <c r="C2" i="8"/>
  <c r="D2" i="8"/>
  <c r="E2" i="8"/>
  <c r="F2" i="8"/>
  <c r="G2" i="8"/>
  <c r="A3" i="8"/>
  <c r="C3" i="8"/>
  <c r="D3" i="8"/>
  <c r="A4" i="8"/>
  <c r="C4" i="8"/>
  <c r="D4" i="8"/>
  <c r="A5" i="8"/>
  <c r="B5" i="8"/>
  <c r="C5" i="8"/>
  <c r="D5" i="8"/>
  <c r="A6" i="8"/>
  <c r="B6" i="8"/>
  <c r="C6" i="8"/>
  <c r="D6" i="8"/>
  <c r="A7" i="8"/>
  <c r="B7" i="8"/>
  <c r="C7" i="8"/>
  <c r="D7" i="8"/>
  <c r="M10" i="11"/>
  <c r="G72" i="11" s="1"/>
  <c r="G90" i="11" s="1"/>
  <c r="D73" i="11"/>
  <c r="E73" i="11"/>
  <c r="F73" i="11"/>
  <c r="G73" i="11"/>
  <c r="K6" i="12"/>
  <c r="F15" i="12" s="1"/>
  <c r="J7" i="13"/>
  <c r="C15" i="13"/>
  <c r="D15" i="13"/>
  <c r="E15" i="13"/>
  <c r="J7" i="14"/>
  <c r="C17" i="14"/>
  <c r="D17" i="14"/>
  <c r="E17" i="14"/>
  <c r="J7" i="15"/>
  <c r="C17" i="15"/>
  <c r="D17" i="15"/>
  <c r="E17" i="15"/>
  <c r="J7" i="16"/>
  <c r="J8" i="16"/>
  <c r="C19" i="16"/>
  <c r="D19" i="16"/>
  <c r="E19" i="16"/>
  <c r="E19" i="19"/>
  <c r="E14" i="19"/>
  <c r="E21" i="19"/>
  <c r="F23" i="12"/>
  <c r="M20" i="19"/>
  <c r="D19" i="19"/>
  <c r="P21" i="18"/>
  <c r="P17" i="18"/>
  <c r="P19" i="18"/>
  <c r="O21" i="18"/>
  <c r="O20" i="18"/>
  <c r="O16" i="18"/>
  <c r="O13" i="18"/>
  <c r="O19" i="18"/>
  <c r="O15" i="18"/>
  <c r="O22" i="18"/>
  <c r="O18" i="18"/>
  <c r="E15" i="18"/>
  <c r="E22" i="18"/>
  <c r="E18" i="18"/>
  <c r="C17" i="18"/>
  <c r="C20" i="18"/>
  <c r="C16" i="18"/>
  <c r="C15" i="18"/>
  <c r="C21" i="18"/>
  <c r="C18" i="18"/>
  <c r="M18" i="19"/>
  <c r="M16" i="19"/>
  <c r="M17" i="19"/>
  <c r="G139" i="11"/>
  <c r="E22" i="19"/>
  <c r="E15" i="19"/>
  <c r="E23" i="19"/>
  <c r="O14" i="19"/>
  <c r="O18" i="19"/>
  <c r="O20" i="19"/>
  <c r="O15" i="19"/>
  <c r="O22" i="19"/>
  <c r="O16" i="19"/>
  <c r="O23" i="19"/>
  <c r="U101" i="11"/>
  <c r="H15" i="12"/>
  <c r="D16" i="19"/>
  <c r="D18" i="19"/>
  <c r="Q17" i="18"/>
  <c r="Q22" i="18"/>
  <c r="F10" i="17"/>
  <c r="X8" i="12" s="1"/>
  <c r="X14" i="12" s="1"/>
  <c r="G10" i="17"/>
  <c r="A33" i="24"/>
  <c r="O4" i="17"/>
  <c r="N4" i="17"/>
  <c r="V10" i="14" s="1"/>
  <c r="O16" i="14" s="1"/>
  <c r="O24" i="14" s="1"/>
  <c r="X5" i="17"/>
  <c r="D19" i="18"/>
  <c r="G112" i="11"/>
  <c r="R8" i="12"/>
  <c r="AA14" i="11"/>
  <c r="S72" i="11"/>
  <c r="S77" i="11" s="1"/>
  <c r="T8" i="12"/>
  <c r="X23" i="12"/>
  <c r="R14" i="12"/>
  <c r="W23" i="12"/>
  <c r="W24" i="12"/>
  <c r="W13" i="12"/>
  <c r="G111" i="11"/>
  <c r="G110" i="11"/>
  <c r="G74" i="11"/>
  <c r="G100" i="11"/>
  <c r="G92" i="11"/>
  <c r="V15" i="12"/>
  <c r="V13" i="12"/>
  <c r="G123" i="11"/>
  <c r="G170" i="11"/>
  <c r="G122" i="11"/>
  <c r="G143" i="11"/>
  <c r="Q15" i="12"/>
  <c r="G160" i="11"/>
  <c r="G145" i="11"/>
  <c r="G102" i="11"/>
  <c r="G137" i="11"/>
  <c r="G95" i="11"/>
  <c r="J24" i="12"/>
  <c r="G159" i="11"/>
  <c r="G119" i="11"/>
  <c r="G76" i="11"/>
  <c r="G105" i="11"/>
  <c r="G148" i="11"/>
  <c r="G152" i="11"/>
  <c r="V24" i="12"/>
  <c r="G126" i="11"/>
  <c r="G166" i="11"/>
  <c r="G135" i="11"/>
  <c r="G153" i="11"/>
  <c r="G163" i="11"/>
  <c r="G132" i="11"/>
  <c r="G140" i="11"/>
  <c r="G127" i="11"/>
  <c r="Q14" i="12"/>
  <c r="G115" i="11"/>
  <c r="D14" i="12"/>
  <c r="U23" i="12"/>
  <c r="D23" i="12"/>
  <c r="J15" i="12"/>
  <c r="U14" i="12"/>
  <c r="U15" i="12"/>
  <c r="Q24" i="12"/>
  <c r="U13" i="12"/>
  <c r="V23" i="12"/>
  <c r="H23" i="12"/>
  <c r="W15" i="12"/>
  <c r="Q13" i="12"/>
  <c r="S91" i="11"/>
  <c r="S111" i="11"/>
  <c r="S81" i="11"/>
  <c r="S117" i="11"/>
  <c r="S163" i="11"/>
  <c r="S107" i="11"/>
  <c r="S126" i="11"/>
  <c r="S87" i="11"/>
  <c r="S115" i="11"/>
  <c r="S164" i="11"/>
  <c r="S104" i="11"/>
  <c r="S86" i="11"/>
  <c r="S80" i="11"/>
  <c r="X13" i="12"/>
  <c r="F24" i="12"/>
  <c r="F14" i="12"/>
  <c r="G172" i="11"/>
  <c r="G80" i="11"/>
  <c r="G169" i="11"/>
  <c r="G89" i="11"/>
  <c r="G101" i="11"/>
  <c r="G121" i="11"/>
  <c r="G79" i="11"/>
  <c r="G154" i="11"/>
  <c r="G161" i="11"/>
  <c r="G164" i="11"/>
  <c r="G162" i="11"/>
  <c r="G151" i="11"/>
  <c r="G175" i="11"/>
  <c r="K10" i="11" s="1"/>
  <c r="G133" i="11"/>
  <c r="G75" i="11"/>
  <c r="G165" i="11"/>
  <c r="G174" i="11"/>
  <c r="G144" i="11"/>
  <c r="G78" i="11"/>
  <c r="G147" i="11"/>
  <c r="G116" i="11"/>
  <c r="G131" i="11"/>
  <c r="G146" i="11"/>
  <c r="G103" i="11"/>
  <c r="G125" i="11"/>
  <c r="G107" i="11"/>
  <c r="G149" i="11"/>
  <c r="G134" i="11"/>
  <c r="E14" i="18"/>
  <c r="E13" i="18"/>
  <c r="E20" i="18"/>
  <c r="G85" i="11"/>
  <c r="G87" i="11"/>
  <c r="G173" i="11"/>
  <c r="F13" i="12"/>
  <c r="G94" i="11"/>
  <c r="G93" i="11"/>
  <c r="O23" i="18"/>
  <c r="C13" i="18"/>
  <c r="C22" i="18"/>
  <c r="D17" i="19"/>
  <c r="D14" i="19"/>
  <c r="D21" i="19"/>
  <c r="Q14" i="18"/>
  <c r="O21" i="19"/>
  <c r="O8" i="17"/>
  <c r="N21" i="19"/>
  <c r="X11" i="17"/>
  <c r="U84" i="11" l="1"/>
  <c r="U80" i="11"/>
  <c r="C19" i="18"/>
  <c r="U112" i="11"/>
  <c r="U128" i="11"/>
  <c r="D19" i="1"/>
  <c r="C2" i="7" s="1"/>
  <c r="C19" i="1"/>
  <c r="B2" i="7" s="1"/>
  <c r="E19" i="1"/>
  <c r="D2" i="7" s="1"/>
  <c r="E14" i="1"/>
  <c r="E2" i="7" s="1"/>
  <c r="E20" i="1"/>
  <c r="D3" i="7" s="1"/>
  <c r="D20" i="1"/>
  <c r="C3" i="7" s="1"/>
  <c r="U159" i="11"/>
  <c r="U142" i="11"/>
  <c r="A32" i="24"/>
  <c r="T24" i="12"/>
  <c r="T23" i="12"/>
  <c r="M6" i="17"/>
  <c r="U149" i="11"/>
  <c r="U134" i="11"/>
  <c r="L8" i="17"/>
  <c r="U94" i="11"/>
  <c r="C16" i="19"/>
  <c r="C15" i="19"/>
  <c r="C22" i="19"/>
  <c r="C21" i="19"/>
  <c r="C19" i="19"/>
  <c r="C18" i="19"/>
  <c r="C14" i="19"/>
  <c r="C23" i="19"/>
  <c r="V16" i="17"/>
  <c r="A28" i="24"/>
  <c r="U172" i="11"/>
  <c r="U113" i="11"/>
  <c r="U93" i="11"/>
  <c r="U114" i="11"/>
  <c r="U90" i="11"/>
  <c r="U140" i="11"/>
  <c r="U147" i="11"/>
  <c r="U98" i="11"/>
  <c r="U164" i="11"/>
  <c r="U92" i="11"/>
  <c r="U87" i="11"/>
  <c r="U95" i="11"/>
  <c r="U109" i="11"/>
  <c r="U132" i="11"/>
  <c r="U78" i="11"/>
  <c r="U144" i="11"/>
  <c r="U105" i="11"/>
  <c r="U86" i="11"/>
  <c r="U155" i="11"/>
  <c r="U136" i="11"/>
  <c r="U104" i="11"/>
  <c r="U170" i="11"/>
  <c r="U163" i="11"/>
  <c r="U151" i="11"/>
  <c r="U110" i="11"/>
  <c r="U146" i="11"/>
  <c r="U160" i="11"/>
  <c r="U75" i="11"/>
  <c r="U100" i="11"/>
  <c r="U165" i="11"/>
  <c r="U103" i="11"/>
  <c r="U76" i="11"/>
  <c r="U119" i="11"/>
  <c r="U117" i="11"/>
  <c r="U131" i="11"/>
  <c r="U81" i="11"/>
  <c r="U173" i="11"/>
  <c r="U126" i="11"/>
  <c r="U115" i="11"/>
  <c r="U97" i="11"/>
  <c r="U102" i="11"/>
  <c r="U116" i="11"/>
  <c r="U120" i="11"/>
  <c r="U166" i="11"/>
  <c r="U150" i="11"/>
  <c r="U154" i="11"/>
  <c r="U121" i="11"/>
  <c r="U158" i="11"/>
  <c r="U143" i="11"/>
  <c r="U125" i="11"/>
  <c r="D20" i="18"/>
  <c r="D13" i="18"/>
  <c r="D21" i="18"/>
  <c r="D15" i="18"/>
  <c r="D14" i="18"/>
  <c r="D22" i="18"/>
  <c r="D18" i="18"/>
  <c r="O27" i="14"/>
  <c r="U129" i="11"/>
  <c r="U74" i="11"/>
  <c r="U10" i="17"/>
  <c r="L3" i="17"/>
  <c r="M16" i="17"/>
  <c r="V10" i="17"/>
  <c r="D10" i="17"/>
  <c r="V9" i="17"/>
  <c r="V19" i="17"/>
  <c r="M7" i="17"/>
  <c r="M13" i="17"/>
  <c r="U5" i="17"/>
  <c r="U9" i="17"/>
  <c r="V8" i="17"/>
  <c r="L7" i="17"/>
  <c r="J12" i="14" s="1"/>
  <c r="E16" i="14" s="1"/>
  <c r="E10" i="17"/>
  <c r="E29" i="17"/>
  <c r="V5" i="17"/>
  <c r="M8" i="17"/>
  <c r="U8" i="17"/>
  <c r="A29" i="24"/>
  <c r="M3" i="17"/>
  <c r="A23" i="24"/>
  <c r="A31" i="24"/>
  <c r="V11" i="17"/>
  <c r="L6" i="17"/>
  <c r="V12" i="17"/>
  <c r="M9" i="17"/>
  <c r="L5" i="17"/>
  <c r="L9" i="17"/>
  <c r="U11" i="17"/>
  <c r="I23" i="12"/>
  <c r="I15" i="12"/>
  <c r="I24" i="12"/>
  <c r="I13" i="12"/>
  <c r="M5" i="17"/>
  <c r="A30" i="24"/>
  <c r="R23" i="12"/>
  <c r="R15" i="12"/>
  <c r="C23" i="18"/>
  <c r="C17" i="19"/>
  <c r="O25" i="14"/>
  <c r="U124" i="11"/>
  <c r="U171" i="11"/>
  <c r="S24" i="12"/>
  <c r="S15" i="12"/>
  <c r="S13" i="12"/>
  <c r="S23" i="12"/>
  <c r="S14" i="12"/>
  <c r="D20" i="19"/>
  <c r="X14" i="17"/>
  <c r="M23" i="19"/>
  <c r="M21" i="19"/>
  <c r="H13" i="12"/>
  <c r="Q20" i="18"/>
  <c r="Q13" i="18"/>
  <c r="Q23" i="18" s="1"/>
  <c r="W5" i="17"/>
  <c r="D13" i="12"/>
  <c r="S110" i="11"/>
  <c r="S76" i="11"/>
  <c r="S133" i="11"/>
  <c r="S78" i="11"/>
  <c r="S122" i="11"/>
  <c r="S90" i="11"/>
  <c r="S120" i="11"/>
  <c r="C20" i="1"/>
  <c r="B3" i="7" s="1"/>
  <c r="Q18" i="18"/>
  <c r="O11" i="17"/>
  <c r="V12" i="14" s="1"/>
  <c r="Q16" i="14" s="1"/>
  <c r="S129" i="11"/>
  <c r="S94" i="11"/>
  <c r="J14" i="12"/>
  <c r="C3" i="3"/>
  <c r="S109" i="11"/>
  <c r="S137" i="11"/>
  <c r="S92" i="11"/>
  <c r="S160" i="11"/>
  <c r="S103" i="11"/>
  <c r="S113" i="11"/>
  <c r="S95" i="11"/>
  <c r="S85" i="11"/>
  <c r="S149" i="11"/>
  <c r="S156" i="11"/>
  <c r="S141" i="11"/>
  <c r="S150" i="11"/>
  <c r="S142" i="11"/>
  <c r="S148" i="11"/>
  <c r="S79" i="11"/>
  <c r="S74" i="11"/>
  <c r="S159" i="11"/>
  <c r="S151" i="11"/>
  <c r="S171" i="11"/>
  <c r="S135" i="11"/>
  <c r="S155" i="11"/>
  <c r="S118" i="11"/>
  <c r="S97" i="11"/>
  <c r="S82" i="11"/>
  <c r="S112" i="11"/>
  <c r="S168" i="11"/>
  <c r="S136" i="11"/>
  <c r="S145" i="11"/>
  <c r="S124" i="11"/>
  <c r="S96" i="11"/>
  <c r="S143" i="11"/>
  <c r="S105" i="11"/>
  <c r="S146" i="11"/>
  <c r="S174" i="11"/>
  <c r="S125" i="11"/>
  <c r="S131" i="11"/>
  <c r="S157" i="11"/>
  <c r="S128" i="11"/>
  <c r="S172" i="11"/>
  <c r="S75" i="11"/>
  <c r="S173" i="11"/>
  <c r="S116" i="11"/>
  <c r="S114" i="11"/>
  <c r="S127" i="11"/>
  <c r="S170" i="11"/>
  <c r="S162" i="11"/>
  <c r="S161" i="11"/>
  <c r="S130" i="11"/>
  <c r="S138" i="11"/>
  <c r="S102" i="11"/>
  <c r="S121" i="11"/>
  <c r="S108" i="11"/>
  <c r="S169" i="11"/>
  <c r="S83" i="11"/>
  <c r="S139" i="11"/>
  <c r="S93" i="11"/>
  <c r="S99" i="11"/>
  <c r="S89" i="11"/>
  <c r="S165" i="11"/>
  <c r="S140" i="11"/>
  <c r="S132" i="11"/>
  <c r="J10" i="13"/>
  <c r="C14" i="13" s="1"/>
  <c r="S123" i="11"/>
  <c r="S101" i="11"/>
  <c r="S158" i="11"/>
  <c r="S167" i="11"/>
  <c r="S166" i="11"/>
  <c r="S147" i="11"/>
  <c r="S84" i="11"/>
  <c r="S153" i="11"/>
  <c r="S88" i="11"/>
  <c r="S98" i="11"/>
  <c r="S175" i="11"/>
  <c r="Y14" i="11" s="1"/>
  <c r="O20" i="14"/>
  <c r="O23" i="14"/>
  <c r="O22" i="14"/>
  <c r="O19" i="14"/>
  <c r="O26" i="14"/>
  <c r="O21" i="14"/>
  <c r="O18" i="14"/>
  <c r="S144" i="11"/>
  <c r="S134" i="11"/>
  <c r="S119" i="11"/>
  <c r="S100" i="11"/>
  <c r="Q22" i="14"/>
  <c r="Q21" i="14"/>
  <c r="Q23" i="14"/>
  <c r="Q25" i="14"/>
  <c r="Q20" i="14"/>
  <c r="Q18" i="14"/>
  <c r="Q26" i="14"/>
  <c r="Q24" i="14"/>
  <c r="J10" i="15"/>
  <c r="C16" i="15" s="1"/>
  <c r="J11" i="14"/>
  <c r="D16" i="14" s="1"/>
  <c r="J11" i="13"/>
  <c r="D14" i="13" s="1"/>
  <c r="S154" i="11"/>
  <c r="S152" i="11"/>
  <c r="S106" i="11"/>
  <c r="R13" i="12"/>
  <c r="R24" i="12"/>
  <c r="U12" i="13"/>
  <c r="P14" i="13" s="1"/>
  <c r="U10" i="13"/>
  <c r="N14" i="13" s="1"/>
  <c r="V12" i="15"/>
  <c r="Q16" i="15" s="1"/>
  <c r="M13" i="11"/>
  <c r="D72" i="11" s="1"/>
  <c r="M14" i="11"/>
  <c r="E72" i="11" s="1"/>
  <c r="E8" i="12"/>
  <c r="T14" i="12"/>
  <c r="V11" i="15"/>
  <c r="P16" i="15" s="1"/>
  <c r="G106" i="11"/>
  <c r="G129" i="11"/>
  <c r="G130" i="11"/>
  <c r="G96" i="11"/>
  <c r="G156" i="11"/>
  <c r="G171" i="11"/>
  <c r="G97" i="11"/>
  <c r="G91" i="11"/>
  <c r="G81" i="11"/>
  <c r="G141" i="11"/>
  <c r="G150" i="11"/>
  <c r="G142" i="11"/>
  <c r="G104" i="11"/>
  <c r="G167" i="11"/>
  <c r="G168" i="11"/>
  <c r="G77" i="11"/>
  <c r="G158" i="11"/>
  <c r="G83" i="11"/>
  <c r="G117" i="11"/>
  <c r="G157" i="11"/>
  <c r="G98" i="11"/>
  <c r="G138" i="11"/>
  <c r="G155" i="11"/>
  <c r="G114" i="11"/>
  <c r="G88" i="11"/>
  <c r="G99" i="11"/>
  <c r="G86" i="11"/>
  <c r="G113" i="11"/>
  <c r="G84" i="11"/>
  <c r="G82" i="11"/>
  <c r="G128" i="11"/>
  <c r="G118" i="11"/>
  <c r="G108" i="11"/>
  <c r="G109" i="11"/>
  <c r="G124" i="11"/>
  <c r="G120" i="11"/>
  <c r="G136" i="11"/>
  <c r="T15" i="12"/>
  <c r="AA13" i="11"/>
  <c r="R72" i="11" s="1"/>
  <c r="AA15" i="11"/>
  <c r="T72" i="11" s="1"/>
  <c r="N14" i="19"/>
  <c r="T13" i="12"/>
  <c r="N19" i="19"/>
  <c r="N15" i="19"/>
  <c r="N16" i="19"/>
  <c r="N22" i="19"/>
  <c r="N20" i="19"/>
  <c r="N23" i="19"/>
  <c r="V11" i="14"/>
  <c r="P16" i="14" s="1"/>
  <c r="V10" i="15"/>
  <c r="O16" i="15" s="1"/>
  <c r="Q16" i="18"/>
  <c r="Q21" i="18"/>
  <c r="G8" i="12"/>
  <c r="X15" i="12"/>
  <c r="X24" i="12"/>
  <c r="U77" i="11"/>
  <c r="D15" i="12"/>
  <c r="J13" i="12"/>
  <c r="U153" i="11"/>
  <c r="D17" i="18"/>
  <c r="I14" i="12"/>
  <c r="U169" i="11"/>
  <c r="U133" i="11"/>
  <c r="U122" i="11"/>
  <c r="D16" i="18"/>
  <c r="U168" i="11"/>
  <c r="U82" i="11"/>
  <c r="U152" i="11"/>
  <c r="U83" i="11"/>
  <c r="U139" i="11"/>
  <c r="U145" i="11"/>
  <c r="C20" i="19"/>
  <c r="U123" i="11"/>
  <c r="U138" i="11"/>
  <c r="U89" i="11"/>
  <c r="U108" i="11"/>
  <c r="U118" i="11"/>
  <c r="E17" i="18"/>
  <c r="U148" i="11"/>
  <c r="U130" i="11"/>
  <c r="E16" i="18"/>
  <c r="U162" i="11"/>
  <c r="U106" i="11"/>
  <c r="H14" i="12"/>
  <c r="U157" i="11"/>
  <c r="U175" i="11"/>
  <c r="Y10" i="11" s="1"/>
  <c r="U127" i="11"/>
  <c r="U174" i="11"/>
  <c r="D24" i="12"/>
  <c r="U79" i="11"/>
  <c r="U141" i="11"/>
  <c r="U85" i="11"/>
  <c r="U99" i="11"/>
  <c r="U91" i="11"/>
  <c r="U167" i="11"/>
  <c r="U137" i="11"/>
  <c r="U156" i="11"/>
  <c r="U135" i="11"/>
  <c r="U96" i="11"/>
  <c r="U161" i="11"/>
  <c r="U111" i="11"/>
  <c r="U107" i="11"/>
  <c r="Q27" i="14" l="1"/>
  <c r="Q19" i="14"/>
  <c r="J14" i="16"/>
  <c r="E18" i="16" s="1"/>
  <c r="J12" i="16"/>
  <c r="C18" i="16" s="1"/>
  <c r="J13" i="16"/>
  <c r="D18" i="16" s="1"/>
  <c r="J12" i="15"/>
  <c r="E16" i="15" s="1"/>
  <c r="J12" i="13"/>
  <c r="E14" i="13" s="1"/>
  <c r="J11" i="15"/>
  <c r="D16" i="15" s="1"/>
  <c r="J10" i="14"/>
  <c r="C16" i="14" s="1"/>
  <c r="E23" i="18"/>
  <c r="D23" i="18"/>
  <c r="V12" i="16"/>
  <c r="P18" i="16" s="1"/>
  <c r="V14" i="16"/>
  <c r="R18" i="16" s="1"/>
  <c r="V13" i="16"/>
  <c r="Q18" i="16" s="1"/>
  <c r="M15" i="11"/>
  <c r="F72" i="11" s="1"/>
  <c r="K8" i="12"/>
  <c r="U11" i="13"/>
  <c r="O14" i="13" s="1"/>
  <c r="C18" i="13"/>
  <c r="C24" i="13"/>
  <c r="C25" i="13"/>
  <c r="C20" i="13"/>
  <c r="C17" i="13"/>
  <c r="C19" i="13"/>
  <c r="C22" i="13"/>
  <c r="C23" i="13"/>
  <c r="C21" i="13"/>
  <c r="C16" i="13"/>
  <c r="E24" i="12"/>
  <c r="E23" i="12"/>
  <c r="E13" i="12"/>
  <c r="E14" i="12"/>
  <c r="E15" i="12"/>
  <c r="P26" i="15"/>
  <c r="P21" i="15"/>
  <c r="P18" i="15"/>
  <c r="P27" i="15"/>
  <c r="P22" i="15"/>
  <c r="P23" i="15"/>
  <c r="P19" i="15"/>
  <c r="P20" i="15"/>
  <c r="P24" i="15"/>
  <c r="P25" i="15"/>
  <c r="D101" i="11"/>
  <c r="D105" i="11"/>
  <c r="D108" i="11"/>
  <c r="D165" i="11"/>
  <c r="D91" i="11"/>
  <c r="D130" i="11"/>
  <c r="D113" i="11"/>
  <c r="D86" i="11"/>
  <c r="D99" i="11"/>
  <c r="D142" i="11"/>
  <c r="D132" i="11"/>
  <c r="D141" i="11"/>
  <c r="D158" i="11"/>
  <c r="D85" i="11"/>
  <c r="D167" i="11"/>
  <c r="D77" i="11"/>
  <c r="D151" i="11"/>
  <c r="D127" i="11"/>
  <c r="D111" i="11"/>
  <c r="D120" i="11"/>
  <c r="D126" i="11"/>
  <c r="D93" i="11"/>
  <c r="D170" i="11"/>
  <c r="D138" i="11"/>
  <c r="D139" i="11"/>
  <c r="D84" i="11"/>
  <c r="D150" i="11"/>
  <c r="D106" i="11"/>
  <c r="D149" i="11"/>
  <c r="D89" i="11"/>
  <c r="D129" i="11"/>
  <c r="D122" i="11"/>
  <c r="D119" i="11"/>
  <c r="D131" i="11"/>
  <c r="D78" i="11"/>
  <c r="D92" i="11"/>
  <c r="D75" i="11"/>
  <c r="D100" i="11"/>
  <c r="D152" i="11"/>
  <c r="D124" i="11"/>
  <c r="D163" i="11"/>
  <c r="D155" i="11"/>
  <c r="D88" i="11"/>
  <c r="D164" i="11"/>
  <c r="D117" i="11"/>
  <c r="D98" i="11"/>
  <c r="D171" i="11"/>
  <c r="D102" i="11"/>
  <c r="D128" i="11"/>
  <c r="D154" i="11"/>
  <c r="D87" i="11"/>
  <c r="D168" i="11"/>
  <c r="D103" i="11"/>
  <c r="D174" i="11"/>
  <c r="D145" i="11"/>
  <c r="D121" i="11"/>
  <c r="D83" i="11"/>
  <c r="D140" i="11"/>
  <c r="D175" i="11"/>
  <c r="K13" i="11" s="1"/>
  <c r="D82" i="11"/>
  <c r="D107" i="11"/>
  <c r="D104" i="11"/>
  <c r="D80" i="11"/>
  <c r="D110" i="11"/>
  <c r="D76" i="11"/>
  <c r="D112" i="11"/>
  <c r="D137" i="11"/>
  <c r="D146" i="11"/>
  <c r="D116" i="11"/>
  <c r="D97" i="11"/>
  <c r="D79" i="11"/>
  <c r="D136" i="11"/>
  <c r="D161" i="11"/>
  <c r="D159" i="11"/>
  <c r="D153" i="11"/>
  <c r="D118" i="11"/>
  <c r="D148" i="11"/>
  <c r="D169" i="11"/>
  <c r="D134" i="11"/>
  <c r="D115" i="11"/>
  <c r="D135" i="11"/>
  <c r="D147" i="11"/>
  <c r="D123" i="11"/>
  <c r="D74" i="11"/>
  <c r="D173" i="11"/>
  <c r="D166" i="11"/>
  <c r="D90" i="11"/>
  <c r="D162" i="11"/>
  <c r="D156" i="11"/>
  <c r="D160" i="11"/>
  <c r="D94" i="11"/>
  <c r="D109" i="11"/>
  <c r="D133" i="11"/>
  <c r="D96" i="11"/>
  <c r="D95" i="11"/>
  <c r="D81" i="11"/>
  <c r="D114" i="11"/>
  <c r="D157" i="11"/>
  <c r="D125" i="11"/>
  <c r="D143" i="11"/>
  <c r="D172" i="11"/>
  <c r="D144" i="11"/>
  <c r="Q28" i="14"/>
  <c r="Q24" i="15"/>
  <c r="Q27" i="15"/>
  <c r="Q22" i="15"/>
  <c r="Q26" i="15"/>
  <c r="Q19" i="15"/>
  <c r="Q25" i="15"/>
  <c r="Q23" i="15"/>
  <c r="Q20" i="15"/>
  <c r="Q18" i="15"/>
  <c r="Q21" i="15"/>
  <c r="O28" i="14"/>
  <c r="N22" i="13"/>
  <c r="N25" i="13"/>
  <c r="N17" i="13"/>
  <c r="N18" i="13"/>
  <c r="N21" i="13"/>
  <c r="N16" i="13"/>
  <c r="N20" i="13"/>
  <c r="N24" i="13"/>
  <c r="N19" i="13"/>
  <c r="N23" i="13"/>
  <c r="E106" i="11"/>
  <c r="E120" i="11"/>
  <c r="E158" i="11"/>
  <c r="E165" i="11"/>
  <c r="E159" i="11"/>
  <c r="E144" i="11"/>
  <c r="E163" i="11"/>
  <c r="E82" i="11"/>
  <c r="E75" i="11"/>
  <c r="E102" i="11"/>
  <c r="E140" i="11"/>
  <c r="E172" i="11"/>
  <c r="E117" i="11"/>
  <c r="E132" i="11"/>
  <c r="E173" i="11"/>
  <c r="E150" i="11"/>
  <c r="E110" i="11"/>
  <c r="E164" i="11"/>
  <c r="E155" i="11"/>
  <c r="E124" i="11"/>
  <c r="E81" i="11"/>
  <c r="E137" i="11"/>
  <c r="E146" i="11"/>
  <c r="E97" i="11"/>
  <c r="E83" i="11"/>
  <c r="E169" i="11"/>
  <c r="E85" i="11"/>
  <c r="E128" i="11"/>
  <c r="E162" i="11"/>
  <c r="E126" i="11"/>
  <c r="E131" i="11"/>
  <c r="E139" i="11"/>
  <c r="E151" i="11"/>
  <c r="E92" i="11"/>
  <c r="E108" i="11"/>
  <c r="E161" i="11"/>
  <c r="E89" i="11"/>
  <c r="E112" i="11"/>
  <c r="E87" i="11"/>
  <c r="E78" i="11"/>
  <c r="E138" i="11"/>
  <c r="E130" i="11"/>
  <c r="E142" i="11"/>
  <c r="E171" i="11"/>
  <c r="E135" i="11"/>
  <c r="E153" i="11"/>
  <c r="E109" i="11"/>
  <c r="E74" i="11"/>
  <c r="E125" i="11"/>
  <c r="E133" i="11"/>
  <c r="E149" i="11"/>
  <c r="E99" i="11"/>
  <c r="E127" i="11"/>
  <c r="E103" i="11"/>
  <c r="E154" i="11"/>
  <c r="E145" i="11"/>
  <c r="E114" i="11"/>
  <c r="E141" i="11"/>
  <c r="E84" i="11"/>
  <c r="E115" i="11"/>
  <c r="E91" i="11"/>
  <c r="E157" i="11"/>
  <c r="E156" i="11"/>
  <c r="E175" i="11"/>
  <c r="K14" i="11" s="1"/>
  <c r="E95" i="11"/>
  <c r="E105" i="11"/>
  <c r="E79" i="11"/>
  <c r="E160" i="11"/>
  <c r="E119" i="11"/>
  <c r="E118" i="11"/>
  <c r="E168" i="11"/>
  <c r="E136" i="11"/>
  <c r="E107" i="11"/>
  <c r="E116" i="11"/>
  <c r="E113" i="11"/>
  <c r="E123" i="11"/>
  <c r="E98" i="11"/>
  <c r="E101" i="11"/>
  <c r="E94" i="11"/>
  <c r="E174" i="11"/>
  <c r="E167" i="11"/>
  <c r="E143" i="11"/>
  <c r="E80" i="11"/>
  <c r="E86" i="11"/>
  <c r="E170" i="11"/>
  <c r="E77" i="11"/>
  <c r="E111" i="11"/>
  <c r="E152" i="11"/>
  <c r="E166" i="11"/>
  <c r="E100" i="11"/>
  <c r="E129" i="11"/>
  <c r="E104" i="11"/>
  <c r="E148" i="11"/>
  <c r="E76" i="11"/>
  <c r="E134" i="11"/>
  <c r="E121" i="11"/>
  <c r="E88" i="11"/>
  <c r="E96" i="11"/>
  <c r="E93" i="11"/>
  <c r="E90" i="11"/>
  <c r="E147" i="11"/>
  <c r="E122" i="11"/>
  <c r="P19" i="13"/>
  <c r="P20" i="13"/>
  <c r="P25" i="13"/>
  <c r="P21" i="13"/>
  <c r="P22" i="13"/>
  <c r="P17" i="13"/>
  <c r="P23" i="13"/>
  <c r="P16" i="13"/>
  <c r="P18" i="13"/>
  <c r="P24" i="13"/>
  <c r="G24" i="12"/>
  <c r="G13" i="12"/>
  <c r="G23" i="12"/>
  <c r="G15" i="12"/>
  <c r="G14" i="12"/>
  <c r="T135" i="11"/>
  <c r="T94" i="11"/>
  <c r="T175" i="11"/>
  <c r="Y15" i="11" s="1"/>
  <c r="T151" i="11"/>
  <c r="T134" i="11"/>
  <c r="T156" i="11"/>
  <c r="T152" i="11"/>
  <c r="T126" i="11"/>
  <c r="T140" i="11"/>
  <c r="T168" i="11"/>
  <c r="T150" i="11"/>
  <c r="T133" i="11"/>
  <c r="T143" i="11"/>
  <c r="T100" i="11"/>
  <c r="T171" i="11"/>
  <c r="T132" i="11"/>
  <c r="T154" i="11"/>
  <c r="T87" i="11"/>
  <c r="T90" i="11"/>
  <c r="T155" i="11"/>
  <c r="T141" i="11"/>
  <c r="T149" i="11"/>
  <c r="T82" i="11"/>
  <c r="T109" i="11"/>
  <c r="T123" i="11"/>
  <c r="T129" i="11"/>
  <c r="T145" i="11"/>
  <c r="T114" i="11"/>
  <c r="T83" i="11"/>
  <c r="T102" i="11"/>
  <c r="T110" i="11"/>
  <c r="T112" i="11"/>
  <c r="T166" i="11"/>
  <c r="T104" i="11"/>
  <c r="T113" i="11"/>
  <c r="T88" i="11"/>
  <c r="T137" i="11"/>
  <c r="T115" i="11"/>
  <c r="T174" i="11"/>
  <c r="T163" i="11"/>
  <c r="T139" i="11"/>
  <c r="T84" i="11"/>
  <c r="T144" i="11"/>
  <c r="T92" i="11"/>
  <c r="T159" i="11"/>
  <c r="T161" i="11"/>
  <c r="T165" i="11"/>
  <c r="T111" i="11"/>
  <c r="T89" i="11"/>
  <c r="T85" i="11"/>
  <c r="T93" i="11"/>
  <c r="T99" i="11"/>
  <c r="T121" i="11"/>
  <c r="T122" i="11"/>
  <c r="T76" i="11"/>
  <c r="T117" i="11"/>
  <c r="T103" i="11"/>
  <c r="T80" i="11"/>
  <c r="T147" i="11"/>
  <c r="T146" i="11"/>
  <c r="T172" i="11"/>
  <c r="T170" i="11"/>
  <c r="T120" i="11"/>
  <c r="T116" i="11"/>
  <c r="T136" i="11"/>
  <c r="T158" i="11"/>
  <c r="T75" i="11"/>
  <c r="T131" i="11"/>
  <c r="T91" i="11"/>
  <c r="T128" i="11"/>
  <c r="T106" i="11"/>
  <c r="T130" i="11"/>
  <c r="T77" i="11"/>
  <c r="T125" i="11"/>
  <c r="T96" i="11"/>
  <c r="T86" i="11"/>
  <c r="T138" i="11"/>
  <c r="T108" i="11"/>
  <c r="T169" i="11"/>
  <c r="T107" i="11"/>
  <c r="T101" i="11"/>
  <c r="T173" i="11"/>
  <c r="T74" i="11"/>
  <c r="T167" i="11"/>
  <c r="T95" i="11"/>
  <c r="T148" i="11"/>
  <c r="T97" i="11"/>
  <c r="T127" i="11"/>
  <c r="T79" i="11"/>
  <c r="T105" i="11"/>
  <c r="T119" i="11"/>
  <c r="T164" i="11"/>
  <c r="T142" i="11"/>
  <c r="T118" i="11"/>
  <c r="T81" i="11"/>
  <c r="T162" i="11"/>
  <c r="T160" i="11"/>
  <c r="T153" i="11"/>
  <c r="T78" i="11"/>
  <c r="T124" i="11"/>
  <c r="T157" i="11"/>
  <c r="T98" i="11"/>
  <c r="O19" i="15"/>
  <c r="O27" i="15"/>
  <c r="O23" i="15"/>
  <c r="O24" i="15"/>
  <c r="O22" i="15"/>
  <c r="O26" i="15"/>
  <c r="O18" i="15"/>
  <c r="O28" i="15" s="1"/>
  <c r="O25" i="15"/>
  <c r="O20" i="15"/>
  <c r="O21" i="15"/>
  <c r="P19" i="14"/>
  <c r="P18" i="14"/>
  <c r="P22" i="14"/>
  <c r="P20" i="14"/>
  <c r="P26" i="14"/>
  <c r="P23" i="14"/>
  <c r="P25" i="14"/>
  <c r="P27" i="14"/>
  <c r="P24" i="14"/>
  <c r="P21" i="14"/>
  <c r="R101" i="11"/>
  <c r="R152" i="11"/>
  <c r="R153" i="11"/>
  <c r="R133" i="11"/>
  <c r="R138" i="11"/>
  <c r="R75" i="11"/>
  <c r="R157" i="11"/>
  <c r="R175" i="11"/>
  <c r="Y13" i="11" s="1"/>
  <c r="R102" i="11"/>
  <c r="R132" i="11"/>
  <c r="R140" i="11"/>
  <c r="R137" i="11"/>
  <c r="R80" i="11"/>
  <c r="R83" i="11"/>
  <c r="R92" i="11"/>
  <c r="R131" i="11"/>
  <c r="R111" i="11"/>
  <c r="R89" i="11"/>
  <c r="R143" i="11"/>
  <c r="R115" i="11"/>
  <c r="R141" i="11"/>
  <c r="R120" i="11"/>
  <c r="R162" i="11"/>
  <c r="R90" i="11"/>
  <c r="R139" i="11"/>
  <c r="R87" i="11"/>
  <c r="R116" i="11"/>
  <c r="R134" i="11"/>
  <c r="R86" i="11"/>
  <c r="R149" i="11"/>
  <c r="R159" i="11"/>
  <c r="R114" i="11"/>
  <c r="R98" i="11"/>
  <c r="R130" i="11"/>
  <c r="R169" i="11"/>
  <c r="R136" i="11"/>
  <c r="R167" i="11"/>
  <c r="R79" i="11"/>
  <c r="R84" i="11"/>
  <c r="R170" i="11"/>
  <c r="R100" i="11"/>
  <c r="R99" i="11"/>
  <c r="R106" i="11"/>
  <c r="R82" i="11"/>
  <c r="R135" i="11"/>
  <c r="R103" i="11"/>
  <c r="R104" i="11"/>
  <c r="R108" i="11"/>
  <c r="R173" i="11"/>
  <c r="R123" i="11"/>
  <c r="R154" i="11"/>
  <c r="R156" i="11"/>
  <c r="R128" i="11"/>
  <c r="R150" i="11"/>
  <c r="R96" i="11"/>
  <c r="R168" i="11"/>
  <c r="R172" i="11"/>
  <c r="R77" i="11"/>
  <c r="R147" i="11"/>
  <c r="R94" i="11"/>
  <c r="R121" i="11"/>
  <c r="R174" i="11"/>
  <c r="R85" i="11"/>
  <c r="R122" i="11"/>
  <c r="R107" i="11"/>
  <c r="R146" i="11"/>
  <c r="R166" i="11"/>
  <c r="R78" i="11"/>
  <c r="R97" i="11"/>
  <c r="R151" i="11"/>
  <c r="R93" i="11"/>
  <c r="R160" i="11"/>
  <c r="R142" i="11"/>
  <c r="R163" i="11"/>
  <c r="R127" i="11"/>
  <c r="R126" i="11"/>
  <c r="R145" i="11"/>
  <c r="R148" i="11"/>
  <c r="R165" i="11"/>
  <c r="R161" i="11"/>
  <c r="R155" i="11"/>
  <c r="R158" i="11"/>
  <c r="R113" i="11"/>
  <c r="R129" i="11"/>
  <c r="R74" i="11"/>
  <c r="R118" i="11"/>
  <c r="R110" i="11"/>
  <c r="R164" i="11"/>
  <c r="R109" i="11"/>
  <c r="R112" i="11"/>
  <c r="R124" i="11"/>
  <c r="R125" i="11"/>
  <c r="R171" i="11"/>
  <c r="R76" i="11"/>
  <c r="R95" i="11"/>
  <c r="R105" i="11"/>
  <c r="R117" i="11"/>
  <c r="R144" i="11"/>
  <c r="R119" i="11"/>
  <c r="R88" i="11"/>
  <c r="R91" i="11"/>
  <c r="R81" i="11"/>
  <c r="E18" i="14"/>
  <c r="E23" i="14"/>
  <c r="E27" i="14"/>
  <c r="E20" i="14"/>
  <c r="E21" i="14"/>
  <c r="E26" i="14"/>
  <c r="E19" i="14"/>
  <c r="E22" i="14"/>
  <c r="E25" i="14"/>
  <c r="E24" i="14"/>
  <c r="D20" i="13"/>
  <c r="D22" i="13"/>
  <c r="D24" i="13"/>
  <c r="D25" i="13"/>
  <c r="D23" i="13"/>
  <c r="D19" i="13"/>
  <c r="D17" i="13"/>
  <c r="D16" i="13"/>
  <c r="D21" i="13"/>
  <c r="D18" i="13"/>
  <c r="D27" i="14"/>
  <c r="D24" i="14"/>
  <c r="D21" i="14"/>
  <c r="D25" i="14"/>
  <c r="D18" i="14"/>
  <c r="D23" i="14"/>
  <c r="D22" i="14"/>
  <c r="D19" i="14"/>
  <c r="D20" i="14"/>
  <c r="D26" i="14"/>
  <c r="C26" i="15"/>
  <c r="C25" i="15"/>
  <c r="C21" i="15"/>
  <c r="C19" i="15"/>
  <c r="C22" i="15"/>
  <c r="C18" i="15"/>
  <c r="C23" i="15"/>
  <c r="C20" i="15"/>
  <c r="C27" i="15"/>
  <c r="C24" i="15"/>
  <c r="P28" i="14" l="1"/>
  <c r="K24" i="12"/>
  <c r="K15" i="12"/>
  <c r="K14" i="12"/>
  <c r="K13" i="12"/>
  <c r="K23" i="12"/>
  <c r="D18" i="15"/>
  <c r="D26" i="15"/>
  <c r="D21" i="15"/>
  <c r="D23" i="15"/>
  <c r="D19" i="15"/>
  <c r="D27" i="15"/>
  <c r="D20" i="15"/>
  <c r="D22" i="15"/>
  <c r="D24" i="15"/>
  <c r="D25" i="15"/>
  <c r="F75" i="11"/>
  <c r="F129" i="11"/>
  <c r="F168" i="11"/>
  <c r="F114" i="11"/>
  <c r="F119" i="11"/>
  <c r="F95" i="11"/>
  <c r="F165" i="11"/>
  <c r="F162" i="11"/>
  <c r="F159" i="11"/>
  <c r="F131" i="11"/>
  <c r="F172" i="11"/>
  <c r="F173" i="11"/>
  <c r="F103" i="11"/>
  <c r="F136" i="11"/>
  <c r="F112" i="11"/>
  <c r="F83" i="11"/>
  <c r="F90" i="11"/>
  <c r="F140" i="11"/>
  <c r="F126" i="11"/>
  <c r="F148" i="11"/>
  <c r="F108" i="11"/>
  <c r="F74" i="11"/>
  <c r="F128" i="11"/>
  <c r="F78" i="11"/>
  <c r="F124" i="11"/>
  <c r="F144" i="11"/>
  <c r="F146" i="11"/>
  <c r="F79" i="11"/>
  <c r="F130" i="11"/>
  <c r="F99" i="11"/>
  <c r="F134" i="11"/>
  <c r="F155" i="11"/>
  <c r="F138" i="11"/>
  <c r="F97" i="11"/>
  <c r="F163" i="11"/>
  <c r="F105" i="11"/>
  <c r="F154" i="11"/>
  <c r="F156" i="11"/>
  <c r="F86" i="11"/>
  <c r="F107" i="11"/>
  <c r="F145" i="11"/>
  <c r="F135" i="11"/>
  <c r="F88" i="11"/>
  <c r="F92" i="11"/>
  <c r="F80" i="11"/>
  <c r="F158" i="11"/>
  <c r="F118" i="11"/>
  <c r="F111" i="11"/>
  <c r="F82" i="11"/>
  <c r="F100" i="11"/>
  <c r="F175" i="11"/>
  <c r="K15" i="11" s="1"/>
  <c r="F133" i="11"/>
  <c r="F161" i="11"/>
  <c r="F85" i="11"/>
  <c r="F116" i="11"/>
  <c r="F152" i="11"/>
  <c r="F169" i="11"/>
  <c r="F149" i="11"/>
  <c r="F96" i="11"/>
  <c r="F141" i="11"/>
  <c r="F94" i="11"/>
  <c r="F101" i="11"/>
  <c r="F164" i="11"/>
  <c r="F120" i="11"/>
  <c r="F139" i="11"/>
  <c r="F166" i="11"/>
  <c r="F151" i="11"/>
  <c r="F117" i="11"/>
  <c r="F121" i="11"/>
  <c r="F109" i="11"/>
  <c r="F167" i="11"/>
  <c r="F102" i="11"/>
  <c r="F171" i="11"/>
  <c r="F153" i="11"/>
  <c r="F106" i="11"/>
  <c r="F132" i="11"/>
  <c r="F77" i="11"/>
  <c r="F113" i="11"/>
  <c r="F137" i="11"/>
  <c r="F127" i="11"/>
  <c r="F115" i="11"/>
  <c r="F93" i="11"/>
  <c r="F147" i="11"/>
  <c r="F125" i="11"/>
  <c r="F110" i="11"/>
  <c r="F150" i="11"/>
  <c r="F142" i="11"/>
  <c r="F170" i="11"/>
  <c r="F122" i="11"/>
  <c r="F174" i="11"/>
  <c r="F143" i="11"/>
  <c r="F89" i="11"/>
  <c r="F91" i="11"/>
  <c r="F81" i="11"/>
  <c r="F98" i="11"/>
  <c r="F76" i="11"/>
  <c r="F87" i="11"/>
  <c r="F84" i="11"/>
  <c r="F157" i="11"/>
  <c r="F104" i="11"/>
  <c r="F123" i="11"/>
  <c r="F160" i="11"/>
  <c r="E19" i="13"/>
  <c r="E23" i="13"/>
  <c r="E17" i="13"/>
  <c r="E22" i="13"/>
  <c r="E18" i="13"/>
  <c r="E16" i="13"/>
  <c r="E25" i="13"/>
  <c r="E24" i="13"/>
  <c r="E20" i="13"/>
  <c r="E21" i="13"/>
  <c r="Q26" i="16"/>
  <c r="Q20" i="16"/>
  <c r="Q24" i="16"/>
  <c r="Q23" i="16"/>
  <c r="Q27" i="16"/>
  <c r="Q22" i="16"/>
  <c r="Q25" i="16"/>
  <c r="Q29" i="16"/>
  <c r="Q21" i="16"/>
  <c r="Q28" i="16"/>
  <c r="E23" i="15"/>
  <c r="E22" i="15"/>
  <c r="E21" i="15"/>
  <c r="E20" i="15"/>
  <c r="E26" i="15"/>
  <c r="E18" i="15"/>
  <c r="E28" i="15" s="1"/>
  <c r="E24" i="15"/>
  <c r="E25" i="15"/>
  <c r="E27" i="15"/>
  <c r="E19" i="15"/>
  <c r="D28" i="14"/>
  <c r="D30" i="14" s="1"/>
  <c r="E28" i="14"/>
  <c r="E30" i="14" s="1"/>
  <c r="R27" i="16"/>
  <c r="R25" i="16"/>
  <c r="R28" i="16"/>
  <c r="R22" i="16"/>
  <c r="R26" i="16"/>
  <c r="R21" i="16"/>
  <c r="R20" i="16"/>
  <c r="R23" i="16"/>
  <c r="R24" i="16"/>
  <c r="R29" i="16"/>
  <c r="D29" i="16"/>
  <c r="D24" i="16"/>
  <c r="D27" i="16"/>
  <c r="D23" i="16"/>
  <c r="D26" i="16"/>
  <c r="D22" i="16"/>
  <c r="D21" i="16"/>
  <c r="D20" i="16"/>
  <c r="D30" i="16" s="1"/>
  <c r="D25" i="16"/>
  <c r="D28" i="16"/>
  <c r="P24" i="16"/>
  <c r="P21" i="16"/>
  <c r="P26" i="16"/>
  <c r="P29" i="16"/>
  <c r="P20" i="16"/>
  <c r="P23" i="16"/>
  <c r="P28" i="16"/>
  <c r="P27" i="16"/>
  <c r="P25" i="16"/>
  <c r="P22" i="16"/>
  <c r="P30" i="16" s="1"/>
  <c r="C24" i="16"/>
  <c r="C21" i="16"/>
  <c r="C26" i="16"/>
  <c r="C25" i="16"/>
  <c r="C20" i="16"/>
  <c r="C22" i="16"/>
  <c r="C23" i="16"/>
  <c r="C27" i="16"/>
  <c r="C28" i="16"/>
  <c r="C29" i="16"/>
  <c r="P28" i="15"/>
  <c r="E21" i="16"/>
  <c r="E25" i="16"/>
  <c r="E26" i="16"/>
  <c r="E20" i="16"/>
  <c r="E30" i="16" s="1"/>
  <c r="E23" i="16"/>
  <c r="E27" i="16"/>
  <c r="E24" i="16"/>
  <c r="E28" i="16"/>
  <c r="E29" i="16"/>
  <c r="E22" i="16"/>
  <c r="Q28" i="15"/>
  <c r="C28" i="15"/>
  <c r="O19" i="13"/>
  <c r="O25" i="13"/>
  <c r="O17" i="13"/>
  <c r="O23" i="13"/>
  <c r="O24" i="13"/>
  <c r="O21" i="13"/>
  <c r="O22" i="13"/>
  <c r="O16" i="13"/>
  <c r="O20" i="13"/>
  <c r="O18" i="13"/>
  <c r="C18" i="14"/>
  <c r="C28" i="14" s="1"/>
  <c r="C24" i="14"/>
  <c r="C22" i="14"/>
  <c r="C19" i="14"/>
  <c r="C21" i="14"/>
  <c r="C20" i="14"/>
  <c r="C27" i="14"/>
  <c r="C26" i="14"/>
  <c r="C25" i="14"/>
  <c r="C23" i="14"/>
  <c r="R30" i="16" l="1"/>
  <c r="D28" i="15"/>
  <c r="C30" i="16"/>
  <c r="Q30" i="16"/>
</calcChain>
</file>

<file path=xl/sharedStrings.xml><?xml version="1.0" encoding="utf-8"?>
<sst xmlns="http://schemas.openxmlformats.org/spreadsheetml/2006/main" count="80294" uniqueCount="9254">
  <si>
    <t>sim1</t>
  </si>
  <si>
    <t>No</t>
  </si>
  <si>
    <t>Bracket</t>
  </si>
  <si>
    <t>.</t>
  </si>
  <si>
    <t>bracket</t>
  </si>
  <si>
    <t>min_threshold</t>
  </si>
  <si>
    <t>max_threshold</t>
  </si>
  <si>
    <t>rate</t>
  </si>
  <si>
    <t>min_wage</t>
  </si>
  <si>
    <t>yesno</t>
  </si>
  <si>
    <t>Yes</t>
  </si>
  <si>
    <t>dothis</t>
  </si>
  <si>
    <t>Caja Bancaria</t>
  </si>
  <si>
    <t>Caja Municipal</t>
  </si>
  <si>
    <t>Caja Fiscal</t>
  </si>
  <si>
    <t>Rate</t>
  </si>
  <si>
    <t>IPS (Pension)</t>
  </si>
  <si>
    <t>Annual Amount</t>
  </si>
  <si>
    <t>deduction</t>
  </si>
  <si>
    <t>Share</t>
  </si>
  <si>
    <t>Value</t>
  </si>
  <si>
    <t>type</t>
  </si>
  <si>
    <t>value</t>
  </si>
  <si>
    <t>share</t>
  </si>
  <si>
    <t>amount</t>
  </si>
  <si>
    <t>dowhich</t>
  </si>
  <si>
    <t>bancaria</t>
  </si>
  <si>
    <t>municipal</t>
  </si>
  <si>
    <t>fiscal</t>
  </si>
  <si>
    <t>ssc</t>
  </si>
  <si>
    <t>pension</t>
  </si>
  <si>
    <t>VAT</t>
  </si>
  <si>
    <t>XXXX</t>
  </si>
  <si>
    <t>_ref</t>
  </si>
  <si>
    <t>gross_cent</t>
  </si>
  <si>
    <t>labor_tax_pc</t>
  </si>
  <si>
    <t>tekopora_inc_pc</t>
  </si>
  <si>
    <t>famassist_inc_pc</t>
  </si>
  <si>
    <t>adulto_inc_pc</t>
  </si>
  <si>
    <t>agtrans_inc_pc</t>
  </si>
  <si>
    <t>gross_mkt_inc_pc</t>
  </si>
  <si>
    <t>net_mkt_inc_pc</t>
  </si>
  <si>
    <t>dis_inc_pc</t>
  </si>
  <si>
    <t>measure</t>
  </si>
  <si>
    <t>fgt0</t>
  </si>
  <si>
    <t>fgt1</t>
  </si>
  <si>
    <t>fgt2</t>
  </si>
  <si>
    <t>beneficiaries</t>
  </si>
  <si>
    <t>benefits</t>
  </si>
  <si>
    <t>coverage</t>
  </si>
  <si>
    <t>mean</t>
  </si>
  <si>
    <t>dependency</t>
  </si>
  <si>
    <t>variable</t>
  </si>
  <si>
    <t>reference</t>
  </si>
  <si>
    <t/>
  </si>
  <si>
    <t>decs</t>
  </si>
  <si>
    <t>_population</t>
  </si>
  <si>
    <t>salud</t>
  </si>
  <si>
    <t>tot_deduction_taken_pc</t>
  </si>
  <si>
    <t>concat</t>
  </si>
  <si>
    <t>labor_tax_pc_beneficiaries__1</t>
  </si>
  <si>
    <t>labor_tax_pc_benefits__1</t>
  </si>
  <si>
    <t>labor_tax_pc_coverage__1</t>
  </si>
  <si>
    <t>labor_tax_pc_mean__1</t>
  </si>
  <si>
    <t>dis_inc_pc_coverage__1</t>
  </si>
  <si>
    <t>dis_inc_pc_mean__1</t>
  </si>
  <si>
    <t>tot_deduction_taken_pc_beneficiaries__1</t>
  </si>
  <si>
    <t>tot_deduction_taken_pc_benefits__1</t>
  </si>
  <si>
    <t>tot_deduction_taken_pc_coverage__1</t>
  </si>
  <si>
    <t>tot_deduction_taken_pc_mean__1</t>
  </si>
  <si>
    <t>tekopora_inc_pc_beneficiaries__1</t>
  </si>
  <si>
    <t>tekopora_inc_pc_benefits__1</t>
  </si>
  <si>
    <t>tekopora_inc_pc_coverage__1</t>
  </si>
  <si>
    <t>tekopora_inc_pc_mean__1</t>
  </si>
  <si>
    <t>famassist_inc_pc_beneficiaries__1</t>
  </si>
  <si>
    <t>famassist_inc_pc_benefits__1</t>
  </si>
  <si>
    <t>famassist_inc_pc_coverage__1</t>
  </si>
  <si>
    <t>famassist_inc_pc_mean__1</t>
  </si>
  <si>
    <t>adulto_inc_pc_beneficiaries__1</t>
  </si>
  <si>
    <t>adulto_inc_pc_benefits__1</t>
  </si>
  <si>
    <t>adulto_inc_pc_coverage__1</t>
  </si>
  <si>
    <t>adulto_inc_pc_mean__1</t>
  </si>
  <si>
    <t>agtrans_inc_pc_beneficiaries__1</t>
  </si>
  <si>
    <t>agtrans_inc_pc_benefits__1</t>
  </si>
  <si>
    <t>agtrans_inc_pc_coverage__1</t>
  </si>
  <si>
    <t>agtrans_inc_pc_mean__1</t>
  </si>
  <si>
    <t>gross_mkt_inc_pc_coverage__1</t>
  </si>
  <si>
    <t>gross_mkt_inc_pc_mean__1</t>
  </si>
  <si>
    <t>labor_tax_pc_beneficiaries__2</t>
  </si>
  <si>
    <t>labor_tax_pc_benefits__2</t>
  </si>
  <si>
    <t>labor_tax_pc_coverage__2</t>
  </si>
  <si>
    <t>labor_tax_pc_mean__2</t>
  </si>
  <si>
    <t>dis_inc_pc_coverage__2</t>
  </si>
  <si>
    <t>dis_inc_pc_mean__2</t>
  </si>
  <si>
    <t>tot_deduction_taken_pc_beneficiaries__2</t>
  </si>
  <si>
    <t>tot_deduction_taken_pc_benefits__2</t>
  </si>
  <si>
    <t>tot_deduction_taken_pc_coverage__2</t>
  </si>
  <si>
    <t>tot_deduction_taken_pc_mean__2</t>
  </si>
  <si>
    <t>tekopora_inc_pc_beneficiaries__2</t>
  </si>
  <si>
    <t>tekopora_inc_pc_benefits__2</t>
  </si>
  <si>
    <t>tekopora_inc_pc_coverage__2</t>
  </si>
  <si>
    <t>tekopora_inc_pc_mean__2</t>
  </si>
  <si>
    <t>famassist_inc_pc_beneficiaries__2</t>
  </si>
  <si>
    <t>famassist_inc_pc_benefits__2</t>
  </si>
  <si>
    <t>famassist_inc_pc_coverage__2</t>
  </si>
  <si>
    <t>famassist_inc_pc_mean__2</t>
  </si>
  <si>
    <t>adulto_inc_pc_beneficiaries__2</t>
  </si>
  <si>
    <t>adulto_inc_pc_benefits__2</t>
  </si>
  <si>
    <t>adulto_inc_pc_coverage__2</t>
  </si>
  <si>
    <t>adulto_inc_pc_mean__2</t>
  </si>
  <si>
    <t>agtrans_inc_pc_beneficiaries__2</t>
  </si>
  <si>
    <t>agtrans_inc_pc_benefits__2</t>
  </si>
  <si>
    <t>agtrans_inc_pc_coverage__2</t>
  </si>
  <si>
    <t>agtrans_inc_pc_mean__2</t>
  </si>
  <si>
    <t>gross_mkt_inc_pc_coverage__2</t>
  </si>
  <si>
    <t>gross_mkt_inc_pc_mean__2</t>
  </si>
  <si>
    <t>labor_tax_pc_beneficiaries__3</t>
  </si>
  <si>
    <t>labor_tax_pc_benefits__3</t>
  </si>
  <si>
    <t>labor_tax_pc_coverage__3</t>
  </si>
  <si>
    <t>labor_tax_pc_mean__3</t>
  </si>
  <si>
    <t>dis_inc_pc_coverage__3</t>
  </si>
  <si>
    <t>dis_inc_pc_mean__3</t>
  </si>
  <si>
    <t>tot_deduction_taken_pc_beneficiaries__3</t>
  </si>
  <si>
    <t>tot_deduction_taken_pc_benefits__3</t>
  </si>
  <si>
    <t>tot_deduction_taken_pc_coverage__3</t>
  </si>
  <si>
    <t>tot_deduction_taken_pc_mean__3</t>
  </si>
  <si>
    <t>tekopora_inc_pc_beneficiaries__3</t>
  </si>
  <si>
    <t>tekopora_inc_pc_benefits__3</t>
  </si>
  <si>
    <t>tekopora_inc_pc_coverage__3</t>
  </si>
  <si>
    <t>tekopora_inc_pc_mean__3</t>
  </si>
  <si>
    <t>famassist_inc_pc_beneficiaries__3</t>
  </si>
  <si>
    <t>famassist_inc_pc_benefits__3</t>
  </si>
  <si>
    <t>famassist_inc_pc_coverage__3</t>
  </si>
  <si>
    <t>famassist_inc_pc_mean__3</t>
  </si>
  <si>
    <t>adulto_inc_pc_beneficiaries__3</t>
  </si>
  <si>
    <t>adulto_inc_pc_benefits__3</t>
  </si>
  <si>
    <t>adulto_inc_pc_coverage__3</t>
  </si>
  <si>
    <t>adulto_inc_pc_mean__3</t>
  </si>
  <si>
    <t>agtrans_inc_pc_beneficiaries__3</t>
  </si>
  <si>
    <t>agtrans_inc_pc_benefits__3</t>
  </si>
  <si>
    <t>agtrans_inc_pc_coverage__3</t>
  </si>
  <si>
    <t>agtrans_inc_pc_mean__3</t>
  </si>
  <si>
    <t>gross_mkt_inc_pc_coverage__3</t>
  </si>
  <si>
    <t>gross_mkt_inc_pc_mean__3</t>
  </si>
  <si>
    <t>labor_tax_pc_beneficiaries__4</t>
  </si>
  <si>
    <t>labor_tax_pc_benefits__4</t>
  </si>
  <si>
    <t>labor_tax_pc_coverage__4</t>
  </si>
  <si>
    <t>labor_tax_pc_mean__4</t>
  </si>
  <si>
    <t>dis_inc_pc_coverage__4</t>
  </si>
  <si>
    <t>dis_inc_pc_mean__4</t>
  </si>
  <si>
    <t>tot_deduction_taken_pc_beneficiaries__4</t>
  </si>
  <si>
    <t>tot_deduction_taken_pc_benefits__4</t>
  </si>
  <si>
    <t>tot_deduction_taken_pc_coverage__4</t>
  </si>
  <si>
    <t>tot_deduction_taken_pc_mean__4</t>
  </si>
  <si>
    <t>tekopora_inc_pc_beneficiaries__4</t>
  </si>
  <si>
    <t>tekopora_inc_pc_benefits__4</t>
  </si>
  <si>
    <t>tekopora_inc_pc_coverage__4</t>
  </si>
  <si>
    <t>tekopora_inc_pc_mean__4</t>
  </si>
  <si>
    <t>famassist_inc_pc_beneficiaries__4</t>
  </si>
  <si>
    <t>famassist_inc_pc_benefits__4</t>
  </si>
  <si>
    <t>famassist_inc_pc_coverage__4</t>
  </si>
  <si>
    <t>famassist_inc_pc_mean__4</t>
  </si>
  <si>
    <t>adulto_inc_pc_beneficiaries__4</t>
  </si>
  <si>
    <t>adulto_inc_pc_benefits__4</t>
  </si>
  <si>
    <t>adulto_inc_pc_coverage__4</t>
  </si>
  <si>
    <t>adulto_inc_pc_mean__4</t>
  </si>
  <si>
    <t>agtrans_inc_pc_beneficiaries__4</t>
  </si>
  <si>
    <t>agtrans_inc_pc_benefits__4</t>
  </si>
  <si>
    <t>agtrans_inc_pc_coverage__4</t>
  </si>
  <si>
    <t>agtrans_inc_pc_mean__4</t>
  </si>
  <si>
    <t>gross_mkt_inc_pc_coverage__4</t>
  </si>
  <si>
    <t>gross_mkt_inc_pc_mean__4</t>
  </si>
  <si>
    <t>labor_tax_pc_beneficiaries__5</t>
  </si>
  <si>
    <t>labor_tax_pc_benefits__5</t>
  </si>
  <si>
    <t>labor_tax_pc_coverage__5</t>
  </si>
  <si>
    <t>labor_tax_pc_mean__5</t>
  </si>
  <si>
    <t>dis_inc_pc_coverage__5</t>
  </si>
  <si>
    <t>dis_inc_pc_mean__5</t>
  </si>
  <si>
    <t>tot_deduction_taken_pc_beneficiaries__5</t>
  </si>
  <si>
    <t>tot_deduction_taken_pc_benefits__5</t>
  </si>
  <si>
    <t>tot_deduction_taken_pc_coverage__5</t>
  </si>
  <si>
    <t>tot_deduction_taken_pc_mean__5</t>
  </si>
  <si>
    <t>tekopora_inc_pc_beneficiaries__5</t>
  </si>
  <si>
    <t>tekopora_inc_pc_benefits__5</t>
  </si>
  <si>
    <t>tekopora_inc_pc_coverage__5</t>
  </si>
  <si>
    <t>tekopora_inc_pc_mean__5</t>
  </si>
  <si>
    <t>famassist_inc_pc_beneficiaries__5</t>
  </si>
  <si>
    <t>famassist_inc_pc_benefits__5</t>
  </si>
  <si>
    <t>famassist_inc_pc_coverage__5</t>
  </si>
  <si>
    <t>famassist_inc_pc_mean__5</t>
  </si>
  <si>
    <t>adulto_inc_pc_beneficiaries__5</t>
  </si>
  <si>
    <t>adulto_inc_pc_benefits__5</t>
  </si>
  <si>
    <t>adulto_inc_pc_coverage__5</t>
  </si>
  <si>
    <t>adulto_inc_pc_mean__5</t>
  </si>
  <si>
    <t>agtrans_inc_pc_beneficiaries__5</t>
  </si>
  <si>
    <t>agtrans_inc_pc_benefits__5</t>
  </si>
  <si>
    <t>agtrans_inc_pc_coverage__5</t>
  </si>
  <si>
    <t>agtrans_inc_pc_mean__5</t>
  </si>
  <si>
    <t>gross_mkt_inc_pc_coverage__5</t>
  </si>
  <si>
    <t>gross_mkt_inc_pc_mean__5</t>
  </si>
  <si>
    <t>labor_tax_pc_beneficiaries__6</t>
  </si>
  <si>
    <t>labor_tax_pc_benefits__6</t>
  </si>
  <si>
    <t>labor_tax_pc_coverage__6</t>
  </si>
  <si>
    <t>labor_tax_pc_mean__6</t>
  </si>
  <si>
    <t>dis_inc_pc_coverage__6</t>
  </si>
  <si>
    <t>dis_inc_pc_mean__6</t>
  </si>
  <si>
    <t>tot_deduction_taken_pc_beneficiaries__6</t>
  </si>
  <si>
    <t>tot_deduction_taken_pc_benefits__6</t>
  </si>
  <si>
    <t>tot_deduction_taken_pc_coverage__6</t>
  </si>
  <si>
    <t>tot_deduction_taken_pc_mean__6</t>
  </si>
  <si>
    <t>tekopora_inc_pc_beneficiaries__6</t>
  </si>
  <si>
    <t>tekopora_inc_pc_benefits__6</t>
  </si>
  <si>
    <t>tekopora_inc_pc_coverage__6</t>
  </si>
  <si>
    <t>tekopora_inc_pc_mean__6</t>
  </si>
  <si>
    <t>famassist_inc_pc_beneficiaries__6</t>
  </si>
  <si>
    <t>famassist_inc_pc_benefits__6</t>
  </si>
  <si>
    <t>famassist_inc_pc_coverage__6</t>
  </si>
  <si>
    <t>famassist_inc_pc_mean__6</t>
  </si>
  <si>
    <t>adulto_inc_pc_beneficiaries__6</t>
  </si>
  <si>
    <t>adulto_inc_pc_benefits__6</t>
  </si>
  <si>
    <t>adulto_inc_pc_coverage__6</t>
  </si>
  <si>
    <t>adulto_inc_pc_mean__6</t>
  </si>
  <si>
    <t>agtrans_inc_pc_beneficiaries__6</t>
  </si>
  <si>
    <t>agtrans_inc_pc_benefits__6</t>
  </si>
  <si>
    <t>agtrans_inc_pc_coverage__6</t>
  </si>
  <si>
    <t>agtrans_inc_pc_mean__6</t>
  </si>
  <si>
    <t>gross_mkt_inc_pc_coverage__6</t>
  </si>
  <si>
    <t>gross_mkt_inc_pc_mean__6</t>
  </si>
  <si>
    <t>labor_tax_pc_beneficiaries__7</t>
  </si>
  <si>
    <t>labor_tax_pc_benefits__7</t>
  </si>
  <si>
    <t>labor_tax_pc_coverage__7</t>
  </si>
  <si>
    <t>labor_tax_pc_mean__7</t>
  </si>
  <si>
    <t>dis_inc_pc_coverage__7</t>
  </si>
  <si>
    <t>dis_inc_pc_mean__7</t>
  </si>
  <si>
    <t>tot_deduction_taken_pc_beneficiaries__7</t>
  </si>
  <si>
    <t>tot_deduction_taken_pc_benefits__7</t>
  </si>
  <si>
    <t>tot_deduction_taken_pc_coverage__7</t>
  </si>
  <si>
    <t>tot_deduction_taken_pc_mean__7</t>
  </si>
  <si>
    <t>tekopora_inc_pc_beneficiaries__7</t>
  </si>
  <si>
    <t>tekopora_inc_pc_benefits__7</t>
  </si>
  <si>
    <t>tekopora_inc_pc_coverage__7</t>
  </si>
  <si>
    <t>tekopora_inc_pc_mean__7</t>
  </si>
  <si>
    <t>famassist_inc_pc_beneficiaries__7</t>
  </si>
  <si>
    <t>famassist_inc_pc_benefits__7</t>
  </si>
  <si>
    <t>famassist_inc_pc_coverage__7</t>
  </si>
  <si>
    <t>famassist_inc_pc_mean__7</t>
  </si>
  <si>
    <t>adulto_inc_pc_beneficiaries__7</t>
  </si>
  <si>
    <t>adulto_inc_pc_benefits__7</t>
  </si>
  <si>
    <t>adulto_inc_pc_coverage__7</t>
  </si>
  <si>
    <t>adulto_inc_pc_mean__7</t>
  </si>
  <si>
    <t>agtrans_inc_pc_beneficiaries__7</t>
  </si>
  <si>
    <t>agtrans_inc_pc_benefits__7</t>
  </si>
  <si>
    <t>agtrans_inc_pc_coverage__7</t>
  </si>
  <si>
    <t>agtrans_inc_pc_mean__7</t>
  </si>
  <si>
    <t>gross_mkt_inc_pc_coverage__7</t>
  </si>
  <si>
    <t>gross_mkt_inc_pc_mean__7</t>
  </si>
  <si>
    <t>labor_tax_pc_beneficiaries__8</t>
  </si>
  <si>
    <t>labor_tax_pc_benefits__8</t>
  </si>
  <si>
    <t>labor_tax_pc_coverage__8</t>
  </si>
  <si>
    <t>labor_tax_pc_mean__8</t>
  </si>
  <si>
    <t>dis_inc_pc_coverage__8</t>
  </si>
  <si>
    <t>dis_inc_pc_mean__8</t>
  </si>
  <si>
    <t>tot_deduction_taken_pc_beneficiaries__8</t>
  </si>
  <si>
    <t>tot_deduction_taken_pc_benefits__8</t>
  </si>
  <si>
    <t>tot_deduction_taken_pc_coverage__8</t>
  </si>
  <si>
    <t>tot_deduction_taken_pc_mean__8</t>
  </si>
  <si>
    <t>tekopora_inc_pc_beneficiaries__8</t>
  </si>
  <si>
    <t>tekopora_inc_pc_benefits__8</t>
  </si>
  <si>
    <t>tekopora_inc_pc_coverage__8</t>
  </si>
  <si>
    <t>tekopora_inc_pc_mean__8</t>
  </si>
  <si>
    <t>famassist_inc_pc_beneficiaries__8</t>
  </si>
  <si>
    <t>famassist_inc_pc_benefits__8</t>
  </si>
  <si>
    <t>famassist_inc_pc_coverage__8</t>
  </si>
  <si>
    <t>famassist_inc_pc_mean__8</t>
  </si>
  <si>
    <t>adulto_inc_pc_beneficiaries__8</t>
  </si>
  <si>
    <t>adulto_inc_pc_benefits__8</t>
  </si>
  <si>
    <t>adulto_inc_pc_coverage__8</t>
  </si>
  <si>
    <t>adulto_inc_pc_mean__8</t>
  </si>
  <si>
    <t>agtrans_inc_pc_beneficiaries__8</t>
  </si>
  <si>
    <t>agtrans_inc_pc_benefits__8</t>
  </si>
  <si>
    <t>agtrans_inc_pc_coverage__8</t>
  </si>
  <si>
    <t>agtrans_inc_pc_mean__8</t>
  </si>
  <si>
    <t>gross_mkt_inc_pc_coverage__8</t>
  </si>
  <si>
    <t>gross_mkt_inc_pc_mean__8</t>
  </si>
  <si>
    <t>labor_tax_pc_beneficiaries__9</t>
  </si>
  <si>
    <t>labor_tax_pc_benefits__9</t>
  </si>
  <si>
    <t>labor_tax_pc_coverage__9</t>
  </si>
  <si>
    <t>labor_tax_pc_mean__9</t>
  </si>
  <si>
    <t>dis_inc_pc_coverage__9</t>
  </si>
  <si>
    <t>dis_inc_pc_mean__9</t>
  </si>
  <si>
    <t>tot_deduction_taken_pc_beneficiaries__9</t>
  </si>
  <si>
    <t>tot_deduction_taken_pc_benefits__9</t>
  </si>
  <si>
    <t>tot_deduction_taken_pc_coverage__9</t>
  </si>
  <si>
    <t>tot_deduction_taken_pc_mean__9</t>
  </si>
  <si>
    <t>tekopora_inc_pc_beneficiaries__9</t>
  </si>
  <si>
    <t>tekopora_inc_pc_benefits__9</t>
  </si>
  <si>
    <t>tekopora_inc_pc_coverage__9</t>
  </si>
  <si>
    <t>tekopora_inc_pc_mean__9</t>
  </si>
  <si>
    <t>famassist_inc_pc_beneficiaries__9</t>
  </si>
  <si>
    <t>famassist_inc_pc_benefits__9</t>
  </si>
  <si>
    <t>famassist_inc_pc_coverage__9</t>
  </si>
  <si>
    <t>famassist_inc_pc_mean__9</t>
  </si>
  <si>
    <t>adulto_inc_pc_beneficiaries__9</t>
  </si>
  <si>
    <t>adulto_inc_pc_benefits__9</t>
  </si>
  <si>
    <t>adulto_inc_pc_coverage__9</t>
  </si>
  <si>
    <t>adulto_inc_pc_mean__9</t>
  </si>
  <si>
    <t>agtrans_inc_pc_beneficiaries__9</t>
  </si>
  <si>
    <t>agtrans_inc_pc_benefits__9</t>
  </si>
  <si>
    <t>agtrans_inc_pc_coverage__9</t>
  </si>
  <si>
    <t>agtrans_inc_pc_mean__9</t>
  </si>
  <si>
    <t>gross_mkt_inc_pc_coverage__9</t>
  </si>
  <si>
    <t>gross_mkt_inc_pc_mean__9</t>
  </si>
  <si>
    <t>labor_tax_pc_beneficiaries__10</t>
  </si>
  <si>
    <t>labor_tax_pc_benefits__10</t>
  </si>
  <si>
    <t>labor_tax_pc_coverage__10</t>
  </si>
  <si>
    <t>labor_tax_pc_mean__10</t>
  </si>
  <si>
    <t>dis_inc_pc_coverage__10</t>
  </si>
  <si>
    <t>dis_inc_pc_mean__10</t>
  </si>
  <si>
    <t>tot_deduction_taken_pc_beneficiaries__10</t>
  </si>
  <si>
    <t>tot_deduction_taken_pc_benefits__10</t>
  </si>
  <si>
    <t>tot_deduction_taken_pc_coverage__10</t>
  </si>
  <si>
    <t>tot_deduction_taken_pc_mean__10</t>
  </si>
  <si>
    <t>tekopora_inc_pc_beneficiaries__10</t>
  </si>
  <si>
    <t>tekopora_inc_pc_benefits__10</t>
  </si>
  <si>
    <t>tekopora_inc_pc_coverage__10</t>
  </si>
  <si>
    <t>tekopora_inc_pc_mean__10</t>
  </si>
  <si>
    <t>famassist_inc_pc_beneficiaries__10</t>
  </si>
  <si>
    <t>famassist_inc_pc_benefits__10</t>
  </si>
  <si>
    <t>famassist_inc_pc_coverage__10</t>
  </si>
  <si>
    <t>famassist_inc_pc_mean__10</t>
  </si>
  <si>
    <t>adulto_inc_pc_beneficiaries__10</t>
  </si>
  <si>
    <t>adulto_inc_pc_benefits__10</t>
  </si>
  <si>
    <t>adulto_inc_pc_coverage__10</t>
  </si>
  <si>
    <t>adulto_inc_pc_mean__10</t>
  </si>
  <si>
    <t>agtrans_inc_pc_beneficiaries__10</t>
  </si>
  <si>
    <t>agtrans_inc_pc_benefits__10</t>
  </si>
  <si>
    <t>agtrans_inc_pc_coverage__10</t>
  </si>
  <si>
    <t>agtrans_inc_pc_mean__10</t>
  </si>
  <si>
    <t>gross_mkt_inc_pc_coverage__10</t>
  </si>
  <si>
    <t>gross_mkt_inc_pc_mean__10</t>
  </si>
  <si>
    <t>nso_inc</t>
  </si>
  <si>
    <t>vectors</t>
  </si>
  <si>
    <t>Ingreso programa adulto mayor</t>
  </si>
  <si>
    <t>Ingreso por transferencia a agricultores</t>
  </si>
  <si>
    <t>Ingresos por transferencias familiares</t>
  </si>
  <si>
    <t>Ingresos netos de mercado (sin transferencias publicas)</t>
  </si>
  <si>
    <t>Ingreso oficial de agencia estadistica</t>
  </si>
  <si>
    <t>Ingresos por programa Tekopora</t>
  </si>
  <si>
    <t>Total de deducciones de gasto tomadas para IRP</t>
  </si>
  <si>
    <t>Ingresos brutos de mercado</t>
  </si>
  <si>
    <t>Seleccione hasta 3 variables para comparar</t>
  </si>
  <si>
    <t>Centiles de ingresos brutos de mercado</t>
  </si>
  <si>
    <t>Vector de ordenamiento:</t>
  </si>
  <si>
    <t>ssc_pc</t>
  </si>
  <si>
    <t>ssc_pc_beneficiaries__1</t>
  </si>
  <si>
    <t>ssc_pc_benefits__1</t>
  </si>
  <si>
    <t>ssc_pc_coverage__1</t>
  </si>
  <si>
    <t>ssc_pc_mean__1</t>
  </si>
  <si>
    <t>ssc_pc_beneficiaries__2</t>
  </si>
  <si>
    <t>ssc_pc_benefits__2</t>
  </si>
  <si>
    <t>ssc_pc_coverage__2</t>
  </si>
  <si>
    <t>ssc_pc_mean__2</t>
  </si>
  <si>
    <t>ssc_pc_beneficiaries__3</t>
  </si>
  <si>
    <t>ssc_pc_benefits__3</t>
  </si>
  <si>
    <t>ssc_pc_coverage__3</t>
  </si>
  <si>
    <t>ssc_pc_mean__3</t>
  </si>
  <si>
    <t>ssc_pc_beneficiaries__4</t>
  </si>
  <si>
    <t>ssc_pc_benefits__4</t>
  </si>
  <si>
    <t>ssc_pc_coverage__4</t>
  </si>
  <si>
    <t>ssc_pc_mean__4</t>
  </si>
  <si>
    <t>ssc_pc_beneficiaries__5</t>
  </si>
  <si>
    <t>ssc_pc_benefits__5</t>
  </si>
  <si>
    <t>ssc_pc_coverage__5</t>
  </si>
  <si>
    <t>ssc_pc_mean__5</t>
  </si>
  <si>
    <t>ssc_pc_beneficiaries__6</t>
  </si>
  <si>
    <t>ssc_pc_benefits__6</t>
  </si>
  <si>
    <t>ssc_pc_coverage__6</t>
  </si>
  <si>
    <t>ssc_pc_mean__6</t>
  </si>
  <si>
    <t>ssc_pc_beneficiaries__7</t>
  </si>
  <si>
    <t>ssc_pc_benefits__7</t>
  </si>
  <si>
    <t>ssc_pc_coverage__7</t>
  </si>
  <si>
    <t>ssc_pc_mean__7</t>
  </si>
  <si>
    <t>ssc_pc_beneficiaries__8</t>
  </si>
  <si>
    <t>ssc_pc_benefits__8</t>
  </si>
  <si>
    <t>ssc_pc_coverage__8</t>
  </si>
  <si>
    <t>ssc_pc_mean__8</t>
  </si>
  <si>
    <t>ssc_pc_beneficiaries__9</t>
  </si>
  <si>
    <t>ssc_pc_benefits__9</t>
  </si>
  <si>
    <t>ssc_pc_coverage__9</t>
  </si>
  <si>
    <t>ssc_pc_mean__9</t>
  </si>
  <si>
    <t>ssc_pc_beneficiaries__10</t>
  </si>
  <si>
    <t>ssc_pc_benefits__10</t>
  </si>
  <si>
    <t>ssc_pc_coverage__10</t>
  </si>
  <si>
    <t>ssc_pc_mean__10</t>
  </si>
  <si>
    <t>FGT0</t>
  </si>
  <si>
    <t>FGT1</t>
  </si>
  <si>
    <t>FGT2</t>
  </si>
  <si>
    <t>povs</t>
  </si>
  <si>
    <t>Linea pobreza extrema</t>
  </si>
  <si>
    <t>Linea de pobreza total</t>
  </si>
  <si>
    <t>nso_inc_coverage__1</t>
  </si>
  <si>
    <t>nso_inc_mean__1</t>
  </si>
  <si>
    <t>nso_inc_coverage__2</t>
  </si>
  <si>
    <t>nso_inc_mean__2</t>
  </si>
  <si>
    <t>nso_inc_coverage__3</t>
  </si>
  <si>
    <t>nso_inc_mean__3</t>
  </si>
  <si>
    <t>nso_inc_coverage__4</t>
  </si>
  <si>
    <t>nso_inc_mean__4</t>
  </si>
  <si>
    <t>nso_inc_coverage__5</t>
  </si>
  <si>
    <t>nso_inc_mean__5</t>
  </si>
  <si>
    <t>nso_inc_coverage__6</t>
  </si>
  <si>
    <t>nso_inc_mean__6</t>
  </si>
  <si>
    <t>nso_inc_coverage__7</t>
  </si>
  <si>
    <t>nso_inc_mean__7</t>
  </si>
  <si>
    <t>nso_inc_coverage__8</t>
  </si>
  <si>
    <t>nso_inc_mean__8</t>
  </si>
  <si>
    <t>nso_inc_coverage__9</t>
  </si>
  <si>
    <t>nso_inc_mean__9</t>
  </si>
  <si>
    <t>nso_inc_coverage__10</t>
  </si>
  <si>
    <t>nso_inc_mean__10</t>
  </si>
  <si>
    <t>Gini</t>
  </si>
  <si>
    <t>Concentracion</t>
  </si>
  <si>
    <t>dis_inc_pc_fgt0_linpobex__.</t>
  </si>
  <si>
    <t>dis_inc_pc_fgt0_linpobto__.</t>
  </si>
  <si>
    <t>gross_mkt_inc_pc_fgt0_linpobex__.</t>
  </si>
  <si>
    <t>gross_mkt_inc_pc_fgt0_linpobto__.</t>
  </si>
  <si>
    <t>nso_inc_fgt0_linpobex__.</t>
  </si>
  <si>
    <t>nso_inc_fgt0_linpobto__.</t>
  </si>
  <si>
    <t>dis_inc_pc_fgt1_linpobex__.</t>
  </si>
  <si>
    <t>dis_inc_pc_fgt1_linpobto__.</t>
  </si>
  <si>
    <t>gross_mkt_inc_pc_fgt1_linpobex__.</t>
  </si>
  <si>
    <t>gross_mkt_inc_pc_fgt1_linpobto__.</t>
  </si>
  <si>
    <t>nso_inc_fgt1_linpobex__.</t>
  </si>
  <si>
    <t>nso_inc_fgt1_linpobto__.</t>
  </si>
  <si>
    <t>dis_inc_pc_fgt2_linpobex__.</t>
  </si>
  <si>
    <t>dis_inc_pc_fgt2_linpobto__.</t>
  </si>
  <si>
    <t>gross_mkt_inc_pc_fgt2_linpobex__.</t>
  </si>
  <si>
    <t>gross_mkt_inc_pc_fgt2_linpobto__.</t>
  </si>
  <si>
    <t>nso_inc_fgt2_linpobex__.</t>
  </si>
  <si>
    <t>nso_inc_fgt2_linpobto__.</t>
  </si>
  <si>
    <t>dis_inc_pc_dependency_linpobto__1</t>
  </si>
  <si>
    <t>dis_inc_pc_fgt0_linpobto__1</t>
  </si>
  <si>
    <t>dis_inc_pc_fgt1_linpobto__1</t>
  </si>
  <si>
    <t>dis_inc_pc_fgt2_linpobto__1</t>
  </si>
  <si>
    <t>dis_inc_pc_dependency_linpobex__1</t>
  </si>
  <si>
    <t>dis_inc_pc_fgt0_linpobex__1</t>
  </si>
  <si>
    <t>dis_inc_pc_fgt1_linpobex__1</t>
  </si>
  <si>
    <t>dis_inc_pc_fgt2_linpobex__1</t>
  </si>
  <si>
    <t>nso_inc_dependency_linpobto__1</t>
  </si>
  <si>
    <t>nso_inc_fgt0_linpobto__1</t>
  </si>
  <si>
    <t>nso_inc_fgt1_linpobto__1</t>
  </si>
  <si>
    <t>nso_inc_fgt2_linpobto__1</t>
  </si>
  <si>
    <t>nso_inc_dependency_linpobex__1</t>
  </si>
  <si>
    <t>nso_inc_fgt0_linpobex__1</t>
  </si>
  <si>
    <t>nso_inc_fgt1_linpobex__1</t>
  </si>
  <si>
    <t>nso_inc_fgt2_linpobex__1</t>
  </si>
  <si>
    <t>ssc_pc_dependency_linpobto__1</t>
  </si>
  <si>
    <t>ssc_pc_dependency_linpobex__1</t>
  </si>
  <si>
    <t>tekopora_inc_pc_dependency_linpobto__1</t>
  </si>
  <si>
    <t>tekopora_inc_pc_dependency_linpobex__1</t>
  </si>
  <si>
    <t>famassist_inc_pc_dependency_linpobto__1</t>
  </si>
  <si>
    <t>famassist_inc_pc_dependency_linpobex__1</t>
  </si>
  <si>
    <t>adulto_inc_pc_dependency_linpobto__1</t>
  </si>
  <si>
    <t>adulto_inc_pc_dependency_linpobex__1</t>
  </si>
  <si>
    <t>agtrans_inc_pc_dependency_linpobto__1</t>
  </si>
  <si>
    <t>agtrans_inc_pc_dependency_linpobex__1</t>
  </si>
  <si>
    <t>gross_mkt_inc_pc_dependency_linpobto__1</t>
  </si>
  <si>
    <t>gross_mkt_inc_pc_fgt0_linpobto__1</t>
  </si>
  <si>
    <t>gross_mkt_inc_pc_fgt1_linpobto__1</t>
  </si>
  <si>
    <t>gross_mkt_inc_pc_fgt2_linpobto__1</t>
  </si>
  <si>
    <t>gross_mkt_inc_pc_dependency_linpobex__1</t>
  </si>
  <si>
    <t>gross_mkt_inc_pc_fgt0_linpobex__1</t>
  </si>
  <si>
    <t>gross_mkt_inc_pc_fgt1_linpobex__1</t>
  </si>
  <si>
    <t>gross_mkt_inc_pc_fgt2_linpobex__1</t>
  </si>
  <si>
    <t>dis_inc_pc_dependency_linpobto__2</t>
  </si>
  <si>
    <t>dis_inc_pc_fgt0_linpobto__2</t>
  </si>
  <si>
    <t>dis_inc_pc_fgt1_linpobto__2</t>
  </si>
  <si>
    <t>dis_inc_pc_fgt2_linpobto__2</t>
  </si>
  <si>
    <t>dis_inc_pc_dependency_linpobex__2</t>
  </si>
  <si>
    <t>dis_inc_pc_fgt0_linpobex__2</t>
  </si>
  <si>
    <t>dis_inc_pc_fgt1_linpobex__2</t>
  </si>
  <si>
    <t>dis_inc_pc_fgt2_linpobex__2</t>
  </si>
  <si>
    <t>nso_inc_dependency_linpobto__2</t>
  </si>
  <si>
    <t>nso_inc_fgt0_linpobto__2</t>
  </si>
  <si>
    <t>nso_inc_fgt1_linpobto__2</t>
  </si>
  <si>
    <t>nso_inc_fgt2_linpobto__2</t>
  </si>
  <si>
    <t>nso_inc_dependency_linpobex__2</t>
  </si>
  <si>
    <t>nso_inc_fgt0_linpobex__2</t>
  </si>
  <si>
    <t>nso_inc_fgt1_linpobex__2</t>
  </si>
  <si>
    <t>nso_inc_fgt2_linpobex__2</t>
  </si>
  <si>
    <t>ssc_pc_dependency_linpobto__2</t>
  </si>
  <si>
    <t>ssc_pc_dependency_linpobex__2</t>
  </si>
  <si>
    <t>tekopora_inc_pc_dependency_linpobto__2</t>
  </si>
  <si>
    <t>tekopora_inc_pc_dependency_linpobex__2</t>
  </si>
  <si>
    <t>famassist_inc_pc_dependency_linpobto__2</t>
  </si>
  <si>
    <t>famassist_inc_pc_dependency_linpobex__2</t>
  </si>
  <si>
    <t>adulto_inc_pc_dependency_linpobto__2</t>
  </si>
  <si>
    <t>adulto_inc_pc_dependency_linpobex__2</t>
  </si>
  <si>
    <t>gross_mkt_inc_pc_dependency_linpobto__2</t>
  </si>
  <si>
    <t>gross_mkt_inc_pc_fgt0_linpobto__2</t>
  </si>
  <si>
    <t>gross_mkt_inc_pc_fgt1_linpobto__2</t>
  </si>
  <si>
    <t>gross_mkt_inc_pc_fgt2_linpobto__2</t>
  </si>
  <si>
    <t>gross_mkt_inc_pc_dependency_linpobex__2</t>
  </si>
  <si>
    <t>gross_mkt_inc_pc_fgt0_linpobex__2</t>
  </si>
  <si>
    <t>gross_mkt_inc_pc_fgt1_linpobex__2</t>
  </si>
  <si>
    <t>gross_mkt_inc_pc_fgt2_linpobex__2</t>
  </si>
  <si>
    <t>dis_inc_pc_dependency_linpobto__3</t>
  </si>
  <si>
    <t>dis_inc_pc_fgt0_linpobto__3</t>
  </si>
  <si>
    <t>dis_inc_pc_fgt1_linpobto__3</t>
  </si>
  <si>
    <t>dis_inc_pc_fgt2_linpobto__3</t>
  </si>
  <si>
    <t>dis_inc_pc_dependency_linpobex__3</t>
  </si>
  <si>
    <t>dis_inc_pc_fgt0_linpobex__3</t>
  </si>
  <si>
    <t>dis_inc_pc_fgt1_linpobex__3</t>
  </si>
  <si>
    <t>dis_inc_pc_fgt2_linpobex__3</t>
  </si>
  <si>
    <t>nso_inc_dependency_linpobto__3</t>
  </si>
  <si>
    <t>nso_inc_fgt0_linpobto__3</t>
  </si>
  <si>
    <t>nso_inc_fgt1_linpobto__3</t>
  </si>
  <si>
    <t>nso_inc_fgt2_linpobto__3</t>
  </si>
  <si>
    <t>nso_inc_dependency_linpobex__3</t>
  </si>
  <si>
    <t>nso_inc_fgt0_linpobex__3</t>
  </si>
  <si>
    <t>nso_inc_fgt1_linpobex__3</t>
  </si>
  <si>
    <t>nso_inc_fgt2_linpobex__3</t>
  </si>
  <si>
    <t>ssc_pc_dependency_linpobto__3</t>
  </si>
  <si>
    <t>ssc_pc_dependency_linpobex__3</t>
  </si>
  <si>
    <t>tekopora_inc_pc_dependency_linpobto__3</t>
  </si>
  <si>
    <t>tekopora_inc_pc_dependency_linpobex__3</t>
  </si>
  <si>
    <t>famassist_inc_pc_dependency_linpobto__3</t>
  </si>
  <si>
    <t>famassist_inc_pc_dependency_linpobex__3</t>
  </si>
  <si>
    <t>adulto_inc_pc_dependency_linpobto__3</t>
  </si>
  <si>
    <t>adulto_inc_pc_dependency_linpobex__3</t>
  </si>
  <si>
    <t>gross_mkt_inc_pc_dependency_linpobto__3</t>
  </si>
  <si>
    <t>gross_mkt_inc_pc_fgt0_linpobto__3</t>
  </si>
  <si>
    <t>gross_mkt_inc_pc_fgt1_linpobto__3</t>
  </si>
  <si>
    <t>gross_mkt_inc_pc_fgt2_linpobto__3</t>
  </si>
  <si>
    <t>gross_mkt_inc_pc_dependency_linpobex__3</t>
  </si>
  <si>
    <t>gross_mkt_inc_pc_fgt0_linpobex__3</t>
  </si>
  <si>
    <t>gross_mkt_inc_pc_fgt1_linpobex__3</t>
  </si>
  <si>
    <t>gross_mkt_inc_pc_fgt2_linpobex__3</t>
  </si>
  <si>
    <t>dis_inc_pc_dependency_linpobto__4</t>
  </si>
  <si>
    <t>dis_inc_pc_fgt0_linpobto__4</t>
  </si>
  <si>
    <t>dis_inc_pc_fgt1_linpobto__4</t>
  </si>
  <si>
    <t>dis_inc_pc_fgt2_linpobto__4</t>
  </si>
  <si>
    <t>dis_inc_pc_dependency_linpobex__4</t>
  </si>
  <si>
    <t>dis_inc_pc_fgt0_linpobex__4</t>
  </si>
  <si>
    <t>dis_inc_pc_fgt1_linpobex__4</t>
  </si>
  <si>
    <t>dis_inc_pc_fgt2_linpobex__4</t>
  </si>
  <si>
    <t>nso_inc_dependency_linpobto__4</t>
  </si>
  <si>
    <t>nso_inc_fgt0_linpobto__4</t>
  </si>
  <si>
    <t>nso_inc_fgt1_linpobto__4</t>
  </si>
  <si>
    <t>nso_inc_fgt2_linpobto__4</t>
  </si>
  <si>
    <t>nso_inc_dependency_linpobex__4</t>
  </si>
  <si>
    <t>nso_inc_fgt0_linpobex__4</t>
  </si>
  <si>
    <t>nso_inc_fgt1_linpobex__4</t>
  </si>
  <si>
    <t>nso_inc_fgt2_linpobex__4</t>
  </si>
  <si>
    <t>ssc_pc_dependency_linpobto__4</t>
  </si>
  <si>
    <t>ssc_pc_dependency_linpobex__4</t>
  </si>
  <si>
    <t>tekopora_inc_pc_dependency_linpobto__4</t>
  </si>
  <si>
    <t>tekopora_inc_pc_dependency_linpobex__4</t>
  </si>
  <si>
    <t>famassist_inc_pc_dependency_linpobto__4</t>
  </si>
  <si>
    <t>famassist_inc_pc_dependency_linpobex__4</t>
  </si>
  <si>
    <t>adulto_inc_pc_dependency_linpobto__4</t>
  </si>
  <si>
    <t>adulto_inc_pc_dependency_linpobex__4</t>
  </si>
  <si>
    <t>agtrans_inc_pc_dependency_linpobto__4</t>
  </si>
  <si>
    <t>agtrans_inc_pc_dependency_linpobex__4</t>
  </si>
  <si>
    <t>gross_mkt_inc_pc_dependency_linpobto__4</t>
  </si>
  <si>
    <t>gross_mkt_inc_pc_fgt0_linpobto__4</t>
  </si>
  <si>
    <t>gross_mkt_inc_pc_fgt1_linpobto__4</t>
  </si>
  <si>
    <t>gross_mkt_inc_pc_fgt2_linpobto__4</t>
  </si>
  <si>
    <t>gross_mkt_inc_pc_dependency_linpobex__4</t>
  </si>
  <si>
    <t>gross_mkt_inc_pc_fgt0_linpobex__4</t>
  </si>
  <si>
    <t>gross_mkt_inc_pc_fgt1_linpobex__4</t>
  </si>
  <si>
    <t>gross_mkt_inc_pc_fgt2_linpobex__4</t>
  </si>
  <si>
    <t>dis_inc_pc_dependency_linpobto__5</t>
  </si>
  <si>
    <t>dis_inc_pc_fgt0_linpobto__5</t>
  </si>
  <si>
    <t>dis_inc_pc_fgt1_linpobto__5</t>
  </si>
  <si>
    <t>dis_inc_pc_fgt2_linpobto__5</t>
  </si>
  <si>
    <t>dis_inc_pc_dependency_linpobex__5</t>
  </si>
  <si>
    <t>dis_inc_pc_fgt0_linpobex__5</t>
  </si>
  <si>
    <t>dis_inc_pc_fgt1_linpobex__5</t>
  </si>
  <si>
    <t>dis_inc_pc_fgt2_linpobex__5</t>
  </si>
  <si>
    <t>nso_inc_dependency_linpobto__5</t>
  </si>
  <si>
    <t>nso_inc_fgt0_linpobto__5</t>
  </si>
  <si>
    <t>nso_inc_fgt1_linpobto__5</t>
  </si>
  <si>
    <t>nso_inc_fgt2_linpobto__5</t>
  </si>
  <si>
    <t>nso_inc_dependency_linpobex__5</t>
  </si>
  <si>
    <t>nso_inc_fgt0_linpobex__5</t>
  </si>
  <si>
    <t>nso_inc_fgt1_linpobex__5</t>
  </si>
  <si>
    <t>nso_inc_fgt2_linpobex__5</t>
  </si>
  <si>
    <t>ssc_pc_dependency_linpobto__5</t>
  </si>
  <si>
    <t>ssc_pc_dependency_linpobex__5</t>
  </si>
  <si>
    <t>tekopora_inc_pc_dependency_linpobto__5</t>
  </si>
  <si>
    <t>tekopora_inc_pc_dependency_linpobex__5</t>
  </si>
  <si>
    <t>famassist_inc_pc_dependency_linpobto__5</t>
  </si>
  <si>
    <t>famassist_inc_pc_dependency_linpobex__5</t>
  </si>
  <si>
    <t>adulto_inc_pc_dependency_linpobto__5</t>
  </si>
  <si>
    <t>adulto_inc_pc_dependency_linpobex__5</t>
  </si>
  <si>
    <t>agtrans_inc_pc_dependency_linpobto__5</t>
  </si>
  <si>
    <t>agtrans_inc_pc_dependency_linpobex__5</t>
  </si>
  <si>
    <t>gross_mkt_inc_pc_dependency_linpobto__5</t>
  </si>
  <si>
    <t>gross_mkt_inc_pc_fgt0_linpobto__5</t>
  </si>
  <si>
    <t>gross_mkt_inc_pc_fgt1_linpobto__5</t>
  </si>
  <si>
    <t>gross_mkt_inc_pc_fgt2_linpobto__5</t>
  </si>
  <si>
    <t>gross_mkt_inc_pc_dependency_linpobex__5</t>
  </si>
  <si>
    <t>gross_mkt_inc_pc_fgt0_linpobex__5</t>
  </si>
  <si>
    <t>gross_mkt_inc_pc_fgt1_linpobex__5</t>
  </si>
  <si>
    <t>gross_mkt_inc_pc_fgt2_linpobex__5</t>
  </si>
  <si>
    <t>dis_inc_pc_dependency_linpobto__6</t>
  </si>
  <si>
    <t>dis_inc_pc_fgt0_linpobto__6</t>
  </si>
  <si>
    <t>dis_inc_pc_fgt1_linpobto__6</t>
  </si>
  <si>
    <t>dis_inc_pc_fgt2_linpobto__6</t>
  </si>
  <si>
    <t>dis_inc_pc_dependency_linpobex__6</t>
  </si>
  <si>
    <t>dis_inc_pc_fgt0_linpobex__6</t>
  </si>
  <si>
    <t>dis_inc_pc_fgt1_linpobex__6</t>
  </si>
  <si>
    <t>dis_inc_pc_fgt2_linpobex__6</t>
  </si>
  <si>
    <t>nso_inc_dependency_linpobto__6</t>
  </si>
  <si>
    <t>nso_inc_fgt0_linpobto__6</t>
  </si>
  <si>
    <t>nso_inc_fgt1_linpobto__6</t>
  </si>
  <si>
    <t>nso_inc_fgt2_linpobto__6</t>
  </si>
  <si>
    <t>nso_inc_dependency_linpobex__6</t>
  </si>
  <si>
    <t>nso_inc_fgt0_linpobex__6</t>
  </si>
  <si>
    <t>nso_inc_fgt1_linpobex__6</t>
  </si>
  <si>
    <t>nso_inc_fgt2_linpobex__6</t>
  </si>
  <si>
    <t>ssc_pc_dependency_linpobto__6</t>
  </si>
  <si>
    <t>ssc_pc_dependency_linpobex__6</t>
  </si>
  <si>
    <t>tekopora_inc_pc_dependency_linpobto__6</t>
  </si>
  <si>
    <t>tekopora_inc_pc_dependency_linpobex__6</t>
  </si>
  <si>
    <t>famassist_inc_pc_dependency_linpobto__6</t>
  </si>
  <si>
    <t>famassist_inc_pc_dependency_linpobex__6</t>
  </si>
  <si>
    <t>adulto_inc_pc_dependency_linpobto__6</t>
  </si>
  <si>
    <t>adulto_inc_pc_dependency_linpobex__6</t>
  </si>
  <si>
    <t>agtrans_inc_pc_dependency_linpobto__6</t>
  </si>
  <si>
    <t>agtrans_inc_pc_dependency_linpobex__6</t>
  </si>
  <si>
    <t>gross_mkt_inc_pc_dependency_linpobto__6</t>
  </si>
  <si>
    <t>gross_mkt_inc_pc_fgt0_linpobto__6</t>
  </si>
  <si>
    <t>gross_mkt_inc_pc_fgt1_linpobto__6</t>
  </si>
  <si>
    <t>gross_mkt_inc_pc_fgt2_linpobto__6</t>
  </si>
  <si>
    <t>gross_mkt_inc_pc_dependency_linpobex__6</t>
  </si>
  <si>
    <t>gross_mkt_inc_pc_fgt0_linpobex__6</t>
  </si>
  <si>
    <t>gross_mkt_inc_pc_fgt1_linpobex__6</t>
  </si>
  <si>
    <t>gross_mkt_inc_pc_fgt2_linpobex__6</t>
  </si>
  <si>
    <t>dis_inc_pc_dependency_linpobto__7</t>
  </si>
  <si>
    <t>dis_inc_pc_fgt0_linpobto__7</t>
  </si>
  <si>
    <t>dis_inc_pc_fgt1_linpobto__7</t>
  </si>
  <si>
    <t>dis_inc_pc_fgt2_linpobto__7</t>
  </si>
  <si>
    <t>dis_inc_pc_dependency_linpobex__7</t>
  </si>
  <si>
    <t>dis_inc_pc_fgt0_linpobex__7</t>
  </si>
  <si>
    <t>dis_inc_pc_fgt1_linpobex__7</t>
  </si>
  <si>
    <t>dis_inc_pc_fgt2_linpobex__7</t>
  </si>
  <si>
    <t>nso_inc_dependency_linpobto__7</t>
  </si>
  <si>
    <t>nso_inc_fgt0_linpobto__7</t>
  </si>
  <si>
    <t>nso_inc_fgt1_linpobto__7</t>
  </si>
  <si>
    <t>nso_inc_fgt2_linpobto__7</t>
  </si>
  <si>
    <t>nso_inc_dependency_linpobex__7</t>
  </si>
  <si>
    <t>nso_inc_fgt0_linpobex__7</t>
  </si>
  <si>
    <t>nso_inc_fgt1_linpobex__7</t>
  </si>
  <si>
    <t>nso_inc_fgt2_linpobex__7</t>
  </si>
  <si>
    <t>ssc_pc_dependency_linpobto__7</t>
  </si>
  <si>
    <t>ssc_pc_dependency_linpobex__7</t>
  </si>
  <si>
    <t>tekopora_inc_pc_dependency_linpobto__7</t>
  </si>
  <si>
    <t>tekopora_inc_pc_dependency_linpobex__7</t>
  </si>
  <si>
    <t>famassist_inc_pc_dependency_linpobto__7</t>
  </si>
  <si>
    <t>famassist_inc_pc_dependency_linpobex__7</t>
  </si>
  <si>
    <t>adulto_inc_pc_dependency_linpobto__7</t>
  </si>
  <si>
    <t>adulto_inc_pc_dependency_linpobex__7</t>
  </si>
  <si>
    <t>gross_mkt_inc_pc_dependency_linpobto__7</t>
  </si>
  <si>
    <t>gross_mkt_inc_pc_fgt0_linpobto__7</t>
  </si>
  <si>
    <t>gross_mkt_inc_pc_fgt1_linpobto__7</t>
  </si>
  <si>
    <t>gross_mkt_inc_pc_fgt2_linpobto__7</t>
  </si>
  <si>
    <t>gross_mkt_inc_pc_dependency_linpobex__7</t>
  </si>
  <si>
    <t>gross_mkt_inc_pc_fgt0_linpobex__7</t>
  </si>
  <si>
    <t>gross_mkt_inc_pc_fgt1_linpobex__7</t>
  </si>
  <si>
    <t>gross_mkt_inc_pc_fgt2_linpobex__7</t>
  </si>
  <si>
    <t>dis_inc_pc_dependency_linpobto__8</t>
  </si>
  <si>
    <t>dis_inc_pc_fgt0_linpobto__8</t>
  </si>
  <si>
    <t>dis_inc_pc_fgt1_linpobto__8</t>
  </si>
  <si>
    <t>dis_inc_pc_fgt2_linpobto__8</t>
  </si>
  <si>
    <t>dis_inc_pc_dependency_linpobex__8</t>
  </si>
  <si>
    <t>dis_inc_pc_fgt0_linpobex__8</t>
  </si>
  <si>
    <t>dis_inc_pc_fgt1_linpobex__8</t>
  </si>
  <si>
    <t>dis_inc_pc_fgt2_linpobex__8</t>
  </si>
  <si>
    <t>nso_inc_dependency_linpobto__8</t>
  </si>
  <si>
    <t>nso_inc_fgt0_linpobto__8</t>
  </si>
  <si>
    <t>nso_inc_fgt1_linpobto__8</t>
  </si>
  <si>
    <t>nso_inc_fgt2_linpobto__8</t>
  </si>
  <si>
    <t>nso_inc_dependency_linpobex__8</t>
  </si>
  <si>
    <t>nso_inc_fgt0_linpobex__8</t>
  </si>
  <si>
    <t>nso_inc_fgt1_linpobex__8</t>
  </si>
  <si>
    <t>nso_inc_fgt2_linpobex__8</t>
  </si>
  <si>
    <t>ssc_pc_dependency_linpobto__8</t>
  </si>
  <si>
    <t>ssc_pc_dependency_linpobex__8</t>
  </si>
  <si>
    <t>tekopora_inc_pc_dependency_linpobto__8</t>
  </si>
  <si>
    <t>tekopora_inc_pc_dependency_linpobex__8</t>
  </si>
  <si>
    <t>famassist_inc_pc_dependency_linpobto__8</t>
  </si>
  <si>
    <t>famassist_inc_pc_dependency_linpobex__8</t>
  </si>
  <si>
    <t>adulto_inc_pc_dependency_linpobto__8</t>
  </si>
  <si>
    <t>adulto_inc_pc_dependency_linpobex__8</t>
  </si>
  <si>
    <t>agtrans_inc_pc_dependency_linpobto__8</t>
  </si>
  <si>
    <t>agtrans_inc_pc_dependency_linpobex__8</t>
  </si>
  <si>
    <t>gross_mkt_inc_pc_dependency_linpobto__8</t>
  </si>
  <si>
    <t>gross_mkt_inc_pc_fgt0_linpobto__8</t>
  </si>
  <si>
    <t>gross_mkt_inc_pc_fgt1_linpobto__8</t>
  </si>
  <si>
    <t>gross_mkt_inc_pc_fgt2_linpobto__8</t>
  </si>
  <si>
    <t>gross_mkt_inc_pc_dependency_linpobex__8</t>
  </si>
  <si>
    <t>gross_mkt_inc_pc_fgt0_linpobex__8</t>
  </si>
  <si>
    <t>gross_mkt_inc_pc_fgt1_linpobex__8</t>
  </si>
  <si>
    <t>gross_mkt_inc_pc_fgt2_linpobex__8</t>
  </si>
  <si>
    <t>dis_inc_pc_dependency_linpobto__9</t>
  </si>
  <si>
    <t>dis_inc_pc_fgt0_linpobto__9</t>
  </si>
  <si>
    <t>dis_inc_pc_fgt1_linpobto__9</t>
  </si>
  <si>
    <t>dis_inc_pc_fgt2_linpobto__9</t>
  </si>
  <si>
    <t>dis_inc_pc_dependency_linpobex__9</t>
  </si>
  <si>
    <t>dis_inc_pc_fgt0_linpobex__9</t>
  </si>
  <si>
    <t>dis_inc_pc_fgt1_linpobex__9</t>
  </si>
  <si>
    <t>dis_inc_pc_fgt2_linpobex__9</t>
  </si>
  <si>
    <t>nso_inc_dependency_linpobto__9</t>
  </si>
  <si>
    <t>nso_inc_fgt0_linpobto__9</t>
  </si>
  <si>
    <t>nso_inc_fgt1_linpobto__9</t>
  </si>
  <si>
    <t>nso_inc_fgt2_linpobto__9</t>
  </si>
  <si>
    <t>nso_inc_dependency_linpobex__9</t>
  </si>
  <si>
    <t>nso_inc_fgt0_linpobex__9</t>
  </si>
  <si>
    <t>nso_inc_fgt1_linpobex__9</t>
  </si>
  <si>
    <t>nso_inc_fgt2_linpobex__9</t>
  </si>
  <si>
    <t>ssc_pc_dependency_linpobto__9</t>
  </si>
  <si>
    <t>ssc_pc_dependency_linpobex__9</t>
  </si>
  <si>
    <t>tekopora_inc_pc_dependency_linpobto__9</t>
  </si>
  <si>
    <t>tekopora_inc_pc_dependency_linpobex__9</t>
  </si>
  <si>
    <t>famassist_inc_pc_dependency_linpobto__9</t>
  </si>
  <si>
    <t>famassist_inc_pc_dependency_linpobex__9</t>
  </si>
  <si>
    <t>adulto_inc_pc_dependency_linpobto__9</t>
  </si>
  <si>
    <t>adulto_inc_pc_dependency_linpobex__9</t>
  </si>
  <si>
    <t>agtrans_inc_pc_dependency_linpobto__9</t>
  </si>
  <si>
    <t>agtrans_inc_pc_dependency_linpobex__9</t>
  </si>
  <si>
    <t>gross_mkt_inc_pc_dependency_linpobto__9</t>
  </si>
  <si>
    <t>gross_mkt_inc_pc_fgt0_linpobto__9</t>
  </si>
  <si>
    <t>gross_mkt_inc_pc_fgt1_linpobto__9</t>
  </si>
  <si>
    <t>gross_mkt_inc_pc_fgt2_linpobto__9</t>
  </si>
  <si>
    <t>gross_mkt_inc_pc_dependency_linpobex__9</t>
  </si>
  <si>
    <t>gross_mkt_inc_pc_fgt0_linpobex__9</t>
  </si>
  <si>
    <t>gross_mkt_inc_pc_fgt1_linpobex__9</t>
  </si>
  <si>
    <t>gross_mkt_inc_pc_fgt2_linpobex__9</t>
  </si>
  <si>
    <t>dis_inc_pc_dependency_linpobto__10</t>
  </si>
  <si>
    <t>dis_inc_pc_fgt0_linpobto__10</t>
  </si>
  <si>
    <t>dis_inc_pc_fgt1_linpobto__10</t>
  </si>
  <si>
    <t>dis_inc_pc_fgt2_linpobto__10</t>
  </si>
  <si>
    <t>dis_inc_pc_dependency_linpobex__10</t>
  </si>
  <si>
    <t>dis_inc_pc_fgt0_linpobex__10</t>
  </si>
  <si>
    <t>dis_inc_pc_fgt1_linpobex__10</t>
  </si>
  <si>
    <t>dis_inc_pc_fgt2_linpobex__10</t>
  </si>
  <si>
    <t>nso_inc_dependency_linpobto__10</t>
  </si>
  <si>
    <t>nso_inc_fgt0_linpobto__10</t>
  </si>
  <si>
    <t>nso_inc_fgt1_linpobto__10</t>
  </si>
  <si>
    <t>nso_inc_fgt2_linpobto__10</t>
  </si>
  <si>
    <t>nso_inc_dependency_linpobex__10</t>
  </si>
  <si>
    <t>nso_inc_fgt0_linpobex__10</t>
  </si>
  <si>
    <t>nso_inc_fgt1_linpobex__10</t>
  </si>
  <si>
    <t>nso_inc_fgt2_linpobex__10</t>
  </si>
  <si>
    <t>labor_tax_pc_dependency_linpobto__10</t>
  </si>
  <si>
    <t>labor_tax_pc_dependency_linpobex__10</t>
  </si>
  <si>
    <t>tot_deduction_taken_pc_dependency_linpobto__10</t>
  </si>
  <si>
    <t>tot_deduction_taken_pc_dependency_linpobex__10</t>
  </si>
  <si>
    <t>ssc_pc_dependency_linpobto__10</t>
  </si>
  <si>
    <t>ssc_pc_dependency_linpobex__10</t>
  </si>
  <si>
    <t>tekopora_inc_pc_dependency_linpobto__10</t>
  </si>
  <si>
    <t>tekopora_inc_pc_dependency_linpobex__10</t>
  </si>
  <si>
    <t>famassist_inc_pc_dependency_linpobto__10</t>
  </si>
  <si>
    <t>famassist_inc_pc_dependency_linpobex__10</t>
  </si>
  <si>
    <t>adulto_inc_pc_dependency_linpobto__10</t>
  </si>
  <si>
    <t>adulto_inc_pc_dependency_linpobex__10</t>
  </si>
  <si>
    <t>gross_mkt_inc_pc_dependency_linpobto__10</t>
  </si>
  <si>
    <t>gross_mkt_inc_pc_fgt0_linpobto__10</t>
  </si>
  <si>
    <t>gross_mkt_inc_pc_fgt1_linpobto__10</t>
  </si>
  <si>
    <t>gross_mkt_inc_pc_fgt2_linpobto__10</t>
  </si>
  <si>
    <t>gross_mkt_inc_pc_dependency_linpobex__10</t>
  </si>
  <si>
    <t>gross_mkt_inc_pc_fgt0_linpobex__10</t>
  </si>
  <si>
    <t>gross_mkt_inc_pc_fgt1_linpobex__10</t>
  </si>
  <si>
    <t>gross_mkt_inc_pc_fgt2_linpobex__10</t>
  </si>
  <si>
    <t>linpobex_</t>
  </si>
  <si>
    <t>linpobto_</t>
  </si>
  <si>
    <t>gross_mkt_inc_pc_gini__.</t>
  </si>
  <si>
    <t>gross_mkt_inc_pc_theil__.</t>
  </si>
  <si>
    <t>dis_inc_pc_gini__.</t>
  </si>
  <si>
    <t>dis_inc_pc_theil__.</t>
  </si>
  <si>
    <t>nso_inc_gini__.</t>
  </si>
  <si>
    <t>nso_inc_theil__.</t>
  </si>
  <si>
    <t>gini</t>
  </si>
  <si>
    <t>theil</t>
  </si>
  <si>
    <t>all</t>
  </si>
  <si>
    <t>Theil</t>
  </si>
  <si>
    <t>coberturas</t>
  </si>
  <si>
    <t>Tekopora</t>
  </si>
  <si>
    <t>Deduccion Gasto IRP</t>
  </si>
  <si>
    <t>Ingreso disponible</t>
  </si>
  <si>
    <t>Decil</t>
  </si>
  <si>
    <t>Mas pobres</t>
  </si>
  <si>
    <t>Mas ricos</t>
  </si>
  <si>
    <t>Year</t>
  </si>
  <si>
    <t>Min threshold</t>
  </si>
  <si>
    <t>Max threshold</t>
  </si>
  <si>
    <t>S Minimo</t>
  </si>
  <si>
    <t>years</t>
  </si>
  <si>
    <t>conca</t>
  </si>
  <si>
    <t>year</t>
  </si>
  <si>
    <t>gdp</t>
  </si>
  <si>
    <t>passthru</t>
  </si>
  <si>
    <t>growthYOY</t>
  </si>
  <si>
    <t>dis_inc_pc_dependency_dis_inc_pc_1</t>
  </si>
  <si>
    <t>dis_inc_pc_dependency_nso_inc_1</t>
  </si>
  <si>
    <t>dis_inc_pc_dependency_gross_mkt_inc_pc_1</t>
  </si>
  <si>
    <t>nso_inc_dependency_dis_inc_pc_1</t>
  </si>
  <si>
    <t>nso_inc_dependency_nso_inc_1</t>
  </si>
  <si>
    <t>nso_inc_dependency_gross_mkt_inc_pc_1</t>
  </si>
  <si>
    <t>ssc_pc_dependency_dis_inc_pc_1</t>
  </si>
  <si>
    <t>ssc_pc_dependency_nso_inc_1</t>
  </si>
  <si>
    <t>ssc_pc_dependency_gross_mkt_inc_pc_1</t>
  </si>
  <si>
    <t>tekopora_inc_pc_dependency_dis_inc_pc_1</t>
  </si>
  <si>
    <t>tekopora_inc_pc_dependency_nso_inc_1</t>
  </si>
  <si>
    <t>tekopora_inc_pc_dependency_gross_mkt_inc_pc_1</t>
  </si>
  <si>
    <t>famassist_inc_pc_dependency_dis_inc_pc_1</t>
  </si>
  <si>
    <t>famassist_inc_pc_dependency_nso_inc_1</t>
  </si>
  <si>
    <t>famassist_inc_pc_dependency_gross_mkt_inc_pc_1</t>
  </si>
  <si>
    <t>adulto_inc_pc_dependency_dis_inc_pc_1</t>
  </si>
  <si>
    <t>adulto_inc_pc_dependency_nso_inc_1</t>
  </si>
  <si>
    <t>adulto_inc_pc_dependency_gross_mkt_inc_pc_1</t>
  </si>
  <si>
    <t>agtrans_inc_pc_dependency_dis_inc_pc_1</t>
  </si>
  <si>
    <t>agtrans_inc_pc_dependency_nso_inc_1</t>
  </si>
  <si>
    <t>agtrans_inc_pc_dependency_gross_mkt_inc_pc_1</t>
  </si>
  <si>
    <t>gross_mkt_inc_pc_dependency_dis_inc_pc_1</t>
  </si>
  <si>
    <t>gross_mkt_inc_pc_dependency_nso_inc_1</t>
  </si>
  <si>
    <t>gross_mkt_inc_pc_dependency_gross_mkt_inc_pc_1</t>
  </si>
  <si>
    <t>dis_inc_pc_dependency_dis_inc_pc_2</t>
  </si>
  <si>
    <t>dis_inc_pc_dependency_nso_inc_2</t>
  </si>
  <si>
    <t>dis_inc_pc_dependency_gross_mkt_inc_pc_2</t>
  </si>
  <si>
    <t>nso_inc_dependency_dis_inc_pc_2</t>
  </si>
  <si>
    <t>nso_inc_dependency_nso_inc_2</t>
  </si>
  <si>
    <t>nso_inc_dependency_gross_mkt_inc_pc_2</t>
  </si>
  <si>
    <t>ssc_pc_dependency_dis_inc_pc_2</t>
  </si>
  <si>
    <t>ssc_pc_dependency_nso_inc_2</t>
  </si>
  <si>
    <t>ssc_pc_dependency_gross_mkt_inc_pc_2</t>
  </si>
  <si>
    <t>tekopora_inc_pc_dependency_dis_inc_pc_2</t>
  </si>
  <si>
    <t>tekopora_inc_pc_dependency_nso_inc_2</t>
  </si>
  <si>
    <t>tekopora_inc_pc_dependency_gross_mkt_inc_pc_2</t>
  </si>
  <si>
    <t>famassist_inc_pc_dependency_dis_inc_pc_2</t>
  </si>
  <si>
    <t>famassist_inc_pc_dependency_nso_inc_2</t>
  </si>
  <si>
    <t>famassist_inc_pc_dependency_gross_mkt_inc_pc_2</t>
  </si>
  <si>
    <t>adulto_inc_pc_dependency_dis_inc_pc_2</t>
  </si>
  <si>
    <t>adulto_inc_pc_dependency_nso_inc_2</t>
  </si>
  <si>
    <t>adulto_inc_pc_dependency_gross_mkt_inc_pc_2</t>
  </si>
  <si>
    <t>gross_mkt_inc_pc_dependency_dis_inc_pc_2</t>
  </si>
  <si>
    <t>gross_mkt_inc_pc_dependency_nso_inc_2</t>
  </si>
  <si>
    <t>gross_mkt_inc_pc_dependency_gross_mkt_inc_pc_2</t>
  </si>
  <si>
    <t>dis_inc_pc_dependency_dis_inc_pc_3</t>
  </si>
  <si>
    <t>dis_inc_pc_dependency_nso_inc_3</t>
  </si>
  <si>
    <t>dis_inc_pc_dependency_gross_mkt_inc_pc_3</t>
  </si>
  <si>
    <t>nso_inc_dependency_dis_inc_pc_3</t>
  </si>
  <si>
    <t>nso_inc_dependency_nso_inc_3</t>
  </si>
  <si>
    <t>nso_inc_dependency_gross_mkt_inc_pc_3</t>
  </si>
  <si>
    <t>ssc_pc_dependency_dis_inc_pc_3</t>
  </si>
  <si>
    <t>ssc_pc_dependency_nso_inc_3</t>
  </si>
  <si>
    <t>ssc_pc_dependency_gross_mkt_inc_pc_3</t>
  </si>
  <si>
    <t>tekopora_inc_pc_dependency_dis_inc_pc_3</t>
  </si>
  <si>
    <t>tekopora_inc_pc_dependency_nso_inc_3</t>
  </si>
  <si>
    <t>tekopora_inc_pc_dependency_gross_mkt_inc_pc_3</t>
  </si>
  <si>
    <t>famassist_inc_pc_dependency_dis_inc_pc_3</t>
  </si>
  <si>
    <t>famassist_inc_pc_dependency_nso_inc_3</t>
  </si>
  <si>
    <t>famassist_inc_pc_dependency_gross_mkt_inc_pc_3</t>
  </si>
  <si>
    <t>adulto_inc_pc_dependency_dis_inc_pc_3</t>
  </si>
  <si>
    <t>adulto_inc_pc_dependency_nso_inc_3</t>
  </si>
  <si>
    <t>adulto_inc_pc_dependency_gross_mkt_inc_pc_3</t>
  </si>
  <si>
    <t>gross_mkt_inc_pc_dependency_dis_inc_pc_3</t>
  </si>
  <si>
    <t>gross_mkt_inc_pc_dependency_nso_inc_3</t>
  </si>
  <si>
    <t>gross_mkt_inc_pc_dependency_gross_mkt_inc_pc_3</t>
  </si>
  <si>
    <t>dis_inc_pc_dependency_dis_inc_pc_4</t>
  </si>
  <si>
    <t>dis_inc_pc_dependency_nso_inc_4</t>
  </si>
  <si>
    <t>dis_inc_pc_dependency_gross_mkt_inc_pc_4</t>
  </si>
  <si>
    <t>nso_inc_dependency_dis_inc_pc_4</t>
  </si>
  <si>
    <t>nso_inc_dependency_nso_inc_4</t>
  </si>
  <si>
    <t>nso_inc_dependency_gross_mkt_inc_pc_4</t>
  </si>
  <si>
    <t>ssc_pc_dependency_dis_inc_pc_4</t>
  </si>
  <si>
    <t>ssc_pc_dependency_nso_inc_4</t>
  </si>
  <si>
    <t>ssc_pc_dependency_gross_mkt_inc_pc_4</t>
  </si>
  <si>
    <t>tekopora_inc_pc_dependency_dis_inc_pc_4</t>
  </si>
  <si>
    <t>tekopora_inc_pc_dependency_nso_inc_4</t>
  </si>
  <si>
    <t>tekopora_inc_pc_dependency_gross_mkt_inc_pc_4</t>
  </si>
  <si>
    <t>famassist_inc_pc_dependency_dis_inc_pc_4</t>
  </si>
  <si>
    <t>famassist_inc_pc_dependency_nso_inc_4</t>
  </si>
  <si>
    <t>famassist_inc_pc_dependency_gross_mkt_inc_pc_4</t>
  </si>
  <si>
    <t>adulto_inc_pc_dependency_dis_inc_pc_4</t>
  </si>
  <si>
    <t>adulto_inc_pc_dependency_nso_inc_4</t>
  </si>
  <si>
    <t>adulto_inc_pc_dependency_gross_mkt_inc_pc_4</t>
  </si>
  <si>
    <t>agtrans_inc_pc_dependency_dis_inc_pc_4</t>
  </si>
  <si>
    <t>agtrans_inc_pc_dependency_nso_inc_4</t>
  </si>
  <si>
    <t>agtrans_inc_pc_dependency_gross_mkt_inc_pc_4</t>
  </si>
  <si>
    <t>gross_mkt_inc_pc_dependency_dis_inc_pc_4</t>
  </si>
  <si>
    <t>gross_mkt_inc_pc_dependency_nso_inc_4</t>
  </si>
  <si>
    <t>gross_mkt_inc_pc_dependency_gross_mkt_inc_pc_4</t>
  </si>
  <si>
    <t>dis_inc_pc_dependency_dis_inc_pc_5</t>
  </si>
  <si>
    <t>dis_inc_pc_dependency_nso_inc_5</t>
  </si>
  <si>
    <t>dis_inc_pc_dependency_gross_mkt_inc_pc_5</t>
  </si>
  <si>
    <t>nso_inc_dependency_dis_inc_pc_5</t>
  </si>
  <si>
    <t>nso_inc_dependency_nso_inc_5</t>
  </si>
  <si>
    <t>nso_inc_dependency_gross_mkt_inc_pc_5</t>
  </si>
  <si>
    <t>ssc_pc_dependency_dis_inc_pc_5</t>
  </si>
  <si>
    <t>ssc_pc_dependency_nso_inc_5</t>
  </si>
  <si>
    <t>ssc_pc_dependency_gross_mkt_inc_pc_5</t>
  </si>
  <si>
    <t>tekopora_inc_pc_dependency_dis_inc_pc_5</t>
  </si>
  <si>
    <t>tekopora_inc_pc_dependency_nso_inc_5</t>
  </si>
  <si>
    <t>tekopora_inc_pc_dependency_gross_mkt_inc_pc_5</t>
  </si>
  <si>
    <t>famassist_inc_pc_dependency_dis_inc_pc_5</t>
  </si>
  <si>
    <t>famassist_inc_pc_dependency_nso_inc_5</t>
  </si>
  <si>
    <t>famassist_inc_pc_dependency_gross_mkt_inc_pc_5</t>
  </si>
  <si>
    <t>adulto_inc_pc_dependency_dis_inc_pc_5</t>
  </si>
  <si>
    <t>adulto_inc_pc_dependency_nso_inc_5</t>
  </si>
  <si>
    <t>adulto_inc_pc_dependency_gross_mkt_inc_pc_5</t>
  </si>
  <si>
    <t>agtrans_inc_pc_dependency_dis_inc_pc_5</t>
  </si>
  <si>
    <t>agtrans_inc_pc_dependency_nso_inc_5</t>
  </si>
  <si>
    <t>agtrans_inc_pc_dependency_gross_mkt_inc_pc_5</t>
  </si>
  <si>
    <t>gross_mkt_inc_pc_dependency_dis_inc_pc_5</t>
  </si>
  <si>
    <t>gross_mkt_inc_pc_dependency_nso_inc_5</t>
  </si>
  <si>
    <t>gross_mkt_inc_pc_dependency_gross_mkt_inc_pc_5</t>
  </si>
  <si>
    <t>dis_inc_pc_dependency_dis_inc_pc_6</t>
  </si>
  <si>
    <t>dis_inc_pc_dependency_nso_inc_6</t>
  </si>
  <si>
    <t>dis_inc_pc_dependency_gross_mkt_inc_pc_6</t>
  </si>
  <si>
    <t>nso_inc_dependency_dis_inc_pc_6</t>
  </si>
  <si>
    <t>nso_inc_dependency_nso_inc_6</t>
  </si>
  <si>
    <t>nso_inc_dependency_gross_mkt_inc_pc_6</t>
  </si>
  <si>
    <t>ssc_pc_dependency_dis_inc_pc_6</t>
  </si>
  <si>
    <t>ssc_pc_dependency_nso_inc_6</t>
  </si>
  <si>
    <t>ssc_pc_dependency_gross_mkt_inc_pc_6</t>
  </si>
  <si>
    <t>tekopora_inc_pc_dependency_dis_inc_pc_6</t>
  </si>
  <si>
    <t>tekopora_inc_pc_dependency_nso_inc_6</t>
  </si>
  <si>
    <t>tekopora_inc_pc_dependency_gross_mkt_inc_pc_6</t>
  </si>
  <si>
    <t>famassist_inc_pc_dependency_dis_inc_pc_6</t>
  </si>
  <si>
    <t>famassist_inc_pc_dependency_nso_inc_6</t>
  </si>
  <si>
    <t>famassist_inc_pc_dependency_gross_mkt_inc_pc_6</t>
  </si>
  <si>
    <t>adulto_inc_pc_dependency_dis_inc_pc_6</t>
  </si>
  <si>
    <t>adulto_inc_pc_dependency_nso_inc_6</t>
  </si>
  <si>
    <t>adulto_inc_pc_dependency_gross_mkt_inc_pc_6</t>
  </si>
  <si>
    <t>agtrans_inc_pc_dependency_dis_inc_pc_6</t>
  </si>
  <si>
    <t>agtrans_inc_pc_dependency_nso_inc_6</t>
  </si>
  <si>
    <t>agtrans_inc_pc_dependency_gross_mkt_inc_pc_6</t>
  </si>
  <si>
    <t>gross_mkt_inc_pc_dependency_dis_inc_pc_6</t>
  </si>
  <si>
    <t>gross_mkt_inc_pc_dependency_nso_inc_6</t>
  </si>
  <si>
    <t>gross_mkt_inc_pc_dependency_gross_mkt_inc_pc_6</t>
  </si>
  <si>
    <t>dis_inc_pc_dependency_dis_inc_pc_7</t>
  </si>
  <si>
    <t>dis_inc_pc_dependency_nso_inc_7</t>
  </si>
  <si>
    <t>dis_inc_pc_dependency_gross_mkt_inc_pc_7</t>
  </si>
  <si>
    <t>nso_inc_dependency_dis_inc_pc_7</t>
  </si>
  <si>
    <t>nso_inc_dependency_nso_inc_7</t>
  </si>
  <si>
    <t>nso_inc_dependency_gross_mkt_inc_pc_7</t>
  </si>
  <si>
    <t>ssc_pc_dependency_dis_inc_pc_7</t>
  </si>
  <si>
    <t>ssc_pc_dependency_nso_inc_7</t>
  </si>
  <si>
    <t>ssc_pc_dependency_gross_mkt_inc_pc_7</t>
  </si>
  <si>
    <t>tekopora_inc_pc_dependency_dis_inc_pc_7</t>
  </si>
  <si>
    <t>tekopora_inc_pc_dependency_nso_inc_7</t>
  </si>
  <si>
    <t>tekopora_inc_pc_dependency_gross_mkt_inc_pc_7</t>
  </si>
  <si>
    <t>famassist_inc_pc_dependency_dis_inc_pc_7</t>
  </si>
  <si>
    <t>famassist_inc_pc_dependency_nso_inc_7</t>
  </si>
  <si>
    <t>famassist_inc_pc_dependency_gross_mkt_inc_pc_7</t>
  </si>
  <si>
    <t>adulto_inc_pc_dependency_dis_inc_pc_7</t>
  </si>
  <si>
    <t>adulto_inc_pc_dependency_nso_inc_7</t>
  </si>
  <si>
    <t>adulto_inc_pc_dependency_gross_mkt_inc_pc_7</t>
  </si>
  <si>
    <t>gross_mkt_inc_pc_dependency_dis_inc_pc_7</t>
  </si>
  <si>
    <t>gross_mkt_inc_pc_dependency_nso_inc_7</t>
  </si>
  <si>
    <t>gross_mkt_inc_pc_dependency_gross_mkt_inc_pc_7</t>
  </si>
  <si>
    <t>dis_inc_pc_dependency_dis_inc_pc_8</t>
  </si>
  <si>
    <t>dis_inc_pc_dependency_nso_inc_8</t>
  </si>
  <si>
    <t>dis_inc_pc_dependency_gross_mkt_inc_pc_8</t>
  </si>
  <si>
    <t>nso_inc_dependency_dis_inc_pc_8</t>
  </si>
  <si>
    <t>nso_inc_dependency_nso_inc_8</t>
  </si>
  <si>
    <t>nso_inc_dependency_gross_mkt_inc_pc_8</t>
  </si>
  <si>
    <t>ssc_pc_dependency_dis_inc_pc_8</t>
  </si>
  <si>
    <t>ssc_pc_dependency_nso_inc_8</t>
  </si>
  <si>
    <t>ssc_pc_dependency_gross_mkt_inc_pc_8</t>
  </si>
  <si>
    <t>tekopora_inc_pc_dependency_dis_inc_pc_8</t>
  </si>
  <si>
    <t>tekopora_inc_pc_dependency_nso_inc_8</t>
  </si>
  <si>
    <t>tekopora_inc_pc_dependency_gross_mkt_inc_pc_8</t>
  </si>
  <si>
    <t>famassist_inc_pc_dependency_dis_inc_pc_8</t>
  </si>
  <si>
    <t>famassist_inc_pc_dependency_nso_inc_8</t>
  </si>
  <si>
    <t>famassist_inc_pc_dependency_gross_mkt_inc_pc_8</t>
  </si>
  <si>
    <t>adulto_inc_pc_dependency_dis_inc_pc_8</t>
  </si>
  <si>
    <t>adulto_inc_pc_dependency_nso_inc_8</t>
  </si>
  <si>
    <t>adulto_inc_pc_dependency_gross_mkt_inc_pc_8</t>
  </si>
  <si>
    <t>agtrans_inc_pc_dependency_dis_inc_pc_8</t>
  </si>
  <si>
    <t>agtrans_inc_pc_dependency_nso_inc_8</t>
  </si>
  <si>
    <t>agtrans_inc_pc_dependency_gross_mkt_inc_pc_8</t>
  </si>
  <si>
    <t>gross_mkt_inc_pc_dependency_dis_inc_pc_8</t>
  </si>
  <si>
    <t>gross_mkt_inc_pc_dependency_nso_inc_8</t>
  </si>
  <si>
    <t>gross_mkt_inc_pc_dependency_gross_mkt_inc_pc_8</t>
  </si>
  <si>
    <t>dis_inc_pc_dependency_dis_inc_pc_9</t>
  </si>
  <si>
    <t>dis_inc_pc_dependency_nso_inc_9</t>
  </si>
  <si>
    <t>dis_inc_pc_dependency_gross_mkt_inc_pc_9</t>
  </si>
  <si>
    <t>nso_inc_dependency_dis_inc_pc_9</t>
  </si>
  <si>
    <t>nso_inc_dependency_nso_inc_9</t>
  </si>
  <si>
    <t>nso_inc_dependency_gross_mkt_inc_pc_9</t>
  </si>
  <si>
    <t>ssc_pc_dependency_dis_inc_pc_9</t>
  </si>
  <si>
    <t>ssc_pc_dependency_nso_inc_9</t>
  </si>
  <si>
    <t>ssc_pc_dependency_gross_mkt_inc_pc_9</t>
  </si>
  <si>
    <t>tekopora_inc_pc_dependency_dis_inc_pc_9</t>
  </si>
  <si>
    <t>tekopora_inc_pc_dependency_nso_inc_9</t>
  </si>
  <si>
    <t>tekopora_inc_pc_dependency_gross_mkt_inc_pc_9</t>
  </si>
  <si>
    <t>famassist_inc_pc_dependency_dis_inc_pc_9</t>
  </si>
  <si>
    <t>famassist_inc_pc_dependency_nso_inc_9</t>
  </si>
  <si>
    <t>famassist_inc_pc_dependency_gross_mkt_inc_pc_9</t>
  </si>
  <si>
    <t>adulto_inc_pc_dependency_dis_inc_pc_9</t>
  </si>
  <si>
    <t>adulto_inc_pc_dependency_nso_inc_9</t>
  </si>
  <si>
    <t>adulto_inc_pc_dependency_gross_mkt_inc_pc_9</t>
  </si>
  <si>
    <t>agtrans_inc_pc_dependency_dis_inc_pc_9</t>
  </si>
  <si>
    <t>agtrans_inc_pc_dependency_nso_inc_9</t>
  </si>
  <si>
    <t>agtrans_inc_pc_dependency_gross_mkt_inc_pc_9</t>
  </si>
  <si>
    <t>gross_mkt_inc_pc_dependency_dis_inc_pc_9</t>
  </si>
  <si>
    <t>gross_mkt_inc_pc_dependency_nso_inc_9</t>
  </si>
  <si>
    <t>gross_mkt_inc_pc_dependency_gross_mkt_inc_pc_9</t>
  </si>
  <si>
    <t>dis_inc_pc_dependency_dis_inc_pc_10</t>
  </si>
  <si>
    <t>dis_inc_pc_dependency_nso_inc_10</t>
  </si>
  <si>
    <t>dis_inc_pc_dependency_gross_mkt_inc_pc_10</t>
  </si>
  <si>
    <t>nso_inc_dependency_dis_inc_pc_10</t>
  </si>
  <si>
    <t>nso_inc_dependency_nso_inc_10</t>
  </si>
  <si>
    <t>nso_inc_dependency_gross_mkt_inc_pc_10</t>
  </si>
  <si>
    <t>labor_tax_pc_dependency_dis_inc_pc_10</t>
  </si>
  <si>
    <t>labor_tax_pc_dependency_nso_inc_10</t>
  </si>
  <si>
    <t>labor_tax_pc_dependency_gross_mkt_inc_pc_10</t>
  </si>
  <si>
    <t>tot_deduction_taken_pc_dependency_dis_inc_pc_10</t>
  </si>
  <si>
    <t>tot_deduction_taken_pc_dependency_nso_inc_10</t>
  </si>
  <si>
    <t>tot_deduction_taken_pc_dependency_gross_mkt_inc_pc_10</t>
  </si>
  <si>
    <t>ssc_pc_dependency_dis_inc_pc_10</t>
  </si>
  <si>
    <t>ssc_pc_dependency_nso_inc_10</t>
  </si>
  <si>
    <t>ssc_pc_dependency_gross_mkt_inc_pc_10</t>
  </si>
  <si>
    <t>tekopora_inc_pc_dependency_dis_inc_pc_10</t>
  </si>
  <si>
    <t>tekopora_inc_pc_dependency_nso_inc_10</t>
  </si>
  <si>
    <t>tekopora_inc_pc_dependency_gross_mkt_inc_pc_10</t>
  </si>
  <si>
    <t>famassist_inc_pc_dependency_dis_inc_pc_10</t>
  </si>
  <si>
    <t>famassist_inc_pc_dependency_nso_inc_10</t>
  </si>
  <si>
    <t>famassist_inc_pc_dependency_gross_mkt_inc_pc_10</t>
  </si>
  <si>
    <t>adulto_inc_pc_dependency_dis_inc_pc_10</t>
  </si>
  <si>
    <t>adulto_inc_pc_dependency_nso_inc_10</t>
  </si>
  <si>
    <t>adulto_inc_pc_dependency_gross_mkt_inc_pc_10</t>
  </si>
  <si>
    <t>gross_mkt_inc_pc_dependency_dis_inc_pc_10</t>
  </si>
  <si>
    <t>gross_mkt_inc_pc_dependency_nso_inc_10</t>
  </si>
  <si>
    <t>gross_mkt_inc_pc_dependency_gross_mkt_inc_pc_10</t>
  </si>
  <si>
    <t>Vector de referencia:</t>
  </si>
  <si>
    <t>refinc</t>
  </si>
  <si>
    <t>depend</t>
  </si>
  <si>
    <t>edad_range</t>
  </si>
  <si>
    <t>pot_grav_ind</t>
  </si>
  <si>
    <t>labor_tax</t>
  </si>
  <si>
    <t>minwage_1</t>
  </si>
  <si>
    <t>minwage_2</t>
  </si>
  <si>
    <t>minwage_3</t>
  </si>
  <si>
    <t>minwage_4</t>
  </si>
  <si>
    <t>minwage_5</t>
  </si>
  <si>
    <t>[0-9]</t>
  </si>
  <si>
    <t>[10-15)</t>
  </si>
  <si>
    <t>[15-20)</t>
  </si>
  <si>
    <t>[20-25)</t>
  </si>
  <si>
    <t>[25-30)</t>
  </si>
  <si>
    <t>[30-35)</t>
  </si>
  <si>
    <t>[35-50)</t>
  </si>
  <si>
    <t>[50-65)</t>
  </si>
  <si>
    <t>[65+)</t>
  </si>
  <si>
    <t>ded_after</t>
  </si>
  <si>
    <t>minimo_deducible</t>
  </si>
  <si>
    <t>deductible_irp</t>
  </si>
  <si>
    <t>pre_deduction</t>
  </si>
  <si>
    <t>max_deducible</t>
  </si>
  <si>
    <t>max_prededuction</t>
  </si>
  <si>
    <t>med_prop_gasto_formal</t>
  </si>
  <si>
    <t>deductmod</t>
  </si>
  <si>
    <t>Share of income</t>
  </si>
  <si>
    <t>Share of expenditure</t>
  </si>
  <si>
    <t>None</t>
  </si>
  <si>
    <t>Random draw for qtile</t>
  </si>
  <si>
    <t>deductmod2</t>
  </si>
  <si>
    <t>addtop</t>
  </si>
  <si>
    <t>Impuestos para unidad productiva</t>
  </si>
  <si>
    <t>minthold</t>
  </si>
  <si>
    <t>maxthold</t>
  </si>
  <si>
    <t>amt</t>
  </si>
  <si>
    <t>deduct</t>
  </si>
  <si>
    <t>yes</t>
  </si>
  <si>
    <t>no</t>
  </si>
  <si>
    <t>Pass-through</t>
  </si>
  <si>
    <t>dividends</t>
  </si>
  <si>
    <t>rents_pr</t>
  </si>
  <si>
    <t>rent_r</t>
  </si>
  <si>
    <t>min_imp</t>
  </si>
  <si>
    <t>pago_irp</t>
  </si>
  <si>
    <t>pago_labor</t>
  </si>
  <si>
    <t>pago_uprod</t>
  </si>
  <si>
    <t>pago_alquiler</t>
  </si>
  <si>
    <t>pago_dividendo</t>
  </si>
  <si>
    <t>pago_dit</t>
  </si>
  <si>
    <t>agtrans_inc_pc_dependency_gross_mkt_inc_pc_7</t>
  </si>
  <si>
    <t>agtrans_inc_pc_dependency_dis_inc_pc_7</t>
  </si>
  <si>
    <t>agtrans_inc_pc_dependency_nso_inc_7</t>
  </si>
  <si>
    <t>agtrans_inc_pc_dependency_linpobto__7</t>
  </si>
  <si>
    <t>agtrans_inc_pc_dependency_linpobex__7</t>
  </si>
  <si>
    <t>agtrans_inc_pc_dependency_gross_mkt_inc_pc_2</t>
  </si>
  <si>
    <t>agtrans_inc_pc_dependency_dis_inc_pc_2</t>
  </si>
  <si>
    <t>agtrans_inc_pc_dependency_nso_inc_2</t>
  </si>
  <si>
    <t>agtrans_inc_pc_dependency_linpobto__2</t>
  </si>
  <si>
    <t>agtrans_inc_pc_dependency_linpobex__2</t>
  </si>
  <si>
    <t>labor_tax_pc_dependency_gross_mkt_inc_pc_8</t>
  </si>
  <si>
    <t>labor_tax_pc_dependency_dis_inc_pc_8</t>
  </si>
  <si>
    <t>labor_tax_pc_dependency_nso_inc_8</t>
  </si>
  <si>
    <t>labor_tax_pc_dependency_linpobto__8</t>
  </si>
  <si>
    <t>labor_tax_pc_dependency_linpobex__8</t>
  </si>
  <si>
    <t>tot_deduction_taken_pc_dependency_gross_mkt_inc_pc_8</t>
  </si>
  <si>
    <t>tot_deduction_taken_pc_dependency_dis_inc_pc_8</t>
  </si>
  <si>
    <t>tot_deduction_taken_pc_dependency_nso_inc_8</t>
  </si>
  <si>
    <t>tot_deduction_taken_pc_dependency_linpobto__8</t>
  </si>
  <si>
    <t>tot_deduction_taken_pc_dependency_linpobex__8</t>
  </si>
  <si>
    <t>labor_tax_pc_dependency_gross_mkt_inc_pc_9</t>
  </si>
  <si>
    <t>labor_tax_pc_dependency_dis_inc_pc_9</t>
  </si>
  <si>
    <t>labor_tax_pc_dependency_nso_inc_9</t>
  </si>
  <si>
    <t>labor_tax_pc_dependency_linpobto__9</t>
  </si>
  <si>
    <t>labor_tax_pc_dependency_linpobex__9</t>
  </si>
  <si>
    <t>tot_deduction_taken_pc_dependency_gross_mkt_inc_pc_9</t>
  </si>
  <si>
    <t>tot_deduction_taken_pc_dependency_dis_inc_pc_9</t>
  </si>
  <si>
    <t>tot_deduction_taken_pc_dependency_nso_inc_9</t>
  </si>
  <si>
    <t>tot_deduction_taken_pc_dependency_linpobto__9</t>
  </si>
  <si>
    <t>tot_deduction_taken_pc_dependency_linpobex__9</t>
  </si>
  <si>
    <t>Conditional</t>
  </si>
  <si>
    <t>eff_rate_labor_tax</t>
  </si>
  <si>
    <t>eff_rate_alquiler_tax</t>
  </si>
  <si>
    <t>eff_rate_dividendo_tax</t>
  </si>
  <si>
    <t>eff_rate_uprod_tax</t>
  </si>
  <si>
    <t>labor_tax_pc_dependency_gross_mkt_inc_pc_1</t>
  </si>
  <si>
    <t>labor_tax_pc_dependency_dis_inc_pc_1</t>
  </si>
  <si>
    <t>labor_tax_pc_dependency_nso_inc_1</t>
  </si>
  <si>
    <t>labor_tax_pc_dependency_linpobto__1</t>
  </si>
  <si>
    <t>labor_tax_pc_dependency_linpobex__1</t>
  </si>
  <si>
    <t>tot_deduction_taken_pc_dependency_gross_mkt_inc_pc_1</t>
  </si>
  <si>
    <t>tot_deduction_taken_pc_dependency_dis_inc_pc_1</t>
  </si>
  <si>
    <t>tot_deduction_taken_pc_dependency_nso_inc_1</t>
  </si>
  <si>
    <t>tot_deduction_taken_pc_dependency_linpobto__1</t>
  </si>
  <si>
    <t>tot_deduction_taken_pc_dependency_linpobex__1</t>
  </si>
  <si>
    <t>labor_tax_pc_dependency_gross_mkt_inc_pc_2</t>
  </si>
  <si>
    <t>labor_tax_pc_dependency_dis_inc_pc_2</t>
  </si>
  <si>
    <t>labor_tax_pc_dependency_nso_inc_2</t>
  </si>
  <si>
    <t>labor_tax_pc_dependency_linpobto__2</t>
  </si>
  <si>
    <t>labor_tax_pc_dependency_linpobex__2</t>
  </si>
  <si>
    <t>tot_deduction_taken_pc_dependency_gross_mkt_inc_pc_2</t>
  </si>
  <si>
    <t>tot_deduction_taken_pc_dependency_dis_inc_pc_2</t>
  </si>
  <si>
    <t>tot_deduction_taken_pc_dependency_nso_inc_2</t>
  </si>
  <si>
    <t>tot_deduction_taken_pc_dependency_linpobto__2</t>
  </si>
  <si>
    <t>tot_deduction_taken_pc_dependency_linpobex__2</t>
  </si>
  <si>
    <t>agtrans_inc_pc_dependency_gross_mkt_inc_pc_3</t>
  </si>
  <si>
    <t>agtrans_inc_pc_dependency_dis_inc_pc_3</t>
  </si>
  <si>
    <t>agtrans_inc_pc_dependency_nso_inc_3</t>
  </si>
  <si>
    <t>agtrans_inc_pc_dependency_linpobto__3</t>
  </si>
  <si>
    <t>agtrans_inc_pc_dependency_linpobex__3</t>
  </si>
  <si>
    <t>labor_tax_pc_dependency_gross_mkt_inc_pc_3</t>
  </si>
  <si>
    <t>labor_tax_pc_dependency_dis_inc_pc_3</t>
  </si>
  <si>
    <t>labor_tax_pc_dependency_nso_inc_3</t>
  </si>
  <si>
    <t>labor_tax_pc_dependency_linpobto__3</t>
  </si>
  <si>
    <t>labor_tax_pc_dependency_linpobex__3</t>
  </si>
  <si>
    <t>tot_deduction_taken_pc_dependency_gross_mkt_inc_pc_3</t>
  </si>
  <si>
    <t>tot_deduction_taken_pc_dependency_dis_inc_pc_3</t>
  </si>
  <si>
    <t>tot_deduction_taken_pc_dependency_nso_inc_3</t>
  </si>
  <si>
    <t>tot_deduction_taken_pc_dependency_linpobto__3</t>
  </si>
  <si>
    <t>tot_deduction_taken_pc_dependency_linpobex__3</t>
  </si>
  <si>
    <t>labor_tax_pc_dependency_gross_mkt_inc_pc_4</t>
  </si>
  <si>
    <t>labor_tax_pc_dependency_dis_inc_pc_4</t>
  </si>
  <si>
    <t>labor_tax_pc_dependency_nso_inc_4</t>
  </si>
  <si>
    <t>labor_tax_pc_dependency_linpobto__4</t>
  </si>
  <si>
    <t>labor_tax_pc_dependency_linpobex__4</t>
  </si>
  <si>
    <t>tot_deduction_taken_pc_dependency_gross_mkt_inc_pc_4</t>
  </si>
  <si>
    <t>tot_deduction_taken_pc_dependency_dis_inc_pc_4</t>
  </si>
  <si>
    <t>tot_deduction_taken_pc_dependency_nso_inc_4</t>
  </si>
  <si>
    <t>tot_deduction_taken_pc_dependency_linpobto__4</t>
  </si>
  <si>
    <t>tot_deduction_taken_pc_dependency_linpobex__4</t>
  </si>
  <si>
    <t>labor_tax_pc_dependency_gross_mkt_inc_pc_5</t>
  </si>
  <si>
    <t>labor_tax_pc_dependency_dis_inc_pc_5</t>
  </si>
  <si>
    <t>labor_tax_pc_dependency_nso_inc_5</t>
  </si>
  <si>
    <t>labor_tax_pc_dependency_linpobto__5</t>
  </si>
  <si>
    <t>labor_tax_pc_dependency_linpobex__5</t>
  </si>
  <si>
    <t>tot_deduction_taken_pc_dependency_gross_mkt_inc_pc_5</t>
  </si>
  <si>
    <t>tot_deduction_taken_pc_dependency_dis_inc_pc_5</t>
  </si>
  <si>
    <t>tot_deduction_taken_pc_dependency_nso_inc_5</t>
  </si>
  <si>
    <t>tot_deduction_taken_pc_dependency_linpobto__5</t>
  </si>
  <si>
    <t>tot_deduction_taken_pc_dependency_linpobex__5</t>
  </si>
  <si>
    <t>labor_tax_pc_dependency_gross_mkt_inc_pc_6</t>
  </si>
  <si>
    <t>labor_tax_pc_dependency_dis_inc_pc_6</t>
  </si>
  <si>
    <t>labor_tax_pc_dependency_nso_inc_6</t>
  </si>
  <si>
    <t>labor_tax_pc_dependency_linpobto__6</t>
  </si>
  <si>
    <t>labor_tax_pc_dependency_linpobex__6</t>
  </si>
  <si>
    <t>tot_deduction_taken_pc_dependency_gross_mkt_inc_pc_6</t>
  </si>
  <si>
    <t>tot_deduction_taken_pc_dependency_dis_inc_pc_6</t>
  </si>
  <si>
    <t>tot_deduction_taken_pc_dependency_nso_inc_6</t>
  </si>
  <si>
    <t>tot_deduction_taken_pc_dependency_linpobto__6</t>
  </si>
  <si>
    <t>tot_deduction_taken_pc_dependency_linpobex__6</t>
  </si>
  <si>
    <t>labor_tax_pc_dependency_gross_mkt_inc_pc_7</t>
  </si>
  <si>
    <t>labor_tax_pc_dependency_dis_inc_pc_7</t>
  </si>
  <si>
    <t>labor_tax_pc_dependency_nso_inc_7</t>
  </si>
  <si>
    <t>labor_tax_pc_dependency_linpobto__7</t>
  </si>
  <si>
    <t>labor_tax_pc_dependency_linpobex__7</t>
  </si>
  <si>
    <t>tot_deduction_taken_pc_dependency_gross_mkt_inc_pc_7</t>
  </si>
  <si>
    <t>tot_deduction_taken_pc_dependency_dis_inc_pc_7</t>
  </si>
  <si>
    <t>tot_deduction_taken_pc_dependency_nso_inc_7</t>
  </si>
  <si>
    <t>tot_deduction_taken_pc_dependency_linpobto__7</t>
  </si>
  <si>
    <t>tot_deduction_taken_pc_dependency_linpobex__7</t>
  </si>
  <si>
    <t>agtrans_inc_pc_dependency_gross_mkt_inc_pc_10</t>
  </si>
  <si>
    <t>agtrans_inc_pc_dependency_dis_inc_pc_10</t>
  </si>
  <si>
    <t>agtrans_inc_pc_dependency_nso_inc_10</t>
  </si>
  <si>
    <t>agtrans_inc_pc_dependency_linpobto__10</t>
  </si>
  <si>
    <t>agtrans_inc_pc_dependency_linpobex__10</t>
  </si>
  <si>
    <t>famassist_inc_pc_dependency_gross_mkt_inc_pc_1yes</t>
  </si>
  <si>
    <t>famassist_inc_pc_dependency_dis_inc_pc_1yes</t>
  </si>
  <si>
    <t>famassist_inc_pc_dependency_nso_inc_1yes</t>
  </si>
  <si>
    <t>famassist_inc_pc_dependency_linpobto__1yes</t>
  </si>
  <si>
    <t>famassist_inc_pc_dependency_linpobex__1yes</t>
  </si>
  <si>
    <t>adulto_inc_pc_dependency_gross_mkt_inc_pc_1yes</t>
  </si>
  <si>
    <t>adulto_inc_pc_dependency_dis_inc_pc_1yes</t>
  </si>
  <si>
    <t>adulto_inc_pc_dependency_nso_inc_1yes</t>
  </si>
  <si>
    <t>adulto_inc_pc_dependency_linpobto__1yes</t>
  </si>
  <si>
    <t>adulto_inc_pc_dependency_linpobex__1yes</t>
  </si>
  <si>
    <t>agtrans_inc_pc_dependency_gross_mkt_inc_pc_1yes</t>
  </si>
  <si>
    <t>agtrans_inc_pc_dependency_dis_inc_pc_1yes</t>
  </si>
  <si>
    <t>agtrans_inc_pc_dependency_nso_inc_1yes</t>
  </si>
  <si>
    <t>agtrans_inc_pc_dependency_linpobto__1yes</t>
  </si>
  <si>
    <t>agtrans_inc_pc_dependency_linpobex__1yes</t>
  </si>
  <si>
    <t>gross_mkt_inc_pc_dependency_gross_mkt_inc_pc_1yes</t>
  </si>
  <si>
    <t>gross_mkt_inc_pc_dependency_dis_inc_pc_1yes</t>
  </si>
  <si>
    <t>gross_mkt_inc_pc_dependency_nso_inc_1yes</t>
  </si>
  <si>
    <t>gross_mkt_inc_pc_dependency_linpobto__1yes</t>
  </si>
  <si>
    <t>gross_mkt_inc_pc_dependency_linpobex__1yes</t>
  </si>
  <si>
    <t>dis_inc_pc_dependency_gross_mkt_inc_pc_1yes</t>
  </si>
  <si>
    <t>dis_inc_pc_dependency_dis_inc_pc_1yes</t>
  </si>
  <si>
    <t>dis_inc_pc_dependency_nso_inc_1yes</t>
  </si>
  <si>
    <t>dis_inc_pc_dependency_linpobto__1yes</t>
  </si>
  <si>
    <t>dis_inc_pc_dependency_linpobex__1yes</t>
  </si>
  <si>
    <t>nso_inc_dependency_gross_mkt_inc_pc_1yes</t>
  </si>
  <si>
    <t>nso_inc_dependency_dis_inc_pc_1yes</t>
  </si>
  <si>
    <t>nso_inc_dependency_nso_inc_1yes</t>
  </si>
  <si>
    <t>nso_inc_dependency_linpobto__1yes</t>
  </si>
  <si>
    <t>nso_inc_dependency_linpobex__1yes</t>
  </si>
  <si>
    <t>ssc_pc_dependency_gross_mkt_inc_pc_1yes</t>
  </si>
  <si>
    <t>ssc_pc_dependency_dis_inc_pc_1yes</t>
  </si>
  <si>
    <t>ssc_pc_dependency_nso_inc_1yes</t>
  </si>
  <si>
    <t>ssc_pc_dependency_linpobto__1yes</t>
  </si>
  <si>
    <t>ssc_pc_dependency_linpobex__1yes</t>
  </si>
  <si>
    <t>tekopora_inc_pc_dependency_gross_mkt_inc_pc_1yes</t>
  </si>
  <si>
    <t>tekopora_inc_pc_dependency_dis_inc_pc_1yes</t>
  </si>
  <si>
    <t>tekopora_inc_pc_dependency_nso_inc_1yes</t>
  </si>
  <si>
    <t>tekopora_inc_pc_dependency_linpobto__1yes</t>
  </si>
  <si>
    <t>tekopora_inc_pc_dependency_linpobex__1yes</t>
  </si>
  <si>
    <t>famassist_inc_pc_dependency_gross_mkt_inc_pc_2yes</t>
  </si>
  <si>
    <t>famassist_inc_pc_dependency_dis_inc_pc_2yes</t>
  </si>
  <si>
    <t>famassist_inc_pc_dependency_nso_inc_2yes</t>
  </si>
  <si>
    <t>famassist_inc_pc_dependency_linpobto__2yes</t>
  </si>
  <si>
    <t>famassist_inc_pc_dependency_linpobex__2yes</t>
  </si>
  <si>
    <t>adulto_inc_pc_dependency_gross_mkt_inc_pc_2yes</t>
  </si>
  <si>
    <t>adulto_inc_pc_dependency_dis_inc_pc_2yes</t>
  </si>
  <si>
    <t>adulto_inc_pc_dependency_nso_inc_2yes</t>
  </si>
  <si>
    <t>adulto_inc_pc_dependency_linpobto__2yes</t>
  </si>
  <si>
    <t>adulto_inc_pc_dependency_linpobex__2yes</t>
  </si>
  <si>
    <t>agtrans_inc_pc_dependency_gross_mkt_inc_pc_2yes</t>
  </si>
  <si>
    <t>agtrans_inc_pc_dependency_dis_inc_pc_2yes</t>
  </si>
  <si>
    <t>agtrans_inc_pc_dependency_nso_inc_2yes</t>
  </si>
  <si>
    <t>agtrans_inc_pc_dependency_linpobto__2yes</t>
  </si>
  <si>
    <t>agtrans_inc_pc_dependency_linpobex__2yes</t>
  </si>
  <si>
    <t>gross_mkt_inc_pc_dependency_gross_mkt_inc_pc_2yes</t>
  </si>
  <si>
    <t>gross_mkt_inc_pc_dependency_dis_inc_pc_2yes</t>
  </si>
  <si>
    <t>gross_mkt_inc_pc_dependency_nso_inc_2yes</t>
  </si>
  <si>
    <t>gross_mkt_inc_pc_dependency_linpobto__2yes</t>
  </si>
  <si>
    <t>gross_mkt_inc_pc_dependency_linpobex__2yes</t>
  </si>
  <si>
    <t>dis_inc_pc_dependency_gross_mkt_inc_pc_2yes</t>
  </si>
  <si>
    <t>dis_inc_pc_dependency_dis_inc_pc_2yes</t>
  </si>
  <si>
    <t>dis_inc_pc_dependency_nso_inc_2yes</t>
  </si>
  <si>
    <t>dis_inc_pc_dependency_linpobto__2yes</t>
  </si>
  <si>
    <t>dis_inc_pc_dependency_linpobex__2yes</t>
  </si>
  <si>
    <t>nso_inc_dependency_gross_mkt_inc_pc_2yes</t>
  </si>
  <si>
    <t>nso_inc_dependency_dis_inc_pc_2yes</t>
  </si>
  <si>
    <t>nso_inc_dependency_nso_inc_2yes</t>
  </si>
  <si>
    <t>nso_inc_dependency_linpobto__2yes</t>
  </si>
  <si>
    <t>nso_inc_dependency_linpobex__2yes</t>
  </si>
  <si>
    <t>ssc_pc_dependency_gross_mkt_inc_pc_2yes</t>
  </si>
  <si>
    <t>ssc_pc_dependency_dis_inc_pc_2yes</t>
  </si>
  <si>
    <t>ssc_pc_dependency_nso_inc_2yes</t>
  </si>
  <si>
    <t>ssc_pc_dependency_linpobto__2yes</t>
  </si>
  <si>
    <t>ssc_pc_dependency_linpobex__2yes</t>
  </si>
  <si>
    <t>tekopora_inc_pc_dependency_gross_mkt_inc_pc_2yes</t>
  </si>
  <si>
    <t>tekopora_inc_pc_dependency_dis_inc_pc_2yes</t>
  </si>
  <si>
    <t>tekopora_inc_pc_dependency_nso_inc_2yes</t>
  </si>
  <si>
    <t>tekopora_inc_pc_dependency_linpobto__2yes</t>
  </si>
  <si>
    <t>tekopora_inc_pc_dependency_linpobex__2yes</t>
  </si>
  <si>
    <t>famassist_inc_pc_dependency_gross_mkt_inc_pc_3yes</t>
  </si>
  <si>
    <t>famassist_inc_pc_dependency_dis_inc_pc_3yes</t>
  </si>
  <si>
    <t>famassist_inc_pc_dependency_nso_inc_3yes</t>
  </si>
  <si>
    <t>famassist_inc_pc_dependency_linpobto__3yes</t>
  </si>
  <si>
    <t>famassist_inc_pc_dependency_linpobex__3yes</t>
  </si>
  <si>
    <t>adulto_inc_pc_dependency_gross_mkt_inc_pc_3yes</t>
  </si>
  <si>
    <t>adulto_inc_pc_dependency_dis_inc_pc_3yes</t>
  </si>
  <si>
    <t>adulto_inc_pc_dependency_nso_inc_3yes</t>
  </si>
  <si>
    <t>adulto_inc_pc_dependency_linpobto__3yes</t>
  </si>
  <si>
    <t>adulto_inc_pc_dependency_linpobex__3yes</t>
  </si>
  <si>
    <t>gross_mkt_inc_pc_dependency_gross_mkt_inc_pc_3yes</t>
  </si>
  <si>
    <t>gross_mkt_inc_pc_dependency_dis_inc_pc_3yes</t>
  </si>
  <si>
    <t>gross_mkt_inc_pc_dependency_nso_inc_3yes</t>
  </si>
  <si>
    <t>gross_mkt_inc_pc_dependency_linpobto__3yes</t>
  </si>
  <si>
    <t>gross_mkt_inc_pc_dependency_linpobex__3yes</t>
  </si>
  <si>
    <t>dis_inc_pc_dependency_gross_mkt_inc_pc_3yes</t>
  </si>
  <si>
    <t>dis_inc_pc_dependency_dis_inc_pc_3yes</t>
  </si>
  <si>
    <t>dis_inc_pc_dependency_nso_inc_3yes</t>
  </si>
  <si>
    <t>dis_inc_pc_dependency_linpobto__3yes</t>
  </si>
  <si>
    <t>dis_inc_pc_dependency_linpobex__3yes</t>
  </si>
  <si>
    <t>nso_inc_dependency_gross_mkt_inc_pc_3yes</t>
  </si>
  <si>
    <t>nso_inc_dependency_dis_inc_pc_3yes</t>
  </si>
  <si>
    <t>nso_inc_dependency_nso_inc_3yes</t>
  </si>
  <si>
    <t>nso_inc_dependency_linpobto__3yes</t>
  </si>
  <si>
    <t>nso_inc_dependency_linpobex__3yes</t>
  </si>
  <si>
    <t>ssc_pc_dependency_gross_mkt_inc_pc_3yes</t>
  </si>
  <si>
    <t>ssc_pc_dependency_dis_inc_pc_3yes</t>
  </si>
  <si>
    <t>ssc_pc_dependency_nso_inc_3yes</t>
  </si>
  <si>
    <t>ssc_pc_dependency_linpobto__3yes</t>
  </si>
  <si>
    <t>ssc_pc_dependency_linpobex__3yes</t>
  </si>
  <si>
    <t>tekopora_inc_pc_dependency_gross_mkt_inc_pc_3yes</t>
  </si>
  <si>
    <t>tekopora_inc_pc_dependency_dis_inc_pc_3yes</t>
  </si>
  <si>
    <t>tekopora_inc_pc_dependency_nso_inc_3yes</t>
  </si>
  <si>
    <t>tekopora_inc_pc_dependency_linpobto__3yes</t>
  </si>
  <si>
    <t>tekopora_inc_pc_dependency_linpobex__3yes</t>
  </si>
  <si>
    <t>famassist_inc_pc_dependency_gross_mkt_inc_pc_4yes</t>
  </si>
  <si>
    <t>famassist_inc_pc_dependency_dis_inc_pc_4yes</t>
  </si>
  <si>
    <t>famassist_inc_pc_dependency_nso_inc_4yes</t>
  </si>
  <si>
    <t>famassist_inc_pc_dependency_linpobto__4yes</t>
  </si>
  <si>
    <t>famassist_inc_pc_dependency_linpobex__4yes</t>
  </si>
  <si>
    <t>adulto_inc_pc_dependency_gross_mkt_inc_pc_4yes</t>
  </si>
  <si>
    <t>adulto_inc_pc_dependency_dis_inc_pc_4yes</t>
  </si>
  <si>
    <t>adulto_inc_pc_dependency_nso_inc_4yes</t>
  </si>
  <si>
    <t>adulto_inc_pc_dependency_linpobto__4yes</t>
  </si>
  <si>
    <t>adulto_inc_pc_dependency_linpobex__4yes</t>
  </si>
  <si>
    <t>agtrans_inc_pc_dependency_gross_mkt_inc_pc_4yes</t>
  </si>
  <si>
    <t>agtrans_inc_pc_dependency_dis_inc_pc_4yes</t>
  </si>
  <si>
    <t>agtrans_inc_pc_dependency_nso_inc_4yes</t>
  </si>
  <si>
    <t>agtrans_inc_pc_dependency_linpobto__4yes</t>
  </si>
  <si>
    <t>agtrans_inc_pc_dependency_linpobex__4yes</t>
  </si>
  <si>
    <t>gross_mkt_inc_pc_dependency_gross_mkt_inc_pc_4yes</t>
  </si>
  <si>
    <t>gross_mkt_inc_pc_dependency_dis_inc_pc_4yes</t>
  </si>
  <si>
    <t>gross_mkt_inc_pc_dependency_nso_inc_4yes</t>
  </si>
  <si>
    <t>gross_mkt_inc_pc_dependency_linpobto__4yes</t>
  </si>
  <si>
    <t>gross_mkt_inc_pc_dependency_linpobex__4yes</t>
  </si>
  <si>
    <t>dis_inc_pc_dependency_gross_mkt_inc_pc_4yes</t>
  </si>
  <si>
    <t>dis_inc_pc_dependency_dis_inc_pc_4yes</t>
  </si>
  <si>
    <t>dis_inc_pc_dependency_nso_inc_4yes</t>
  </si>
  <si>
    <t>dis_inc_pc_dependency_linpobto__4yes</t>
  </si>
  <si>
    <t>dis_inc_pc_dependency_linpobex__4yes</t>
  </si>
  <si>
    <t>nso_inc_dependency_gross_mkt_inc_pc_4yes</t>
  </si>
  <si>
    <t>nso_inc_dependency_dis_inc_pc_4yes</t>
  </si>
  <si>
    <t>nso_inc_dependency_nso_inc_4yes</t>
  </si>
  <si>
    <t>nso_inc_dependency_linpobto__4yes</t>
  </si>
  <si>
    <t>nso_inc_dependency_linpobex__4yes</t>
  </si>
  <si>
    <t>ssc_pc_dependency_gross_mkt_inc_pc_4yes</t>
  </si>
  <si>
    <t>ssc_pc_dependency_dis_inc_pc_4yes</t>
  </si>
  <si>
    <t>ssc_pc_dependency_nso_inc_4yes</t>
  </si>
  <si>
    <t>ssc_pc_dependency_linpobto__4yes</t>
  </si>
  <si>
    <t>ssc_pc_dependency_linpobex__4yes</t>
  </si>
  <si>
    <t>tekopora_inc_pc_dependency_gross_mkt_inc_pc_4yes</t>
  </si>
  <si>
    <t>tekopora_inc_pc_dependency_dis_inc_pc_4yes</t>
  </si>
  <si>
    <t>tekopora_inc_pc_dependency_nso_inc_4yes</t>
  </si>
  <si>
    <t>tekopora_inc_pc_dependency_linpobto__4yes</t>
  </si>
  <si>
    <t>tekopora_inc_pc_dependency_linpobex__4yes</t>
  </si>
  <si>
    <t>famassist_inc_pc_dependency_gross_mkt_inc_pc_5yes</t>
  </si>
  <si>
    <t>famassist_inc_pc_dependency_dis_inc_pc_5yes</t>
  </si>
  <si>
    <t>famassist_inc_pc_dependency_nso_inc_5yes</t>
  </si>
  <si>
    <t>famassist_inc_pc_dependency_linpobto__5yes</t>
  </si>
  <si>
    <t>famassist_inc_pc_dependency_linpobex__5yes</t>
  </si>
  <si>
    <t>adulto_inc_pc_dependency_gross_mkt_inc_pc_5yes</t>
  </si>
  <si>
    <t>adulto_inc_pc_dependency_dis_inc_pc_5yes</t>
  </si>
  <si>
    <t>adulto_inc_pc_dependency_nso_inc_5yes</t>
  </si>
  <si>
    <t>adulto_inc_pc_dependency_linpobto__5yes</t>
  </si>
  <si>
    <t>adulto_inc_pc_dependency_linpobex__5yes</t>
  </si>
  <si>
    <t>agtrans_inc_pc_dependency_gross_mkt_inc_pc_5yes</t>
  </si>
  <si>
    <t>agtrans_inc_pc_dependency_dis_inc_pc_5yes</t>
  </si>
  <si>
    <t>agtrans_inc_pc_dependency_nso_inc_5yes</t>
  </si>
  <si>
    <t>agtrans_inc_pc_dependency_linpobto__5yes</t>
  </si>
  <si>
    <t>agtrans_inc_pc_dependency_linpobex__5yes</t>
  </si>
  <si>
    <t>gross_mkt_inc_pc_dependency_gross_mkt_inc_pc_5yes</t>
  </si>
  <si>
    <t>gross_mkt_inc_pc_dependency_dis_inc_pc_5yes</t>
  </si>
  <si>
    <t>gross_mkt_inc_pc_dependency_nso_inc_5yes</t>
  </si>
  <si>
    <t>gross_mkt_inc_pc_dependency_linpobto__5yes</t>
  </si>
  <si>
    <t>gross_mkt_inc_pc_dependency_linpobex__5yes</t>
  </si>
  <si>
    <t>dis_inc_pc_dependency_gross_mkt_inc_pc_5yes</t>
  </si>
  <si>
    <t>dis_inc_pc_dependency_dis_inc_pc_5yes</t>
  </si>
  <si>
    <t>dis_inc_pc_dependency_nso_inc_5yes</t>
  </si>
  <si>
    <t>dis_inc_pc_dependency_linpobto__5yes</t>
  </si>
  <si>
    <t>dis_inc_pc_dependency_linpobex__5yes</t>
  </si>
  <si>
    <t>nso_inc_dependency_gross_mkt_inc_pc_5yes</t>
  </si>
  <si>
    <t>nso_inc_dependency_dis_inc_pc_5yes</t>
  </si>
  <si>
    <t>nso_inc_dependency_nso_inc_5yes</t>
  </si>
  <si>
    <t>nso_inc_dependency_linpobto__5yes</t>
  </si>
  <si>
    <t>nso_inc_dependency_linpobex__5yes</t>
  </si>
  <si>
    <t>ssc_pc_dependency_gross_mkt_inc_pc_5yes</t>
  </si>
  <si>
    <t>ssc_pc_dependency_dis_inc_pc_5yes</t>
  </si>
  <si>
    <t>ssc_pc_dependency_nso_inc_5yes</t>
  </si>
  <si>
    <t>ssc_pc_dependency_linpobto__5yes</t>
  </si>
  <si>
    <t>ssc_pc_dependency_linpobex__5yes</t>
  </si>
  <si>
    <t>tekopora_inc_pc_dependency_gross_mkt_inc_pc_5yes</t>
  </si>
  <si>
    <t>tekopora_inc_pc_dependency_dis_inc_pc_5yes</t>
  </si>
  <si>
    <t>tekopora_inc_pc_dependency_nso_inc_5yes</t>
  </si>
  <si>
    <t>tekopora_inc_pc_dependency_linpobto__5yes</t>
  </si>
  <si>
    <t>tekopora_inc_pc_dependency_linpobex__5yes</t>
  </si>
  <si>
    <t>famassist_inc_pc_dependency_gross_mkt_inc_pc_6yes</t>
  </si>
  <si>
    <t>famassist_inc_pc_dependency_dis_inc_pc_6yes</t>
  </si>
  <si>
    <t>famassist_inc_pc_dependency_nso_inc_6yes</t>
  </si>
  <si>
    <t>famassist_inc_pc_dependency_linpobto__6yes</t>
  </si>
  <si>
    <t>famassist_inc_pc_dependency_linpobex__6yes</t>
  </si>
  <si>
    <t>adulto_inc_pc_dependency_gross_mkt_inc_pc_6yes</t>
  </si>
  <si>
    <t>adulto_inc_pc_dependency_dis_inc_pc_6yes</t>
  </si>
  <si>
    <t>adulto_inc_pc_dependency_nso_inc_6yes</t>
  </si>
  <si>
    <t>adulto_inc_pc_dependency_linpobto__6yes</t>
  </si>
  <si>
    <t>adulto_inc_pc_dependency_linpobex__6yes</t>
  </si>
  <si>
    <t>agtrans_inc_pc_dependency_gross_mkt_inc_pc_6yes</t>
  </si>
  <si>
    <t>agtrans_inc_pc_dependency_dis_inc_pc_6yes</t>
  </si>
  <si>
    <t>agtrans_inc_pc_dependency_nso_inc_6yes</t>
  </si>
  <si>
    <t>agtrans_inc_pc_dependency_linpobto__6yes</t>
  </si>
  <si>
    <t>agtrans_inc_pc_dependency_linpobex__6yes</t>
  </si>
  <si>
    <t>gross_mkt_inc_pc_dependency_gross_mkt_inc_pc_6yes</t>
  </si>
  <si>
    <t>gross_mkt_inc_pc_dependency_dis_inc_pc_6yes</t>
  </si>
  <si>
    <t>gross_mkt_inc_pc_dependency_nso_inc_6yes</t>
  </si>
  <si>
    <t>gross_mkt_inc_pc_dependency_linpobto__6yes</t>
  </si>
  <si>
    <t>gross_mkt_inc_pc_dependency_linpobex__6yes</t>
  </si>
  <si>
    <t>dis_inc_pc_dependency_gross_mkt_inc_pc_6yes</t>
  </si>
  <si>
    <t>dis_inc_pc_dependency_dis_inc_pc_6yes</t>
  </si>
  <si>
    <t>dis_inc_pc_dependency_nso_inc_6yes</t>
  </si>
  <si>
    <t>dis_inc_pc_dependency_linpobto__6yes</t>
  </si>
  <si>
    <t>dis_inc_pc_dependency_linpobex__6yes</t>
  </si>
  <si>
    <t>nso_inc_dependency_gross_mkt_inc_pc_6yes</t>
  </si>
  <si>
    <t>nso_inc_dependency_dis_inc_pc_6yes</t>
  </si>
  <si>
    <t>nso_inc_dependency_nso_inc_6yes</t>
  </si>
  <si>
    <t>nso_inc_dependency_linpobto__6yes</t>
  </si>
  <si>
    <t>nso_inc_dependency_linpobex__6yes</t>
  </si>
  <si>
    <t>ssc_pc_dependency_gross_mkt_inc_pc_6yes</t>
  </si>
  <si>
    <t>ssc_pc_dependency_dis_inc_pc_6yes</t>
  </si>
  <si>
    <t>ssc_pc_dependency_nso_inc_6yes</t>
  </si>
  <si>
    <t>ssc_pc_dependency_linpobto__6yes</t>
  </si>
  <si>
    <t>ssc_pc_dependency_linpobex__6yes</t>
  </si>
  <si>
    <t>tekopora_inc_pc_dependency_gross_mkt_inc_pc_6yes</t>
  </si>
  <si>
    <t>tekopora_inc_pc_dependency_dis_inc_pc_6yes</t>
  </si>
  <si>
    <t>tekopora_inc_pc_dependency_nso_inc_6yes</t>
  </si>
  <si>
    <t>tekopora_inc_pc_dependency_linpobto__6yes</t>
  </si>
  <si>
    <t>tekopora_inc_pc_dependency_linpobex__6yes</t>
  </si>
  <si>
    <t>famassist_inc_pc_dependency_gross_mkt_inc_pc_7yes</t>
  </si>
  <si>
    <t>famassist_inc_pc_dependency_dis_inc_pc_7yes</t>
  </si>
  <si>
    <t>famassist_inc_pc_dependency_nso_inc_7yes</t>
  </si>
  <si>
    <t>famassist_inc_pc_dependency_linpobto__7yes</t>
  </si>
  <si>
    <t>famassist_inc_pc_dependency_linpobex__7yes</t>
  </si>
  <si>
    <t>adulto_inc_pc_dependency_gross_mkt_inc_pc_7yes</t>
  </si>
  <si>
    <t>adulto_inc_pc_dependency_dis_inc_pc_7yes</t>
  </si>
  <si>
    <t>adulto_inc_pc_dependency_nso_inc_7yes</t>
  </si>
  <si>
    <t>adulto_inc_pc_dependency_linpobto__7yes</t>
  </si>
  <si>
    <t>adulto_inc_pc_dependency_linpobex__7yes</t>
  </si>
  <si>
    <t>gross_mkt_inc_pc_dependency_gross_mkt_inc_pc_7yes</t>
  </si>
  <si>
    <t>gross_mkt_inc_pc_dependency_dis_inc_pc_7yes</t>
  </si>
  <si>
    <t>gross_mkt_inc_pc_dependency_nso_inc_7yes</t>
  </si>
  <si>
    <t>gross_mkt_inc_pc_dependency_linpobto__7yes</t>
  </si>
  <si>
    <t>gross_mkt_inc_pc_dependency_linpobex__7yes</t>
  </si>
  <si>
    <t>dis_inc_pc_dependency_gross_mkt_inc_pc_7yes</t>
  </si>
  <si>
    <t>dis_inc_pc_dependency_dis_inc_pc_7yes</t>
  </si>
  <si>
    <t>dis_inc_pc_dependency_nso_inc_7yes</t>
  </si>
  <si>
    <t>dis_inc_pc_dependency_linpobto__7yes</t>
  </si>
  <si>
    <t>dis_inc_pc_dependency_linpobex__7yes</t>
  </si>
  <si>
    <t>nso_inc_dependency_gross_mkt_inc_pc_7yes</t>
  </si>
  <si>
    <t>nso_inc_dependency_dis_inc_pc_7yes</t>
  </si>
  <si>
    <t>nso_inc_dependency_nso_inc_7yes</t>
  </si>
  <si>
    <t>nso_inc_dependency_linpobto__7yes</t>
  </si>
  <si>
    <t>nso_inc_dependency_linpobex__7yes</t>
  </si>
  <si>
    <t>ssc_pc_dependency_gross_mkt_inc_pc_7yes</t>
  </si>
  <si>
    <t>ssc_pc_dependency_dis_inc_pc_7yes</t>
  </si>
  <si>
    <t>ssc_pc_dependency_nso_inc_7yes</t>
  </si>
  <si>
    <t>ssc_pc_dependency_linpobto__7yes</t>
  </si>
  <si>
    <t>ssc_pc_dependency_linpobex__7yes</t>
  </si>
  <si>
    <t>tekopora_inc_pc_dependency_gross_mkt_inc_pc_7yes</t>
  </si>
  <si>
    <t>tekopora_inc_pc_dependency_dis_inc_pc_7yes</t>
  </si>
  <si>
    <t>tekopora_inc_pc_dependency_nso_inc_7yes</t>
  </si>
  <si>
    <t>tekopora_inc_pc_dependency_linpobto__7yes</t>
  </si>
  <si>
    <t>tekopora_inc_pc_dependency_linpobex__7yes</t>
  </si>
  <si>
    <t>famassist_inc_pc_dependency_gross_mkt_inc_pc_8yes</t>
  </si>
  <si>
    <t>famassist_inc_pc_dependency_dis_inc_pc_8yes</t>
  </si>
  <si>
    <t>famassist_inc_pc_dependency_nso_inc_8yes</t>
  </si>
  <si>
    <t>famassist_inc_pc_dependency_linpobto__8yes</t>
  </si>
  <si>
    <t>famassist_inc_pc_dependency_linpobex__8yes</t>
  </si>
  <si>
    <t>adulto_inc_pc_dependency_gross_mkt_inc_pc_8yes</t>
  </si>
  <si>
    <t>adulto_inc_pc_dependency_dis_inc_pc_8yes</t>
  </si>
  <si>
    <t>adulto_inc_pc_dependency_nso_inc_8yes</t>
  </si>
  <si>
    <t>adulto_inc_pc_dependency_linpobto__8yes</t>
  </si>
  <si>
    <t>adulto_inc_pc_dependency_linpobex__8yes</t>
  </si>
  <si>
    <t>agtrans_inc_pc_dependency_gross_mkt_inc_pc_8yes</t>
  </si>
  <si>
    <t>agtrans_inc_pc_dependency_dis_inc_pc_8yes</t>
  </si>
  <si>
    <t>agtrans_inc_pc_dependency_nso_inc_8yes</t>
  </si>
  <si>
    <t>agtrans_inc_pc_dependency_linpobto__8yes</t>
  </si>
  <si>
    <t>agtrans_inc_pc_dependency_linpobex__8yes</t>
  </si>
  <si>
    <t>gross_mkt_inc_pc_dependency_gross_mkt_inc_pc_8yes</t>
  </si>
  <si>
    <t>gross_mkt_inc_pc_dependency_dis_inc_pc_8yes</t>
  </si>
  <si>
    <t>gross_mkt_inc_pc_dependency_nso_inc_8yes</t>
  </si>
  <si>
    <t>gross_mkt_inc_pc_dependency_linpobto__8yes</t>
  </si>
  <si>
    <t>gross_mkt_inc_pc_dependency_linpobex__8yes</t>
  </si>
  <si>
    <t>dis_inc_pc_dependency_gross_mkt_inc_pc_8yes</t>
  </si>
  <si>
    <t>dis_inc_pc_dependency_dis_inc_pc_8yes</t>
  </si>
  <si>
    <t>dis_inc_pc_dependency_nso_inc_8yes</t>
  </si>
  <si>
    <t>dis_inc_pc_dependency_linpobto__8yes</t>
  </si>
  <si>
    <t>dis_inc_pc_dependency_linpobex__8yes</t>
  </si>
  <si>
    <t>nso_inc_dependency_gross_mkt_inc_pc_8yes</t>
  </si>
  <si>
    <t>nso_inc_dependency_dis_inc_pc_8yes</t>
  </si>
  <si>
    <t>nso_inc_dependency_nso_inc_8yes</t>
  </si>
  <si>
    <t>nso_inc_dependency_linpobto__8yes</t>
  </si>
  <si>
    <t>nso_inc_dependency_linpobex__8yes</t>
  </si>
  <si>
    <t>ssc_pc_dependency_gross_mkt_inc_pc_8yes</t>
  </si>
  <si>
    <t>ssc_pc_dependency_dis_inc_pc_8yes</t>
  </si>
  <si>
    <t>ssc_pc_dependency_nso_inc_8yes</t>
  </si>
  <si>
    <t>ssc_pc_dependency_linpobto__8yes</t>
  </si>
  <si>
    <t>ssc_pc_dependency_linpobex__8yes</t>
  </si>
  <si>
    <t>tekopora_inc_pc_dependency_gross_mkt_inc_pc_8yes</t>
  </si>
  <si>
    <t>tekopora_inc_pc_dependency_dis_inc_pc_8yes</t>
  </si>
  <si>
    <t>tekopora_inc_pc_dependency_nso_inc_8yes</t>
  </si>
  <si>
    <t>tekopora_inc_pc_dependency_linpobto__8yes</t>
  </si>
  <si>
    <t>tekopora_inc_pc_dependency_linpobex__8yes</t>
  </si>
  <si>
    <t>famassist_inc_pc_dependency_gross_mkt_inc_pc_9yes</t>
  </si>
  <si>
    <t>famassist_inc_pc_dependency_dis_inc_pc_9yes</t>
  </si>
  <si>
    <t>famassist_inc_pc_dependency_nso_inc_9yes</t>
  </si>
  <si>
    <t>famassist_inc_pc_dependency_linpobto__9yes</t>
  </si>
  <si>
    <t>famassist_inc_pc_dependency_linpobex__9yes</t>
  </si>
  <si>
    <t>adulto_inc_pc_dependency_gross_mkt_inc_pc_9yes</t>
  </si>
  <si>
    <t>adulto_inc_pc_dependency_dis_inc_pc_9yes</t>
  </si>
  <si>
    <t>adulto_inc_pc_dependency_nso_inc_9yes</t>
  </si>
  <si>
    <t>adulto_inc_pc_dependency_linpobto__9yes</t>
  </si>
  <si>
    <t>adulto_inc_pc_dependency_linpobex__9yes</t>
  </si>
  <si>
    <t>agtrans_inc_pc_dependency_gross_mkt_inc_pc_9yes</t>
  </si>
  <si>
    <t>agtrans_inc_pc_dependency_dis_inc_pc_9yes</t>
  </si>
  <si>
    <t>agtrans_inc_pc_dependency_nso_inc_9yes</t>
  </si>
  <si>
    <t>agtrans_inc_pc_dependency_linpobto__9yes</t>
  </si>
  <si>
    <t>agtrans_inc_pc_dependency_linpobex__9yes</t>
  </si>
  <si>
    <t>gross_mkt_inc_pc_dependency_gross_mkt_inc_pc_9yes</t>
  </si>
  <si>
    <t>gross_mkt_inc_pc_dependency_dis_inc_pc_9yes</t>
  </si>
  <si>
    <t>gross_mkt_inc_pc_dependency_nso_inc_9yes</t>
  </si>
  <si>
    <t>gross_mkt_inc_pc_dependency_linpobto__9yes</t>
  </si>
  <si>
    <t>gross_mkt_inc_pc_dependency_linpobex__9yes</t>
  </si>
  <si>
    <t>dis_inc_pc_dependency_gross_mkt_inc_pc_9yes</t>
  </si>
  <si>
    <t>dis_inc_pc_dependency_dis_inc_pc_9yes</t>
  </si>
  <si>
    <t>dis_inc_pc_dependency_nso_inc_9yes</t>
  </si>
  <si>
    <t>dis_inc_pc_dependency_linpobto__9yes</t>
  </si>
  <si>
    <t>dis_inc_pc_dependency_linpobex__9yes</t>
  </si>
  <si>
    <t>nso_inc_dependency_gross_mkt_inc_pc_9yes</t>
  </si>
  <si>
    <t>nso_inc_dependency_dis_inc_pc_9yes</t>
  </si>
  <si>
    <t>nso_inc_dependency_nso_inc_9yes</t>
  </si>
  <si>
    <t>nso_inc_dependency_linpobto__9yes</t>
  </si>
  <si>
    <t>nso_inc_dependency_linpobex__9yes</t>
  </si>
  <si>
    <t>ssc_pc_dependency_gross_mkt_inc_pc_9yes</t>
  </si>
  <si>
    <t>ssc_pc_dependency_dis_inc_pc_9yes</t>
  </si>
  <si>
    <t>ssc_pc_dependency_nso_inc_9yes</t>
  </si>
  <si>
    <t>ssc_pc_dependency_linpobto__9yes</t>
  </si>
  <si>
    <t>ssc_pc_dependency_linpobex__9yes</t>
  </si>
  <si>
    <t>tekopora_inc_pc_dependency_gross_mkt_inc_pc_9yes</t>
  </si>
  <si>
    <t>tekopora_inc_pc_dependency_dis_inc_pc_9yes</t>
  </si>
  <si>
    <t>tekopora_inc_pc_dependency_nso_inc_9yes</t>
  </si>
  <si>
    <t>tekopora_inc_pc_dependency_linpobto__9yes</t>
  </si>
  <si>
    <t>tekopora_inc_pc_dependency_linpobex__9yes</t>
  </si>
  <si>
    <t>famassist_inc_pc_dependency_gross_mkt_inc_pc_10yes</t>
  </si>
  <si>
    <t>famassist_inc_pc_dependency_dis_inc_pc_10yes</t>
  </si>
  <si>
    <t>famassist_inc_pc_dependency_nso_inc_10yes</t>
  </si>
  <si>
    <t>famassist_inc_pc_dependency_linpobto__10yes</t>
  </si>
  <si>
    <t>famassist_inc_pc_dependency_linpobex__10yes</t>
  </si>
  <si>
    <t>adulto_inc_pc_dependency_gross_mkt_inc_pc_10yes</t>
  </si>
  <si>
    <t>adulto_inc_pc_dependency_dis_inc_pc_10yes</t>
  </si>
  <si>
    <t>adulto_inc_pc_dependency_nso_inc_10yes</t>
  </si>
  <si>
    <t>adulto_inc_pc_dependency_linpobto__10yes</t>
  </si>
  <si>
    <t>adulto_inc_pc_dependency_linpobex__10yes</t>
  </si>
  <si>
    <t>gross_mkt_inc_pc_dependency_gross_mkt_inc_pc_10yes</t>
  </si>
  <si>
    <t>gross_mkt_inc_pc_dependency_dis_inc_pc_10yes</t>
  </si>
  <si>
    <t>gross_mkt_inc_pc_dependency_nso_inc_10yes</t>
  </si>
  <si>
    <t>gross_mkt_inc_pc_dependency_linpobto__10yes</t>
  </si>
  <si>
    <t>gross_mkt_inc_pc_dependency_linpobex__10yes</t>
  </si>
  <si>
    <t>dis_inc_pc_dependency_gross_mkt_inc_pc_10yes</t>
  </si>
  <si>
    <t>dis_inc_pc_dependency_dis_inc_pc_10yes</t>
  </si>
  <si>
    <t>dis_inc_pc_dependency_nso_inc_10yes</t>
  </si>
  <si>
    <t>dis_inc_pc_dependency_linpobto__10yes</t>
  </si>
  <si>
    <t>dis_inc_pc_dependency_linpobex__10yes</t>
  </si>
  <si>
    <t>nso_inc_dependency_gross_mkt_inc_pc_10yes</t>
  </si>
  <si>
    <t>nso_inc_dependency_dis_inc_pc_10yes</t>
  </si>
  <si>
    <t>nso_inc_dependency_nso_inc_10yes</t>
  </si>
  <si>
    <t>nso_inc_dependency_linpobto__10yes</t>
  </si>
  <si>
    <t>nso_inc_dependency_linpobex__10yes</t>
  </si>
  <si>
    <t>labor_tax_pc_dependency_gross_mkt_inc_pc_10yes</t>
  </si>
  <si>
    <t>labor_tax_pc_dependency_dis_inc_pc_10yes</t>
  </si>
  <si>
    <t>labor_tax_pc_dependency_nso_inc_10yes</t>
  </si>
  <si>
    <t>labor_tax_pc_dependency_linpobto__10yes</t>
  </si>
  <si>
    <t>labor_tax_pc_dependency_linpobex__10yes</t>
  </si>
  <si>
    <t>tot_deduction_taken_pc_dependency_gross_mkt_inc_pc_10yes</t>
  </si>
  <si>
    <t>tot_deduction_taken_pc_dependency_dis_inc_pc_10yes</t>
  </si>
  <si>
    <t>tot_deduction_taken_pc_dependency_nso_inc_10yes</t>
  </si>
  <si>
    <t>tot_deduction_taken_pc_dependency_linpobto__10yes</t>
  </si>
  <si>
    <t>tot_deduction_taken_pc_dependency_linpobex__10yes</t>
  </si>
  <si>
    <t>ssc_pc_dependency_gross_mkt_inc_pc_10yes</t>
  </si>
  <si>
    <t>ssc_pc_dependency_dis_inc_pc_10yes</t>
  </si>
  <si>
    <t>ssc_pc_dependency_nso_inc_10yes</t>
  </si>
  <si>
    <t>ssc_pc_dependency_linpobto__10yes</t>
  </si>
  <si>
    <t>ssc_pc_dependency_linpobex__10yes</t>
  </si>
  <si>
    <t>tekopora_inc_pc_dependency_gross_mkt_inc_pc_10yes</t>
  </si>
  <si>
    <t>tekopora_inc_pc_dependency_dis_inc_pc_10yes</t>
  </si>
  <si>
    <t>tekopora_inc_pc_dependency_nso_inc_10yes</t>
  </si>
  <si>
    <t>tekopora_inc_pc_dependency_linpobto__10yes</t>
  </si>
  <si>
    <t>tekopora_inc_pc_dependency_linpobex__10yes</t>
  </si>
  <si>
    <t>conditional</t>
  </si>
  <si>
    <t>Laboral</t>
  </si>
  <si>
    <t>Unidad productiva</t>
  </si>
  <si>
    <t>Alquiler</t>
  </si>
  <si>
    <t>Dividendo</t>
  </si>
  <si>
    <t>IRP</t>
  </si>
  <si>
    <t>Total impuesto directo</t>
  </si>
  <si>
    <t>Dividendos</t>
  </si>
  <si>
    <t>Unidad Productiva</t>
  </si>
  <si>
    <t>Total</t>
  </si>
  <si>
    <t>n_add_lab</t>
  </si>
  <si>
    <t>n_weight_lab</t>
  </si>
  <si>
    <t>art_weight_lab</t>
  </si>
  <si>
    <t>n_add_div</t>
  </si>
  <si>
    <t>n_weight_div</t>
  </si>
  <si>
    <t>art_weight_div</t>
  </si>
  <si>
    <t>Simulacion Actual</t>
  </si>
  <si>
    <t>Simulacion de Referencia</t>
  </si>
  <si>
    <t>vectors2</t>
  </si>
  <si>
    <t>Impuestos por motivo de IRP</t>
  </si>
  <si>
    <t>coberturas2</t>
  </si>
  <si>
    <t>depend2</t>
  </si>
  <si>
    <t>Desigualdad</t>
  </si>
  <si>
    <r>
      <t xml:space="preserve">Seleccione Variable 1  </t>
    </r>
    <r>
      <rPr>
        <b/>
        <sz val="16"/>
        <rFont val="Calibri"/>
        <family val="2"/>
      </rPr>
      <t>→</t>
    </r>
  </si>
  <si>
    <r>
      <t xml:space="preserve">Seleccione Variable 3  </t>
    </r>
    <r>
      <rPr>
        <b/>
        <sz val="16"/>
        <rFont val="Calibri"/>
        <family val="2"/>
      </rPr>
      <t>→</t>
    </r>
  </si>
  <si>
    <r>
      <t xml:space="preserve">Seleccione Variable 1  </t>
    </r>
    <r>
      <rPr>
        <b/>
        <sz val="16"/>
        <rFont val="Calibri"/>
        <family val="2"/>
      </rPr>
      <t>→</t>
    </r>
    <r>
      <rPr>
        <b/>
        <sz val="12"/>
        <rFont val="Garamond"/>
        <family val="1"/>
      </rPr>
      <t xml:space="preserve"> </t>
    </r>
  </si>
  <si>
    <r>
      <t>Seleccione linea para pobreza</t>
    </r>
    <r>
      <rPr>
        <b/>
        <i/>
        <sz val="16"/>
        <rFont val="Garamond"/>
        <family val="1"/>
      </rPr>
      <t xml:space="preserve"> </t>
    </r>
    <r>
      <rPr>
        <b/>
        <sz val="16"/>
        <rFont val="Calibri"/>
        <family val="2"/>
      </rPr>
      <t>→</t>
    </r>
  </si>
  <si>
    <r>
      <t xml:space="preserve">Seleccione linea para pobreza </t>
    </r>
    <r>
      <rPr>
        <b/>
        <sz val="16"/>
        <rFont val="Calibri"/>
        <family val="2"/>
      </rPr>
      <t>→</t>
    </r>
  </si>
  <si>
    <r>
      <t xml:space="preserve">Seleccione Variable 1 </t>
    </r>
    <r>
      <rPr>
        <b/>
        <sz val="16"/>
        <rFont val="Calibri"/>
        <family val="2"/>
      </rPr>
      <t>→</t>
    </r>
  </si>
  <si>
    <r>
      <t xml:space="preserve">Seleccione Variable 2 </t>
    </r>
    <r>
      <rPr>
        <b/>
        <sz val="16"/>
        <rFont val="Calibri"/>
        <family val="2"/>
      </rPr>
      <t>→</t>
    </r>
  </si>
  <si>
    <r>
      <t xml:space="preserve">Seleccione Variable 3 </t>
    </r>
    <r>
      <rPr>
        <b/>
        <sz val="16"/>
        <rFont val="Calibri"/>
        <family val="2"/>
      </rPr>
      <t>→</t>
    </r>
  </si>
  <si>
    <t>Totales</t>
  </si>
  <si>
    <t>Promedio</t>
  </si>
  <si>
    <t xml:space="preserve">Seleccione hasta 3 variables para comparar </t>
  </si>
  <si>
    <t xml:space="preserve">Decil </t>
  </si>
  <si>
    <t xml:space="preserve">Totales </t>
  </si>
  <si>
    <t xml:space="preserve">Simulacion de Referencia </t>
  </si>
  <si>
    <t xml:space="preserve">Simulacion Actual </t>
  </si>
  <si>
    <t>Hasta 100</t>
  </si>
  <si>
    <t>Ajuste de gastos (consumo)</t>
  </si>
  <si>
    <t>nota: Este ajuste aplica para los dos tipos de sistema</t>
  </si>
  <si>
    <t>Ajuste de gastos (inversion)</t>
  </si>
  <si>
    <t>Agregar inversion como:</t>
  </si>
  <si>
    <t>Agregar consumo como:</t>
  </si>
  <si>
    <t>Deducciones para IRP</t>
  </si>
  <si>
    <t>Opcion de deduccion</t>
  </si>
  <si>
    <t>Porcentaje deducible</t>
  </si>
  <si>
    <t>Proporcion de gastos</t>
  </si>
  <si>
    <t>Monto en guaranies</t>
  </si>
  <si>
    <t xml:space="preserve">Año de la simulacion: </t>
  </si>
  <si>
    <t>Salario Mínimo (mensual)</t>
  </si>
  <si>
    <t>Aplicar luego de deducciones?</t>
  </si>
  <si>
    <t>nota: las tasas aplicadas en este sistema no son marginales, sin importar cuando se aplican las deducciones</t>
  </si>
  <si>
    <t>Usar este sistema?</t>
  </si>
  <si>
    <t>Año de la simulacion</t>
  </si>
  <si>
    <t>Umbral minimo (anual)</t>
  </si>
  <si>
    <t>Umbral maximo (anual)</t>
  </si>
  <si>
    <t>Tasa (%)</t>
  </si>
  <si>
    <t>Ingreso minimo para ser contribuyente (anual en mill)</t>
  </si>
  <si>
    <t>Rango</t>
  </si>
  <si>
    <t>Monto a pagar (anual)</t>
  </si>
  <si>
    <t>Deduccion permitida (% del ingreso)</t>
  </si>
  <si>
    <t>Impuesto a dividendos (%)</t>
  </si>
  <si>
    <t>Impuesto al alquiler (tasa %)</t>
  </si>
  <si>
    <t>Impuesto al alquiler (presunta %)</t>
  </si>
  <si>
    <t>Impuesto al Valor Agregado (IVA)</t>
  </si>
  <si>
    <t>Tasa (%):</t>
  </si>
  <si>
    <t>PIB para proyeccion</t>
  </si>
  <si>
    <t>Año</t>
  </si>
  <si>
    <t>Contribuciones al Sistema Jubilatorio</t>
  </si>
  <si>
    <t>Tasa</t>
  </si>
  <si>
    <t>IPS (SS)</t>
  </si>
  <si>
    <t>Costo mensual aplicado a todos los asegurados</t>
  </si>
  <si>
    <t>Agregar ingresos altos a la distribucion?</t>
  </si>
  <si>
    <t>Agregar ingresos altos:</t>
  </si>
  <si>
    <t>Numero de observaciones a agregar:</t>
  </si>
  <si>
    <t>Numero de observaciones con peso artificial:</t>
  </si>
  <si>
    <t>Peso artificial:</t>
  </si>
  <si>
    <t>Nombre de la simulacion (sin espacios):</t>
  </si>
  <si>
    <t>Crear esta simulacion como referencia:</t>
  </si>
  <si>
    <t>Umbral minimo en salarios minimos</t>
  </si>
  <si>
    <t>Umbral maximo en salarios minimos</t>
  </si>
  <si>
    <r>
      <t xml:space="preserve">Seleccione Variable 2  </t>
    </r>
    <r>
      <rPr>
        <b/>
        <sz val="16"/>
        <rFont val="Calibri"/>
        <family val="2"/>
      </rPr>
      <t>→</t>
    </r>
  </si>
  <si>
    <r>
      <t xml:space="preserve">Seleccione Variable 2  </t>
    </r>
    <r>
      <rPr>
        <b/>
        <sz val="16"/>
        <rFont val="Calibri"/>
        <family val="2"/>
      </rPr>
      <t></t>
    </r>
    <r>
      <rPr>
        <b/>
        <sz val="16"/>
        <rFont val="Calibri"/>
        <family val="2"/>
      </rPr>
      <t>→</t>
    </r>
  </si>
  <si>
    <r>
      <t xml:space="preserve">Seleccione variable 1 </t>
    </r>
    <r>
      <rPr>
        <b/>
        <sz val="16"/>
        <color indexed="8"/>
        <rFont val="Calibri"/>
        <family val="2"/>
      </rPr>
      <t>→</t>
    </r>
  </si>
  <si>
    <r>
      <t xml:space="preserve">Seleccione variable 2 </t>
    </r>
    <r>
      <rPr>
        <b/>
        <sz val="16"/>
        <color indexed="8"/>
        <rFont val="Calibri"/>
        <family val="2"/>
      </rPr>
      <t>→</t>
    </r>
  </si>
  <si>
    <r>
      <t xml:space="preserve">Seleccione variable 3 </t>
    </r>
    <r>
      <rPr>
        <b/>
        <sz val="16"/>
        <color indexed="8"/>
        <rFont val="Calibri"/>
        <family val="2"/>
      </rPr>
      <t>→</t>
    </r>
  </si>
  <si>
    <t>Se refiere a las celdas que se puden modificar o cambiar de valor para correr la simulacion</t>
  </si>
  <si>
    <t>Nombre de la simulacion. La base de datos final sera guardada en la carpeta "01. Data" de tu ordenador</t>
  </si>
  <si>
    <t>Se refiere a la seccion que no esta disponible cuando se elige la otra opcion para correr la simulacion</t>
  </si>
  <si>
    <t xml:space="preserve">Se refiere a un menu desplegable con diferentes opciones para que el usuario escoja </t>
  </si>
  <si>
    <t>Indicadores</t>
  </si>
  <si>
    <t>Conceptos de ingreso o transferencia</t>
  </si>
  <si>
    <t>Curva de concentración</t>
  </si>
  <si>
    <t>Pobreza</t>
  </si>
  <si>
    <t xml:space="preserve">Gini </t>
  </si>
  <si>
    <t>Cobertura</t>
  </si>
  <si>
    <t>Beneficios</t>
  </si>
  <si>
    <t>Beneficiarios</t>
  </si>
  <si>
    <t>Dependencia</t>
  </si>
  <si>
    <t>Tasa efectiva</t>
  </si>
  <si>
    <t>Definición</t>
  </si>
  <si>
    <t>Indicador a nivel de hogar. Es decir, muestra el total de la transferencia recibida o impuesto pagado a nivel de hogar sobre el ingreso total del hogar seleccionado como referencia.</t>
  </si>
  <si>
    <t>Contribuyentes</t>
  </si>
  <si>
    <t>Valores anuales:</t>
  </si>
  <si>
    <t>refinc2</t>
  </si>
  <si>
    <t>povs2</t>
  </si>
  <si>
    <t>yesno2</t>
  </si>
  <si>
    <t>Monto total pagado/recibido en concepto de impuesto/transferencia por decil de ingreso bruto de mercado.</t>
  </si>
  <si>
    <t>Cantidad de individuos que pagan impuestos por decil de ingreso bruto de mercado.</t>
  </si>
  <si>
    <t>La tasa efectiva se define como el ratio entre el monto pagado de impuesto y el total de ingreso tributable (para el impuesto seleccionado). El indicador muestra el ratio promedio por decil de ingreso bruto de mercado. El cálculo sólo incluye individuos que tienen ingreso tributable para el impuesto seleccionado.</t>
  </si>
  <si>
    <t>Indicador a nivel de individuo. Ejemplo: tasa efectiva del impuesto a Unidad Productiva considera solo los individuos que tienen ingreso por unidad productiva. Para tener idea de cuántos individuos entran en el cálculo ver hoja de contribuyentes.</t>
  </si>
  <si>
    <t>Si existe al menos un contribuyente en el hogar, todos los miembros del hogar son 'beneficiarios'.</t>
  </si>
  <si>
    <t xml:space="preserve">Cantidad de individuos en hogares que tienen pagan/reciben monto positivo en concepto de impuesto/beneficios por decil de ingreso bruto de mercado. </t>
  </si>
  <si>
    <t>Proporción de la poblacion en hogares que pagan/reciben un monto positivo de impuesto/transferencia, por decil de ingreso bruto de mercado.</t>
  </si>
  <si>
    <t xml:space="preserve">Cantidad de individuos que residen en hogares que pagan/reciben la intervención seleccionada sobre el total de la población del decil. </t>
  </si>
  <si>
    <t>Representa la dependencia de una transferencia o el peso de un impuesto con respecto a un vector de ingreso de referencia (varias opciones de ingreso). Si la opción "condicional" está activada, se excluyen del cálculo los hogares que no reciben o pagan la intervención fiscal seleccionada. El indicador muestra la dependencia promedio por decil de ingreso de mercado.</t>
  </si>
  <si>
    <t>Notas aclaratorias</t>
  </si>
  <si>
    <t>Incidencia: Proporcion de la polacion cuyos ingresos estan por debajo de la linea de pobreza extrema o total.</t>
  </si>
  <si>
    <t>Esta cifra indica el porcentaje del valor de la canasta básica de consumo que en promedio un hogar pobre no logra cubrir con sus ingresos.</t>
  </si>
  <si>
    <t>Cuanto mayor es el valor del indicador, significa que el ingreso de los más pobres (entre los pobres) se encuentra más distante del ingreso promedio de los pobres</t>
  </si>
  <si>
    <t xml:space="preserve">Brecha:  Indica la distancia promedio porcentual de los ingresos de la
población pobre respecto a la línea de la pobreza extrema o total. </t>
  </si>
  <si>
    <t>Severidad: Mide las diferencias o desigualdades del ingreso de la poblacion pobre.</t>
  </si>
  <si>
    <t xml:space="preserve">Coeficiente que mide el nivel de desigualdad existente en los ingresos de la poblacion. </t>
  </si>
  <si>
    <t>Indice que va de 0 a 1, donde 0 implica perfecta igualdad (todos los individuos tienen el mismo ingreso) y 1 implica perfecta desigualdad (solo unos pocos individuos concentran todos los ingresos)</t>
  </si>
  <si>
    <t>Mide el grado de desigualdad en el reparto de los ingresos de la poblacion.</t>
  </si>
  <si>
    <t>El valor del indice aumento a  mayor disparidad entre las rentas</t>
  </si>
  <si>
    <t>Costo mensual promedio del seguro de salud privado para funcionarios publicos</t>
  </si>
  <si>
    <t>Herramienta de simulacion del sistema fiscal de Paraguay</t>
  </si>
  <si>
    <t>nota: si el tipo de sistema se aplica luego de deducciones, las tasas son marginales. Si se consideran las deducciones antes de aplicar las tasas, estas no son marginales sino totales</t>
  </si>
  <si>
    <r>
      <rPr>
        <b/>
        <u/>
        <sz val="14"/>
        <rFont val="Garamond"/>
        <family val="1"/>
      </rPr>
      <t>Dependencia:</t>
    </r>
    <r>
      <rPr>
        <b/>
        <sz val="14"/>
        <rFont val="Garamond"/>
        <family val="1"/>
      </rPr>
      <t xml:space="preserve">
 Representa la dependencia del ingreso/peso del impuesto con respecto a un vector de referencia (varias opciones de ingreso). El vector de ordenamiento es el ingreso bruto. Si la opcion condicional esta activada, los numeradores con valor 0 no se incluyen en el calculo. Se pueden visualizar hasta 3 variables en simultaneo. 
</t>
    </r>
    <r>
      <rPr>
        <b/>
        <i/>
        <sz val="14"/>
        <color indexed="10"/>
        <rFont val="Garamond"/>
        <family val="1"/>
      </rPr>
      <t>Seleccione las variables donde indican las flechas. Compare el escenario de simulacion escogido (izquierda) con un escenario de referencia (derecha)</t>
    </r>
  </si>
  <si>
    <r>
      <t xml:space="preserve">Beneficiarios:  
Cantidad de individuos en hogares que  pagan/reciben monto positivo en concepto de impuesto/beneficios por decil de ingreso bruto de mercado. 
</t>
    </r>
    <r>
      <rPr>
        <b/>
        <i/>
        <sz val="14"/>
        <color indexed="10"/>
        <rFont val="Garamond"/>
        <family val="1"/>
      </rPr>
      <t>Seleccione las variables donde indican las flechas. Compare el escenario de simulacion escogido (izquierda) con un escenario de referencia (derecha)</t>
    </r>
  </si>
  <si>
    <r>
      <rPr>
        <b/>
        <u/>
        <sz val="14"/>
        <color indexed="8"/>
        <rFont val="Garamond"/>
        <family val="1"/>
      </rPr>
      <t>Cobertura:</t>
    </r>
    <r>
      <rPr>
        <b/>
        <sz val="14"/>
        <color indexed="8"/>
        <rFont val="Garamond"/>
        <family val="1"/>
      </rPr>
      <t xml:space="preserve"> 
Proporción de la poblacion en hogares que pagan/reciben un monto positivo de impuesto/transferencia, por decil de ingreso bruto de mercado.</t>
    </r>
    <r>
      <rPr>
        <b/>
        <i/>
        <sz val="14"/>
        <color indexed="8"/>
        <rFont val="Garamond"/>
        <family val="1"/>
      </rPr>
      <t xml:space="preserve">
</t>
    </r>
    <r>
      <rPr>
        <b/>
        <i/>
        <sz val="14"/>
        <color indexed="10"/>
        <rFont val="Garamond"/>
        <family val="1"/>
      </rPr>
      <t>Seleccione las variables para conocer sus coberturas en donde indican las flechas</t>
    </r>
    <r>
      <rPr>
        <b/>
        <sz val="14"/>
        <color indexed="10"/>
        <rFont val="Garamond"/>
        <family val="1"/>
      </rPr>
      <t>. Compare el escenario de simulacion escogido (izquierda) con un escenario de referencia (derecha)</t>
    </r>
  </si>
  <si>
    <r>
      <rPr>
        <b/>
        <u/>
        <sz val="14"/>
        <rFont val="Garamond"/>
        <family val="1"/>
      </rPr>
      <t>Beneficios:</t>
    </r>
    <r>
      <rPr>
        <b/>
        <sz val="14"/>
        <rFont val="Garamond"/>
        <family val="1"/>
      </rPr>
      <t xml:space="preserve"> 
Monto total pagado/recibido en concepto de impuesto/transferencia por decil de ingreso bruto de mercado.
</t>
    </r>
    <r>
      <rPr>
        <b/>
        <i/>
        <sz val="14"/>
        <color indexed="10"/>
        <rFont val="Garamond"/>
        <family val="1"/>
      </rPr>
      <t>Seleccione las variables donde las flechas indican. Compare el escenario de simulacion escogido (izquierda) con un escenario de referencia (derecha)</t>
    </r>
  </si>
  <si>
    <r>
      <rPr>
        <b/>
        <u/>
        <sz val="14"/>
        <rFont val="Garamond"/>
        <family val="1"/>
      </rPr>
      <t xml:space="preserve">Pobreza y Desigualdad: </t>
    </r>
    <r>
      <rPr>
        <b/>
        <sz val="14"/>
        <rFont val="Garamond"/>
        <family val="1"/>
      </rPr>
      <t xml:space="preserve">
Tasas de pobreza total o extrema e indice de Gini para diferentes conceptos de ingresos del CEQ. 
</t>
    </r>
    <r>
      <rPr>
        <b/>
        <i/>
        <sz val="14"/>
        <color indexed="10"/>
        <rFont val="Garamond"/>
        <family val="1"/>
      </rPr>
      <t>Seleccione la linea de pobreza correspondiente en donde indican las flechas. Compare el escenario de simulacion escogido (izquierda) con un escenario de referencia (derecha)</t>
    </r>
  </si>
  <si>
    <r>
      <rPr>
        <b/>
        <u/>
        <sz val="14"/>
        <rFont val="Garamond"/>
        <family val="1"/>
      </rPr>
      <t>Curvas de Concentracion:</t>
    </r>
    <r>
      <rPr>
        <b/>
        <sz val="14"/>
        <rFont val="Garamond"/>
        <family val="1"/>
      </rPr>
      <t xml:space="preserve"> 
Representan graficamente la desigualdad en el reparto del ingreso escogido de entre las opciones de ingreso disponibles, ordenados por el ingreso bruto de mercado. 
</t>
    </r>
    <r>
      <rPr>
        <b/>
        <i/>
        <sz val="14"/>
        <color indexed="10"/>
        <rFont val="Garamond"/>
        <family val="1"/>
      </rPr>
      <t>Elija las opciones de ingreso en el menu desplegable donde aparecen las flechas</t>
    </r>
    <r>
      <rPr>
        <b/>
        <sz val="14"/>
        <color indexed="10"/>
        <rFont val="Garamond"/>
        <family val="1"/>
      </rPr>
      <t xml:space="preserve">. </t>
    </r>
    <r>
      <rPr>
        <b/>
        <i/>
        <sz val="14"/>
        <color indexed="10"/>
        <rFont val="Garamond"/>
        <family val="1"/>
      </rPr>
      <t>Compare el escenario de simulacion escogido (izquierda) con un escenario de referencia (derecha)</t>
    </r>
  </si>
  <si>
    <t xml:space="preserve">Representan graficamente la desigualdad en el reparto del ingreso escogido de entre las opciones de ingreso disponibles, ordenados por el ingreso bruto de mercado. </t>
  </si>
  <si>
    <t>Ingresos provientes del programa Adulto Mayor</t>
  </si>
  <si>
    <t>Ingresos provenientes de transferencias publicas a agricultores</t>
  </si>
  <si>
    <t>Ingresos provenientes de transferencias familiares privadas</t>
  </si>
  <si>
    <t>Observado en la encuesta de hogares</t>
  </si>
  <si>
    <t>Calculado en el ejercicio de simulacion</t>
  </si>
  <si>
    <t>Ingreso familiar total calculado por la DGEEC</t>
  </si>
  <si>
    <t>Ingresos provenientes del programa Tekopora</t>
  </si>
  <si>
    <t>Monto total a pagar en concepto de IRP en el sistema nuevo (laboral+alquileres+dividendos)</t>
  </si>
  <si>
    <t>Monto total a pagar en concepto de IRP para la ventana  "unidad productiva" del sistema nuevo (empleadores formales)</t>
  </si>
  <si>
    <t>Monto total a pagar en concepto de IRP para la ventana "alquileres" del sistema nuevo (personas que tienen ingresos por alquileres)</t>
  </si>
  <si>
    <t>Monto total a pagar en concpeto de IRP para la ventana "laboral" del sistema nuevo (empleados publicos y privados formales)</t>
  </si>
  <si>
    <t>Monto total a pagar en concepto de IRP para la ventana "dividendo" del sistema nuevo (personas que obtienen ingresos por dividendos)</t>
  </si>
  <si>
    <t>Monto total a pagar en concepto de impuestos directos del sistema nuevo (monto por IRP + monto por "unidad productiva")</t>
  </si>
  <si>
    <t>Monto total a pagar en concepto de IRP del sistema actual (para todas las fuentes de ingresos)</t>
  </si>
  <si>
    <t>Linea de pobreza extrema oficial del 2016</t>
  </si>
  <si>
    <t>Linea de pobreza total oficial del 2016</t>
  </si>
  <si>
    <t>Monto total de gasto para deducir del IRP (ambos sistemas)</t>
  </si>
  <si>
    <t>Sumatoria de ingreso neto de mercado + transferencias publicas</t>
  </si>
  <si>
    <t>Ingresos bruto de mercado descontando impuestos y contribucion a la seguridad social</t>
  </si>
  <si>
    <t xml:space="preserve">Sumatoria de ingreso laboral + ingreso por alquileres + ingreso por dividendos + renta imputada de la vivienda propia + ingresos por pensiones + transferencias publicas y privadas + contribucion a la seguridad social </t>
  </si>
  <si>
    <t>Sistema Nuevo</t>
  </si>
  <si>
    <t>Sistema Actual</t>
  </si>
  <si>
    <t>Impuestos laborales - dependencia</t>
  </si>
  <si>
    <t>0</t>
  </si>
  <si>
    <t>Consumo privado per capita</t>
  </si>
  <si>
    <t>cons_inc_pc</t>
  </si>
  <si>
    <t>final_inc_pc</t>
  </si>
  <si>
    <t>cons_inc_pc_fgt0_linpobex__.</t>
  </si>
  <si>
    <t>cons_inc_pc_fgt0_linpobto__.</t>
  </si>
  <si>
    <t>final_inc_pc_fgt0_linpobex__.</t>
  </si>
  <si>
    <t>final_inc_pc_fgt0_linpobto__.</t>
  </si>
  <si>
    <t>cons_inc_pc_fgt1_linpobex__.</t>
  </si>
  <si>
    <t>cons_inc_pc_fgt1_linpobto__.</t>
  </si>
  <si>
    <t>final_inc_pc_fgt1_linpobex__.</t>
  </si>
  <si>
    <t>final_inc_pc_fgt1_linpobto__.</t>
  </si>
  <si>
    <t>cons_inc_pc_fgt2_linpobex__.</t>
  </si>
  <si>
    <t>cons_inc_pc_fgt2_linpobto__.</t>
  </si>
  <si>
    <t>final_inc_pc_fgt2_linpobex__.</t>
  </si>
  <si>
    <t>final_inc_pc_fgt2_linpobto__.</t>
  </si>
  <si>
    <t>famassist_inc_pc_dependency_cons_inc_pc_1</t>
  </si>
  <si>
    <t>famassist_inc_pc_dependency_final_inc_pc_1</t>
  </si>
  <si>
    <t>adulto_inc_pc_dependency_cons_inc_pc_1</t>
  </si>
  <si>
    <t>adulto_inc_pc_dependency_final_inc_pc_1</t>
  </si>
  <si>
    <t>agtrans_inc_pc_dependency_cons_inc_pc_1</t>
  </si>
  <si>
    <t>agtrans_inc_pc_dependency_final_inc_pc_1</t>
  </si>
  <si>
    <t>gross_mkt_inc_pc_dependency_cons_inc_pc_1</t>
  </si>
  <si>
    <t>gross_mkt_inc_pc_dependency_final_inc_pc_1</t>
  </si>
  <si>
    <t>dis_inc_pc_dependency_cons_inc_pc_1</t>
  </si>
  <si>
    <t>dis_inc_pc_dependency_final_inc_pc_1</t>
  </si>
  <si>
    <t>cons_inc_pc_dependency_gross_mkt_inc_pc_1</t>
  </si>
  <si>
    <t>cons_inc_pc_dependency_dis_inc_pc_1</t>
  </si>
  <si>
    <t>cons_inc_pc_dependency_cons_inc_pc_1</t>
  </si>
  <si>
    <t>cons_inc_pc_dependency_final_inc_pc_1</t>
  </si>
  <si>
    <t>cons_inc_pc_dependency_nso_inc_1</t>
  </si>
  <si>
    <t>cons_inc_pc_dependency_linpobto__1</t>
  </si>
  <si>
    <t>cons_inc_pc_dependency_linpobex__1</t>
  </si>
  <si>
    <t>final_inc_pc_dependency_gross_mkt_inc_pc_1</t>
  </si>
  <si>
    <t>final_inc_pc_dependency_dis_inc_pc_1</t>
  </si>
  <si>
    <t>final_inc_pc_dependency_cons_inc_pc_1</t>
  </si>
  <si>
    <t>final_inc_pc_dependency_final_inc_pc_1</t>
  </si>
  <si>
    <t>final_inc_pc_dependency_nso_inc_1</t>
  </si>
  <si>
    <t>final_inc_pc_dependency_linpobto__1</t>
  </si>
  <si>
    <t>final_inc_pc_dependency_linpobex__1</t>
  </si>
  <si>
    <t>nso_inc_dependency_cons_inc_pc_1</t>
  </si>
  <si>
    <t>nso_inc_dependency_final_inc_pc_1</t>
  </si>
  <si>
    <t>labor_tax_pc_dependency_cons_inc_pc_1</t>
  </si>
  <si>
    <t>labor_tax_pc_dependency_final_inc_pc_1</t>
  </si>
  <si>
    <t>tot_deduction_taken_pc_dependency_cons_inc_pc_1</t>
  </si>
  <si>
    <t>tot_deduction_taken_pc_dependency_final_inc_pc_1</t>
  </si>
  <si>
    <t>ssc_pc_dependency_cons_inc_pc_1</t>
  </si>
  <si>
    <t>ssc_pc_dependency_final_inc_pc_1</t>
  </si>
  <si>
    <t>tekopora_inc_pc_dependency_cons_inc_pc_1</t>
  </si>
  <si>
    <t>tekopora_inc_pc_dependency_final_inc_pc_1</t>
  </si>
  <si>
    <t>famassist_inc_pc_dependency_cons_inc_pc_2</t>
  </si>
  <si>
    <t>famassist_inc_pc_dependency_final_inc_pc_2</t>
  </si>
  <si>
    <t>adulto_inc_pc_dependency_cons_inc_pc_2</t>
  </si>
  <si>
    <t>adulto_inc_pc_dependency_final_inc_pc_2</t>
  </si>
  <si>
    <t>agtrans_inc_pc_dependency_cons_inc_pc_2</t>
  </si>
  <si>
    <t>agtrans_inc_pc_dependency_final_inc_pc_2</t>
  </si>
  <si>
    <t>gross_mkt_inc_pc_dependency_cons_inc_pc_2</t>
  </si>
  <si>
    <t>gross_mkt_inc_pc_dependency_final_inc_pc_2</t>
  </si>
  <si>
    <t>dis_inc_pc_dependency_cons_inc_pc_2</t>
  </si>
  <si>
    <t>dis_inc_pc_dependency_final_inc_pc_2</t>
  </si>
  <si>
    <t>cons_inc_pc_dependency_gross_mkt_inc_pc_2</t>
  </si>
  <si>
    <t>cons_inc_pc_dependency_dis_inc_pc_2</t>
  </si>
  <si>
    <t>cons_inc_pc_dependency_cons_inc_pc_2</t>
  </si>
  <si>
    <t>cons_inc_pc_dependency_final_inc_pc_2</t>
  </si>
  <si>
    <t>cons_inc_pc_dependency_nso_inc_2</t>
  </si>
  <si>
    <t>cons_inc_pc_dependency_linpobto__2</t>
  </si>
  <si>
    <t>cons_inc_pc_dependency_linpobex__2</t>
  </si>
  <si>
    <t>final_inc_pc_dependency_gross_mkt_inc_pc_2</t>
  </si>
  <si>
    <t>final_inc_pc_dependency_dis_inc_pc_2</t>
  </si>
  <si>
    <t>final_inc_pc_dependency_cons_inc_pc_2</t>
  </si>
  <si>
    <t>final_inc_pc_dependency_final_inc_pc_2</t>
  </si>
  <si>
    <t>final_inc_pc_dependency_nso_inc_2</t>
  </si>
  <si>
    <t>final_inc_pc_dependency_linpobto__2</t>
  </si>
  <si>
    <t>final_inc_pc_dependency_linpobex__2</t>
  </si>
  <si>
    <t>nso_inc_dependency_cons_inc_pc_2</t>
  </si>
  <si>
    <t>nso_inc_dependency_final_inc_pc_2</t>
  </si>
  <si>
    <t>labor_tax_pc_dependency_cons_inc_pc_2</t>
  </si>
  <si>
    <t>labor_tax_pc_dependency_final_inc_pc_2</t>
  </si>
  <si>
    <t>tot_deduction_taken_pc_dependency_cons_inc_pc_2</t>
  </si>
  <si>
    <t>tot_deduction_taken_pc_dependency_final_inc_pc_2</t>
  </si>
  <si>
    <t>ssc_pc_dependency_cons_inc_pc_2</t>
  </si>
  <si>
    <t>ssc_pc_dependency_final_inc_pc_2</t>
  </si>
  <si>
    <t>tekopora_inc_pc_dependency_cons_inc_pc_2</t>
  </si>
  <si>
    <t>tekopora_inc_pc_dependency_final_inc_pc_2</t>
  </si>
  <si>
    <t>famassist_inc_pc_dependency_cons_inc_pc_3</t>
  </si>
  <si>
    <t>famassist_inc_pc_dependency_final_inc_pc_3</t>
  </si>
  <si>
    <t>adulto_inc_pc_dependency_cons_inc_pc_3</t>
  </si>
  <si>
    <t>adulto_inc_pc_dependency_final_inc_pc_3</t>
  </si>
  <si>
    <t>agtrans_inc_pc_dependency_cons_inc_pc_3</t>
  </si>
  <si>
    <t>agtrans_inc_pc_dependency_final_inc_pc_3</t>
  </si>
  <si>
    <t>gross_mkt_inc_pc_dependency_cons_inc_pc_3</t>
  </si>
  <si>
    <t>gross_mkt_inc_pc_dependency_final_inc_pc_3</t>
  </si>
  <si>
    <t>dis_inc_pc_dependency_cons_inc_pc_3</t>
  </si>
  <si>
    <t>dis_inc_pc_dependency_final_inc_pc_3</t>
  </si>
  <si>
    <t>cons_inc_pc_dependency_gross_mkt_inc_pc_3</t>
  </si>
  <si>
    <t>cons_inc_pc_dependency_dis_inc_pc_3</t>
  </si>
  <si>
    <t>cons_inc_pc_dependency_cons_inc_pc_3</t>
  </si>
  <si>
    <t>cons_inc_pc_dependency_final_inc_pc_3</t>
  </si>
  <si>
    <t>cons_inc_pc_dependency_nso_inc_3</t>
  </si>
  <si>
    <t>cons_inc_pc_dependency_linpobto__3</t>
  </si>
  <si>
    <t>cons_inc_pc_dependency_linpobex__3</t>
  </si>
  <si>
    <t>final_inc_pc_dependency_gross_mkt_inc_pc_3</t>
  </si>
  <si>
    <t>final_inc_pc_dependency_dis_inc_pc_3</t>
  </si>
  <si>
    <t>final_inc_pc_dependency_cons_inc_pc_3</t>
  </si>
  <si>
    <t>final_inc_pc_dependency_final_inc_pc_3</t>
  </si>
  <si>
    <t>final_inc_pc_dependency_nso_inc_3</t>
  </si>
  <si>
    <t>final_inc_pc_dependency_linpobto__3</t>
  </si>
  <si>
    <t>final_inc_pc_dependency_linpobex__3</t>
  </si>
  <si>
    <t>nso_inc_dependency_cons_inc_pc_3</t>
  </si>
  <si>
    <t>nso_inc_dependency_final_inc_pc_3</t>
  </si>
  <si>
    <t>labor_tax_pc_dependency_cons_inc_pc_3</t>
  </si>
  <si>
    <t>labor_tax_pc_dependency_final_inc_pc_3</t>
  </si>
  <si>
    <t>tot_deduction_taken_pc_dependency_cons_inc_pc_3</t>
  </si>
  <si>
    <t>tot_deduction_taken_pc_dependency_final_inc_pc_3</t>
  </si>
  <si>
    <t>ssc_pc_dependency_cons_inc_pc_3</t>
  </si>
  <si>
    <t>ssc_pc_dependency_final_inc_pc_3</t>
  </si>
  <si>
    <t>tekopora_inc_pc_dependency_cons_inc_pc_3</t>
  </si>
  <si>
    <t>tekopora_inc_pc_dependency_final_inc_pc_3</t>
  </si>
  <si>
    <t>famassist_inc_pc_dependency_cons_inc_pc_4</t>
  </si>
  <si>
    <t>famassist_inc_pc_dependency_final_inc_pc_4</t>
  </si>
  <si>
    <t>adulto_inc_pc_dependency_cons_inc_pc_4</t>
  </si>
  <si>
    <t>adulto_inc_pc_dependency_final_inc_pc_4</t>
  </si>
  <si>
    <t>agtrans_inc_pc_dependency_cons_inc_pc_4</t>
  </si>
  <si>
    <t>agtrans_inc_pc_dependency_final_inc_pc_4</t>
  </si>
  <si>
    <t>gross_mkt_inc_pc_dependency_cons_inc_pc_4</t>
  </si>
  <si>
    <t>gross_mkt_inc_pc_dependency_final_inc_pc_4</t>
  </si>
  <si>
    <t>dis_inc_pc_dependency_cons_inc_pc_4</t>
  </si>
  <si>
    <t>dis_inc_pc_dependency_final_inc_pc_4</t>
  </si>
  <si>
    <t>cons_inc_pc_dependency_gross_mkt_inc_pc_4</t>
  </si>
  <si>
    <t>cons_inc_pc_dependency_dis_inc_pc_4</t>
  </si>
  <si>
    <t>cons_inc_pc_dependency_cons_inc_pc_4</t>
  </si>
  <si>
    <t>cons_inc_pc_dependency_final_inc_pc_4</t>
  </si>
  <si>
    <t>cons_inc_pc_dependency_nso_inc_4</t>
  </si>
  <si>
    <t>cons_inc_pc_dependency_linpobto__4</t>
  </si>
  <si>
    <t>cons_inc_pc_dependency_linpobex__4</t>
  </si>
  <si>
    <t>final_inc_pc_dependency_gross_mkt_inc_pc_4</t>
  </si>
  <si>
    <t>final_inc_pc_dependency_dis_inc_pc_4</t>
  </si>
  <si>
    <t>final_inc_pc_dependency_cons_inc_pc_4</t>
  </si>
  <si>
    <t>final_inc_pc_dependency_final_inc_pc_4</t>
  </si>
  <si>
    <t>final_inc_pc_dependency_nso_inc_4</t>
  </si>
  <si>
    <t>final_inc_pc_dependency_linpobto__4</t>
  </si>
  <si>
    <t>final_inc_pc_dependency_linpobex__4</t>
  </si>
  <si>
    <t>nso_inc_dependency_cons_inc_pc_4</t>
  </si>
  <si>
    <t>nso_inc_dependency_final_inc_pc_4</t>
  </si>
  <si>
    <t>labor_tax_pc_dependency_cons_inc_pc_4</t>
  </si>
  <si>
    <t>labor_tax_pc_dependency_final_inc_pc_4</t>
  </si>
  <si>
    <t>tot_deduction_taken_pc_dependency_cons_inc_pc_4</t>
  </si>
  <si>
    <t>tot_deduction_taken_pc_dependency_final_inc_pc_4</t>
  </si>
  <si>
    <t>ssc_pc_dependency_cons_inc_pc_4</t>
  </si>
  <si>
    <t>ssc_pc_dependency_final_inc_pc_4</t>
  </si>
  <si>
    <t>tekopora_inc_pc_dependency_cons_inc_pc_4</t>
  </si>
  <si>
    <t>tekopora_inc_pc_dependency_final_inc_pc_4</t>
  </si>
  <si>
    <t>famassist_inc_pc_dependency_cons_inc_pc_5</t>
  </si>
  <si>
    <t>famassist_inc_pc_dependency_final_inc_pc_5</t>
  </si>
  <si>
    <t>adulto_inc_pc_dependency_cons_inc_pc_5</t>
  </si>
  <si>
    <t>adulto_inc_pc_dependency_final_inc_pc_5</t>
  </si>
  <si>
    <t>agtrans_inc_pc_dependency_cons_inc_pc_5</t>
  </si>
  <si>
    <t>agtrans_inc_pc_dependency_final_inc_pc_5</t>
  </si>
  <si>
    <t>gross_mkt_inc_pc_dependency_cons_inc_pc_5</t>
  </si>
  <si>
    <t>gross_mkt_inc_pc_dependency_final_inc_pc_5</t>
  </si>
  <si>
    <t>dis_inc_pc_dependency_cons_inc_pc_5</t>
  </si>
  <si>
    <t>dis_inc_pc_dependency_final_inc_pc_5</t>
  </si>
  <si>
    <t>cons_inc_pc_dependency_gross_mkt_inc_pc_5</t>
  </si>
  <si>
    <t>cons_inc_pc_dependency_dis_inc_pc_5</t>
  </si>
  <si>
    <t>cons_inc_pc_dependency_cons_inc_pc_5</t>
  </si>
  <si>
    <t>cons_inc_pc_dependency_final_inc_pc_5</t>
  </si>
  <si>
    <t>cons_inc_pc_dependency_nso_inc_5</t>
  </si>
  <si>
    <t>cons_inc_pc_dependency_linpobto__5</t>
  </si>
  <si>
    <t>cons_inc_pc_dependency_linpobex__5</t>
  </si>
  <si>
    <t>final_inc_pc_dependency_gross_mkt_inc_pc_5</t>
  </si>
  <si>
    <t>final_inc_pc_dependency_dis_inc_pc_5</t>
  </si>
  <si>
    <t>final_inc_pc_dependency_cons_inc_pc_5</t>
  </si>
  <si>
    <t>final_inc_pc_dependency_final_inc_pc_5</t>
  </si>
  <si>
    <t>final_inc_pc_dependency_nso_inc_5</t>
  </si>
  <si>
    <t>final_inc_pc_dependency_linpobto__5</t>
  </si>
  <si>
    <t>final_inc_pc_dependency_linpobex__5</t>
  </si>
  <si>
    <t>nso_inc_dependency_cons_inc_pc_5</t>
  </si>
  <si>
    <t>nso_inc_dependency_final_inc_pc_5</t>
  </si>
  <si>
    <t>labor_tax_pc_dependency_cons_inc_pc_5</t>
  </si>
  <si>
    <t>labor_tax_pc_dependency_final_inc_pc_5</t>
  </si>
  <si>
    <t>tot_deduction_taken_pc_dependency_cons_inc_pc_5</t>
  </si>
  <si>
    <t>tot_deduction_taken_pc_dependency_final_inc_pc_5</t>
  </si>
  <si>
    <t>ssc_pc_dependency_cons_inc_pc_5</t>
  </si>
  <si>
    <t>ssc_pc_dependency_final_inc_pc_5</t>
  </si>
  <si>
    <t>tekopora_inc_pc_dependency_cons_inc_pc_5</t>
  </si>
  <si>
    <t>tekopora_inc_pc_dependency_final_inc_pc_5</t>
  </si>
  <si>
    <t>famassist_inc_pc_dependency_cons_inc_pc_6</t>
  </si>
  <si>
    <t>famassist_inc_pc_dependency_final_inc_pc_6</t>
  </si>
  <si>
    <t>adulto_inc_pc_dependency_cons_inc_pc_6</t>
  </si>
  <si>
    <t>adulto_inc_pc_dependency_final_inc_pc_6</t>
  </si>
  <si>
    <t>agtrans_inc_pc_dependency_cons_inc_pc_6</t>
  </si>
  <si>
    <t>agtrans_inc_pc_dependency_final_inc_pc_6</t>
  </si>
  <si>
    <t>gross_mkt_inc_pc_dependency_cons_inc_pc_6</t>
  </si>
  <si>
    <t>gross_mkt_inc_pc_dependency_final_inc_pc_6</t>
  </si>
  <si>
    <t>dis_inc_pc_dependency_cons_inc_pc_6</t>
  </si>
  <si>
    <t>dis_inc_pc_dependency_final_inc_pc_6</t>
  </si>
  <si>
    <t>cons_inc_pc_dependency_gross_mkt_inc_pc_6</t>
  </si>
  <si>
    <t>cons_inc_pc_dependency_dis_inc_pc_6</t>
  </si>
  <si>
    <t>cons_inc_pc_dependency_cons_inc_pc_6</t>
  </si>
  <si>
    <t>cons_inc_pc_dependency_final_inc_pc_6</t>
  </si>
  <si>
    <t>cons_inc_pc_dependency_nso_inc_6</t>
  </si>
  <si>
    <t>cons_inc_pc_dependency_linpobto__6</t>
  </si>
  <si>
    <t>cons_inc_pc_dependency_linpobex__6</t>
  </si>
  <si>
    <t>final_inc_pc_dependency_gross_mkt_inc_pc_6</t>
  </si>
  <si>
    <t>final_inc_pc_dependency_dis_inc_pc_6</t>
  </si>
  <si>
    <t>final_inc_pc_dependency_cons_inc_pc_6</t>
  </si>
  <si>
    <t>final_inc_pc_dependency_final_inc_pc_6</t>
  </si>
  <si>
    <t>final_inc_pc_dependency_nso_inc_6</t>
  </si>
  <si>
    <t>final_inc_pc_dependency_linpobto__6</t>
  </si>
  <si>
    <t>final_inc_pc_dependency_linpobex__6</t>
  </si>
  <si>
    <t>nso_inc_dependency_cons_inc_pc_6</t>
  </si>
  <si>
    <t>nso_inc_dependency_final_inc_pc_6</t>
  </si>
  <si>
    <t>labor_tax_pc_dependency_cons_inc_pc_6</t>
  </si>
  <si>
    <t>labor_tax_pc_dependency_final_inc_pc_6</t>
  </si>
  <si>
    <t>tot_deduction_taken_pc_dependency_cons_inc_pc_6</t>
  </si>
  <si>
    <t>tot_deduction_taken_pc_dependency_final_inc_pc_6</t>
  </si>
  <si>
    <t>ssc_pc_dependency_cons_inc_pc_6</t>
  </si>
  <si>
    <t>ssc_pc_dependency_final_inc_pc_6</t>
  </si>
  <si>
    <t>tekopora_inc_pc_dependency_cons_inc_pc_6</t>
  </si>
  <si>
    <t>tekopora_inc_pc_dependency_final_inc_pc_6</t>
  </si>
  <si>
    <t>famassist_inc_pc_dependency_cons_inc_pc_7</t>
  </si>
  <si>
    <t>famassist_inc_pc_dependency_final_inc_pc_7</t>
  </si>
  <si>
    <t>adulto_inc_pc_dependency_cons_inc_pc_7</t>
  </si>
  <si>
    <t>adulto_inc_pc_dependency_final_inc_pc_7</t>
  </si>
  <si>
    <t>agtrans_inc_pc_dependency_cons_inc_pc_7</t>
  </si>
  <si>
    <t>agtrans_inc_pc_dependency_final_inc_pc_7</t>
  </si>
  <si>
    <t>gross_mkt_inc_pc_dependency_cons_inc_pc_7</t>
  </si>
  <si>
    <t>gross_mkt_inc_pc_dependency_final_inc_pc_7</t>
  </si>
  <si>
    <t>dis_inc_pc_dependency_cons_inc_pc_7</t>
  </si>
  <si>
    <t>dis_inc_pc_dependency_final_inc_pc_7</t>
  </si>
  <si>
    <t>cons_inc_pc_dependency_gross_mkt_inc_pc_7</t>
  </si>
  <si>
    <t>cons_inc_pc_dependency_dis_inc_pc_7</t>
  </si>
  <si>
    <t>cons_inc_pc_dependency_cons_inc_pc_7</t>
  </si>
  <si>
    <t>cons_inc_pc_dependency_final_inc_pc_7</t>
  </si>
  <si>
    <t>cons_inc_pc_dependency_nso_inc_7</t>
  </si>
  <si>
    <t>cons_inc_pc_dependency_linpobto__7</t>
  </si>
  <si>
    <t>cons_inc_pc_dependency_linpobex__7</t>
  </si>
  <si>
    <t>final_inc_pc_dependency_gross_mkt_inc_pc_7</t>
  </si>
  <si>
    <t>final_inc_pc_dependency_dis_inc_pc_7</t>
  </si>
  <si>
    <t>final_inc_pc_dependency_cons_inc_pc_7</t>
  </si>
  <si>
    <t>final_inc_pc_dependency_final_inc_pc_7</t>
  </si>
  <si>
    <t>final_inc_pc_dependency_nso_inc_7</t>
  </si>
  <si>
    <t>final_inc_pc_dependency_linpobto__7</t>
  </si>
  <si>
    <t>final_inc_pc_dependency_linpobex__7</t>
  </si>
  <si>
    <t>nso_inc_dependency_cons_inc_pc_7</t>
  </si>
  <si>
    <t>nso_inc_dependency_final_inc_pc_7</t>
  </si>
  <si>
    <t>labor_tax_pc_dependency_cons_inc_pc_7</t>
  </si>
  <si>
    <t>labor_tax_pc_dependency_final_inc_pc_7</t>
  </si>
  <si>
    <t>tot_deduction_taken_pc_dependency_cons_inc_pc_7</t>
  </si>
  <si>
    <t>tot_deduction_taken_pc_dependency_final_inc_pc_7</t>
  </si>
  <si>
    <t>ssc_pc_dependency_cons_inc_pc_7</t>
  </si>
  <si>
    <t>ssc_pc_dependency_final_inc_pc_7</t>
  </si>
  <si>
    <t>tekopora_inc_pc_dependency_cons_inc_pc_7</t>
  </si>
  <si>
    <t>tekopora_inc_pc_dependency_final_inc_pc_7</t>
  </si>
  <si>
    <t>famassist_inc_pc_dependency_cons_inc_pc_8</t>
  </si>
  <si>
    <t>famassist_inc_pc_dependency_final_inc_pc_8</t>
  </si>
  <si>
    <t>adulto_inc_pc_dependency_cons_inc_pc_8</t>
  </si>
  <si>
    <t>adulto_inc_pc_dependency_final_inc_pc_8</t>
  </si>
  <si>
    <t>agtrans_inc_pc_dependency_cons_inc_pc_8</t>
  </si>
  <si>
    <t>agtrans_inc_pc_dependency_final_inc_pc_8</t>
  </si>
  <si>
    <t>gross_mkt_inc_pc_dependency_cons_inc_pc_8</t>
  </si>
  <si>
    <t>gross_mkt_inc_pc_dependency_final_inc_pc_8</t>
  </si>
  <si>
    <t>dis_inc_pc_dependency_cons_inc_pc_8</t>
  </si>
  <si>
    <t>dis_inc_pc_dependency_final_inc_pc_8</t>
  </si>
  <si>
    <t>cons_inc_pc_dependency_gross_mkt_inc_pc_8</t>
  </si>
  <si>
    <t>cons_inc_pc_dependency_dis_inc_pc_8</t>
  </si>
  <si>
    <t>cons_inc_pc_dependency_cons_inc_pc_8</t>
  </si>
  <si>
    <t>cons_inc_pc_dependency_final_inc_pc_8</t>
  </si>
  <si>
    <t>cons_inc_pc_dependency_nso_inc_8</t>
  </si>
  <si>
    <t>cons_inc_pc_dependency_linpobto__8</t>
  </si>
  <si>
    <t>cons_inc_pc_dependency_linpobex__8</t>
  </si>
  <si>
    <t>final_inc_pc_dependency_gross_mkt_inc_pc_8</t>
  </si>
  <si>
    <t>final_inc_pc_dependency_dis_inc_pc_8</t>
  </si>
  <si>
    <t>final_inc_pc_dependency_cons_inc_pc_8</t>
  </si>
  <si>
    <t>final_inc_pc_dependency_final_inc_pc_8</t>
  </si>
  <si>
    <t>final_inc_pc_dependency_nso_inc_8</t>
  </si>
  <si>
    <t>final_inc_pc_dependency_linpobto__8</t>
  </si>
  <si>
    <t>final_inc_pc_dependency_linpobex__8</t>
  </si>
  <si>
    <t>nso_inc_dependency_cons_inc_pc_8</t>
  </si>
  <si>
    <t>nso_inc_dependency_final_inc_pc_8</t>
  </si>
  <si>
    <t>labor_tax_pc_dependency_cons_inc_pc_8</t>
  </si>
  <si>
    <t>labor_tax_pc_dependency_final_inc_pc_8</t>
  </si>
  <si>
    <t>tot_deduction_taken_pc_dependency_cons_inc_pc_8</t>
  </si>
  <si>
    <t>tot_deduction_taken_pc_dependency_final_inc_pc_8</t>
  </si>
  <si>
    <t>ssc_pc_dependency_cons_inc_pc_8</t>
  </si>
  <si>
    <t>ssc_pc_dependency_final_inc_pc_8</t>
  </si>
  <si>
    <t>tekopora_inc_pc_dependency_cons_inc_pc_8</t>
  </si>
  <si>
    <t>tekopora_inc_pc_dependency_final_inc_pc_8</t>
  </si>
  <si>
    <t>famassist_inc_pc_dependency_cons_inc_pc_9</t>
  </si>
  <si>
    <t>famassist_inc_pc_dependency_final_inc_pc_9</t>
  </si>
  <si>
    <t>adulto_inc_pc_dependency_cons_inc_pc_9</t>
  </si>
  <si>
    <t>adulto_inc_pc_dependency_final_inc_pc_9</t>
  </si>
  <si>
    <t>agtrans_inc_pc_dependency_cons_inc_pc_9</t>
  </si>
  <si>
    <t>agtrans_inc_pc_dependency_final_inc_pc_9</t>
  </si>
  <si>
    <t>gross_mkt_inc_pc_dependency_cons_inc_pc_9</t>
  </si>
  <si>
    <t>gross_mkt_inc_pc_dependency_final_inc_pc_9</t>
  </si>
  <si>
    <t>dis_inc_pc_dependency_cons_inc_pc_9</t>
  </si>
  <si>
    <t>dis_inc_pc_dependency_final_inc_pc_9</t>
  </si>
  <si>
    <t>cons_inc_pc_dependency_gross_mkt_inc_pc_9</t>
  </si>
  <si>
    <t>cons_inc_pc_dependency_dis_inc_pc_9</t>
  </si>
  <si>
    <t>cons_inc_pc_dependency_cons_inc_pc_9</t>
  </si>
  <si>
    <t>cons_inc_pc_dependency_final_inc_pc_9</t>
  </si>
  <si>
    <t>cons_inc_pc_dependency_nso_inc_9</t>
  </si>
  <si>
    <t>cons_inc_pc_dependency_linpobto__9</t>
  </si>
  <si>
    <t>cons_inc_pc_dependency_linpobex__9</t>
  </si>
  <si>
    <t>final_inc_pc_dependency_gross_mkt_inc_pc_9</t>
  </si>
  <si>
    <t>final_inc_pc_dependency_dis_inc_pc_9</t>
  </si>
  <si>
    <t>final_inc_pc_dependency_cons_inc_pc_9</t>
  </si>
  <si>
    <t>final_inc_pc_dependency_final_inc_pc_9</t>
  </si>
  <si>
    <t>final_inc_pc_dependency_nso_inc_9</t>
  </si>
  <si>
    <t>final_inc_pc_dependency_linpobto__9</t>
  </si>
  <si>
    <t>final_inc_pc_dependency_linpobex__9</t>
  </si>
  <si>
    <t>nso_inc_dependency_cons_inc_pc_9</t>
  </si>
  <si>
    <t>nso_inc_dependency_final_inc_pc_9</t>
  </si>
  <si>
    <t>labor_tax_pc_dependency_cons_inc_pc_9</t>
  </si>
  <si>
    <t>labor_tax_pc_dependency_final_inc_pc_9</t>
  </si>
  <si>
    <t>tot_deduction_taken_pc_dependency_cons_inc_pc_9</t>
  </si>
  <si>
    <t>tot_deduction_taken_pc_dependency_final_inc_pc_9</t>
  </si>
  <si>
    <t>ssc_pc_dependency_cons_inc_pc_9</t>
  </si>
  <si>
    <t>ssc_pc_dependency_final_inc_pc_9</t>
  </si>
  <si>
    <t>tekopora_inc_pc_dependency_cons_inc_pc_9</t>
  </si>
  <si>
    <t>tekopora_inc_pc_dependency_final_inc_pc_9</t>
  </si>
  <si>
    <t>famassist_inc_pc_dependency_cons_inc_pc_10</t>
  </si>
  <si>
    <t>famassist_inc_pc_dependency_final_inc_pc_10</t>
  </si>
  <si>
    <t>adulto_inc_pc_dependency_cons_inc_pc_10</t>
  </si>
  <si>
    <t>adulto_inc_pc_dependency_final_inc_pc_10</t>
  </si>
  <si>
    <t>agtrans_inc_pc_dependency_cons_inc_pc_10</t>
  </si>
  <si>
    <t>agtrans_inc_pc_dependency_final_inc_pc_10</t>
  </si>
  <si>
    <t>gross_mkt_inc_pc_dependency_cons_inc_pc_10</t>
  </si>
  <si>
    <t>gross_mkt_inc_pc_dependency_final_inc_pc_10</t>
  </si>
  <si>
    <t>dis_inc_pc_dependency_cons_inc_pc_10</t>
  </si>
  <si>
    <t>dis_inc_pc_dependency_final_inc_pc_10</t>
  </si>
  <si>
    <t>cons_inc_pc_dependency_gross_mkt_inc_pc_10</t>
  </si>
  <si>
    <t>cons_inc_pc_dependency_dis_inc_pc_10</t>
  </si>
  <si>
    <t>cons_inc_pc_dependency_cons_inc_pc_10</t>
  </si>
  <si>
    <t>cons_inc_pc_dependency_final_inc_pc_10</t>
  </si>
  <si>
    <t>cons_inc_pc_dependency_nso_inc_10</t>
  </si>
  <si>
    <t>cons_inc_pc_dependency_linpobto__10</t>
  </si>
  <si>
    <t>cons_inc_pc_dependency_linpobex__10</t>
  </si>
  <si>
    <t>final_inc_pc_dependency_gross_mkt_inc_pc_10</t>
  </si>
  <si>
    <t>final_inc_pc_dependency_dis_inc_pc_10</t>
  </si>
  <si>
    <t>final_inc_pc_dependency_cons_inc_pc_10</t>
  </si>
  <si>
    <t>final_inc_pc_dependency_final_inc_pc_10</t>
  </si>
  <si>
    <t>final_inc_pc_dependency_nso_inc_10</t>
  </si>
  <si>
    <t>final_inc_pc_dependency_linpobto__10</t>
  </si>
  <si>
    <t>final_inc_pc_dependency_linpobex__10</t>
  </si>
  <si>
    <t>nso_inc_dependency_cons_inc_pc_10</t>
  </si>
  <si>
    <t>nso_inc_dependency_final_inc_pc_10</t>
  </si>
  <si>
    <t>labor_tax_pc_dependency_cons_inc_pc_10</t>
  </si>
  <si>
    <t>labor_tax_pc_dependency_final_inc_pc_10</t>
  </si>
  <si>
    <t>tot_deduction_taken_pc_dependency_cons_inc_pc_10</t>
  </si>
  <si>
    <t>tot_deduction_taken_pc_dependency_final_inc_pc_10</t>
  </si>
  <si>
    <t>ssc_pc_dependency_cons_inc_pc_10</t>
  </si>
  <si>
    <t>ssc_pc_dependency_final_inc_pc_10</t>
  </si>
  <si>
    <t>tekopora_inc_pc_dependency_cons_inc_pc_10</t>
  </si>
  <si>
    <t>tekopora_inc_pc_dependency_final_inc_pc_10</t>
  </si>
  <si>
    <t>famassist_inc_pc_dependency_cons_inc_pc_1yes</t>
  </si>
  <si>
    <t>famassist_inc_pc_dependency_final_inc_pc_1yes</t>
  </si>
  <si>
    <t>adulto_inc_pc_dependency_cons_inc_pc_1yes</t>
  </si>
  <si>
    <t>adulto_inc_pc_dependency_final_inc_pc_1yes</t>
  </si>
  <si>
    <t>agtrans_inc_pc_dependency_cons_inc_pc_1yes</t>
  </si>
  <si>
    <t>agtrans_inc_pc_dependency_final_inc_pc_1yes</t>
  </si>
  <si>
    <t>gross_mkt_inc_pc_dependency_cons_inc_pc_1yes</t>
  </si>
  <si>
    <t>gross_mkt_inc_pc_dependency_final_inc_pc_1yes</t>
  </si>
  <si>
    <t>dis_inc_pc_dependency_cons_inc_pc_1yes</t>
  </si>
  <si>
    <t>dis_inc_pc_dependency_final_inc_pc_1yes</t>
  </si>
  <si>
    <t>cons_inc_pc_coverage__1</t>
  </si>
  <si>
    <t>cons_inc_pc_mean__1</t>
  </si>
  <si>
    <t>cons_inc_pc_dependency_gross_mkt_inc_pc_1yes</t>
  </si>
  <si>
    <t>cons_inc_pc_dependency_dis_inc_pc_1yes</t>
  </si>
  <si>
    <t>cons_inc_pc_dependency_cons_inc_pc_1yes</t>
  </si>
  <si>
    <t>cons_inc_pc_dependency_final_inc_pc_1yes</t>
  </si>
  <si>
    <t>cons_inc_pc_dependency_nso_inc_1yes</t>
  </si>
  <si>
    <t>cons_inc_pc_dependency_linpobto__1yes</t>
  </si>
  <si>
    <t>cons_inc_pc_fgt0_linpobto__1</t>
  </si>
  <si>
    <t>cons_inc_pc_fgt1_linpobto__1</t>
  </si>
  <si>
    <t>cons_inc_pc_fgt2_linpobto__1</t>
  </si>
  <si>
    <t>cons_inc_pc_dependency_linpobex__1yes</t>
  </si>
  <si>
    <t>cons_inc_pc_fgt0_linpobex__1</t>
  </si>
  <si>
    <t>cons_inc_pc_fgt1_linpobex__1</t>
  </si>
  <si>
    <t>cons_inc_pc_fgt2_linpobex__1</t>
  </si>
  <si>
    <t>final_inc_pc_coverage__1</t>
  </si>
  <si>
    <t>final_inc_pc_mean__1</t>
  </si>
  <si>
    <t>final_inc_pc_dependency_gross_mkt_inc_pc_1yes</t>
  </si>
  <si>
    <t>final_inc_pc_dependency_dis_inc_pc_1yes</t>
  </si>
  <si>
    <t>final_inc_pc_dependency_cons_inc_pc_1yes</t>
  </si>
  <si>
    <t>final_inc_pc_dependency_final_inc_pc_1yes</t>
  </si>
  <si>
    <t>final_inc_pc_dependency_nso_inc_1yes</t>
  </si>
  <si>
    <t>final_inc_pc_dependency_linpobto__1yes</t>
  </si>
  <si>
    <t>final_inc_pc_fgt0_linpobto__1</t>
  </si>
  <si>
    <t>final_inc_pc_fgt1_linpobto__1</t>
  </si>
  <si>
    <t>final_inc_pc_fgt2_linpobto__1</t>
  </si>
  <si>
    <t>final_inc_pc_dependency_linpobex__1yes</t>
  </si>
  <si>
    <t>final_inc_pc_fgt0_linpobex__1</t>
  </si>
  <si>
    <t>final_inc_pc_fgt1_linpobex__1</t>
  </si>
  <si>
    <t>final_inc_pc_fgt2_linpobex__1</t>
  </si>
  <si>
    <t>nso_inc_dependency_cons_inc_pc_1yes</t>
  </si>
  <si>
    <t>nso_inc_dependency_final_inc_pc_1yes</t>
  </si>
  <si>
    <t>ssc_pc_dependency_cons_inc_pc_1yes</t>
  </si>
  <si>
    <t>ssc_pc_dependency_final_inc_pc_1yes</t>
  </si>
  <si>
    <t>tekopora_inc_pc_dependency_cons_inc_pc_1yes</t>
  </si>
  <si>
    <t>tekopora_inc_pc_dependency_final_inc_pc_1yes</t>
  </si>
  <si>
    <t>famassist_inc_pc_dependency_cons_inc_pc_2yes</t>
  </si>
  <si>
    <t>famassist_inc_pc_dependency_final_inc_pc_2yes</t>
  </si>
  <si>
    <t>adulto_inc_pc_dependency_cons_inc_pc_2yes</t>
  </si>
  <si>
    <t>adulto_inc_pc_dependency_final_inc_pc_2yes</t>
  </si>
  <si>
    <t>agtrans_inc_pc_dependency_cons_inc_pc_2yes</t>
  </si>
  <si>
    <t>agtrans_inc_pc_dependency_final_inc_pc_2yes</t>
  </si>
  <si>
    <t>gross_mkt_inc_pc_dependency_cons_inc_pc_2yes</t>
  </si>
  <si>
    <t>gross_mkt_inc_pc_dependency_final_inc_pc_2yes</t>
  </si>
  <si>
    <t>dis_inc_pc_dependency_cons_inc_pc_2yes</t>
  </si>
  <si>
    <t>dis_inc_pc_dependency_final_inc_pc_2yes</t>
  </si>
  <si>
    <t>cons_inc_pc_coverage__2</t>
  </si>
  <si>
    <t>cons_inc_pc_mean__2</t>
  </si>
  <si>
    <t>cons_inc_pc_dependency_gross_mkt_inc_pc_2yes</t>
  </si>
  <si>
    <t>cons_inc_pc_dependency_dis_inc_pc_2yes</t>
  </si>
  <si>
    <t>cons_inc_pc_dependency_cons_inc_pc_2yes</t>
  </si>
  <si>
    <t>cons_inc_pc_dependency_final_inc_pc_2yes</t>
  </si>
  <si>
    <t>cons_inc_pc_dependency_nso_inc_2yes</t>
  </si>
  <si>
    <t>cons_inc_pc_dependency_linpobto__2yes</t>
  </si>
  <si>
    <t>cons_inc_pc_fgt0_linpobto__2</t>
  </si>
  <si>
    <t>cons_inc_pc_fgt1_linpobto__2</t>
  </si>
  <si>
    <t>cons_inc_pc_fgt2_linpobto__2</t>
  </si>
  <si>
    <t>cons_inc_pc_dependency_linpobex__2yes</t>
  </si>
  <si>
    <t>cons_inc_pc_fgt0_linpobex__2</t>
  </si>
  <si>
    <t>cons_inc_pc_fgt1_linpobex__2</t>
  </si>
  <si>
    <t>cons_inc_pc_fgt2_linpobex__2</t>
  </si>
  <si>
    <t>final_inc_pc_coverage__2</t>
  </si>
  <si>
    <t>final_inc_pc_mean__2</t>
  </si>
  <si>
    <t>final_inc_pc_dependency_gross_mkt_inc_pc_2yes</t>
  </si>
  <si>
    <t>final_inc_pc_dependency_dis_inc_pc_2yes</t>
  </si>
  <si>
    <t>final_inc_pc_dependency_cons_inc_pc_2yes</t>
  </si>
  <si>
    <t>final_inc_pc_dependency_final_inc_pc_2yes</t>
  </si>
  <si>
    <t>final_inc_pc_dependency_nso_inc_2yes</t>
  </si>
  <si>
    <t>final_inc_pc_dependency_linpobto__2yes</t>
  </si>
  <si>
    <t>final_inc_pc_fgt0_linpobto__2</t>
  </si>
  <si>
    <t>final_inc_pc_fgt1_linpobto__2</t>
  </si>
  <si>
    <t>final_inc_pc_fgt2_linpobto__2</t>
  </si>
  <si>
    <t>final_inc_pc_dependency_linpobex__2yes</t>
  </si>
  <si>
    <t>final_inc_pc_fgt0_linpobex__2</t>
  </si>
  <si>
    <t>final_inc_pc_fgt1_linpobex__2</t>
  </si>
  <si>
    <t>final_inc_pc_fgt2_linpobex__2</t>
  </si>
  <si>
    <t>nso_inc_dependency_cons_inc_pc_2yes</t>
  </si>
  <si>
    <t>nso_inc_dependency_final_inc_pc_2yes</t>
  </si>
  <si>
    <t>ssc_pc_dependency_cons_inc_pc_2yes</t>
  </si>
  <si>
    <t>ssc_pc_dependency_final_inc_pc_2yes</t>
  </si>
  <si>
    <t>tekopora_inc_pc_dependency_cons_inc_pc_2yes</t>
  </si>
  <si>
    <t>tekopora_inc_pc_dependency_final_inc_pc_2yes</t>
  </si>
  <si>
    <t>famassist_inc_pc_dependency_cons_inc_pc_3yes</t>
  </si>
  <si>
    <t>famassist_inc_pc_dependency_final_inc_pc_3yes</t>
  </si>
  <si>
    <t>adulto_inc_pc_dependency_cons_inc_pc_3yes</t>
  </si>
  <si>
    <t>adulto_inc_pc_dependency_final_inc_pc_3yes</t>
  </si>
  <si>
    <t>gross_mkt_inc_pc_dependency_cons_inc_pc_3yes</t>
  </si>
  <si>
    <t>gross_mkt_inc_pc_dependency_final_inc_pc_3yes</t>
  </si>
  <si>
    <t>dis_inc_pc_dependency_cons_inc_pc_3yes</t>
  </si>
  <si>
    <t>dis_inc_pc_dependency_final_inc_pc_3yes</t>
  </si>
  <si>
    <t>cons_inc_pc_coverage__3</t>
  </si>
  <si>
    <t>cons_inc_pc_mean__3</t>
  </si>
  <si>
    <t>cons_inc_pc_dependency_gross_mkt_inc_pc_3yes</t>
  </si>
  <si>
    <t>cons_inc_pc_dependency_dis_inc_pc_3yes</t>
  </si>
  <si>
    <t>cons_inc_pc_dependency_cons_inc_pc_3yes</t>
  </si>
  <si>
    <t>cons_inc_pc_dependency_final_inc_pc_3yes</t>
  </si>
  <si>
    <t>cons_inc_pc_dependency_nso_inc_3yes</t>
  </si>
  <si>
    <t>cons_inc_pc_dependency_linpobto__3yes</t>
  </si>
  <si>
    <t>cons_inc_pc_fgt0_linpobto__3</t>
  </si>
  <si>
    <t>cons_inc_pc_fgt1_linpobto__3</t>
  </si>
  <si>
    <t>cons_inc_pc_fgt2_linpobto__3</t>
  </si>
  <si>
    <t>cons_inc_pc_dependency_linpobex__3yes</t>
  </si>
  <si>
    <t>cons_inc_pc_fgt0_linpobex__3</t>
  </si>
  <si>
    <t>cons_inc_pc_fgt1_linpobex__3</t>
  </si>
  <si>
    <t>cons_inc_pc_fgt2_linpobex__3</t>
  </si>
  <si>
    <t>final_inc_pc_coverage__3</t>
  </si>
  <si>
    <t>final_inc_pc_mean__3</t>
  </si>
  <si>
    <t>final_inc_pc_dependency_gross_mkt_inc_pc_3yes</t>
  </si>
  <si>
    <t>final_inc_pc_dependency_dis_inc_pc_3yes</t>
  </si>
  <si>
    <t>final_inc_pc_dependency_cons_inc_pc_3yes</t>
  </si>
  <si>
    <t>final_inc_pc_dependency_final_inc_pc_3yes</t>
  </si>
  <si>
    <t>final_inc_pc_dependency_nso_inc_3yes</t>
  </si>
  <si>
    <t>final_inc_pc_dependency_linpobto__3yes</t>
  </si>
  <si>
    <t>final_inc_pc_fgt0_linpobto__3</t>
  </si>
  <si>
    <t>final_inc_pc_fgt1_linpobto__3</t>
  </si>
  <si>
    <t>final_inc_pc_fgt2_linpobto__3</t>
  </si>
  <si>
    <t>final_inc_pc_dependency_linpobex__3yes</t>
  </si>
  <si>
    <t>final_inc_pc_fgt0_linpobex__3</t>
  </si>
  <si>
    <t>final_inc_pc_fgt1_linpobex__3</t>
  </si>
  <si>
    <t>final_inc_pc_fgt2_linpobex__3</t>
  </si>
  <si>
    <t>nso_inc_dependency_cons_inc_pc_3yes</t>
  </si>
  <si>
    <t>nso_inc_dependency_final_inc_pc_3yes</t>
  </si>
  <si>
    <t>ssc_pc_dependency_cons_inc_pc_3yes</t>
  </si>
  <si>
    <t>ssc_pc_dependency_final_inc_pc_3yes</t>
  </si>
  <si>
    <t>tekopora_inc_pc_dependency_cons_inc_pc_3yes</t>
  </si>
  <si>
    <t>tekopora_inc_pc_dependency_final_inc_pc_3yes</t>
  </si>
  <si>
    <t>famassist_inc_pc_dependency_cons_inc_pc_4yes</t>
  </si>
  <si>
    <t>famassist_inc_pc_dependency_final_inc_pc_4yes</t>
  </si>
  <si>
    <t>adulto_inc_pc_dependency_cons_inc_pc_4yes</t>
  </si>
  <si>
    <t>adulto_inc_pc_dependency_final_inc_pc_4yes</t>
  </si>
  <si>
    <t>agtrans_inc_pc_dependency_cons_inc_pc_4yes</t>
  </si>
  <si>
    <t>agtrans_inc_pc_dependency_final_inc_pc_4yes</t>
  </si>
  <si>
    <t>gross_mkt_inc_pc_dependency_cons_inc_pc_4yes</t>
  </si>
  <si>
    <t>gross_mkt_inc_pc_dependency_final_inc_pc_4yes</t>
  </si>
  <si>
    <t>dis_inc_pc_dependency_cons_inc_pc_4yes</t>
  </si>
  <si>
    <t>dis_inc_pc_dependency_final_inc_pc_4yes</t>
  </si>
  <si>
    <t>cons_inc_pc_coverage__4</t>
  </si>
  <si>
    <t>cons_inc_pc_mean__4</t>
  </si>
  <si>
    <t>cons_inc_pc_dependency_gross_mkt_inc_pc_4yes</t>
  </si>
  <si>
    <t>cons_inc_pc_dependency_dis_inc_pc_4yes</t>
  </si>
  <si>
    <t>cons_inc_pc_dependency_cons_inc_pc_4yes</t>
  </si>
  <si>
    <t>cons_inc_pc_dependency_final_inc_pc_4yes</t>
  </si>
  <si>
    <t>cons_inc_pc_dependency_nso_inc_4yes</t>
  </si>
  <si>
    <t>cons_inc_pc_dependency_linpobto__4yes</t>
  </si>
  <si>
    <t>cons_inc_pc_fgt0_linpobto__4</t>
  </si>
  <si>
    <t>cons_inc_pc_fgt1_linpobto__4</t>
  </si>
  <si>
    <t>cons_inc_pc_fgt2_linpobto__4</t>
  </si>
  <si>
    <t>cons_inc_pc_dependency_linpobex__4yes</t>
  </si>
  <si>
    <t>cons_inc_pc_fgt0_linpobex__4</t>
  </si>
  <si>
    <t>cons_inc_pc_fgt1_linpobex__4</t>
  </si>
  <si>
    <t>cons_inc_pc_fgt2_linpobex__4</t>
  </si>
  <si>
    <t>final_inc_pc_coverage__4</t>
  </si>
  <si>
    <t>final_inc_pc_mean__4</t>
  </si>
  <si>
    <t>final_inc_pc_dependency_gross_mkt_inc_pc_4yes</t>
  </si>
  <si>
    <t>final_inc_pc_dependency_dis_inc_pc_4yes</t>
  </si>
  <si>
    <t>final_inc_pc_dependency_cons_inc_pc_4yes</t>
  </si>
  <si>
    <t>final_inc_pc_dependency_final_inc_pc_4yes</t>
  </si>
  <si>
    <t>final_inc_pc_dependency_nso_inc_4yes</t>
  </si>
  <si>
    <t>final_inc_pc_dependency_linpobto__4yes</t>
  </si>
  <si>
    <t>final_inc_pc_fgt0_linpobto__4</t>
  </si>
  <si>
    <t>final_inc_pc_fgt1_linpobto__4</t>
  </si>
  <si>
    <t>final_inc_pc_fgt2_linpobto__4</t>
  </si>
  <si>
    <t>final_inc_pc_dependency_linpobex__4yes</t>
  </si>
  <si>
    <t>final_inc_pc_fgt0_linpobex__4</t>
  </si>
  <si>
    <t>final_inc_pc_fgt1_linpobex__4</t>
  </si>
  <si>
    <t>final_inc_pc_fgt2_linpobex__4</t>
  </si>
  <si>
    <t>nso_inc_dependency_cons_inc_pc_4yes</t>
  </si>
  <si>
    <t>nso_inc_dependency_final_inc_pc_4yes</t>
  </si>
  <si>
    <t>ssc_pc_dependency_cons_inc_pc_4yes</t>
  </si>
  <si>
    <t>ssc_pc_dependency_final_inc_pc_4yes</t>
  </si>
  <si>
    <t>tekopora_inc_pc_dependency_cons_inc_pc_4yes</t>
  </si>
  <si>
    <t>tekopora_inc_pc_dependency_final_inc_pc_4yes</t>
  </si>
  <si>
    <t>famassist_inc_pc_dependency_cons_inc_pc_5yes</t>
  </si>
  <si>
    <t>famassist_inc_pc_dependency_final_inc_pc_5yes</t>
  </si>
  <si>
    <t>adulto_inc_pc_dependency_cons_inc_pc_5yes</t>
  </si>
  <si>
    <t>adulto_inc_pc_dependency_final_inc_pc_5yes</t>
  </si>
  <si>
    <t>agtrans_inc_pc_dependency_cons_inc_pc_5yes</t>
  </si>
  <si>
    <t>agtrans_inc_pc_dependency_final_inc_pc_5yes</t>
  </si>
  <si>
    <t>gross_mkt_inc_pc_dependency_cons_inc_pc_5yes</t>
  </si>
  <si>
    <t>gross_mkt_inc_pc_dependency_final_inc_pc_5yes</t>
  </si>
  <si>
    <t>dis_inc_pc_dependency_cons_inc_pc_5yes</t>
  </si>
  <si>
    <t>dis_inc_pc_dependency_final_inc_pc_5yes</t>
  </si>
  <si>
    <t>cons_inc_pc_coverage__5</t>
  </si>
  <si>
    <t>cons_inc_pc_mean__5</t>
  </si>
  <si>
    <t>cons_inc_pc_dependency_gross_mkt_inc_pc_5yes</t>
  </si>
  <si>
    <t>cons_inc_pc_dependency_dis_inc_pc_5yes</t>
  </si>
  <si>
    <t>cons_inc_pc_dependency_cons_inc_pc_5yes</t>
  </si>
  <si>
    <t>cons_inc_pc_dependency_final_inc_pc_5yes</t>
  </si>
  <si>
    <t>cons_inc_pc_dependency_nso_inc_5yes</t>
  </si>
  <si>
    <t>cons_inc_pc_dependency_linpobto__5yes</t>
  </si>
  <si>
    <t>cons_inc_pc_fgt0_linpobto__5</t>
  </si>
  <si>
    <t>cons_inc_pc_fgt1_linpobto__5</t>
  </si>
  <si>
    <t>cons_inc_pc_fgt2_linpobto__5</t>
  </si>
  <si>
    <t>cons_inc_pc_dependency_linpobex__5yes</t>
  </si>
  <si>
    <t>cons_inc_pc_fgt0_linpobex__5</t>
  </si>
  <si>
    <t>cons_inc_pc_fgt1_linpobex__5</t>
  </si>
  <si>
    <t>cons_inc_pc_fgt2_linpobex__5</t>
  </si>
  <si>
    <t>final_inc_pc_coverage__5</t>
  </si>
  <si>
    <t>final_inc_pc_mean__5</t>
  </si>
  <si>
    <t>final_inc_pc_dependency_gross_mkt_inc_pc_5yes</t>
  </si>
  <si>
    <t>final_inc_pc_dependency_dis_inc_pc_5yes</t>
  </si>
  <si>
    <t>final_inc_pc_dependency_cons_inc_pc_5yes</t>
  </si>
  <si>
    <t>final_inc_pc_dependency_final_inc_pc_5yes</t>
  </si>
  <si>
    <t>final_inc_pc_dependency_nso_inc_5yes</t>
  </si>
  <si>
    <t>final_inc_pc_dependency_linpobto__5yes</t>
  </si>
  <si>
    <t>final_inc_pc_fgt0_linpobto__5</t>
  </si>
  <si>
    <t>final_inc_pc_fgt1_linpobto__5</t>
  </si>
  <si>
    <t>final_inc_pc_fgt2_linpobto__5</t>
  </si>
  <si>
    <t>final_inc_pc_dependency_linpobex__5yes</t>
  </si>
  <si>
    <t>final_inc_pc_fgt0_linpobex__5</t>
  </si>
  <si>
    <t>final_inc_pc_fgt1_linpobex__5</t>
  </si>
  <si>
    <t>final_inc_pc_fgt2_linpobex__5</t>
  </si>
  <si>
    <t>nso_inc_dependency_cons_inc_pc_5yes</t>
  </si>
  <si>
    <t>nso_inc_dependency_final_inc_pc_5yes</t>
  </si>
  <si>
    <t>ssc_pc_dependency_cons_inc_pc_5yes</t>
  </si>
  <si>
    <t>ssc_pc_dependency_final_inc_pc_5yes</t>
  </si>
  <si>
    <t>tekopora_inc_pc_dependency_cons_inc_pc_5yes</t>
  </si>
  <si>
    <t>tekopora_inc_pc_dependency_final_inc_pc_5yes</t>
  </si>
  <si>
    <t>famassist_inc_pc_dependency_cons_inc_pc_6yes</t>
  </si>
  <si>
    <t>famassist_inc_pc_dependency_final_inc_pc_6yes</t>
  </si>
  <si>
    <t>adulto_inc_pc_dependency_cons_inc_pc_6yes</t>
  </si>
  <si>
    <t>adulto_inc_pc_dependency_final_inc_pc_6yes</t>
  </si>
  <si>
    <t>agtrans_inc_pc_dependency_cons_inc_pc_6yes</t>
  </si>
  <si>
    <t>agtrans_inc_pc_dependency_final_inc_pc_6yes</t>
  </si>
  <si>
    <t>gross_mkt_inc_pc_dependency_cons_inc_pc_6yes</t>
  </si>
  <si>
    <t>gross_mkt_inc_pc_dependency_final_inc_pc_6yes</t>
  </si>
  <si>
    <t>dis_inc_pc_dependency_cons_inc_pc_6yes</t>
  </si>
  <si>
    <t>dis_inc_pc_dependency_final_inc_pc_6yes</t>
  </si>
  <si>
    <t>cons_inc_pc_coverage__6</t>
  </si>
  <si>
    <t>cons_inc_pc_mean__6</t>
  </si>
  <si>
    <t>cons_inc_pc_dependency_gross_mkt_inc_pc_6yes</t>
  </si>
  <si>
    <t>cons_inc_pc_dependency_dis_inc_pc_6yes</t>
  </si>
  <si>
    <t>cons_inc_pc_dependency_cons_inc_pc_6yes</t>
  </si>
  <si>
    <t>cons_inc_pc_dependency_final_inc_pc_6yes</t>
  </si>
  <si>
    <t>cons_inc_pc_dependency_nso_inc_6yes</t>
  </si>
  <si>
    <t>cons_inc_pc_dependency_linpobto__6yes</t>
  </si>
  <si>
    <t>cons_inc_pc_fgt0_linpobto__6</t>
  </si>
  <si>
    <t>cons_inc_pc_fgt1_linpobto__6</t>
  </si>
  <si>
    <t>cons_inc_pc_fgt2_linpobto__6</t>
  </si>
  <si>
    <t>cons_inc_pc_dependency_linpobex__6yes</t>
  </si>
  <si>
    <t>cons_inc_pc_fgt0_linpobex__6</t>
  </si>
  <si>
    <t>cons_inc_pc_fgt1_linpobex__6</t>
  </si>
  <si>
    <t>cons_inc_pc_fgt2_linpobex__6</t>
  </si>
  <si>
    <t>final_inc_pc_coverage__6</t>
  </si>
  <si>
    <t>final_inc_pc_mean__6</t>
  </si>
  <si>
    <t>final_inc_pc_dependency_gross_mkt_inc_pc_6yes</t>
  </si>
  <si>
    <t>final_inc_pc_dependency_dis_inc_pc_6yes</t>
  </si>
  <si>
    <t>final_inc_pc_dependency_cons_inc_pc_6yes</t>
  </si>
  <si>
    <t>final_inc_pc_dependency_final_inc_pc_6yes</t>
  </si>
  <si>
    <t>final_inc_pc_dependency_nso_inc_6yes</t>
  </si>
  <si>
    <t>final_inc_pc_dependency_linpobto__6yes</t>
  </si>
  <si>
    <t>final_inc_pc_fgt0_linpobto__6</t>
  </si>
  <si>
    <t>final_inc_pc_fgt1_linpobto__6</t>
  </si>
  <si>
    <t>final_inc_pc_fgt2_linpobto__6</t>
  </si>
  <si>
    <t>final_inc_pc_dependency_linpobex__6yes</t>
  </si>
  <si>
    <t>final_inc_pc_fgt0_linpobex__6</t>
  </si>
  <si>
    <t>final_inc_pc_fgt1_linpobex__6</t>
  </si>
  <si>
    <t>final_inc_pc_fgt2_linpobex__6</t>
  </si>
  <si>
    <t>nso_inc_dependency_cons_inc_pc_6yes</t>
  </si>
  <si>
    <t>nso_inc_dependency_final_inc_pc_6yes</t>
  </si>
  <si>
    <t>ssc_pc_dependency_cons_inc_pc_6yes</t>
  </si>
  <si>
    <t>ssc_pc_dependency_final_inc_pc_6yes</t>
  </si>
  <si>
    <t>tekopora_inc_pc_dependency_cons_inc_pc_6yes</t>
  </si>
  <si>
    <t>tekopora_inc_pc_dependency_final_inc_pc_6yes</t>
  </si>
  <si>
    <t>famassist_inc_pc_dependency_cons_inc_pc_7yes</t>
  </si>
  <si>
    <t>famassist_inc_pc_dependency_final_inc_pc_7yes</t>
  </si>
  <si>
    <t>adulto_inc_pc_dependency_cons_inc_pc_7yes</t>
  </si>
  <si>
    <t>adulto_inc_pc_dependency_final_inc_pc_7yes</t>
  </si>
  <si>
    <t>gross_mkt_inc_pc_dependency_cons_inc_pc_7yes</t>
  </si>
  <si>
    <t>gross_mkt_inc_pc_dependency_final_inc_pc_7yes</t>
  </si>
  <si>
    <t>dis_inc_pc_dependency_cons_inc_pc_7yes</t>
  </si>
  <si>
    <t>dis_inc_pc_dependency_final_inc_pc_7yes</t>
  </si>
  <si>
    <t>cons_inc_pc_coverage__7</t>
  </si>
  <si>
    <t>cons_inc_pc_mean__7</t>
  </si>
  <si>
    <t>cons_inc_pc_dependency_gross_mkt_inc_pc_7yes</t>
  </si>
  <si>
    <t>cons_inc_pc_dependency_dis_inc_pc_7yes</t>
  </si>
  <si>
    <t>cons_inc_pc_dependency_cons_inc_pc_7yes</t>
  </si>
  <si>
    <t>cons_inc_pc_dependency_final_inc_pc_7yes</t>
  </si>
  <si>
    <t>cons_inc_pc_dependency_nso_inc_7yes</t>
  </si>
  <si>
    <t>cons_inc_pc_dependency_linpobto__7yes</t>
  </si>
  <si>
    <t>cons_inc_pc_fgt0_linpobto__7</t>
  </si>
  <si>
    <t>cons_inc_pc_fgt1_linpobto__7</t>
  </si>
  <si>
    <t>cons_inc_pc_fgt2_linpobto__7</t>
  </si>
  <si>
    <t>cons_inc_pc_dependency_linpobex__7yes</t>
  </si>
  <si>
    <t>cons_inc_pc_fgt0_linpobex__7</t>
  </si>
  <si>
    <t>cons_inc_pc_fgt1_linpobex__7</t>
  </si>
  <si>
    <t>cons_inc_pc_fgt2_linpobex__7</t>
  </si>
  <si>
    <t>final_inc_pc_coverage__7</t>
  </si>
  <si>
    <t>final_inc_pc_mean__7</t>
  </si>
  <si>
    <t>final_inc_pc_dependency_gross_mkt_inc_pc_7yes</t>
  </si>
  <si>
    <t>final_inc_pc_dependency_dis_inc_pc_7yes</t>
  </si>
  <si>
    <t>final_inc_pc_dependency_cons_inc_pc_7yes</t>
  </si>
  <si>
    <t>final_inc_pc_dependency_final_inc_pc_7yes</t>
  </si>
  <si>
    <t>final_inc_pc_dependency_nso_inc_7yes</t>
  </si>
  <si>
    <t>final_inc_pc_dependency_linpobto__7yes</t>
  </si>
  <si>
    <t>final_inc_pc_fgt0_linpobto__7</t>
  </si>
  <si>
    <t>final_inc_pc_fgt1_linpobto__7</t>
  </si>
  <si>
    <t>final_inc_pc_fgt2_linpobto__7</t>
  </si>
  <si>
    <t>final_inc_pc_dependency_linpobex__7yes</t>
  </si>
  <si>
    <t>final_inc_pc_fgt0_linpobex__7</t>
  </si>
  <si>
    <t>final_inc_pc_fgt1_linpobex__7</t>
  </si>
  <si>
    <t>final_inc_pc_fgt2_linpobex__7</t>
  </si>
  <si>
    <t>nso_inc_dependency_cons_inc_pc_7yes</t>
  </si>
  <si>
    <t>nso_inc_dependency_final_inc_pc_7yes</t>
  </si>
  <si>
    <t>ssc_pc_dependency_cons_inc_pc_7yes</t>
  </si>
  <si>
    <t>ssc_pc_dependency_final_inc_pc_7yes</t>
  </si>
  <si>
    <t>tekopora_inc_pc_dependency_cons_inc_pc_7yes</t>
  </si>
  <si>
    <t>tekopora_inc_pc_dependency_final_inc_pc_7yes</t>
  </si>
  <si>
    <t>famassist_inc_pc_dependency_cons_inc_pc_8yes</t>
  </si>
  <si>
    <t>famassist_inc_pc_dependency_final_inc_pc_8yes</t>
  </si>
  <si>
    <t>adulto_inc_pc_dependency_cons_inc_pc_8yes</t>
  </si>
  <si>
    <t>adulto_inc_pc_dependency_final_inc_pc_8yes</t>
  </si>
  <si>
    <t>agtrans_inc_pc_dependency_cons_inc_pc_8yes</t>
  </si>
  <si>
    <t>agtrans_inc_pc_dependency_final_inc_pc_8yes</t>
  </si>
  <si>
    <t>gross_mkt_inc_pc_dependency_cons_inc_pc_8yes</t>
  </si>
  <si>
    <t>gross_mkt_inc_pc_dependency_final_inc_pc_8yes</t>
  </si>
  <si>
    <t>dis_inc_pc_dependency_cons_inc_pc_8yes</t>
  </si>
  <si>
    <t>dis_inc_pc_dependency_final_inc_pc_8yes</t>
  </si>
  <si>
    <t>cons_inc_pc_coverage__8</t>
  </si>
  <si>
    <t>cons_inc_pc_mean__8</t>
  </si>
  <si>
    <t>cons_inc_pc_dependency_gross_mkt_inc_pc_8yes</t>
  </si>
  <si>
    <t>cons_inc_pc_dependency_dis_inc_pc_8yes</t>
  </si>
  <si>
    <t>cons_inc_pc_dependency_cons_inc_pc_8yes</t>
  </si>
  <si>
    <t>cons_inc_pc_dependency_final_inc_pc_8yes</t>
  </si>
  <si>
    <t>cons_inc_pc_dependency_nso_inc_8yes</t>
  </si>
  <si>
    <t>cons_inc_pc_dependency_linpobto__8yes</t>
  </si>
  <si>
    <t>cons_inc_pc_fgt0_linpobto__8</t>
  </si>
  <si>
    <t>cons_inc_pc_fgt1_linpobto__8</t>
  </si>
  <si>
    <t>cons_inc_pc_fgt2_linpobto__8</t>
  </si>
  <si>
    <t>cons_inc_pc_dependency_linpobex__8yes</t>
  </si>
  <si>
    <t>cons_inc_pc_fgt0_linpobex__8</t>
  </si>
  <si>
    <t>cons_inc_pc_fgt1_linpobex__8</t>
  </si>
  <si>
    <t>cons_inc_pc_fgt2_linpobex__8</t>
  </si>
  <si>
    <t>final_inc_pc_coverage__8</t>
  </si>
  <si>
    <t>final_inc_pc_mean__8</t>
  </si>
  <si>
    <t>final_inc_pc_dependency_gross_mkt_inc_pc_8yes</t>
  </si>
  <si>
    <t>final_inc_pc_dependency_dis_inc_pc_8yes</t>
  </si>
  <si>
    <t>final_inc_pc_dependency_cons_inc_pc_8yes</t>
  </si>
  <si>
    <t>final_inc_pc_dependency_final_inc_pc_8yes</t>
  </si>
  <si>
    <t>final_inc_pc_dependency_nso_inc_8yes</t>
  </si>
  <si>
    <t>final_inc_pc_dependency_linpobto__8yes</t>
  </si>
  <si>
    <t>final_inc_pc_fgt0_linpobto__8</t>
  </si>
  <si>
    <t>final_inc_pc_fgt1_linpobto__8</t>
  </si>
  <si>
    <t>final_inc_pc_fgt2_linpobto__8</t>
  </si>
  <si>
    <t>final_inc_pc_dependency_linpobex__8yes</t>
  </si>
  <si>
    <t>final_inc_pc_fgt0_linpobex__8</t>
  </si>
  <si>
    <t>final_inc_pc_fgt1_linpobex__8</t>
  </si>
  <si>
    <t>final_inc_pc_fgt2_linpobex__8</t>
  </si>
  <si>
    <t>nso_inc_dependency_cons_inc_pc_8yes</t>
  </si>
  <si>
    <t>nso_inc_dependency_final_inc_pc_8yes</t>
  </si>
  <si>
    <t>ssc_pc_dependency_cons_inc_pc_8yes</t>
  </si>
  <si>
    <t>ssc_pc_dependency_final_inc_pc_8yes</t>
  </si>
  <si>
    <t>tekopora_inc_pc_dependency_cons_inc_pc_8yes</t>
  </si>
  <si>
    <t>tekopora_inc_pc_dependency_final_inc_pc_8yes</t>
  </si>
  <si>
    <t>famassist_inc_pc_dependency_cons_inc_pc_9yes</t>
  </si>
  <si>
    <t>famassist_inc_pc_dependency_final_inc_pc_9yes</t>
  </si>
  <si>
    <t>adulto_inc_pc_dependency_cons_inc_pc_9yes</t>
  </si>
  <si>
    <t>adulto_inc_pc_dependency_final_inc_pc_9yes</t>
  </si>
  <si>
    <t>agtrans_inc_pc_dependency_cons_inc_pc_9yes</t>
  </si>
  <si>
    <t>agtrans_inc_pc_dependency_final_inc_pc_9yes</t>
  </si>
  <si>
    <t>gross_mkt_inc_pc_dependency_cons_inc_pc_9yes</t>
  </si>
  <si>
    <t>gross_mkt_inc_pc_dependency_final_inc_pc_9yes</t>
  </si>
  <si>
    <t>dis_inc_pc_dependency_cons_inc_pc_9yes</t>
  </si>
  <si>
    <t>dis_inc_pc_dependency_final_inc_pc_9yes</t>
  </si>
  <si>
    <t>cons_inc_pc_coverage__9</t>
  </si>
  <si>
    <t>cons_inc_pc_mean__9</t>
  </si>
  <si>
    <t>cons_inc_pc_dependency_gross_mkt_inc_pc_9yes</t>
  </si>
  <si>
    <t>cons_inc_pc_dependency_dis_inc_pc_9yes</t>
  </si>
  <si>
    <t>cons_inc_pc_dependency_cons_inc_pc_9yes</t>
  </si>
  <si>
    <t>cons_inc_pc_dependency_final_inc_pc_9yes</t>
  </si>
  <si>
    <t>cons_inc_pc_dependency_nso_inc_9yes</t>
  </si>
  <si>
    <t>cons_inc_pc_dependency_linpobto__9yes</t>
  </si>
  <si>
    <t>cons_inc_pc_fgt0_linpobto__9</t>
  </si>
  <si>
    <t>cons_inc_pc_fgt1_linpobto__9</t>
  </si>
  <si>
    <t>cons_inc_pc_fgt2_linpobto__9</t>
  </si>
  <si>
    <t>cons_inc_pc_dependency_linpobex__9yes</t>
  </si>
  <si>
    <t>cons_inc_pc_fgt0_linpobex__9</t>
  </si>
  <si>
    <t>cons_inc_pc_fgt1_linpobex__9</t>
  </si>
  <si>
    <t>cons_inc_pc_fgt2_linpobex__9</t>
  </si>
  <si>
    <t>final_inc_pc_coverage__9</t>
  </si>
  <si>
    <t>final_inc_pc_mean__9</t>
  </si>
  <si>
    <t>final_inc_pc_dependency_gross_mkt_inc_pc_9yes</t>
  </si>
  <si>
    <t>final_inc_pc_dependency_dis_inc_pc_9yes</t>
  </si>
  <si>
    <t>final_inc_pc_dependency_cons_inc_pc_9yes</t>
  </si>
  <si>
    <t>final_inc_pc_dependency_final_inc_pc_9yes</t>
  </si>
  <si>
    <t>final_inc_pc_dependency_nso_inc_9yes</t>
  </si>
  <si>
    <t>final_inc_pc_dependency_linpobto__9yes</t>
  </si>
  <si>
    <t>final_inc_pc_fgt0_linpobto__9</t>
  </si>
  <si>
    <t>final_inc_pc_fgt1_linpobto__9</t>
  </si>
  <si>
    <t>final_inc_pc_fgt2_linpobto__9</t>
  </si>
  <si>
    <t>final_inc_pc_dependency_linpobex__9yes</t>
  </si>
  <si>
    <t>final_inc_pc_fgt0_linpobex__9</t>
  </si>
  <si>
    <t>final_inc_pc_fgt1_linpobex__9</t>
  </si>
  <si>
    <t>final_inc_pc_fgt2_linpobex__9</t>
  </si>
  <si>
    <t>nso_inc_dependency_cons_inc_pc_9yes</t>
  </si>
  <si>
    <t>nso_inc_dependency_final_inc_pc_9yes</t>
  </si>
  <si>
    <t>ssc_pc_dependency_cons_inc_pc_9yes</t>
  </si>
  <si>
    <t>ssc_pc_dependency_final_inc_pc_9yes</t>
  </si>
  <si>
    <t>tekopora_inc_pc_dependency_cons_inc_pc_9yes</t>
  </si>
  <si>
    <t>tekopora_inc_pc_dependency_final_inc_pc_9yes</t>
  </si>
  <si>
    <t>famassist_inc_pc_dependency_cons_inc_pc_10yes</t>
  </si>
  <si>
    <t>famassist_inc_pc_dependency_final_inc_pc_10yes</t>
  </si>
  <si>
    <t>adulto_inc_pc_dependency_cons_inc_pc_10yes</t>
  </si>
  <si>
    <t>adulto_inc_pc_dependency_final_inc_pc_10yes</t>
  </si>
  <si>
    <t>gross_mkt_inc_pc_dependency_cons_inc_pc_10yes</t>
  </si>
  <si>
    <t>gross_mkt_inc_pc_dependency_final_inc_pc_10yes</t>
  </si>
  <si>
    <t>dis_inc_pc_dependency_cons_inc_pc_10yes</t>
  </si>
  <si>
    <t>dis_inc_pc_dependency_final_inc_pc_10yes</t>
  </si>
  <si>
    <t>cons_inc_pc_coverage__10</t>
  </si>
  <si>
    <t>cons_inc_pc_mean__10</t>
  </si>
  <si>
    <t>cons_inc_pc_dependency_gross_mkt_inc_pc_10yes</t>
  </si>
  <si>
    <t>cons_inc_pc_dependency_dis_inc_pc_10yes</t>
  </si>
  <si>
    <t>cons_inc_pc_dependency_cons_inc_pc_10yes</t>
  </si>
  <si>
    <t>cons_inc_pc_dependency_final_inc_pc_10yes</t>
  </si>
  <si>
    <t>cons_inc_pc_dependency_nso_inc_10yes</t>
  </si>
  <si>
    <t>cons_inc_pc_dependency_linpobto__10yes</t>
  </si>
  <si>
    <t>cons_inc_pc_fgt0_linpobto__10</t>
  </si>
  <si>
    <t>cons_inc_pc_fgt1_linpobto__10</t>
  </si>
  <si>
    <t>cons_inc_pc_fgt2_linpobto__10</t>
  </si>
  <si>
    <t>cons_inc_pc_dependency_linpobex__10yes</t>
  </si>
  <si>
    <t>cons_inc_pc_fgt0_linpobex__10</t>
  </si>
  <si>
    <t>cons_inc_pc_fgt1_linpobex__10</t>
  </si>
  <si>
    <t>cons_inc_pc_fgt2_linpobex__10</t>
  </si>
  <si>
    <t>final_inc_pc_coverage__10</t>
  </si>
  <si>
    <t>final_inc_pc_mean__10</t>
  </si>
  <si>
    <t>final_inc_pc_dependency_gross_mkt_inc_pc_10yes</t>
  </si>
  <si>
    <t>final_inc_pc_dependency_dis_inc_pc_10yes</t>
  </si>
  <si>
    <t>final_inc_pc_dependency_cons_inc_pc_10yes</t>
  </si>
  <si>
    <t>final_inc_pc_dependency_final_inc_pc_10yes</t>
  </si>
  <si>
    <t>final_inc_pc_dependency_nso_inc_10yes</t>
  </si>
  <si>
    <t>final_inc_pc_dependency_linpobto__10yes</t>
  </si>
  <si>
    <t>final_inc_pc_fgt0_linpobto__10</t>
  </si>
  <si>
    <t>final_inc_pc_fgt1_linpobto__10</t>
  </si>
  <si>
    <t>final_inc_pc_fgt2_linpobto__10</t>
  </si>
  <si>
    <t>final_inc_pc_dependency_linpobex__10yes</t>
  </si>
  <si>
    <t>final_inc_pc_fgt0_linpobex__10</t>
  </si>
  <si>
    <t>final_inc_pc_fgt1_linpobex__10</t>
  </si>
  <si>
    <t>final_inc_pc_fgt2_linpobex__10</t>
  </si>
  <si>
    <t>nso_inc_dependency_cons_inc_pc_10yes</t>
  </si>
  <si>
    <t>nso_inc_dependency_final_inc_pc_10yes</t>
  </si>
  <si>
    <t>labor_tax_pc_dependency_cons_inc_pc_10yes</t>
  </si>
  <si>
    <t>labor_tax_pc_dependency_final_inc_pc_10yes</t>
  </si>
  <si>
    <t>tot_deduction_taken_pc_dependency_cons_inc_pc_10yes</t>
  </si>
  <si>
    <t>tot_deduction_taken_pc_dependency_final_inc_pc_10yes</t>
  </si>
  <si>
    <t>ssc_pc_dependency_cons_inc_pc_10yes</t>
  </si>
  <si>
    <t>ssc_pc_dependency_final_inc_pc_10yes</t>
  </si>
  <si>
    <t>tekopora_inc_pc_dependency_cons_inc_pc_10yes</t>
  </si>
  <si>
    <t>tekopora_inc_pc_dependency_final_inc_pc_10yes</t>
  </si>
  <si>
    <t>cons_inc_pc_gini__.</t>
  </si>
  <si>
    <t>cons_inc_pc_theil__.</t>
  </si>
  <si>
    <t>final_inc_pc_gini__.</t>
  </si>
  <si>
    <t>final_inc_pc_theil__.</t>
  </si>
  <si>
    <t>net_mkt_inc_irp_pc</t>
  </si>
  <si>
    <t>Ingreso consumible</t>
  </si>
  <si>
    <t>Ingreso final</t>
  </si>
  <si>
    <t>Ingresos netos de IRP</t>
  </si>
  <si>
    <t>Ingreso neto de IRP</t>
  </si>
  <si>
    <t>elec_sub_pc</t>
  </si>
  <si>
    <t>transporte_sub_pc</t>
  </si>
  <si>
    <t>senavitat_sub_pc</t>
  </si>
  <si>
    <t>senavitat_sub_pc_dependency_gross_mkt_inc_pc_1</t>
  </si>
  <si>
    <t>senavitat_sub_pc_dependency_dis_inc_pc_1</t>
  </si>
  <si>
    <t>senavitat_sub_pc_dependency_cons_inc_pc_1</t>
  </si>
  <si>
    <t>senavitat_sub_pc_dependency_final_inc_pc_1</t>
  </si>
  <si>
    <t>senavitat_sub_pc_dependency_nso_inc_1</t>
  </si>
  <si>
    <t>senavitat_sub_pc_dependency_linpobto__1</t>
  </si>
  <si>
    <t>senavitat_sub_pc_dependency_linpobex__1</t>
  </si>
  <si>
    <t>elec_sub_pc_dependency_gross_mkt_inc_pc_1</t>
  </si>
  <si>
    <t>elec_sub_pc_dependency_dis_inc_pc_1</t>
  </si>
  <si>
    <t>elec_sub_pc_dependency_cons_inc_pc_1</t>
  </si>
  <si>
    <t>elec_sub_pc_dependency_final_inc_pc_1</t>
  </si>
  <si>
    <t>elec_sub_pc_dependency_nso_inc_1</t>
  </si>
  <si>
    <t>elec_sub_pc_dependency_linpobto__1</t>
  </si>
  <si>
    <t>elec_sub_pc_dependency_linpobex__1</t>
  </si>
  <si>
    <t>transporte_sub_pc_dependency_gross_mkt_inc_pc_1</t>
  </si>
  <si>
    <t>transporte_sub_pc_dependency_dis_inc_pc_1</t>
  </si>
  <si>
    <t>transporte_sub_pc_dependency_cons_inc_pc_1</t>
  </si>
  <si>
    <t>transporte_sub_pc_dependency_final_inc_pc_1</t>
  </si>
  <si>
    <t>transporte_sub_pc_dependency_nso_inc_1</t>
  </si>
  <si>
    <t>transporte_sub_pc_dependency_linpobto__1</t>
  </si>
  <si>
    <t>transporte_sub_pc_dependency_linpobex__1</t>
  </si>
  <si>
    <t>senavitat_sub_pc_dependency_gross_mkt_inc_pc_2</t>
  </si>
  <si>
    <t>senavitat_sub_pc_dependency_dis_inc_pc_2</t>
  </si>
  <si>
    <t>senavitat_sub_pc_dependency_cons_inc_pc_2</t>
  </si>
  <si>
    <t>senavitat_sub_pc_dependency_final_inc_pc_2</t>
  </si>
  <si>
    <t>senavitat_sub_pc_dependency_nso_inc_2</t>
  </si>
  <si>
    <t>senavitat_sub_pc_dependency_linpobto__2</t>
  </si>
  <si>
    <t>senavitat_sub_pc_dependency_linpobex__2</t>
  </si>
  <si>
    <t>elec_sub_pc_dependency_gross_mkt_inc_pc_2</t>
  </si>
  <si>
    <t>elec_sub_pc_dependency_dis_inc_pc_2</t>
  </si>
  <si>
    <t>elec_sub_pc_dependency_cons_inc_pc_2</t>
  </si>
  <si>
    <t>elec_sub_pc_dependency_final_inc_pc_2</t>
  </si>
  <si>
    <t>elec_sub_pc_dependency_nso_inc_2</t>
  </si>
  <si>
    <t>elec_sub_pc_dependency_linpobto__2</t>
  </si>
  <si>
    <t>elec_sub_pc_dependency_linpobex__2</t>
  </si>
  <si>
    <t>transporte_sub_pc_dependency_gross_mkt_inc_pc_2</t>
  </si>
  <si>
    <t>transporte_sub_pc_dependency_dis_inc_pc_2</t>
  </si>
  <si>
    <t>transporte_sub_pc_dependency_cons_inc_pc_2</t>
  </si>
  <si>
    <t>transporte_sub_pc_dependency_final_inc_pc_2</t>
  </si>
  <si>
    <t>transporte_sub_pc_dependency_nso_inc_2</t>
  </si>
  <si>
    <t>transporte_sub_pc_dependency_linpobto__2</t>
  </si>
  <si>
    <t>transporte_sub_pc_dependency_linpobex__2</t>
  </si>
  <si>
    <t>senavitat_sub_pc_dependency_gross_mkt_inc_pc_3</t>
  </si>
  <si>
    <t>senavitat_sub_pc_dependency_dis_inc_pc_3</t>
  </si>
  <si>
    <t>senavitat_sub_pc_dependency_cons_inc_pc_3</t>
  </si>
  <si>
    <t>senavitat_sub_pc_dependency_final_inc_pc_3</t>
  </si>
  <si>
    <t>senavitat_sub_pc_dependency_nso_inc_3</t>
  </si>
  <si>
    <t>senavitat_sub_pc_dependency_linpobto__3</t>
  </si>
  <si>
    <t>senavitat_sub_pc_dependency_linpobex__3</t>
  </si>
  <si>
    <t>elec_sub_pc_dependency_gross_mkt_inc_pc_3</t>
  </si>
  <si>
    <t>elec_sub_pc_dependency_dis_inc_pc_3</t>
  </si>
  <si>
    <t>elec_sub_pc_dependency_cons_inc_pc_3</t>
  </si>
  <si>
    <t>elec_sub_pc_dependency_final_inc_pc_3</t>
  </si>
  <si>
    <t>elec_sub_pc_dependency_nso_inc_3</t>
  </si>
  <si>
    <t>elec_sub_pc_dependency_linpobto__3</t>
  </si>
  <si>
    <t>elec_sub_pc_dependency_linpobex__3</t>
  </si>
  <si>
    <t>transporte_sub_pc_dependency_gross_mkt_inc_pc_3</t>
  </si>
  <si>
    <t>transporte_sub_pc_dependency_dis_inc_pc_3</t>
  </si>
  <si>
    <t>transporte_sub_pc_dependency_cons_inc_pc_3</t>
  </si>
  <si>
    <t>transporte_sub_pc_dependency_final_inc_pc_3</t>
  </si>
  <si>
    <t>transporte_sub_pc_dependency_nso_inc_3</t>
  </si>
  <si>
    <t>transporte_sub_pc_dependency_linpobto__3</t>
  </si>
  <si>
    <t>transporte_sub_pc_dependency_linpobex__3</t>
  </si>
  <si>
    <t>senavitat_sub_pc_dependency_gross_mkt_inc_pc_4</t>
  </si>
  <si>
    <t>senavitat_sub_pc_dependency_dis_inc_pc_4</t>
  </si>
  <si>
    <t>senavitat_sub_pc_dependency_cons_inc_pc_4</t>
  </si>
  <si>
    <t>senavitat_sub_pc_dependency_final_inc_pc_4</t>
  </si>
  <si>
    <t>senavitat_sub_pc_dependency_nso_inc_4</t>
  </si>
  <si>
    <t>senavitat_sub_pc_dependency_linpobto__4</t>
  </si>
  <si>
    <t>senavitat_sub_pc_dependency_linpobex__4</t>
  </si>
  <si>
    <t>elec_sub_pc_dependency_gross_mkt_inc_pc_4</t>
  </si>
  <si>
    <t>elec_sub_pc_dependency_dis_inc_pc_4</t>
  </si>
  <si>
    <t>elec_sub_pc_dependency_cons_inc_pc_4</t>
  </si>
  <si>
    <t>elec_sub_pc_dependency_final_inc_pc_4</t>
  </si>
  <si>
    <t>elec_sub_pc_dependency_nso_inc_4</t>
  </si>
  <si>
    <t>elec_sub_pc_dependency_linpobto__4</t>
  </si>
  <si>
    <t>elec_sub_pc_dependency_linpobex__4</t>
  </si>
  <si>
    <t>transporte_sub_pc_dependency_gross_mkt_inc_pc_4</t>
  </si>
  <si>
    <t>transporte_sub_pc_dependency_dis_inc_pc_4</t>
  </si>
  <si>
    <t>transporte_sub_pc_dependency_cons_inc_pc_4</t>
  </si>
  <si>
    <t>transporte_sub_pc_dependency_final_inc_pc_4</t>
  </si>
  <si>
    <t>transporte_sub_pc_dependency_nso_inc_4</t>
  </si>
  <si>
    <t>transporte_sub_pc_dependency_linpobto__4</t>
  </si>
  <si>
    <t>transporte_sub_pc_dependency_linpobex__4</t>
  </si>
  <si>
    <t>senavitat_sub_pc_dependency_gross_mkt_inc_pc_5</t>
  </si>
  <si>
    <t>senavitat_sub_pc_dependency_dis_inc_pc_5</t>
  </si>
  <si>
    <t>senavitat_sub_pc_dependency_cons_inc_pc_5</t>
  </si>
  <si>
    <t>senavitat_sub_pc_dependency_final_inc_pc_5</t>
  </si>
  <si>
    <t>senavitat_sub_pc_dependency_nso_inc_5</t>
  </si>
  <si>
    <t>senavitat_sub_pc_dependency_linpobto__5</t>
  </si>
  <si>
    <t>senavitat_sub_pc_dependency_linpobex__5</t>
  </si>
  <si>
    <t>elec_sub_pc_dependency_gross_mkt_inc_pc_5</t>
  </si>
  <si>
    <t>elec_sub_pc_dependency_dis_inc_pc_5</t>
  </si>
  <si>
    <t>elec_sub_pc_dependency_cons_inc_pc_5</t>
  </si>
  <si>
    <t>elec_sub_pc_dependency_final_inc_pc_5</t>
  </si>
  <si>
    <t>elec_sub_pc_dependency_nso_inc_5</t>
  </si>
  <si>
    <t>elec_sub_pc_dependency_linpobto__5</t>
  </si>
  <si>
    <t>elec_sub_pc_dependency_linpobex__5</t>
  </si>
  <si>
    <t>transporte_sub_pc_dependency_gross_mkt_inc_pc_5</t>
  </si>
  <si>
    <t>transporte_sub_pc_dependency_dis_inc_pc_5</t>
  </si>
  <si>
    <t>transporte_sub_pc_dependency_cons_inc_pc_5</t>
  </si>
  <si>
    <t>transporte_sub_pc_dependency_final_inc_pc_5</t>
  </si>
  <si>
    <t>transporte_sub_pc_dependency_nso_inc_5</t>
  </si>
  <si>
    <t>transporte_sub_pc_dependency_linpobto__5</t>
  </si>
  <si>
    <t>transporte_sub_pc_dependency_linpobex__5</t>
  </si>
  <si>
    <t>senavitat_sub_pc_dependency_gross_mkt_inc_pc_6</t>
  </si>
  <si>
    <t>senavitat_sub_pc_dependency_dis_inc_pc_6</t>
  </si>
  <si>
    <t>senavitat_sub_pc_dependency_cons_inc_pc_6</t>
  </si>
  <si>
    <t>senavitat_sub_pc_dependency_final_inc_pc_6</t>
  </si>
  <si>
    <t>senavitat_sub_pc_dependency_nso_inc_6</t>
  </si>
  <si>
    <t>senavitat_sub_pc_dependency_linpobto__6</t>
  </si>
  <si>
    <t>senavitat_sub_pc_dependency_linpobex__6</t>
  </si>
  <si>
    <t>elec_sub_pc_dependency_gross_mkt_inc_pc_6</t>
  </si>
  <si>
    <t>elec_sub_pc_dependency_dis_inc_pc_6</t>
  </si>
  <si>
    <t>elec_sub_pc_dependency_cons_inc_pc_6</t>
  </si>
  <si>
    <t>elec_sub_pc_dependency_final_inc_pc_6</t>
  </si>
  <si>
    <t>elec_sub_pc_dependency_nso_inc_6</t>
  </si>
  <si>
    <t>elec_sub_pc_dependency_linpobto__6</t>
  </si>
  <si>
    <t>elec_sub_pc_dependency_linpobex__6</t>
  </si>
  <si>
    <t>transporte_sub_pc_dependency_gross_mkt_inc_pc_6</t>
  </si>
  <si>
    <t>transporte_sub_pc_dependency_dis_inc_pc_6</t>
  </si>
  <si>
    <t>transporte_sub_pc_dependency_cons_inc_pc_6</t>
  </si>
  <si>
    <t>transporte_sub_pc_dependency_final_inc_pc_6</t>
  </si>
  <si>
    <t>transporte_sub_pc_dependency_nso_inc_6</t>
  </si>
  <si>
    <t>transporte_sub_pc_dependency_linpobto__6</t>
  </si>
  <si>
    <t>transporte_sub_pc_dependency_linpobex__6</t>
  </si>
  <si>
    <t>senavitat_sub_pc_dependency_gross_mkt_inc_pc_7</t>
  </si>
  <si>
    <t>senavitat_sub_pc_dependency_dis_inc_pc_7</t>
  </si>
  <si>
    <t>senavitat_sub_pc_dependency_cons_inc_pc_7</t>
  </si>
  <si>
    <t>senavitat_sub_pc_dependency_final_inc_pc_7</t>
  </si>
  <si>
    <t>senavitat_sub_pc_dependency_nso_inc_7</t>
  </si>
  <si>
    <t>senavitat_sub_pc_dependency_linpobto__7</t>
  </si>
  <si>
    <t>senavitat_sub_pc_dependency_linpobex__7</t>
  </si>
  <si>
    <t>elec_sub_pc_dependency_gross_mkt_inc_pc_7</t>
  </si>
  <si>
    <t>elec_sub_pc_dependency_dis_inc_pc_7</t>
  </si>
  <si>
    <t>elec_sub_pc_dependency_cons_inc_pc_7</t>
  </si>
  <si>
    <t>elec_sub_pc_dependency_final_inc_pc_7</t>
  </si>
  <si>
    <t>elec_sub_pc_dependency_nso_inc_7</t>
  </si>
  <si>
    <t>elec_sub_pc_dependency_linpobto__7</t>
  </si>
  <si>
    <t>elec_sub_pc_dependency_linpobex__7</t>
  </si>
  <si>
    <t>transporte_sub_pc_dependency_gross_mkt_inc_pc_7</t>
  </si>
  <si>
    <t>transporte_sub_pc_dependency_dis_inc_pc_7</t>
  </si>
  <si>
    <t>transporte_sub_pc_dependency_cons_inc_pc_7</t>
  </si>
  <si>
    <t>transporte_sub_pc_dependency_final_inc_pc_7</t>
  </si>
  <si>
    <t>transporte_sub_pc_dependency_nso_inc_7</t>
  </si>
  <si>
    <t>transporte_sub_pc_dependency_linpobto__7</t>
  </si>
  <si>
    <t>transporte_sub_pc_dependency_linpobex__7</t>
  </si>
  <si>
    <t>senavitat_sub_pc_dependency_gross_mkt_inc_pc_8</t>
  </si>
  <si>
    <t>senavitat_sub_pc_dependency_dis_inc_pc_8</t>
  </si>
  <si>
    <t>senavitat_sub_pc_dependency_cons_inc_pc_8</t>
  </si>
  <si>
    <t>senavitat_sub_pc_dependency_final_inc_pc_8</t>
  </si>
  <si>
    <t>senavitat_sub_pc_dependency_nso_inc_8</t>
  </si>
  <si>
    <t>senavitat_sub_pc_dependency_linpobto__8</t>
  </si>
  <si>
    <t>senavitat_sub_pc_dependency_linpobex__8</t>
  </si>
  <si>
    <t>elec_sub_pc_dependency_gross_mkt_inc_pc_8</t>
  </si>
  <si>
    <t>elec_sub_pc_dependency_dis_inc_pc_8</t>
  </si>
  <si>
    <t>elec_sub_pc_dependency_cons_inc_pc_8</t>
  </si>
  <si>
    <t>elec_sub_pc_dependency_final_inc_pc_8</t>
  </si>
  <si>
    <t>elec_sub_pc_dependency_nso_inc_8</t>
  </si>
  <si>
    <t>elec_sub_pc_dependency_linpobto__8</t>
  </si>
  <si>
    <t>elec_sub_pc_dependency_linpobex__8</t>
  </si>
  <si>
    <t>transporte_sub_pc_dependency_gross_mkt_inc_pc_8</t>
  </si>
  <si>
    <t>transporte_sub_pc_dependency_dis_inc_pc_8</t>
  </si>
  <si>
    <t>transporte_sub_pc_dependency_cons_inc_pc_8</t>
  </si>
  <si>
    <t>transporte_sub_pc_dependency_final_inc_pc_8</t>
  </si>
  <si>
    <t>transporte_sub_pc_dependency_nso_inc_8</t>
  </si>
  <si>
    <t>transporte_sub_pc_dependency_linpobto__8</t>
  </si>
  <si>
    <t>transporte_sub_pc_dependency_linpobex__8</t>
  </si>
  <si>
    <t>senavitat_sub_pc_dependency_gross_mkt_inc_pc_9</t>
  </si>
  <si>
    <t>senavitat_sub_pc_dependency_dis_inc_pc_9</t>
  </si>
  <si>
    <t>senavitat_sub_pc_dependency_cons_inc_pc_9</t>
  </si>
  <si>
    <t>senavitat_sub_pc_dependency_final_inc_pc_9</t>
  </si>
  <si>
    <t>senavitat_sub_pc_dependency_nso_inc_9</t>
  </si>
  <si>
    <t>senavitat_sub_pc_dependency_linpobto__9</t>
  </si>
  <si>
    <t>senavitat_sub_pc_dependency_linpobex__9</t>
  </si>
  <si>
    <t>elec_sub_pc_dependency_gross_mkt_inc_pc_9</t>
  </si>
  <si>
    <t>elec_sub_pc_dependency_dis_inc_pc_9</t>
  </si>
  <si>
    <t>elec_sub_pc_dependency_cons_inc_pc_9</t>
  </si>
  <si>
    <t>elec_sub_pc_dependency_final_inc_pc_9</t>
  </si>
  <si>
    <t>elec_sub_pc_dependency_nso_inc_9</t>
  </si>
  <si>
    <t>elec_sub_pc_dependency_linpobto__9</t>
  </si>
  <si>
    <t>elec_sub_pc_dependency_linpobex__9</t>
  </si>
  <si>
    <t>transporte_sub_pc_dependency_gross_mkt_inc_pc_9</t>
  </si>
  <si>
    <t>transporte_sub_pc_dependency_dis_inc_pc_9</t>
  </si>
  <si>
    <t>transporte_sub_pc_dependency_cons_inc_pc_9</t>
  </si>
  <si>
    <t>transporte_sub_pc_dependency_final_inc_pc_9</t>
  </si>
  <si>
    <t>transporte_sub_pc_dependency_nso_inc_9</t>
  </si>
  <si>
    <t>transporte_sub_pc_dependency_linpobto__9</t>
  </si>
  <si>
    <t>transporte_sub_pc_dependency_linpobex__9</t>
  </si>
  <si>
    <t>senavitat_sub_pc_dependency_gross_mkt_inc_pc_10</t>
  </si>
  <si>
    <t>senavitat_sub_pc_dependency_dis_inc_pc_10</t>
  </si>
  <si>
    <t>senavitat_sub_pc_dependency_cons_inc_pc_10</t>
  </si>
  <si>
    <t>senavitat_sub_pc_dependency_final_inc_pc_10</t>
  </si>
  <si>
    <t>senavitat_sub_pc_dependency_nso_inc_10</t>
  </si>
  <si>
    <t>senavitat_sub_pc_dependency_linpobto__10</t>
  </si>
  <si>
    <t>senavitat_sub_pc_dependency_linpobex__10</t>
  </si>
  <si>
    <t>elec_sub_pc_dependency_gross_mkt_inc_pc_10</t>
  </si>
  <si>
    <t>elec_sub_pc_dependency_dis_inc_pc_10</t>
  </si>
  <si>
    <t>elec_sub_pc_dependency_cons_inc_pc_10</t>
  </si>
  <si>
    <t>elec_sub_pc_dependency_final_inc_pc_10</t>
  </si>
  <si>
    <t>elec_sub_pc_dependency_nso_inc_10</t>
  </si>
  <si>
    <t>elec_sub_pc_dependency_linpobto__10</t>
  </si>
  <si>
    <t>elec_sub_pc_dependency_linpobex__10</t>
  </si>
  <si>
    <t>transporte_sub_pc_dependency_gross_mkt_inc_pc_10</t>
  </si>
  <si>
    <t>transporte_sub_pc_dependency_dis_inc_pc_10</t>
  </si>
  <si>
    <t>transporte_sub_pc_dependency_cons_inc_pc_10</t>
  </si>
  <si>
    <t>transporte_sub_pc_dependency_final_inc_pc_10</t>
  </si>
  <si>
    <t>transporte_sub_pc_dependency_nso_inc_10</t>
  </si>
  <si>
    <t>transporte_sub_pc_dependency_linpobto__10</t>
  </si>
  <si>
    <t>transporte_sub_pc_dependency_linpobex__10</t>
  </si>
  <si>
    <t>senavitat_sub_pc_beneficiaries__1</t>
  </si>
  <si>
    <t>senavitat_sub_pc_benefits__1</t>
  </si>
  <si>
    <t>senavitat_sub_pc_coverage__1</t>
  </si>
  <si>
    <t>senavitat_sub_pc_mean__1</t>
  </si>
  <si>
    <t>senavitat_sub_pc_dependency_gross_mkt_inc_pc_1yes</t>
  </si>
  <si>
    <t>senavitat_sub_pc_dependency_dis_inc_pc_1yes</t>
  </si>
  <si>
    <t>senavitat_sub_pc_dependency_cons_inc_pc_1yes</t>
  </si>
  <si>
    <t>senavitat_sub_pc_dependency_final_inc_pc_1yes</t>
  </si>
  <si>
    <t>senavitat_sub_pc_dependency_nso_inc_1yes</t>
  </si>
  <si>
    <t>senavitat_sub_pc_dependency_linpobto__1yes</t>
  </si>
  <si>
    <t>senavitat_sub_pc_dependency_linpobex__1yes</t>
  </si>
  <si>
    <t>elec_sub_pc_beneficiaries__1</t>
  </si>
  <si>
    <t>elec_sub_pc_benefits__1</t>
  </si>
  <si>
    <t>elec_sub_pc_coverage__1</t>
  </si>
  <si>
    <t>elec_sub_pc_mean__1</t>
  </si>
  <si>
    <t>elec_sub_pc_dependency_gross_mkt_inc_pc_1yes</t>
  </si>
  <si>
    <t>elec_sub_pc_dependency_dis_inc_pc_1yes</t>
  </si>
  <si>
    <t>elec_sub_pc_dependency_cons_inc_pc_1yes</t>
  </si>
  <si>
    <t>elec_sub_pc_dependency_final_inc_pc_1yes</t>
  </si>
  <si>
    <t>elec_sub_pc_dependency_nso_inc_1yes</t>
  </si>
  <si>
    <t>elec_sub_pc_dependency_linpobto__1yes</t>
  </si>
  <si>
    <t>elec_sub_pc_dependency_linpobex__1yes</t>
  </si>
  <si>
    <t>transporte_sub_pc_beneficiaries__1</t>
  </si>
  <si>
    <t>transporte_sub_pc_benefits__1</t>
  </si>
  <si>
    <t>transporte_sub_pc_coverage__1</t>
  </si>
  <si>
    <t>transporte_sub_pc_mean__1</t>
  </si>
  <si>
    <t>transporte_sub_pc_dependency_gross_mkt_inc_pc_1yes</t>
  </si>
  <si>
    <t>transporte_sub_pc_dependency_dis_inc_pc_1yes</t>
  </si>
  <si>
    <t>transporte_sub_pc_dependency_cons_inc_pc_1yes</t>
  </si>
  <si>
    <t>transporte_sub_pc_dependency_final_inc_pc_1yes</t>
  </si>
  <si>
    <t>transporte_sub_pc_dependency_nso_inc_1yes</t>
  </si>
  <si>
    <t>transporte_sub_pc_dependency_linpobto__1yes</t>
  </si>
  <si>
    <t>transporte_sub_pc_dependency_linpobex__1yes</t>
  </si>
  <si>
    <t>senavitat_sub_pc_beneficiaries__2</t>
  </si>
  <si>
    <t>senavitat_sub_pc_benefits__2</t>
  </si>
  <si>
    <t>senavitat_sub_pc_coverage__2</t>
  </si>
  <si>
    <t>senavitat_sub_pc_mean__2</t>
  </si>
  <si>
    <t>senavitat_sub_pc_dependency_gross_mkt_inc_pc_2yes</t>
  </si>
  <si>
    <t>senavitat_sub_pc_dependency_dis_inc_pc_2yes</t>
  </si>
  <si>
    <t>senavitat_sub_pc_dependency_cons_inc_pc_2yes</t>
  </si>
  <si>
    <t>senavitat_sub_pc_dependency_final_inc_pc_2yes</t>
  </si>
  <si>
    <t>senavitat_sub_pc_dependency_nso_inc_2yes</t>
  </si>
  <si>
    <t>senavitat_sub_pc_dependency_linpobto__2yes</t>
  </si>
  <si>
    <t>senavitat_sub_pc_dependency_linpobex__2yes</t>
  </si>
  <si>
    <t>elec_sub_pc_beneficiaries__2</t>
  </si>
  <si>
    <t>elec_sub_pc_benefits__2</t>
  </si>
  <si>
    <t>elec_sub_pc_coverage__2</t>
  </si>
  <si>
    <t>elec_sub_pc_mean__2</t>
  </si>
  <si>
    <t>elec_sub_pc_dependency_gross_mkt_inc_pc_2yes</t>
  </si>
  <si>
    <t>elec_sub_pc_dependency_dis_inc_pc_2yes</t>
  </si>
  <si>
    <t>elec_sub_pc_dependency_cons_inc_pc_2yes</t>
  </si>
  <si>
    <t>elec_sub_pc_dependency_final_inc_pc_2yes</t>
  </si>
  <si>
    <t>elec_sub_pc_dependency_nso_inc_2yes</t>
  </si>
  <si>
    <t>elec_sub_pc_dependency_linpobto__2yes</t>
  </si>
  <si>
    <t>elec_sub_pc_dependency_linpobex__2yes</t>
  </si>
  <si>
    <t>transporte_sub_pc_beneficiaries__2</t>
  </si>
  <si>
    <t>transporte_sub_pc_benefits__2</t>
  </si>
  <si>
    <t>transporte_sub_pc_coverage__2</t>
  </si>
  <si>
    <t>transporte_sub_pc_mean__2</t>
  </si>
  <si>
    <t>transporte_sub_pc_dependency_gross_mkt_inc_pc_2yes</t>
  </si>
  <si>
    <t>transporte_sub_pc_dependency_dis_inc_pc_2yes</t>
  </si>
  <si>
    <t>transporte_sub_pc_dependency_cons_inc_pc_2yes</t>
  </si>
  <si>
    <t>transporte_sub_pc_dependency_final_inc_pc_2yes</t>
  </si>
  <si>
    <t>transporte_sub_pc_dependency_nso_inc_2yes</t>
  </si>
  <si>
    <t>transporte_sub_pc_dependency_linpobto__2yes</t>
  </si>
  <si>
    <t>transporte_sub_pc_dependency_linpobex__2yes</t>
  </si>
  <si>
    <t>senavitat_sub_pc_beneficiaries__3</t>
  </si>
  <si>
    <t>senavitat_sub_pc_benefits__3</t>
  </si>
  <si>
    <t>senavitat_sub_pc_coverage__3</t>
  </si>
  <si>
    <t>senavitat_sub_pc_mean__3</t>
  </si>
  <si>
    <t>senavitat_sub_pc_dependency_gross_mkt_inc_pc_3yes</t>
  </si>
  <si>
    <t>senavitat_sub_pc_dependency_dis_inc_pc_3yes</t>
  </si>
  <si>
    <t>senavitat_sub_pc_dependency_cons_inc_pc_3yes</t>
  </si>
  <si>
    <t>senavitat_sub_pc_dependency_final_inc_pc_3yes</t>
  </si>
  <si>
    <t>senavitat_sub_pc_dependency_nso_inc_3yes</t>
  </si>
  <si>
    <t>senavitat_sub_pc_dependency_linpobto__3yes</t>
  </si>
  <si>
    <t>senavitat_sub_pc_dependency_linpobex__3yes</t>
  </si>
  <si>
    <t>elec_sub_pc_beneficiaries__3</t>
  </si>
  <si>
    <t>elec_sub_pc_benefits__3</t>
  </si>
  <si>
    <t>elec_sub_pc_coverage__3</t>
  </si>
  <si>
    <t>elec_sub_pc_mean__3</t>
  </si>
  <si>
    <t>elec_sub_pc_dependency_gross_mkt_inc_pc_3yes</t>
  </si>
  <si>
    <t>elec_sub_pc_dependency_dis_inc_pc_3yes</t>
  </si>
  <si>
    <t>elec_sub_pc_dependency_cons_inc_pc_3yes</t>
  </si>
  <si>
    <t>elec_sub_pc_dependency_final_inc_pc_3yes</t>
  </si>
  <si>
    <t>elec_sub_pc_dependency_nso_inc_3yes</t>
  </si>
  <si>
    <t>elec_sub_pc_dependency_linpobto__3yes</t>
  </si>
  <si>
    <t>elec_sub_pc_dependency_linpobex__3yes</t>
  </si>
  <si>
    <t>transporte_sub_pc_beneficiaries__3</t>
  </si>
  <si>
    <t>transporte_sub_pc_benefits__3</t>
  </si>
  <si>
    <t>transporte_sub_pc_coverage__3</t>
  </si>
  <si>
    <t>transporte_sub_pc_mean__3</t>
  </si>
  <si>
    <t>transporte_sub_pc_dependency_gross_mkt_inc_pc_3yes</t>
  </si>
  <si>
    <t>transporte_sub_pc_dependency_dis_inc_pc_3yes</t>
  </si>
  <si>
    <t>transporte_sub_pc_dependency_cons_inc_pc_3yes</t>
  </si>
  <si>
    <t>transporte_sub_pc_dependency_final_inc_pc_3yes</t>
  </si>
  <si>
    <t>transporte_sub_pc_dependency_nso_inc_3yes</t>
  </si>
  <si>
    <t>transporte_sub_pc_dependency_linpobto__3yes</t>
  </si>
  <si>
    <t>transporte_sub_pc_dependency_linpobex__3yes</t>
  </si>
  <si>
    <t>senavitat_sub_pc_beneficiaries__4</t>
  </si>
  <si>
    <t>senavitat_sub_pc_benefits__4</t>
  </si>
  <si>
    <t>senavitat_sub_pc_coverage__4</t>
  </si>
  <si>
    <t>senavitat_sub_pc_mean__4</t>
  </si>
  <si>
    <t>senavitat_sub_pc_dependency_gross_mkt_inc_pc_4yes</t>
  </si>
  <si>
    <t>senavitat_sub_pc_dependency_dis_inc_pc_4yes</t>
  </si>
  <si>
    <t>senavitat_sub_pc_dependency_cons_inc_pc_4yes</t>
  </si>
  <si>
    <t>senavitat_sub_pc_dependency_final_inc_pc_4yes</t>
  </si>
  <si>
    <t>senavitat_sub_pc_dependency_nso_inc_4yes</t>
  </si>
  <si>
    <t>senavitat_sub_pc_dependency_linpobto__4yes</t>
  </si>
  <si>
    <t>senavitat_sub_pc_dependency_linpobex__4yes</t>
  </si>
  <si>
    <t>elec_sub_pc_beneficiaries__4</t>
  </si>
  <si>
    <t>elec_sub_pc_benefits__4</t>
  </si>
  <si>
    <t>elec_sub_pc_coverage__4</t>
  </si>
  <si>
    <t>elec_sub_pc_mean__4</t>
  </si>
  <si>
    <t>elec_sub_pc_dependency_gross_mkt_inc_pc_4yes</t>
  </si>
  <si>
    <t>elec_sub_pc_dependency_dis_inc_pc_4yes</t>
  </si>
  <si>
    <t>elec_sub_pc_dependency_cons_inc_pc_4yes</t>
  </si>
  <si>
    <t>elec_sub_pc_dependency_final_inc_pc_4yes</t>
  </si>
  <si>
    <t>elec_sub_pc_dependency_nso_inc_4yes</t>
  </si>
  <si>
    <t>elec_sub_pc_dependency_linpobto__4yes</t>
  </si>
  <si>
    <t>elec_sub_pc_dependency_linpobex__4yes</t>
  </si>
  <si>
    <t>transporte_sub_pc_beneficiaries__4</t>
  </si>
  <si>
    <t>transporte_sub_pc_benefits__4</t>
  </si>
  <si>
    <t>transporte_sub_pc_coverage__4</t>
  </si>
  <si>
    <t>transporte_sub_pc_mean__4</t>
  </si>
  <si>
    <t>transporte_sub_pc_dependency_gross_mkt_inc_pc_4yes</t>
  </si>
  <si>
    <t>transporte_sub_pc_dependency_dis_inc_pc_4yes</t>
  </si>
  <si>
    <t>transporte_sub_pc_dependency_cons_inc_pc_4yes</t>
  </si>
  <si>
    <t>transporte_sub_pc_dependency_final_inc_pc_4yes</t>
  </si>
  <si>
    <t>transporte_sub_pc_dependency_nso_inc_4yes</t>
  </si>
  <si>
    <t>transporte_sub_pc_dependency_linpobto__4yes</t>
  </si>
  <si>
    <t>transporte_sub_pc_dependency_linpobex__4yes</t>
  </si>
  <si>
    <t>senavitat_sub_pc_beneficiaries__5</t>
  </si>
  <si>
    <t>senavitat_sub_pc_benefits__5</t>
  </si>
  <si>
    <t>senavitat_sub_pc_coverage__5</t>
  </si>
  <si>
    <t>senavitat_sub_pc_mean__5</t>
  </si>
  <si>
    <t>senavitat_sub_pc_dependency_gross_mkt_inc_pc_5yes</t>
  </si>
  <si>
    <t>senavitat_sub_pc_dependency_dis_inc_pc_5yes</t>
  </si>
  <si>
    <t>senavitat_sub_pc_dependency_cons_inc_pc_5yes</t>
  </si>
  <si>
    <t>senavitat_sub_pc_dependency_final_inc_pc_5yes</t>
  </si>
  <si>
    <t>senavitat_sub_pc_dependency_nso_inc_5yes</t>
  </si>
  <si>
    <t>senavitat_sub_pc_dependency_linpobto__5yes</t>
  </si>
  <si>
    <t>senavitat_sub_pc_dependency_linpobex__5yes</t>
  </si>
  <si>
    <t>elec_sub_pc_beneficiaries__5</t>
  </si>
  <si>
    <t>elec_sub_pc_benefits__5</t>
  </si>
  <si>
    <t>elec_sub_pc_coverage__5</t>
  </si>
  <si>
    <t>elec_sub_pc_mean__5</t>
  </si>
  <si>
    <t>elec_sub_pc_dependency_gross_mkt_inc_pc_5yes</t>
  </si>
  <si>
    <t>elec_sub_pc_dependency_dis_inc_pc_5yes</t>
  </si>
  <si>
    <t>elec_sub_pc_dependency_cons_inc_pc_5yes</t>
  </si>
  <si>
    <t>elec_sub_pc_dependency_final_inc_pc_5yes</t>
  </si>
  <si>
    <t>elec_sub_pc_dependency_nso_inc_5yes</t>
  </si>
  <si>
    <t>elec_sub_pc_dependency_linpobto__5yes</t>
  </si>
  <si>
    <t>elec_sub_pc_dependency_linpobex__5yes</t>
  </si>
  <si>
    <t>transporte_sub_pc_beneficiaries__5</t>
  </si>
  <si>
    <t>transporte_sub_pc_benefits__5</t>
  </si>
  <si>
    <t>transporte_sub_pc_coverage__5</t>
  </si>
  <si>
    <t>transporte_sub_pc_mean__5</t>
  </si>
  <si>
    <t>transporte_sub_pc_dependency_gross_mkt_inc_pc_5yes</t>
  </si>
  <si>
    <t>transporte_sub_pc_dependency_dis_inc_pc_5yes</t>
  </si>
  <si>
    <t>transporte_sub_pc_dependency_cons_inc_pc_5yes</t>
  </si>
  <si>
    <t>transporte_sub_pc_dependency_final_inc_pc_5yes</t>
  </si>
  <si>
    <t>transporte_sub_pc_dependency_nso_inc_5yes</t>
  </si>
  <si>
    <t>transporte_sub_pc_dependency_linpobto__5yes</t>
  </si>
  <si>
    <t>transporte_sub_pc_dependency_linpobex__5yes</t>
  </si>
  <si>
    <t>senavitat_sub_pc_beneficiaries__6</t>
  </si>
  <si>
    <t>senavitat_sub_pc_benefits__6</t>
  </si>
  <si>
    <t>senavitat_sub_pc_coverage__6</t>
  </si>
  <si>
    <t>senavitat_sub_pc_mean__6</t>
  </si>
  <si>
    <t>elec_sub_pc_beneficiaries__6</t>
  </si>
  <si>
    <t>elec_sub_pc_benefits__6</t>
  </si>
  <si>
    <t>elec_sub_pc_coverage__6</t>
  </si>
  <si>
    <t>elec_sub_pc_mean__6</t>
  </si>
  <si>
    <t>elec_sub_pc_dependency_gross_mkt_inc_pc_6yes</t>
  </si>
  <si>
    <t>elec_sub_pc_dependency_dis_inc_pc_6yes</t>
  </si>
  <si>
    <t>elec_sub_pc_dependency_cons_inc_pc_6yes</t>
  </si>
  <si>
    <t>elec_sub_pc_dependency_final_inc_pc_6yes</t>
  </si>
  <si>
    <t>elec_sub_pc_dependency_nso_inc_6yes</t>
  </si>
  <si>
    <t>elec_sub_pc_dependency_linpobto__6yes</t>
  </si>
  <si>
    <t>elec_sub_pc_dependency_linpobex__6yes</t>
  </si>
  <si>
    <t>transporte_sub_pc_beneficiaries__6</t>
  </si>
  <si>
    <t>transporte_sub_pc_benefits__6</t>
  </si>
  <si>
    <t>transporte_sub_pc_coverage__6</t>
  </si>
  <si>
    <t>transporte_sub_pc_mean__6</t>
  </si>
  <si>
    <t>transporte_sub_pc_dependency_gross_mkt_inc_pc_6yes</t>
  </si>
  <si>
    <t>transporte_sub_pc_dependency_dis_inc_pc_6yes</t>
  </si>
  <si>
    <t>transporte_sub_pc_dependency_cons_inc_pc_6yes</t>
  </si>
  <si>
    <t>transporte_sub_pc_dependency_final_inc_pc_6yes</t>
  </si>
  <si>
    <t>transporte_sub_pc_dependency_nso_inc_6yes</t>
  </si>
  <si>
    <t>transporte_sub_pc_dependency_linpobto__6yes</t>
  </si>
  <si>
    <t>transporte_sub_pc_dependency_linpobex__6yes</t>
  </si>
  <si>
    <t>senavitat_sub_pc_beneficiaries__7</t>
  </si>
  <si>
    <t>senavitat_sub_pc_benefits__7</t>
  </si>
  <si>
    <t>senavitat_sub_pc_coverage__7</t>
  </si>
  <si>
    <t>senavitat_sub_pc_mean__7</t>
  </si>
  <si>
    <t>elec_sub_pc_beneficiaries__7</t>
  </si>
  <si>
    <t>elec_sub_pc_benefits__7</t>
  </si>
  <si>
    <t>elec_sub_pc_coverage__7</t>
  </si>
  <si>
    <t>elec_sub_pc_mean__7</t>
  </si>
  <si>
    <t>elec_sub_pc_dependency_gross_mkt_inc_pc_7yes</t>
  </si>
  <si>
    <t>elec_sub_pc_dependency_dis_inc_pc_7yes</t>
  </si>
  <si>
    <t>elec_sub_pc_dependency_cons_inc_pc_7yes</t>
  </si>
  <si>
    <t>elec_sub_pc_dependency_final_inc_pc_7yes</t>
  </si>
  <si>
    <t>elec_sub_pc_dependency_nso_inc_7yes</t>
  </si>
  <si>
    <t>elec_sub_pc_dependency_linpobto__7yes</t>
  </si>
  <si>
    <t>elec_sub_pc_dependency_linpobex__7yes</t>
  </si>
  <si>
    <t>transporte_sub_pc_beneficiaries__7</t>
  </si>
  <si>
    <t>transporte_sub_pc_benefits__7</t>
  </si>
  <si>
    <t>transporte_sub_pc_coverage__7</t>
  </si>
  <si>
    <t>transporte_sub_pc_mean__7</t>
  </si>
  <si>
    <t>transporte_sub_pc_dependency_gross_mkt_inc_pc_7yes</t>
  </si>
  <si>
    <t>transporte_sub_pc_dependency_dis_inc_pc_7yes</t>
  </si>
  <si>
    <t>transporte_sub_pc_dependency_cons_inc_pc_7yes</t>
  </si>
  <si>
    <t>transporte_sub_pc_dependency_final_inc_pc_7yes</t>
  </si>
  <si>
    <t>transporte_sub_pc_dependency_nso_inc_7yes</t>
  </si>
  <si>
    <t>transporte_sub_pc_dependency_linpobto__7yes</t>
  </si>
  <si>
    <t>transporte_sub_pc_dependency_linpobex__7yes</t>
  </si>
  <si>
    <t>senavitat_sub_pc_beneficiaries__8</t>
  </si>
  <si>
    <t>senavitat_sub_pc_benefits__8</t>
  </si>
  <si>
    <t>senavitat_sub_pc_coverage__8</t>
  </si>
  <si>
    <t>senavitat_sub_pc_mean__8</t>
  </si>
  <si>
    <t>senavitat_sub_pc_dependency_gross_mkt_inc_pc_8yes</t>
  </si>
  <si>
    <t>senavitat_sub_pc_dependency_dis_inc_pc_8yes</t>
  </si>
  <si>
    <t>senavitat_sub_pc_dependency_cons_inc_pc_8yes</t>
  </si>
  <si>
    <t>senavitat_sub_pc_dependency_final_inc_pc_8yes</t>
  </si>
  <si>
    <t>senavitat_sub_pc_dependency_nso_inc_8yes</t>
  </si>
  <si>
    <t>senavitat_sub_pc_dependency_linpobto__8yes</t>
  </si>
  <si>
    <t>senavitat_sub_pc_dependency_linpobex__8yes</t>
  </si>
  <si>
    <t>elec_sub_pc_beneficiaries__8</t>
  </si>
  <si>
    <t>elec_sub_pc_benefits__8</t>
  </si>
  <si>
    <t>elec_sub_pc_coverage__8</t>
  </si>
  <si>
    <t>elec_sub_pc_mean__8</t>
  </si>
  <si>
    <t>elec_sub_pc_dependency_gross_mkt_inc_pc_8yes</t>
  </si>
  <si>
    <t>elec_sub_pc_dependency_dis_inc_pc_8yes</t>
  </si>
  <si>
    <t>elec_sub_pc_dependency_cons_inc_pc_8yes</t>
  </si>
  <si>
    <t>elec_sub_pc_dependency_final_inc_pc_8yes</t>
  </si>
  <si>
    <t>elec_sub_pc_dependency_nso_inc_8yes</t>
  </si>
  <si>
    <t>elec_sub_pc_dependency_linpobto__8yes</t>
  </si>
  <si>
    <t>elec_sub_pc_dependency_linpobex__8yes</t>
  </si>
  <si>
    <t>transporte_sub_pc_beneficiaries__8</t>
  </si>
  <si>
    <t>transporte_sub_pc_benefits__8</t>
  </si>
  <si>
    <t>transporte_sub_pc_coverage__8</t>
  </si>
  <si>
    <t>transporte_sub_pc_mean__8</t>
  </si>
  <si>
    <t>transporte_sub_pc_dependency_gross_mkt_inc_pc_8yes</t>
  </si>
  <si>
    <t>transporte_sub_pc_dependency_dis_inc_pc_8yes</t>
  </si>
  <si>
    <t>transporte_sub_pc_dependency_cons_inc_pc_8yes</t>
  </si>
  <si>
    <t>transporte_sub_pc_dependency_final_inc_pc_8yes</t>
  </si>
  <si>
    <t>transporte_sub_pc_dependency_nso_inc_8yes</t>
  </si>
  <si>
    <t>transporte_sub_pc_dependency_linpobto__8yes</t>
  </si>
  <si>
    <t>transporte_sub_pc_dependency_linpobex__8yes</t>
  </si>
  <si>
    <t>senavitat_sub_pc_beneficiaries__9</t>
  </si>
  <si>
    <t>senavitat_sub_pc_benefits__9</t>
  </si>
  <si>
    <t>senavitat_sub_pc_coverage__9</t>
  </si>
  <si>
    <t>senavitat_sub_pc_mean__9</t>
  </si>
  <si>
    <t>elec_sub_pc_beneficiaries__9</t>
  </si>
  <si>
    <t>elec_sub_pc_benefits__9</t>
  </si>
  <si>
    <t>elec_sub_pc_coverage__9</t>
  </si>
  <si>
    <t>elec_sub_pc_mean__9</t>
  </si>
  <si>
    <t>elec_sub_pc_dependency_gross_mkt_inc_pc_9yes</t>
  </si>
  <si>
    <t>elec_sub_pc_dependency_dis_inc_pc_9yes</t>
  </si>
  <si>
    <t>elec_sub_pc_dependency_cons_inc_pc_9yes</t>
  </si>
  <si>
    <t>elec_sub_pc_dependency_final_inc_pc_9yes</t>
  </si>
  <si>
    <t>elec_sub_pc_dependency_nso_inc_9yes</t>
  </si>
  <si>
    <t>elec_sub_pc_dependency_linpobto__9yes</t>
  </si>
  <si>
    <t>elec_sub_pc_dependency_linpobex__9yes</t>
  </si>
  <si>
    <t>transporte_sub_pc_beneficiaries__9</t>
  </si>
  <si>
    <t>transporte_sub_pc_benefits__9</t>
  </si>
  <si>
    <t>transporte_sub_pc_coverage__9</t>
  </si>
  <si>
    <t>transporte_sub_pc_mean__9</t>
  </si>
  <si>
    <t>transporte_sub_pc_dependency_gross_mkt_inc_pc_9yes</t>
  </si>
  <si>
    <t>transporte_sub_pc_dependency_dis_inc_pc_9yes</t>
  </si>
  <si>
    <t>transporte_sub_pc_dependency_cons_inc_pc_9yes</t>
  </si>
  <si>
    <t>transporte_sub_pc_dependency_final_inc_pc_9yes</t>
  </si>
  <si>
    <t>transporte_sub_pc_dependency_nso_inc_9yes</t>
  </si>
  <si>
    <t>transporte_sub_pc_dependency_linpobto__9yes</t>
  </si>
  <si>
    <t>transporte_sub_pc_dependency_linpobex__9yes</t>
  </si>
  <si>
    <t>senavitat_sub_pc_beneficiaries__10</t>
  </si>
  <si>
    <t>senavitat_sub_pc_benefits__10</t>
  </si>
  <si>
    <t>senavitat_sub_pc_coverage__10</t>
  </si>
  <si>
    <t>senavitat_sub_pc_mean__10</t>
  </si>
  <si>
    <t>elec_sub_pc_beneficiaries__10</t>
  </si>
  <si>
    <t>elec_sub_pc_benefits__10</t>
  </si>
  <si>
    <t>elec_sub_pc_coverage__10</t>
  </si>
  <si>
    <t>elec_sub_pc_mean__10</t>
  </si>
  <si>
    <t>elec_sub_pc_dependency_gross_mkt_inc_pc_10yes</t>
  </si>
  <si>
    <t>elec_sub_pc_dependency_dis_inc_pc_10yes</t>
  </si>
  <si>
    <t>elec_sub_pc_dependency_cons_inc_pc_10yes</t>
  </si>
  <si>
    <t>elec_sub_pc_dependency_final_inc_pc_10yes</t>
  </si>
  <si>
    <t>elec_sub_pc_dependency_nso_inc_10yes</t>
  </si>
  <si>
    <t>elec_sub_pc_dependency_linpobto__10yes</t>
  </si>
  <si>
    <t>elec_sub_pc_dependency_linpobex__10yes</t>
  </si>
  <si>
    <t>transporte_sub_pc_beneficiaries__10</t>
  </si>
  <si>
    <t>transporte_sub_pc_benefits__10</t>
  </si>
  <si>
    <t>transporte_sub_pc_coverage__10</t>
  </si>
  <si>
    <t>transporte_sub_pc_mean__10</t>
  </si>
  <si>
    <t>transporte_sub_pc_dependency_gross_mkt_inc_pc_10yes</t>
  </si>
  <si>
    <t>transporte_sub_pc_dependency_dis_inc_pc_10yes</t>
  </si>
  <si>
    <t>transporte_sub_pc_dependency_cons_inc_pc_10yes</t>
  </si>
  <si>
    <t>transporte_sub_pc_dependency_final_inc_pc_10yes</t>
  </si>
  <si>
    <t>transporte_sub_pc_dependency_nso_inc_10yes</t>
  </si>
  <si>
    <t>transporte_sub_pc_dependency_linpobto__10yes</t>
  </si>
  <si>
    <t>transporte_sub_pc_dependency_linpobex__10yes</t>
  </si>
  <si>
    <t>Educacion pub preescolar</t>
  </si>
  <si>
    <t>edupubpreesc_pc</t>
  </si>
  <si>
    <t>Educacion pub primaria</t>
  </si>
  <si>
    <t>edupubprim_pc</t>
  </si>
  <si>
    <t>Educacion pub secundaria</t>
  </si>
  <si>
    <t>edupubsec_pc</t>
  </si>
  <si>
    <t>Educacion pub universitaria</t>
  </si>
  <si>
    <t>edupubuni_pc</t>
  </si>
  <si>
    <t>Senavitat</t>
  </si>
  <si>
    <t>Transferencias de alimentos</t>
  </si>
  <si>
    <t>transfood_pc</t>
  </si>
  <si>
    <t>Transferencias de utiles esc</t>
  </si>
  <si>
    <t>transutil_pc</t>
  </si>
  <si>
    <t>Electricidad sub</t>
  </si>
  <si>
    <t>Transporte sub</t>
  </si>
  <si>
    <t>Becas escolares</t>
  </si>
  <si>
    <t>becas_pc</t>
  </si>
  <si>
    <t>becas_pc_dependency_gross_mkt_inc_pc_1</t>
  </si>
  <si>
    <t>becas_pc_dependency_dis_inc_pc_1</t>
  </si>
  <si>
    <t>becas_pc_dependency_cons_inc_pc_1</t>
  </si>
  <si>
    <t>becas_pc_dependency_final_inc_pc_1</t>
  </si>
  <si>
    <t>becas_pc_dependency_nso_inc_1</t>
  </si>
  <si>
    <t>becas_pc_dependency_linpobto__1</t>
  </si>
  <si>
    <t>becas_pc_dependency_linpobex__1</t>
  </si>
  <si>
    <t>edupubpreesc_pc_dependency_gross_mkt_inc_pc_1</t>
  </si>
  <si>
    <t>edupubpreesc_pc_dependency_dis_inc_pc_1</t>
  </si>
  <si>
    <t>edupubpreesc_pc_dependency_cons_inc_pc_1</t>
  </si>
  <si>
    <t>edupubpreesc_pc_dependency_final_inc_pc_1</t>
  </si>
  <si>
    <t>edupubpreesc_pc_dependency_nso_inc_1</t>
  </si>
  <si>
    <t>edupubpreesc_pc_dependency_linpobto__1</t>
  </si>
  <si>
    <t>edupubpreesc_pc_dependency_linpobex__1</t>
  </si>
  <si>
    <t>edupubprim_pc_dependency_gross_mkt_inc_pc_1</t>
  </si>
  <si>
    <t>edupubprim_pc_dependency_dis_inc_pc_1</t>
  </si>
  <si>
    <t>edupubprim_pc_dependency_cons_inc_pc_1</t>
  </si>
  <si>
    <t>edupubprim_pc_dependency_final_inc_pc_1</t>
  </si>
  <si>
    <t>edupubprim_pc_dependency_nso_inc_1</t>
  </si>
  <si>
    <t>edupubprim_pc_dependency_linpobto__1</t>
  </si>
  <si>
    <t>edupubprim_pc_dependency_linpobex__1</t>
  </si>
  <si>
    <t>edupubsec_pc_dependency_gross_mkt_inc_pc_1</t>
  </si>
  <si>
    <t>edupubsec_pc_dependency_dis_inc_pc_1</t>
  </si>
  <si>
    <t>edupubsec_pc_dependency_cons_inc_pc_1</t>
  </si>
  <si>
    <t>edupubsec_pc_dependency_final_inc_pc_1</t>
  </si>
  <si>
    <t>edupubsec_pc_dependency_nso_inc_1</t>
  </si>
  <si>
    <t>edupubsec_pc_dependency_linpobto__1</t>
  </si>
  <si>
    <t>edupubsec_pc_dependency_linpobex__1</t>
  </si>
  <si>
    <t>edupubuni_pc_dependency_gross_mkt_inc_pc_1</t>
  </si>
  <si>
    <t>edupubuni_pc_dependency_dis_inc_pc_1</t>
  </si>
  <si>
    <t>edupubuni_pc_dependency_cons_inc_pc_1</t>
  </si>
  <si>
    <t>edupubuni_pc_dependency_final_inc_pc_1</t>
  </si>
  <si>
    <t>edupubuni_pc_dependency_nso_inc_1</t>
  </si>
  <si>
    <t>edupubuni_pc_dependency_linpobto__1</t>
  </si>
  <si>
    <t>edupubuni_pc_dependency_linpobex__1</t>
  </si>
  <si>
    <t>transfood_pc_dependency_gross_mkt_inc_pc_1</t>
  </si>
  <si>
    <t>transfood_pc_dependency_dis_inc_pc_1</t>
  </si>
  <si>
    <t>transfood_pc_dependency_cons_inc_pc_1</t>
  </si>
  <si>
    <t>transfood_pc_dependency_final_inc_pc_1</t>
  </si>
  <si>
    <t>transfood_pc_dependency_nso_inc_1</t>
  </si>
  <si>
    <t>transfood_pc_dependency_linpobto__1</t>
  </si>
  <si>
    <t>transfood_pc_dependency_linpobex__1</t>
  </si>
  <si>
    <t>transutil_pc_dependency_gross_mkt_inc_pc_1</t>
  </si>
  <si>
    <t>transutil_pc_dependency_dis_inc_pc_1</t>
  </si>
  <si>
    <t>transutil_pc_dependency_cons_inc_pc_1</t>
  </si>
  <si>
    <t>transutil_pc_dependency_final_inc_pc_1</t>
  </si>
  <si>
    <t>transutil_pc_dependency_nso_inc_1</t>
  </si>
  <si>
    <t>transutil_pc_dependency_linpobto__1</t>
  </si>
  <si>
    <t>transutil_pc_dependency_linpobex__1</t>
  </si>
  <si>
    <t>becas_pc_dependency_gross_mkt_inc_pc_2</t>
  </si>
  <si>
    <t>becas_pc_dependency_dis_inc_pc_2</t>
  </si>
  <si>
    <t>becas_pc_dependency_cons_inc_pc_2</t>
  </si>
  <si>
    <t>becas_pc_dependency_final_inc_pc_2</t>
  </si>
  <si>
    <t>becas_pc_dependency_nso_inc_2</t>
  </si>
  <si>
    <t>becas_pc_dependency_linpobto__2</t>
  </si>
  <si>
    <t>becas_pc_dependency_linpobex__2</t>
  </si>
  <si>
    <t>edupubpreesc_pc_dependency_gross_mkt_inc_pc_2</t>
  </si>
  <si>
    <t>edupubpreesc_pc_dependency_dis_inc_pc_2</t>
  </si>
  <si>
    <t>edupubpreesc_pc_dependency_cons_inc_pc_2</t>
  </si>
  <si>
    <t>edupubpreesc_pc_dependency_final_inc_pc_2</t>
  </si>
  <si>
    <t>edupubpreesc_pc_dependency_nso_inc_2</t>
  </si>
  <si>
    <t>edupubpreesc_pc_dependency_linpobto__2</t>
  </si>
  <si>
    <t>edupubpreesc_pc_dependency_linpobex__2</t>
  </si>
  <si>
    <t>edupubprim_pc_dependency_gross_mkt_inc_pc_2</t>
  </si>
  <si>
    <t>edupubprim_pc_dependency_dis_inc_pc_2</t>
  </si>
  <si>
    <t>edupubprim_pc_dependency_cons_inc_pc_2</t>
  </si>
  <si>
    <t>edupubprim_pc_dependency_final_inc_pc_2</t>
  </si>
  <si>
    <t>edupubprim_pc_dependency_nso_inc_2</t>
  </si>
  <si>
    <t>edupubprim_pc_dependency_linpobto__2</t>
  </si>
  <si>
    <t>edupubprim_pc_dependency_linpobex__2</t>
  </si>
  <si>
    <t>edupubsec_pc_dependency_gross_mkt_inc_pc_2</t>
  </si>
  <si>
    <t>edupubsec_pc_dependency_dis_inc_pc_2</t>
  </si>
  <si>
    <t>edupubsec_pc_dependency_cons_inc_pc_2</t>
  </si>
  <si>
    <t>edupubsec_pc_dependency_final_inc_pc_2</t>
  </si>
  <si>
    <t>edupubsec_pc_dependency_nso_inc_2</t>
  </si>
  <si>
    <t>edupubsec_pc_dependency_linpobto__2</t>
  </si>
  <si>
    <t>edupubsec_pc_dependency_linpobex__2</t>
  </si>
  <si>
    <t>edupubuni_pc_dependency_gross_mkt_inc_pc_2</t>
  </si>
  <si>
    <t>edupubuni_pc_dependency_dis_inc_pc_2</t>
  </si>
  <si>
    <t>edupubuni_pc_dependency_cons_inc_pc_2</t>
  </si>
  <si>
    <t>edupubuni_pc_dependency_final_inc_pc_2</t>
  </si>
  <si>
    <t>edupubuni_pc_dependency_nso_inc_2</t>
  </si>
  <si>
    <t>edupubuni_pc_dependency_linpobto__2</t>
  </si>
  <si>
    <t>edupubuni_pc_dependency_linpobex__2</t>
  </si>
  <si>
    <t>transfood_pc_dependency_gross_mkt_inc_pc_2</t>
  </si>
  <si>
    <t>transfood_pc_dependency_dis_inc_pc_2</t>
  </si>
  <si>
    <t>transfood_pc_dependency_cons_inc_pc_2</t>
  </si>
  <si>
    <t>transfood_pc_dependency_final_inc_pc_2</t>
  </si>
  <si>
    <t>transfood_pc_dependency_nso_inc_2</t>
  </si>
  <si>
    <t>transfood_pc_dependency_linpobto__2</t>
  </si>
  <si>
    <t>transfood_pc_dependency_linpobex__2</t>
  </si>
  <si>
    <t>transutil_pc_dependency_gross_mkt_inc_pc_2</t>
  </si>
  <si>
    <t>transutil_pc_dependency_dis_inc_pc_2</t>
  </si>
  <si>
    <t>transutil_pc_dependency_cons_inc_pc_2</t>
  </si>
  <si>
    <t>transutil_pc_dependency_final_inc_pc_2</t>
  </si>
  <si>
    <t>transutil_pc_dependency_nso_inc_2</t>
  </si>
  <si>
    <t>transutil_pc_dependency_linpobto__2</t>
  </si>
  <si>
    <t>transutil_pc_dependency_linpobex__2</t>
  </si>
  <si>
    <t>becas_pc_dependency_gross_mkt_inc_pc_3</t>
  </si>
  <si>
    <t>becas_pc_dependency_dis_inc_pc_3</t>
  </si>
  <si>
    <t>becas_pc_dependency_cons_inc_pc_3</t>
  </si>
  <si>
    <t>becas_pc_dependency_final_inc_pc_3</t>
  </si>
  <si>
    <t>becas_pc_dependency_nso_inc_3</t>
  </si>
  <si>
    <t>becas_pc_dependency_linpobto__3</t>
  </si>
  <si>
    <t>becas_pc_dependency_linpobex__3</t>
  </si>
  <si>
    <t>edupubpreesc_pc_dependency_gross_mkt_inc_pc_3</t>
  </si>
  <si>
    <t>edupubpreesc_pc_dependency_dis_inc_pc_3</t>
  </si>
  <si>
    <t>edupubpreesc_pc_dependency_cons_inc_pc_3</t>
  </si>
  <si>
    <t>edupubpreesc_pc_dependency_final_inc_pc_3</t>
  </si>
  <si>
    <t>edupubpreesc_pc_dependency_nso_inc_3</t>
  </si>
  <si>
    <t>edupubpreesc_pc_dependency_linpobto__3</t>
  </si>
  <si>
    <t>edupubpreesc_pc_dependency_linpobex__3</t>
  </si>
  <si>
    <t>edupubprim_pc_dependency_gross_mkt_inc_pc_3</t>
  </si>
  <si>
    <t>edupubprim_pc_dependency_dis_inc_pc_3</t>
  </si>
  <si>
    <t>edupubprim_pc_dependency_cons_inc_pc_3</t>
  </si>
  <si>
    <t>edupubprim_pc_dependency_final_inc_pc_3</t>
  </si>
  <si>
    <t>edupubprim_pc_dependency_nso_inc_3</t>
  </si>
  <si>
    <t>edupubprim_pc_dependency_linpobto__3</t>
  </si>
  <si>
    <t>edupubprim_pc_dependency_linpobex__3</t>
  </si>
  <si>
    <t>edupubsec_pc_dependency_gross_mkt_inc_pc_3</t>
  </si>
  <si>
    <t>edupubsec_pc_dependency_dis_inc_pc_3</t>
  </si>
  <si>
    <t>edupubsec_pc_dependency_cons_inc_pc_3</t>
  </si>
  <si>
    <t>edupubsec_pc_dependency_final_inc_pc_3</t>
  </si>
  <si>
    <t>edupubsec_pc_dependency_nso_inc_3</t>
  </si>
  <si>
    <t>edupubsec_pc_dependency_linpobto__3</t>
  </si>
  <si>
    <t>edupubsec_pc_dependency_linpobex__3</t>
  </si>
  <si>
    <t>edupubuni_pc_dependency_gross_mkt_inc_pc_3</t>
  </si>
  <si>
    <t>edupubuni_pc_dependency_dis_inc_pc_3</t>
  </si>
  <si>
    <t>edupubuni_pc_dependency_cons_inc_pc_3</t>
  </si>
  <si>
    <t>edupubuni_pc_dependency_final_inc_pc_3</t>
  </si>
  <si>
    <t>edupubuni_pc_dependency_nso_inc_3</t>
  </si>
  <si>
    <t>edupubuni_pc_dependency_linpobto__3</t>
  </si>
  <si>
    <t>edupubuni_pc_dependency_linpobex__3</t>
  </si>
  <si>
    <t>transfood_pc_dependency_gross_mkt_inc_pc_3</t>
  </si>
  <si>
    <t>transfood_pc_dependency_dis_inc_pc_3</t>
  </si>
  <si>
    <t>transfood_pc_dependency_cons_inc_pc_3</t>
  </si>
  <si>
    <t>transfood_pc_dependency_final_inc_pc_3</t>
  </si>
  <si>
    <t>transfood_pc_dependency_nso_inc_3</t>
  </si>
  <si>
    <t>transfood_pc_dependency_linpobto__3</t>
  </si>
  <si>
    <t>transfood_pc_dependency_linpobex__3</t>
  </si>
  <si>
    <t>transutil_pc_dependency_gross_mkt_inc_pc_3</t>
  </si>
  <si>
    <t>transutil_pc_dependency_dis_inc_pc_3</t>
  </si>
  <si>
    <t>transutil_pc_dependency_cons_inc_pc_3</t>
  </si>
  <si>
    <t>transutil_pc_dependency_final_inc_pc_3</t>
  </si>
  <si>
    <t>transutil_pc_dependency_nso_inc_3</t>
  </si>
  <si>
    <t>transutil_pc_dependency_linpobto__3</t>
  </si>
  <si>
    <t>transutil_pc_dependency_linpobex__3</t>
  </si>
  <si>
    <t>becas_pc_dependency_gross_mkt_inc_pc_4</t>
  </si>
  <si>
    <t>becas_pc_dependency_dis_inc_pc_4</t>
  </si>
  <si>
    <t>becas_pc_dependency_cons_inc_pc_4</t>
  </si>
  <si>
    <t>becas_pc_dependency_final_inc_pc_4</t>
  </si>
  <si>
    <t>becas_pc_dependency_nso_inc_4</t>
  </si>
  <si>
    <t>becas_pc_dependency_linpobto__4</t>
  </si>
  <si>
    <t>becas_pc_dependency_linpobex__4</t>
  </si>
  <si>
    <t>edupubpreesc_pc_dependency_gross_mkt_inc_pc_4</t>
  </si>
  <si>
    <t>edupubpreesc_pc_dependency_dis_inc_pc_4</t>
  </si>
  <si>
    <t>edupubpreesc_pc_dependency_cons_inc_pc_4</t>
  </si>
  <si>
    <t>edupubpreesc_pc_dependency_final_inc_pc_4</t>
  </si>
  <si>
    <t>edupubpreesc_pc_dependency_nso_inc_4</t>
  </si>
  <si>
    <t>edupubpreesc_pc_dependency_linpobto__4</t>
  </si>
  <si>
    <t>edupubpreesc_pc_dependency_linpobex__4</t>
  </si>
  <si>
    <t>edupubprim_pc_dependency_gross_mkt_inc_pc_4</t>
  </si>
  <si>
    <t>edupubprim_pc_dependency_dis_inc_pc_4</t>
  </si>
  <si>
    <t>edupubprim_pc_dependency_cons_inc_pc_4</t>
  </si>
  <si>
    <t>edupubprim_pc_dependency_final_inc_pc_4</t>
  </si>
  <si>
    <t>edupubprim_pc_dependency_nso_inc_4</t>
  </si>
  <si>
    <t>edupubprim_pc_dependency_linpobto__4</t>
  </si>
  <si>
    <t>edupubprim_pc_dependency_linpobex__4</t>
  </si>
  <si>
    <t>edupubsec_pc_dependency_gross_mkt_inc_pc_4</t>
  </si>
  <si>
    <t>edupubsec_pc_dependency_dis_inc_pc_4</t>
  </si>
  <si>
    <t>edupubsec_pc_dependency_cons_inc_pc_4</t>
  </si>
  <si>
    <t>edupubsec_pc_dependency_final_inc_pc_4</t>
  </si>
  <si>
    <t>edupubsec_pc_dependency_nso_inc_4</t>
  </si>
  <si>
    <t>edupubsec_pc_dependency_linpobto__4</t>
  </si>
  <si>
    <t>edupubsec_pc_dependency_linpobex__4</t>
  </si>
  <si>
    <t>edupubuni_pc_dependency_gross_mkt_inc_pc_4</t>
  </si>
  <si>
    <t>edupubuni_pc_dependency_dis_inc_pc_4</t>
  </si>
  <si>
    <t>edupubuni_pc_dependency_cons_inc_pc_4</t>
  </si>
  <si>
    <t>edupubuni_pc_dependency_final_inc_pc_4</t>
  </si>
  <si>
    <t>edupubuni_pc_dependency_nso_inc_4</t>
  </si>
  <si>
    <t>edupubuni_pc_dependency_linpobto__4</t>
  </si>
  <si>
    <t>edupubuni_pc_dependency_linpobex__4</t>
  </si>
  <si>
    <t>transfood_pc_dependency_gross_mkt_inc_pc_4</t>
  </si>
  <si>
    <t>transfood_pc_dependency_dis_inc_pc_4</t>
  </si>
  <si>
    <t>transfood_pc_dependency_cons_inc_pc_4</t>
  </si>
  <si>
    <t>transfood_pc_dependency_final_inc_pc_4</t>
  </si>
  <si>
    <t>transfood_pc_dependency_nso_inc_4</t>
  </si>
  <si>
    <t>transfood_pc_dependency_linpobto__4</t>
  </si>
  <si>
    <t>transfood_pc_dependency_linpobex__4</t>
  </si>
  <si>
    <t>transutil_pc_dependency_gross_mkt_inc_pc_4</t>
  </si>
  <si>
    <t>transutil_pc_dependency_dis_inc_pc_4</t>
  </si>
  <si>
    <t>transutil_pc_dependency_cons_inc_pc_4</t>
  </si>
  <si>
    <t>transutil_pc_dependency_final_inc_pc_4</t>
  </si>
  <si>
    <t>transutil_pc_dependency_nso_inc_4</t>
  </si>
  <si>
    <t>transutil_pc_dependency_linpobto__4</t>
  </si>
  <si>
    <t>transutil_pc_dependency_linpobex__4</t>
  </si>
  <si>
    <t>becas_pc_dependency_gross_mkt_inc_pc_5</t>
  </si>
  <si>
    <t>becas_pc_dependency_dis_inc_pc_5</t>
  </si>
  <si>
    <t>becas_pc_dependency_cons_inc_pc_5</t>
  </si>
  <si>
    <t>becas_pc_dependency_final_inc_pc_5</t>
  </si>
  <si>
    <t>becas_pc_dependency_nso_inc_5</t>
  </si>
  <si>
    <t>becas_pc_dependency_linpobto__5</t>
  </si>
  <si>
    <t>becas_pc_dependency_linpobex__5</t>
  </si>
  <si>
    <t>edupubpreesc_pc_dependency_gross_mkt_inc_pc_5</t>
  </si>
  <si>
    <t>edupubpreesc_pc_dependency_dis_inc_pc_5</t>
  </si>
  <si>
    <t>edupubpreesc_pc_dependency_cons_inc_pc_5</t>
  </si>
  <si>
    <t>edupubpreesc_pc_dependency_final_inc_pc_5</t>
  </si>
  <si>
    <t>edupubpreesc_pc_dependency_nso_inc_5</t>
  </si>
  <si>
    <t>edupubpreesc_pc_dependency_linpobto__5</t>
  </si>
  <si>
    <t>edupubpreesc_pc_dependency_linpobex__5</t>
  </si>
  <si>
    <t>edupubprim_pc_dependency_gross_mkt_inc_pc_5</t>
  </si>
  <si>
    <t>edupubprim_pc_dependency_dis_inc_pc_5</t>
  </si>
  <si>
    <t>edupubprim_pc_dependency_cons_inc_pc_5</t>
  </si>
  <si>
    <t>edupubprim_pc_dependency_final_inc_pc_5</t>
  </si>
  <si>
    <t>edupubprim_pc_dependency_nso_inc_5</t>
  </si>
  <si>
    <t>edupubprim_pc_dependency_linpobto__5</t>
  </si>
  <si>
    <t>edupubprim_pc_dependency_linpobex__5</t>
  </si>
  <si>
    <t>edupubsec_pc_dependency_gross_mkt_inc_pc_5</t>
  </si>
  <si>
    <t>edupubsec_pc_dependency_dis_inc_pc_5</t>
  </si>
  <si>
    <t>edupubsec_pc_dependency_cons_inc_pc_5</t>
  </si>
  <si>
    <t>edupubsec_pc_dependency_final_inc_pc_5</t>
  </si>
  <si>
    <t>edupubsec_pc_dependency_nso_inc_5</t>
  </si>
  <si>
    <t>edupubsec_pc_dependency_linpobto__5</t>
  </si>
  <si>
    <t>edupubsec_pc_dependency_linpobex__5</t>
  </si>
  <si>
    <t>edupubuni_pc_dependency_gross_mkt_inc_pc_5</t>
  </si>
  <si>
    <t>edupubuni_pc_dependency_dis_inc_pc_5</t>
  </si>
  <si>
    <t>edupubuni_pc_dependency_cons_inc_pc_5</t>
  </si>
  <si>
    <t>edupubuni_pc_dependency_final_inc_pc_5</t>
  </si>
  <si>
    <t>edupubuni_pc_dependency_nso_inc_5</t>
  </si>
  <si>
    <t>edupubuni_pc_dependency_linpobto__5</t>
  </si>
  <si>
    <t>edupubuni_pc_dependency_linpobex__5</t>
  </si>
  <si>
    <t>transfood_pc_dependency_gross_mkt_inc_pc_5</t>
  </si>
  <si>
    <t>transfood_pc_dependency_dis_inc_pc_5</t>
  </si>
  <si>
    <t>transfood_pc_dependency_cons_inc_pc_5</t>
  </si>
  <si>
    <t>transfood_pc_dependency_final_inc_pc_5</t>
  </si>
  <si>
    <t>transfood_pc_dependency_nso_inc_5</t>
  </si>
  <si>
    <t>transfood_pc_dependency_linpobto__5</t>
  </si>
  <si>
    <t>transfood_pc_dependency_linpobex__5</t>
  </si>
  <si>
    <t>transutil_pc_dependency_gross_mkt_inc_pc_5</t>
  </si>
  <si>
    <t>transutil_pc_dependency_dis_inc_pc_5</t>
  </si>
  <si>
    <t>transutil_pc_dependency_cons_inc_pc_5</t>
  </si>
  <si>
    <t>transutil_pc_dependency_final_inc_pc_5</t>
  </si>
  <si>
    <t>transutil_pc_dependency_nso_inc_5</t>
  </si>
  <si>
    <t>transutil_pc_dependency_linpobto__5</t>
  </si>
  <si>
    <t>transutil_pc_dependency_linpobex__5</t>
  </si>
  <si>
    <t>becas_pc_dependency_gross_mkt_inc_pc_6</t>
  </si>
  <si>
    <t>becas_pc_dependency_dis_inc_pc_6</t>
  </si>
  <si>
    <t>becas_pc_dependency_cons_inc_pc_6</t>
  </si>
  <si>
    <t>becas_pc_dependency_final_inc_pc_6</t>
  </si>
  <si>
    <t>becas_pc_dependency_nso_inc_6</t>
  </si>
  <si>
    <t>becas_pc_dependency_linpobto__6</t>
  </si>
  <si>
    <t>becas_pc_dependency_linpobex__6</t>
  </si>
  <si>
    <t>edupubpreesc_pc_dependency_gross_mkt_inc_pc_6</t>
  </si>
  <si>
    <t>edupubpreesc_pc_dependency_dis_inc_pc_6</t>
  </si>
  <si>
    <t>edupubpreesc_pc_dependency_cons_inc_pc_6</t>
  </si>
  <si>
    <t>edupubpreesc_pc_dependency_final_inc_pc_6</t>
  </si>
  <si>
    <t>edupubpreesc_pc_dependency_nso_inc_6</t>
  </si>
  <si>
    <t>edupubpreesc_pc_dependency_linpobto__6</t>
  </si>
  <si>
    <t>edupubpreesc_pc_dependency_linpobex__6</t>
  </si>
  <si>
    <t>edupubprim_pc_dependency_gross_mkt_inc_pc_6</t>
  </si>
  <si>
    <t>edupubprim_pc_dependency_dis_inc_pc_6</t>
  </si>
  <si>
    <t>edupubprim_pc_dependency_cons_inc_pc_6</t>
  </si>
  <si>
    <t>edupubprim_pc_dependency_final_inc_pc_6</t>
  </si>
  <si>
    <t>edupubprim_pc_dependency_nso_inc_6</t>
  </si>
  <si>
    <t>edupubprim_pc_dependency_linpobto__6</t>
  </si>
  <si>
    <t>edupubprim_pc_dependency_linpobex__6</t>
  </si>
  <si>
    <t>edupubsec_pc_dependency_gross_mkt_inc_pc_6</t>
  </si>
  <si>
    <t>edupubsec_pc_dependency_dis_inc_pc_6</t>
  </si>
  <si>
    <t>edupubsec_pc_dependency_cons_inc_pc_6</t>
  </si>
  <si>
    <t>edupubsec_pc_dependency_final_inc_pc_6</t>
  </si>
  <si>
    <t>edupubsec_pc_dependency_nso_inc_6</t>
  </si>
  <si>
    <t>edupubsec_pc_dependency_linpobto__6</t>
  </si>
  <si>
    <t>edupubsec_pc_dependency_linpobex__6</t>
  </si>
  <si>
    <t>edupubuni_pc_dependency_gross_mkt_inc_pc_6</t>
  </si>
  <si>
    <t>edupubuni_pc_dependency_dis_inc_pc_6</t>
  </si>
  <si>
    <t>edupubuni_pc_dependency_cons_inc_pc_6</t>
  </si>
  <si>
    <t>edupubuni_pc_dependency_final_inc_pc_6</t>
  </si>
  <si>
    <t>edupubuni_pc_dependency_nso_inc_6</t>
  </si>
  <si>
    <t>edupubuni_pc_dependency_linpobto__6</t>
  </si>
  <si>
    <t>edupubuni_pc_dependency_linpobex__6</t>
  </si>
  <si>
    <t>transfood_pc_dependency_gross_mkt_inc_pc_6</t>
  </si>
  <si>
    <t>transfood_pc_dependency_dis_inc_pc_6</t>
  </si>
  <si>
    <t>transfood_pc_dependency_cons_inc_pc_6</t>
  </si>
  <si>
    <t>transfood_pc_dependency_final_inc_pc_6</t>
  </si>
  <si>
    <t>transfood_pc_dependency_nso_inc_6</t>
  </si>
  <si>
    <t>transfood_pc_dependency_linpobto__6</t>
  </si>
  <si>
    <t>transfood_pc_dependency_linpobex__6</t>
  </si>
  <si>
    <t>transutil_pc_dependency_gross_mkt_inc_pc_6</t>
  </si>
  <si>
    <t>transutil_pc_dependency_dis_inc_pc_6</t>
  </si>
  <si>
    <t>transutil_pc_dependency_cons_inc_pc_6</t>
  </si>
  <si>
    <t>transutil_pc_dependency_final_inc_pc_6</t>
  </si>
  <si>
    <t>transutil_pc_dependency_nso_inc_6</t>
  </si>
  <si>
    <t>transutil_pc_dependency_linpobto__6</t>
  </si>
  <si>
    <t>transutil_pc_dependency_linpobex__6</t>
  </si>
  <si>
    <t>becas_pc_dependency_gross_mkt_inc_pc_7</t>
  </si>
  <si>
    <t>becas_pc_dependency_dis_inc_pc_7</t>
  </si>
  <si>
    <t>becas_pc_dependency_cons_inc_pc_7</t>
  </si>
  <si>
    <t>becas_pc_dependency_final_inc_pc_7</t>
  </si>
  <si>
    <t>becas_pc_dependency_nso_inc_7</t>
  </si>
  <si>
    <t>becas_pc_dependency_linpobto__7</t>
  </si>
  <si>
    <t>becas_pc_dependency_linpobex__7</t>
  </si>
  <si>
    <t>edupubpreesc_pc_dependency_gross_mkt_inc_pc_7</t>
  </si>
  <si>
    <t>edupubpreesc_pc_dependency_dis_inc_pc_7</t>
  </si>
  <si>
    <t>edupubpreesc_pc_dependency_cons_inc_pc_7</t>
  </si>
  <si>
    <t>edupubpreesc_pc_dependency_final_inc_pc_7</t>
  </si>
  <si>
    <t>edupubpreesc_pc_dependency_nso_inc_7</t>
  </si>
  <si>
    <t>edupubpreesc_pc_dependency_linpobto__7</t>
  </si>
  <si>
    <t>edupubpreesc_pc_dependency_linpobex__7</t>
  </si>
  <si>
    <t>edupubprim_pc_dependency_gross_mkt_inc_pc_7</t>
  </si>
  <si>
    <t>edupubprim_pc_dependency_dis_inc_pc_7</t>
  </si>
  <si>
    <t>edupubprim_pc_dependency_cons_inc_pc_7</t>
  </si>
  <si>
    <t>edupubprim_pc_dependency_final_inc_pc_7</t>
  </si>
  <si>
    <t>edupubprim_pc_dependency_nso_inc_7</t>
  </si>
  <si>
    <t>edupubprim_pc_dependency_linpobto__7</t>
  </si>
  <si>
    <t>edupubprim_pc_dependency_linpobex__7</t>
  </si>
  <si>
    <t>edupubsec_pc_dependency_gross_mkt_inc_pc_7</t>
  </si>
  <si>
    <t>edupubsec_pc_dependency_dis_inc_pc_7</t>
  </si>
  <si>
    <t>edupubsec_pc_dependency_cons_inc_pc_7</t>
  </si>
  <si>
    <t>edupubsec_pc_dependency_final_inc_pc_7</t>
  </si>
  <si>
    <t>edupubsec_pc_dependency_nso_inc_7</t>
  </si>
  <si>
    <t>edupubsec_pc_dependency_linpobto__7</t>
  </si>
  <si>
    <t>edupubsec_pc_dependency_linpobex__7</t>
  </si>
  <si>
    <t>edupubuni_pc_dependency_gross_mkt_inc_pc_7</t>
  </si>
  <si>
    <t>edupubuni_pc_dependency_dis_inc_pc_7</t>
  </si>
  <si>
    <t>edupubuni_pc_dependency_cons_inc_pc_7</t>
  </si>
  <si>
    <t>edupubuni_pc_dependency_final_inc_pc_7</t>
  </si>
  <si>
    <t>edupubuni_pc_dependency_nso_inc_7</t>
  </si>
  <si>
    <t>edupubuni_pc_dependency_linpobto__7</t>
  </si>
  <si>
    <t>edupubuni_pc_dependency_linpobex__7</t>
  </si>
  <si>
    <t>transfood_pc_dependency_gross_mkt_inc_pc_7</t>
  </si>
  <si>
    <t>transfood_pc_dependency_dis_inc_pc_7</t>
  </si>
  <si>
    <t>transfood_pc_dependency_cons_inc_pc_7</t>
  </si>
  <si>
    <t>transfood_pc_dependency_final_inc_pc_7</t>
  </si>
  <si>
    <t>transfood_pc_dependency_nso_inc_7</t>
  </si>
  <si>
    <t>transfood_pc_dependency_linpobto__7</t>
  </si>
  <si>
    <t>transfood_pc_dependency_linpobex__7</t>
  </si>
  <si>
    <t>transutil_pc_dependency_gross_mkt_inc_pc_7</t>
  </si>
  <si>
    <t>transutil_pc_dependency_dis_inc_pc_7</t>
  </si>
  <si>
    <t>transutil_pc_dependency_cons_inc_pc_7</t>
  </si>
  <si>
    <t>transutil_pc_dependency_final_inc_pc_7</t>
  </si>
  <si>
    <t>transutil_pc_dependency_nso_inc_7</t>
  </si>
  <si>
    <t>transutil_pc_dependency_linpobto__7</t>
  </si>
  <si>
    <t>transutil_pc_dependency_linpobex__7</t>
  </si>
  <si>
    <t>becas_pc_dependency_gross_mkt_inc_pc_8</t>
  </si>
  <si>
    <t>becas_pc_dependency_dis_inc_pc_8</t>
  </si>
  <si>
    <t>becas_pc_dependency_cons_inc_pc_8</t>
  </si>
  <si>
    <t>becas_pc_dependency_final_inc_pc_8</t>
  </si>
  <si>
    <t>becas_pc_dependency_nso_inc_8</t>
  </si>
  <si>
    <t>becas_pc_dependency_linpobto__8</t>
  </si>
  <si>
    <t>becas_pc_dependency_linpobex__8</t>
  </si>
  <si>
    <t>edupubpreesc_pc_dependency_gross_mkt_inc_pc_8</t>
  </si>
  <si>
    <t>edupubpreesc_pc_dependency_dis_inc_pc_8</t>
  </si>
  <si>
    <t>edupubpreesc_pc_dependency_cons_inc_pc_8</t>
  </si>
  <si>
    <t>edupubpreesc_pc_dependency_final_inc_pc_8</t>
  </si>
  <si>
    <t>edupubpreesc_pc_dependency_nso_inc_8</t>
  </si>
  <si>
    <t>edupubpreesc_pc_dependency_linpobto__8</t>
  </si>
  <si>
    <t>edupubpreesc_pc_dependency_linpobex__8</t>
  </si>
  <si>
    <t>edupubprim_pc_dependency_gross_mkt_inc_pc_8</t>
  </si>
  <si>
    <t>edupubprim_pc_dependency_dis_inc_pc_8</t>
  </si>
  <si>
    <t>edupubprim_pc_dependency_cons_inc_pc_8</t>
  </si>
  <si>
    <t>edupubprim_pc_dependency_final_inc_pc_8</t>
  </si>
  <si>
    <t>edupubprim_pc_dependency_nso_inc_8</t>
  </si>
  <si>
    <t>edupubprim_pc_dependency_linpobto__8</t>
  </si>
  <si>
    <t>edupubprim_pc_dependency_linpobex__8</t>
  </si>
  <si>
    <t>edupubsec_pc_dependency_gross_mkt_inc_pc_8</t>
  </si>
  <si>
    <t>edupubsec_pc_dependency_dis_inc_pc_8</t>
  </si>
  <si>
    <t>edupubsec_pc_dependency_cons_inc_pc_8</t>
  </si>
  <si>
    <t>edupubsec_pc_dependency_final_inc_pc_8</t>
  </si>
  <si>
    <t>edupubsec_pc_dependency_nso_inc_8</t>
  </si>
  <si>
    <t>edupubsec_pc_dependency_linpobto__8</t>
  </si>
  <si>
    <t>edupubsec_pc_dependency_linpobex__8</t>
  </si>
  <si>
    <t>edupubuni_pc_dependency_gross_mkt_inc_pc_8</t>
  </si>
  <si>
    <t>edupubuni_pc_dependency_dis_inc_pc_8</t>
  </si>
  <si>
    <t>edupubuni_pc_dependency_cons_inc_pc_8</t>
  </si>
  <si>
    <t>edupubuni_pc_dependency_final_inc_pc_8</t>
  </si>
  <si>
    <t>edupubuni_pc_dependency_nso_inc_8</t>
  </si>
  <si>
    <t>edupubuni_pc_dependency_linpobto__8</t>
  </si>
  <si>
    <t>edupubuni_pc_dependency_linpobex__8</t>
  </si>
  <si>
    <t>transfood_pc_dependency_gross_mkt_inc_pc_8</t>
  </si>
  <si>
    <t>transfood_pc_dependency_dis_inc_pc_8</t>
  </si>
  <si>
    <t>transfood_pc_dependency_cons_inc_pc_8</t>
  </si>
  <si>
    <t>transfood_pc_dependency_final_inc_pc_8</t>
  </si>
  <si>
    <t>transfood_pc_dependency_nso_inc_8</t>
  </si>
  <si>
    <t>transfood_pc_dependency_linpobto__8</t>
  </si>
  <si>
    <t>transfood_pc_dependency_linpobex__8</t>
  </si>
  <si>
    <t>transutil_pc_dependency_gross_mkt_inc_pc_8</t>
  </si>
  <si>
    <t>transutil_pc_dependency_dis_inc_pc_8</t>
  </si>
  <si>
    <t>transutil_pc_dependency_cons_inc_pc_8</t>
  </si>
  <si>
    <t>transutil_pc_dependency_final_inc_pc_8</t>
  </si>
  <si>
    <t>transutil_pc_dependency_nso_inc_8</t>
  </si>
  <si>
    <t>transutil_pc_dependency_linpobto__8</t>
  </si>
  <si>
    <t>transutil_pc_dependency_linpobex__8</t>
  </si>
  <si>
    <t>becas_pc_dependency_gross_mkt_inc_pc_9</t>
  </si>
  <si>
    <t>becas_pc_dependency_dis_inc_pc_9</t>
  </si>
  <si>
    <t>becas_pc_dependency_cons_inc_pc_9</t>
  </si>
  <si>
    <t>becas_pc_dependency_final_inc_pc_9</t>
  </si>
  <si>
    <t>becas_pc_dependency_nso_inc_9</t>
  </si>
  <si>
    <t>becas_pc_dependency_linpobto__9</t>
  </si>
  <si>
    <t>becas_pc_dependency_linpobex__9</t>
  </si>
  <si>
    <t>edupubpreesc_pc_dependency_gross_mkt_inc_pc_9</t>
  </si>
  <si>
    <t>edupubpreesc_pc_dependency_dis_inc_pc_9</t>
  </si>
  <si>
    <t>edupubpreesc_pc_dependency_cons_inc_pc_9</t>
  </si>
  <si>
    <t>edupubpreesc_pc_dependency_final_inc_pc_9</t>
  </si>
  <si>
    <t>edupubpreesc_pc_dependency_nso_inc_9</t>
  </si>
  <si>
    <t>edupubpreesc_pc_dependency_linpobto__9</t>
  </si>
  <si>
    <t>edupubpreesc_pc_dependency_linpobex__9</t>
  </si>
  <si>
    <t>edupubprim_pc_dependency_gross_mkt_inc_pc_9</t>
  </si>
  <si>
    <t>edupubprim_pc_dependency_dis_inc_pc_9</t>
  </si>
  <si>
    <t>edupubprim_pc_dependency_cons_inc_pc_9</t>
  </si>
  <si>
    <t>edupubprim_pc_dependency_final_inc_pc_9</t>
  </si>
  <si>
    <t>edupubprim_pc_dependency_nso_inc_9</t>
  </si>
  <si>
    <t>edupubprim_pc_dependency_linpobto__9</t>
  </si>
  <si>
    <t>edupubprim_pc_dependency_linpobex__9</t>
  </si>
  <si>
    <t>edupubsec_pc_dependency_gross_mkt_inc_pc_9</t>
  </si>
  <si>
    <t>edupubsec_pc_dependency_dis_inc_pc_9</t>
  </si>
  <si>
    <t>edupubsec_pc_dependency_cons_inc_pc_9</t>
  </si>
  <si>
    <t>edupubsec_pc_dependency_final_inc_pc_9</t>
  </si>
  <si>
    <t>edupubsec_pc_dependency_nso_inc_9</t>
  </si>
  <si>
    <t>edupubsec_pc_dependency_linpobto__9</t>
  </si>
  <si>
    <t>edupubsec_pc_dependency_linpobex__9</t>
  </si>
  <si>
    <t>edupubuni_pc_dependency_gross_mkt_inc_pc_9</t>
  </si>
  <si>
    <t>edupubuni_pc_dependency_dis_inc_pc_9</t>
  </si>
  <si>
    <t>edupubuni_pc_dependency_cons_inc_pc_9</t>
  </si>
  <si>
    <t>edupubuni_pc_dependency_final_inc_pc_9</t>
  </si>
  <si>
    <t>edupubuni_pc_dependency_nso_inc_9</t>
  </si>
  <si>
    <t>edupubuni_pc_dependency_linpobto__9</t>
  </si>
  <si>
    <t>edupubuni_pc_dependency_linpobex__9</t>
  </si>
  <si>
    <t>transfood_pc_dependency_gross_mkt_inc_pc_9</t>
  </si>
  <si>
    <t>transfood_pc_dependency_dis_inc_pc_9</t>
  </si>
  <si>
    <t>transfood_pc_dependency_cons_inc_pc_9</t>
  </si>
  <si>
    <t>transfood_pc_dependency_final_inc_pc_9</t>
  </si>
  <si>
    <t>transfood_pc_dependency_nso_inc_9</t>
  </si>
  <si>
    <t>transfood_pc_dependency_linpobto__9</t>
  </si>
  <si>
    <t>transfood_pc_dependency_linpobex__9</t>
  </si>
  <si>
    <t>transutil_pc_dependency_gross_mkt_inc_pc_9</t>
  </si>
  <si>
    <t>transutil_pc_dependency_dis_inc_pc_9</t>
  </si>
  <si>
    <t>transutil_pc_dependency_cons_inc_pc_9</t>
  </si>
  <si>
    <t>transutil_pc_dependency_final_inc_pc_9</t>
  </si>
  <si>
    <t>transutil_pc_dependency_nso_inc_9</t>
  </si>
  <si>
    <t>transutil_pc_dependency_linpobto__9</t>
  </si>
  <si>
    <t>transutil_pc_dependency_linpobex__9</t>
  </si>
  <si>
    <t>becas_pc_dependency_gross_mkt_inc_pc_10</t>
  </si>
  <si>
    <t>becas_pc_dependency_dis_inc_pc_10</t>
  </si>
  <si>
    <t>becas_pc_dependency_cons_inc_pc_10</t>
  </si>
  <si>
    <t>becas_pc_dependency_final_inc_pc_10</t>
  </si>
  <si>
    <t>becas_pc_dependency_nso_inc_10</t>
  </si>
  <si>
    <t>becas_pc_dependency_linpobto__10</t>
  </si>
  <si>
    <t>becas_pc_dependency_linpobex__10</t>
  </si>
  <si>
    <t>edupubpreesc_pc_dependency_gross_mkt_inc_pc_10</t>
  </si>
  <si>
    <t>edupubpreesc_pc_dependency_dis_inc_pc_10</t>
  </si>
  <si>
    <t>edupubpreesc_pc_dependency_cons_inc_pc_10</t>
  </si>
  <si>
    <t>edupubpreesc_pc_dependency_final_inc_pc_10</t>
  </si>
  <si>
    <t>edupubpreesc_pc_dependency_nso_inc_10</t>
  </si>
  <si>
    <t>edupubpreesc_pc_dependency_linpobto__10</t>
  </si>
  <si>
    <t>edupubpreesc_pc_dependency_linpobex__10</t>
  </si>
  <si>
    <t>edupubprim_pc_dependency_gross_mkt_inc_pc_10</t>
  </si>
  <si>
    <t>edupubprim_pc_dependency_dis_inc_pc_10</t>
  </si>
  <si>
    <t>edupubprim_pc_dependency_cons_inc_pc_10</t>
  </si>
  <si>
    <t>edupubprim_pc_dependency_final_inc_pc_10</t>
  </si>
  <si>
    <t>edupubprim_pc_dependency_nso_inc_10</t>
  </si>
  <si>
    <t>edupubprim_pc_dependency_linpobto__10</t>
  </si>
  <si>
    <t>edupubprim_pc_dependency_linpobex__10</t>
  </si>
  <si>
    <t>edupubsec_pc_dependency_gross_mkt_inc_pc_10</t>
  </si>
  <si>
    <t>edupubsec_pc_dependency_dis_inc_pc_10</t>
  </si>
  <si>
    <t>edupubsec_pc_dependency_cons_inc_pc_10</t>
  </si>
  <si>
    <t>edupubsec_pc_dependency_final_inc_pc_10</t>
  </si>
  <si>
    <t>edupubsec_pc_dependency_nso_inc_10</t>
  </si>
  <si>
    <t>edupubsec_pc_dependency_linpobto__10</t>
  </si>
  <si>
    <t>edupubsec_pc_dependency_linpobex__10</t>
  </si>
  <si>
    <t>edupubuni_pc_dependency_gross_mkt_inc_pc_10</t>
  </si>
  <si>
    <t>edupubuni_pc_dependency_dis_inc_pc_10</t>
  </si>
  <si>
    <t>edupubuni_pc_dependency_cons_inc_pc_10</t>
  </si>
  <si>
    <t>edupubuni_pc_dependency_final_inc_pc_10</t>
  </si>
  <si>
    <t>edupubuni_pc_dependency_nso_inc_10</t>
  </si>
  <si>
    <t>edupubuni_pc_dependency_linpobto__10</t>
  </si>
  <si>
    <t>edupubuni_pc_dependency_linpobex__10</t>
  </si>
  <si>
    <t>transfood_pc_dependency_gross_mkt_inc_pc_10</t>
  </si>
  <si>
    <t>transfood_pc_dependency_dis_inc_pc_10</t>
  </si>
  <si>
    <t>transfood_pc_dependency_cons_inc_pc_10</t>
  </si>
  <si>
    <t>transfood_pc_dependency_final_inc_pc_10</t>
  </si>
  <si>
    <t>transfood_pc_dependency_nso_inc_10</t>
  </si>
  <si>
    <t>transfood_pc_dependency_linpobto__10</t>
  </si>
  <si>
    <t>transfood_pc_dependency_linpobex__10</t>
  </si>
  <si>
    <t>transutil_pc_dependency_gross_mkt_inc_pc_10</t>
  </si>
  <si>
    <t>transutil_pc_dependency_dis_inc_pc_10</t>
  </si>
  <si>
    <t>transutil_pc_dependency_cons_inc_pc_10</t>
  </si>
  <si>
    <t>transutil_pc_dependency_final_inc_pc_10</t>
  </si>
  <si>
    <t>transutil_pc_dependency_nso_inc_10</t>
  </si>
  <si>
    <t>transutil_pc_dependency_linpobto__10</t>
  </si>
  <si>
    <t>transutil_pc_dependency_linpobex__10</t>
  </si>
  <si>
    <t>becas_pc_beneficiaries__1</t>
  </si>
  <si>
    <t>becas_pc_benefits__1</t>
  </si>
  <si>
    <t>becas_pc_coverage__1</t>
  </si>
  <si>
    <t>becas_pc_mean__1</t>
  </si>
  <si>
    <t>becas_pc_dependency_gross_mkt_inc_pc_1yes</t>
  </si>
  <si>
    <t>becas_pc_dependency_dis_inc_pc_1yes</t>
  </si>
  <si>
    <t>becas_pc_dependency_cons_inc_pc_1yes</t>
  </si>
  <si>
    <t>becas_pc_dependency_final_inc_pc_1yes</t>
  </si>
  <si>
    <t>becas_pc_dependency_nso_inc_1yes</t>
  </si>
  <si>
    <t>becas_pc_dependency_linpobto__1yes</t>
  </si>
  <si>
    <t>becas_pc_dependency_linpobex__1yes</t>
  </si>
  <si>
    <t>edupubpreesc_pc_beneficiaries__1</t>
  </si>
  <si>
    <t>edupubpreesc_pc_benefits__1</t>
  </si>
  <si>
    <t>edupubpreesc_pc_coverage__1</t>
  </si>
  <si>
    <t>edupubpreesc_pc_mean__1</t>
  </si>
  <si>
    <t>edupubpreesc_pc_dependency_gross_mkt_inc_pc_1yes</t>
  </si>
  <si>
    <t>edupubpreesc_pc_dependency_dis_inc_pc_1yes</t>
  </si>
  <si>
    <t>edupubpreesc_pc_dependency_cons_inc_pc_1yes</t>
  </si>
  <si>
    <t>edupubpreesc_pc_dependency_final_inc_pc_1yes</t>
  </si>
  <si>
    <t>edupubpreesc_pc_dependency_nso_inc_1yes</t>
  </si>
  <si>
    <t>edupubpreesc_pc_dependency_linpobto__1yes</t>
  </si>
  <si>
    <t>edupubpreesc_pc_dependency_linpobex__1yes</t>
  </si>
  <si>
    <t>edupubprim_pc_beneficiaries__1</t>
  </si>
  <si>
    <t>edupubprim_pc_benefits__1</t>
  </si>
  <si>
    <t>edupubprim_pc_coverage__1</t>
  </si>
  <si>
    <t>edupubprim_pc_mean__1</t>
  </si>
  <si>
    <t>edupubprim_pc_dependency_gross_mkt_inc_pc_1yes</t>
  </si>
  <si>
    <t>edupubprim_pc_dependency_dis_inc_pc_1yes</t>
  </si>
  <si>
    <t>edupubprim_pc_dependency_cons_inc_pc_1yes</t>
  </si>
  <si>
    <t>edupubprim_pc_dependency_final_inc_pc_1yes</t>
  </si>
  <si>
    <t>edupubprim_pc_dependency_nso_inc_1yes</t>
  </si>
  <si>
    <t>edupubprim_pc_dependency_linpobto__1yes</t>
  </si>
  <si>
    <t>edupubprim_pc_dependency_linpobex__1yes</t>
  </si>
  <si>
    <t>edupubsec_pc_beneficiaries__1</t>
  </si>
  <si>
    <t>edupubsec_pc_benefits__1</t>
  </si>
  <si>
    <t>edupubsec_pc_coverage__1</t>
  </si>
  <si>
    <t>edupubsec_pc_mean__1</t>
  </si>
  <si>
    <t>edupubsec_pc_dependency_gross_mkt_inc_pc_1yes</t>
  </si>
  <si>
    <t>edupubsec_pc_dependency_dis_inc_pc_1yes</t>
  </si>
  <si>
    <t>edupubsec_pc_dependency_cons_inc_pc_1yes</t>
  </si>
  <si>
    <t>edupubsec_pc_dependency_final_inc_pc_1yes</t>
  </si>
  <si>
    <t>edupubsec_pc_dependency_nso_inc_1yes</t>
  </si>
  <si>
    <t>edupubsec_pc_dependency_linpobto__1yes</t>
  </si>
  <si>
    <t>edupubsec_pc_dependency_linpobex__1yes</t>
  </si>
  <si>
    <t>edupubuni_pc_beneficiaries__1</t>
  </si>
  <si>
    <t>edupubuni_pc_benefits__1</t>
  </si>
  <si>
    <t>edupubuni_pc_coverage__1</t>
  </si>
  <si>
    <t>edupubuni_pc_mean__1</t>
  </si>
  <si>
    <t>edupubuni_pc_dependency_gross_mkt_inc_pc_1yes</t>
  </si>
  <si>
    <t>edupubuni_pc_dependency_dis_inc_pc_1yes</t>
  </si>
  <si>
    <t>edupubuni_pc_dependency_cons_inc_pc_1yes</t>
  </si>
  <si>
    <t>edupubuni_pc_dependency_final_inc_pc_1yes</t>
  </si>
  <si>
    <t>edupubuni_pc_dependency_nso_inc_1yes</t>
  </si>
  <si>
    <t>edupubuni_pc_dependency_linpobto__1yes</t>
  </si>
  <si>
    <t>edupubuni_pc_dependency_linpobex__1yes</t>
  </si>
  <si>
    <t>transfood_pc_beneficiaries__1</t>
  </si>
  <si>
    <t>transfood_pc_benefits__1</t>
  </si>
  <si>
    <t>transfood_pc_coverage__1</t>
  </si>
  <si>
    <t>transfood_pc_mean__1</t>
  </si>
  <si>
    <t>transfood_pc_dependency_gross_mkt_inc_pc_1yes</t>
  </si>
  <si>
    <t>transfood_pc_dependency_dis_inc_pc_1yes</t>
  </si>
  <si>
    <t>transfood_pc_dependency_cons_inc_pc_1yes</t>
  </si>
  <si>
    <t>transfood_pc_dependency_final_inc_pc_1yes</t>
  </si>
  <si>
    <t>transfood_pc_dependency_nso_inc_1yes</t>
  </si>
  <si>
    <t>transfood_pc_dependency_linpobto__1yes</t>
  </si>
  <si>
    <t>transfood_pc_dependency_linpobex__1yes</t>
  </si>
  <si>
    <t>transutil_pc_beneficiaries__1</t>
  </si>
  <si>
    <t>transutil_pc_benefits__1</t>
  </si>
  <si>
    <t>transutil_pc_coverage__1</t>
  </si>
  <si>
    <t>transutil_pc_mean__1</t>
  </si>
  <si>
    <t>transutil_pc_dependency_gross_mkt_inc_pc_1yes</t>
  </si>
  <si>
    <t>transutil_pc_dependency_dis_inc_pc_1yes</t>
  </si>
  <si>
    <t>transutil_pc_dependency_cons_inc_pc_1yes</t>
  </si>
  <si>
    <t>transutil_pc_dependency_final_inc_pc_1yes</t>
  </si>
  <si>
    <t>transutil_pc_dependency_nso_inc_1yes</t>
  </si>
  <si>
    <t>transutil_pc_dependency_linpobto__1yes</t>
  </si>
  <si>
    <t>transutil_pc_dependency_linpobex__1yes</t>
  </si>
  <si>
    <t>becas_pc_beneficiaries__2</t>
  </si>
  <si>
    <t>becas_pc_benefits__2</t>
  </si>
  <si>
    <t>becas_pc_coverage__2</t>
  </si>
  <si>
    <t>becas_pc_mean__2</t>
  </si>
  <si>
    <t>becas_pc_dependency_gross_mkt_inc_pc_2yes</t>
  </si>
  <si>
    <t>becas_pc_dependency_dis_inc_pc_2yes</t>
  </si>
  <si>
    <t>becas_pc_dependency_cons_inc_pc_2yes</t>
  </si>
  <si>
    <t>becas_pc_dependency_final_inc_pc_2yes</t>
  </si>
  <si>
    <t>becas_pc_dependency_nso_inc_2yes</t>
  </si>
  <si>
    <t>becas_pc_dependency_linpobto__2yes</t>
  </si>
  <si>
    <t>becas_pc_dependency_linpobex__2yes</t>
  </si>
  <si>
    <t>edupubpreesc_pc_beneficiaries__2</t>
  </si>
  <si>
    <t>edupubpreesc_pc_benefits__2</t>
  </si>
  <si>
    <t>edupubpreesc_pc_coverage__2</t>
  </si>
  <si>
    <t>edupubpreesc_pc_mean__2</t>
  </si>
  <si>
    <t>edupubpreesc_pc_dependency_gross_mkt_inc_pc_2yes</t>
  </si>
  <si>
    <t>edupubpreesc_pc_dependency_dis_inc_pc_2yes</t>
  </si>
  <si>
    <t>edupubpreesc_pc_dependency_cons_inc_pc_2yes</t>
  </si>
  <si>
    <t>edupubpreesc_pc_dependency_final_inc_pc_2yes</t>
  </si>
  <si>
    <t>edupubpreesc_pc_dependency_nso_inc_2yes</t>
  </si>
  <si>
    <t>edupubpreesc_pc_dependency_linpobto__2yes</t>
  </si>
  <si>
    <t>edupubpreesc_pc_dependency_linpobex__2yes</t>
  </si>
  <si>
    <t>edupubprim_pc_beneficiaries__2</t>
  </si>
  <si>
    <t>edupubprim_pc_benefits__2</t>
  </si>
  <si>
    <t>edupubprim_pc_coverage__2</t>
  </si>
  <si>
    <t>edupubprim_pc_mean__2</t>
  </si>
  <si>
    <t>edupubprim_pc_dependency_gross_mkt_inc_pc_2yes</t>
  </si>
  <si>
    <t>edupubprim_pc_dependency_dis_inc_pc_2yes</t>
  </si>
  <si>
    <t>edupubprim_pc_dependency_cons_inc_pc_2yes</t>
  </si>
  <si>
    <t>edupubprim_pc_dependency_final_inc_pc_2yes</t>
  </si>
  <si>
    <t>edupubprim_pc_dependency_nso_inc_2yes</t>
  </si>
  <si>
    <t>edupubprim_pc_dependency_linpobto__2yes</t>
  </si>
  <si>
    <t>edupubprim_pc_dependency_linpobex__2yes</t>
  </si>
  <si>
    <t>edupubsec_pc_beneficiaries__2</t>
  </si>
  <si>
    <t>edupubsec_pc_benefits__2</t>
  </si>
  <si>
    <t>edupubsec_pc_coverage__2</t>
  </si>
  <si>
    <t>edupubsec_pc_mean__2</t>
  </si>
  <si>
    <t>edupubsec_pc_dependency_gross_mkt_inc_pc_2yes</t>
  </si>
  <si>
    <t>edupubsec_pc_dependency_dis_inc_pc_2yes</t>
  </si>
  <si>
    <t>edupubsec_pc_dependency_cons_inc_pc_2yes</t>
  </si>
  <si>
    <t>edupubsec_pc_dependency_final_inc_pc_2yes</t>
  </si>
  <si>
    <t>edupubsec_pc_dependency_nso_inc_2yes</t>
  </si>
  <si>
    <t>edupubsec_pc_dependency_linpobto__2yes</t>
  </si>
  <si>
    <t>edupubsec_pc_dependency_linpobex__2yes</t>
  </si>
  <si>
    <t>edupubuni_pc_beneficiaries__2</t>
  </si>
  <si>
    <t>edupubuni_pc_benefits__2</t>
  </si>
  <si>
    <t>edupubuni_pc_coverage__2</t>
  </si>
  <si>
    <t>edupubuni_pc_mean__2</t>
  </si>
  <si>
    <t>edupubuni_pc_dependency_gross_mkt_inc_pc_2yes</t>
  </si>
  <si>
    <t>edupubuni_pc_dependency_dis_inc_pc_2yes</t>
  </si>
  <si>
    <t>edupubuni_pc_dependency_cons_inc_pc_2yes</t>
  </si>
  <si>
    <t>edupubuni_pc_dependency_final_inc_pc_2yes</t>
  </si>
  <si>
    <t>edupubuni_pc_dependency_nso_inc_2yes</t>
  </si>
  <si>
    <t>edupubuni_pc_dependency_linpobto__2yes</t>
  </si>
  <si>
    <t>edupubuni_pc_dependency_linpobex__2yes</t>
  </si>
  <si>
    <t>transfood_pc_beneficiaries__2</t>
  </si>
  <si>
    <t>transfood_pc_benefits__2</t>
  </si>
  <si>
    <t>transfood_pc_coverage__2</t>
  </si>
  <si>
    <t>transfood_pc_mean__2</t>
  </si>
  <si>
    <t>transfood_pc_dependency_gross_mkt_inc_pc_2yes</t>
  </si>
  <si>
    <t>transfood_pc_dependency_dis_inc_pc_2yes</t>
  </si>
  <si>
    <t>transfood_pc_dependency_cons_inc_pc_2yes</t>
  </si>
  <si>
    <t>transfood_pc_dependency_final_inc_pc_2yes</t>
  </si>
  <si>
    <t>transfood_pc_dependency_nso_inc_2yes</t>
  </si>
  <si>
    <t>transfood_pc_dependency_linpobto__2yes</t>
  </si>
  <si>
    <t>transfood_pc_dependency_linpobex__2yes</t>
  </si>
  <si>
    <t>transutil_pc_beneficiaries__2</t>
  </si>
  <si>
    <t>transutil_pc_benefits__2</t>
  </si>
  <si>
    <t>transutil_pc_coverage__2</t>
  </si>
  <si>
    <t>transutil_pc_mean__2</t>
  </si>
  <si>
    <t>transutil_pc_dependency_gross_mkt_inc_pc_2yes</t>
  </si>
  <si>
    <t>transutil_pc_dependency_dis_inc_pc_2yes</t>
  </si>
  <si>
    <t>transutil_pc_dependency_cons_inc_pc_2yes</t>
  </si>
  <si>
    <t>transutil_pc_dependency_final_inc_pc_2yes</t>
  </si>
  <si>
    <t>transutil_pc_dependency_nso_inc_2yes</t>
  </si>
  <si>
    <t>transutil_pc_dependency_linpobto__2yes</t>
  </si>
  <si>
    <t>transutil_pc_dependency_linpobex__2yes</t>
  </si>
  <si>
    <t>becas_pc_beneficiaries__3</t>
  </si>
  <si>
    <t>becas_pc_benefits__3</t>
  </si>
  <si>
    <t>becas_pc_coverage__3</t>
  </si>
  <si>
    <t>becas_pc_mean__3</t>
  </si>
  <si>
    <t>becas_pc_dependency_gross_mkt_inc_pc_3yes</t>
  </si>
  <si>
    <t>becas_pc_dependency_dis_inc_pc_3yes</t>
  </si>
  <si>
    <t>becas_pc_dependency_cons_inc_pc_3yes</t>
  </si>
  <si>
    <t>becas_pc_dependency_final_inc_pc_3yes</t>
  </si>
  <si>
    <t>becas_pc_dependency_nso_inc_3yes</t>
  </si>
  <si>
    <t>becas_pc_dependency_linpobto__3yes</t>
  </si>
  <si>
    <t>becas_pc_dependency_linpobex__3yes</t>
  </si>
  <si>
    <t>edupubpreesc_pc_beneficiaries__3</t>
  </si>
  <si>
    <t>edupubpreesc_pc_benefits__3</t>
  </si>
  <si>
    <t>edupubpreesc_pc_coverage__3</t>
  </si>
  <si>
    <t>edupubpreesc_pc_mean__3</t>
  </si>
  <si>
    <t>edupubpreesc_pc_dependency_gross_mkt_inc_pc_3yes</t>
  </si>
  <si>
    <t>edupubpreesc_pc_dependency_dis_inc_pc_3yes</t>
  </si>
  <si>
    <t>edupubpreesc_pc_dependency_cons_inc_pc_3yes</t>
  </si>
  <si>
    <t>edupubpreesc_pc_dependency_final_inc_pc_3yes</t>
  </si>
  <si>
    <t>edupubpreesc_pc_dependency_nso_inc_3yes</t>
  </si>
  <si>
    <t>edupubpreesc_pc_dependency_linpobto__3yes</t>
  </si>
  <si>
    <t>edupubpreesc_pc_dependency_linpobex__3yes</t>
  </si>
  <si>
    <t>edupubprim_pc_beneficiaries__3</t>
  </si>
  <si>
    <t>edupubprim_pc_benefits__3</t>
  </si>
  <si>
    <t>edupubprim_pc_coverage__3</t>
  </si>
  <si>
    <t>edupubprim_pc_mean__3</t>
  </si>
  <si>
    <t>edupubprim_pc_dependency_gross_mkt_inc_pc_3yes</t>
  </si>
  <si>
    <t>edupubprim_pc_dependency_dis_inc_pc_3yes</t>
  </si>
  <si>
    <t>edupubprim_pc_dependency_cons_inc_pc_3yes</t>
  </si>
  <si>
    <t>edupubprim_pc_dependency_final_inc_pc_3yes</t>
  </si>
  <si>
    <t>edupubprim_pc_dependency_nso_inc_3yes</t>
  </si>
  <si>
    <t>edupubprim_pc_dependency_linpobto__3yes</t>
  </si>
  <si>
    <t>edupubprim_pc_dependency_linpobex__3yes</t>
  </si>
  <si>
    <t>edupubsec_pc_beneficiaries__3</t>
  </si>
  <si>
    <t>edupubsec_pc_benefits__3</t>
  </si>
  <si>
    <t>edupubsec_pc_coverage__3</t>
  </si>
  <si>
    <t>edupubsec_pc_mean__3</t>
  </si>
  <si>
    <t>edupubsec_pc_dependency_gross_mkt_inc_pc_3yes</t>
  </si>
  <si>
    <t>edupubsec_pc_dependency_dis_inc_pc_3yes</t>
  </si>
  <si>
    <t>edupubsec_pc_dependency_cons_inc_pc_3yes</t>
  </si>
  <si>
    <t>edupubsec_pc_dependency_final_inc_pc_3yes</t>
  </si>
  <si>
    <t>edupubsec_pc_dependency_nso_inc_3yes</t>
  </si>
  <si>
    <t>edupubsec_pc_dependency_linpobto__3yes</t>
  </si>
  <si>
    <t>edupubsec_pc_dependency_linpobex__3yes</t>
  </si>
  <si>
    <t>edupubuni_pc_beneficiaries__3</t>
  </si>
  <si>
    <t>edupubuni_pc_benefits__3</t>
  </si>
  <si>
    <t>edupubuni_pc_coverage__3</t>
  </si>
  <si>
    <t>edupubuni_pc_mean__3</t>
  </si>
  <si>
    <t>edupubuni_pc_dependency_gross_mkt_inc_pc_3yes</t>
  </si>
  <si>
    <t>edupubuni_pc_dependency_dis_inc_pc_3yes</t>
  </si>
  <si>
    <t>edupubuni_pc_dependency_cons_inc_pc_3yes</t>
  </si>
  <si>
    <t>edupubuni_pc_dependency_final_inc_pc_3yes</t>
  </si>
  <si>
    <t>edupubuni_pc_dependency_nso_inc_3yes</t>
  </si>
  <si>
    <t>edupubuni_pc_dependency_linpobto__3yes</t>
  </si>
  <si>
    <t>edupubuni_pc_dependency_linpobex__3yes</t>
  </si>
  <si>
    <t>transfood_pc_beneficiaries__3</t>
  </si>
  <si>
    <t>transfood_pc_benefits__3</t>
  </si>
  <si>
    <t>transfood_pc_coverage__3</t>
  </si>
  <si>
    <t>transfood_pc_mean__3</t>
  </si>
  <si>
    <t>transfood_pc_dependency_gross_mkt_inc_pc_3yes</t>
  </si>
  <si>
    <t>transfood_pc_dependency_dis_inc_pc_3yes</t>
  </si>
  <si>
    <t>transfood_pc_dependency_cons_inc_pc_3yes</t>
  </si>
  <si>
    <t>transfood_pc_dependency_final_inc_pc_3yes</t>
  </si>
  <si>
    <t>transfood_pc_dependency_nso_inc_3yes</t>
  </si>
  <si>
    <t>transfood_pc_dependency_linpobto__3yes</t>
  </si>
  <si>
    <t>transfood_pc_dependency_linpobex__3yes</t>
  </si>
  <si>
    <t>transutil_pc_beneficiaries__3</t>
  </si>
  <si>
    <t>transutil_pc_benefits__3</t>
  </si>
  <si>
    <t>transutil_pc_coverage__3</t>
  </si>
  <si>
    <t>transutil_pc_mean__3</t>
  </si>
  <si>
    <t>transutil_pc_dependency_gross_mkt_inc_pc_3yes</t>
  </si>
  <si>
    <t>transutil_pc_dependency_dis_inc_pc_3yes</t>
  </si>
  <si>
    <t>transutil_pc_dependency_cons_inc_pc_3yes</t>
  </si>
  <si>
    <t>transutil_pc_dependency_final_inc_pc_3yes</t>
  </si>
  <si>
    <t>transutil_pc_dependency_nso_inc_3yes</t>
  </si>
  <si>
    <t>transutil_pc_dependency_linpobto__3yes</t>
  </si>
  <si>
    <t>transutil_pc_dependency_linpobex__3yes</t>
  </si>
  <si>
    <t>becas_pc_beneficiaries__4</t>
  </si>
  <si>
    <t>becas_pc_benefits__4</t>
  </si>
  <si>
    <t>becas_pc_coverage__4</t>
  </si>
  <si>
    <t>becas_pc_mean__4</t>
  </si>
  <si>
    <t>becas_pc_dependency_gross_mkt_inc_pc_4yes</t>
  </si>
  <si>
    <t>becas_pc_dependency_dis_inc_pc_4yes</t>
  </si>
  <si>
    <t>becas_pc_dependency_cons_inc_pc_4yes</t>
  </si>
  <si>
    <t>becas_pc_dependency_final_inc_pc_4yes</t>
  </si>
  <si>
    <t>becas_pc_dependency_nso_inc_4yes</t>
  </si>
  <si>
    <t>becas_pc_dependency_linpobto__4yes</t>
  </si>
  <si>
    <t>becas_pc_dependency_linpobex__4yes</t>
  </si>
  <si>
    <t>edupubpreesc_pc_beneficiaries__4</t>
  </si>
  <si>
    <t>edupubpreesc_pc_benefits__4</t>
  </si>
  <si>
    <t>edupubpreesc_pc_coverage__4</t>
  </si>
  <si>
    <t>edupubpreesc_pc_mean__4</t>
  </si>
  <si>
    <t>edupubpreesc_pc_dependency_gross_mkt_inc_pc_4yes</t>
  </si>
  <si>
    <t>edupubpreesc_pc_dependency_dis_inc_pc_4yes</t>
  </si>
  <si>
    <t>edupubpreesc_pc_dependency_cons_inc_pc_4yes</t>
  </si>
  <si>
    <t>edupubpreesc_pc_dependency_final_inc_pc_4yes</t>
  </si>
  <si>
    <t>edupubpreesc_pc_dependency_nso_inc_4yes</t>
  </si>
  <si>
    <t>edupubpreesc_pc_dependency_linpobto__4yes</t>
  </si>
  <si>
    <t>edupubpreesc_pc_dependency_linpobex__4yes</t>
  </si>
  <si>
    <t>edupubprim_pc_beneficiaries__4</t>
  </si>
  <si>
    <t>edupubprim_pc_benefits__4</t>
  </si>
  <si>
    <t>edupubprim_pc_coverage__4</t>
  </si>
  <si>
    <t>edupubprim_pc_mean__4</t>
  </si>
  <si>
    <t>edupubprim_pc_dependency_gross_mkt_inc_pc_4yes</t>
  </si>
  <si>
    <t>edupubprim_pc_dependency_dis_inc_pc_4yes</t>
  </si>
  <si>
    <t>edupubprim_pc_dependency_cons_inc_pc_4yes</t>
  </si>
  <si>
    <t>edupubprim_pc_dependency_final_inc_pc_4yes</t>
  </si>
  <si>
    <t>edupubprim_pc_dependency_nso_inc_4yes</t>
  </si>
  <si>
    <t>edupubprim_pc_dependency_linpobto__4yes</t>
  </si>
  <si>
    <t>edupubprim_pc_dependency_linpobex__4yes</t>
  </si>
  <si>
    <t>edupubsec_pc_beneficiaries__4</t>
  </si>
  <si>
    <t>edupubsec_pc_benefits__4</t>
  </si>
  <si>
    <t>edupubsec_pc_coverage__4</t>
  </si>
  <si>
    <t>edupubsec_pc_mean__4</t>
  </si>
  <si>
    <t>edupubsec_pc_dependency_gross_mkt_inc_pc_4yes</t>
  </si>
  <si>
    <t>edupubsec_pc_dependency_dis_inc_pc_4yes</t>
  </si>
  <si>
    <t>edupubsec_pc_dependency_cons_inc_pc_4yes</t>
  </si>
  <si>
    <t>edupubsec_pc_dependency_final_inc_pc_4yes</t>
  </si>
  <si>
    <t>edupubsec_pc_dependency_nso_inc_4yes</t>
  </si>
  <si>
    <t>edupubsec_pc_dependency_linpobto__4yes</t>
  </si>
  <si>
    <t>edupubsec_pc_dependency_linpobex__4yes</t>
  </si>
  <si>
    <t>edupubuni_pc_beneficiaries__4</t>
  </si>
  <si>
    <t>edupubuni_pc_benefits__4</t>
  </si>
  <si>
    <t>edupubuni_pc_coverage__4</t>
  </si>
  <si>
    <t>edupubuni_pc_mean__4</t>
  </si>
  <si>
    <t>edupubuni_pc_dependency_gross_mkt_inc_pc_4yes</t>
  </si>
  <si>
    <t>edupubuni_pc_dependency_dis_inc_pc_4yes</t>
  </si>
  <si>
    <t>edupubuni_pc_dependency_cons_inc_pc_4yes</t>
  </si>
  <si>
    <t>edupubuni_pc_dependency_final_inc_pc_4yes</t>
  </si>
  <si>
    <t>edupubuni_pc_dependency_nso_inc_4yes</t>
  </si>
  <si>
    <t>edupubuni_pc_dependency_linpobto__4yes</t>
  </si>
  <si>
    <t>edupubuni_pc_dependency_linpobex__4yes</t>
  </si>
  <si>
    <t>transfood_pc_beneficiaries__4</t>
  </si>
  <si>
    <t>transfood_pc_benefits__4</t>
  </si>
  <si>
    <t>transfood_pc_coverage__4</t>
  </si>
  <si>
    <t>transfood_pc_mean__4</t>
  </si>
  <si>
    <t>transfood_pc_dependency_gross_mkt_inc_pc_4yes</t>
  </si>
  <si>
    <t>transfood_pc_dependency_dis_inc_pc_4yes</t>
  </si>
  <si>
    <t>transfood_pc_dependency_cons_inc_pc_4yes</t>
  </si>
  <si>
    <t>transfood_pc_dependency_final_inc_pc_4yes</t>
  </si>
  <si>
    <t>transfood_pc_dependency_nso_inc_4yes</t>
  </si>
  <si>
    <t>transfood_pc_dependency_linpobto__4yes</t>
  </si>
  <si>
    <t>transfood_pc_dependency_linpobex__4yes</t>
  </si>
  <si>
    <t>transutil_pc_beneficiaries__4</t>
  </si>
  <si>
    <t>transutil_pc_benefits__4</t>
  </si>
  <si>
    <t>transutil_pc_coverage__4</t>
  </si>
  <si>
    <t>transutil_pc_mean__4</t>
  </si>
  <si>
    <t>transutil_pc_dependency_gross_mkt_inc_pc_4yes</t>
  </si>
  <si>
    <t>transutil_pc_dependency_dis_inc_pc_4yes</t>
  </si>
  <si>
    <t>transutil_pc_dependency_cons_inc_pc_4yes</t>
  </si>
  <si>
    <t>transutil_pc_dependency_final_inc_pc_4yes</t>
  </si>
  <si>
    <t>transutil_pc_dependency_nso_inc_4yes</t>
  </si>
  <si>
    <t>transutil_pc_dependency_linpobto__4yes</t>
  </si>
  <si>
    <t>transutil_pc_dependency_linpobex__4yes</t>
  </si>
  <si>
    <t>becas_pc_beneficiaries__5</t>
  </si>
  <si>
    <t>becas_pc_benefits__5</t>
  </si>
  <si>
    <t>becas_pc_coverage__5</t>
  </si>
  <si>
    <t>becas_pc_mean__5</t>
  </si>
  <si>
    <t>becas_pc_dependency_gross_mkt_inc_pc_5yes</t>
  </si>
  <si>
    <t>becas_pc_dependency_dis_inc_pc_5yes</t>
  </si>
  <si>
    <t>becas_pc_dependency_cons_inc_pc_5yes</t>
  </si>
  <si>
    <t>becas_pc_dependency_final_inc_pc_5yes</t>
  </si>
  <si>
    <t>becas_pc_dependency_nso_inc_5yes</t>
  </si>
  <si>
    <t>becas_pc_dependency_linpobto__5yes</t>
  </si>
  <si>
    <t>becas_pc_dependency_linpobex__5yes</t>
  </si>
  <si>
    <t>edupubpreesc_pc_beneficiaries__5</t>
  </si>
  <si>
    <t>edupubpreesc_pc_benefits__5</t>
  </si>
  <si>
    <t>edupubpreesc_pc_coverage__5</t>
  </si>
  <si>
    <t>edupubpreesc_pc_mean__5</t>
  </si>
  <si>
    <t>edupubpreesc_pc_dependency_gross_mkt_inc_pc_5yes</t>
  </si>
  <si>
    <t>edupubpreesc_pc_dependency_dis_inc_pc_5yes</t>
  </si>
  <si>
    <t>edupubpreesc_pc_dependency_cons_inc_pc_5yes</t>
  </si>
  <si>
    <t>edupubpreesc_pc_dependency_final_inc_pc_5yes</t>
  </si>
  <si>
    <t>edupubpreesc_pc_dependency_nso_inc_5yes</t>
  </si>
  <si>
    <t>edupubpreesc_pc_dependency_linpobto__5yes</t>
  </si>
  <si>
    <t>edupubpreesc_pc_dependency_linpobex__5yes</t>
  </si>
  <si>
    <t>edupubprim_pc_beneficiaries__5</t>
  </si>
  <si>
    <t>edupubprim_pc_benefits__5</t>
  </si>
  <si>
    <t>edupubprim_pc_coverage__5</t>
  </si>
  <si>
    <t>edupubprim_pc_mean__5</t>
  </si>
  <si>
    <t>edupubprim_pc_dependency_gross_mkt_inc_pc_5yes</t>
  </si>
  <si>
    <t>edupubprim_pc_dependency_dis_inc_pc_5yes</t>
  </si>
  <si>
    <t>edupubprim_pc_dependency_cons_inc_pc_5yes</t>
  </si>
  <si>
    <t>edupubprim_pc_dependency_final_inc_pc_5yes</t>
  </si>
  <si>
    <t>edupubprim_pc_dependency_nso_inc_5yes</t>
  </si>
  <si>
    <t>edupubprim_pc_dependency_linpobto__5yes</t>
  </si>
  <si>
    <t>edupubprim_pc_dependency_linpobex__5yes</t>
  </si>
  <si>
    <t>edupubsec_pc_beneficiaries__5</t>
  </si>
  <si>
    <t>edupubsec_pc_benefits__5</t>
  </si>
  <si>
    <t>edupubsec_pc_coverage__5</t>
  </si>
  <si>
    <t>edupubsec_pc_mean__5</t>
  </si>
  <si>
    <t>edupubsec_pc_dependency_gross_mkt_inc_pc_5yes</t>
  </si>
  <si>
    <t>edupubsec_pc_dependency_dis_inc_pc_5yes</t>
  </si>
  <si>
    <t>edupubsec_pc_dependency_cons_inc_pc_5yes</t>
  </si>
  <si>
    <t>edupubsec_pc_dependency_final_inc_pc_5yes</t>
  </si>
  <si>
    <t>edupubsec_pc_dependency_nso_inc_5yes</t>
  </si>
  <si>
    <t>edupubsec_pc_dependency_linpobto__5yes</t>
  </si>
  <si>
    <t>edupubsec_pc_dependency_linpobex__5yes</t>
  </si>
  <si>
    <t>edupubuni_pc_beneficiaries__5</t>
  </si>
  <si>
    <t>edupubuni_pc_benefits__5</t>
  </si>
  <si>
    <t>edupubuni_pc_coverage__5</t>
  </si>
  <si>
    <t>edupubuni_pc_mean__5</t>
  </si>
  <si>
    <t>edupubuni_pc_dependency_gross_mkt_inc_pc_5yes</t>
  </si>
  <si>
    <t>edupubuni_pc_dependency_dis_inc_pc_5yes</t>
  </si>
  <si>
    <t>edupubuni_pc_dependency_cons_inc_pc_5yes</t>
  </si>
  <si>
    <t>edupubuni_pc_dependency_final_inc_pc_5yes</t>
  </si>
  <si>
    <t>edupubuni_pc_dependency_nso_inc_5yes</t>
  </si>
  <si>
    <t>edupubuni_pc_dependency_linpobto__5yes</t>
  </si>
  <si>
    <t>edupubuni_pc_dependency_linpobex__5yes</t>
  </si>
  <si>
    <t>transfood_pc_beneficiaries__5</t>
  </si>
  <si>
    <t>transfood_pc_benefits__5</t>
  </si>
  <si>
    <t>transfood_pc_coverage__5</t>
  </si>
  <si>
    <t>transfood_pc_mean__5</t>
  </si>
  <si>
    <t>transfood_pc_dependency_gross_mkt_inc_pc_5yes</t>
  </si>
  <si>
    <t>transfood_pc_dependency_dis_inc_pc_5yes</t>
  </si>
  <si>
    <t>transfood_pc_dependency_cons_inc_pc_5yes</t>
  </si>
  <si>
    <t>transfood_pc_dependency_final_inc_pc_5yes</t>
  </si>
  <si>
    <t>transfood_pc_dependency_nso_inc_5yes</t>
  </si>
  <si>
    <t>transfood_pc_dependency_linpobto__5yes</t>
  </si>
  <si>
    <t>transfood_pc_dependency_linpobex__5yes</t>
  </si>
  <si>
    <t>transutil_pc_beneficiaries__5</t>
  </si>
  <si>
    <t>transutil_pc_benefits__5</t>
  </si>
  <si>
    <t>transutil_pc_coverage__5</t>
  </si>
  <si>
    <t>transutil_pc_mean__5</t>
  </si>
  <si>
    <t>transutil_pc_dependency_gross_mkt_inc_pc_5yes</t>
  </si>
  <si>
    <t>transutil_pc_dependency_dis_inc_pc_5yes</t>
  </si>
  <si>
    <t>transutil_pc_dependency_cons_inc_pc_5yes</t>
  </si>
  <si>
    <t>transutil_pc_dependency_final_inc_pc_5yes</t>
  </si>
  <si>
    <t>transutil_pc_dependency_nso_inc_5yes</t>
  </si>
  <si>
    <t>transutil_pc_dependency_linpobto__5yes</t>
  </si>
  <si>
    <t>transutil_pc_dependency_linpobex__5yes</t>
  </si>
  <si>
    <t>becas_pc_beneficiaries__6</t>
  </si>
  <si>
    <t>becas_pc_benefits__6</t>
  </si>
  <si>
    <t>becas_pc_coverage__6</t>
  </si>
  <si>
    <t>becas_pc_mean__6</t>
  </si>
  <si>
    <t>becas_pc_dependency_gross_mkt_inc_pc_6yes</t>
  </si>
  <si>
    <t>becas_pc_dependency_dis_inc_pc_6yes</t>
  </si>
  <si>
    <t>becas_pc_dependency_cons_inc_pc_6yes</t>
  </si>
  <si>
    <t>becas_pc_dependency_final_inc_pc_6yes</t>
  </si>
  <si>
    <t>becas_pc_dependency_nso_inc_6yes</t>
  </si>
  <si>
    <t>becas_pc_dependency_linpobto__6yes</t>
  </si>
  <si>
    <t>becas_pc_dependency_linpobex__6yes</t>
  </si>
  <si>
    <t>edupubpreesc_pc_beneficiaries__6</t>
  </si>
  <si>
    <t>edupubpreesc_pc_benefits__6</t>
  </si>
  <si>
    <t>edupubpreesc_pc_coverage__6</t>
  </si>
  <si>
    <t>edupubpreesc_pc_mean__6</t>
  </si>
  <si>
    <t>edupubpreesc_pc_dependency_gross_mkt_inc_pc_6yes</t>
  </si>
  <si>
    <t>edupubpreesc_pc_dependency_dis_inc_pc_6yes</t>
  </si>
  <si>
    <t>edupubpreesc_pc_dependency_cons_inc_pc_6yes</t>
  </si>
  <si>
    <t>edupubpreesc_pc_dependency_final_inc_pc_6yes</t>
  </si>
  <si>
    <t>edupubpreesc_pc_dependency_nso_inc_6yes</t>
  </si>
  <si>
    <t>edupubpreesc_pc_dependency_linpobto__6yes</t>
  </si>
  <si>
    <t>edupubpreesc_pc_dependency_linpobex__6yes</t>
  </si>
  <si>
    <t>edupubprim_pc_beneficiaries__6</t>
  </si>
  <si>
    <t>edupubprim_pc_benefits__6</t>
  </si>
  <si>
    <t>edupubprim_pc_coverage__6</t>
  </si>
  <si>
    <t>edupubprim_pc_mean__6</t>
  </si>
  <si>
    <t>edupubprim_pc_dependency_gross_mkt_inc_pc_6yes</t>
  </si>
  <si>
    <t>edupubprim_pc_dependency_dis_inc_pc_6yes</t>
  </si>
  <si>
    <t>edupubprim_pc_dependency_cons_inc_pc_6yes</t>
  </si>
  <si>
    <t>edupubprim_pc_dependency_final_inc_pc_6yes</t>
  </si>
  <si>
    <t>edupubprim_pc_dependency_nso_inc_6yes</t>
  </si>
  <si>
    <t>edupubprim_pc_dependency_linpobto__6yes</t>
  </si>
  <si>
    <t>edupubprim_pc_dependency_linpobex__6yes</t>
  </si>
  <si>
    <t>edupubsec_pc_beneficiaries__6</t>
  </si>
  <si>
    <t>edupubsec_pc_benefits__6</t>
  </si>
  <si>
    <t>edupubsec_pc_coverage__6</t>
  </si>
  <si>
    <t>edupubsec_pc_mean__6</t>
  </si>
  <si>
    <t>edupubsec_pc_dependency_gross_mkt_inc_pc_6yes</t>
  </si>
  <si>
    <t>edupubsec_pc_dependency_dis_inc_pc_6yes</t>
  </si>
  <si>
    <t>edupubsec_pc_dependency_cons_inc_pc_6yes</t>
  </si>
  <si>
    <t>edupubsec_pc_dependency_final_inc_pc_6yes</t>
  </si>
  <si>
    <t>edupubsec_pc_dependency_nso_inc_6yes</t>
  </si>
  <si>
    <t>edupubsec_pc_dependency_linpobto__6yes</t>
  </si>
  <si>
    <t>edupubsec_pc_dependency_linpobex__6yes</t>
  </si>
  <si>
    <t>edupubuni_pc_beneficiaries__6</t>
  </si>
  <si>
    <t>edupubuni_pc_benefits__6</t>
  </si>
  <si>
    <t>edupubuni_pc_coverage__6</t>
  </si>
  <si>
    <t>edupubuni_pc_mean__6</t>
  </si>
  <si>
    <t>edupubuni_pc_dependency_gross_mkt_inc_pc_6yes</t>
  </si>
  <si>
    <t>edupubuni_pc_dependency_dis_inc_pc_6yes</t>
  </si>
  <si>
    <t>edupubuni_pc_dependency_cons_inc_pc_6yes</t>
  </si>
  <si>
    <t>edupubuni_pc_dependency_final_inc_pc_6yes</t>
  </si>
  <si>
    <t>edupubuni_pc_dependency_nso_inc_6yes</t>
  </si>
  <si>
    <t>edupubuni_pc_dependency_linpobto__6yes</t>
  </si>
  <si>
    <t>edupubuni_pc_dependency_linpobex__6yes</t>
  </si>
  <si>
    <t>transfood_pc_beneficiaries__6</t>
  </si>
  <si>
    <t>transfood_pc_benefits__6</t>
  </si>
  <si>
    <t>transfood_pc_coverage__6</t>
  </si>
  <si>
    <t>transfood_pc_mean__6</t>
  </si>
  <si>
    <t>transfood_pc_dependency_gross_mkt_inc_pc_6yes</t>
  </si>
  <si>
    <t>transfood_pc_dependency_dis_inc_pc_6yes</t>
  </si>
  <si>
    <t>transfood_pc_dependency_cons_inc_pc_6yes</t>
  </si>
  <si>
    <t>transfood_pc_dependency_final_inc_pc_6yes</t>
  </si>
  <si>
    <t>transfood_pc_dependency_nso_inc_6yes</t>
  </si>
  <si>
    <t>transfood_pc_dependency_linpobto__6yes</t>
  </si>
  <si>
    <t>transfood_pc_dependency_linpobex__6yes</t>
  </si>
  <si>
    <t>transutil_pc_beneficiaries__6</t>
  </si>
  <si>
    <t>transutil_pc_benefits__6</t>
  </si>
  <si>
    <t>transutil_pc_coverage__6</t>
  </si>
  <si>
    <t>transutil_pc_mean__6</t>
  </si>
  <si>
    <t>transutil_pc_dependency_gross_mkt_inc_pc_6yes</t>
  </si>
  <si>
    <t>transutil_pc_dependency_dis_inc_pc_6yes</t>
  </si>
  <si>
    <t>transutil_pc_dependency_cons_inc_pc_6yes</t>
  </si>
  <si>
    <t>transutil_pc_dependency_final_inc_pc_6yes</t>
  </si>
  <si>
    <t>transutil_pc_dependency_nso_inc_6yes</t>
  </si>
  <si>
    <t>transutil_pc_dependency_linpobto__6yes</t>
  </si>
  <si>
    <t>transutil_pc_dependency_linpobex__6yes</t>
  </si>
  <si>
    <t>becas_pc_beneficiaries__7</t>
  </si>
  <si>
    <t>becas_pc_benefits__7</t>
  </si>
  <si>
    <t>becas_pc_coverage__7</t>
  </si>
  <si>
    <t>becas_pc_mean__7</t>
  </si>
  <si>
    <t>edupubpreesc_pc_beneficiaries__7</t>
  </si>
  <si>
    <t>edupubpreesc_pc_benefits__7</t>
  </si>
  <si>
    <t>edupubpreesc_pc_coverage__7</t>
  </si>
  <si>
    <t>edupubpreesc_pc_mean__7</t>
  </si>
  <si>
    <t>edupubpreesc_pc_dependency_gross_mkt_inc_pc_7yes</t>
  </si>
  <si>
    <t>edupubpreesc_pc_dependency_dis_inc_pc_7yes</t>
  </si>
  <si>
    <t>edupubpreesc_pc_dependency_cons_inc_pc_7yes</t>
  </si>
  <si>
    <t>edupubpreesc_pc_dependency_final_inc_pc_7yes</t>
  </si>
  <si>
    <t>edupubpreesc_pc_dependency_nso_inc_7yes</t>
  </si>
  <si>
    <t>edupubpreesc_pc_dependency_linpobto__7yes</t>
  </si>
  <si>
    <t>edupubpreesc_pc_dependency_linpobex__7yes</t>
  </si>
  <si>
    <t>edupubprim_pc_beneficiaries__7</t>
  </si>
  <si>
    <t>edupubprim_pc_benefits__7</t>
  </si>
  <si>
    <t>edupubprim_pc_coverage__7</t>
  </si>
  <si>
    <t>edupubprim_pc_mean__7</t>
  </si>
  <si>
    <t>edupubprim_pc_dependency_gross_mkt_inc_pc_7yes</t>
  </si>
  <si>
    <t>edupubprim_pc_dependency_dis_inc_pc_7yes</t>
  </si>
  <si>
    <t>edupubprim_pc_dependency_cons_inc_pc_7yes</t>
  </si>
  <si>
    <t>edupubprim_pc_dependency_final_inc_pc_7yes</t>
  </si>
  <si>
    <t>edupubprim_pc_dependency_nso_inc_7yes</t>
  </si>
  <si>
    <t>edupubprim_pc_dependency_linpobto__7yes</t>
  </si>
  <si>
    <t>edupubprim_pc_dependency_linpobex__7yes</t>
  </si>
  <si>
    <t>edupubsec_pc_beneficiaries__7</t>
  </si>
  <si>
    <t>edupubsec_pc_benefits__7</t>
  </si>
  <si>
    <t>edupubsec_pc_coverage__7</t>
  </si>
  <si>
    <t>edupubsec_pc_mean__7</t>
  </si>
  <si>
    <t>edupubsec_pc_dependency_gross_mkt_inc_pc_7yes</t>
  </si>
  <si>
    <t>edupubsec_pc_dependency_dis_inc_pc_7yes</t>
  </si>
  <si>
    <t>edupubsec_pc_dependency_cons_inc_pc_7yes</t>
  </si>
  <si>
    <t>edupubsec_pc_dependency_final_inc_pc_7yes</t>
  </si>
  <si>
    <t>edupubsec_pc_dependency_nso_inc_7yes</t>
  </si>
  <si>
    <t>edupubsec_pc_dependency_linpobto__7yes</t>
  </si>
  <si>
    <t>edupubsec_pc_dependency_linpobex__7yes</t>
  </si>
  <si>
    <t>edupubuni_pc_beneficiaries__7</t>
  </si>
  <si>
    <t>edupubuni_pc_benefits__7</t>
  </si>
  <si>
    <t>edupubuni_pc_coverage__7</t>
  </si>
  <si>
    <t>edupubuni_pc_mean__7</t>
  </si>
  <si>
    <t>edupubuni_pc_dependency_gross_mkt_inc_pc_7yes</t>
  </si>
  <si>
    <t>edupubuni_pc_dependency_dis_inc_pc_7yes</t>
  </si>
  <si>
    <t>edupubuni_pc_dependency_cons_inc_pc_7yes</t>
  </si>
  <si>
    <t>edupubuni_pc_dependency_final_inc_pc_7yes</t>
  </si>
  <si>
    <t>edupubuni_pc_dependency_nso_inc_7yes</t>
  </si>
  <si>
    <t>edupubuni_pc_dependency_linpobto__7yes</t>
  </si>
  <si>
    <t>edupubuni_pc_dependency_linpobex__7yes</t>
  </si>
  <si>
    <t>transfood_pc_beneficiaries__7</t>
  </si>
  <si>
    <t>transfood_pc_benefits__7</t>
  </si>
  <si>
    <t>transfood_pc_coverage__7</t>
  </si>
  <si>
    <t>transfood_pc_mean__7</t>
  </si>
  <si>
    <t>transfood_pc_dependency_gross_mkt_inc_pc_7yes</t>
  </si>
  <si>
    <t>transfood_pc_dependency_dis_inc_pc_7yes</t>
  </si>
  <si>
    <t>transfood_pc_dependency_cons_inc_pc_7yes</t>
  </si>
  <si>
    <t>transfood_pc_dependency_final_inc_pc_7yes</t>
  </si>
  <si>
    <t>transfood_pc_dependency_nso_inc_7yes</t>
  </si>
  <si>
    <t>transfood_pc_dependency_linpobto__7yes</t>
  </si>
  <si>
    <t>transfood_pc_dependency_linpobex__7yes</t>
  </si>
  <si>
    <t>transutil_pc_beneficiaries__7</t>
  </si>
  <si>
    <t>transutil_pc_benefits__7</t>
  </si>
  <si>
    <t>transutil_pc_coverage__7</t>
  </si>
  <si>
    <t>transutil_pc_mean__7</t>
  </si>
  <si>
    <t>transutil_pc_dependency_gross_mkt_inc_pc_7yes</t>
  </si>
  <si>
    <t>transutil_pc_dependency_dis_inc_pc_7yes</t>
  </si>
  <si>
    <t>transutil_pc_dependency_cons_inc_pc_7yes</t>
  </si>
  <si>
    <t>transutil_pc_dependency_final_inc_pc_7yes</t>
  </si>
  <si>
    <t>transutil_pc_dependency_nso_inc_7yes</t>
  </si>
  <si>
    <t>transutil_pc_dependency_linpobto__7yes</t>
  </si>
  <si>
    <t>transutil_pc_dependency_linpobex__7yes</t>
  </si>
  <si>
    <t>becas_pc_beneficiaries__8</t>
  </si>
  <si>
    <t>becas_pc_benefits__8</t>
  </si>
  <si>
    <t>becas_pc_coverage__8</t>
  </si>
  <si>
    <t>becas_pc_mean__8</t>
  </si>
  <si>
    <t>edupubpreesc_pc_beneficiaries__8</t>
  </si>
  <si>
    <t>edupubpreesc_pc_benefits__8</t>
  </si>
  <si>
    <t>edupubpreesc_pc_coverage__8</t>
  </si>
  <si>
    <t>edupubpreesc_pc_mean__8</t>
  </si>
  <si>
    <t>edupubpreesc_pc_dependency_gross_mkt_inc_pc_8yes</t>
  </si>
  <si>
    <t>edupubpreesc_pc_dependency_dis_inc_pc_8yes</t>
  </si>
  <si>
    <t>edupubpreesc_pc_dependency_cons_inc_pc_8yes</t>
  </si>
  <si>
    <t>edupubpreesc_pc_dependency_final_inc_pc_8yes</t>
  </si>
  <si>
    <t>edupubpreesc_pc_dependency_nso_inc_8yes</t>
  </si>
  <si>
    <t>edupubpreesc_pc_dependency_linpobto__8yes</t>
  </si>
  <si>
    <t>edupubpreesc_pc_dependency_linpobex__8yes</t>
  </si>
  <si>
    <t>edupubprim_pc_beneficiaries__8</t>
  </si>
  <si>
    <t>edupubprim_pc_benefits__8</t>
  </si>
  <si>
    <t>edupubprim_pc_coverage__8</t>
  </si>
  <si>
    <t>edupubprim_pc_mean__8</t>
  </si>
  <si>
    <t>edupubprim_pc_dependency_gross_mkt_inc_pc_8yes</t>
  </si>
  <si>
    <t>edupubprim_pc_dependency_dis_inc_pc_8yes</t>
  </si>
  <si>
    <t>edupubprim_pc_dependency_cons_inc_pc_8yes</t>
  </si>
  <si>
    <t>edupubprim_pc_dependency_final_inc_pc_8yes</t>
  </si>
  <si>
    <t>edupubprim_pc_dependency_nso_inc_8yes</t>
  </si>
  <si>
    <t>edupubprim_pc_dependency_linpobto__8yes</t>
  </si>
  <si>
    <t>edupubprim_pc_dependency_linpobex__8yes</t>
  </si>
  <si>
    <t>edupubsec_pc_beneficiaries__8</t>
  </si>
  <si>
    <t>edupubsec_pc_benefits__8</t>
  </si>
  <si>
    <t>edupubsec_pc_coverage__8</t>
  </si>
  <si>
    <t>edupubsec_pc_mean__8</t>
  </si>
  <si>
    <t>edupubsec_pc_dependency_gross_mkt_inc_pc_8yes</t>
  </si>
  <si>
    <t>edupubsec_pc_dependency_dis_inc_pc_8yes</t>
  </si>
  <si>
    <t>edupubsec_pc_dependency_cons_inc_pc_8yes</t>
  </si>
  <si>
    <t>edupubsec_pc_dependency_final_inc_pc_8yes</t>
  </si>
  <si>
    <t>edupubsec_pc_dependency_nso_inc_8yes</t>
  </si>
  <si>
    <t>edupubsec_pc_dependency_linpobto__8yes</t>
  </si>
  <si>
    <t>edupubsec_pc_dependency_linpobex__8yes</t>
  </si>
  <si>
    <t>edupubuni_pc_beneficiaries__8</t>
  </si>
  <si>
    <t>edupubuni_pc_benefits__8</t>
  </si>
  <si>
    <t>edupubuni_pc_coverage__8</t>
  </si>
  <si>
    <t>edupubuni_pc_mean__8</t>
  </si>
  <si>
    <t>edupubuni_pc_dependency_gross_mkt_inc_pc_8yes</t>
  </si>
  <si>
    <t>edupubuni_pc_dependency_dis_inc_pc_8yes</t>
  </si>
  <si>
    <t>edupubuni_pc_dependency_cons_inc_pc_8yes</t>
  </si>
  <si>
    <t>edupubuni_pc_dependency_final_inc_pc_8yes</t>
  </si>
  <si>
    <t>edupubuni_pc_dependency_nso_inc_8yes</t>
  </si>
  <si>
    <t>edupubuni_pc_dependency_linpobto__8yes</t>
  </si>
  <si>
    <t>edupubuni_pc_dependency_linpobex__8yes</t>
  </si>
  <si>
    <t>transfood_pc_beneficiaries__8</t>
  </si>
  <si>
    <t>transfood_pc_benefits__8</t>
  </si>
  <si>
    <t>transfood_pc_coverage__8</t>
  </si>
  <si>
    <t>transfood_pc_mean__8</t>
  </si>
  <si>
    <t>transfood_pc_dependency_gross_mkt_inc_pc_8yes</t>
  </si>
  <si>
    <t>transfood_pc_dependency_dis_inc_pc_8yes</t>
  </si>
  <si>
    <t>transfood_pc_dependency_cons_inc_pc_8yes</t>
  </si>
  <si>
    <t>transfood_pc_dependency_final_inc_pc_8yes</t>
  </si>
  <si>
    <t>transfood_pc_dependency_nso_inc_8yes</t>
  </si>
  <si>
    <t>transfood_pc_dependency_linpobto__8yes</t>
  </si>
  <si>
    <t>transfood_pc_dependency_linpobex__8yes</t>
  </si>
  <si>
    <t>transutil_pc_beneficiaries__8</t>
  </si>
  <si>
    <t>transutil_pc_benefits__8</t>
  </si>
  <si>
    <t>transutil_pc_coverage__8</t>
  </si>
  <si>
    <t>transutil_pc_mean__8</t>
  </si>
  <si>
    <t>transutil_pc_dependency_gross_mkt_inc_pc_8yes</t>
  </si>
  <si>
    <t>transutil_pc_dependency_dis_inc_pc_8yes</t>
  </si>
  <si>
    <t>transutil_pc_dependency_cons_inc_pc_8yes</t>
  </si>
  <si>
    <t>transutil_pc_dependency_final_inc_pc_8yes</t>
  </si>
  <si>
    <t>transutil_pc_dependency_nso_inc_8yes</t>
  </si>
  <si>
    <t>transutil_pc_dependency_linpobto__8yes</t>
  </si>
  <si>
    <t>transutil_pc_dependency_linpobex__8yes</t>
  </si>
  <si>
    <t>becas_pc_beneficiaries__9</t>
  </si>
  <si>
    <t>becas_pc_benefits__9</t>
  </si>
  <si>
    <t>becas_pc_coverage__9</t>
  </si>
  <si>
    <t>becas_pc_mean__9</t>
  </si>
  <si>
    <t>edupubpreesc_pc_beneficiaries__9</t>
  </si>
  <si>
    <t>edupubpreesc_pc_benefits__9</t>
  </si>
  <si>
    <t>edupubpreesc_pc_coverage__9</t>
  </si>
  <si>
    <t>edupubpreesc_pc_mean__9</t>
  </si>
  <si>
    <t>edupubpreesc_pc_dependency_gross_mkt_inc_pc_9yes</t>
  </si>
  <si>
    <t>edupubpreesc_pc_dependency_dis_inc_pc_9yes</t>
  </si>
  <si>
    <t>edupubpreesc_pc_dependency_cons_inc_pc_9yes</t>
  </si>
  <si>
    <t>edupubpreesc_pc_dependency_final_inc_pc_9yes</t>
  </si>
  <si>
    <t>edupubpreesc_pc_dependency_nso_inc_9yes</t>
  </si>
  <si>
    <t>edupubpreesc_pc_dependency_linpobto__9yes</t>
  </si>
  <si>
    <t>edupubpreesc_pc_dependency_linpobex__9yes</t>
  </si>
  <si>
    <t>edupubprim_pc_beneficiaries__9</t>
  </si>
  <si>
    <t>edupubprim_pc_benefits__9</t>
  </si>
  <si>
    <t>edupubprim_pc_coverage__9</t>
  </si>
  <si>
    <t>edupubprim_pc_mean__9</t>
  </si>
  <si>
    <t>edupubprim_pc_dependency_gross_mkt_inc_pc_9yes</t>
  </si>
  <si>
    <t>edupubprim_pc_dependency_dis_inc_pc_9yes</t>
  </si>
  <si>
    <t>edupubprim_pc_dependency_cons_inc_pc_9yes</t>
  </si>
  <si>
    <t>edupubprim_pc_dependency_final_inc_pc_9yes</t>
  </si>
  <si>
    <t>edupubprim_pc_dependency_nso_inc_9yes</t>
  </si>
  <si>
    <t>edupubprim_pc_dependency_linpobto__9yes</t>
  </si>
  <si>
    <t>edupubprim_pc_dependency_linpobex__9yes</t>
  </si>
  <si>
    <t>edupubsec_pc_beneficiaries__9</t>
  </si>
  <si>
    <t>edupubsec_pc_benefits__9</t>
  </si>
  <si>
    <t>edupubsec_pc_coverage__9</t>
  </si>
  <si>
    <t>edupubsec_pc_mean__9</t>
  </si>
  <si>
    <t>edupubsec_pc_dependency_gross_mkt_inc_pc_9yes</t>
  </si>
  <si>
    <t>edupubsec_pc_dependency_dis_inc_pc_9yes</t>
  </si>
  <si>
    <t>edupubsec_pc_dependency_cons_inc_pc_9yes</t>
  </si>
  <si>
    <t>edupubsec_pc_dependency_final_inc_pc_9yes</t>
  </si>
  <si>
    <t>edupubsec_pc_dependency_nso_inc_9yes</t>
  </si>
  <si>
    <t>edupubsec_pc_dependency_linpobto__9yes</t>
  </si>
  <si>
    <t>edupubsec_pc_dependency_linpobex__9yes</t>
  </si>
  <si>
    <t>edupubuni_pc_beneficiaries__9</t>
  </si>
  <si>
    <t>edupubuni_pc_benefits__9</t>
  </si>
  <si>
    <t>edupubuni_pc_coverage__9</t>
  </si>
  <si>
    <t>edupubuni_pc_mean__9</t>
  </si>
  <si>
    <t>edupubuni_pc_dependency_gross_mkt_inc_pc_9yes</t>
  </si>
  <si>
    <t>edupubuni_pc_dependency_dis_inc_pc_9yes</t>
  </si>
  <si>
    <t>edupubuni_pc_dependency_cons_inc_pc_9yes</t>
  </si>
  <si>
    <t>edupubuni_pc_dependency_final_inc_pc_9yes</t>
  </si>
  <si>
    <t>edupubuni_pc_dependency_nso_inc_9yes</t>
  </si>
  <si>
    <t>edupubuni_pc_dependency_linpobto__9yes</t>
  </si>
  <si>
    <t>edupubuni_pc_dependency_linpobex__9yes</t>
  </si>
  <si>
    <t>transfood_pc_beneficiaries__9</t>
  </si>
  <si>
    <t>transfood_pc_benefits__9</t>
  </si>
  <si>
    <t>transfood_pc_coverage__9</t>
  </si>
  <si>
    <t>transfood_pc_mean__9</t>
  </si>
  <si>
    <t>transfood_pc_dependency_gross_mkt_inc_pc_9yes</t>
  </si>
  <si>
    <t>transfood_pc_dependency_dis_inc_pc_9yes</t>
  </si>
  <si>
    <t>transfood_pc_dependency_cons_inc_pc_9yes</t>
  </si>
  <si>
    <t>transfood_pc_dependency_final_inc_pc_9yes</t>
  </si>
  <si>
    <t>transfood_pc_dependency_nso_inc_9yes</t>
  </si>
  <si>
    <t>transfood_pc_dependency_linpobto__9yes</t>
  </si>
  <si>
    <t>transfood_pc_dependency_linpobex__9yes</t>
  </si>
  <si>
    <t>transutil_pc_beneficiaries__9</t>
  </si>
  <si>
    <t>transutil_pc_benefits__9</t>
  </si>
  <si>
    <t>transutil_pc_coverage__9</t>
  </si>
  <si>
    <t>transutil_pc_mean__9</t>
  </si>
  <si>
    <t>transutil_pc_dependency_gross_mkt_inc_pc_9yes</t>
  </si>
  <si>
    <t>transutil_pc_dependency_dis_inc_pc_9yes</t>
  </si>
  <si>
    <t>transutil_pc_dependency_cons_inc_pc_9yes</t>
  </si>
  <si>
    <t>transutil_pc_dependency_final_inc_pc_9yes</t>
  </si>
  <si>
    <t>transutil_pc_dependency_nso_inc_9yes</t>
  </si>
  <si>
    <t>transutil_pc_dependency_linpobto__9yes</t>
  </si>
  <si>
    <t>transutil_pc_dependency_linpobex__9yes</t>
  </si>
  <si>
    <t>becas_pc_beneficiaries__10</t>
  </si>
  <si>
    <t>becas_pc_benefits__10</t>
  </si>
  <si>
    <t>becas_pc_coverage__10</t>
  </si>
  <si>
    <t>becas_pc_mean__10</t>
  </si>
  <si>
    <t>edupubpreesc_pc_beneficiaries__10</t>
  </si>
  <si>
    <t>edupubpreesc_pc_benefits__10</t>
  </si>
  <si>
    <t>edupubpreesc_pc_coverage__10</t>
  </si>
  <si>
    <t>edupubpreesc_pc_mean__10</t>
  </si>
  <si>
    <t>edupubpreesc_pc_dependency_gross_mkt_inc_pc_10yes</t>
  </si>
  <si>
    <t>edupubpreesc_pc_dependency_dis_inc_pc_10yes</t>
  </si>
  <si>
    <t>edupubpreesc_pc_dependency_cons_inc_pc_10yes</t>
  </si>
  <si>
    <t>edupubpreesc_pc_dependency_final_inc_pc_10yes</t>
  </si>
  <si>
    <t>edupubpreesc_pc_dependency_nso_inc_10yes</t>
  </si>
  <si>
    <t>edupubpreesc_pc_dependency_linpobto__10yes</t>
  </si>
  <si>
    <t>edupubpreesc_pc_dependency_linpobex__10yes</t>
  </si>
  <si>
    <t>edupubprim_pc_beneficiaries__10</t>
  </si>
  <si>
    <t>edupubprim_pc_benefits__10</t>
  </si>
  <si>
    <t>edupubprim_pc_coverage__10</t>
  </si>
  <si>
    <t>edupubprim_pc_mean__10</t>
  </si>
  <si>
    <t>edupubprim_pc_dependency_gross_mkt_inc_pc_10yes</t>
  </si>
  <si>
    <t>edupubprim_pc_dependency_dis_inc_pc_10yes</t>
  </si>
  <si>
    <t>edupubprim_pc_dependency_cons_inc_pc_10yes</t>
  </si>
  <si>
    <t>edupubprim_pc_dependency_final_inc_pc_10yes</t>
  </si>
  <si>
    <t>edupubprim_pc_dependency_nso_inc_10yes</t>
  </si>
  <si>
    <t>edupubprim_pc_dependency_linpobto__10yes</t>
  </si>
  <si>
    <t>edupubprim_pc_dependency_linpobex__10yes</t>
  </si>
  <si>
    <t>edupubsec_pc_beneficiaries__10</t>
  </si>
  <si>
    <t>edupubsec_pc_benefits__10</t>
  </si>
  <si>
    <t>edupubsec_pc_coverage__10</t>
  </si>
  <si>
    <t>edupubsec_pc_mean__10</t>
  </si>
  <si>
    <t>edupubsec_pc_dependency_gross_mkt_inc_pc_10yes</t>
  </si>
  <si>
    <t>edupubsec_pc_dependency_dis_inc_pc_10yes</t>
  </si>
  <si>
    <t>edupubsec_pc_dependency_cons_inc_pc_10yes</t>
  </si>
  <si>
    <t>edupubsec_pc_dependency_final_inc_pc_10yes</t>
  </si>
  <si>
    <t>edupubsec_pc_dependency_nso_inc_10yes</t>
  </si>
  <si>
    <t>edupubsec_pc_dependency_linpobto__10yes</t>
  </si>
  <si>
    <t>edupubsec_pc_dependency_linpobex__10yes</t>
  </si>
  <si>
    <t>edupubuni_pc_beneficiaries__10</t>
  </si>
  <si>
    <t>edupubuni_pc_benefits__10</t>
  </si>
  <si>
    <t>edupubuni_pc_coverage__10</t>
  </si>
  <si>
    <t>edupubuni_pc_mean__10</t>
  </si>
  <si>
    <t>edupubuni_pc_dependency_gross_mkt_inc_pc_10yes</t>
  </si>
  <si>
    <t>edupubuni_pc_dependency_dis_inc_pc_10yes</t>
  </si>
  <si>
    <t>edupubuni_pc_dependency_cons_inc_pc_10yes</t>
  </si>
  <si>
    <t>edupubuni_pc_dependency_final_inc_pc_10yes</t>
  </si>
  <si>
    <t>edupubuni_pc_dependency_nso_inc_10yes</t>
  </si>
  <si>
    <t>edupubuni_pc_dependency_linpobto__10yes</t>
  </si>
  <si>
    <t>edupubuni_pc_dependency_linpobex__10yes</t>
  </si>
  <si>
    <t>transfood_pc_beneficiaries__10</t>
  </si>
  <si>
    <t>transfood_pc_benefits__10</t>
  </si>
  <si>
    <t>transfood_pc_coverage__10</t>
  </si>
  <si>
    <t>transfood_pc_mean__10</t>
  </si>
  <si>
    <t>transfood_pc_dependency_gross_mkt_inc_pc_10yes</t>
  </si>
  <si>
    <t>transfood_pc_dependency_dis_inc_pc_10yes</t>
  </si>
  <si>
    <t>transfood_pc_dependency_cons_inc_pc_10yes</t>
  </si>
  <si>
    <t>transfood_pc_dependency_final_inc_pc_10yes</t>
  </si>
  <si>
    <t>transfood_pc_dependency_nso_inc_10yes</t>
  </si>
  <si>
    <t>transfood_pc_dependency_linpobto__10yes</t>
  </si>
  <si>
    <t>transfood_pc_dependency_linpobex__10yes</t>
  </si>
  <si>
    <t>transutil_pc_beneficiaries__10</t>
  </si>
  <si>
    <t>transutil_pc_benefits__10</t>
  </si>
  <si>
    <t>transutil_pc_coverage__10</t>
  </si>
  <si>
    <t>transutil_pc_mean__10</t>
  </si>
  <si>
    <t>transutil_pc_dependency_gross_mkt_inc_pc_10yes</t>
  </si>
  <si>
    <t>transutil_pc_dependency_dis_inc_pc_10yes</t>
  </si>
  <si>
    <t>transutil_pc_dependency_cons_inc_pc_10yes</t>
  </si>
  <si>
    <t>transutil_pc_dependency_final_inc_pc_10yes</t>
  </si>
  <si>
    <t>transutil_pc_dependency_nso_inc_10yes</t>
  </si>
  <si>
    <t>transutil_pc_dependency_linpobto__10yes</t>
  </si>
  <si>
    <t>transutil_pc_dependency_linpobex__10yes</t>
  </si>
  <si>
    <t>pago_corp</t>
  </si>
  <si>
    <t>pago_iragro</t>
  </si>
  <si>
    <t>pago_iracis</t>
  </si>
  <si>
    <t>tot_dit_corp_pc</t>
  </si>
  <si>
    <t>iragro_pc</t>
  </si>
  <si>
    <t>iracis_pc</t>
  </si>
  <si>
    <t>iragro_pc_dependency_gross_mkt_inc_pc_1</t>
  </si>
  <si>
    <t>iragro_pc_dependency_dis_inc_pc_1</t>
  </si>
  <si>
    <t>iragro_pc_dependency_cons_inc_pc_1</t>
  </si>
  <si>
    <t>iragro_pc_dependency_final_inc_pc_1</t>
  </si>
  <si>
    <t>iragro_pc_dependency_nso_inc_1</t>
  </si>
  <si>
    <t>iragro_pc_dependency_linpobto__1</t>
  </si>
  <si>
    <t>iragro_pc_dependency_linpobex__1</t>
  </si>
  <si>
    <t>iracis_pc_dependency_gross_mkt_inc_pc_1</t>
  </si>
  <si>
    <t>iracis_pc_dependency_dis_inc_pc_1</t>
  </si>
  <si>
    <t>iracis_pc_dependency_cons_inc_pc_1</t>
  </si>
  <si>
    <t>iracis_pc_dependency_final_inc_pc_1</t>
  </si>
  <si>
    <t>iracis_pc_dependency_nso_inc_1</t>
  </si>
  <si>
    <t>iracis_pc_dependency_linpobto__1</t>
  </si>
  <si>
    <t>iracis_pc_dependency_linpobex__1</t>
  </si>
  <si>
    <t>tot_dit_corp_pc_dependency_gross_mkt_inc_pc_1</t>
  </si>
  <si>
    <t>tot_dit_corp_pc_dependency_dis_inc_pc_1</t>
  </si>
  <si>
    <t>tot_dit_corp_pc_dependency_cons_inc_pc_1</t>
  </si>
  <si>
    <t>tot_dit_corp_pc_dependency_final_inc_pc_1</t>
  </si>
  <si>
    <t>tot_dit_corp_pc_dependency_nso_inc_1</t>
  </si>
  <si>
    <t>tot_dit_corp_pc_dependency_linpobto__1</t>
  </si>
  <si>
    <t>tot_dit_corp_pc_dependency_linpobex__1</t>
  </si>
  <si>
    <t>iragro_pc_dependency_gross_mkt_inc_pc_2</t>
  </si>
  <si>
    <t>iragro_pc_dependency_dis_inc_pc_2</t>
  </si>
  <si>
    <t>iragro_pc_dependency_cons_inc_pc_2</t>
  </si>
  <si>
    <t>iragro_pc_dependency_final_inc_pc_2</t>
  </si>
  <si>
    <t>iragro_pc_dependency_nso_inc_2</t>
  </si>
  <si>
    <t>iragro_pc_dependency_linpobto__2</t>
  </si>
  <si>
    <t>iragro_pc_dependency_linpobex__2</t>
  </si>
  <si>
    <t>iracis_pc_dependency_gross_mkt_inc_pc_2</t>
  </si>
  <si>
    <t>iracis_pc_dependency_dis_inc_pc_2</t>
  </si>
  <si>
    <t>iracis_pc_dependency_cons_inc_pc_2</t>
  </si>
  <si>
    <t>iracis_pc_dependency_final_inc_pc_2</t>
  </si>
  <si>
    <t>iracis_pc_dependency_nso_inc_2</t>
  </si>
  <si>
    <t>iracis_pc_dependency_linpobto__2</t>
  </si>
  <si>
    <t>iracis_pc_dependency_linpobex__2</t>
  </si>
  <si>
    <t>tot_dit_corp_pc_dependency_gross_mkt_inc_pc_2</t>
  </si>
  <si>
    <t>tot_dit_corp_pc_dependency_dis_inc_pc_2</t>
  </si>
  <si>
    <t>tot_dit_corp_pc_dependency_cons_inc_pc_2</t>
  </si>
  <si>
    <t>tot_dit_corp_pc_dependency_final_inc_pc_2</t>
  </si>
  <si>
    <t>tot_dit_corp_pc_dependency_nso_inc_2</t>
  </si>
  <si>
    <t>tot_dit_corp_pc_dependency_linpobto__2</t>
  </si>
  <si>
    <t>tot_dit_corp_pc_dependency_linpobex__2</t>
  </si>
  <si>
    <t>iragro_pc_dependency_gross_mkt_inc_pc_3</t>
  </si>
  <si>
    <t>iragro_pc_dependency_dis_inc_pc_3</t>
  </si>
  <si>
    <t>iragro_pc_dependency_cons_inc_pc_3</t>
  </si>
  <si>
    <t>iragro_pc_dependency_final_inc_pc_3</t>
  </si>
  <si>
    <t>iragro_pc_dependency_nso_inc_3</t>
  </si>
  <si>
    <t>iragro_pc_dependency_linpobto__3</t>
  </si>
  <si>
    <t>iragro_pc_dependency_linpobex__3</t>
  </si>
  <si>
    <t>iracis_pc_dependency_gross_mkt_inc_pc_3</t>
  </si>
  <si>
    <t>iracis_pc_dependency_dis_inc_pc_3</t>
  </si>
  <si>
    <t>iracis_pc_dependency_cons_inc_pc_3</t>
  </si>
  <si>
    <t>iracis_pc_dependency_final_inc_pc_3</t>
  </si>
  <si>
    <t>iracis_pc_dependency_nso_inc_3</t>
  </si>
  <si>
    <t>iracis_pc_dependency_linpobto__3</t>
  </si>
  <si>
    <t>iracis_pc_dependency_linpobex__3</t>
  </si>
  <si>
    <t>tot_dit_corp_pc_dependency_gross_mkt_inc_pc_3</t>
  </si>
  <si>
    <t>tot_dit_corp_pc_dependency_dis_inc_pc_3</t>
  </si>
  <si>
    <t>tot_dit_corp_pc_dependency_cons_inc_pc_3</t>
  </si>
  <si>
    <t>tot_dit_corp_pc_dependency_final_inc_pc_3</t>
  </si>
  <si>
    <t>tot_dit_corp_pc_dependency_nso_inc_3</t>
  </si>
  <si>
    <t>tot_dit_corp_pc_dependency_linpobto__3</t>
  </si>
  <si>
    <t>tot_dit_corp_pc_dependency_linpobex__3</t>
  </si>
  <si>
    <t>iragro_pc_dependency_gross_mkt_inc_pc_4</t>
  </si>
  <si>
    <t>iragro_pc_dependency_dis_inc_pc_4</t>
  </si>
  <si>
    <t>iragro_pc_dependency_cons_inc_pc_4</t>
  </si>
  <si>
    <t>iragro_pc_dependency_final_inc_pc_4</t>
  </si>
  <si>
    <t>iragro_pc_dependency_nso_inc_4</t>
  </si>
  <si>
    <t>iragro_pc_dependency_linpobto__4</t>
  </si>
  <si>
    <t>iragro_pc_dependency_linpobex__4</t>
  </si>
  <si>
    <t>iracis_pc_dependency_gross_mkt_inc_pc_4</t>
  </si>
  <si>
    <t>iracis_pc_dependency_dis_inc_pc_4</t>
  </si>
  <si>
    <t>iracis_pc_dependency_cons_inc_pc_4</t>
  </si>
  <si>
    <t>iracis_pc_dependency_final_inc_pc_4</t>
  </si>
  <si>
    <t>iracis_pc_dependency_nso_inc_4</t>
  </si>
  <si>
    <t>iracis_pc_dependency_linpobto__4</t>
  </si>
  <si>
    <t>iracis_pc_dependency_linpobex__4</t>
  </si>
  <si>
    <t>tot_dit_corp_pc_dependency_gross_mkt_inc_pc_4</t>
  </si>
  <si>
    <t>tot_dit_corp_pc_dependency_dis_inc_pc_4</t>
  </si>
  <si>
    <t>tot_dit_corp_pc_dependency_cons_inc_pc_4</t>
  </si>
  <si>
    <t>tot_dit_corp_pc_dependency_final_inc_pc_4</t>
  </si>
  <si>
    <t>tot_dit_corp_pc_dependency_nso_inc_4</t>
  </si>
  <si>
    <t>tot_dit_corp_pc_dependency_linpobto__4</t>
  </si>
  <si>
    <t>tot_dit_corp_pc_dependency_linpobex__4</t>
  </si>
  <si>
    <t>iragro_pc_dependency_gross_mkt_inc_pc_5</t>
  </si>
  <si>
    <t>iragro_pc_dependency_dis_inc_pc_5</t>
  </si>
  <si>
    <t>iragro_pc_dependency_cons_inc_pc_5</t>
  </si>
  <si>
    <t>iragro_pc_dependency_final_inc_pc_5</t>
  </si>
  <si>
    <t>iragro_pc_dependency_nso_inc_5</t>
  </si>
  <si>
    <t>iragro_pc_dependency_linpobto__5</t>
  </si>
  <si>
    <t>iragro_pc_dependency_linpobex__5</t>
  </si>
  <si>
    <t>iracis_pc_dependency_gross_mkt_inc_pc_5</t>
  </si>
  <si>
    <t>iracis_pc_dependency_dis_inc_pc_5</t>
  </si>
  <si>
    <t>iracis_pc_dependency_cons_inc_pc_5</t>
  </si>
  <si>
    <t>iracis_pc_dependency_final_inc_pc_5</t>
  </si>
  <si>
    <t>iracis_pc_dependency_nso_inc_5</t>
  </si>
  <si>
    <t>iracis_pc_dependency_linpobto__5</t>
  </si>
  <si>
    <t>iracis_pc_dependency_linpobex__5</t>
  </si>
  <si>
    <t>tot_dit_corp_pc_dependency_gross_mkt_inc_pc_5</t>
  </si>
  <si>
    <t>tot_dit_corp_pc_dependency_dis_inc_pc_5</t>
  </si>
  <si>
    <t>tot_dit_corp_pc_dependency_cons_inc_pc_5</t>
  </si>
  <si>
    <t>tot_dit_corp_pc_dependency_final_inc_pc_5</t>
  </si>
  <si>
    <t>tot_dit_corp_pc_dependency_nso_inc_5</t>
  </si>
  <si>
    <t>tot_dit_corp_pc_dependency_linpobto__5</t>
  </si>
  <si>
    <t>tot_dit_corp_pc_dependency_linpobex__5</t>
  </si>
  <si>
    <t>iragro_pc_dependency_gross_mkt_inc_pc_6</t>
  </si>
  <si>
    <t>iragro_pc_dependency_dis_inc_pc_6</t>
  </si>
  <si>
    <t>iragro_pc_dependency_cons_inc_pc_6</t>
  </si>
  <si>
    <t>iragro_pc_dependency_final_inc_pc_6</t>
  </si>
  <si>
    <t>iragro_pc_dependency_nso_inc_6</t>
  </si>
  <si>
    <t>iragro_pc_dependency_linpobto__6</t>
  </si>
  <si>
    <t>iragro_pc_dependency_linpobex__6</t>
  </si>
  <si>
    <t>iracis_pc_dependency_gross_mkt_inc_pc_6</t>
  </si>
  <si>
    <t>iracis_pc_dependency_dis_inc_pc_6</t>
  </si>
  <si>
    <t>iracis_pc_dependency_cons_inc_pc_6</t>
  </si>
  <si>
    <t>iracis_pc_dependency_final_inc_pc_6</t>
  </si>
  <si>
    <t>iracis_pc_dependency_nso_inc_6</t>
  </si>
  <si>
    <t>iracis_pc_dependency_linpobto__6</t>
  </si>
  <si>
    <t>iracis_pc_dependency_linpobex__6</t>
  </si>
  <si>
    <t>tot_dit_corp_pc_dependency_gross_mkt_inc_pc_6</t>
  </si>
  <si>
    <t>tot_dit_corp_pc_dependency_dis_inc_pc_6</t>
  </si>
  <si>
    <t>tot_dit_corp_pc_dependency_cons_inc_pc_6</t>
  </si>
  <si>
    <t>tot_dit_corp_pc_dependency_final_inc_pc_6</t>
  </si>
  <si>
    <t>tot_dit_corp_pc_dependency_nso_inc_6</t>
  </si>
  <si>
    <t>tot_dit_corp_pc_dependency_linpobto__6</t>
  </si>
  <si>
    <t>tot_dit_corp_pc_dependency_linpobex__6</t>
  </si>
  <si>
    <t>iragro_pc_dependency_gross_mkt_inc_pc_7</t>
  </si>
  <si>
    <t>iragro_pc_dependency_dis_inc_pc_7</t>
  </si>
  <si>
    <t>iragro_pc_dependency_cons_inc_pc_7</t>
  </si>
  <si>
    <t>iragro_pc_dependency_final_inc_pc_7</t>
  </si>
  <si>
    <t>iragro_pc_dependency_nso_inc_7</t>
  </si>
  <si>
    <t>iragro_pc_dependency_linpobto__7</t>
  </si>
  <si>
    <t>iragro_pc_dependency_linpobex__7</t>
  </si>
  <si>
    <t>iracis_pc_dependency_gross_mkt_inc_pc_7</t>
  </si>
  <si>
    <t>iracis_pc_dependency_dis_inc_pc_7</t>
  </si>
  <si>
    <t>iracis_pc_dependency_cons_inc_pc_7</t>
  </si>
  <si>
    <t>iracis_pc_dependency_final_inc_pc_7</t>
  </si>
  <si>
    <t>iracis_pc_dependency_nso_inc_7</t>
  </si>
  <si>
    <t>iracis_pc_dependency_linpobto__7</t>
  </si>
  <si>
    <t>iracis_pc_dependency_linpobex__7</t>
  </si>
  <si>
    <t>tot_dit_corp_pc_dependency_gross_mkt_inc_pc_7</t>
  </si>
  <si>
    <t>tot_dit_corp_pc_dependency_dis_inc_pc_7</t>
  </si>
  <si>
    <t>tot_dit_corp_pc_dependency_cons_inc_pc_7</t>
  </si>
  <si>
    <t>tot_dit_corp_pc_dependency_final_inc_pc_7</t>
  </si>
  <si>
    <t>tot_dit_corp_pc_dependency_nso_inc_7</t>
  </si>
  <si>
    <t>tot_dit_corp_pc_dependency_linpobto__7</t>
  </si>
  <si>
    <t>tot_dit_corp_pc_dependency_linpobex__7</t>
  </si>
  <si>
    <t>iragro_pc_dependency_gross_mkt_inc_pc_8</t>
  </si>
  <si>
    <t>iragro_pc_dependency_dis_inc_pc_8</t>
  </si>
  <si>
    <t>iragro_pc_dependency_cons_inc_pc_8</t>
  </si>
  <si>
    <t>iragro_pc_dependency_final_inc_pc_8</t>
  </si>
  <si>
    <t>iragro_pc_dependency_nso_inc_8</t>
  </si>
  <si>
    <t>iragro_pc_dependency_linpobto__8</t>
  </si>
  <si>
    <t>iragro_pc_dependency_linpobex__8</t>
  </si>
  <si>
    <t>iracis_pc_dependency_gross_mkt_inc_pc_8</t>
  </si>
  <si>
    <t>iracis_pc_dependency_dis_inc_pc_8</t>
  </si>
  <si>
    <t>iracis_pc_dependency_cons_inc_pc_8</t>
  </si>
  <si>
    <t>iracis_pc_dependency_final_inc_pc_8</t>
  </si>
  <si>
    <t>iracis_pc_dependency_nso_inc_8</t>
  </si>
  <si>
    <t>iracis_pc_dependency_linpobto__8</t>
  </si>
  <si>
    <t>iracis_pc_dependency_linpobex__8</t>
  </si>
  <si>
    <t>tot_dit_corp_pc_dependency_gross_mkt_inc_pc_8</t>
  </si>
  <si>
    <t>tot_dit_corp_pc_dependency_dis_inc_pc_8</t>
  </si>
  <si>
    <t>tot_dit_corp_pc_dependency_cons_inc_pc_8</t>
  </si>
  <si>
    <t>tot_dit_corp_pc_dependency_final_inc_pc_8</t>
  </si>
  <si>
    <t>tot_dit_corp_pc_dependency_nso_inc_8</t>
  </si>
  <si>
    <t>tot_dit_corp_pc_dependency_linpobto__8</t>
  </si>
  <si>
    <t>tot_dit_corp_pc_dependency_linpobex__8</t>
  </si>
  <si>
    <t>iragro_pc_dependency_gross_mkt_inc_pc_9</t>
  </si>
  <si>
    <t>iragro_pc_dependency_dis_inc_pc_9</t>
  </si>
  <si>
    <t>iragro_pc_dependency_cons_inc_pc_9</t>
  </si>
  <si>
    <t>iragro_pc_dependency_final_inc_pc_9</t>
  </si>
  <si>
    <t>iragro_pc_dependency_nso_inc_9</t>
  </si>
  <si>
    <t>iragro_pc_dependency_linpobto__9</t>
  </si>
  <si>
    <t>iragro_pc_dependency_linpobex__9</t>
  </si>
  <si>
    <t>iracis_pc_dependency_gross_mkt_inc_pc_9</t>
  </si>
  <si>
    <t>iracis_pc_dependency_dis_inc_pc_9</t>
  </si>
  <si>
    <t>iracis_pc_dependency_cons_inc_pc_9</t>
  </si>
  <si>
    <t>iracis_pc_dependency_final_inc_pc_9</t>
  </si>
  <si>
    <t>iracis_pc_dependency_nso_inc_9</t>
  </si>
  <si>
    <t>iracis_pc_dependency_linpobto__9</t>
  </si>
  <si>
    <t>iracis_pc_dependency_linpobex__9</t>
  </si>
  <si>
    <t>tot_dit_corp_pc_dependency_gross_mkt_inc_pc_9</t>
  </si>
  <si>
    <t>tot_dit_corp_pc_dependency_dis_inc_pc_9</t>
  </si>
  <si>
    <t>tot_dit_corp_pc_dependency_cons_inc_pc_9</t>
  </si>
  <si>
    <t>tot_dit_corp_pc_dependency_final_inc_pc_9</t>
  </si>
  <si>
    <t>tot_dit_corp_pc_dependency_nso_inc_9</t>
  </si>
  <si>
    <t>tot_dit_corp_pc_dependency_linpobto__9</t>
  </si>
  <si>
    <t>tot_dit_corp_pc_dependency_linpobex__9</t>
  </si>
  <si>
    <t>iragro_pc_dependency_gross_mkt_inc_pc_10</t>
  </si>
  <si>
    <t>iragro_pc_dependency_dis_inc_pc_10</t>
  </si>
  <si>
    <t>iragro_pc_dependency_cons_inc_pc_10</t>
  </si>
  <si>
    <t>iragro_pc_dependency_final_inc_pc_10</t>
  </si>
  <si>
    <t>iragro_pc_dependency_nso_inc_10</t>
  </si>
  <si>
    <t>iragro_pc_dependency_linpobto__10</t>
  </si>
  <si>
    <t>iragro_pc_dependency_linpobex__10</t>
  </si>
  <si>
    <t>iracis_pc_dependency_gross_mkt_inc_pc_10</t>
  </si>
  <si>
    <t>iracis_pc_dependency_dis_inc_pc_10</t>
  </si>
  <si>
    <t>iracis_pc_dependency_cons_inc_pc_10</t>
  </si>
  <si>
    <t>iracis_pc_dependency_final_inc_pc_10</t>
  </si>
  <si>
    <t>iracis_pc_dependency_nso_inc_10</t>
  </si>
  <si>
    <t>iracis_pc_dependency_linpobto__10</t>
  </si>
  <si>
    <t>iracis_pc_dependency_linpobex__10</t>
  </si>
  <si>
    <t>tot_dit_corp_pc_dependency_gross_mkt_inc_pc_10</t>
  </si>
  <si>
    <t>tot_dit_corp_pc_dependency_dis_inc_pc_10</t>
  </si>
  <si>
    <t>tot_dit_corp_pc_dependency_cons_inc_pc_10</t>
  </si>
  <si>
    <t>tot_dit_corp_pc_dependency_final_inc_pc_10</t>
  </si>
  <si>
    <t>tot_dit_corp_pc_dependency_nso_inc_10</t>
  </si>
  <si>
    <t>tot_dit_corp_pc_dependency_linpobto__10</t>
  </si>
  <si>
    <t>tot_dit_corp_pc_dependency_linpobex__10</t>
  </si>
  <si>
    <t>iragro_pc_beneficiaries__1</t>
  </si>
  <si>
    <t>iragro_pc_benefits__1</t>
  </si>
  <si>
    <t>iragro_pc_coverage__1</t>
  </si>
  <si>
    <t>iragro_pc_mean__1</t>
  </si>
  <si>
    <t>iracis_pc_beneficiaries__1</t>
  </si>
  <si>
    <t>iracis_pc_benefits__1</t>
  </si>
  <si>
    <t>iracis_pc_coverage__1</t>
  </si>
  <si>
    <t>iracis_pc_mean__1</t>
  </si>
  <si>
    <t>iracis_pc_dependency_gross_mkt_inc_pc_1yes</t>
  </si>
  <si>
    <t>iracis_pc_dependency_dis_inc_pc_1yes</t>
  </si>
  <si>
    <t>iracis_pc_dependency_cons_inc_pc_1yes</t>
  </si>
  <si>
    <t>iracis_pc_dependency_final_inc_pc_1yes</t>
  </si>
  <si>
    <t>iracis_pc_dependency_nso_inc_1yes</t>
  </si>
  <si>
    <t>iracis_pc_dependency_linpobto__1yes</t>
  </si>
  <si>
    <t>iracis_pc_dependency_linpobex__1yes</t>
  </si>
  <si>
    <t>tot_dit_corp_pc_beneficiaries__1</t>
  </si>
  <si>
    <t>tot_dit_corp_pc_benefits__1</t>
  </si>
  <si>
    <t>tot_dit_corp_pc_coverage__1</t>
  </si>
  <si>
    <t>tot_dit_corp_pc_mean__1</t>
  </si>
  <si>
    <t>tot_dit_corp_pc_dependency_gross_mkt_inc_pc_1yes</t>
  </si>
  <si>
    <t>tot_dit_corp_pc_dependency_dis_inc_pc_1yes</t>
  </si>
  <si>
    <t>tot_dit_corp_pc_dependency_cons_inc_pc_1yes</t>
  </si>
  <si>
    <t>tot_dit_corp_pc_dependency_final_inc_pc_1yes</t>
  </si>
  <si>
    <t>tot_dit_corp_pc_dependency_nso_inc_1yes</t>
  </si>
  <si>
    <t>tot_dit_corp_pc_dependency_linpobto__1yes</t>
  </si>
  <si>
    <t>tot_dit_corp_pc_dependency_linpobex__1yes</t>
  </si>
  <si>
    <t>iragro_pc_beneficiaries__2</t>
  </si>
  <si>
    <t>iragro_pc_benefits__2</t>
  </si>
  <si>
    <t>iragro_pc_coverage__2</t>
  </si>
  <si>
    <t>iragro_pc_mean__2</t>
  </si>
  <si>
    <t>iracis_pc_beneficiaries__2</t>
  </si>
  <si>
    <t>iracis_pc_benefits__2</t>
  </si>
  <si>
    <t>iracis_pc_coverage__2</t>
  </si>
  <si>
    <t>iracis_pc_mean__2</t>
  </si>
  <si>
    <t>iracis_pc_dependency_gross_mkt_inc_pc_2yes</t>
  </si>
  <si>
    <t>iracis_pc_dependency_dis_inc_pc_2yes</t>
  </si>
  <si>
    <t>iracis_pc_dependency_cons_inc_pc_2yes</t>
  </si>
  <si>
    <t>iracis_pc_dependency_final_inc_pc_2yes</t>
  </si>
  <si>
    <t>iracis_pc_dependency_nso_inc_2yes</t>
  </si>
  <si>
    <t>iracis_pc_dependency_linpobto__2yes</t>
  </si>
  <si>
    <t>iracis_pc_dependency_linpobex__2yes</t>
  </si>
  <si>
    <t>tot_dit_corp_pc_beneficiaries__2</t>
  </si>
  <si>
    <t>tot_dit_corp_pc_benefits__2</t>
  </si>
  <si>
    <t>tot_dit_corp_pc_coverage__2</t>
  </si>
  <si>
    <t>tot_dit_corp_pc_mean__2</t>
  </si>
  <si>
    <t>tot_dit_corp_pc_dependency_gross_mkt_inc_pc_2yes</t>
  </si>
  <si>
    <t>tot_dit_corp_pc_dependency_dis_inc_pc_2yes</t>
  </si>
  <si>
    <t>tot_dit_corp_pc_dependency_cons_inc_pc_2yes</t>
  </si>
  <si>
    <t>tot_dit_corp_pc_dependency_final_inc_pc_2yes</t>
  </si>
  <si>
    <t>tot_dit_corp_pc_dependency_nso_inc_2yes</t>
  </si>
  <si>
    <t>tot_dit_corp_pc_dependency_linpobto__2yes</t>
  </si>
  <si>
    <t>tot_dit_corp_pc_dependency_linpobex__2yes</t>
  </si>
  <si>
    <t>iragro_pc_beneficiaries__3</t>
  </si>
  <si>
    <t>iragro_pc_benefits__3</t>
  </si>
  <si>
    <t>iragro_pc_coverage__3</t>
  </si>
  <si>
    <t>iragro_pc_mean__3</t>
  </si>
  <si>
    <t>iracis_pc_beneficiaries__3</t>
  </si>
  <si>
    <t>iracis_pc_benefits__3</t>
  </si>
  <si>
    <t>iracis_pc_coverage__3</t>
  </si>
  <si>
    <t>iracis_pc_mean__3</t>
  </si>
  <si>
    <t>iracis_pc_dependency_gross_mkt_inc_pc_3yes</t>
  </si>
  <si>
    <t>iracis_pc_dependency_dis_inc_pc_3yes</t>
  </si>
  <si>
    <t>iracis_pc_dependency_cons_inc_pc_3yes</t>
  </si>
  <si>
    <t>iracis_pc_dependency_final_inc_pc_3yes</t>
  </si>
  <si>
    <t>iracis_pc_dependency_nso_inc_3yes</t>
  </si>
  <si>
    <t>iracis_pc_dependency_linpobto__3yes</t>
  </si>
  <si>
    <t>iracis_pc_dependency_linpobex__3yes</t>
  </si>
  <si>
    <t>tot_dit_corp_pc_beneficiaries__3</t>
  </si>
  <si>
    <t>tot_dit_corp_pc_benefits__3</t>
  </si>
  <si>
    <t>tot_dit_corp_pc_coverage__3</t>
  </si>
  <si>
    <t>tot_dit_corp_pc_mean__3</t>
  </si>
  <si>
    <t>tot_dit_corp_pc_dependency_gross_mkt_inc_pc_3yes</t>
  </si>
  <si>
    <t>tot_dit_corp_pc_dependency_dis_inc_pc_3yes</t>
  </si>
  <si>
    <t>tot_dit_corp_pc_dependency_cons_inc_pc_3yes</t>
  </si>
  <si>
    <t>tot_dit_corp_pc_dependency_final_inc_pc_3yes</t>
  </si>
  <si>
    <t>tot_dit_corp_pc_dependency_nso_inc_3yes</t>
  </si>
  <si>
    <t>tot_dit_corp_pc_dependency_linpobto__3yes</t>
  </si>
  <si>
    <t>tot_dit_corp_pc_dependency_linpobex__3yes</t>
  </si>
  <si>
    <t>iragro_pc_beneficiaries__4</t>
  </si>
  <si>
    <t>iragro_pc_benefits__4</t>
  </si>
  <si>
    <t>iragro_pc_coverage__4</t>
  </si>
  <si>
    <t>iragro_pc_mean__4</t>
  </si>
  <si>
    <t>iracis_pc_beneficiaries__4</t>
  </si>
  <si>
    <t>iracis_pc_benefits__4</t>
  </si>
  <si>
    <t>iracis_pc_coverage__4</t>
  </si>
  <si>
    <t>iracis_pc_mean__4</t>
  </si>
  <si>
    <t>iracis_pc_dependency_gross_mkt_inc_pc_4yes</t>
  </si>
  <si>
    <t>iracis_pc_dependency_dis_inc_pc_4yes</t>
  </si>
  <si>
    <t>iracis_pc_dependency_cons_inc_pc_4yes</t>
  </si>
  <si>
    <t>iracis_pc_dependency_final_inc_pc_4yes</t>
  </si>
  <si>
    <t>iracis_pc_dependency_nso_inc_4yes</t>
  </si>
  <si>
    <t>iracis_pc_dependency_linpobto__4yes</t>
  </si>
  <si>
    <t>iracis_pc_dependency_linpobex__4yes</t>
  </si>
  <si>
    <t>tot_dit_corp_pc_beneficiaries__4</t>
  </si>
  <si>
    <t>tot_dit_corp_pc_benefits__4</t>
  </si>
  <si>
    <t>tot_dit_corp_pc_coverage__4</t>
  </si>
  <si>
    <t>tot_dit_corp_pc_mean__4</t>
  </si>
  <si>
    <t>tot_dit_corp_pc_dependency_gross_mkt_inc_pc_4yes</t>
  </si>
  <si>
    <t>tot_dit_corp_pc_dependency_dis_inc_pc_4yes</t>
  </si>
  <si>
    <t>tot_dit_corp_pc_dependency_cons_inc_pc_4yes</t>
  </si>
  <si>
    <t>tot_dit_corp_pc_dependency_final_inc_pc_4yes</t>
  </si>
  <si>
    <t>tot_dit_corp_pc_dependency_nso_inc_4yes</t>
  </si>
  <si>
    <t>tot_dit_corp_pc_dependency_linpobto__4yes</t>
  </si>
  <si>
    <t>tot_dit_corp_pc_dependency_linpobex__4yes</t>
  </si>
  <si>
    <t>iragro_pc_beneficiaries__5</t>
  </si>
  <si>
    <t>iragro_pc_benefits__5</t>
  </si>
  <si>
    <t>iragro_pc_coverage__5</t>
  </si>
  <si>
    <t>iragro_pc_mean__5</t>
  </si>
  <si>
    <t>iracis_pc_beneficiaries__5</t>
  </si>
  <si>
    <t>iracis_pc_benefits__5</t>
  </si>
  <si>
    <t>iracis_pc_coverage__5</t>
  </si>
  <si>
    <t>iracis_pc_mean__5</t>
  </si>
  <si>
    <t>iracis_pc_dependency_gross_mkt_inc_pc_5yes</t>
  </si>
  <si>
    <t>iracis_pc_dependency_dis_inc_pc_5yes</t>
  </si>
  <si>
    <t>iracis_pc_dependency_cons_inc_pc_5yes</t>
  </si>
  <si>
    <t>iracis_pc_dependency_final_inc_pc_5yes</t>
  </si>
  <si>
    <t>iracis_pc_dependency_nso_inc_5yes</t>
  </si>
  <si>
    <t>iracis_pc_dependency_linpobto__5yes</t>
  </si>
  <si>
    <t>iracis_pc_dependency_linpobex__5yes</t>
  </si>
  <si>
    <t>tot_dit_corp_pc_beneficiaries__5</t>
  </si>
  <si>
    <t>tot_dit_corp_pc_benefits__5</t>
  </si>
  <si>
    <t>tot_dit_corp_pc_coverage__5</t>
  </si>
  <si>
    <t>tot_dit_corp_pc_mean__5</t>
  </si>
  <si>
    <t>tot_dit_corp_pc_dependency_gross_mkt_inc_pc_5yes</t>
  </si>
  <si>
    <t>tot_dit_corp_pc_dependency_dis_inc_pc_5yes</t>
  </si>
  <si>
    <t>tot_dit_corp_pc_dependency_cons_inc_pc_5yes</t>
  </si>
  <si>
    <t>tot_dit_corp_pc_dependency_final_inc_pc_5yes</t>
  </si>
  <si>
    <t>tot_dit_corp_pc_dependency_nso_inc_5yes</t>
  </si>
  <si>
    <t>tot_dit_corp_pc_dependency_linpobto__5yes</t>
  </si>
  <si>
    <t>tot_dit_corp_pc_dependency_linpobex__5yes</t>
  </si>
  <si>
    <t>iragro_pc_beneficiaries__6</t>
  </si>
  <si>
    <t>iragro_pc_benefits__6</t>
  </si>
  <si>
    <t>iragro_pc_coverage__6</t>
  </si>
  <si>
    <t>iragro_pc_mean__6</t>
  </si>
  <si>
    <t>iracis_pc_beneficiaries__6</t>
  </si>
  <si>
    <t>iracis_pc_benefits__6</t>
  </si>
  <si>
    <t>iracis_pc_coverage__6</t>
  </si>
  <si>
    <t>iracis_pc_mean__6</t>
  </si>
  <si>
    <t>iracis_pc_dependency_gross_mkt_inc_pc_6yes</t>
  </si>
  <si>
    <t>iracis_pc_dependency_dis_inc_pc_6yes</t>
  </si>
  <si>
    <t>iracis_pc_dependency_cons_inc_pc_6yes</t>
  </si>
  <si>
    <t>iracis_pc_dependency_final_inc_pc_6yes</t>
  </si>
  <si>
    <t>iracis_pc_dependency_nso_inc_6yes</t>
  </si>
  <si>
    <t>iracis_pc_dependency_linpobto__6yes</t>
  </si>
  <si>
    <t>iracis_pc_dependency_linpobex__6yes</t>
  </si>
  <si>
    <t>tot_dit_corp_pc_beneficiaries__6</t>
  </si>
  <si>
    <t>tot_dit_corp_pc_benefits__6</t>
  </si>
  <si>
    <t>tot_dit_corp_pc_coverage__6</t>
  </si>
  <si>
    <t>tot_dit_corp_pc_mean__6</t>
  </si>
  <si>
    <t>tot_dit_corp_pc_dependency_gross_mkt_inc_pc_6yes</t>
  </si>
  <si>
    <t>tot_dit_corp_pc_dependency_dis_inc_pc_6yes</t>
  </si>
  <si>
    <t>tot_dit_corp_pc_dependency_cons_inc_pc_6yes</t>
  </si>
  <si>
    <t>tot_dit_corp_pc_dependency_final_inc_pc_6yes</t>
  </si>
  <si>
    <t>tot_dit_corp_pc_dependency_nso_inc_6yes</t>
  </si>
  <si>
    <t>tot_dit_corp_pc_dependency_linpobto__6yes</t>
  </si>
  <si>
    <t>tot_dit_corp_pc_dependency_linpobex__6yes</t>
  </si>
  <si>
    <t>iragro_pc_beneficiaries__7</t>
  </si>
  <si>
    <t>iragro_pc_benefits__7</t>
  </si>
  <si>
    <t>iragro_pc_coverage__7</t>
  </si>
  <si>
    <t>iragro_pc_mean__7</t>
  </si>
  <si>
    <t>iragro_pc_dependency_gross_mkt_inc_pc_7yes</t>
  </si>
  <si>
    <t>iragro_pc_dependency_dis_inc_pc_7yes</t>
  </si>
  <si>
    <t>iragro_pc_dependency_cons_inc_pc_7yes</t>
  </si>
  <si>
    <t>iragro_pc_dependency_final_inc_pc_7yes</t>
  </si>
  <si>
    <t>iragro_pc_dependency_nso_inc_7yes</t>
  </si>
  <si>
    <t>iragro_pc_dependency_linpobto__7yes</t>
  </si>
  <si>
    <t>iragro_pc_dependency_linpobex__7yes</t>
  </si>
  <si>
    <t>iracis_pc_beneficiaries__7</t>
  </si>
  <si>
    <t>iracis_pc_benefits__7</t>
  </si>
  <si>
    <t>iracis_pc_coverage__7</t>
  </si>
  <si>
    <t>iracis_pc_mean__7</t>
  </si>
  <si>
    <t>iracis_pc_dependency_gross_mkt_inc_pc_7yes</t>
  </si>
  <si>
    <t>iracis_pc_dependency_dis_inc_pc_7yes</t>
  </si>
  <si>
    <t>iracis_pc_dependency_cons_inc_pc_7yes</t>
  </si>
  <si>
    <t>iracis_pc_dependency_final_inc_pc_7yes</t>
  </si>
  <si>
    <t>iracis_pc_dependency_nso_inc_7yes</t>
  </si>
  <si>
    <t>iracis_pc_dependency_linpobto__7yes</t>
  </si>
  <si>
    <t>iracis_pc_dependency_linpobex__7yes</t>
  </si>
  <si>
    <t>tot_dit_corp_pc_beneficiaries__7</t>
  </si>
  <si>
    <t>tot_dit_corp_pc_benefits__7</t>
  </si>
  <si>
    <t>tot_dit_corp_pc_coverage__7</t>
  </si>
  <si>
    <t>tot_dit_corp_pc_mean__7</t>
  </si>
  <si>
    <t>tot_dit_corp_pc_dependency_gross_mkt_inc_pc_7yes</t>
  </si>
  <si>
    <t>tot_dit_corp_pc_dependency_dis_inc_pc_7yes</t>
  </si>
  <si>
    <t>tot_dit_corp_pc_dependency_cons_inc_pc_7yes</t>
  </si>
  <si>
    <t>tot_dit_corp_pc_dependency_final_inc_pc_7yes</t>
  </si>
  <si>
    <t>tot_dit_corp_pc_dependency_nso_inc_7yes</t>
  </si>
  <si>
    <t>tot_dit_corp_pc_dependency_linpobto__7yes</t>
  </si>
  <si>
    <t>tot_dit_corp_pc_dependency_linpobex__7yes</t>
  </si>
  <si>
    <t>iragro_pc_beneficiaries__8</t>
  </si>
  <si>
    <t>iragro_pc_benefits__8</t>
  </si>
  <si>
    <t>iragro_pc_coverage__8</t>
  </si>
  <si>
    <t>iragro_pc_mean__8</t>
  </si>
  <si>
    <t>iragro_pc_dependency_gross_mkt_inc_pc_8yes</t>
  </si>
  <si>
    <t>iragro_pc_dependency_dis_inc_pc_8yes</t>
  </si>
  <si>
    <t>iragro_pc_dependency_cons_inc_pc_8yes</t>
  </si>
  <si>
    <t>iragro_pc_dependency_final_inc_pc_8yes</t>
  </si>
  <si>
    <t>iragro_pc_dependency_nso_inc_8yes</t>
  </si>
  <si>
    <t>iragro_pc_dependency_linpobto__8yes</t>
  </si>
  <si>
    <t>iragro_pc_dependency_linpobex__8yes</t>
  </si>
  <si>
    <t>iracis_pc_beneficiaries__8</t>
  </si>
  <si>
    <t>iracis_pc_benefits__8</t>
  </si>
  <si>
    <t>iracis_pc_coverage__8</t>
  </si>
  <si>
    <t>iracis_pc_mean__8</t>
  </si>
  <si>
    <t>iracis_pc_dependency_gross_mkt_inc_pc_8yes</t>
  </si>
  <si>
    <t>iracis_pc_dependency_dis_inc_pc_8yes</t>
  </si>
  <si>
    <t>iracis_pc_dependency_cons_inc_pc_8yes</t>
  </si>
  <si>
    <t>iracis_pc_dependency_final_inc_pc_8yes</t>
  </si>
  <si>
    <t>iracis_pc_dependency_nso_inc_8yes</t>
  </si>
  <si>
    <t>iracis_pc_dependency_linpobto__8yes</t>
  </si>
  <si>
    <t>iracis_pc_dependency_linpobex__8yes</t>
  </si>
  <si>
    <t>tot_dit_corp_pc_beneficiaries__8</t>
  </si>
  <si>
    <t>tot_dit_corp_pc_benefits__8</t>
  </si>
  <si>
    <t>tot_dit_corp_pc_coverage__8</t>
  </si>
  <si>
    <t>tot_dit_corp_pc_mean__8</t>
  </si>
  <si>
    <t>tot_dit_corp_pc_dependency_gross_mkt_inc_pc_8yes</t>
  </si>
  <si>
    <t>tot_dit_corp_pc_dependency_dis_inc_pc_8yes</t>
  </si>
  <si>
    <t>tot_dit_corp_pc_dependency_cons_inc_pc_8yes</t>
  </si>
  <si>
    <t>tot_dit_corp_pc_dependency_final_inc_pc_8yes</t>
  </si>
  <si>
    <t>tot_dit_corp_pc_dependency_nso_inc_8yes</t>
  </si>
  <si>
    <t>tot_dit_corp_pc_dependency_linpobto__8yes</t>
  </si>
  <si>
    <t>tot_dit_corp_pc_dependency_linpobex__8yes</t>
  </si>
  <si>
    <t>iragro_pc_beneficiaries__9</t>
  </si>
  <si>
    <t>iragro_pc_benefits__9</t>
  </si>
  <si>
    <t>iragro_pc_coverage__9</t>
  </si>
  <si>
    <t>iragro_pc_mean__9</t>
  </si>
  <si>
    <t>iragro_pc_dependency_gross_mkt_inc_pc_9yes</t>
  </si>
  <si>
    <t>iragro_pc_dependency_dis_inc_pc_9yes</t>
  </si>
  <si>
    <t>iragro_pc_dependency_cons_inc_pc_9yes</t>
  </si>
  <si>
    <t>iragro_pc_dependency_final_inc_pc_9yes</t>
  </si>
  <si>
    <t>iragro_pc_dependency_nso_inc_9yes</t>
  </si>
  <si>
    <t>iragro_pc_dependency_linpobto__9yes</t>
  </si>
  <si>
    <t>iragro_pc_dependency_linpobex__9yes</t>
  </si>
  <si>
    <t>iracis_pc_beneficiaries__9</t>
  </si>
  <si>
    <t>iracis_pc_benefits__9</t>
  </si>
  <si>
    <t>iracis_pc_coverage__9</t>
  </si>
  <si>
    <t>iracis_pc_mean__9</t>
  </si>
  <si>
    <t>iracis_pc_dependency_gross_mkt_inc_pc_9yes</t>
  </si>
  <si>
    <t>iracis_pc_dependency_dis_inc_pc_9yes</t>
  </si>
  <si>
    <t>iracis_pc_dependency_cons_inc_pc_9yes</t>
  </si>
  <si>
    <t>iracis_pc_dependency_final_inc_pc_9yes</t>
  </si>
  <si>
    <t>iracis_pc_dependency_nso_inc_9yes</t>
  </si>
  <si>
    <t>iracis_pc_dependency_linpobto__9yes</t>
  </si>
  <si>
    <t>iracis_pc_dependency_linpobex__9yes</t>
  </si>
  <si>
    <t>tot_dit_corp_pc_beneficiaries__9</t>
  </si>
  <si>
    <t>tot_dit_corp_pc_benefits__9</t>
  </si>
  <si>
    <t>tot_dit_corp_pc_coverage__9</t>
  </si>
  <si>
    <t>tot_dit_corp_pc_mean__9</t>
  </si>
  <si>
    <t>tot_dit_corp_pc_dependency_gross_mkt_inc_pc_9yes</t>
  </si>
  <si>
    <t>tot_dit_corp_pc_dependency_dis_inc_pc_9yes</t>
  </si>
  <si>
    <t>tot_dit_corp_pc_dependency_cons_inc_pc_9yes</t>
  </si>
  <si>
    <t>tot_dit_corp_pc_dependency_final_inc_pc_9yes</t>
  </si>
  <si>
    <t>tot_dit_corp_pc_dependency_nso_inc_9yes</t>
  </si>
  <si>
    <t>tot_dit_corp_pc_dependency_linpobto__9yes</t>
  </si>
  <si>
    <t>tot_dit_corp_pc_dependency_linpobex__9yes</t>
  </si>
  <si>
    <t>iragro_pc_beneficiaries__10</t>
  </si>
  <si>
    <t>iragro_pc_benefits__10</t>
  </si>
  <si>
    <t>iragro_pc_coverage__10</t>
  </si>
  <si>
    <t>iragro_pc_mean__10</t>
  </si>
  <si>
    <t>iragro_pc_dependency_gross_mkt_inc_pc_10yes</t>
  </si>
  <si>
    <t>iragro_pc_dependency_dis_inc_pc_10yes</t>
  </si>
  <si>
    <t>iragro_pc_dependency_cons_inc_pc_10yes</t>
  </si>
  <si>
    <t>iragro_pc_dependency_final_inc_pc_10yes</t>
  </si>
  <si>
    <t>iragro_pc_dependency_nso_inc_10yes</t>
  </si>
  <si>
    <t>iragro_pc_dependency_linpobto__10yes</t>
  </si>
  <si>
    <t>iragro_pc_dependency_linpobex__10yes</t>
  </si>
  <si>
    <t>iracis_pc_beneficiaries__10</t>
  </si>
  <si>
    <t>iracis_pc_benefits__10</t>
  </si>
  <si>
    <t>iracis_pc_coverage__10</t>
  </si>
  <si>
    <t>iracis_pc_mean__10</t>
  </si>
  <si>
    <t>iracis_pc_dependency_gross_mkt_inc_pc_10yes</t>
  </si>
  <si>
    <t>iracis_pc_dependency_dis_inc_pc_10yes</t>
  </si>
  <si>
    <t>iracis_pc_dependency_cons_inc_pc_10yes</t>
  </si>
  <si>
    <t>iracis_pc_dependency_final_inc_pc_10yes</t>
  </si>
  <si>
    <t>iracis_pc_dependency_nso_inc_10yes</t>
  </si>
  <si>
    <t>iracis_pc_dependency_linpobto__10yes</t>
  </si>
  <si>
    <t>iracis_pc_dependency_linpobex__10yes</t>
  </si>
  <si>
    <t>tot_dit_corp_pc_beneficiaries__10</t>
  </si>
  <si>
    <t>tot_dit_corp_pc_benefits__10</t>
  </si>
  <si>
    <t>tot_dit_corp_pc_coverage__10</t>
  </si>
  <si>
    <t>tot_dit_corp_pc_mean__10</t>
  </si>
  <si>
    <t>tot_dit_corp_pc_dependency_gross_mkt_inc_pc_10yes</t>
  </si>
  <si>
    <t>tot_dit_corp_pc_dependency_dis_inc_pc_10yes</t>
  </si>
  <si>
    <t>tot_dit_corp_pc_dependency_cons_inc_pc_10yes</t>
  </si>
  <si>
    <t>tot_dit_corp_pc_dependency_final_inc_pc_10yes</t>
  </si>
  <si>
    <t>tot_dit_corp_pc_dependency_nso_inc_10yes</t>
  </si>
  <si>
    <t>tot_dit_corp_pc_dependency_linpobto__10yes</t>
  </si>
  <si>
    <t>tot_dit_corp_pc_dependency_linpobex__10yes</t>
  </si>
  <si>
    <t>Total direct taxes (+ corporate)</t>
  </si>
  <si>
    <t>Total direct taxes (+ corp)</t>
  </si>
  <si>
    <t>Total impuesto direct + corp</t>
  </si>
  <si>
    <r>
      <t xml:space="preserve">Seleccione variable 1 </t>
    </r>
    <r>
      <rPr>
        <b/>
        <sz val="16"/>
        <rFont val="Calibri"/>
        <family val="2"/>
      </rPr>
      <t>→</t>
    </r>
  </si>
  <si>
    <r>
      <t xml:space="preserve">Seleccione variable 2 </t>
    </r>
    <r>
      <rPr>
        <b/>
        <sz val="16"/>
        <rFont val="Calibri"/>
        <family val="2"/>
      </rPr>
      <t>→</t>
    </r>
  </si>
  <si>
    <r>
      <t xml:space="preserve">Seleccione variable 3 </t>
    </r>
    <r>
      <rPr>
        <b/>
        <sz val="16"/>
        <rFont val="Calibri"/>
        <family val="2"/>
      </rPr>
      <t>→</t>
    </r>
  </si>
  <si>
    <t>Impuestos por dividendo</t>
  </si>
  <si>
    <t>Impuesto corp IRAGRO</t>
  </si>
  <si>
    <t>Impuesto corp IRACIS</t>
  </si>
  <si>
    <t>Impuesto corp IRPC</t>
  </si>
  <si>
    <r>
      <rPr>
        <b/>
        <u/>
        <sz val="14"/>
        <color indexed="10"/>
        <rFont val="Garamond"/>
        <family val="1"/>
      </rPr>
      <t>Contribuyentes</t>
    </r>
    <r>
      <rPr>
        <b/>
        <sz val="14"/>
        <color indexed="10"/>
        <rFont val="Garamond"/>
        <family val="1"/>
      </rPr>
      <t xml:space="preserve">:
 Cantidad de individuos que pagan impuestos por decil de ingreso bruto de mercado.  
</t>
    </r>
    <r>
      <rPr>
        <b/>
        <i/>
        <sz val="14"/>
        <color indexed="10"/>
        <rFont val="Garamond"/>
        <family val="1"/>
      </rPr>
      <t>Seleccione las variables como indican las flechas. Compare el escenario de simulacion escogido (izquierda) con un escenario de referencia (derecha)</t>
    </r>
  </si>
  <si>
    <t>IRAGRO</t>
  </si>
  <si>
    <t>IRACIS</t>
  </si>
  <si>
    <t>pago_irpc</t>
  </si>
  <si>
    <t>IRPC</t>
  </si>
  <si>
    <t>Total IRE</t>
  </si>
  <si>
    <t>tot_ire_pc</t>
  </si>
  <si>
    <t>pago_ire</t>
  </si>
  <si>
    <t>eff_rate_iragro</t>
  </si>
  <si>
    <t>eff_rate_iracis</t>
  </si>
  <si>
    <t>eff_rate_total</t>
  </si>
  <si>
    <t>tot_ire_pc_dependency_gross_mkt_inc_pc_1</t>
  </si>
  <si>
    <t>tot_ire_pc_dependency_dis_inc_pc_1</t>
  </si>
  <si>
    <t>tot_ire_pc_dependency_cons_inc_pc_1</t>
  </si>
  <si>
    <t>tot_ire_pc_dependency_final_inc_pc_1</t>
  </si>
  <si>
    <t>tot_ire_pc_dependency_nso_inc_1</t>
  </si>
  <si>
    <t>tot_ire_pc_dependency_linpobto__1</t>
  </si>
  <si>
    <t>tot_ire_pc_dependency_linpobex__1</t>
  </si>
  <si>
    <t>tot_ire_pc_dependency_gross_mkt_inc_pc_2</t>
  </si>
  <si>
    <t>tot_ire_pc_dependency_dis_inc_pc_2</t>
  </si>
  <si>
    <t>tot_ire_pc_dependency_cons_inc_pc_2</t>
  </si>
  <si>
    <t>tot_ire_pc_dependency_final_inc_pc_2</t>
  </si>
  <si>
    <t>tot_ire_pc_dependency_nso_inc_2</t>
  </si>
  <si>
    <t>tot_ire_pc_dependency_linpobto__2</t>
  </si>
  <si>
    <t>tot_ire_pc_dependency_linpobex__2</t>
  </si>
  <si>
    <t>tot_ire_pc_dependency_gross_mkt_inc_pc_3</t>
  </si>
  <si>
    <t>tot_ire_pc_dependency_dis_inc_pc_3</t>
  </si>
  <si>
    <t>tot_ire_pc_dependency_cons_inc_pc_3</t>
  </si>
  <si>
    <t>tot_ire_pc_dependency_final_inc_pc_3</t>
  </si>
  <si>
    <t>tot_ire_pc_dependency_nso_inc_3</t>
  </si>
  <si>
    <t>tot_ire_pc_dependency_linpobto__3</t>
  </si>
  <si>
    <t>tot_ire_pc_dependency_linpobex__3</t>
  </si>
  <si>
    <t>tot_ire_pc_dependency_gross_mkt_inc_pc_4</t>
  </si>
  <si>
    <t>tot_ire_pc_dependency_dis_inc_pc_4</t>
  </si>
  <si>
    <t>tot_ire_pc_dependency_cons_inc_pc_4</t>
  </si>
  <si>
    <t>tot_ire_pc_dependency_final_inc_pc_4</t>
  </si>
  <si>
    <t>tot_ire_pc_dependency_nso_inc_4</t>
  </si>
  <si>
    <t>tot_ire_pc_dependency_linpobto__4</t>
  </si>
  <si>
    <t>tot_ire_pc_dependency_linpobex__4</t>
  </si>
  <si>
    <t>tot_ire_pc_dependency_gross_mkt_inc_pc_5</t>
  </si>
  <si>
    <t>tot_ire_pc_dependency_dis_inc_pc_5</t>
  </si>
  <si>
    <t>tot_ire_pc_dependency_cons_inc_pc_5</t>
  </si>
  <si>
    <t>tot_ire_pc_dependency_final_inc_pc_5</t>
  </si>
  <si>
    <t>tot_ire_pc_dependency_nso_inc_5</t>
  </si>
  <si>
    <t>tot_ire_pc_dependency_linpobto__5</t>
  </si>
  <si>
    <t>tot_ire_pc_dependency_linpobex__5</t>
  </si>
  <si>
    <t>tot_ire_pc_dependency_gross_mkt_inc_pc_6</t>
  </si>
  <si>
    <t>tot_ire_pc_dependency_dis_inc_pc_6</t>
  </si>
  <si>
    <t>tot_ire_pc_dependency_cons_inc_pc_6</t>
  </si>
  <si>
    <t>tot_ire_pc_dependency_final_inc_pc_6</t>
  </si>
  <si>
    <t>tot_ire_pc_dependency_nso_inc_6</t>
  </si>
  <si>
    <t>tot_ire_pc_dependency_linpobto__6</t>
  </si>
  <si>
    <t>tot_ire_pc_dependency_linpobex__6</t>
  </si>
  <si>
    <t>tot_ire_pc_dependency_gross_mkt_inc_pc_7</t>
  </si>
  <si>
    <t>tot_ire_pc_dependency_dis_inc_pc_7</t>
  </si>
  <si>
    <t>tot_ire_pc_dependency_cons_inc_pc_7</t>
  </si>
  <si>
    <t>tot_ire_pc_dependency_final_inc_pc_7</t>
  </si>
  <si>
    <t>tot_ire_pc_dependency_nso_inc_7</t>
  </si>
  <si>
    <t>tot_ire_pc_dependency_linpobto__7</t>
  </si>
  <si>
    <t>tot_ire_pc_dependency_linpobex__7</t>
  </si>
  <si>
    <t>tot_ire_pc_dependency_gross_mkt_inc_pc_8</t>
  </si>
  <si>
    <t>tot_ire_pc_dependency_dis_inc_pc_8</t>
  </si>
  <si>
    <t>tot_ire_pc_dependency_cons_inc_pc_8</t>
  </si>
  <si>
    <t>tot_ire_pc_dependency_final_inc_pc_8</t>
  </si>
  <si>
    <t>tot_ire_pc_dependency_nso_inc_8</t>
  </si>
  <si>
    <t>tot_ire_pc_dependency_linpobto__8</t>
  </si>
  <si>
    <t>tot_ire_pc_dependency_linpobex__8</t>
  </si>
  <si>
    <t>tot_ire_pc_dependency_gross_mkt_inc_pc_9</t>
  </si>
  <si>
    <t>tot_ire_pc_dependency_dis_inc_pc_9</t>
  </si>
  <si>
    <t>tot_ire_pc_dependency_cons_inc_pc_9</t>
  </si>
  <si>
    <t>tot_ire_pc_dependency_final_inc_pc_9</t>
  </si>
  <si>
    <t>tot_ire_pc_dependency_nso_inc_9</t>
  </si>
  <si>
    <t>tot_ire_pc_dependency_linpobto__9</t>
  </si>
  <si>
    <t>tot_ire_pc_dependency_linpobex__9</t>
  </si>
  <si>
    <t>tot_ire_pc_dependency_gross_mkt_inc_pc_10</t>
  </si>
  <si>
    <t>tot_ire_pc_dependency_dis_inc_pc_10</t>
  </si>
  <si>
    <t>tot_ire_pc_dependency_cons_inc_pc_10</t>
  </si>
  <si>
    <t>tot_ire_pc_dependency_final_inc_pc_10</t>
  </si>
  <si>
    <t>tot_ire_pc_dependency_nso_inc_10</t>
  </si>
  <si>
    <t>tot_ire_pc_dependency_linpobto__10</t>
  </si>
  <si>
    <t>tot_ire_pc_dependency_linpobex__10</t>
  </si>
  <si>
    <t>tot_ire_pc_beneficiaries__1</t>
  </si>
  <si>
    <t>tot_ire_pc_benefits__1</t>
  </si>
  <si>
    <t>tot_ire_pc_coverage__1</t>
  </si>
  <si>
    <t>tot_ire_pc_mean__1</t>
  </si>
  <si>
    <t>tot_ire_pc_dependency_gross_mkt_inc_pc_1yes</t>
  </si>
  <si>
    <t>tot_ire_pc_dependency_dis_inc_pc_1yes</t>
  </si>
  <si>
    <t>tot_ire_pc_dependency_cons_inc_pc_1yes</t>
  </si>
  <si>
    <t>tot_ire_pc_dependency_final_inc_pc_1yes</t>
  </si>
  <si>
    <t>tot_ire_pc_dependency_nso_inc_1yes</t>
  </si>
  <si>
    <t>tot_ire_pc_dependency_linpobto__1yes</t>
  </si>
  <si>
    <t>tot_ire_pc_dependency_linpobex__1yes</t>
  </si>
  <si>
    <t>tot_ire_pc_beneficiaries__2</t>
  </si>
  <si>
    <t>tot_ire_pc_benefits__2</t>
  </si>
  <si>
    <t>tot_ire_pc_coverage__2</t>
  </si>
  <si>
    <t>tot_ire_pc_mean__2</t>
  </si>
  <si>
    <t>tot_ire_pc_dependency_gross_mkt_inc_pc_2yes</t>
  </si>
  <si>
    <t>tot_ire_pc_dependency_dis_inc_pc_2yes</t>
  </si>
  <si>
    <t>tot_ire_pc_dependency_cons_inc_pc_2yes</t>
  </si>
  <si>
    <t>tot_ire_pc_dependency_final_inc_pc_2yes</t>
  </si>
  <si>
    <t>tot_ire_pc_dependency_nso_inc_2yes</t>
  </si>
  <si>
    <t>tot_ire_pc_dependency_linpobto__2yes</t>
  </si>
  <si>
    <t>tot_ire_pc_dependency_linpobex__2yes</t>
  </si>
  <si>
    <t>tot_ire_pc_beneficiaries__3</t>
  </si>
  <si>
    <t>tot_ire_pc_benefits__3</t>
  </si>
  <si>
    <t>tot_ire_pc_coverage__3</t>
  </si>
  <si>
    <t>tot_ire_pc_mean__3</t>
  </si>
  <si>
    <t>tot_ire_pc_dependency_gross_mkt_inc_pc_3yes</t>
  </si>
  <si>
    <t>tot_ire_pc_dependency_dis_inc_pc_3yes</t>
  </si>
  <si>
    <t>tot_ire_pc_dependency_cons_inc_pc_3yes</t>
  </si>
  <si>
    <t>tot_ire_pc_dependency_final_inc_pc_3yes</t>
  </si>
  <si>
    <t>tot_ire_pc_dependency_nso_inc_3yes</t>
  </si>
  <si>
    <t>tot_ire_pc_dependency_linpobto__3yes</t>
  </si>
  <si>
    <t>tot_ire_pc_dependency_linpobex__3yes</t>
  </si>
  <si>
    <t>tot_ire_pc_beneficiaries__4</t>
  </si>
  <si>
    <t>tot_ire_pc_benefits__4</t>
  </si>
  <si>
    <t>tot_ire_pc_coverage__4</t>
  </si>
  <si>
    <t>tot_ire_pc_mean__4</t>
  </si>
  <si>
    <t>tot_ire_pc_dependency_gross_mkt_inc_pc_4yes</t>
  </si>
  <si>
    <t>tot_ire_pc_dependency_dis_inc_pc_4yes</t>
  </si>
  <si>
    <t>tot_ire_pc_dependency_cons_inc_pc_4yes</t>
  </si>
  <si>
    <t>tot_ire_pc_dependency_final_inc_pc_4yes</t>
  </si>
  <si>
    <t>tot_ire_pc_dependency_nso_inc_4yes</t>
  </si>
  <si>
    <t>tot_ire_pc_dependency_linpobto__4yes</t>
  </si>
  <si>
    <t>tot_ire_pc_dependency_linpobex__4yes</t>
  </si>
  <si>
    <t>tot_ire_pc_beneficiaries__5</t>
  </si>
  <si>
    <t>tot_ire_pc_benefits__5</t>
  </si>
  <si>
    <t>tot_ire_pc_coverage__5</t>
  </si>
  <si>
    <t>tot_ire_pc_mean__5</t>
  </si>
  <si>
    <t>tot_ire_pc_dependency_gross_mkt_inc_pc_5yes</t>
  </si>
  <si>
    <t>tot_ire_pc_dependency_dis_inc_pc_5yes</t>
  </si>
  <si>
    <t>tot_ire_pc_dependency_cons_inc_pc_5yes</t>
  </si>
  <si>
    <t>tot_ire_pc_dependency_final_inc_pc_5yes</t>
  </si>
  <si>
    <t>tot_ire_pc_dependency_nso_inc_5yes</t>
  </si>
  <si>
    <t>tot_ire_pc_dependency_linpobto__5yes</t>
  </si>
  <si>
    <t>tot_ire_pc_dependency_linpobex__5yes</t>
  </si>
  <si>
    <t>tot_ire_pc_beneficiaries__6</t>
  </si>
  <si>
    <t>tot_ire_pc_benefits__6</t>
  </si>
  <si>
    <t>tot_ire_pc_coverage__6</t>
  </si>
  <si>
    <t>tot_ire_pc_mean__6</t>
  </si>
  <si>
    <t>tot_ire_pc_dependency_gross_mkt_inc_pc_6yes</t>
  </si>
  <si>
    <t>tot_ire_pc_dependency_dis_inc_pc_6yes</t>
  </si>
  <si>
    <t>tot_ire_pc_dependency_cons_inc_pc_6yes</t>
  </si>
  <si>
    <t>tot_ire_pc_dependency_final_inc_pc_6yes</t>
  </si>
  <si>
    <t>tot_ire_pc_dependency_nso_inc_6yes</t>
  </si>
  <si>
    <t>tot_ire_pc_dependency_linpobto__6yes</t>
  </si>
  <si>
    <t>tot_ire_pc_dependency_linpobex__6yes</t>
  </si>
  <si>
    <t>tot_ire_pc_beneficiaries__7</t>
  </si>
  <si>
    <t>tot_ire_pc_benefits__7</t>
  </si>
  <si>
    <t>tot_ire_pc_coverage__7</t>
  </si>
  <si>
    <t>tot_ire_pc_mean__7</t>
  </si>
  <si>
    <t>tot_ire_pc_dependency_gross_mkt_inc_pc_7yes</t>
  </si>
  <si>
    <t>tot_ire_pc_dependency_dis_inc_pc_7yes</t>
  </si>
  <si>
    <t>tot_ire_pc_dependency_cons_inc_pc_7yes</t>
  </si>
  <si>
    <t>tot_ire_pc_dependency_final_inc_pc_7yes</t>
  </si>
  <si>
    <t>tot_ire_pc_dependency_nso_inc_7yes</t>
  </si>
  <si>
    <t>tot_ire_pc_dependency_linpobto__7yes</t>
  </si>
  <si>
    <t>tot_ire_pc_dependency_linpobex__7yes</t>
  </si>
  <si>
    <t>tot_ire_pc_beneficiaries__8</t>
  </si>
  <si>
    <t>tot_ire_pc_benefits__8</t>
  </si>
  <si>
    <t>tot_ire_pc_coverage__8</t>
  </si>
  <si>
    <t>tot_ire_pc_mean__8</t>
  </si>
  <si>
    <t>tot_ire_pc_dependency_gross_mkt_inc_pc_8yes</t>
  </si>
  <si>
    <t>tot_ire_pc_dependency_dis_inc_pc_8yes</t>
  </si>
  <si>
    <t>tot_ire_pc_dependency_cons_inc_pc_8yes</t>
  </si>
  <si>
    <t>tot_ire_pc_dependency_final_inc_pc_8yes</t>
  </si>
  <si>
    <t>tot_ire_pc_dependency_nso_inc_8yes</t>
  </si>
  <si>
    <t>tot_ire_pc_dependency_linpobto__8yes</t>
  </si>
  <si>
    <t>tot_ire_pc_dependency_linpobex__8yes</t>
  </si>
  <si>
    <t>tot_ire_pc_beneficiaries__9</t>
  </si>
  <si>
    <t>tot_ire_pc_benefits__9</t>
  </si>
  <si>
    <t>tot_ire_pc_coverage__9</t>
  </si>
  <si>
    <t>tot_ire_pc_mean__9</t>
  </si>
  <si>
    <t>tot_ire_pc_dependency_gross_mkt_inc_pc_9yes</t>
  </si>
  <si>
    <t>tot_ire_pc_dependency_dis_inc_pc_9yes</t>
  </si>
  <si>
    <t>tot_ire_pc_dependency_cons_inc_pc_9yes</t>
  </si>
  <si>
    <t>tot_ire_pc_dependency_final_inc_pc_9yes</t>
  </si>
  <si>
    <t>tot_ire_pc_dependency_nso_inc_9yes</t>
  </si>
  <si>
    <t>tot_ire_pc_dependency_linpobto__9yes</t>
  </si>
  <si>
    <t>tot_ire_pc_dependency_linpobex__9yes</t>
  </si>
  <si>
    <t>tot_ire_pc_beneficiaries__10</t>
  </si>
  <si>
    <t>tot_ire_pc_benefits__10</t>
  </si>
  <si>
    <t>tot_ire_pc_coverage__10</t>
  </si>
  <si>
    <t>tot_ire_pc_mean__10</t>
  </si>
  <si>
    <t>tot_ire_pc_dependency_gross_mkt_inc_pc_10yes</t>
  </si>
  <si>
    <t>tot_ire_pc_dependency_dis_inc_pc_10yes</t>
  </si>
  <si>
    <t>tot_ire_pc_dependency_cons_inc_pc_10yes</t>
  </si>
  <si>
    <t>tot_ire_pc_dependency_final_inc_pc_10yes</t>
  </si>
  <si>
    <t>tot_ire_pc_dependency_nso_inc_10yes</t>
  </si>
  <si>
    <t>tot_ire_pc_dependency_linpobto__10yes</t>
  </si>
  <si>
    <t>tot_ire_pc_dependency_linpobex__10yes</t>
  </si>
  <si>
    <t>Iragro</t>
  </si>
  <si>
    <t>Iracis</t>
  </si>
  <si>
    <t>eff_rate_irpc</t>
  </si>
  <si>
    <t>Irpc</t>
  </si>
  <si>
    <t>Ingresos netos de mercado sistema nuevo: Ingresos netos de IRP, IRAGRO, IRACIS, UPROD</t>
  </si>
  <si>
    <t>Ingresos netos de mercado sistema actual: Ingresos netos de IRP, IRAGRO, IRACIS, IRPC</t>
  </si>
  <si>
    <t>Ingresos netos de IRP y SSC</t>
  </si>
  <si>
    <t>Ingresos netos de IRP sistema nuevo: Ingresos netos de labor tax, alquiler tax, dividendo tax</t>
  </si>
  <si>
    <t>Ingresos netos de IRP sistema actual: Ingresos netos de labor tax</t>
  </si>
  <si>
    <t>Ingresos netos de IRP y SSC sistema nuevo: Ingesos netos de labor tax, alquiler tax, dividendo tax y SSC</t>
  </si>
  <si>
    <t>Ingresos netos de IRP y SSC sistema actual: Ingresos netos de labor tax y SSC</t>
  </si>
  <si>
    <t>net_mkt_income_pc</t>
  </si>
  <si>
    <t>net_mkt_incirp_pc</t>
  </si>
  <si>
    <t>net_mkt_inc_irpssc_pc</t>
  </si>
  <si>
    <t>net_mkt_incirp_pc_fgt0_linpobex__.</t>
  </si>
  <si>
    <t>net_mkt_incirp_pc_fgt0_linpobto__.</t>
  </si>
  <si>
    <t>net_mkt_income_pc_fgt0_linpobex__.</t>
  </si>
  <si>
    <t>net_mkt_income_pc_fgt0_linpobto__.</t>
  </si>
  <si>
    <t>net_mkt_incirp_pc_fgt1_linpobex__.</t>
  </si>
  <si>
    <t>net_mkt_incirp_pc_fgt1_linpobto__.</t>
  </si>
  <si>
    <t>net_mkt_income_pc_fgt1_linpobex__.</t>
  </si>
  <si>
    <t>net_mkt_income_pc_fgt1_linpobto__.</t>
  </si>
  <si>
    <t>net_mkt_incirp_pc_fgt2_linpobex__.</t>
  </si>
  <si>
    <t>net_mkt_incirp_pc_fgt2_linpobto__.</t>
  </si>
  <si>
    <t>net_mkt_income_pc_fgt2_linpobex__.</t>
  </si>
  <si>
    <t>net_mkt_income_pc_fgt2_linpobto__.</t>
  </si>
  <si>
    <t>tot_dit_corp_pc_dependency_net_mkt_income_pc_1</t>
  </si>
  <si>
    <t>tot_dit_corp_pc_dependency_net_mkt_incirp_pc_1</t>
  </si>
  <si>
    <t>tot_dit_corp_pc_dependency_net_mkt_inc_irpssc_pc_1</t>
  </si>
  <si>
    <t>iragro_pc_dependency_net_mkt_income_pc_1</t>
  </si>
  <si>
    <t>iragro_pc_dependency_net_mkt_incirp_pc_1</t>
  </si>
  <si>
    <t>iragro_pc_dependency_net_mkt_inc_irpssc_pc_1</t>
  </si>
  <si>
    <t>iracis_pc_dependency_net_mkt_income_pc_1</t>
  </si>
  <si>
    <t>iracis_pc_dependency_net_mkt_incirp_pc_1</t>
  </si>
  <si>
    <t>iracis_pc_dependency_net_mkt_inc_irpssc_pc_1</t>
  </si>
  <si>
    <t>tekopora_inc_pc_dependency_net_mkt_income_pc_1</t>
  </si>
  <si>
    <t>tekopora_inc_pc_dependency_net_mkt_incirp_pc_1</t>
  </si>
  <si>
    <t>tekopora_inc_pc_dependency_net_mkt_inc_irpssc_pc_1</t>
  </si>
  <si>
    <t>famassist_inc_pc_dependency_net_mkt_income_pc_1</t>
  </si>
  <si>
    <t>famassist_inc_pc_dependency_net_mkt_incirp_pc_1</t>
  </si>
  <si>
    <t>famassist_inc_pc_dependency_net_mkt_inc_irpssc_pc_1</t>
  </si>
  <si>
    <t>adulto_inc_pc_dependency_net_mkt_income_pc_1</t>
  </si>
  <si>
    <t>adulto_inc_pc_dependency_net_mkt_incirp_pc_1</t>
  </si>
  <si>
    <t>adulto_inc_pc_dependency_net_mkt_inc_irpssc_pc_1</t>
  </si>
  <si>
    <t>agtrans_inc_pc_dependency_net_mkt_income_pc_1</t>
  </si>
  <si>
    <t>agtrans_inc_pc_dependency_net_mkt_incirp_pc_1</t>
  </si>
  <si>
    <t>agtrans_inc_pc_dependency_net_mkt_inc_irpssc_pc_1</t>
  </si>
  <si>
    <t>elec_sub_pc_dependency_net_mkt_income_pc_1</t>
  </si>
  <si>
    <t>elec_sub_pc_dependency_net_mkt_incirp_pc_1</t>
  </si>
  <si>
    <t>elec_sub_pc_dependency_net_mkt_inc_irpssc_pc_1</t>
  </si>
  <si>
    <t>transporte_sub_pc_dependency_net_mkt_income_pc_1</t>
  </si>
  <si>
    <t>transporte_sub_pc_dependency_net_mkt_incirp_pc_1</t>
  </si>
  <si>
    <t>transporte_sub_pc_dependency_net_mkt_inc_irpssc_pc_1</t>
  </si>
  <si>
    <t>senavitat_sub_pc_dependency_net_mkt_income_pc_1</t>
  </si>
  <si>
    <t>senavitat_sub_pc_dependency_net_mkt_incirp_pc_1</t>
  </si>
  <si>
    <t>senavitat_sub_pc_dependency_net_mkt_inc_irpssc_pc_1</t>
  </si>
  <si>
    <t>labor_tax_pc_dependency_net_mkt_income_pc_1</t>
  </si>
  <si>
    <t>labor_tax_pc_dependency_net_mkt_incirp_pc_1</t>
  </si>
  <si>
    <t>labor_tax_pc_dependency_net_mkt_inc_irpssc_pc_1</t>
  </si>
  <si>
    <t>becas_pc_dependency_net_mkt_income_pc_1</t>
  </si>
  <si>
    <t>becas_pc_dependency_net_mkt_incirp_pc_1</t>
  </si>
  <si>
    <t>becas_pc_dependency_net_mkt_inc_irpssc_pc_1</t>
  </si>
  <si>
    <t>edupubpreesc_pc_dependency_net_mkt_income_pc_1</t>
  </si>
  <si>
    <t>edupubpreesc_pc_dependency_net_mkt_incirp_pc_1</t>
  </si>
  <si>
    <t>edupubpreesc_pc_dependency_net_mkt_inc_irpssc_pc_1</t>
  </si>
  <si>
    <t>edupubprim_pc_dependency_net_mkt_income_pc_1</t>
  </si>
  <si>
    <t>edupubprim_pc_dependency_net_mkt_incirp_pc_1</t>
  </si>
  <si>
    <t>edupubprim_pc_dependency_net_mkt_inc_irpssc_pc_1</t>
  </si>
  <si>
    <t>edupubsec_pc_dependency_net_mkt_income_pc_1</t>
  </si>
  <si>
    <t>edupubsec_pc_dependency_net_mkt_incirp_pc_1</t>
  </si>
  <si>
    <t>edupubsec_pc_dependency_net_mkt_inc_irpssc_pc_1</t>
  </si>
  <si>
    <t>edupubuni_pc_dependency_net_mkt_income_pc_1</t>
  </si>
  <si>
    <t>edupubuni_pc_dependency_net_mkt_incirp_pc_1</t>
  </si>
  <si>
    <t>edupubuni_pc_dependency_net_mkt_inc_irpssc_pc_1</t>
  </si>
  <si>
    <t>transfood_pc_dependency_net_mkt_income_pc_1</t>
  </si>
  <si>
    <t>transfood_pc_dependency_net_mkt_incirp_pc_1</t>
  </si>
  <si>
    <t>transfood_pc_dependency_net_mkt_inc_irpssc_pc_1</t>
  </si>
  <si>
    <t>transutil_pc_dependency_net_mkt_income_pc_1</t>
  </si>
  <si>
    <t>transutil_pc_dependency_net_mkt_incirp_pc_1</t>
  </si>
  <si>
    <t>transutil_pc_dependency_net_mkt_inc_irpssc_pc_1</t>
  </si>
  <si>
    <t>gross_mkt_inc_pc_dependency_net_mkt_income_pc_1</t>
  </si>
  <si>
    <t>gross_mkt_inc_pc_dependency_net_mkt_incirp_pc_1</t>
  </si>
  <si>
    <t>gross_mkt_inc_pc_dependency_net_mkt_inc_irpssc_pc_1</t>
  </si>
  <si>
    <t>net_mkt_income_pc_dependency_gross_mkt_inc_pc_1</t>
  </si>
  <si>
    <t>net_mkt_income_pc_dependency_net_mkt_income_pc_1</t>
  </si>
  <si>
    <t>net_mkt_income_pc_dependency_net_mkt_incirp_pc_1</t>
  </si>
  <si>
    <t>net_mkt_income_pc_dependency_net_mkt_inc_irpssc_pc_1</t>
  </si>
  <si>
    <t>net_mkt_income_pc_dependency_dis_inc_pc_1</t>
  </si>
  <si>
    <t>net_mkt_income_pc_dependency_cons_inc_pc_1</t>
  </si>
  <si>
    <t>net_mkt_income_pc_dependency_final_inc_pc_1</t>
  </si>
  <si>
    <t>net_mkt_income_pc_dependency_nso_inc_1</t>
  </si>
  <si>
    <t>net_mkt_income_pc_dependency_linpobto__1</t>
  </si>
  <si>
    <t>net_mkt_income_pc_dependency_linpobex__1</t>
  </si>
  <si>
    <t>net_mkt_incirp_pc_dependency_gross_mkt_inc_pc_1</t>
  </si>
  <si>
    <t>net_mkt_incirp_pc_dependency_net_mkt_income_pc_1</t>
  </si>
  <si>
    <t>net_mkt_incirp_pc_dependency_net_mkt_incirp_pc_1</t>
  </si>
  <si>
    <t>net_mkt_incirp_pc_dependency_net_mkt_inc_irpssc_pc_1</t>
  </si>
  <si>
    <t>net_mkt_incirp_pc_dependency_dis_inc_pc_1</t>
  </si>
  <si>
    <t>net_mkt_incirp_pc_dependency_cons_inc_pc_1</t>
  </si>
  <si>
    <t>net_mkt_incirp_pc_dependency_final_inc_pc_1</t>
  </si>
  <si>
    <t>net_mkt_incirp_pc_dependency_nso_inc_1</t>
  </si>
  <si>
    <t>net_mkt_incirp_pc_dependency_linpobto__1</t>
  </si>
  <si>
    <t>net_mkt_incirp_pc_dependency_linpobex__1</t>
  </si>
  <si>
    <t>tot_deduction_taken_pc_dependency_net_mkt_income_pc_1</t>
  </si>
  <si>
    <t>tot_deduction_taken_pc_dependency_net_mkt_incirp_pc_1</t>
  </si>
  <si>
    <t>tot_deduction_taken_pc_dependency_net_mkt_inc_irpssc_pc_1</t>
  </si>
  <si>
    <t>net_mkt_inc_irpssc_pc_dependency_gross_mkt_inc_pc_1</t>
  </si>
  <si>
    <t>net_mkt_inc_irpssc_pc_dependency_net_mkt_income_pc_1</t>
  </si>
  <si>
    <t>net_mkt_inc_irpssc_pc_dependency_net_mkt_incirp_pc_1</t>
  </si>
  <si>
    <t>net_mkt_inc_irpssc_pc_dependency_net_mkt_inc_irpssc_pc_1</t>
  </si>
  <si>
    <t>net_mkt_inc_irpssc_pc_dependency_dis_inc_pc_1</t>
  </si>
  <si>
    <t>net_mkt_inc_irpssc_pc_dependency_cons_inc_pc_1</t>
  </si>
  <si>
    <t>net_mkt_inc_irpssc_pc_dependency_final_inc_pc_1</t>
  </si>
  <si>
    <t>net_mkt_inc_irpssc_pc_dependency_nso_inc_1</t>
  </si>
  <si>
    <t>net_mkt_inc_irpssc_pc_dependency_linpobto__1</t>
  </si>
  <si>
    <t>net_mkt_inc_irpssc_pc_dependency_linpobex__1</t>
  </si>
  <si>
    <t>dis_inc_pc_dependency_net_mkt_income_pc_1</t>
  </si>
  <si>
    <t>dis_inc_pc_dependency_net_mkt_incirp_pc_1</t>
  </si>
  <si>
    <t>dis_inc_pc_dependency_net_mkt_inc_irpssc_pc_1</t>
  </si>
  <si>
    <t>cons_inc_pc_dependency_net_mkt_income_pc_1</t>
  </si>
  <si>
    <t>cons_inc_pc_dependency_net_mkt_incirp_pc_1</t>
  </si>
  <si>
    <t>cons_inc_pc_dependency_net_mkt_inc_irpssc_pc_1</t>
  </si>
  <si>
    <t>final_inc_pc_dependency_net_mkt_income_pc_1</t>
  </si>
  <si>
    <t>final_inc_pc_dependency_net_mkt_incirp_pc_1</t>
  </si>
  <si>
    <t>final_inc_pc_dependency_net_mkt_inc_irpssc_pc_1</t>
  </si>
  <si>
    <t>nso_inc_dependency_net_mkt_income_pc_1</t>
  </si>
  <si>
    <t>nso_inc_dependency_net_mkt_incirp_pc_1</t>
  </si>
  <si>
    <t>nso_inc_dependency_net_mkt_inc_irpssc_pc_1</t>
  </si>
  <si>
    <t>ssc_pc_dependency_net_mkt_income_pc_1</t>
  </si>
  <si>
    <t>ssc_pc_dependency_net_mkt_incirp_pc_1</t>
  </si>
  <si>
    <t>ssc_pc_dependency_net_mkt_inc_irpssc_pc_1</t>
  </si>
  <si>
    <t>tot_ire_pc_dependency_net_mkt_income_pc_1</t>
  </si>
  <si>
    <t>tot_ire_pc_dependency_net_mkt_incirp_pc_1</t>
  </si>
  <si>
    <t>tot_ire_pc_dependency_net_mkt_inc_irpssc_pc_1</t>
  </si>
  <si>
    <t>tot_dit_corp_pc_dependency_net_mkt_income_pc_2</t>
  </si>
  <si>
    <t>tot_dit_corp_pc_dependency_net_mkt_incirp_pc_2</t>
  </si>
  <si>
    <t>tot_dit_corp_pc_dependency_net_mkt_inc_irpssc_pc_2</t>
  </si>
  <si>
    <t>iragro_pc_dependency_net_mkt_income_pc_2</t>
  </si>
  <si>
    <t>iragro_pc_dependency_net_mkt_incirp_pc_2</t>
  </si>
  <si>
    <t>iragro_pc_dependency_net_mkt_inc_irpssc_pc_2</t>
  </si>
  <si>
    <t>iracis_pc_dependency_net_mkt_income_pc_2</t>
  </si>
  <si>
    <t>iracis_pc_dependency_net_mkt_incirp_pc_2</t>
  </si>
  <si>
    <t>iracis_pc_dependency_net_mkt_inc_irpssc_pc_2</t>
  </si>
  <si>
    <t>tekopora_inc_pc_dependency_net_mkt_income_pc_2</t>
  </si>
  <si>
    <t>tekopora_inc_pc_dependency_net_mkt_incirp_pc_2</t>
  </si>
  <si>
    <t>tekopora_inc_pc_dependency_net_mkt_inc_irpssc_pc_2</t>
  </si>
  <si>
    <t>famassist_inc_pc_dependency_net_mkt_income_pc_2</t>
  </si>
  <si>
    <t>famassist_inc_pc_dependency_net_mkt_incirp_pc_2</t>
  </si>
  <si>
    <t>famassist_inc_pc_dependency_net_mkt_inc_irpssc_pc_2</t>
  </si>
  <si>
    <t>adulto_inc_pc_dependency_net_mkt_income_pc_2</t>
  </si>
  <si>
    <t>adulto_inc_pc_dependency_net_mkt_incirp_pc_2</t>
  </si>
  <si>
    <t>adulto_inc_pc_dependency_net_mkt_inc_irpssc_pc_2</t>
  </si>
  <si>
    <t>agtrans_inc_pc_dependency_net_mkt_income_pc_2</t>
  </si>
  <si>
    <t>agtrans_inc_pc_dependency_net_mkt_incirp_pc_2</t>
  </si>
  <si>
    <t>agtrans_inc_pc_dependency_net_mkt_inc_irpssc_pc_2</t>
  </si>
  <si>
    <t>elec_sub_pc_dependency_net_mkt_income_pc_2</t>
  </si>
  <si>
    <t>elec_sub_pc_dependency_net_mkt_incirp_pc_2</t>
  </si>
  <si>
    <t>elec_sub_pc_dependency_net_mkt_inc_irpssc_pc_2</t>
  </si>
  <si>
    <t>transporte_sub_pc_dependency_net_mkt_income_pc_2</t>
  </si>
  <si>
    <t>transporte_sub_pc_dependency_net_mkt_incirp_pc_2</t>
  </si>
  <si>
    <t>transporte_sub_pc_dependency_net_mkt_inc_irpssc_pc_2</t>
  </si>
  <si>
    <t>senavitat_sub_pc_dependency_net_mkt_income_pc_2</t>
  </si>
  <si>
    <t>senavitat_sub_pc_dependency_net_mkt_incirp_pc_2</t>
  </si>
  <si>
    <t>senavitat_sub_pc_dependency_net_mkt_inc_irpssc_pc_2</t>
  </si>
  <si>
    <t>labor_tax_pc_dependency_net_mkt_income_pc_2</t>
  </si>
  <si>
    <t>labor_tax_pc_dependency_net_mkt_incirp_pc_2</t>
  </si>
  <si>
    <t>labor_tax_pc_dependency_net_mkt_inc_irpssc_pc_2</t>
  </si>
  <si>
    <t>becas_pc_dependency_net_mkt_income_pc_2</t>
  </si>
  <si>
    <t>becas_pc_dependency_net_mkt_incirp_pc_2</t>
  </si>
  <si>
    <t>becas_pc_dependency_net_mkt_inc_irpssc_pc_2</t>
  </si>
  <si>
    <t>edupubpreesc_pc_dependency_net_mkt_income_pc_2</t>
  </si>
  <si>
    <t>edupubpreesc_pc_dependency_net_mkt_incirp_pc_2</t>
  </si>
  <si>
    <t>edupubpreesc_pc_dependency_net_mkt_inc_irpssc_pc_2</t>
  </si>
  <si>
    <t>edupubprim_pc_dependency_net_mkt_income_pc_2</t>
  </si>
  <si>
    <t>edupubprim_pc_dependency_net_mkt_incirp_pc_2</t>
  </si>
  <si>
    <t>edupubprim_pc_dependency_net_mkt_inc_irpssc_pc_2</t>
  </si>
  <si>
    <t>edupubsec_pc_dependency_net_mkt_income_pc_2</t>
  </si>
  <si>
    <t>edupubsec_pc_dependency_net_mkt_incirp_pc_2</t>
  </si>
  <si>
    <t>edupubsec_pc_dependency_net_mkt_inc_irpssc_pc_2</t>
  </si>
  <si>
    <t>edupubuni_pc_dependency_net_mkt_income_pc_2</t>
  </si>
  <si>
    <t>edupubuni_pc_dependency_net_mkt_incirp_pc_2</t>
  </si>
  <si>
    <t>edupubuni_pc_dependency_net_mkt_inc_irpssc_pc_2</t>
  </si>
  <si>
    <t>transfood_pc_dependency_net_mkt_income_pc_2</t>
  </si>
  <si>
    <t>transfood_pc_dependency_net_mkt_incirp_pc_2</t>
  </si>
  <si>
    <t>transfood_pc_dependency_net_mkt_inc_irpssc_pc_2</t>
  </si>
  <si>
    <t>transutil_pc_dependency_net_mkt_income_pc_2</t>
  </si>
  <si>
    <t>transutil_pc_dependency_net_mkt_incirp_pc_2</t>
  </si>
  <si>
    <t>transutil_pc_dependency_net_mkt_inc_irpssc_pc_2</t>
  </si>
  <si>
    <t>gross_mkt_inc_pc_dependency_net_mkt_income_pc_2</t>
  </si>
  <si>
    <t>gross_mkt_inc_pc_dependency_net_mkt_incirp_pc_2</t>
  </si>
  <si>
    <t>gross_mkt_inc_pc_dependency_net_mkt_inc_irpssc_pc_2</t>
  </si>
  <si>
    <t>net_mkt_income_pc_dependency_gross_mkt_inc_pc_2</t>
  </si>
  <si>
    <t>net_mkt_income_pc_dependency_net_mkt_income_pc_2</t>
  </si>
  <si>
    <t>net_mkt_income_pc_dependency_net_mkt_incirp_pc_2</t>
  </si>
  <si>
    <t>net_mkt_income_pc_dependency_net_mkt_inc_irpssc_pc_2</t>
  </si>
  <si>
    <t>net_mkt_income_pc_dependency_dis_inc_pc_2</t>
  </si>
  <si>
    <t>net_mkt_income_pc_dependency_cons_inc_pc_2</t>
  </si>
  <si>
    <t>net_mkt_income_pc_dependency_final_inc_pc_2</t>
  </si>
  <si>
    <t>net_mkt_income_pc_dependency_nso_inc_2</t>
  </si>
  <si>
    <t>net_mkt_income_pc_dependency_linpobto__2</t>
  </si>
  <si>
    <t>net_mkt_income_pc_dependency_linpobex__2</t>
  </si>
  <si>
    <t>net_mkt_incirp_pc_dependency_gross_mkt_inc_pc_2</t>
  </si>
  <si>
    <t>net_mkt_incirp_pc_dependency_net_mkt_income_pc_2</t>
  </si>
  <si>
    <t>net_mkt_incirp_pc_dependency_net_mkt_incirp_pc_2</t>
  </si>
  <si>
    <t>net_mkt_incirp_pc_dependency_net_mkt_inc_irpssc_pc_2</t>
  </si>
  <si>
    <t>net_mkt_incirp_pc_dependency_dis_inc_pc_2</t>
  </si>
  <si>
    <t>net_mkt_incirp_pc_dependency_cons_inc_pc_2</t>
  </si>
  <si>
    <t>net_mkt_incirp_pc_dependency_final_inc_pc_2</t>
  </si>
  <si>
    <t>net_mkt_incirp_pc_dependency_nso_inc_2</t>
  </si>
  <si>
    <t>net_mkt_incirp_pc_dependency_linpobto__2</t>
  </si>
  <si>
    <t>net_mkt_incirp_pc_dependency_linpobex__2</t>
  </si>
  <si>
    <t>tot_deduction_taken_pc_dependency_net_mkt_income_pc_2</t>
  </si>
  <si>
    <t>tot_deduction_taken_pc_dependency_net_mkt_incirp_pc_2</t>
  </si>
  <si>
    <t>tot_deduction_taken_pc_dependency_net_mkt_inc_irpssc_pc_2</t>
  </si>
  <si>
    <t>net_mkt_inc_irpssc_pc_dependency_gross_mkt_inc_pc_2</t>
  </si>
  <si>
    <t>net_mkt_inc_irpssc_pc_dependency_net_mkt_income_pc_2</t>
  </si>
  <si>
    <t>net_mkt_inc_irpssc_pc_dependency_net_mkt_incirp_pc_2</t>
  </si>
  <si>
    <t>net_mkt_inc_irpssc_pc_dependency_net_mkt_inc_irpssc_pc_2</t>
  </si>
  <si>
    <t>net_mkt_inc_irpssc_pc_dependency_dis_inc_pc_2</t>
  </si>
  <si>
    <t>net_mkt_inc_irpssc_pc_dependency_cons_inc_pc_2</t>
  </si>
  <si>
    <t>net_mkt_inc_irpssc_pc_dependency_final_inc_pc_2</t>
  </si>
  <si>
    <t>net_mkt_inc_irpssc_pc_dependency_nso_inc_2</t>
  </si>
  <si>
    <t>net_mkt_inc_irpssc_pc_dependency_linpobto__2</t>
  </si>
  <si>
    <t>net_mkt_inc_irpssc_pc_dependency_linpobex__2</t>
  </si>
  <si>
    <t>dis_inc_pc_dependency_net_mkt_income_pc_2</t>
  </si>
  <si>
    <t>dis_inc_pc_dependency_net_mkt_incirp_pc_2</t>
  </si>
  <si>
    <t>dis_inc_pc_dependency_net_mkt_inc_irpssc_pc_2</t>
  </si>
  <si>
    <t>cons_inc_pc_dependency_net_mkt_income_pc_2</t>
  </si>
  <si>
    <t>cons_inc_pc_dependency_net_mkt_incirp_pc_2</t>
  </si>
  <si>
    <t>cons_inc_pc_dependency_net_mkt_inc_irpssc_pc_2</t>
  </si>
  <si>
    <t>final_inc_pc_dependency_net_mkt_income_pc_2</t>
  </si>
  <si>
    <t>final_inc_pc_dependency_net_mkt_incirp_pc_2</t>
  </si>
  <si>
    <t>final_inc_pc_dependency_net_mkt_inc_irpssc_pc_2</t>
  </si>
  <si>
    <t>nso_inc_dependency_net_mkt_income_pc_2</t>
  </si>
  <si>
    <t>nso_inc_dependency_net_mkt_incirp_pc_2</t>
  </si>
  <si>
    <t>nso_inc_dependency_net_mkt_inc_irpssc_pc_2</t>
  </si>
  <si>
    <t>ssc_pc_dependency_net_mkt_income_pc_2</t>
  </si>
  <si>
    <t>ssc_pc_dependency_net_mkt_incirp_pc_2</t>
  </si>
  <si>
    <t>ssc_pc_dependency_net_mkt_inc_irpssc_pc_2</t>
  </si>
  <si>
    <t>tot_ire_pc_dependency_net_mkt_income_pc_2</t>
  </si>
  <si>
    <t>tot_ire_pc_dependency_net_mkt_incirp_pc_2</t>
  </si>
  <si>
    <t>tot_ire_pc_dependency_net_mkt_inc_irpssc_pc_2</t>
  </si>
  <si>
    <t>tot_dit_corp_pc_dependency_net_mkt_income_pc_3</t>
  </si>
  <si>
    <t>tot_dit_corp_pc_dependency_net_mkt_incirp_pc_3</t>
  </si>
  <si>
    <t>tot_dit_corp_pc_dependency_net_mkt_inc_irpssc_pc_3</t>
  </si>
  <si>
    <t>iragro_pc_dependency_net_mkt_income_pc_3</t>
  </si>
  <si>
    <t>iragro_pc_dependency_net_mkt_incirp_pc_3</t>
  </si>
  <si>
    <t>iragro_pc_dependency_net_mkt_inc_irpssc_pc_3</t>
  </si>
  <si>
    <t>iracis_pc_dependency_net_mkt_income_pc_3</t>
  </si>
  <si>
    <t>iracis_pc_dependency_net_mkt_incirp_pc_3</t>
  </si>
  <si>
    <t>iracis_pc_dependency_net_mkt_inc_irpssc_pc_3</t>
  </si>
  <si>
    <t>tekopora_inc_pc_dependency_net_mkt_income_pc_3</t>
  </si>
  <si>
    <t>tekopora_inc_pc_dependency_net_mkt_incirp_pc_3</t>
  </si>
  <si>
    <t>tekopora_inc_pc_dependency_net_mkt_inc_irpssc_pc_3</t>
  </si>
  <si>
    <t>famassist_inc_pc_dependency_net_mkt_income_pc_3</t>
  </si>
  <si>
    <t>famassist_inc_pc_dependency_net_mkt_incirp_pc_3</t>
  </si>
  <si>
    <t>famassist_inc_pc_dependency_net_mkt_inc_irpssc_pc_3</t>
  </si>
  <si>
    <t>adulto_inc_pc_dependency_net_mkt_income_pc_3</t>
  </si>
  <si>
    <t>adulto_inc_pc_dependency_net_mkt_incirp_pc_3</t>
  </si>
  <si>
    <t>adulto_inc_pc_dependency_net_mkt_inc_irpssc_pc_3</t>
  </si>
  <si>
    <t>agtrans_inc_pc_dependency_net_mkt_income_pc_3</t>
  </si>
  <si>
    <t>agtrans_inc_pc_dependency_net_mkt_incirp_pc_3</t>
  </si>
  <si>
    <t>agtrans_inc_pc_dependency_net_mkt_inc_irpssc_pc_3</t>
  </si>
  <si>
    <t>elec_sub_pc_dependency_net_mkt_income_pc_3</t>
  </si>
  <si>
    <t>elec_sub_pc_dependency_net_mkt_incirp_pc_3</t>
  </si>
  <si>
    <t>elec_sub_pc_dependency_net_mkt_inc_irpssc_pc_3</t>
  </si>
  <si>
    <t>transporte_sub_pc_dependency_net_mkt_income_pc_3</t>
  </si>
  <si>
    <t>transporte_sub_pc_dependency_net_mkt_incirp_pc_3</t>
  </si>
  <si>
    <t>transporte_sub_pc_dependency_net_mkt_inc_irpssc_pc_3</t>
  </si>
  <si>
    <t>senavitat_sub_pc_dependency_net_mkt_income_pc_3</t>
  </si>
  <si>
    <t>senavitat_sub_pc_dependency_net_mkt_incirp_pc_3</t>
  </si>
  <si>
    <t>senavitat_sub_pc_dependency_net_mkt_inc_irpssc_pc_3</t>
  </si>
  <si>
    <t>labor_tax_pc_dependency_net_mkt_income_pc_3</t>
  </si>
  <si>
    <t>labor_tax_pc_dependency_net_mkt_incirp_pc_3</t>
  </si>
  <si>
    <t>labor_tax_pc_dependency_net_mkt_inc_irpssc_pc_3</t>
  </si>
  <si>
    <t>becas_pc_dependency_net_mkt_income_pc_3</t>
  </si>
  <si>
    <t>becas_pc_dependency_net_mkt_incirp_pc_3</t>
  </si>
  <si>
    <t>becas_pc_dependency_net_mkt_inc_irpssc_pc_3</t>
  </si>
  <si>
    <t>edupubpreesc_pc_dependency_net_mkt_income_pc_3</t>
  </si>
  <si>
    <t>edupubpreesc_pc_dependency_net_mkt_incirp_pc_3</t>
  </si>
  <si>
    <t>edupubpreesc_pc_dependency_net_mkt_inc_irpssc_pc_3</t>
  </si>
  <si>
    <t>edupubprim_pc_dependency_net_mkt_income_pc_3</t>
  </si>
  <si>
    <t>edupubprim_pc_dependency_net_mkt_incirp_pc_3</t>
  </si>
  <si>
    <t>edupubprim_pc_dependency_net_mkt_inc_irpssc_pc_3</t>
  </si>
  <si>
    <t>edupubsec_pc_dependency_net_mkt_income_pc_3</t>
  </si>
  <si>
    <t>edupubsec_pc_dependency_net_mkt_incirp_pc_3</t>
  </si>
  <si>
    <t>edupubsec_pc_dependency_net_mkt_inc_irpssc_pc_3</t>
  </si>
  <si>
    <t>edupubuni_pc_dependency_net_mkt_income_pc_3</t>
  </si>
  <si>
    <t>edupubuni_pc_dependency_net_mkt_incirp_pc_3</t>
  </si>
  <si>
    <t>edupubuni_pc_dependency_net_mkt_inc_irpssc_pc_3</t>
  </si>
  <si>
    <t>transfood_pc_dependency_net_mkt_income_pc_3</t>
  </si>
  <si>
    <t>transfood_pc_dependency_net_mkt_incirp_pc_3</t>
  </si>
  <si>
    <t>transfood_pc_dependency_net_mkt_inc_irpssc_pc_3</t>
  </si>
  <si>
    <t>transutil_pc_dependency_net_mkt_income_pc_3</t>
  </si>
  <si>
    <t>transutil_pc_dependency_net_mkt_incirp_pc_3</t>
  </si>
  <si>
    <t>transutil_pc_dependency_net_mkt_inc_irpssc_pc_3</t>
  </si>
  <si>
    <t>gross_mkt_inc_pc_dependency_net_mkt_income_pc_3</t>
  </si>
  <si>
    <t>gross_mkt_inc_pc_dependency_net_mkt_incirp_pc_3</t>
  </si>
  <si>
    <t>gross_mkt_inc_pc_dependency_net_mkt_inc_irpssc_pc_3</t>
  </si>
  <si>
    <t>net_mkt_income_pc_dependency_gross_mkt_inc_pc_3</t>
  </si>
  <si>
    <t>net_mkt_income_pc_dependency_net_mkt_income_pc_3</t>
  </si>
  <si>
    <t>net_mkt_income_pc_dependency_net_mkt_incirp_pc_3</t>
  </si>
  <si>
    <t>net_mkt_income_pc_dependency_net_mkt_inc_irpssc_pc_3</t>
  </si>
  <si>
    <t>net_mkt_income_pc_dependency_dis_inc_pc_3</t>
  </si>
  <si>
    <t>net_mkt_income_pc_dependency_cons_inc_pc_3</t>
  </si>
  <si>
    <t>net_mkt_income_pc_dependency_final_inc_pc_3</t>
  </si>
  <si>
    <t>net_mkt_income_pc_dependency_nso_inc_3</t>
  </si>
  <si>
    <t>net_mkt_income_pc_dependency_linpobto__3</t>
  </si>
  <si>
    <t>net_mkt_income_pc_dependency_linpobex__3</t>
  </si>
  <si>
    <t>net_mkt_incirp_pc_dependency_gross_mkt_inc_pc_3</t>
  </si>
  <si>
    <t>net_mkt_incirp_pc_dependency_net_mkt_income_pc_3</t>
  </si>
  <si>
    <t>net_mkt_incirp_pc_dependency_net_mkt_incirp_pc_3</t>
  </si>
  <si>
    <t>net_mkt_incirp_pc_dependency_net_mkt_inc_irpssc_pc_3</t>
  </si>
  <si>
    <t>net_mkt_incirp_pc_dependency_dis_inc_pc_3</t>
  </si>
  <si>
    <t>net_mkt_incirp_pc_dependency_cons_inc_pc_3</t>
  </si>
  <si>
    <t>net_mkt_incirp_pc_dependency_final_inc_pc_3</t>
  </si>
  <si>
    <t>net_mkt_incirp_pc_dependency_nso_inc_3</t>
  </si>
  <si>
    <t>net_mkt_incirp_pc_dependency_linpobto__3</t>
  </si>
  <si>
    <t>net_mkt_incirp_pc_dependency_linpobex__3</t>
  </si>
  <si>
    <t>tot_deduction_taken_pc_dependency_net_mkt_income_pc_3</t>
  </si>
  <si>
    <t>tot_deduction_taken_pc_dependency_net_mkt_incirp_pc_3</t>
  </si>
  <si>
    <t>tot_deduction_taken_pc_dependency_net_mkt_inc_irpssc_pc_3</t>
  </si>
  <si>
    <t>net_mkt_inc_irpssc_pc_dependency_gross_mkt_inc_pc_3</t>
  </si>
  <si>
    <t>net_mkt_inc_irpssc_pc_dependency_net_mkt_income_pc_3</t>
  </si>
  <si>
    <t>net_mkt_inc_irpssc_pc_dependency_net_mkt_incirp_pc_3</t>
  </si>
  <si>
    <t>net_mkt_inc_irpssc_pc_dependency_net_mkt_inc_irpssc_pc_3</t>
  </si>
  <si>
    <t>net_mkt_inc_irpssc_pc_dependency_dis_inc_pc_3</t>
  </si>
  <si>
    <t>net_mkt_inc_irpssc_pc_dependency_cons_inc_pc_3</t>
  </si>
  <si>
    <t>net_mkt_inc_irpssc_pc_dependency_final_inc_pc_3</t>
  </si>
  <si>
    <t>net_mkt_inc_irpssc_pc_dependency_nso_inc_3</t>
  </si>
  <si>
    <t>net_mkt_inc_irpssc_pc_dependency_linpobto__3</t>
  </si>
  <si>
    <t>net_mkt_inc_irpssc_pc_dependency_linpobex__3</t>
  </si>
  <si>
    <t>dis_inc_pc_dependency_net_mkt_income_pc_3</t>
  </si>
  <si>
    <t>dis_inc_pc_dependency_net_mkt_incirp_pc_3</t>
  </si>
  <si>
    <t>dis_inc_pc_dependency_net_mkt_inc_irpssc_pc_3</t>
  </si>
  <si>
    <t>cons_inc_pc_dependency_net_mkt_income_pc_3</t>
  </si>
  <si>
    <t>cons_inc_pc_dependency_net_mkt_incirp_pc_3</t>
  </si>
  <si>
    <t>cons_inc_pc_dependency_net_mkt_inc_irpssc_pc_3</t>
  </si>
  <si>
    <t>final_inc_pc_dependency_net_mkt_income_pc_3</t>
  </si>
  <si>
    <t>final_inc_pc_dependency_net_mkt_incirp_pc_3</t>
  </si>
  <si>
    <t>final_inc_pc_dependency_net_mkt_inc_irpssc_pc_3</t>
  </si>
  <si>
    <t>nso_inc_dependency_net_mkt_income_pc_3</t>
  </si>
  <si>
    <t>nso_inc_dependency_net_mkt_incirp_pc_3</t>
  </si>
  <si>
    <t>nso_inc_dependency_net_mkt_inc_irpssc_pc_3</t>
  </si>
  <si>
    <t>ssc_pc_dependency_net_mkt_income_pc_3</t>
  </si>
  <si>
    <t>ssc_pc_dependency_net_mkt_incirp_pc_3</t>
  </si>
  <si>
    <t>ssc_pc_dependency_net_mkt_inc_irpssc_pc_3</t>
  </si>
  <si>
    <t>tot_ire_pc_dependency_net_mkt_income_pc_3</t>
  </si>
  <si>
    <t>tot_ire_pc_dependency_net_mkt_incirp_pc_3</t>
  </si>
  <si>
    <t>tot_ire_pc_dependency_net_mkt_inc_irpssc_pc_3</t>
  </si>
  <si>
    <t>tot_dit_corp_pc_dependency_net_mkt_income_pc_4</t>
  </si>
  <si>
    <t>tot_dit_corp_pc_dependency_net_mkt_incirp_pc_4</t>
  </si>
  <si>
    <t>tot_dit_corp_pc_dependency_net_mkt_inc_irpssc_pc_4</t>
  </si>
  <si>
    <t>iragro_pc_dependency_net_mkt_income_pc_4</t>
  </si>
  <si>
    <t>iragro_pc_dependency_net_mkt_incirp_pc_4</t>
  </si>
  <si>
    <t>iragro_pc_dependency_net_mkt_inc_irpssc_pc_4</t>
  </si>
  <si>
    <t>iracis_pc_dependency_net_mkt_income_pc_4</t>
  </si>
  <si>
    <t>iracis_pc_dependency_net_mkt_incirp_pc_4</t>
  </si>
  <si>
    <t>iracis_pc_dependency_net_mkt_inc_irpssc_pc_4</t>
  </si>
  <si>
    <t>tekopora_inc_pc_dependency_net_mkt_income_pc_4</t>
  </si>
  <si>
    <t>tekopora_inc_pc_dependency_net_mkt_incirp_pc_4</t>
  </si>
  <si>
    <t>tekopora_inc_pc_dependency_net_mkt_inc_irpssc_pc_4</t>
  </si>
  <si>
    <t>famassist_inc_pc_dependency_net_mkt_income_pc_4</t>
  </si>
  <si>
    <t>famassist_inc_pc_dependency_net_mkt_incirp_pc_4</t>
  </si>
  <si>
    <t>famassist_inc_pc_dependency_net_mkt_inc_irpssc_pc_4</t>
  </si>
  <si>
    <t>adulto_inc_pc_dependency_net_mkt_income_pc_4</t>
  </si>
  <si>
    <t>adulto_inc_pc_dependency_net_mkt_incirp_pc_4</t>
  </si>
  <si>
    <t>adulto_inc_pc_dependency_net_mkt_inc_irpssc_pc_4</t>
  </si>
  <si>
    <t>agtrans_inc_pc_dependency_net_mkt_income_pc_4</t>
  </si>
  <si>
    <t>agtrans_inc_pc_dependency_net_mkt_incirp_pc_4</t>
  </si>
  <si>
    <t>agtrans_inc_pc_dependency_net_mkt_inc_irpssc_pc_4</t>
  </si>
  <si>
    <t>elec_sub_pc_dependency_net_mkt_income_pc_4</t>
  </si>
  <si>
    <t>elec_sub_pc_dependency_net_mkt_incirp_pc_4</t>
  </si>
  <si>
    <t>elec_sub_pc_dependency_net_mkt_inc_irpssc_pc_4</t>
  </si>
  <si>
    <t>transporte_sub_pc_dependency_net_mkt_income_pc_4</t>
  </si>
  <si>
    <t>transporte_sub_pc_dependency_net_mkt_incirp_pc_4</t>
  </si>
  <si>
    <t>transporte_sub_pc_dependency_net_mkt_inc_irpssc_pc_4</t>
  </si>
  <si>
    <t>senavitat_sub_pc_dependency_net_mkt_income_pc_4</t>
  </si>
  <si>
    <t>senavitat_sub_pc_dependency_net_mkt_incirp_pc_4</t>
  </si>
  <si>
    <t>senavitat_sub_pc_dependency_net_mkt_inc_irpssc_pc_4</t>
  </si>
  <si>
    <t>labor_tax_pc_dependency_net_mkt_income_pc_4</t>
  </si>
  <si>
    <t>labor_tax_pc_dependency_net_mkt_incirp_pc_4</t>
  </si>
  <si>
    <t>labor_tax_pc_dependency_net_mkt_inc_irpssc_pc_4</t>
  </si>
  <si>
    <t>becas_pc_dependency_net_mkt_income_pc_4</t>
  </si>
  <si>
    <t>becas_pc_dependency_net_mkt_incirp_pc_4</t>
  </si>
  <si>
    <t>becas_pc_dependency_net_mkt_inc_irpssc_pc_4</t>
  </si>
  <si>
    <t>edupubpreesc_pc_dependency_net_mkt_income_pc_4</t>
  </si>
  <si>
    <t>edupubpreesc_pc_dependency_net_mkt_incirp_pc_4</t>
  </si>
  <si>
    <t>edupubpreesc_pc_dependency_net_mkt_inc_irpssc_pc_4</t>
  </si>
  <si>
    <t>edupubprim_pc_dependency_net_mkt_income_pc_4</t>
  </si>
  <si>
    <t>edupubprim_pc_dependency_net_mkt_incirp_pc_4</t>
  </si>
  <si>
    <t>edupubprim_pc_dependency_net_mkt_inc_irpssc_pc_4</t>
  </si>
  <si>
    <t>edupubsec_pc_dependency_net_mkt_income_pc_4</t>
  </si>
  <si>
    <t>edupubsec_pc_dependency_net_mkt_incirp_pc_4</t>
  </si>
  <si>
    <t>edupubsec_pc_dependency_net_mkt_inc_irpssc_pc_4</t>
  </si>
  <si>
    <t>edupubuni_pc_dependency_net_mkt_income_pc_4</t>
  </si>
  <si>
    <t>edupubuni_pc_dependency_net_mkt_incirp_pc_4</t>
  </si>
  <si>
    <t>edupubuni_pc_dependency_net_mkt_inc_irpssc_pc_4</t>
  </si>
  <si>
    <t>transfood_pc_dependency_net_mkt_income_pc_4</t>
  </si>
  <si>
    <t>transfood_pc_dependency_net_mkt_incirp_pc_4</t>
  </si>
  <si>
    <t>transfood_pc_dependency_net_mkt_inc_irpssc_pc_4</t>
  </si>
  <si>
    <t>transutil_pc_dependency_net_mkt_income_pc_4</t>
  </si>
  <si>
    <t>transutil_pc_dependency_net_mkt_incirp_pc_4</t>
  </si>
  <si>
    <t>transutil_pc_dependency_net_mkt_inc_irpssc_pc_4</t>
  </si>
  <si>
    <t>gross_mkt_inc_pc_dependency_net_mkt_income_pc_4</t>
  </si>
  <si>
    <t>gross_mkt_inc_pc_dependency_net_mkt_incirp_pc_4</t>
  </si>
  <si>
    <t>gross_mkt_inc_pc_dependency_net_mkt_inc_irpssc_pc_4</t>
  </si>
  <si>
    <t>net_mkt_income_pc_dependency_gross_mkt_inc_pc_4</t>
  </si>
  <si>
    <t>net_mkt_income_pc_dependency_net_mkt_income_pc_4</t>
  </si>
  <si>
    <t>net_mkt_income_pc_dependency_net_mkt_incirp_pc_4</t>
  </si>
  <si>
    <t>net_mkt_income_pc_dependency_net_mkt_inc_irpssc_pc_4</t>
  </si>
  <si>
    <t>net_mkt_income_pc_dependency_dis_inc_pc_4</t>
  </si>
  <si>
    <t>net_mkt_income_pc_dependency_cons_inc_pc_4</t>
  </si>
  <si>
    <t>net_mkt_income_pc_dependency_final_inc_pc_4</t>
  </si>
  <si>
    <t>net_mkt_income_pc_dependency_nso_inc_4</t>
  </si>
  <si>
    <t>net_mkt_income_pc_dependency_linpobto__4</t>
  </si>
  <si>
    <t>net_mkt_income_pc_dependency_linpobex__4</t>
  </si>
  <si>
    <t>net_mkt_incirp_pc_dependency_gross_mkt_inc_pc_4</t>
  </si>
  <si>
    <t>net_mkt_incirp_pc_dependency_net_mkt_income_pc_4</t>
  </si>
  <si>
    <t>net_mkt_incirp_pc_dependency_net_mkt_incirp_pc_4</t>
  </si>
  <si>
    <t>net_mkt_incirp_pc_dependency_net_mkt_inc_irpssc_pc_4</t>
  </si>
  <si>
    <t>net_mkt_incirp_pc_dependency_dis_inc_pc_4</t>
  </si>
  <si>
    <t>net_mkt_incirp_pc_dependency_cons_inc_pc_4</t>
  </si>
  <si>
    <t>net_mkt_incirp_pc_dependency_final_inc_pc_4</t>
  </si>
  <si>
    <t>net_mkt_incirp_pc_dependency_nso_inc_4</t>
  </si>
  <si>
    <t>net_mkt_incirp_pc_dependency_linpobto__4</t>
  </si>
  <si>
    <t>net_mkt_incirp_pc_dependency_linpobex__4</t>
  </si>
  <si>
    <t>tot_deduction_taken_pc_dependency_net_mkt_income_pc_4</t>
  </si>
  <si>
    <t>tot_deduction_taken_pc_dependency_net_mkt_incirp_pc_4</t>
  </si>
  <si>
    <t>tot_deduction_taken_pc_dependency_net_mkt_inc_irpssc_pc_4</t>
  </si>
  <si>
    <t>net_mkt_inc_irpssc_pc_dependency_gross_mkt_inc_pc_4</t>
  </si>
  <si>
    <t>net_mkt_inc_irpssc_pc_dependency_net_mkt_income_pc_4</t>
  </si>
  <si>
    <t>net_mkt_inc_irpssc_pc_dependency_net_mkt_incirp_pc_4</t>
  </si>
  <si>
    <t>net_mkt_inc_irpssc_pc_dependency_net_mkt_inc_irpssc_pc_4</t>
  </si>
  <si>
    <t>net_mkt_inc_irpssc_pc_dependency_dis_inc_pc_4</t>
  </si>
  <si>
    <t>net_mkt_inc_irpssc_pc_dependency_cons_inc_pc_4</t>
  </si>
  <si>
    <t>net_mkt_inc_irpssc_pc_dependency_final_inc_pc_4</t>
  </si>
  <si>
    <t>net_mkt_inc_irpssc_pc_dependency_nso_inc_4</t>
  </si>
  <si>
    <t>net_mkt_inc_irpssc_pc_dependency_linpobto__4</t>
  </si>
  <si>
    <t>net_mkt_inc_irpssc_pc_dependency_linpobex__4</t>
  </si>
  <si>
    <t>dis_inc_pc_dependency_net_mkt_income_pc_4</t>
  </si>
  <si>
    <t>dis_inc_pc_dependency_net_mkt_incirp_pc_4</t>
  </si>
  <si>
    <t>dis_inc_pc_dependency_net_mkt_inc_irpssc_pc_4</t>
  </si>
  <si>
    <t>cons_inc_pc_dependency_net_mkt_income_pc_4</t>
  </si>
  <si>
    <t>cons_inc_pc_dependency_net_mkt_incirp_pc_4</t>
  </si>
  <si>
    <t>cons_inc_pc_dependency_net_mkt_inc_irpssc_pc_4</t>
  </si>
  <si>
    <t>final_inc_pc_dependency_net_mkt_income_pc_4</t>
  </si>
  <si>
    <t>final_inc_pc_dependency_net_mkt_incirp_pc_4</t>
  </si>
  <si>
    <t>final_inc_pc_dependency_net_mkt_inc_irpssc_pc_4</t>
  </si>
  <si>
    <t>nso_inc_dependency_net_mkt_income_pc_4</t>
  </si>
  <si>
    <t>nso_inc_dependency_net_mkt_incirp_pc_4</t>
  </si>
  <si>
    <t>nso_inc_dependency_net_mkt_inc_irpssc_pc_4</t>
  </si>
  <si>
    <t>ssc_pc_dependency_net_mkt_income_pc_4</t>
  </si>
  <si>
    <t>ssc_pc_dependency_net_mkt_incirp_pc_4</t>
  </si>
  <si>
    <t>ssc_pc_dependency_net_mkt_inc_irpssc_pc_4</t>
  </si>
  <si>
    <t>tot_ire_pc_dependency_net_mkt_income_pc_4</t>
  </si>
  <si>
    <t>tot_ire_pc_dependency_net_mkt_incirp_pc_4</t>
  </si>
  <si>
    <t>tot_ire_pc_dependency_net_mkt_inc_irpssc_pc_4</t>
  </si>
  <si>
    <t>tot_dit_corp_pc_dependency_net_mkt_income_pc_5</t>
  </si>
  <si>
    <t>tot_dit_corp_pc_dependency_net_mkt_incirp_pc_5</t>
  </si>
  <si>
    <t>tot_dit_corp_pc_dependency_net_mkt_inc_irpssc_pc_5</t>
  </si>
  <si>
    <t>iragro_pc_dependency_net_mkt_income_pc_5</t>
  </si>
  <si>
    <t>iragro_pc_dependency_net_mkt_incirp_pc_5</t>
  </si>
  <si>
    <t>iragro_pc_dependency_net_mkt_inc_irpssc_pc_5</t>
  </si>
  <si>
    <t>iracis_pc_dependency_net_mkt_income_pc_5</t>
  </si>
  <si>
    <t>iracis_pc_dependency_net_mkt_incirp_pc_5</t>
  </si>
  <si>
    <t>iracis_pc_dependency_net_mkt_inc_irpssc_pc_5</t>
  </si>
  <si>
    <t>tekopora_inc_pc_dependency_net_mkt_income_pc_5</t>
  </si>
  <si>
    <t>tekopora_inc_pc_dependency_net_mkt_incirp_pc_5</t>
  </si>
  <si>
    <t>tekopora_inc_pc_dependency_net_mkt_inc_irpssc_pc_5</t>
  </si>
  <si>
    <t>famassist_inc_pc_dependency_net_mkt_income_pc_5</t>
  </si>
  <si>
    <t>famassist_inc_pc_dependency_net_mkt_incirp_pc_5</t>
  </si>
  <si>
    <t>famassist_inc_pc_dependency_net_mkt_inc_irpssc_pc_5</t>
  </si>
  <si>
    <t>adulto_inc_pc_dependency_net_mkt_income_pc_5</t>
  </si>
  <si>
    <t>adulto_inc_pc_dependency_net_mkt_incirp_pc_5</t>
  </si>
  <si>
    <t>adulto_inc_pc_dependency_net_mkt_inc_irpssc_pc_5</t>
  </si>
  <si>
    <t>agtrans_inc_pc_dependency_net_mkt_income_pc_5</t>
  </si>
  <si>
    <t>agtrans_inc_pc_dependency_net_mkt_incirp_pc_5</t>
  </si>
  <si>
    <t>agtrans_inc_pc_dependency_net_mkt_inc_irpssc_pc_5</t>
  </si>
  <si>
    <t>elec_sub_pc_dependency_net_mkt_income_pc_5</t>
  </si>
  <si>
    <t>elec_sub_pc_dependency_net_mkt_incirp_pc_5</t>
  </si>
  <si>
    <t>elec_sub_pc_dependency_net_mkt_inc_irpssc_pc_5</t>
  </si>
  <si>
    <t>transporte_sub_pc_dependency_net_mkt_income_pc_5</t>
  </si>
  <si>
    <t>transporte_sub_pc_dependency_net_mkt_incirp_pc_5</t>
  </si>
  <si>
    <t>transporte_sub_pc_dependency_net_mkt_inc_irpssc_pc_5</t>
  </si>
  <si>
    <t>senavitat_sub_pc_dependency_net_mkt_income_pc_5</t>
  </si>
  <si>
    <t>senavitat_sub_pc_dependency_net_mkt_incirp_pc_5</t>
  </si>
  <si>
    <t>senavitat_sub_pc_dependency_net_mkt_inc_irpssc_pc_5</t>
  </si>
  <si>
    <t>labor_tax_pc_dependency_net_mkt_income_pc_5</t>
  </si>
  <si>
    <t>labor_tax_pc_dependency_net_mkt_incirp_pc_5</t>
  </si>
  <si>
    <t>labor_tax_pc_dependency_net_mkt_inc_irpssc_pc_5</t>
  </si>
  <si>
    <t>becas_pc_dependency_net_mkt_income_pc_5</t>
  </si>
  <si>
    <t>becas_pc_dependency_net_mkt_incirp_pc_5</t>
  </si>
  <si>
    <t>becas_pc_dependency_net_mkt_inc_irpssc_pc_5</t>
  </si>
  <si>
    <t>edupubpreesc_pc_dependency_net_mkt_income_pc_5</t>
  </si>
  <si>
    <t>edupubpreesc_pc_dependency_net_mkt_incirp_pc_5</t>
  </si>
  <si>
    <t>edupubpreesc_pc_dependency_net_mkt_inc_irpssc_pc_5</t>
  </si>
  <si>
    <t>edupubprim_pc_dependency_net_mkt_income_pc_5</t>
  </si>
  <si>
    <t>edupubprim_pc_dependency_net_mkt_incirp_pc_5</t>
  </si>
  <si>
    <t>edupubprim_pc_dependency_net_mkt_inc_irpssc_pc_5</t>
  </si>
  <si>
    <t>edupubsec_pc_dependency_net_mkt_income_pc_5</t>
  </si>
  <si>
    <t>edupubsec_pc_dependency_net_mkt_incirp_pc_5</t>
  </si>
  <si>
    <t>edupubsec_pc_dependency_net_mkt_inc_irpssc_pc_5</t>
  </si>
  <si>
    <t>edupubuni_pc_dependency_net_mkt_income_pc_5</t>
  </si>
  <si>
    <t>edupubuni_pc_dependency_net_mkt_incirp_pc_5</t>
  </si>
  <si>
    <t>edupubuni_pc_dependency_net_mkt_inc_irpssc_pc_5</t>
  </si>
  <si>
    <t>transfood_pc_dependency_net_mkt_income_pc_5</t>
  </si>
  <si>
    <t>transfood_pc_dependency_net_mkt_incirp_pc_5</t>
  </si>
  <si>
    <t>transfood_pc_dependency_net_mkt_inc_irpssc_pc_5</t>
  </si>
  <si>
    <t>transutil_pc_dependency_net_mkt_income_pc_5</t>
  </si>
  <si>
    <t>transutil_pc_dependency_net_mkt_incirp_pc_5</t>
  </si>
  <si>
    <t>transutil_pc_dependency_net_mkt_inc_irpssc_pc_5</t>
  </si>
  <si>
    <t>gross_mkt_inc_pc_dependency_net_mkt_income_pc_5</t>
  </si>
  <si>
    <t>gross_mkt_inc_pc_dependency_net_mkt_incirp_pc_5</t>
  </si>
  <si>
    <t>gross_mkt_inc_pc_dependency_net_mkt_inc_irpssc_pc_5</t>
  </si>
  <si>
    <t>net_mkt_income_pc_dependency_gross_mkt_inc_pc_5</t>
  </si>
  <si>
    <t>net_mkt_income_pc_dependency_net_mkt_income_pc_5</t>
  </si>
  <si>
    <t>net_mkt_income_pc_dependency_net_mkt_incirp_pc_5</t>
  </si>
  <si>
    <t>net_mkt_income_pc_dependency_net_mkt_inc_irpssc_pc_5</t>
  </si>
  <si>
    <t>net_mkt_income_pc_dependency_dis_inc_pc_5</t>
  </si>
  <si>
    <t>net_mkt_income_pc_dependency_cons_inc_pc_5</t>
  </si>
  <si>
    <t>net_mkt_income_pc_dependency_final_inc_pc_5</t>
  </si>
  <si>
    <t>net_mkt_income_pc_dependency_nso_inc_5</t>
  </si>
  <si>
    <t>net_mkt_income_pc_dependency_linpobto__5</t>
  </si>
  <si>
    <t>net_mkt_income_pc_dependency_linpobex__5</t>
  </si>
  <si>
    <t>net_mkt_incirp_pc_dependency_gross_mkt_inc_pc_5</t>
  </si>
  <si>
    <t>net_mkt_incirp_pc_dependency_net_mkt_income_pc_5</t>
  </si>
  <si>
    <t>net_mkt_incirp_pc_dependency_net_mkt_incirp_pc_5</t>
  </si>
  <si>
    <t>net_mkt_incirp_pc_dependency_net_mkt_inc_irpssc_pc_5</t>
  </si>
  <si>
    <t>net_mkt_incirp_pc_dependency_dis_inc_pc_5</t>
  </si>
  <si>
    <t>net_mkt_incirp_pc_dependency_cons_inc_pc_5</t>
  </si>
  <si>
    <t>net_mkt_incirp_pc_dependency_final_inc_pc_5</t>
  </si>
  <si>
    <t>net_mkt_incirp_pc_dependency_nso_inc_5</t>
  </si>
  <si>
    <t>net_mkt_incirp_pc_dependency_linpobto__5</t>
  </si>
  <si>
    <t>net_mkt_incirp_pc_dependency_linpobex__5</t>
  </si>
  <si>
    <t>tot_deduction_taken_pc_dependency_net_mkt_income_pc_5</t>
  </si>
  <si>
    <t>tot_deduction_taken_pc_dependency_net_mkt_incirp_pc_5</t>
  </si>
  <si>
    <t>tot_deduction_taken_pc_dependency_net_mkt_inc_irpssc_pc_5</t>
  </si>
  <si>
    <t>net_mkt_inc_irpssc_pc_dependency_gross_mkt_inc_pc_5</t>
  </si>
  <si>
    <t>net_mkt_inc_irpssc_pc_dependency_net_mkt_income_pc_5</t>
  </si>
  <si>
    <t>net_mkt_inc_irpssc_pc_dependency_net_mkt_incirp_pc_5</t>
  </si>
  <si>
    <t>net_mkt_inc_irpssc_pc_dependency_net_mkt_inc_irpssc_pc_5</t>
  </si>
  <si>
    <t>net_mkt_inc_irpssc_pc_dependency_dis_inc_pc_5</t>
  </si>
  <si>
    <t>net_mkt_inc_irpssc_pc_dependency_cons_inc_pc_5</t>
  </si>
  <si>
    <t>net_mkt_inc_irpssc_pc_dependency_final_inc_pc_5</t>
  </si>
  <si>
    <t>net_mkt_inc_irpssc_pc_dependency_nso_inc_5</t>
  </si>
  <si>
    <t>net_mkt_inc_irpssc_pc_dependency_linpobto__5</t>
  </si>
  <si>
    <t>net_mkt_inc_irpssc_pc_dependency_linpobex__5</t>
  </si>
  <si>
    <t>dis_inc_pc_dependency_net_mkt_income_pc_5</t>
  </si>
  <si>
    <t>dis_inc_pc_dependency_net_mkt_incirp_pc_5</t>
  </si>
  <si>
    <t>dis_inc_pc_dependency_net_mkt_inc_irpssc_pc_5</t>
  </si>
  <si>
    <t>cons_inc_pc_dependency_net_mkt_income_pc_5</t>
  </si>
  <si>
    <t>cons_inc_pc_dependency_net_mkt_incirp_pc_5</t>
  </si>
  <si>
    <t>cons_inc_pc_dependency_net_mkt_inc_irpssc_pc_5</t>
  </si>
  <si>
    <t>final_inc_pc_dependency_net_mkt_income_pc_5</t>
  </si>
  <si>
    <t>final_inc_pc_dependency_net_mkt_incirp_pc_5</t>
  </si>
  <si>
    <t>final_inc_pc_dependency_net_mkt_inc_irpssc_pc_5</t>
  </si>
  <si>
    <t>nso_inc_dependency_net_mkt_income_pc_5</t>
  </si>
  <si>
    <t>nso_inc_dependency_net_mkt_incirp_pc_5</t>
  </si>
  <si>
    <t>nso_inc_dependency_net_mkt_inc_irpssc_pc_5</t>
  </si>
  <si>
    <t>ssc_pc_dependency_net_mkt_income_pc_5</t>
  </si>
  <si>
    <t>ssc_pc_dependency_net_mkt_incirp_pc_5</t>
  </si>
  <si>
    <t>ssc_pc_dependency_net_mkt_inc_irpssc_pc_5</t>
  </si>
  <si>
    <t>tot_ire_pc_dependency_net_mkt_income_pc_5</t>
  </si>
  <si>
    <t>tot_ire_pc_dependency_net_mkt_incirp_pc_5</t>
  </si>
  <si>
    <t>tot_ire_pc_dependency_net_mkt_inc_irpssc_pc_5</t>
  </si>
  <si>
    <t>tot_dit_corp_pc_dependency_net_mkt_income_pc_6</t>
  </si>
  <si>
    <t>tot_dit_corp_pc_dependency_net_mkt_incirp_pc_6</t>
  </si>
  <si>
    <t>tot_dit_corp_pc_dependency_net_mkt_inc_irpssc_pc_6</t>
  </si>
  <si>
    <t>iragro_pc_dependency_net_mkt_income_pc_6</t>
  </si>
  <si>
    <t>iragro_pc_dependency_net_mkt_incirp_pc_6</t>
  </si>
  <si>
    <t>iragro_pc_dependency_net_mkt_inc_irpssc_pc_6</t>
  </si>
  <si>
    <t>iracis_pc_dependency_net_mkt_income_pc_6</t>
  </si>
  <si>
    <t>iracis_pc_dependency_net_mkt_incirp_pc_6</t>
  </si>
  <si>
    <t>iracis_pc_dependency_net_mkt_inc_irpssc_pc_6</t>
  </si>
  <si>
    <t>tekopora_inc_pc_dependency_net_mkt_income_pc_6</t>
  </si>
  <si>
    <t>tekopora_inc_pc_dependency_net_mkt_incirp_pc_6</t>
  </si>
  <si>
    <t>tekopora_inc_pc_dependency_net_mkt_inc_irpssc_pc_6</t>
  </si>
  <si>
    <t>famassist_inc_pc_dependency_net_mkt_income_pc_6</t>
  </si>
  <si>
    <t>famassist_inc_pc_dependency_net_mkt_incirp_pc_6</t>
  </si>
  <si>
    <t>famassist_inc_pc_dependency_net_mkt_inc_irpssc_pc_6</t>
  </si>
  <si>
    <t>adulto_inc_pc_dependency_net_mkt_income_pc_6</t>
  </si>
  <si>
    <t>adulto_inc_pc_dependency_net_mkt_incirp_pc_6</t>
  </si>
  <si>
    <t>adulto_inc_pc_dependency_net_mkt_inc_irpssc_pc_6</t>
  </si>
  <si>
    <t>agtrans_inc_pc_dependency_net_mkt_income_pc_6</t>
  </si>
  <si>
    <t>agtrans_inc_pc_dependency_net_mkt_incirp_pc_6</t>
  </si>
  <si>
    <t>agtrans_inc_pc_dependency_net_mkt_inc_irpssc_pc_6</t>
  </si>
  <si>
    <t>elec_sub_pc_dependency_net_mkt_income_pc_6</t>
  </si>
  <si>
    <t>elec_sub_pc_dependency_net_mkt_incirp_pc_6</t>
  </si>
  <si>
    <t>elec_sub_pc_dependency_net_mkt_inc_irpssc_pc_6</t>
  </si>
  <si>
    <t>transporte_sub_pc_dependency_net_mkt_income_pc_6</t>
  </si>
  <si>
    <t>transporte_sub_pc_dependency_net_mkt_incirp_pc_6</t>
  </si>
  <si>
    <t>transporte_sub_pc_dependency_net_mkt_inc_irpssc_pc_6</t>
  </si>
  <si>
    <t>senavitat_sub_pc_dependency_net_mkt_income_pc_6</t>
  </si>
  <si>
    <t>senavitat_sub_pc_dependency_net_mkt_incirp_pc_6</t>
  </si>
  <si>
    <t>senavitat_sub_pc_dependency_net_mkt_inc_irpssc_pc_6</t>
  </si>
  <si>
    <t>labor_tax_pc_dependency_net_mkt_income_pc_6</t>
  </si>
  <si>
    <t>labor_tax_pc_dependency_net_mkt_incirp_pc_6</t>
  </si>
  <si>
    <t>labor_tax_pc_dependency_net_mkt_inc_irpssc_pc_6</t>
  </si>
  <si>
    <t>becas_pc_dependency_net_mkt_income_pc_6</t>
  </si>
  <si>
    <t>becas_pc_dependency_net_mkt_incirp_pc_6</t>
  </si>
  <si>
    <t>becas_pc_dependency_net_mkt_inc_irpssc_pc_6</t>
  </si>
  <si>
    <t>edupubpreesc_pc_dependency_net_mkt_income_pc_6</t>
  </si>
  <si>
    <t>edupubpreesc_pc_dependency_net_mkt_incirp_pc_6</t>
  </si>
  <si>
    <t>edupubpreesc_pc_dependency_net_mkt_inc_irpssc_pc_6</t>
  </si>
  <si>
    <t>edupubprim_pc_dependency_net_mkt_income_pc_6</t>
  </si>
  <si>
    <t>edupubprim_pc_dependency_net_mkt_incirp_pc_6</t>
  </si>
  <si>
    <t>edupubprim_pc_dependency_net_mkt_inc_irpssc_pc_6</t>
  </si>
  <si>
    <t>edupubsec_pc_dependency_net_mkt_income_pc_6</t>
  </si>
  <si>
    <t>edupubsec_pc_dependency_net_mkt_incirp_pc_6</t>
  </si>
  <si>
    <t>edupubsec_pc_dependency_net_mkt_inc_irpssc_pc_6</t>
  </si>
  <si>
    <t>edupubuni_pc_dependency_net_mkt_income_pc_6</t>
  </si>
  <si>
    <t>edupubuni_pc_dependency_net_mkt_incirp_pc_6</t>
  </si>
  <si>
    <t>edupubuni_pc_dependency_net_mkt_inc_irpssc_pc_6</t>
  </si>
  <si>
    <t>transfood_pc_dependency_net_mkt_income_pc_6</t>
  </si>
  <si>
    <t>transfood_pc_dependency_net_mkt_incirp_pc_6</t>
  </si>
  <si>
    <t>transfood_pc_dependency_net_mkt_inc_irpssc_pc_6</t>
  </si>
  <si>
    <t>transutil_pc_dependency_net_mkt_income_pc_6</t>
  </si>
  <si>
    <t>transutil_pc_dependency_net_mkt_incirp_pc_6</t>
  </si>
  <si>
    <t>transutil_pc_dependency_net_mkt_inc_irpssc_pc_6</t>
  </si>
  <si>
    <t>gross_mkt_inc_pc_dependency_net_mkt_income_pc_6</t>
  </si>
  <si>
    <t>gross_mkt_inc_pc_dependency_net_mkt_incirp_pc_6</t>
  </si>
  <si>
    <t>gross_mkt_inc_pc_dependency_net_mkt_inc_irpssc_pc_6</t>
  </si>
  <si>
    <t>net_mkt_income_pc_dependency_gross_mkt_inc_pc_6</t>
  </si>
  <si>
    <t>net_mkt_income_pc_dependency_net_mkt_income_pc_6</t>
  </si>
  <si>
    <t>net_mkt_income_pc_dependency_net_mkt_incirp_pc_6</t>
  </si>
  <si>
    <t>net_mkt_income_pc_dependency_net_mkt_inc_irpssc_pc_6</t>
  </si>
  <si>
    <t>net_mkt_income_pc_dependency_dis_inc_pc_6</t>
  </si>
  <si>
    <t>net_mkt_income_pc_dependency_cons_inc_pc_6</t>
  </si>
  <si>
    <t>net_mkt_income_pc_dependency_final_inc_pc_6</t>
  </si>
  <si>
    <t>net_mkt_income_pc_dependency_nso_inc_6</t>
  </si>
  <si>
    <t>net_mkt_income_pc_dependency_linpobto__6</t>
  </si>
  <si>
    <t>net_mkt_income_pc_dependency_linpobex__6</t>
  </si>
  <si>
    <t>net_mkt_incirp_pc_dependency_gross_mkt_inc_pc_6</t>
  </si>
  <si>
    <t>net_mkt_incirp_pc_dependency_net_mkt_income_pc_6</t>
  </si>
  <si>
    <t>net_mkt_incirp_pc_dependency_net_mkt_incirp_pc_6</t>
  </si>
  <si>
    <t>net_mkt_incirp_pc_dependency_net_mkt_inc_irpssc_pc_6</t>
  </si>
  <si>
    <t>net_mkt_incirp_pc_dependency_dis_inc_pc_6</t>
  </si>
  <si>
    <t>net_mkt_incirp_pc_dependency_cons_inc_pc_6</t>
  </si>
  <si>
    <t>net_mkt_incirp_pc_dependency_final_inc_pc_6</t>
  </si>
  <si>
    <t>net_mkt_incirp_pc_dependency_nso_inc_6</t>
  </si>
  <si>
    <t>net_mkt_incirp_pc_dependency_linpobto__6</t>
  </si>
  <si>
    <t>net_mkt_incirp_pc_dependency_linpobex__6</t>
  </si>
  <si>
    <t>tot_deduction_taken_pc_dependency_net_mkt_income_pc_6</t>
  </si>
  <si>
    <t>tot_deduction_taken_pc_dependency_net_mkt_incirp_pc_6</t>
  </si>
  <si>
    <t>tot_deduction_taken_pc_dependency_net_mkt_inc_irpssc_pc_6</t>
  </si>
  <si>
    <t>net_mkt_inc_irpssc_pc_dependency_gross_mkt_inc_pc_6</t>
  </si>
  <si>
    <t>net_mkt_inc_irpssc_pc_dependency_net_mkt_income_pc_6</t>
  </si>
  <si>
    <t>net_mkt_inc_irpssc_pc_dependency_net_mkt_incirp_pc_6</t>
  </si>
  <si>
    <t>net_mkt_inc_irpssc_pc_dependency_net_mkt_inc_irpssc_pc_6</t>
  </si>
  <si>
    <t>net_mkt_inc_irpssc_pc_dependency_dis_inc_pc_6</t>
  </si>
  <si>
    <t>net_mkt_inc_irpssc_pc_dependency_cons_inc_pc_6</t>
  </si>
  <si>
    <t>net_mkt_inc_irpssc_pc_dependency_final_inc_pc_6</t>
  </si>
  <si>
    <t>net_mkt_inc_irpssc_pc_dependency_nso_inc_6</t>
  </si>
  <si>
    <t>net_mkt_inc_irpssc_pc_dependency_linpobto__6</t>
  </si>
  <si>
    <t>net_mkt_inc_irpssc_pc_dependency_linpobex__6</t>
  </si>
  <si>
    <t>dis_inc_pc_dependency_net_mkt_income_pc_6</t>
  </si>
  <si>
    <t>dis_inc_pc_dependency_net_mkt_incirp_pc_6</t>
  </si>
  <si>
    <t>dis_inc_pc_dependency_net_mkt_inc_irpssc_pc_6</t>
  </si>
  <si>
    <t>cons_inc_pc_dependency_net_mkt_income_pc_6</t>
  </si>
  <si>
    <t>cons_inc_pc_dependency_net_mkt_incirp_pc_6</t>
  </si>
  <si>
    <t>cons_inc_pc_dependency_net_mkt_inc_irpssc_pc_6</t>
  </si>
  <si>
    <t>final_inc_pc_dependency_net_mkt_income_pc_6</t>
  </si>
  <si>
    <t>final_inc_pc_dependency_net_mkt_incirp_pc_6</t>
  </si>
  <si>
    <t>final_inc_pc_dependency_net_mkt_inc_irpssc_pc_6</t>
  </si>
  <si>
    <t>nso_inc_dependency_net_mkt_income_pc_6</t>
  </si>
  <si>
    <t>nso_inc_dependency_net_mkt_incirp_pc_6</t>
  </si>
  <si>
    <t>nso_inc_dependency_net_mkt_inc_irpssc_pc_6</t>
  </si>
  <si>
    <t>ssc_pc_dependency_net_mkt_income_pc_6</t>
  </si>
  <si>
    <t>ssc_pc_dependency_net_mkt_incirp_pc_6</t>
  </si>
  <si>
    <t>ssc_pc_dependency_net_mkt_inc_irpssc_pc_6</t>
  </si>
  <si>
    <t>tot_ire_pc_dependency_net_mkt_income_pc_6</t>
  </si>
  <si>
    <t>tot_ire_pc_dependency_net_mkt_incirp_pc_6</t>
  </si>
  <si>
    <t>tot_ire_pc_dependency_net_mkt_inc_irpssc_pc_6</t>
  </si>
  <si>
    <t>tot_dit_corp_pc_dependency_net_mkt_income_pc_7</t>
  </si>
  <si>
    <t>tot_dit_corp_pc_dependency_net_mkt_incirp_pc_7</t>
  </si>
  <si>
    <t>tot_dit_corp_pc_dependency_net_mkt_inc_irpssc_pc_7</t>
  </si>
  <si>
    <t>iragro_pc_dependency_net_mkt_income_pc_7</t>
  </si>
  <si>
    <t>iragro_pc_dependency_net_mkt_incirp_pc_7</t>
  </si>
  <si>
    <t>iragro_pc_dependency_net_mkt_inc_irpssc_pc_7</t>
  </si>
  <si>
    <t>iracis_pc_dependency_net_mkt_income_pc_7</t>
  </si>
  <si>
    <t>iracis_pc_dependency_net_mkt_incirp_pc_7</t>
  </si>
  <si>
    <t>iracis_pc_dependency_net_mkt_inc_irpssc_pc_7</t>
  </si>
  <si>
    <t>tekopora_inc_pc_dependency_net_mkt_income_pc_7</t>
  </si>
  <si>
    <t>tekopora_inc_pc_dependency_net_mkt_incirp_pc_7</t>
  </si>
  <si>
    <t>tekopora_inc_pc_dependency_net_mkt_inc_irpssc_pc_7</t>
  </si>
  <si>
    <t>famassist_inc_pc_dependency_net_mkt_income_pc_7</t>
  </si>
  <si>
    <t>famassist_inc_pc_dependency_net_mkt_incirp_pc_7</t>
  </si>
  <si>
    <t>famassist_inc_pc_dependency_net_mkt_inc_irpssc_pc_7</t>
  </si>
  <si>
    <t>adulto_inc_pc_dependency_net_mkt_income_pc_7</t>
  </si>
  <si>
    <t>adulto_inc_pc_dependency_net_mkt_incirp_pc_7</t>
  </si>
  <si>
    <t>adulto_inc_pc_dependency_net_mkt_inc_irpssc_pc_7</t>
  </si>
  <si>
    <t>agtrans_inc_pc_dependency_net_mkt_income_pc_7</t>
  </si>
  <si>
    <t>agtrans_inc_pc_dependency_net_mkt_incirp_pc_7</t>
  </si>
  <si>
    <t>agtrans_inc_pc_dependency_net_mkt_inc_irpssc_pc_7</t>
  </si>
  <si>
    <t>elec_sub_pc_dependency_net_mkt_income_pc_7</t>
  </si>
  <si>
    <t>elec_sub_pc_dependency_net_mkt_incirp_pc_7</t>
  </si>
  <si>
    <t>elec_sub_pc_dependency_net_mkt_inc_irpssc_pc_7</t>
  </si>
  <si>
    <t>transporte_sub_pc_dependency_net_mkt_income_pc_7</t>
  </si>
  <si>
    <t>transporte_sub_pc_dependency_net_mkt_incirp_pc_7</t>
  </si>
  <si>
    <t>transporte_sub_pc_dependency_net_mkt_inc_irpssc_pc_7</t>
  </si>
  <si>
    <t>senavitat_sub_pc_dependency_net_mkt_income_pc_7</t>
  </si>
  <si>
    <t>senavitat_sub_pc_dependency_net_mkt_incirp_pc_7</t>
  </si>
  <si>
    <t>senavitat_sub_pc_dependency_net_mkt_inc_irpssc_pc_7</t>
  </si>
  <si>
    <t>labor_tax_pc_dependency_net_mkt_income_pc_7</t>
  </si>
  <si>
    <t>labor_tax_pc_dependency_net_mkt_incirp_pc_7</t>
  </si>
  <si>
    <t>labor_tax_pc_dependency_net_mkt_inc_irpssc_pc_7</t>
  </si>
  <si>
    <t>becas_pc_dependency_net_mkt_income_pc_7</t>
  </si>
  <si>
    <t>becas_pc_dependency_net_mkt_incirp_pc_7</t>
  </si>
  <si>
    <t>becas_pc_dependency_net_mkt_inc_irpssc_pc_7</t>
  </si>
  <si>
    <t>edupubpreesc_pc_dependency_net_mkt_income_pc_7</t>
  </si>
  <si>
    <t>edupubpreesc_pc_dependency_net_mkt_incirp_pc_7</t>
  </si>
  <si>
    <t>edupubpreesc_pc_dependency_net_mkt_inc_irpssc_pc_7</t>
  </si>
  <si>
    <t>edupubprim_pc_dependency_net_mkt_income_pc_7</t>
  </si>
  <si>
    <t>edupubprim_pc_dependency_net_mkt_incirp_pc_7</t>
  </si>
  <si>
    <t>edupubprim_pc_dependency_net_mkt_inc_irpssc_pc_7</t>
  </si>
  <si>
    <t>edupubsec_pc_dependency_net_mkt_income_pc_7</t>
  </si>
  <si>
    <t>edupubsec_pc_dependency_net_mkt_incirp_pc_7</t>
  </si>
  <si>
    <t>edupubsec_pc_dependency_net_mkt_inc_irpssc_pc_7</t>
  </si>
  <si>
    <t>edupubuni_pc_dependency_net_mkt_income_pc_7</t>
  </si>
  <si>
    <t>edupubuni_pc_dependency_net_mkt_incirp_pc_7</t>
  </si>
  <si>
    <t>edupubuni_pc_dependency_net_mkt_inc_irpssc_pc_7</t>
  </si>
  <si>
    <t>transfood_pc_dependency_net_mkt_income_pc_7</t>
  </si>
  <si>
    <t>transfood_pc_dependency_net_mkt_incirp_pc_7</t>
  </si>
  <si>
    <t>transfood_pc_dependency_net_mkt_inc_irpssc_pc_7</t>
  </si>
  <si>
    <t>transutil_pc_dependency_net_mkt_income_pc_7</t>
  </si>
  <si>
    <t>transutil_pc_dependency_net_mkt_incirp_pc_7</t>
  </si>
  <si>
    <t>transutil_pc_dependency_net_mkt_inc_irpssc_pc_7</t>
  </si>
  <si>
    <t>gross_mkt_inc_pc_dependency_net_mkt_income_pc_7</t>
  </si>
  <si>
    <t>gross_mkt_inc_pc_dependency_net_mkt_incirp_pc_7</t>
  </si>
  <si>
    <t>gross_mkt_inc_pc_dependency_net_mkt_inc_irpssc_pc_7</t>
  </si>
  <si>
    <t>net_mkt_income_pc_dependency_gross_mkt_inc_pc_7</t>
  </si>
  <si>
    <t>net_mkt_income_pc_dependency_net_mkt_income_pc_7</t>
  </si>
  <si>
    <t>net_mkt_income_pc_dependency_net_mkt_incirp_pc_7</t>
  </si>
  <si>
    <t>net_mkt_income_pc_dependency_net_mkt_inc_irpssc_pc_7</t>
  </si>
  <si>
    <t>net_mkt_income_pc_dependency_dis_inc_pc_7</t>
  </si>
  <si>
    <t>net_mkt_income_pc_dependency_cons_inc_pc_7</t>
  </si>
  <si>
    <t>net_mkt_income_pc_dependency_final_inc_pc_7</t>
  </si>
  <si>
    <t>net_mkt_income_pc_dependency_nso_inc_7</t>
  </si>
  <si>
    <t>net_mkt_income_pc_dependency_linpobto__7</t>
  </si>
  <si>
    <t>net_mkt_income_pc_dependency_linpobex__7</t>
  </si>
  <si>
    <t>net_mkt_incirp_pc_dependency_gross_mkt_inc_pc_7</t>
  </si>
  <si>
    <t>net_mkt_incirp_pc_dependency_net_mkt_income_pc_7</t>
  </si>
  <si>
    <t>net_mkt_incirp_pc_dependency_net_mkt_incirp_pc_7</t>
  </si>
  <si>
    <t>net_mkt_incirp_pc_dependency_net_mkt_inc_irpssc_pc_7</t>
  </si>
  <si>
    <t>net_mkt_incirp_pc_dependency_dis_inc_pc_7</t>
  </si>
  <si>
    <t>net_mkt_incirp_pc_dependency_cons_inc_pc_7</t>
  </si>
  <si>
    <t>net_mkt_incirp_pc_dependency_final_inc_pc_7</t>
  </si>
  <si>
    <t>net_mkt_incirp_pc_dependency_nso_inc_7</t>
  </si>
  <si>
    <t>net_mkt_incirp_pc_dependency_linpobto__7</t>
  </si>
  <si>
    <t>net_mkt_incirp_pc_dependency_linpobex__7</t>
  </si>
  <si>
    <t>tot_deduction_taken_pc_dependency_net_mkt_income_pc_7</t>
  </si>
  <si>
    <t>tot_deduction_taken_pc_dependency_net_mkt_incirp_pc_7</t>
  </si>
  <si>
    <t>tot_deduction_taken_pc_dependency_net_mkt_inc_irpssc_pc_7</t>
  </si>
  <si>
    <t>net_mkt_inc_irpssc_pc_dependency_gross_mkt_inc_pc_7</t>
  </si>
  <si>
    <t>net_mkt_inc_irpssc_pc_dependency_net_mkt_income_pc_7</t>
  </si>
  <si>
    <t>net_mkt_inc_irpssc_pc_dependency_net_mkt_incirp_pc_7</t>
  </si>
  <si>
    <t>net_mkt_inc_irpssc_pc_dependency_net_mkt_inc_irpssc_pc_7</t>
  </si>
  <si>
    <t>net_mkt_inc_irpssc_pc_dependency_dis_inc_pc_7</t>
  </si>
  <si>
    <t>net_mkt_inc_irpssc_pc_dependency_cons_inc_pc_7</t>
  </si>
  <si>
    <t>net_mkt_inc_irpssc_pc_dependency_final_inc_pc_7</t>
  </si>
  <si>
    <t>net_mkt_inc_irpssc_pc_dependency_nso_inc_7</t>
  </si>
  <si>
    <t>net_mkt_inc_irpssc_pc_dependency_linpobto__7</t>
  </si>
  <si>
    <t>net_mkt_inc_irpssc_pc_dependency_linpobex__7</t>
  </si>
  <si>
    <t>dis_inc_pc_dependency_net_mkt_income_pc_7</t>
  </si>
  <si>
    <t>dis_inc_pc_dependency_net_mkt_incirp_pc_7</t>
  </si>
  <si>
    <t>dis_inc_pc_dependency_net_mkt_inc_irpssc_pc_7</t>
  </si>
  <si>
    <t>cons_inc_pc_dependency_net_mkt_income_pc_7</t>
  </si>
  <si>
    <t>cons_inc_pc_dependency_net_mkt_incirp_pc_7</t>
  </si>
  <si>
    <t>cons_inc_pc_dependency_net_mkt_inc_irpssc_pc_7</t>
  </si>
  <si>
    <t>final_inc_pc_dependency_net_mkt_income_pc_7</t>
  </si>
  <si>
    <t>final_inc_pc_dependency_net_mkt_incirp_pc_7</t>
  </si>
  <si>
    <t>final_inc_pc_dependency_net_mkt_inc_irpssc_pc_7</t>
  </si>
  <si>
    <t>nso_inc_dependency_net_mkt_income_pc_7</t>
  </si>
  <si>
    <t>nso_inc_dependency_net_mkt_incirp_pc_7</t>
  </si>
  <si>
    <t>nso_inc_dependency_net_mkt_inc_irpssc_pc_7</t>
  </si>
  <si>
    <t>ssc_pc_dependency_net_mkt_income_pc_7</t>
  </si>
  <si>
    <t>ssc_pc_dependency_net_mkt_incirp_pc_7</t>
  </si>
  <si>
    <t>ssc_pc_dependency_net_mkt_inc_irpssc_pc_7</t>
  </si>
  <si>
    <t>tot_ire_pc_dependency_net_mkt_income_pc_7</t>
  </si>
  <si>
    <t>tot_ire_pc_dependency_net_mkt_incirp_pc_7</t>
  </si>
  <si>
    <t>tot_ire_pc_dependency_net_mkt_inc_irpssc_pc_7</t>
  </si>
  <si>
    <t>tot_dit_corp_pc_dependency_net_mkt_income_pc_8</t>
  </si>
  <si>
    <t>tot_dit_corp_pc_dependency_net_mkt_incirp_pc_8</t>
  </si>
  <si>
    <t>tot_dit_corp_pc_dependency_net_mkt_inc_irpssc_pc_8</t>
  </si>
  <si>
    <t>iragro_pc_dependency_net_mkt_income_pc_8</t>
  </si>
  <si>
    <t>iragro_pc_dependency_net_mkt_incirp_pc_8</t>
  </si>
  <si>
    <t>iragro_pc_dependency_net_mkt_inc_irpssc_pc_8</t>
  </si>
  <si>
    <t>iracis_pc_dependency_net_mkt_income_pc_8</t>
  </si>
  <si>
    <t>iracis_pc_dependency_net_mkt_incirp_pc_8</t>
  </si>
  <si>
    <t>iracis_pc_dependency_net_mkt_inc_irpssc_pc_8</t>
  </si>
  <si>
    <t>tekopora_inc_pc_dependency_net_mkt_income_pc_8</t>
  </si>
  <si>
    <t>tekopora_inc_pc_dependency_net_mkt_incirp_pc_8</t>
  </si>
  <si>
    <t>tekopora_inc_pc_dependency_net_mkt_inc_irpssc_pc_8</t>
  </si>
  <si>
    <t>famassist_inc_pc_dependency_net_mkt_income_pc_8</t>
  </si>
  <si>
    <t>famassist_inc_pc_dependency_net_mkt_incirp_pc_8</t>
  </si>
  <si>
    <t>famassist_inc_pc_dependency_net_mkt_inc_irpssc_pc_8</t>
  </si>
  <si>
    <t>adulto_inc_pc_dependency_net_mkt_income_pc_8</t>
  </si>
  <si>
    <t>adulto_inc_pc_dependency_net_mkt_incirp_pc_8</t>
  </si>
  <si>
    <t>adulto_inc_pc_dependency_net_mkt_inc_irpssc_pc_8</t>
  </si>
  <si>
    <t>agtrans_inc_pc_dependency_net_mkt_income_pc_8</t>
  </si>
  <si>
    <t>agtrans_inc_pc_dependency_net_mkt_incirp_pc_8</t>
  </si>
  <si>
    <t>agtrans_inc_pc_dependency_net_mkt_inc_irpssc_pc_8</t>
  </si>
  <si>
    <t>elec_sub_pc_dependency_net_mkt_income_pc_8</t>
  </si>
  <si>
    <t>elec_sub_pc_dependency_net_mkt_incirp_pc_8</t>
  </si>
  <si>
    <t>elec_sub_pc_dependency_net_mkt_inc_irpssc_pc_8</t>
  </si>
  <si>
    <t>transporte_sub_pc_dependency_net_mkt_income_pc_8</t>
  </si>
  <si>
    <t>transporte_sub_pc_dependency_net_mkt_incirp_pc_8</t>
  </si>
  <si>
    <t>transporte_sub_pc_dependency_net_mkt_inc_irpssc_pc_8</t>
  </si>
  <si>
    <t>senavitat_sub_pc_dependency_net_mkt_income_pc_8</t>
  </si>
  <si>
    <t>senavitat_sub_pc_dependency_net_mkt_incirp_pc_8</t>
  </si>
  <si>
    <t>senavitat_sub_pc_dependency_net_mkt_inc_irpssc_pc_8</t>
  </si>
  <si>
    <t>labor_tax_pc_dependency_net_mkt_income_pc_8</t>
  </si>
  <si>
    <t>labor_tax_pc_dependency_net_mkt_incirp_pc_8</t>
  </si>
  <si>
    <t>labor_tax_pc_dependency_net_mkt_inc_irpssc_pc_8</t>
  </si>
  <si>
    <t>becas_pc_dependency_net_mkt_income_pc_8</t>
  </si>
  <si>
    <t>becas_pc_dependency_net_mkt_incirp_pc_8</t>
  </si>
  <si>
    <t>becas_pc_dependency_net_mkt_inc_irpssc_pc_8</t>
  </si>
  <si>
    <t>edupubpreesc_pc_dependency_net_mkt_income_pc_8</t>
  </si>
  <si>
    <t>edupubpreesc_pc_dependency_net_mkt_incirp_pc_8</t>
  </si>
  <si>
    <t>edupubpreesc_pc_dependency_net_mkt_inc_irpssc_pc_8</t>
  </si>
  <si>
    <t>edupubprim_pc_dependency_net_mkt_income_pc_8</t>
  </si>
  <si>
    <t>edupubprim_pc_dependency_net_mkt_incirp_pc_8</t>
  </si>
  <si>
    <t>edupubprim_pc_dependency_net_mkt_inc_irpssc_pc_8</t>
  </si>
  <si>
    <t>edupubsec_pc_dependency_net_mkt_income_pc_8</t>
  </si>
  <si>
    <t>edupubsec_pc_dependency_net_mkt_incirp_pc_8</t>
  </si>
  <si>
    <t>edupubsec_pc_dependency_net_mkt_inc_irpssc_pc_8</t>
  </si>
  <si>
    <t>edupubuni_pc_dependency_net_mkt_income_pc_8</t>
  </si>
  <si>
    <t>edupubuni_pc_dependency_net_mkt_incirp_pc_8</t>
  </si>
  <si>
    <t>edupubuni_pc_dependency_net_mkt_inc_irpssc_pc_8</t>
  </si>
  <si>
    <t>transfood_pc_dependency_net_mkt_income_pc_8</t>
  </si>
  <si>
    <t>transfood_pc_dependency_net_mkt_incirp_pc_8</t>
  </si>
  <si>
    <t>transfood_pc_dependency_net_mkt_inc_irpssc_pc_8</t>
  </si>
  <si>
    <t>transutil_pc_dependency_net_mkt_income_pc_8</t>
  </si>
  <si>
    <t>transutil_pc_dependency_net_mkt_incirp_pc_8</t>
  </si>
  <si>
    <t>transutil_pc_dependency_net_mkt_inc_irpssc_pc_8</t>
  </si>
  <si>
    <t>gross_mkt_inc_pc_dependency_net_mkt_income_pc_8</t>
  </si>
  <si>
    <t>gross_mkt_inc_pc_dependency_net_mkt_incirp_pc_8</t>
  </si>
  <si>
    <t>gross_mkt_inc_pc_dependency_net_mkt_inc_irpssc_pc_8</t>
  </si>
  <si>
    <t>net_mkt_income_pc_dependency_gross_mkt_inc_pc_8</t>
  </si>
  <si>
    <t>net_mkt_income_pc_dependency_net_mkt_income_pc_8</t>
  </si>
  <si>
    <t>net_mkt_income_pc_dependency_net_mkt_incirp_pc_8</t>
  </si>
  <si>
    <t>net_mkt_income_pc_dependency_net_mkt_inc_irpssc_pc_8</t>
  </si>
  <si>
    <t>net_mkt_income_pc_dependency_dis_inc_pc_8</t>
  </si>
  <si>
    <t>net_mkt_income_pc_dependency_cons_inc_pc_8</t>
  </si>
  <si>
    <t>net_mkt_income_pc_dependency_final_inc_pc_8</t>
  </si>
  <si>
    <t>net_mkt_income_pc_dependency_nso_inc_8</t>
  </si>
  <si>
    <t>net_mkt_income_pc_dependency_linpobto__8</t>
  </si>
  <si>
    <t>net_mkt_income_pc_dependency_linpobex__8</t>
  </si>
  <si>
    <t>net_mkt_incirp_pc_dependency_gross_mkt_inc_pc_8</t>
  </si>
  <si>
    <t>net_mkt_incirp_pc_dependency_net_mkt_income_pc_8</t>
  </si>
  <si>
    <t>net_mkt_incirp_pc_dependency_net_mkt_incirp_pc_8</t>
  </si>
  <si>
    <t>net_mkt_incirp_pc_dependency_net_mkt_inc_irpssc_pc_8</t>
  </si>
  <si>
    <t>net_mkt_incirp_pc_dependency_dis_inc_pc_8</t>
  </si>
  <si>
    <t>net_mkt_incirp_pc_dependency_cons_inc_pc_8</t>
  </si>
  <si>
    <t>net_mkt_incirp_pc_dependency_final_inc_pc_8</t>
  </si>
  <si>
    <t>net_mkt_incirp_pc_dependency_nso_inc_8</t>
  </si>
  <si>
    <t>net_mkt_incirp_pc_dependency_linpobto__8</t>
  </si>
  <si>
    <t>net_mkt_incirp_pc_dependency_linpobex__8</t>
  </si>
  <si>
    <t>tot_deduction_taken_pc_dependency_net_mkt_income_pc_8</t>
  </si>
  <si>
    <t>tot_deduction_taken_pc_dependency_net_mkt_incirp_pc_8</t>
  </si>
  <si>
    <t>tot_deduction_taken_pc_dependency_net_mkt_inc_irpssc_pc_8</t>
  </si>
  <si>
    <t>net_mkt_inc_irpssc_pc_dependency_gross_mkt_inc_pc_8</t>
  </si>
  <si>
    <t>net_mkt_inc_irpssc_pc_dependency_net_mkt_income_pc_8</t>
  </si>
  <si>
    <t>net_mkt_inc_irpssc_pc_dependency_net_mkt_incirp_pc_8</t>
  </si>
  <si>
    <t>net_mkt_inc_irpssc_pc_dependency_net_mkt_inc_irpssc_pc_8</t>
  </si>
  <si>
    <t>net_mkt_inc_irpssc_pc_dependency_dis_inc_pc_8</t>
  </si>
  <si>
    <t>net_mkt_inc_irpssc_pc_dependency_cons_inc_pc_8</t>
  </si>
  <si>
    <t>net_mkt_inc_irpssc_pc_dependency_final_inc_pc_8</t>
  </si>
  <si>
    <t>net_mkt_inc_irpssc_pc_dependency_nso_inc_8</t>
  </si>
  <si>
    <t>net_mkt_inc_irpssc_pc_dependency_linpobto__8</t>
  </si>
  <si>
    <t>net_mkt_inc_irpssc_pc_dependency_linpobex__8</t>
  </si>
  <si>
    <t>dis_inc_pc_dependency_net_mkt_income_pc_8</t>
  </si>
  <si>
    <t>dis_inc_pc_dependency_net_mkt_incirp_pc_8</t>
  </si>
  <si>
    <t>dis_inc_pc_dependency_net_mkt_inc_irpssc_pc_8</t>
  </si>
  <si>
    <t>cons_inc_pc_dependency_net_mkt_income_pc_8</t>
  </si>
  <si>
    <t>cons_inc_pc_dependency_net_mkt_incirp_pc_8</t>
  </si>
  <si>
    <t>cons_inc_pc_dependency_net_mkt_inc_irpssc_pc_8</t>
  </si>
  <si>
    <t>final_inc_pc_dependency_net_mkt_income_pc_8</t>
  </si>
  <si>
    <t>final_inc_pc_dependency_net_mkt_incirp_pc_8</t>
  </si>
  <si>
    <t>final_inc_pc_dependency_net_mkt_inc_irpssc_pc_8</t>
  </si>
  <si>
    <t>nso_inc_dependency_net_mkt_income_pc_8</t>
  </si>
  <si>
    <t>nso_inc_dependency_net_mkt_incirp_pc_8</t>
  </si>
  <si>
    <t>nso_inc_dependency_net_mkt_inc_irpssc_pc_8</t>
  </si>
  <si>
    <t>ssc_pc_dependency_net_mkt_income_pc_8</t>
  </si>
  <si>
    <t>ssc_pc_dependency_net_mkt_incirp_pc_8</t>
  </si>
  <si>
    <t>ssc_pc_dependency_net_mkt_inc_irpssc_pc_8</t>
  </si>
  <si>
    <t>tot_ire_pc_dependency_net_mkt_income_pc_8</t>
  </si>
  <si>
    <t>tot_ire_pc_dependency_net_mkt_incirp_pc_8</t>
  </si>
  <si>
    <t>tot_ire_pc_dependency_net_mkt_inc_irpssc_pc_8</t>
  </si>
  <si>
    <t>tot_dit_corp_pc_dependency_net_mkt_income_pc_9</t>
  </si>
  <si>
    <t>tot_dit_corp_pc_dependency_net_mkt_incirp_pc_9</t>
  </si>
  <si>
    <t>tot_dit_corp_pc_dependency_net_mkt_inc_irpssc_pc_9</t>
  </si>
  <si>
    <t>iragro_pc_dependency_net_mkt_income_pc_9</t>
  </si>
  <si>
    <t>iragro_pc_dependency_net_mkt_incirp_pc_9</t>
  </si>
  <si>
    <t>iragro_pc_dependency_net_mkt_inc_irpssc_pc_9</t>
  </si>
  <si>
    <t>iracis_pc_dependency_net_mkt_income_pc_9</t>
  </si>
  <si>
    <t>iracis_pc_dependency_net_mkt_incirp_pc_9</t>
  </si>
  <si>
    <t>iracis_pc_dependency_net_mkt_inc_irpssc_pc_9</t>
  </si>
  <si>
    <t>tekopora_inc_pc_dependency_net_mkt_income_pc_9</t>
  </si>
  <si>
    <t>tekopora_inc_pc_dependency_net_mkt_incirp_pc_9</t>
  </si>
  <si>
    <t>tekopora_inc_pc_dependency_net_mkt_inc_irpssc_pc_9</t>
  </si>
  <si>
    <t>famassist_inc_pc_dependency_net_mkt_income_pc_9</t>
  </si>
  <si>
    <t>famassist_inc_pc_dependency_net_mkt_incirp_pc_9</t>
  </si>
  <si>
    <t>famassist_inc_pc_dependency_net_mkt_inc_irpssc_pc_9</t>
  </si>
  <si>
    <t>adulto_inc_pc_dependency_net_mkt_income_pc_9</t>
  </si>
  <si>
    <t>adulto_inc_pc_dependency_net_mkt_incirp_pc_9</t>
  </si>
  <si>
    <t>adulto_inc_pc_dependency_net_mkt_inc_irpssc_pc_9</t>
  </si>
  <si>
    <t>agtrans_inc_pc_dependency_net_mkt_income_pc_9</t>
  </si>
  <si>
    <t>agtrans_inc_pc_dependency_net_mkt_incirp_pc_9</t>
  </si>
  <si>
    <t>agtrans_inc_pc_dependency_net_mkt_inc_irpssc_pc_9</t>
  </si>
  <si>
    <t>elec_sub_pc_dependency_net_mkt_income_pc_9</t>
  </si>
  <si>
    <t>elec_sub_pc_dependency_net_mkt_incirp_pc_9</t>
  </si>
  <si>
    <t>elec_sub_pc_dependency_net_mkt_inc_irpssc_pc_9</t>
  </si>
  <si>
    <t>transporte_sub_pc_dependency_net_mkt_income_pc_9</t>
  </si>
  <si>
    <t>transporte_sub_pc_dependency_net_mkt_incirp_pc_9</t>
  </si>
  <si>
    <t>transporte_sub_pc_dependency_net_mkt_inc_irpssc_pc_9</t>
  </si>
  <si>
    <t>senavitat_sub_pc_dependency_net_mkt_income_pc_9</t>
  </si>
  <si>
    <t>senavitat_sub_pc_dependency_net_mkt_incirp_pc_9</t>
  </si>
  <si>
    <t>senavitat_sub_pc_dependency_net_mkt_inc_irpssc_pc_9</t>
  </si>
  <si>
    <t>labor_tax_pc_dependency_net_mkt_income_pc_9</t>
  </si>
  <si>
    <t>labor_tax_pc_dependency_net_mkt_incirp_pc_9</t>
  </si>
  <si>
    <t>labor_tax_pc_dependency_net_mkt_inc_irpssc_pc_9</t>
  </si>
  <si>
    <t>becas_pc_dependency_net_mkt_income_pc_9</t>
  </si>
  <si>
    <t>becas_pc_dependency_net_mkt_incirp_pc_9</t>
  </si>
  <si>
    <t>becas_pc_dependency_net_mkt_inc_irpssc_pc_9</t>
  </si>
  <si>
    <t>edupubpreesc_pc_dependency_net_mkt_income_pc_9</t>
  </si>
  <si>
    <t>edupubpreesc_pc_dependency_net_mkt_incirp_pc_9</t>
  </si>
  <si>
    <t>edupubpreesc_pc_dependency_net_mkt_inc_irpssc_pc_9</t>
  </si>
  <si>
    <t>edupubprim_pc_dependency_net_mkt_income_pc_9</t>
  </si>
  <si>
    <t>edupubprim_pc_dependency_net_mkt_incirp_pc_9</t>
  </si>
  <si>
    <t>edupubprim_pc_dependency_net_mkt_inc_irpssc_pc_9</t>
  </si>
  <si>
    <t>edupubsec_pc_dependency_net_mkt_income_pc_9</t>
  </si>
  <si>
    <t>edupubsec_pc_dependency_net_mkt_incirp_pc_9</t>
  </si>
  <si>
    <t>edupubsec_pc_dependency_net_mkt_inc_irpssc_pc_9</t>
  </si>
  <si>
    <t>edupubuni_pc_dependency_net_mkt_income_pc_9</t>
  </si>
  <si>
    <t>edupubuni_pc_dependency_net_mkt_incirp_pc_9</t>
  </si>
  <si>
    <t>edupubuni_pc_dependency_net_mkt_inc_irpssc_pc_9</t>
  </si>
  <si>
    <t>transfood_pc_dependency_net_mkt_income_pc_9</t>
  </si>
  <si>
    <t>transfood_pc_dependency_net_mkt_incirp_pc_9</t>
  </si>
  <si>
    <t>transfood_pc_dependency_net_mkt_inc_irpssc_pc_9</t>
  </si>
  <si>
    <t>transutil_pc_dependency_net_mkt_income_pc_9</t>
  </si>
  <si>
    <t>transutil_pc_dependency_net_mkt_incirp_pc_9</t>
  </si>
  <si>
    <t>transutil_pc_dependency_net_mkt_inc_irpssc_pc_9</t>
  </si>
  <si>
    <t>gross_mkt_inc_pc_dependency_net_mkt_income_pc_9</t>
  </si>
  <si>
    <t>gross_mkt_inc_pc_dependency_net_mkt_incirp_pc_9</t>
  </si>
  <si>
    <t>gross_mkt_inc_pc_dependency_net_mkt_inc_irpssc_pc_9</t>
  </si>
  <si>
    <t>net_mkt_income_pc_dependency_gross_mkt_inc_pc_9</t>
  </si>
  <si>
    <t>net_mkt_income_pc_dependency_net_mkt_income_pc_9</t>
  </si>
  <si>
    <t>net_mkt_income_pc_dependency_net_mkt_incirp_pc_9</t>
  </si>
  <si>
    <t>net_mkt_income_pc_dependency_net_mkt_inc_irpssc_pc_9</t>
  </si>
  <si>
    <t>net_mkt_income_pc_dependency_dis_inc_pc_9</t>
  </si>
  <si>
    <t>net_mkt_income_pc_dependency_cons_inc_pc_9</t>
  </si>
  <si>
    <t>net_mkt_income_pc_dependency_final_inc_pc_9</t>
  </si>
  <si>
    <t>net_mkt_income_pc_dependency_nso_inc_9</t>
  </si>
  <si>
    <t>net_mkt_income_pc_dependency_linpobto__9</t>
  </si>
  <si>
    <t>net_mkt_income_pc_dependency_linpobex__9</t>
  </si>
  <si>
    <t>net_mkt_incirp_pc_dependency_gross_mkt_inc_pc_9</t>
  </si>
  <si>
    <t>net_mkt_incirp_pc_dependency_net_mkt_income_pc_9</t>
  </si>
  <si>
    <t>net_mkt_incirp_pc_dependency_net_mkt_incirp_pc_9</t>
  </si>
  <si>
    <t>net_mkt_incirp_pc_dependency_net_mkt_inc_irpssc_pc_9</t>
  </si>
  <si>
    <t>net_mkt_incirp_pc_dependency_dis_inc_pc_9</t>
  </si>
  <si>
    <t>net_mkt_incirp_pc_dependency_cons_inc_pc_9</t>
  </si>
  <si>
    <t>net_mkt_incirp_pc_dependency_final_inc_pc_9</t>
  </si>
  <si>
    <t>net_mkt_incirp_pc_dependency_nso_inc_9</t>
  </si>
  <si>
    <t>net_mkt_incirp_pc_dependency_linpobto__9</t>
  </si>
  <si>
    <t>net_mkt_incirp_pc_dependency_linpobex__9</t>
  </si>
  <si>
    <t>tot_deduction_taken_pc_dependency_net_mkt_income_pc_9</t>
  </si>
  <si>
    <t>tot_deduction_taken_pc_dependency_net_mkt_incirp_pc_9</t>
  </si>
  <si>
    <t>tot_deduction_taken_pc_dependency_net_mkt_inc_irpssc_pc_9</t>
  </si>
  <si>
    <t>net_mkt_inc_irpssc_pc_dependency_gross_mkt_inc_pc_9</t>
  </si>
  <si>
    <t>net_mkt_inc_irpssc_pc_dependency_net_mkt_income_pc_9</t>
  </si>
  <si>
    <t>net_mkt_inc_irpssc_pc_dependency_net_mkt_incirp_pc_9</t>
  </si>
  <si>
    <t>net_mkt_inc_irpssc_pc_dependency_net_mkt_inc_irpssc_pc_9</t>
  </si>
  <si>
    <t>net_mkt_inc_irpssc_pc_dependency_dis_inc_pc_9</t>
  </si>
  <si>
    <t>net_mkt_inc_irpssc_pc_dependency_cons_inc_pc_9</t>
  </si>
  <si>
    <t>net_mkt_inc_irpssc_pc_dependency_final_inc_pc_9</t>
  </si>
  <si>
    <t>net_mkt_inc_irpssc_pc_dependency_nso_inc_9</t>
  </si>
  <si>
    <t>net_mkt_inc_irpssc_pc_dependency_linpobto__9</t>
  </si>
  <si>
    <t>net_mkt_inc_irpssc_pc_dependency_linpobex__9</t>
  </si>
  <si>
    <t>dis_inc_pc_dependency_net_mkt_income_pc_9</t>
  </si>
  <si>
    <t>dis_inc_pc_dependency_net_mkt_incirp_pc_9</t>
  </si>
  <si>
    <t>dis_inc_pc_dependency_net_mkt_inc_irpssc_pc_9</t>
  </si>
  <si>
    <t>cons_inc_pc_dependency_net_mkt_income_pc_9</t>
  </si>
  <si>
    <t>cons_inc_pc_dependency_net_mkt_incirp_pc_9</t>
  </si>
  <si>
    <t>cons_inc_pc_dependency_net_mkt_inc_irpssc_pc_9</t>
  </si>
  <si>
    <t>final_inc_pc_dependency_net_mkt_income_pc_9</t>
  </si>
  <si>
    <t>final_inc_pc_dependency_net_mkt_incirp_pc_9</t>
  </si>
  <si>
    <t>final_inc_pc_dependency_net_mkt_inc_irpssc_pc_9</t>
  </si>
  <si>
    <t>nso_inc_dependency_net_mkt_income_pc_9</t>
  </si>
  <si>
    <t>nso_inc_dependency_net_mkt_incirp_pc_9</t>
  </si>
  <si>
    <t>nso_inc_dependency_net_mkt_inc_irpssc_pc_9</t>
  </si>
  <si>
    <t>ssc_pc_dependency_net_mkt_income_pc_9</t>
  </si>
  <si>
    <t>ssc_pc_dependency_net_mkt_incirp_pc_9</t>
  </si>
  <si>
    <t>ssc_pc_dependency_net_mkt_inc_irpssc_pc_9</t>
  </si>
  <si>
    <t>tot_ire_pc_dependency_net_mkt_income_pc_9</t>
  </si>
  <si>
    <t>tot_ire_pc_dependency_net_mkt_incirp_pc_9</t>
  </si>
  <si>
    <t>tot_ire_pc_dependency_net_mkt_inc_irpssc_pc_9</t>
  </si>
  <si>
    <t>tot_dit_corp_pc_dependency_net_mkt_income_pc_10</t>
  </si>
  <si>
    <t>tot_dit_corp_pc_dependency_net_mkt_incirp_pc_10</t>
  </si>
  <si>
    <t>tot_dit_corp_pc_dependency_net_mkt_inc_irpssc_pc_10</t>
  </si>
  <si>
    <t>iragro_pc_dependency_net_mkt_income_pc_10</t>
  </si>
  <si>
    <t>iragro_pc_dependency_net_mkt_incirp_pc_10</t>
  </si>
  <si>
    <t>iragro_pc_dependency_net_mkt_inc_irpssc_pc_10</t>
  </si>
  <si>
    <t>iracis_pc_dependency_net_mkt_income_pc_10</t>
  </si>
  <si>
    <t>iracis_pc_dependency_net_mkt_incirp_pc_10</t>
  </si>
  <si>
    <t>iracis_pc_dependency_net_mkt_inc_irpssc_pc_10</t>
  </si>
  <si>
    <t>tekopora_inc_pc_dependency_net_mkt_income_pc_10</t>
  </si>
  <si>
    <t>tekopora_inc_pc_dependency_net_mkt_incirp_pc_10</t>
  </si>
  <si>
    <t>tekopora_inc_pc_dependency_net_mkt_inc_irpssc_pc_10</t>
  </si>
  <si>
    <t>famassist_inc_pc_dependency_net_mkt_income_pc_10</t>
  </si>
  <si>
    <t>famassist_inc_pc_dependency_net_mkt_incirp_pc_10</t>
  </si>
  <si>
    <t>famassist_inc_pc_dependency_net_mkt_inc_irpssc_pc_10</t>
  </si>
  <si>
    <t>adulto_inc_pc_dependency_net_mkt_income_pc_10</t>
  </si>
  <si>
    <t>adulto_inc_pc_dependency_net_mkt_incirp_pc_10</t>
  </si>
  <si>
    <t>adulto_inc_pc_dependency_net_mkt_inc_irpssc_pc_10</t>
  </si>
  <si>
    <t>agtrans_inc_pc_dependency_net_mkt_income_pc_10</t>
  </si>
  <si>
    <t>agtrans_inc_pc_dependency_net_mkt_incirp_pc_10</t>
  </si>
  <si>
    <t>agtrans_inc_pc_dependency_net_mkt_inc_irpssc_pc_10</t>
  </si>
  <si>
    <t>elec_sub_pc_dependency_net_mkt_income_pc_10</t>
  </si>
  <si>
    <t>elec_sub_pc_dependency_net_mkt_incirp_pc_10</t>
  </si>
  <si>
    <t>elec_sub_pc_dependency_net_mkt_inc_irpssc_pc_10</t>
  </si>
  <si>
    <t>transporte_sub_pc_dependency_net_mkt_income_pc_10</t>
  </si>
  <si>
    <t>transporte_sub_pc_dependency_net_mkt_incirp_pc_10</t>
  </si>
  <si>
    <t>transporte_sub_pc_dependency_net_mkt_inc_irpssc_pc_10</t>
  </si>
  <si>
    <t>senavitat_sub_pc_dependency_net_mkt_income_pc_10</t>
  </si>
  <si>
    <t>senavitat_sub_pc_dependency_net_mkt_incirp_pc_10</t>
  </si>
  <si>
    <t>senavitat_sub_pc_dependency_net_mkt_inc_irpssc_pc_10</t>
  </si>
  <si>
    <t>labor_tax_pc_dependency_net_mkt_income_pc_10</t>
  </si>
  <si>
    <t>labor_tax_pc_dependency_net_mkt_incirp_pc_10</t>
  </si>
  <si>
    <t>labor_tax_pc_dependency_net_mkt_inc_irpssc_pc_10</t>
  </si>
  <si>
    <t>becas_pc_dependency_net_mkt_income_pc_10</t>
  </si>
  <si>
    <t>becas_pc_dependency_net_mkt_incirp_pc_10</t>
  </si>
  <si>
    <t>becas_pc_dependency_net_mkt_inc_irpssc_pc_10</t>
  </si>
  <si>
    <t>edupubpreesc_pc_dependency_net_mkt_income_pc_10</t>
  </si>
  <si>
    <t>edupubpreesc_pc_dependency_net_mkt_incirp_pc_10</t>
  </si>
  <si>
    <t>edupubpreesc_pc_dependency_net_mkt_inc_irpssc_pc_10</t>
  </si>
  <si>
    <t>edupubprim_pc_dependency_net_mkt_income_pc_10</t>
  </si>
  <si>
    <t>edupubprim_pc_dependency_net_mkt_incirp_pc_10</t>
  </si>
  <si>
    <t>edupubprim_pc_dependency_net_mkt_inc_irpssc_pc_10</t>
  </si>
  <si>
    <t>edupubsec_pc_dependency_net_mkt_income_pc_10</t>
  </si>
  <si>
    <t>edupubsec_pc_dependency_net_mkt_incirp_pc_10</t>
  </si>
  <si>
    <t>edupubsec_pc_dependency_net_mkt_inc_irpssc_pc_10</t>
  </si>
  <si>
    <t>edupubuni_pc_dependency_net_mkt_income_pc_10</t>
  </si>
  <si>
    <t>edupubuni_pc_dependency_net_mkt_incirp_pc_10</t>
  </si>
  <si>
    <t>edupubuni_pc_dependency_net_mkt_inc_irpssc_pc_10</t>
  </si>
  <si>
    <t>transfood_pc_dependency_net_mkt_income_pc_10</t>
  </si>
  <si>
    <t>transfood_pc_dependency_net_mkt_incirp_pc_10</t>
  </si>
  <si>
    <t>transfood_pc_dependency_net_mkt_inc_irpssc_pc_10</t>
  </si>
  <si>
    <t>transutil_pc_dependency_net_mkt_income_pc_10</t>
  </si>
  <si>
    <t>transutil_pc_dependency_net_mkt_incirp_pc_10</t>
  </si>
  <si>
    <t>transutil_pc_dependency_net_mkt_inc_irpssc_pc_10</t>
  </si>
  <si>
    <t>gross_mkt_inc_pc_dependency_net_mkt_income_pc_10</t>
  </si>
  <si>
    <t>gross_mkt_inc_pc_dependency_net_mkt_incirp_pc_10</t>
  </si>
  <si>
    <t>gross_mkt_inc_pc_dependency_net_mkt_inc_irpssc_pc_10</t>
  </si>
  <si>
    <t>net_mkt_income_pc_dependency_gross_mkt_inc_pc_10</t>
  </si>
  <si>
    <t>net_mkt_income_pc_dependency_net_mkt_income_pc_10</t>
  </si>
  <si>
    <t>net_mkt_income_pc_dependency_net_mkt_incirp_pc_10</t>
  </si>
  <si>
    <t>net_mkt_income_pc_dependency_net_mkt_inc_irpssc_pc_10</t>
  </si>
  <si>
    <t>net_mkt_income_pc_dependency_dis_inc_pc_10</t>
  </si>
  <si>
    <t>net_mkt_income_pc_dependency_cons_inc_pc_10</t>
  </si>
  <si>
    <t>net_mkt_income_pc_dependency_final_inc_pc_10</t>
  </si>
  <si>
    <t>net_mkt_income_pc_dependency_nso_inc_10</t>
  </si>
  <si>
    <t>net_mkt_income_pc_dependency_linpobto__10</t>
  </si>
  <si>
    <t>net_mkt_income_pc_dependency_linpobex__10</t>
  </si>
  <si>
    <t>net_mkt_incirp_pc_dependency_gross_mkt_inc_pc_10</t>
  </si>
  <si>
    <t>net_mkt_incirp_pc_dependency_net_mkt_income_pc_10</t>
  </si>
  <si>
    <t>net_mkt_incirp_pc_dependency_net_mkt_incirp_pc_10</t>
  </si>
  <si>
    <t>net_mkt_incirp_pc_dependency_net_mkt_inc_irpssc_pc_10</t>
  </si>
  <si>
    <t>net_mkt_incirp_pc_dependency_dis_inc_pc_10</t>
  </si>
  <si>
    <t>net_mkt_incirp_pc_dependency_cons_inc_pc_10</t>
  </si>
  <si>
    <t>net_mkt_incirp_pc_dependency_final_inc_pc_10</t>
  </si>
  <si>
    <t>net_mkt_incirp_pc_dependency_nso_inc_10</t>
  </si>
  <si>
    <t>net_mkt_incirp_pc_dependency_linpobto__10</t>
  </si>
  <si>
    <t>net_mkt_incirp_pc_dependency_linpobex__10</t>
  </si>
  <si>
    <t>tot_deduction_taken_pc_dependency_net_mkt_income_pc_10</t>
  </si>
  <si>
    <t>tot_deduction_taken_pc_dependency_net_mkt_incirp_pc_10</t>
  </si>
  <si>
    <t>tot_deduction_taken_pc_dependency_net_mkt_inc_irpssc_pc_10</t>
  </si>
  <si>
    <t>net_mkt_inc_irpssc_pc_dependency_gross_mkt_inc_pc_10</t>
  </si>
  <si>
    <t>net_mkt_inc_irpssc_pc_dependency_net_mkt_income_pc_10</t>
  </si>
  <si>
    <t>net_mkt_inc_irpssc_pc_dependency_net_mkt_incirp_pc_10</t>
  </si>
  <si>
    <t>net_mkt_inc_irpssc_pc_dependency_net_mkt_inc_irpssc_pc_10</t>
  </si>
  <si>
    <t>net_mkt_inc_irpssc_pc_dependency_dis_inc_pc_10</t>
  </si>
  <si>
    <t>net_mkt_inc_irpssc_pc_dependency_cons_inc_pc_10</t>
  </si>
  <si>
    <t>net_mkt_inc_irpssc_pc_dependency_final_inc_pc_10</t>
  </si>
  <si>
    <t>net_mkt_inc_irpssc_pc_dependency_nso_inc_10</t>
  </si>
  <si>
    <t>net_mkt_inc_irpssc_pc_dependency_linpobto__10</t>
  </si>
  <si>
    <t>net_mkt_inc_irpssc_pc_dependency_linpobex__10</t>
  </si>
  <si>
    <t>dis_inc_pc_dependency_net_mkt_income_pc_10</t>
  </si>
  <si>
    <t>dis_inc_pc_dependency_net_mkt_incirp_pc_10</t>
  </si>
  <si>
    <t>dis_inc_pc_dependency_net_mkt_inc_irpssc_pc_10</t>
  </si>
  <si>
    <t>cons_inc_pc_dependency_net_mkt_income_pc_10</t>
  </si>
  <si>
    <t>cons_inc_pc_dependency_net_mkt_incirp_pc_10</t>
  </si>
  <si>
    <t>cons_inc_pc_dependency_net_mkt_inc_irpssc_pc_10</t>
  </si>
  <si>
    <t>final_inc_pc_dependency_net_mkt_income_pc_10</t>
  </si>
  <si>
    <t>final_inc_pc_dependency_net_mkt_incirp_pc_10</t>
  </si>
  <si>
    <t>final_inc_pc_dependency_net_mkt_inc_irpssc_pc_10</t>
  </si>
  <si>
    <t>nso_inc_dependency_net_mkt_income_pc_10</t>
  </si>
  <si>
    <t>nso_inc_dependency_net_mkt_incirp_pc_10</t>
  </si>
  <si>
    <t>nso_inc_dependency_net_mkt_inc_irpssc_pc_10</t>
  </si>
  <si>
    <t>ssc_pc_dependency_net_mkt_income_pc_10</t>
  </si>
  <si>
    <t>ssc_pc_dependency_net_mkt_incirp_pc_10</t>
  </si>
  <si>
    <t>ssc_pc_dependency_net_mkt_inc_irpssc_pc_10</t>
  </si>
  <si>
    <t>tot_ire_pc_dependency_net_mkt_income_pc_10</t>
  </si>
  <si>
    <t>tot_ire_pc_dependency_net_mkt_incirp_pc_10</t>
  </si>
  <si>
    <t>tot_ire_pc_dependency_net_mkt_inc_irpssc_pc_10</t>
  </si>
  <si>
    <t>tot_dit_corp_pc_dependency_net_mkt_income_pc_1yes</t>
  </si>
  <si>
    <t>tot_dit_corp_pc_dependency_net_mkt_incirp_pc_1yes</t>
  </si>
  <si>
    <t>tot_dit_corp_pc_dependency_net_mkt_inc_irpssc_pc_1yes</t>
  </si>
  <si>
    <t>iracis_pc_dependency_net_mkt_income_pc_1yes</t>
  </si>
  <si>
    <t>iracis_pc_dependency_net_mkt_incirp_pc_1yes</t>
  </si>
  <si>
    <t>iracis_pc_dependency_net_mkt_inc_irpssc_pc_1yes</t>
  </si>
  <si>
    <t>tekopora_inc_pc_dependency_net_mkt_income_pc_1yes</t>
  </si>
  <si>
    <t>tekopora_inc_pc_dependency_net_mkt_incirp_pc_1yes</t>
  </si>
  <si>
    <t>tekopora_inc_pc_dependency_net_mkt_inc_irpssc_pc_1yes</t>
  </si>
  <si>
    <t>famassist_inc_pc_dependency_net_mkt_income_pc_1yes</t>
  </si>
  <si>
    <t>famassist_inc_pc_dependency_net_mkt_incirp_pc_1yes</t>
  </si>
  <si>
    <t>famassist_inc_pc_dependency_net_mkt_inc_irpssc_pc_1yes</t>
  </si>
  <si>
    <t>adulto_inc_pc_dependency_net_mkt_income_pc_1yes</t>
  </si>
  <si>
    <t>adulto_inc_pc_dependency_net_mkt_incirp_pc_1yes</t>
  </si>
  <si>
    <t>adulto_inc_pc_dependency_net_mkt_inc_irpssc_pc_1yes</t>
  </si>
  <si>
    <t>agtrans_inc_pc_dependency_net_mkt_income_pc_1yes</t>
  </si>
  <si>
    <t>agtrans_inc_pc_dependency_net_mkt_incirp_pc_1yes</t>
  </si>
  <si>
    <t>agtrans_inc_pc_dependency_net_mkt_inc_irpssc_pc_1yes</t>
  </si>
  <si>
    <t>elec_sub_pc_dependency_net_mkt_income_pc_1yes</t>
  </si>
  <si>
    <t>elec_sub_pc_dependency_net_mkt_incirp_pc_1yes</t>
  </si>
  <si>
    <t>elec_sub_pc_dependency_net_mkt_inc_irpssc_pc_1yes</t>
  </si>
  <si>
    <t>transporte_sub_pc_dependency_net_mkt_income_pc_1yes</t>
  </si>
  <si>
    <t>transporte_sub_pc_dependency_net_mkt_incirp_pc_1yes</t>
  </si>
  <si>
    <t>transporte_sub_pc_dependency_net_mkt_inc_irpssc_pc_1yes</t>
  </si>
  <si>
    <t>senavitat_sub_pc_dependency_net_mkt_income_pc_1yes</t>
  </si>
  <si>
    <t>senavitat_sub_pc_dependency_net_mkt_incirp_pc_1yes</t>
  </si>
  <si>
    <t>senavitat_sub_pc_dependency_net_mkt_inc_irpssc_pc_1yes</t>
  </si>
  <si>
    <t>becas_pc_dependency_net_mkt_income_pc_1yes</t>
  </si>
  <si>
    <t>becas_pc_dependency_net_mkt_incirp_pc_1yes</t>
  </si>
  <si>
    <t>becas_pc_dependency_net_mkt_inc_irpssc_pc_1yes</t>
  </si>
  <si>
    <t>edupubpreesc_pc_dependency_net_mkt_income_pc_1yes</t>
  </si>
  <si>
    <t>edupubpreesc_pc_dependency_net_mkt_incirp_pc_1yes</t>
  </si>
  <si>
    <t>edupubpreesc_pc_dependency_net_mkt_inc_irpssc_pc_1yes</t>
  </si>
  <si>
    <t>edupubprim_pc_dependency_net_mkt_income_pc_1yes</t>
  </si>
  <si>
    <t>edupubprim_pc_dependency_net_mkt_incirp_pc_1yes</t>
  </si>
  <si>
    <t>edupubprim_pc_dependency_net_mkt_inc_irpssc_pc_1yes</t>
  </si>
  <si>
    <t>edupubsec_pc_dependency_net_mkt_income_pc_1yes</t>
  </si>
  <si>
    <t>edupubsec_pc_dependency_net_mkt_incirp_pc_1yes</t>
  </si>
  <si>
    <t>edupubsec_pc_dependency_net_mkt_inc_irpssc_pc_1yes</t>
  </si>
  <si>
    <t>edupubuni_pc_dependency_net_mkt_income_pc_1yes</t>
  </si>
  <si>
    <t>edupubuni_pc_dependency_net_mkt_incirp_pc_1yes</t>
  </si>
  <si>
    <t>edupubuni_pc_dependency_net_mkt_inc_irpssc_pc_1yes</t>
  </si>
  <si>
    <t>transfood_pc_dependency_net_mkt_income_pc_1yes</t>
  </si>
  <si>
    <t>transfood_pc_dependency_net_mkt_incirp_pc_1yes</t>
  </si>
  <si>
    <t>transfood_pc_dependency_net_mkt_inc_irpssc_pc_1yes</t>
  </si>
  <si>
    <t>transutil_pc_dependency_net_mkt_income_pc_1yes</t>
  </si>
  <si>
    <t>transutil_pc_dependency_net_mkt_incirp_pc_1yes</t>
  </si>
  <si>
    <t>transutil_pc_dependency_net_mkt_inc_irpssc_pc_1yes</t>
  </si>
  <si>
    <t>gross_mkt_inc_pc_dependency_net_mkt_income_pc_1yes</t>
  </si>
  <si>
    <t>gross_mkt_inc_pc_dependency_net_mkt_incirp_pc_1yes</t>
  </si>
  <si>
    <t>gross_mkt_inc_pc_dependency_net_mkt_inc_irpssc_pc_1yes</t>
  </si>
  <si>
    <t>net_mkt_income_pc_coverage__1</t>
  </si>
  <si>
    <t>net_mkt_income_pc_mean__1</t>
  </si>
  <si>
    <t>net_mkt_income_pc_dependency_gross_mkt_inc_pc_1yes</t>
  </si>
  <si>
    <t>net_mkt_income_pc_dependency_net_mkt_income_pc_1yes</t>
  </si>
  <si>
    <t>net_mkt_income_pc_dependency_net_mkt_incirp_pc_1yes</t>
  </si>
  <si>
    <t>net_mkt_income_pc_dependency_net_mkt_inc_irpssc_pc_1yes</t>
  </si>
  <si>
    <t>net_mkt_income_pc_dependency_dis_inc_pc_1yes</t>
  </si>
  <si>
    <t>net_mkt_income_pc_dependency_cons_inc_pc_1yes</t>
  </si>
  <si>
    <t>net_mkt_income_pc_dependency_final_inc_pc_1yes</t>
  </si>
  <si>
    <t>net_mkt_income_pc_dependency_nso_inc_1yes</t>
  </si>
  <si>
    <t>net_mkt_income_pc_dependency_linpobto__1yes</t>
  </si>
  <si>
    <t>net_mkt_income_pc_fgt0_linpobto__1</t>
  </si>
  <si>
    <t>net_mkt_income_pc_fgt1_linpobto__1</t>
  </si>
  <si>
    <t>net_mkt_income_pc_fgt2_linpobto__1</t>
  </si>
  <si>
    <t>net_mkt_income_pc_dependency_linpobex__1yes</t>
  </si>
  <si>
    <t>net_mkt_income_pc_fgt0_linpobex__1</t>
  </si>
  <si>
    <t>net_mkt_income_pc_fgt1_linpobex__1</t>
  </si>
  <si>
    <t>net_mkt_income_pc_fgt2_linpobex__1</t>
  </si>
  <si>
    <t>net_mkt_incirp_pc_coverage__1</t>
  </si>
  <si>
    <t>net_mkt_incirp_pc_mean__1</t>
  </si>
  <si>
    <t>net_mkt_incirp_pc_dependency_gross_mkt_inc_pc_1yes</t>
  </si>
  <si>
    <t>net_mkt_incirp_pc_dependency_net_mkt_income_pc_1yes</t>
  </si>
  <si>
    <t>net_mkt_incirp_pc_dependency_net_mkt_incirp_pc_1yes</t>
  </si>
  <si>
    <t>net_mkt_incirp_pc_dependency_net_mkt_inc_irpssc_pc_1yes</t>
  </si>
  <si>
    <t>net_mkt_incirp_pc_dependency_dis_inc_pc_1yes</t>
  </si>
  <si>
    <t>net_mkt_incirp_pc_dependency_cons_inc_pc_1yes</t>
  </si>
  <si>
    <t>net_mkt_incirp_pc_dependency_final_inc_pc_1yes</t>
  </si>
  <si>
    <t>net_mkt_incirp_pc_dependency_nso_inc_1yes</t>
  </si>
  <si>
    <t>net_mkt_incirp_pc_dependency_linpobto__1yes</t>
  </si>
  <si>
    <t>net_mkt_incirp_pc_fgt0_linpobto__1</t>
  </si>
  <si>
    <t>net_mkt_incirp_pc_fgt1_linpobto__1</t>
  </si>
  <si>
    <t>net_mkt_incirp_pc_fgt2_linpobto__1</t>
  </si>
  <si>
    <t>net_mkt_incirp_pc_dependency_linpobex__1yes</t>
  </si>
  <si>
    <t>net_mkt_incirp_pc_fgt0_linpobex__1</t>
  </si>
  <si>
    <t>net_mkt_incirp_pc_fgt1_linpobex__1</t>
  </si>
  <si>
    <t>net_mkt_incirp_pc_fgt2_linpobex__1</t>
  </si>
  <si>
    <t>net_mkt_inc_irpssc_pc_coverage__1</t>
  </si>
  <si>
    <t>net_mkt_inc_irpssc_pc_mean__1</t>
  </si>
  <si>
    <t>net_mkt_inc_irpssc_pc_dependency_gross_mkt_inc_pc_1yes</t>
  </si>
  <si>
    <t>net_mkt_inc_irpssc_pc_dependency_net_mkt_income_pc_1yes</t>
  </si>
  <si>
    <t>net_mkt_inc_irpssc_pc_dependency_net_mkt_incirp_pc_1yes</t>
  </si>
  <si>
    <t>net_mkt_inc_irpssc_pc_dependency_net_mkt_inc_irpssc_pc_1yes</t>
  </si>
  <si>
    <t>net_mkt_inc_irpssc_pc_dependency_dis_inc_pc_1yes</t>
  </si>
  <si>
    <t>net_mkt_inc_irpssc_pc_dependency_cons_inc_pc_1yes</t>
  </si>
  <si>
    <t>net_mkt_inc_irpssc_pc_dependency_final_inc_pc_1yes</t>
  </si>
  <si>
    <t>net_mkt_inc_irpssc_pc_dependency_nso_inc_1yes</t>
  </si>
  <si>
    <t>net_mkt_inc_irpssc_pc_dependency_linpobto__1yes</t>
  </si>
  <si>
    <t>net_mkt_inc_irpssc_pc_dependency_linpobex__1yes</t>
  </si>
  <si>
    <t>dis_inc_pc_dependency_net_mkt_income_pc_1yes</t>
  </si>
  <si>
    <t>dis_inc_pc_dependency_net_mkt_incirp_pc_1yes</t>
  </si>
  <si>
    <t>dis_inc_pc_dependency_net_mkt_inc_irpssc_pc_1yes</t>
  </si>
  <si>
    <t>cons_inc_pc_dependency_net_mkt_income_pc_1yes</t>
  </si>
  <si>
    <t>cons_inc_pc_dependency_net_mkt_incirp_pc_1yes</t>
  </si>
  <si>
    <t>cons_inc_pc_dependency_net_mkt_inc_irpssc_pc_1yes</t>
  </si>
  <si>
    <t>final_inc_pc_dependency_net_mkt_income_pc_1yes</t>
  </si>
  <si>
    <t>final_inc_pc_dependency_net_mkt_incirp_pc_1yes</t>
  </si>
  <si>
    <t>final_inc_pc_dependency_net_mkt_inc_irpssc_pc_1yes</t>
  </si>
  <si>
    <t>nso_inc_dependency_net_mkt_income_pc_1yes</t>
  </si>
  <si>
    <t>nso_inc_dependency_net_mkt_incirp_pc_1yes</t>
  </si>
  <si>
    <t>nso_inc_dependency_net_mkt_inc_irpssc_pc_1yes</t>
  </si>
  <si>
    <t>ssc_pc_dependency_net_mkt_income_pc_1yes</t>
  </si>
  <si>
    <t>ssc_pc_dependency_net_mkt_incirp_pc_1yes</t>
  </si>
  <si>
    <t>ssc_pc_dependency_net_mkt_inc_irpssc_pc_1yes</t>
  </si>
  <si>
    <t>tot_ire_pc_dependency_net_mkt_income_pc_1yes</t>
  </si>
  <si>
    <t>tot_ire_pc_dependency_net_mkt_incirp_pc_1yes</t>
  </si>
  <si>
    <t>tot_ire_pc_dependency_net_mkt_inc_irpssc_pc_1yes</t>
  </si>
  <si>
    <t>tot_dit_corp_pc_dependency_net_mkt_income_pc_2yes</t>
  </si>
  <si>
    <t>tot_dit_corp_pc_dependency_net_mkt_incirp_pc_2yes</t>
  </si>
  <si>
    <t>tot_dit_corp_pc_dependency_net_mkt_inc_irpssc_pc_2yes</t>
  </si>
  <si>
    <t>iracis_pc_dependency_net_mkt_income_pc_2yes</t>
  </si>
  <si>
    <t>iracis_pc_dependency_net_mkt_incirp_pc_2yes</t>
  </si>
  <si>
    <t>iracis_pc_dependency_net_mkt_inc_irpssc_pc_2yes</t>
  </si>
  <si>
    <t>tekopora_inc_pc_dependency_net_mkt_income_pc_2yes</t>
  </si>
  <si>
    <t>tekopora_inc_pc_dependency_net_mkt_incirp_pc_2yes</t>
  </si>
  <si>
    <t>tekopora_inc_pc_dependency_net_mkt_inc_irpssc_pc_2yes</t>
  </si>
  <si>
    <t>famassist_inc_pc_dependency_net_mkt_income_pc_2yes</t>
  </si>
  <si>
    <t>famassist_inc_pc_dependency_net_mkt_incirp_pc_2yes</t>
  </si>
  <si>
    <t>famassist_inc_pc_dependency_net_mkt_inc_irpssc_pc_2yes</t>
  </si>
  <si>
    <t>adulto_inc_pc_dependency_net_mkt_income_pc_2yes</t>
  </si>
  <si>
    <t>adulto_inc_pc_dependency_net_mkt_incirp_pc_2yes</t>
  </si>
  <si>
    <t>adulto_inc_pc_dependency_net_mkt_inc_irpssc_pc_2yes</t>
  </si>
  <si>
    <t>agtrans_inc_pc_dependency_net_mkt_income_pc_2yes</t>
  </si>
  <si>
    <t>agtrans_inc_pc_dependency_net_mkt_incirp_pc_2yes</t>
  </si>
  <si>
    <t>agtrans_inc_pc_dependency_net_mkt_inc_irpssc_pc_2yes</t>
  </si>
  <si>
    <t>elec_sub_pc_dependency_net_mkt_income_pc_2yes</t>
  </si>
  <si>
    <t>elec_sub_pc_dependency_net_mkt_incirp_pc_2yes</t>
  </si>
  <si>
    <t>elec_sub_pc_dependency_net_mkt_inc_irpssc_pc_2yes</t>
  </si>
  <si>
    <t>transporte_sub_pc_dependency_net_mkt_income_pc_2yes</t>
  </si>
  <si>
    <t>transporte_sub_pc_dependency_net_mkt_incirp_pc_2yes</t>
  </si>
  <si>
    <t>transporte_sub_pc_dependency_net_mkt_inc_irpssc_pc_2yes</t>
  </si>
  <si>
    <t>senavitat_sub_pc_dependency_net_mkt_income_pc_2yes</t>
  </si>
  <si>
    <t>senavitat_sub_pc_dependency_net_mkt_incirp_pc_2yes</t>
  </si>
  <si>
    <t>senavitat_sub_pc_dependency_net_mkt_inc_irpssc_pc_2yes</t>
  </si>
  <si>
    <t>becas_pc_dependency_net_mkt_income_pc_2yes</t>
  </si>
  <si>
    <t>becas_pc_dependency_net_mkt_incirp_pc_2yes</t>
  </si>
  <si>
    <t>becas_pc_dependency_net_mkt_inc_irpssc_pc_2yes</t>
  </si>
  <si>
    <t>edupubpreesc_pc_dependency_net_mkt_income_pc_2yes</t>
  </si>
  <si>
    <t>edupubpreesc_pc_dependency_net_mkt_incirp_pc_2yes</t>
  </si>
  <si>
    <t>edupubpreesc_pc_dependency_net_mkt_inc_irpssc_pc_2yes</t>
  </si>
  <si>
    <t>edupubprim_pc_dependency_net_mkt_income_pc_2yes</t>
  </si>
  <si>
    <t>edupubprim_pc_dependency_net_mkt_incirp_pc_2yes</t>
  </si>
  <si>
    <t>edupubprim_pc_dependency_net_mkt_inc_irpssc_pc_2yes</t>
  </si>
  <si>
    <t>edupubsec_pc_dependency_net_mkt_income_pc_2yes</t>
  </si>
  <si>
    <t>edupubsec_pc_dependency_net_mkt_incirp_pc_2yes</t>
  </si>
  <si>
    <t>edupubsec_pc_dependency_net_mkt_inc_irpssc_pc_2yes</t>
  </si>
  <si>
    <t>edupubuni_pc_dependency_net_mkt_income_pc_2yes</t>
  </si>
  <si>
    <t>edupubuni_pc_dependency_net_mkt_incirp_pc_2yes</t>
  </si>
  <si>
    <t>edupubuni_pc_dependency_net_mkt_inc_irpssc_pc_2yes</t>
  </si>
  <si>
    <t>transfood_pc_dependency_net_mkt_income_pc_2yes</t>
  </si>
  <si>
    <t>transfood_pc_dependency_net_mkt_incirp_pc_2yes</t>
  </si>
  <si>
    <t>transfood_pc_dependency_net_mkt_inc_irpssc_pc_2yes</t>
  </si>
  <si>
    <t>transutil_pc_dependency_net_mkt_income_pc_2yes</t>
  </si>
  <si>
    <t>transutil_pc_dependency_net_mkt_incirp_pc_2yes</t>
  </si>
  <si>
    <t>transutil_pc_dependency_net_mkt_inc_irpssc_pc_2yes</t>
  </si>
  <si>
    <t>gross_mkt_inc_pc_dependency_net_mkt_income_pc_2yes</t>
  </si>
  <si>
    <t>gross_mkt_inc_pc_dependency_net_mkt_incirp_pc_2yes</t>
  </si>
  <si>
    <t>gross_mkt_inc_pc_dependency_net_mkt_inc_irpssc_pc_2yes</t>
  </si>
  <si>
    <t>net_mkt_income_pc_coverage__2</t>
  </si>
  <si>
    <t>net_mkt_income_pc_mean__2</t>
  </si>
  <si>
    <t>net_mkt_income_pc_dependency_gross_mkt_inc_pc_2yes</t>
  </si>
  <si>
    <t>net_mkt_income_pc_dependency_net_mkt_income_pc_2yes</t>
  </si>
  <si>
    <t>net_mkt_income_pc_dependency_net_mkt_incirp_pc_2yes</t>
  </si>
  <si>
    <t>net_mkt_income_pc_dependency_net_mkt_inc_irpssc_pc_2yes</t>
  </si>
  <si>
    <t>net_mkt_income_pc_dependency_dis_inc_pc_2yes</t>
  </si>
  <si>
    <t>net_mkt_income_pc_dependency_cons_inc_pc_2yes</t>
  </si>
  <si>
    <t>net_mkt_income_pc_dependency_final_inc_pc_2yes</t>
  </si>
  <si>
    <t>net_mkt_income_pc_dependency_nso_inc_2yes</t>
  </si>
  <si>
    <t>net_mkt_income_pc_dependency_linpobto__2yes</t>
  </si>
  <si>
    <t>net_mkt_income_pc_fgt0_linpobto__2</t>
  </si>
  <si>
    <t>net_mkt_income_pc_fgt1_linpobto__2</t>
  </si>
  <si>
    <t>net_mkt_income_pc_fgt2_linpobto__2</t>
  </si>
  <si>
    <t>net_mkt_income_pc_dependency_linpobex__2yes</t>
  </si>
  <si>
    <t>net_mkt_income_pc_fgt0_linpobex__2</t>
  </si>
  <si>
    <t>net_mkt_income_pc_fgt1_linpobex__2</t>
  </si>
  <si>
    <t>net_mkt_income_pc_fgt2_linpobex__2</t>
  </si>
  <si>
    <t>net_mkt_incirp_pc_coverage__2</t>
  </si>
  <si>
    <t>net_mkt_incirp_pc_mean__2</t>
  </si>
  <si>
    <t>net_mkt_incirp_pc_dependency_gross_mkt_inc_pc_2yes</t>
  </si>
  <si>
    <t>net_mkt_incirp_pc_dependency_net_mkt_income_pc_2yes</t>
  </si>
  <si>
    <t>net_mkt_incirp_pc_dependency_net_mkt_incirp_pc_2yes</t>
  </si>
  <si>
    <t>net_mkt_incirp_pc_dependency_net_mkt_inc_irpssc_pc_2yes</t>
  </si>
  <si>
    <t>net_mkt_incirp_pc_dependency_dis_inc_pc_2yes</t>
  </si>
  <si>
    <t>net_mkt_incirp_pc_dependency_cons_inc_pc_2yes</t>
  </si>
  <si>
    <t>net_mkt_incirp_pc_dependency_final_inc_pc_2yes</t>
  </si>
  <si>
    <t>net_mkt_incirp_pc_dependency_nso_inc_2yes</t>
  </si>
  <si>
    <t>net_mkt_incirp_pc_dependency_linpobto__2yes</t>
  </si>
  <si>
    <t>net_mkt_incirp_pc_fgt0_linpobto__2</t>
  </si>
  <si>
    <t>net_mkt_incirp_pc_fgt1_linpobto__2</t>
  </si>
  <si>
    <t>net_mkt_incirp_pc_fgt2_linpobto__2</t>
  </si>
  <si>
    <t>net_mkt_incirp_pc_dependency_linpobex__2yes</t>
  </si>
  <si>
    <t>net_mkt_incirp_pc_fgt0_linpobex__2</t>
  </si>
  <si>
    <t>net_mkt_incirp_pc_fgt1_linpobex__2</t>
  </si>
  <si>
    <t>net_mkt_incirp_pc_fgt2_linpobex__2</t>
  </si>
  <si>
    <t>net_mkt_inc_irpssc_pc_coverage__2</t>
  </si>
  <si>
    <t>net_mkt_inc_irpssc_pc_mean__2</t>
  </si>
  <si>
    <t>net_mkt_inc_irpssc_pc_dependency_gross_mkt_inc_pc_2yes</t>
  </si>
  <si>
    <t>net_mkt_inc_irpssc_pc_dependency_net_mkt_income_pc_2yes</t>
  </si>
  <si>
    <t>net_mkt_inc_irpssc_pc_dependency_net_mkt_incirp_pc_2yes</t>
  </si>
  <si>
    <t>net_mkt_inc_irpssc_pc_dependency_net_mkt_inc_irpssc_pc_2yes</t>
  </si>
  <si>
    <t>net_mkt_inc_irpssc_pc_dependency_dis_inc_pc_2yes</t>
  </si>
  <si>
    <t>net_mkt_inc_irpssc_pc_dependency_cons_inc_pc_2yes</t>
  </si>
  <si>
    <t>net_mkt_inc_irpssc_pc_dependency_final_inc_pc_2yes</t>
  </si>
  <si>
    <t>net_mkt_inc_irpssc_pc_dependency_nso_inc_2yes</t>
  </si>
  <si>
    <t>net_mkt_inc_irpssc_pc_dependency_linpobto__2yes</t>
  </si>
  <si>
    <t>net_mkt_inc_irpssc_pc_dependency_linpobex__2yes</t>
  </si>
  <si>
    <t>dis_inc_pc_dependency_net_mkt_income_pc_2yes</t>
  </si>
  <si>
    <t>dis_inc_pc_dependency_net_mkt_incirp_pc_2yes</t>
  </si>
  <si>
    <t>dis_inc_pc_dependency_net_mkt_inc_irpssc_pc_2yes</t>
  </si>
  <si>
    <t>cons_inc_pc_dependency_net_mkt_income_pc_2yes</t>
  </si>
  <si>
    <t>cons_inc_pc_dependency_net_mkt_incirp_pc_2yes</t>
  </si>
  <si>
    <t>cons_inc_pc_dependency_net_mkt_inc_irpssc_pc_2yes</t>
  </si>
  <si>
    <t>final_inc_pc_dependency_net_mkt_income_pc_2yes</t>
  </si>
  <si>
    <t>final_inc_pc_dependency_net_mkt_incirp_pc_2yes</t>
  </si>
  <si>
    <t>final_inc_pc_dependency_net_mkt_inc_irpssc_pc_2yes</t>
  </si>
  <si>
    <t>nso_inc_dependency_net_mkt_income_pc_2yes</t>
  </si>
  <si>
    <t>nso_inc_dependency_net_mkt_incirp_pc_2yes</t>
  </si>
  <si>
    <t>nso_inc_dependency_net_mkt_inc_irpssc_pc_2yes</t>
  </si>
  <si>
    <t>ssc_pc_dependency_net_mkt_income_pc_2yes</t>
  </si>
  <si>
    <t>ssc_pc_dependency_net_mkt_incirp_pc_2yes</t>
  </si>
  <si>
    <t>ssc_pc_dependency_net_mkt_inc_irpssc_pc_2yes</t>
  </si>
  <si>
    <t>tot_ire_pc_dependency_net_mkt_income_pc_2yes</t>
  </si>
  <si>
    <t>tot_ire_pc_dependency_net_mkt_incirp_pc_2yes</t>
  </si>
  <si>
    <t>tot_ire_pc_dependency_net_mkt_inc_irpssc_pc_2yes</t>
  </si>
  <si>
    <t>tot_dit_corp_pc_dependency_net_mkt_income_pc_3yes</t>
  </si>
  <si>
    <t>tot_dit_corp_pc_dependency_net_mkt_incirp_pc_3yes</t>
  </si>
  <si>
    <t>tot_dit_corp_pc_dependency_net_mkt_inc_irpssc_pc_3yes</t>
  </si>
  <si>
    <t>iracis_pc_dependency_net_mkt_income_pc_3yes</t>
  </si>
  <si>
    <t>iracis_pc_dependency_net_mkt_incirp_pc_3yes</t>
  </si>
  <si>
    <t>iracis_pc_dependency_net_mkt_inc_irpssc_pc_3yes</t>
  </si>
  <si>
    <t>tekopora_inc_pc_dependency_net_mkt_income_pc_3yes</t>
  </si>
  <si>
    <t>tekopora_inc_pc_dependency_net_mkt_incirp_pc_3yes</t>
  </si>
  <si>
    <t>tekopora_inc_pc_dependency_net_mkt_inc_irpssc_pc_3yes</t>
  </si>
  <si>
    <t>famassist_inc_pc_dependency_net_mkt_income_pc_3yes</t>
  </si>
  <si>
    <t>famassist_inc_pc_dependency_net_mkt_incirp_pc_3yes</t>
  </si>
  <si>
    <t>famassist_inc_pc_dependency_net_mkt_inc_irpssc_pc_3yes</t>
  </si>
  <si>
    <t>adulto_inc_pc_dependency_net_mkt_income_pc_3yes</t>
  </si>
  <si>
    <t>adulto_inc_pc_dependency_net_mkt_incirp_pc_3yes</t>
  </si>
  <si>
    <t>adulto_inc_pc_dependency_net_mkt_inc_irpssc_pc_3yes</t>
  </si>
  <si>
    <t>elec_sub_pc_dependency_net_mkt_income_pc_3yes</t>
  </si>
  <si>
    <t>elec_sub_pc_dependency_net_mkt_incirp_pc_3yes</t>
  </si>
  <si>
    <t>elec_sub_pc_dependency_net_mkt_inc_irpssc_pc_3yes</t>
  </si>
  <si>
    <t>transporte_sub_pc_dependency_net_mkt_income_pc_3yes</t>
  </si>
  <si>
    <t>transporte_sub_pc_dependency_net_mkt_incirp_pc_3yes</t>
  </si>
  <si>
    <t>transporte_sub_pc_dependency_net_mkt_inc_irpssc_pc_3yes</t>
  </si>
  <si>
    <t>senavitat_sub_pc_dependency_net_mkt_income_pc_3yes</t>
  </si>
  <si>
    <t>senavitat_sub_pc_dependency_net_mkt_incirp_pc_3yes</t>
  </si>
  <si>
    <t>senavitat_sub_pc_dependency_net_mkt_inc_irpssc_pc_3yes</t>
  </si>
  <si>
    <t>becas_pc_dependency_net_mkt_income_pc_3yes</t>
  </si>
  <si>
    <t>becas_pc_dependency_net_mkt_incirp_pc_3yes</t>
  </si>
  <si>
    <t>becas_pc_dependency_net_mkt_inc_irpssc_pc_3yes</t>
  </si>
  <si>
    <t>edupubpreesc_pc_dependency_net_mkt_income_pc_3yes</t>
  </si>
  <si>
    <t>edupubpreesc_pc_dependency_net_mkt_incirp_pc_3yes</t>
  </si>
  <si>
    <t>edupubpreesc_pc_dependency_net_mkt_inc_irpssc_pc_3yes</t>
  </si>
  <si>
    <t>edupubprim_pc_dependency_net_mkt_income_pc_3yes</t>
  </si>
  <si>
    <t>edupubprim_pc_dependency_net_mkt_incirp_pc_3yes</t>
  </si>
  <si>
    <t>edupubprim_pc_dependency_net_mkt_inc_irpssc_pc_3yes</t>
  </si>
  <si>
    <t>edupubsec_pc_dependency_net_mkt_income_pc_3yes</t>
  </si>
  <si>
    <t>edupubsec_pc_dependency_net_mkt_incirp_pc_3yes</t>
  </si>
  <si>
    <t>edupubsec_pc_dependency_net_mkt_inc_irpssc_pc_3yes</t>
  </si>
  <si>
    <t>edupubuni_pc_dependency_net_mkt_income_pc_3yes</t>
  </si>
  <si>
    <t>edupubuni_pc_dependency_net_mkt_incirp_pc_3yes</t>
  </si>
  <si>
    <t>edupubuni_pc_dependency_net_mkt_inc_irpssc_pc_3yes</t>
  </si>
  <si>
    <t>transfood_pc_dependency_net_mkt_income_pc_3yes</t>
  </si>
  <si>
    <t>transfood_pc_dependency_net_mkt_incirp_pc_3yes</t>
  </si>
  <si>
    <t>transfood_pc_dependency_net_mkt_inc_irpssc_pc_3yes</t>
  </si>
  <si>
    <t>transutil_pc_dependency_net_mkt_income_pc_3yes</t>
  </si>
  <si>
    <t>transutil_pc_dependency_net_mkt_incirp_pc_3yes</t>
  </si>
  <si>
    <t>transutil_pc_dependency_net_mkt_inc_irpssc_pc_3yes</t>
  </si>
  <si>
    <t>gross_mkt_inc_pc_dependency_net_mkt_income_pc_3yes</t>
  </si>
  <si>
    <t>gross_mkt_inc_pc_dependency_net_mkt_incirp_pc_3yes</t>
  </si>
  <si>
    <t>gross_mkt_inc_pc_dependency_net_mkt_inc_irpssc_pc_3yes</t>
  </si>
  <si>
    <t>net_mkt_income_pc_coverage__3</t>
  </si>
  <si>
    <t>net_mkt_income_pc_mean__3</t>
  </si>
  <si>
    <t>net_mkt_income_pc_dependency_gross_mkt_inc_pc_3yes</t>
  </si>
  <si>
    <t>net_mkt_income_pc_dependency_net_mkt_income_pc_3yes</t>
  </si>
  <si>
    <t>net_mkt_income_pc_dependency_net_mkt_incirp_pc_3yes</t>
  </si>
  <si>
    <t>net_mkt_income_pc_dependency_net_mkt_inc_irpssc_pc_3yes</t>
  </si>
  <si>
    <t>net_mkt_income_pc_dependency_dis_inc_pc_3yes</t>
  </si>
  <si>
    <t>net_mkt_income_pc_dependency_cons_inc_pc_3yes</t>
  </si>
  <si>
    <t>net_mkt_income_pc_dependency_final_inc_pc_3yes</t>
  </si>
  <si>
    <t>net_mkt_income_pc_dependency_nso_inc_3yes</t>
  </si>
  <si>
    <t>net_mkt_income_pc_dependency_linpobto__3yes</t>
  </si>
  <si>
    <t>net_mkt_income_pc_fgt0_linpobto__3</t>
  </si>
  <si>
    <t>net_mkt_income_pc_fgt1_linpobto__3</t>
  </si>
  <si>
    <t>net_mkt_income_pc_fgt2_linpobto__3</t>
  </si>
  <si>
    <t>net_mkt_income_pc_dependency_linpobex__3yes</t>
  </si>
  <si>
    <t>net_mkt_income_pc_fgt0_linpobex__3</t>
  </si>
  <si>
    <t>net_mkt_income_pc_fgt1_linpobex__3</t>
  </si>
  <si>
    <t>net_mkt_income_pc_fgt2_linpobex__3</t>
  </si>
  <si>
    <t>net_mkt_incirp_pc_coverage__3</t>
  </si>
  <si>
    <t>net_mkt_incirp_pc_mean__3</t>
  </si>
  <si>
    <t>net_mkt_incirp_pc_dependency_gross_mkt_inc_pc_3yes</t>
  </si>
  <si>
    <t>net_mkt_incirp_pc_dependency_net_mkt_income_pc_3yes</t>
  </si>
  <si>
    <t>net_mkt_incirp_pc_dependency_net_mkt_incirp_pc_3yes</t>
  </si>
  <si>
    <t>net_mkt_incirp_pc_dependency_net_mkt_inc_irpssc_pc_3yes</t>
  </si>
  <si>
    <t>net_mkt_incirp_pc_dependency_dis_inc_pc_3yes</t>
  </si>
  <si>
    <t>net_mkt_incirp_pc_dependency_cons_inc_pc_3yes</t>
  </si>
  <si>
    <t>net_mkt_incirp_pc_dependency_final_inc_pc_3yes</t>
  </si>
  <si>
    <t>net_mkt_incirp_pc_dependency_nso_inc_3yes</t>
  </si>
  <si>
    <t>net_mkt_incirp_pc_dependency_linpobto__3yes</t>
  </si>
  <si>
    <t>net_mkt_incirp_pc_fgt0_linpobto__3</t>
  </si>
  <si>
    <t>net_mkt_incirp_pc_fgt1_linpobto__3</t>
  </si>
  <si>
    <t>net_mkt_incirp_pc_fgt2_linpobto__3</t>
  </si>
  <si>
    <t>net_mkt_incirp_pc_dependency_linpobex__3yes</t>
  </si>
  <si>
    <t>net_mkt_incirp_pc_fgt0_linpobex__3</t>
  </si>
  <si>
    <t>net_mkt_incirp_pc_fgt1_linpobex__3</t>
  </si>
  <si>
    <t>net_mkt_incirp_pc_fgt2_linpobex__3</t>
  </si>
  <si>
    <t>net_mkt_inc_irpssc_pc_coverage__3</t>
  </si>
  <si>
    <t>net_mkt_inc_irpssc_pc_mean__3</t>
  </si>
  <si>
    <t>net_mkt_inc_irpssc_pc_dependency_gross_mkt_inc_pc_3yes</t>
  </si>
  <si>
    <t>net_mkt_inc_irpssc_pc_dependency_net_mkt_income_pc_3yes</t>
  </si>
  <si>
    <t>net_mkt_inc_irpssc_pc_dependency_net_mkt_incirp_pc_3yes</t>
  </si>
  <si>
    <t>net_mkt_inc_irpssc_pc_dependency_net_mkt_inc_irpssc_pc_3yes</t>
  </si>
  <si>
    <t>net_mkt_inc_irpssc_pc_dependency_dis_inc_pc_3yes</t>
  </si>
  <si>
    <t>net_mkt_inc_irpssc_pc_dependency_cons_inc_pc_3yes</t>
  </si>
  <si>
    <t>net_mkt_inc_irpssc_pc_dependency_final_inc_pc_3yes</t>
  </si>
  <si>
    <t>net_mkt_inc_irpssc_pc_dependency_nso_inc_3yes</t>
  </si>
  <si>
    <t>net_mkt_inc_irpssc_pc_dependency_linpobto__3yes</t>
  </si>
  <si>
    <t>net_mkt_inc_irpssc_pc_dependency_linpobex__3yes</t>
  </si>
  <si>
    <t>dis_inc_pc_dependency_net_mkt_income_pc_3yes</t>
  </si>
  <si>
    <t>dis_inc_pc_dependency_net_mkt_incirp_pc_3yes</t>
  </si>
  <si>
    <t>dis_inc_pc_dependency_net_mkt_inc_irpssc_pc_3yes</t>
  </si>
  <si>
    <t>cons_inc_pc_dependency_net_mkt_income_pc_3yes</t>
  </si>
  <si>
    <t>cons_inc_pc_dependency_net_mkt_incirp_pc_3yes</t>
  </si>
  <si>
    <t>cons_inc_pc_dependency_net_mkt_inc_irpssc_pc_3yes</t>
  </si>
  <si>
    <t>final_inc_pc_dependency_net_mkt_income_pc_3yes</t>
  </si>
  <si>
    <t>final_inc_pc_dependency_net_mkt_incirp_pc_3yes</t>
  </si>
  <si>
    <t>final_inc_pc_dependency_net_mkt_inc_irpssc_pc_3yes</t>
  </si>
  <si>
    <t>nso_inc_dependency_net_mkt_income_pc_3yes</t>
  </si>
  <si>
    <t>nso_inc_dependency_net_mkt_incirp_pc_3yes</t>
  </si>
  <si>
    <t>nso_inc_dependency_net_mkt_inc_irpssc_pc_3yes</t>
  </si>
  <si>
    <t>ssc_pc_dependency_net_mkt_income_pc_3yes</t>
  </si>
  <si>
    <t>ssc_pc_dependency_net_mkt_incirp_pc_3yes</t>
  </si>
  <si>
    <t>ssc_pc_dependency_net_mkt_inc_irpssc_pc_3yes</t>
  </si>
  <si>
    <t>tot_ire_pc_dependency_net_mkt_income_pc_3yes</t>
  </si>
  <si>
    <t>tot_ire_pc_dependency_net_mkt_incirp_pc_3yes</t>
  </si>
  <si>
    <t>tot_ire_pc_dependency_net_mkt_inc_irpssc_pc_3yes</t>
  </si>
  <si>
    <t>tot_dit_corp_pc_dependency_net_mkt_income_pc_4yes</t>
  </si>
  <si>
    <t>tot_dit_corp_pc_dependency_net_mkt_incirp_pc_4yes</t>
  </si>
  <si>
    <t>tot_dit_corp_pc_dependency_net_mkt_inc_irpssc_pc_4yes</t>
  </si>
  <si>
    <t>iracis_pc_dependency_net_mkt_income_pc_4yes</t>
  </si>
  <si>
    <t>iracis_pc_dependency_net_mkt_incirp_pc_4yes</t>
  </si>
  <si>
    <t>iracis_pc_dependency_net_mkt_inc_irpssc_pc_4yes</t>
  </si>
  <si>
    <t>tekopora_inc_pc_dependency_net_mkt_income_pc_4yes</t>
  </si>
  <si>
    <t>tekopora_inc_pc_dependency_net_mkt_incirp_pc_4yes</t>
  </si>
  <si>
    <t>tekopora_inc_pc_dependency_net_mkt_inc_irpssc_pc_4yes</t>
  </si>
  <si>
    <t>famassist_inc_pc_dependency_net_mkt_income_pc_4yes</t>
  </si>
  <si>
    <t>famassist_inc_pc_dependency_net_mkt_incirp_pc_4yes</t>
  </si>
  <si>
    <t>famassist_inc_pc_dependency_net_mkt_inc_irpssc_pc_4yes</t>
  </si>
  <si>
    <t>adulto_inc_pc_dependency_net_mkt_income_pc_4yes</t>
  </si>
  <si>
    <t>adulto_inc_pc_dependency_net_mkt_incirp_pc_4yes</t>
  </si>
  <si>
    <t>adulto_inc_pc_dependency_net_mkt_inc_irpssc_pc_4yes</t>
  </si>
  <si>
    <t>agtrans_inc_pc_dependency_net_mkt_income_pc_4yes</t>
  </si>
  <si>
    <t>agtrans_inc_pc_dependency_net_mkt_incirp_pc_4yes</t>
  </si>
  <si>
    <t>agtrans_inc_pc_dependency_net_mkt_inc_irpssc_pc_4yes</t>
  </si>
  <si>
    <t>elec_sub_pc_dependency_net_mkt_income_pc_4yes</t>
  </si>
  <si>
    <t>elec_sub_pc_dependency_net_mkt_incirp_pc_4yes</t>
  </si>
  <si>
    <t>elec_sub_pc_dependency_net_mkt_inc_irpssc_pc_4yes</t>
  </si>
  <si>
    <t>transporte_sub_pc_dependency_net_mkt_income_pc_4yes</t>
  </si>
  <si>
    <t>transporte_sub_pc_dependency_net_mkt_incirp_pc_4yes</t>
  </si>
  <si>
    <t>transporte_sub_pc_dependency_net_mkt_inc_irpssc_pc_4yes</t>
  </si>
  <si>
    <t>senavitat_sub_pc_dependency_net_mkt_income_pc_4yes</t>
  </si>
  <si>
    <t>senavitat_sub_pc_dependency_net_mkt_incirp_pc_4yes</t>
  </si>
  <si>
    <t>senavitat_sub_pc_dependency_net_mkt_inc_irpssc_pc_4yes</t>
  </si>
  <si>
    <t>becas_pc_dependency_net_mkt_income_pc_4yes</t>
  </si>
  <si>
    <t>becas_pc_dependency_net_mkt_incirp_pc_4yes</t>
  </si>
  <si>
    <t>becas_pc_dependency_net_mkt_inc_irpssc_pc_4yes</t>
  </si>
  <si>
    <t>edupubpreesc_pc_dependency_net_mkt_income_pc_4yes</t>
  </si>
  <si>
    <t>edupubpreesc_pc_dependency_net_mkt_incirp_pc_4yes</t>
  </si>
  <si>
    <t>edupubpreesc_pc_dependency_net_mkt_inc_irpssc_pc_4yes</t>
  </si>
  <si>
    <t>edupubprim_pc_dependency_net_mkt_income_pc_4yes</t>
  </si>
  <si>
    <t>edupubprim_pc_dependency_net_mkt_incirp_pc_4yes</t>
  </si>
  <si>
    <t>edupubprim_pc_dependency_net_mkt_inc_irpssc_pc_4yes</t>
  </si>
  <si>
    <t>edupubsec_pc_dependency_net_mkt_income_pc_4yes</t>
  </si>
  <si>
    <t>edupubsec_pc_dependency_net_mkt_incirp_pc_4yes</t>
  </si>
  <si>
    <t>edupubsec_pc_dependency_net_mkt_inc_irpssc_pc_4yes</t>
  </si>
  <si>
    <t>edupubuni_pc_dependency_net_mkt_income_pc_4yes</t>
  </si>
  <si>
    <t>edupubuni_pc_dependency_net_mkt_incirp_pc_4yes</t>
  </si>
  <si>
    <t>edupubuni_pc_dependency_net_mkt_inc_irpssc_pc_4yes</t>
  </si>
  <si>
    <t>transfood_pc_dependency_net_mkt_income_pc_4yes</t>
  </si>
  <si>
    <t>transfood_pc_dependency_net_mkt_incirp_pc_4yes</t>
  </si>
  <si>
    <t>transfood_pc_dependency_net_mkt_inc_irpssc_pc_4yes</t>
  </si>
  <si>
    <t>transutil_pc_dependency_net_mkt_income_pc_4yes</t>
  </si>
  <si>
    <t>transutil_pc_dependency_net_mkt_incirp_pc_4yes</t>
  </si>
  <si>
    <t>transutil_pc_dependency_net_mkt_inc_irpssc_pc_4yes</t>
  </si>
  <si>
    <t>gross_mkt_inc_pc_dependency_net_mkt_income_pc_4yes</t>
  </si>
  <si>
    <t>gross_mkt_inc_pc_dependency_net_mkt_incirp_pc_4yes</t>
  </si>
  <si>
    <t>gross_mkt_inc_pc_dependency_net_mkt_inc_irpssc_pc_4yes</t>
  </si>
  <si>
    <t>net_mkt_income_pc_coverage__4</t>
  </si>
  <si>
    <t>net_mkt_income_pc_mean__4</t>
  </si>
  <si>
    <t>net_mkt_income_pc_dependency_gross_mkt_inc_pc_4yes</t>
  </si>
  <si>
    <t>net_mkt_income_pc_dependency_net_mkt_income_pc_4yes</t>
  </si>
  <si>
    <t>net_mkt_income_pc_dependency_net_mkt_incirp_pc_4yes</t>
  </si>
  <si>
    <t>net_mkt_income_pc_dependency_net_mkt_inc_irpssc_pc_4yes</t>
  </si>
  <si>
    <t>net_mkt_income_pc_dependency_dis_inc_pc_4yes</t>
  </si>
  <si>
    <t>net_mkt_income_pc_dependency_cons_inc_pc_4yes</t>
  </si>
  <si>
    <t>net_mkt_income_pc_dependency_final_inc_pc_4yes</t>
  </si>
  <si>
    <t>net_mkt_income_pc_dependency_nso_inc_4yes</t>
  </si>
  <si>
    <t>net_mkt_income_pc_dependency_linpobto__4yes</t>
  </si>
  <si>
    <t>net_mkt_income_pc_fgt0_linpobto__4</t>
  </si>
  <si>
    <t>net_mkt_income_pc_fgt1_linpobto__4</t>
  </si>
  <si>
    <t>net_mkt_income_pc_fgt2_linpobto__4</t>
  </si>
  <si>
    <t>net_mkt_income_pc_dependency_linpobex__4yes</t>
  </si>
  <si>
    <t>net_mkt_income_pc_fgt0_linpobex__4</t>
  </si>
  <si>
    <t>net_mkt_income_pc_fgt1_linpobex__4</t>
  </si>
  <si>
    <t>net_mkt_income_pc_fgt2_linpobex__4</t>
  </si>
  <si>
    <t>net_mkt_incirp_pc_coverage__4</t>
  </si>
  <si>
    <t>net_mkt_incirp_pc_mean__4</t>
  </si>
  <si>
    <t>net_mkt_incirp_pc_dependency_gross_mkt_inc_pc_4yes</t>
  </si>
  <si>
    <t>net_mkt_incirp_pc_dependency_net_mkt_income_pc_4yes</t>
  </si>
  <si>
    <t>net_mkt_incirp_pc_dependency_net_mkt_incirp_pc_4yes</t>
  </si>
  <si>
    <t>net_mkt_incirp_pc_dependency_net_mkt_inc_irpssc_pc_4yes</t>
  </si>
  <si>
    <t>net_mkt_incirp_pc_dependency_dis_inc_pc_4yes</t>
  </si>
  <si>
    <t>net_mkt_incirp_pc_dependency_cons_inc_pc_4yes</t>
  </si>
  <si>
    <t>net_mkt_incirp_pc_dependency_final_inc_pc_4yes</t>
  </si>
  <si>
    <t>net_mkt_incirp_pc_dependency_nso_inc_4yes</t>
  </si>
  <si>
    <t>net_mkt_incirp_pc_dependency_linpobto__4yes</t>
  </si>
  <si>
    <t>net_mkt_incirp_pc_fgt0_linpobto__4</t>
  </si>
  <si>
    <t>net_mkt_incirp_pc_fgt1_linpobto__4</t>
  </si>
  <si>
    <t>net_mkt_incirp_pc_fgt2_linpobto__4</t>
  </si>
  <si>
    <t>net_mkt_incirp_pc_dependency_linpobex__4yes</t>
  </si>
  <si>
    <t>net_mkt_incirp_pc_fgt0_linpobex__4</t>
  </si>
  <si>
    <t>net_mkt_incirp_pc_fgt1_linpobex__4</t>
  </si>
  <si>
    <t>net_mkt_incirp_pc_fgt2_linpobex__4</t>
  </si>
  <si>
    <t>net_mkt_inc_irpssc_pc_coverage__4</t>
  </si>
  <si>
    <t>net_mkt_inc_irpssc_pc_mean__4</t>
  </si>
  <si>
    <t>net_mkt_inc_irpssc_pc_dependency_gross_mkt_inc_pc_4yes</t>
  </si>
  <si>
    <t>net_mkt_inc_irpssc_pc_dependency_net_mkt_income_pc_4yes</t>
  </si>
  <si>
    <t>net_mkt_inc_irpssc_pc_dependency_net_mkt_incirp_pc_4yes</t>
  </si>
  <si>
    <t>net_mkt_inc_irpssc_pc_dependency_net_mkt_inc_irpssc_pc_4yes</t>
  </si>
  <si>
    <t>net_mkt_inc_irpssc_pc_dependency_dis_inc_pc_4yes</t>
  </si>
  <si>
    <t>net_mkt_inc_irpssc_pc_dependency_cons_inc_pc_4yes</t>
  </si>
  <si>
    <t>net_mkt_inc_irpssc_pc_dependency_final_inc_pc_4yes</t>
  </si>
  <si>
    <t>net_mkt_inc_irpssc_pc_dependency_nso_inc_4yes</t>
  </si>
  <si>
    <t>net_mkt_inc_irpssc_pc_dependency_linpobto__4yes</t>
  </si>
  <si>
    <t>net_mkt_inc_irpssc_pc_dependency_linpobex__4yes</t>
  </si>
  <si>
    <t>dis_inc_pc_dependency_net_mkt_income_pc_4yes</t>
  </si>
  <si>
    <t>dis_inc_pc_dependency_net_mkt_incirp_pc_4yes</t>
  </si>
  <si>
    <t>dis_inc_pc_dependency_net_mkt_inc_irpssc_pc_4yes</t>
  </si>
  <si>
    <t>cons_inc_pc_dependency_net_mkt_income_pc_4yes</t>
  </si>
  <si>
    <t>cons_inc_pc_dependency_net_mkt_incirp_pc_4yes</t>
  </si>
  <si>
    <t>cons_inc_pc_dependency_net_mkt_inc_irpssc_pc_4yes</t>
  </si>
  <si>
    <t>final_inc_pc_dependency_net_mkt_income_pc_4yes</t>
  </si>
  <si>
    <t>final_inc_pc_dependency_net_mkt_incirp_pc_4yes</t>
  </si>
  <si>
    <t>final_inc_pc_dependency_net_mkt_inc_irpssc_pc_4yes</t>
  </si>
  <si>
    <t>nso_inc_dependency_net_mkt_income_pc_4yes</t>
  </si>
  <si>
    <t>nso_inc_dependency_net_mkt_incirp_pc_4yes</t>
  </si>
  <si>
    <t>nso_inc_dependency_net_mkt_inc_irpssc_pc_4yes</t>
  </si>
  <si>
    <t>ssc_pc_dependency_net_mkt_income_pc_4yes</t>
  </si>
  <si>
    <t>ssc_pc_dependency_net_mkt_incirp_pc_4yes</t>
  </si>
  <si>
    <t>ssc_pc_dependency_net_mkt_inc_irpssc_pc_4yes</t>
  </si>
  <si>
    <t>tot_ire_pc_dependency_net_mkt_income_pc_4yes</t>
  </si>
  <si>
    <t>tot_ire_pc_dependency_net_mkt_incirp_pc_4yes</t>
  </si>
  <si>
    <t>tot_ire_pc_dependency_net_mkt_inc_irpssc_pc_4yes</t>
  </si>
  <si>
    <t>tot_dit_corp_pc_dependency_net_mkt_income_pc_5yes</t>
  </si>
  <si>
    <t>tot_dit_corp_pc_dependency_net_mkt_incirp_pc_5yes</t>
  </si>
  <si>
    <t>tot_dit_corp_pc_dependency_net_mkt_inc_irpssc_pc_5yes</t>
  </si>
  <si>
    <t>iracis_pc_dependency_net_mkt_income_pc_5yes</t>
  </si>
  <si>
    <t>iracis_pc_dependency_net_mkt_incirp_pc_5yes</t>
  </si>
  <si>
    <t>iracis_pc_dependency_net_mkt_inc_irpssc_pc_5yes</t>
  </si>
  <si>
    <t>tekopora_inc_pc_dependency_net_mkt_income_pc_5yes</t>
  </si>
  <si>
    <t>tekopora_inc_pc_dependency_net_mkt_incirp_pc_5yes</t>
  </si>
  <si>
    <t>tekopora_inc_pc_dependency_net_mkt_inc_irpssc_pc_5yes</t>
  </si>
  <si>
    <t>famassist_inc_pc_dependency_net_mkt_income_pc_5yes</t>
  </si>
  <si>
    <t>famassist_inc_pc_dependency_net_mkt_incirp_pc_5yes</t>
  </si>
  <si>
    <t>famassist_inc_pc_dependency_net_mkt_inc_irpssc_pc_5yes</t>
  </si>
  <si>
    <t>adulto_inc_pc_dependency_net_mkt_income_pc_5yes</t>
  </si>
  <si>
    <t>adulto_inc_pc_dependency_net_mkt_incirp_pc_5yes</t>
  </si>
  <si>
    <t>adulto_inc_pc_dependency_net_mkt_inc_irpssc_pc_5yes</t>
  </si>
  <si>
    <t>agtrans_inc_pc_dependency_net_mkt_income_pc_5yes</t>
  </si>
  <si>
    <t>agtrans_inc_pc_dependency_net_mkt_incirp_pc_5yes</t>
  </si>
  <si>
    <t>agtrans_inc_pc_dependency_net_mkt_inc_irpssc_pc_5yes</t>
  </si>
  <si>
    <t>elec_sub_pc_dependency_net_mkt_income_pc_5yes</t>
  </si>
  <si>
    <t>elec_sub_pc_dependency_net_mkt_incirp_pc_5yes</t>
  </si>
  <si>
    <t>elec_sub_pc_dependency_net_mkt_inc_irpssc_pc_5yes</t>
  </si>
  <si>
    <t>transporte_sub_pc_dependency_net_mkt_income_pc_5yes</t>
  </si>
  <si>
    <t>transporte_sub_pc_dependency_net_mkt_incirp_pc_5yes</t>
  </si>
  <si>
    <t>transporte_sub_pc_dependency_net_mkt_inc_irpssc_pc_5yes</t>
  </si>
  <si>
    <t>senavitat_sub_pc_dependency_net_mkt_income_pc_5yes</t>
  </si>
  <si>
    <t>senavitat_sub_pc_dependency_net_mkt_incirp_pc_5yes</t>
  </si>
  <si>
    <t>senavitat_sub_pc_dependency_net_mkt_inc_irpssc_pc_5yes</t>
  </si>
  <si>
    <t>becas_pc_dependency_net_mkt_income_pc_5yes</t>
  </si>
  <si>
    <t>becas_pc_dependency_net_mkt_incirp_pc_5yes</t>
  </si>
  <si>
    <t>becas_pc_dependency_net_mkt_inc_irpssc_pc_5yes</t>
  </si>
  <si>
    <t>edupubpreesc_pc_dependency_net_mkt_income_pc_5yes</t>
  </si>
  <si>
    <t>edupubpreesc_pc_dependency_net_mkt_incirp_pc_5yes</t>
  </si>
  <si>
    <t>edupubpreesc_pc_dependency_net_mkt_inc_irpssc_pc_5yes</t>
  </si>
  <si>
    <t>edupubprim_pc_dependency_net_mkt_income_pc_5yes</t>
  </si>
  <si>
    <t>edupubprim_pc_dependency_net_mkt_incirp_pc_5yes</t>
  </si>
  <si>
    <t>edupubprim_pc_dependency_net_mkt_inc_irpssc_pc_5yes</t>
  </si>
  <si>
    <t>edupubsec_pc_dependency_net_mkt_income_pc_5yes</t>
  </si>
  <si>
    <t>edupubsec_pc_dependency_net_mkt_incirp_pc_5yes</t>
  </si>
  <si>
    <t>edupubsec_pc_dependency_net_mkt_inc_irpssc_pc_5yes</t>
  </si>
  <si>
    <t>edupubuni_pc_dependency_net_mkt_income_pc_5yes</t>
  </si>
  <si>
    <t>edupubuni_pc_dependency_net_mkt_incirp_pc_5yes</t>
  </si>
  <si>
    <t>edupubuni_pc_dependency_net_mkt_inc_irpssc_pc_5yes</t>
  </si>
  <si>
    <t>transfood_pc_dependency_net_mkt_income_pc_5yes</t>
  </si>
  <si>
    <t>transfood_pc_dependency_net_mkt_incirp_pc_5yes</t>
  </si>
  <si>
    <t>transfood_pc_dependency_net_mkt_inc_irpssc_pc_5yes</t>
  </si>
  <si>
    <t>transutil_pc_dependency_net_mkt_income_pc_5yes</t>
  </si>
  <si>
    <t>transutil_pc_dependency_net_mkt_incirp_pc_5yes</t>
  </si>
  <si>
    <t>transutil_pc_dependency_net_mkt_inc_irpssc_pc_5yes</t>
  </si>
  <si>
    <t>gross_mkt_inc_pc_dependency_net_mkt_income_pc_5yes</t>
  </si>
  <si>
    <t>gross_mkt_inc_pc_dependency_net_mkt_incirp_pc_5yes</t>
  </si>
  <si>
    <t>gross_mkt_inc_pc_dependency_net_mkt_inc_irpssc_pc_5yes</t>
  </si>
  <si>
    <t>net_mkt_income_pc_coverage__5</t>
  </si>
  <si>
    <t>net_mkt_income_pc_mean__5</t>
  </si>
  <si>
    <t>net_mkt_income_pc_dependency_gross_mkt_inc_pc_5yes</t>
  </si>
  <si>
    <t>net_mkt_income_pc_dependency_net_mkt_income_pc_5yes</t>
  </si>
  <si>
    <t>net_mkt_income_pc_dependency_net_mkt_incirp_pc_5yes</t>
  </si>
  <si>
    <t>net_mkt_income_pc_dependency_net_mkt_inc_irpssc_pc_5yes</t>
  </si>
  <si>
    <t>net_mkt_income_pc_dependency_dis_inc_pc_5yes</t>
  </si>
  <si>
    <t>net_mkt_income_pc_dependency_cons_inc_pc_5yes</t>
  </si>
  <si>
    <t>net_mkt_income_pc_dependency_final_inc_pc_5yes</t>
  </si>
  <si>
    <t>net_mkt_income_pc_dependency_nso_inc_5yes</t>
  </si>
  <si>
    <t>net_mkt_income_pc_dependency_linpobto__5yes</t>
  </si>
  <si>
    <t>net_mkt_income_pc_fgt0_linpobto__5</t>
  </si>
  <si>
    <t>net_mkt_income_pc_fgt1_linpobto__5</t>
  </si>
  <si>
    <t>net_mkt_income_pc_fgt2_linpobto__5</t>
  </si>
  <si>
    <t>net_mkt_income_pc_dependency_linpobex__5yes</t>
  </si>
  <si>
    <t>net_mkt_income_pc_fgt0_linpobex__5</t>
  </si>
  <si>
    <t>net_mkt_income_pc_fgt1_linpobex__5</t>
  </si>
  <si>
    <t>net_mkt_income_pc_fgt2_linpobex__5</t>
  </si>
  <si>
    <t>net_mkt_incirp_pc_coverage__5</t>
  </si>
  <si>
    <t>net_mkt_incirp_pc_mean__5</t>
  </si>
  <si>
    <t>net_mkt_incirp_pc_dependency_gross_mkt_inc_pc_5yes</t>
  </si>
  <si>
    <t>net_mkt_incirp_pc_dependency_net_mkt_income_pc_5yes</t>
  </si>
  <si>
    <t>net_mkt_incirp_pc_dependency_net_mkt_incirp_pc_5yes</t>
  </si>
  <si>
    <t>net_mkt_incirp_pc_dependency_net_mkt_inc_irpssc_pc_5yes</t>
  </si>
  <si>
    <t>net_mkt_incirp_pc_dependency_dis_inc_pc_5yes</t>
  </si>
  <si>
    <t>net_mkt_incirp_pc_dependency_cons_inc_pc_5yes</t>
  </si>
  <si>
    <t>net_mkt_incirp_pc_dependency_final_inc_pc_5yes</t>
  </si>
  <si>
    <t>net_mkt_incirp_pc_dependency_nso_inc_5yes</t>
  </si>
  <si>
    <t>net_mkt_incirp_pc_dependency_linpobto__5yes</t>
  </si>
  <si>
    <t>net_mkt_incirp_pc_fgt0_linpobto__5</t>
  </si>
  <si>
    <t>net_mkt_incirp_pc_fgt1_linpobto__5</t>
  </si>
  <si>
    <t>net_mkt_incirp_pc_fgt2_linpobto__5</t>
  </si>
  <si>
    <t>net_mkt_incirp_pc_dependency_linpobex__5yes</t>
  </si>
  <si>
    <t>net_mkt_incirp_pc_fgt0_linpobex__5</t>
  </si>
  <si>
    <t>net_mkt_incirp_pc_fgt1_linpobex__5</t>
  </si>
  <si>
    <t>net_mkt_incirp_pc_fgt2_linpobex__5</t>
  </si>
  <si>
    <t>net_mkt_inc_irpssc_pc_coverage__5</t>
  </si>
  <si>
    <t>net_mkt_inc_irpssc_pc_mean__5</t>
  </si>
  <si>
    <t>net_mkt_inc_irpssc_pc_dependency_gross_mkt_inc_pc_5yes</t>
  </si>
  <si>
    <t>net_mkt_inc_irpssc_pc_dependency_net_mkt_income_pc_5yes</t>
  </si>
  <si>
    <t>net_mkt_inc_irpssc_pc_dependency_net_mkt_incirp_pc_5yes</t>
  </si>
  <si>
    <t>net_mkt_inc_irpssc_pc_dependency_net_mkt_inc_irpssc_pc_5yes</t>
  </si>
  <si>
    <t>net_mkt_inc_irpssc_pc_dependency_dis_inc_pc_5yes</t>
  </si>
  <si>
    <t>net_mkt_inc_irpssc_pc_dependency_cons_inc_pc_5yes</t>
  </si>
  <si>
    <t>net_mkt_inc_irpssc_pc_dependency_final_inc_pc_5yes</t>
  </si>
  <si>
    <t>net_mkt_inc_irpssc_pc_dependency_nso_inc_5yes</t>
  </si>
  <si>
    <t>net_mkt_inc_irpssc_pc_dependency_linpobto__5yes</t>
  </si>
  <si>
    <t>net_mkt_inc_irpssc_pc_dependency_linpobex__5yes</t>
  </si>
  <si>
    <t>dis_inc_pc_dependency_net_mkt_income_pc_5yes</t>
  </si>
  <si>
    <t>dis_inc_pc_dependency_net_mkt_incirp_pc_5yes</t>
  </si>
  <si>
    <t>dis_inc_pc_dependency_net_mkt_inc_irpssc_pc_5yes</t>
  </si>
  <si>
    <t>cons_inc_pc_dependency_net_mkt_income_pc_5yes</t>
  </si>
  <si>
    <t>cons_inc_pc_dependency_net_mkt_incirp_pc_5yes</t>
  </si>
  <si>
    <t>cons_inc_pc_dependency_net_mkt_inc_irpssc_pc_5yes</t>
  </si>
  <si>
    <t>final_inc_pc_dependency_net_mkt_income_pc_5yes</t>
  </si>
  <si>
    <t>final_inc_pc_dependency_net_mkt_incirp_pc_5yes</t>
  </si>
  <si>
    <t>final_inc_pc_dependency_net_mkt_inc_irpssc_pc_5yes</t>
  </si>
  <si>
    <t>nso_inc_dependency_net_mkt_income_pc_5yes</t>
  </si>
  <si>
    <t>nso_inc_dependency_net_mkt_incirp_pc_5yes</t>
  </si>
  <si>
    <t>nso_inc_dependency_net_mkt_inc_irpssc_pc_5yes</t>
  </si>
  <si>
    <t>ssc_pc_dependency_net_mkt_income_pc_5yes</t>
  </si>
  <si>
    <t>ssc_pc_dependency_net_mkt_incirp_pc_5yes</t>
  </si>
  <si>
    <t>ssc_pc_dependency_net_mkt_inc_irpssc_pc_5yes</t>
  </si>
  <si>
    <t>tot_ire_pc_dependency_net_mkt_income_pc_5yes</t>
  </si>
  <si>
    <t>tot_ire_pc_dependency_net_mkt_incirp_pc_5yes</t>
  </si>
  <si>
    <t>tot_ire_pc_dependency_net_mkt_inc_irpssc_pc_5yes</t>
  </si>
  <si>
    <t>tot_dit_corp_pc_dependency_net_mkt_income_pc_6yes</t>
  </si>
  <si>
    <t>tot_dit_corp_pc_dependency_net_mkt_incirp_pc_6yes</t>
  </si>
  <si>
    <t>tot_dit_corp_pc_dependency_net_mkt_inc_irpssc_pc_6yes</t>
  </si>
  <si>
    <t>iracis_pc_dependency_net_mkt_income_pc_6yes</t>
  </si>
  <si>
    <t>iracis_pc_dependency_net_mkt_incirp_pc_6yes</t>
  </si>
  <si>
    <t>iracis_pc_dependency_net_mkt_inc_irpssc_pc_6yes</t>
  </si>
  <si>
    <t>tekopora_inc_pc_dependency_net_mkt_income_pc_6yes</t>
  </si>
  <si>
    <t>tekopora_inc_pc_dependency_net_mkt_incirp_pc_6yes</t>
  </si>
  <si>
    <t>tekopora_inc_pc_dependency_net_mkt_inc_irpssc_pc_6yes</t>
  </si>
  <si>
    <t>famassist_inc_pc_dependency_net_mkt_income_pc_6yes</t>
  </si>
  <si>
    <t>famassist_inc_pc_dependency_net_mkt_incirp_pc_6yes</t>
  </si>
  <si>
    <t>famassist_inc_pc_dependency_net_mkt_inc_irpssc_pc_6yes</t>
  </si>
  <si>
    <t>adulto_inc_pc_dependency_net_mkt_income_pc_6yes</t>
  </si>
  <si>
    <t>adulto_inc_pc_dependency_net_mkt_incirp_pc_6yes</t>
  </si>
  <si>
    <t>adulto_inc_pc_dependency_net_mkt_inc_irpssc_pc_6yes</t>
  </si>
  <si>
    <t>agtrans_inc_pc_dependency_net_mkt_income_pc_6yes</t>
  </si>
  <si>
    <t>agtrans_inc_pc_dependency_net_mkt_incirp_pc_6yes</t>
  </si>
  <si>
    <t>agtrans_inc_pc_dependency_net_mkt_inc_irpssc_pc_6yes</t>
  </si>
  <si>
    <t>elec_sub_pc_dependency_net_mkt_income_pc_6yes</t>
  </si>
  <si>
    <t>elec_sub_pc_dependency_net_mkt_incirp_pc_6yes</t>
  </si>
  <si>
    <t>elec_sub_pc_dependency_net_mkt_inc_irpssc_pc_6yes</t>
  </si>
  <si>
    <t>transporte_sub_pc_dependency_net_mkt_income_pc_6yes</t>
  </si>
  <si>
    <t>transporte_sub_pc_dependency_net_mkt_incirp_pc_6yes</t>
  </si>
  <si>
    <t>transporte_sub_pc_dependency_net_mkt_inc_irpssc_pc_6yes</t>
  </si>
  <si>
    <t>becas_pc_dependency_net_mkt_income_pc_6yes</t>
  </si>
  <si>
    <t>becas_pc_dependency_net_mkt_incirp_pc_6yes</t>
  </si>
  <si>
    <t>becas_pc_dependency_net_mkt_inc_irpssc_pc_6yes</t>
  </si>
  <si>
    <t>edupubpreesc_pc_dependency_net_mkt_income_pc_6yes</t>
  </si>
  <si>
    <t>edupubpreesc_pc_dependency_net_mkt_incirp_pc_6yes</t>
  </si>
  <si>
    <t>edupubpreesc_pc_dependency_net_mkt_inc_irpssc_pc_6yes</t>
  </si>
  <si>
    <t>edupubprim_pc_dependency_net_mkt_income_pc_6yes</t>
  </si>
  <si>
    <t>edupubprim_pc_dependency_net_mkt_incirp_pc_6yes</t>
  </si>
  <si>
    <t>edupubprim_pc_dependency_net_mkt_inc_irpssc_pc_6yes</t>
  </si>
  <si>
    <t>edupubsec_pc_dependency_net_mkt_income_pc_6yes</t>
  </si>
  <si>
    <t>edupubsec_pc_dependency_net_mkt_incirp_pc_6yes</t>
  </si>
  <si>
    <t>edupubsec_pc_dependency_net_mkt_inc_irpssc_pc_6yes</t>
  </si>
  <si>
    <t>edupubuni_pc_dependency_net_mkt_income_pc_6yes</t>
  </si>
  <si>
    <t>edupubuni_pc_dependency_net_mkt_incirp_pc_6yes</t>
  </si>
  <si>
    <t>edupubuni_pc_dependency_net_mkt_inc_irpssc_pc_6yes</t>
  </si>
  <si>
    <t>transfood_pc_dependency_net_mkt_income_pc_6yes</t>
  </si>
  <si>
    <t>transfood_pc_dependency_net_mkt_incirp_pc_6yes</t>
  </si>
  <si>
    <t>transfood_pc_dependency_net_mkt_inc_irpssc_pc_6yes</t>
  </si>
  <si>
    <t>transutil_pc_dependency_net_mkt_income_pc_6yes</t>
  </si>
  <si>
    <t>transutil_pc_dependency_net_mkt_incirp_pc_6yes</t>
  </si>
  <si>
    <t>transutil_pc_dependency_net_mkt_inc_irpssc_pc_6yes</t>
  </si>
  <si>
    <t>gross_mkt_inc_pc_dependency_net_mkt_income_pc_6yes</t>
  </si>
  <si>
    <t>gross_mkt_inc_pc_dependency_net_mkt_incirp_pc_6yes</t>
  </si>
  <si>
    <t>gross_mkt_inc_pc_dependency_net_mkt_inc_irpssc_pc_6yes</t>
  </si>
  <si>
    <t>net_mkt_income_pc_coverage__6</t>
  </si>
  <si>
    <t>net_mkt_income_pc_mean__6</t>
  </si>
  <si>
    <t>net_mkt_income_pc_dependency_gross_mkt_inc_pc_6yes</t>
  </si>
  <si>
    <t>net_mkt_income_pc_dependency_net_mkt_income_pc_6yes</t>
  </si>
  <si>
    <t>net_mkt_income_pc_dependency_net_mkt_incirp_pc_6yes</t>
  </si>
  <si>
    <t>net_mkt_income_pc_dependency_net_mkt_inc_irpssc_pc_6yes</t>
  </si>
  <si>
    <t>net_mkt_income_pc_dependency_dis_inc_pc_6yes</t>
  </si>
  <si>
    <t>net_mkt_income_pc_dependency_cons_inc_pc_6yes</t>
  </si>
  <si>
    <t>net_mkt_income_pc_dependency_final_inc_pc_6yes</t>
  </si>
  <si>
    <t>net_mkt_income_pc_dependency_nso_inc_6yes</t>
  </si>
  <si>
    <t>net_mkt_income_pc_dependency_linpobto__6yes</t>
  </si>
  <si>
    <t>net_mkt_income_pc_fgt0_linpobto__6</t>
  </si>
  <si>
    <t>net_mkt_income_pc_fgt1_linpobto__6</t>
  </si>
  <si>
    <t>net_mkt_income_pc_fgt2_linpobto__6</t>
  </si>
  <si>
    <t>net_mkt_income_pc_dependency_linpobex__6yes</t>
  </si>
  <si>
    <t>net_mkt_income_pc_fgt0_linpobex__6</t>
  </si>
  <si>
    <t>net_mkt_income_pc_fgt1_linpobex__6</t>
  </si>
  <si>
    <t>net_mkt_income_pc_fgt2_linpobex__6</t>
  </si>
  <si>
    <t>net_mkt_incirp_pc_coverage__6</t>
  </si>
  <si>
    <t>net_mkt_incirp_pc_mean__6</t>
  </si>
  <si>
    <t>net_mkt_incirp_pc_dependency_gross_mkt_inc_pc_6yes</t>
  </si>
  <si>
    <t>net_mkt_incirp_pc_dependency_net_mkt_income_pc_6yes</t>
  </si>
  <si>
    <t>net_mkt_incirp_pc_dependency_net_mkt_incirp_pc_6yes</t>
  </si>
  <si>
    <t>net_mkt_incirp_pc_dependency_net_mkt_inc_irpssc_pc_6yes</t>
  </si>
  <si>
    <t>net_mkt_incirp_pc_dependency_dis_inc_pc_6yes</t>
  </si>
  <si>
    <t>net_mkt_incirp_pc_dependency_cons_inc_pc_6yes</t>
  </si>
  <si>
    <t>net_mkt_incirp_pc_dependency_final_inc_pc_6yes</t>
  </si>
  <si>
    <t>net_mkt_incirp_pc_dependency_nso_inc_6yes</t>
  </si>
  <si>
    <t>net_mkt_incirp_pc_dependency_linpobto__6yes</t>
  </si>
  <si>
    <t>net_mkt_incirp_pc_fgt0_linpobto__6</t>
  </si>
  <si>
    <t>net_mkt_incirp_pc_fgt1_linpobto__6</t>
  </si>
  <si>
    <t>net_mkt_incirp_pc_fgt2_linpobto__6</t>
  </si>
  <si>
    <t>net_mkt_incirp_pc_dependency_linpobex__6yes</t>
  </si>
  <si>
    <t>net_mkt_incirp_pc_fgt0_linpobex__6</t>
  </si>
  <si>
    <t>net_mkt_incirp_pc_fgt1_linpobex__6</t>
  </si>
  <si>
    <t>net_mkt_incirp_pc_fgt2_linpobex__6</t>
  </si>
  <si>
    <t>net_mkt_inc_irpssc_pc_coverage__6</t>
  </si>
  <si>
    <t>net_mkt_inc_irpssc_pc_mean__6</t>
  </si>
  <si>
    <t>net_mkt_inc_irpssc_pc_dependency_gross_mkt_inc_pc_6yes</t>
  </si>
  <si>
    <t>net_mkt_inc_irpssc_pc_dependency_net_mkt_income_pc_6yes</t>
  </si>
  <si>
    <t>net_mkt_inc_irpssc_pc_dependency_net_mkt_incirp_pc_6yes</t>
  </si>
  <si>
    <t>net_mkt_inc_irpssc_pc_dependency_net_mkt_inc_irpssc_pc_6yes</t>
  </si>
  <si>
    <t>net_mkt_inc_irpssc_pc_dependency_dis_inc_pc_6yes</t>
  </si>
  <si>
    <t>net_mkt_inc_irpssc_pc_dependency_cons_inc_pc_6yes</t>
  </si>
  <si>
    <t>net_mkt_inc_irpssc_pc_dependency_final_inc_pc_6yes</t>
  </si>
  <si>
    <t>net_mkt_inc_irpssc_pc_dependency_nso_inc_6yes</t>
  </si>
  <si>
    <t>net_mkt_inc_irpssc_pc_dependency_linpobto__6yes</t>
  </si>
  <si>
    <t>net_mkt_inc_irpssc_pc_dependency_linpobex__6yes</t>
  </si>
  <si>
    <t>dis_inc_pc_dependency_net_mkt_income_pc_6yes</t>
  </si>
  <si>
    <t>dis_inc_pc_dependency_net_mkt_incirp_pc_6yes</t>
  </si>
  <si>
    <t>dis_inc_pc_dependency_net_mkt_inc_irpssc_pc_6yes</t>
  </si>
  <si>
    <t>cons_inc_pc_dependency_net_mkt_income_pc_6yes</t>
  </si>
  <si>
    <t>cons_inc_pc_dependency_net_mkt_incirp_pc_6yes</t>
  </si>
  <si>
    <t>cons_inc_pc_dependency_net_mkt_inc_irpssc_pc_6yes</t>
  </si>
  <si>
    <t>final_inc_pc_dependency_net_mkt_income_pc_6yes</t>
  </si>
  <si>
    <t>final_inc_pc_dependency_net_mkt_incirp_pc_6yes</t>
  </si>
  <si>
    <t>final_inc_pc_dependency_net_mkt_inc_irpssc_pc_6yes</t>
  </si>
  <si>
    <t>nso_inc_dependency_net_mkt_income_pc_6yes</t>
  </si>
  <si>
    <t>nso_inc_dependency_net_mkt_incirp_pc_6yes</t>
  </si>
  <si>
    <t>nso_inc_dependency_net_mkt_inc_irpssc_pc_6yes</t>
  </si>
  <si>
    <t>ssc_pc_dependency_net_mkt_income_pc_6yes</t>
  </si>
  <si>
    <t>ssc_pc_dependency_net_mkt_incirp_pc_6yes</t>
  </si>
  <si>
    <t>ssc_pc_dependency_net_mkt_inc_irpssc_pc_6yes</t>
  </si>
  <si>
    <t>tot_ire_pc_dependency_net_mkt_income_pc_6yes</t>
  </si>
  <si>
    <t>tot_ire_pc_dependency_net_mkt_incirp_pc_6yes</t>
  </si>
  <si>
    <t>tot_ire_pc_dependency_net_mkt_inc_irpssc_pc_6yes</t>
  </si>
  <si>
    <t>tot_dit_corp_pc_dependency_net_mkt_income_pc_7yes</t>
  </si>
  <si>
    <t>tot_dit_corp_pc_dependency_net_mkt_incirp_pc_7yes</t>
  </si>
  <si>
    <t>tot_dit_corp_pc_dependency_net_mkt_inc_irpssc_pc_7yes</t>
  </si>
  <si>
    <t>iragro_pc_dependency_net_mkt_income_pc_7yes</t>
  </si>
  <si>
    <t>iragro_pc_dependency_net_mkt_incirp_pc_7yes</t>
  </si>
  <si>
    <t>iragro_pc_dependency_net_mkt_inc_irpssc_pc_7yes</t>
  </si>
  <si>
    <t>iracis_pc_dependency_net_mkt_income_pc_7yes</t>
  </si>
  <si>
    <t>iracis_pc_dependency_net_mkt_incirp_pc_7yes</t>
  </si>
  <si>
    <t>iracis_pc_dependency_net_mkt_inc_irpssc_pc_7yes</t>
  </si>
  <si>
    <t>tekopora_inc_pc_dependency_net_mkt_income_pc_7yes</t>
  </si>
  <si>
    <t>tekopora_inc_pc_dependency_net_mkt_incirp_pc_7yes</t>
  </si>
  <si>
    <t>tekopora_inc_pc_dependency_net_mkt_inc_irpssc_pc_7yes</t>
  </si>
  <si>
    <t>famassist_inc_pc_dependency_net_mkt_income_pc_7yes</t>
  </si>
  <si>
    <t>famassist_inc_pc_dependency_net_mkt_incirp_pc_7yes</t>
  </si>
  <si>
    <t>famassist_inc_pc_dependency_net_mkt_inc_irpssc_pc_7yes</t>
  </si>
  <si>
    <t>adulto_inc_pc_dependency_net_mkt_income_pc_7yes</t>
  </si>
  <si>
    <t>adulto_inc_pc_dependency_net_mkt_incirp_pc_7yes</t>
  </si>
  <si>
    <t>adulto_inc_pc_dependency_net_mkt_inc_irpssc_pc_7yes</t>
  </si>
  <si>
    <t>elec_sub_pc_dependency_net_mkt_income_pc_7yes</t>
  </si>
  <si>
    <t>elec_sub_pc_dependency_net_mkt_incirp_pc_7yes</t>
  </si>
  <si>
    <t>elec_sub_pc_dependency_net_mkt_inc_irpssc_pc_7yes</t>
  </si>
  <si>
    <t>transporte_sub_pc_dependency_net_mkt_income_pc_7yes</t>
  </si>
  <si>
    <t>transporte_sub_pc_dependency_net_mkt_incirp_pc_7yes</t>
  </si>
  <si>
    <t>transporte_sub_pc_dependency_net_mkt_inc_irpssc_pc_7yes</t>
  </si>
  <si>
    <t>edupubpreesc_pc_dependency_net_mkt_income_pc_7yes</t>
  </si>
  <si>
    <t>edupubpreesc_pc_dependency_net_mkt_incirp_pc_7yes</t>
  </si>
  <si>
    <t>edupubpreesc_pc_dependency_net_mkt_inc_irpssc_pc_7yes</t>
  </si>
  <si>
    <t>edupubprim_pc_dependency_net_mkt_income_pc_7yes</t>
  </si>
  <si>
    <t>edupubprim_pc_dependency_net_mkt_incirp_pc_7yes</t>
  </si>
  <si>
    <t>edupubprim_pc_dependency_net_mkt_inc_irpssc_pc_7yes</t>
  </si>
  <si>
    <t>edupubsec_pc_dependency_net_mkt_income_pc_7yes</t>
  </si>
  <si>
    <t>edupubsec_pc_dependency_net_mkt_incirp_pc_7yes</t>
  </si>
  <si>
    <t>edupubsec_pc_dependency_net_mkt_inc_irpssc_pc_7yes</t>
  </si>
  <si>
    <t>edupubuni_pc_dependency_net_mkt_income_pc_7yes</t>
  </si>
  <si>
    <t>edupubuni_pc_dependency_net_mkt_incirp_pc_7yes</t>
  </si>
  <si>
    <t>edupubuni_pc_dependency_net_mkt_inc_irpssc_pc_7yes</t>
  </si>
  <si>
    <t>transfood_pc_dependency_net_mkt_income_pc_7yes</t>
  </si>
  <si>
    <t>transfood_pc_dependency_net_mkt_incirp_pc_7yes</t>
  </si>
  <si>
    <t>transfood_pc_dependency_net_mkt_inc_irpssc_pc_7yes</t>
  </si>
  <si>
    <t>transutil_pc_dependency_net_mkt_income_pc_7yes</t>
  </si>
  <si>
    <t>transutil_pc_dependency_net_mkt_incirp_pc_7yes</t>
  </si>
  <si>
    <t>transutil_pc_dependency_net_mkt_inc_irpssc_pc_7yes</t>
  </si>
  <si>
    <t>gross_mkt_inc_pc_dependency_net_mkt_income_pc_7yes</t>
  </si>
  <si>
    <t>gross_mkt_inc_pc_dependency_net_mkt_incirp_pc_7yes</t>
  </si>
  <si>
    <t>gross_mkt_inc_pc_dependency_net_mkt_inc_irpssc_pc_7yes</t>
  </si>
  <si>
    <t>net_mkt_income_pc_coverage__7</t>
  </si>
  <si>
    <t>net_mkt_income_pc_mean__7</t>
  </si>
  <si>
    <t>net_mkt_income_pc_dependency_gross_mkt_inc_pc_7yes</t>
  </si>
  <si>
    <t>net_mkt_income_pc_dependency_net_mkt_income_pc_7yes</t>
  </si>
  <si>
    <t>net_mkt_income_pc_dependency_net_mkt_incirp_pc_7yes</t>
  </si>
  <si>
    <t>net_mkt_income_pc_dependency_net_mkt_inc_irpssc_pc_7yes</t>
  </si>
  <si>
    <t>net_mkt_income_pc_dependency_dis_inc_pc_7yes</t>
  </si>
  <si>
    <t>net_mkt_income_pc_dependency_cons_inc_pc_7yes</t>
  </si>
  <si>
    <t>net_mkt_income_pc_dependency_final_inc_pc_7yes</t>
  </si>
  <si>
    <t>net_mkt_income_pc_dependency_nso_inc_7yes</t>
  </si>
  <si>
    <t>net_mkt_income_pc_dependency_linpobto__7yes</t>
  </si>
  <si>
    <t>net_mkt_income_pc_fgt0_linpobto__7</t>
  </si>
  <si>
    <t>net_mkt_income_pc_fgt1_linpobto__7</t>
  </si>
  <si>
    <t>net_mkt_income_pc_fgt2_linpobto__7</t>
  </si>
  <si>
    <t>net_mkt_income_pc_dependency_linpobex__7yes</t>
  </si>
  <si>
    <t>net_mkt_income_pc_fgt0_linpobex__7</t>
  </si>
  <si>
    <t>net_mkt_income_pc_fgt1_linpobex__7</t>
  </si>
  <si>
    <t>net_mkt_income_pc_fgt2_linpobex__7</t>
  </si>
  <si>
    <t>net_mkt_incirp_pc_coverage__7</t>
  </si>
  <si>
    <t>net_mkt_incirp_pc_mean__7</t>
  </si>
  <si>
    <t>net_mkt_incirp_pc_dependency_gross_mkt_inc_pc_7yes</t>
  </si>
  <si>
    <t>net_mkt_incirp_pc_dependency_net_mkt_income_pc_7yes</t>
  </si>
  <si>
    <t>net_mkt_incirp_pc_dependency_net_mkt_incirp_pc_7yes</t>
  </si>
  <si>
    <t>net_mkt_incirp_pc_dependency_net_mkt_inc_irpssc_pc_7yes</t>
  </si>
  <si>
    <t>net_mkt_incirp_pc_dependency_dis_inc_pc_7yes</t>
  </si>
  <si>
    <t>net_mkt_incirp_pc_dependency_cons_inc_pc_7yes</t>
  </si>
  <si>
    <t>net_mkt_incirp_pc_dependency_final_inc_pc_7yes</t>
  </si>
  <si>
    <t>net_mkt_incirp_pc_dependency_nso_inc_7yes</t>
  </si>
  <si>
    <t>net_mkt_incirp_pc_dependency_linpobto__7yes</t>
  </si>
  <si>
    <t>net_mkt_incirp_pc_fgt0_linpobto__7</t>
  </si>
  <si>
    <t>net_mkt_incirp_pc_fgt1_linpobto__7</t>
  </si>
  <si>
    <t>net_mkt_incirp_pc_fgt2_linpobto__7</t>
  </si>
  <si>
    <t>net_mkt_incirp_pc_dependency_linpobex__7yes</t>
  </si>
  <si>
    <t>net_mkt_incirp_pc_fgt0_linpobex__7</t>
  </si>
  <si>
    <t>net_mkt_incirp_pc_fgt1_linpobex__7</t>
  </si>
  <si>
    <t>net_mkt_incirp_pc_fgt2_linpobex__7</t>
  </si>
  <si>
    <t>net_mkt_inc_irpssc_pc_coverage__7</t>
  </si>
  <si>
    <t>net_mkt_inc_irpssc_pc_mean__7</t>
  </si>
  <si>
    <t>net_mkt_inc_irpssc_pc_dependency_gross_mkt_inc_pc_7yes</t>
  </si>
  <si>
    <t>net_mkt_inc_irpssc_pc_dependency_net_mkt_income_pc_7yes</t>
  </si>
  <si>
    <t>net_mkt_inc_irpssc_pc_dependency_net_mkt_incirp_pc_7yes</t>
  </si>
  <si>
    <t>net_mkt_inc_irpssc_pc_dependency_net_mkt_inc_irpssc_pc_7yes</t>
  </si>
  <si>
    <t>net_mkt_inc_irpssc_pc_dependency_dis_inc_pc_7yes</t>
  </si>
  <si>
    <t>net_mkt_inc_irpssc_pc_dependency_cons_inc_pc_7yes</t>
  </si>
  <si>
    <t>net_mkt_inc_irpssc_pc_dependency_final_inc_pc_7yes</t>
  </si>
  <si>
    <t>net_mkt_inc_irpssc_pc_dependency_nso_inc_7yes</t>
  </si>
  <si>
    <t>net_mkt_inc_irpssc_pc_dependency_linpobto__7yes</t>
  </si>
  <si>
    <t>net_mkt_inc_irpssc_pc_dependency_linpobex__7yes</t>
  </si>
  <si>
    <t>dis_inc_pc_dependency_net_mkt_income_pc_7yes</t>
  </si>
  <si>
    <t>dis_inc_pc_dependency_net_mkt_incirp_pc_7yes</t>
  </si>
  <si>
    <t>dis_inc_pc_dependency_net_mkt_inc_irpssc_pc_7yes</t>
  </si>
  <si>
    <t>cons_inc_pc_dependency_net_mkt_income_pc_7yes</t>
  </si>
  <si>
    <t>cons_inc_pc_dependency_net_mkt_incirp_pc_7yes</t>
  </si>
  <si>
    <t>cons_inc_pc_dependency_net_mkt_inc_irpssc_pc_7yes</t>
  </si>
  <si>
    <t>final_inc_pc_dependency_net_mkt_income_pc_7yes</t>
  </si>
  <si>
    <t>final_inc_pc_dependency_net_mkt_incirp_pc_7yes</t>
  </si>
  <si>
    <t>final_inc_pc_dependency_net_mkt_inc_irpssc_pc_7yes</t>
  </si>
  <si>
    <t>nso_inc_dependency_net_mkt_income_pc_7yes</t>
  </si>
  <si>
    <t>nso_inc_dependency_net_mkt_incirp_pc_7yes</t>
  </si>
  <si>
    <t>nso_inc_dependency_net_mkt_inc_irpssc_pc_7yes</t>
  </si>
  <si>
    <t>ssc_pc_dependency_net_mkt_income_pc_7yes</t>
  </si>
  <si>
    <t>ssc_pc_dependency_net_mkt_incirp_pc_7yes</t>
  </si>
  <si>
    <t>ssc_pc_dependency_net_mkt_inc_irpssc_pc_7yes</t>
  </si>
  <si>
    <t>tot_ire_pc_dependency_net_mkt_income_pc_7yes</t>
  </si>
  <si>
    <t>tot_ire_pc_dependency_net_mkt_incirp_pc_7yes</t>
  </si>
  <si>
    <t>tot_ire_pc_dependency_net_mkt_inc_irpssc_pc_7yes</t>
  </si>
  <si>
    <t>tot_dit_corp_pc_dependency_net_mkt_income_pc_8yes</t>
  </si>
  <si>
    <t>tot_dit_corp_pc_dependency_net_mkt_incirp_pc_8yes</t>
  </si>
  <si>
    <t>tot_dit_corp_pc_dependency_net_mkt_inc_irpssc_pc_8yes</t>
  </si>
  <si>
    <t>iragro_pc_dependency_net_mkt_income_pc_8yes</t>
  </si>
  <si>
    <t>iragro_pc_dependency_net_mkt_incirp_pc_8yes</t>
  </si>
  <si>
    <t>iragro_pc_dependency_net_mkt_inc_irpssc_pc_8yes</t>
  </si>
  <si>
    <t>iracis_pc_dependency_net_mkt_income_pc_8yes</t>
  </si>
  <si>
    <t>iracis_pc_dependency_net_mkt_incirp_pc_8yes</t>
  </si>
  <si>
    <t>iracis_pc_dependency_net_mkt_inc_irpssc_pc_8yes</t>
  </si>
  <si>
    <t>tekopora_inc_pc_dependency_net_mkt_income_pc_8yes</t>
  </si>
  <si>
    <t>tekopora_inc_pc_dependency_net_mkt_incirp_pc_8yes</t>
  </si>
  <si>
    <t>tekopora_inc_pc_dependency_net_mkt_inc_irpssc_pc_8yes</t>
  </si>
  <si>
    <t>famassist_inc_pc_dependency_net_mkt_income_pc_8yes</t>
  </si>
  <si>
    <t>famassist_inc_pc_dependency_net_mkt_incirp_pc_8yes</t>
  </si>
  <si>
    <t>famassist_inc_pc_dependency_net_mkt_inc_irpssc_pc_8yes</t>
  </si>
  <si>
    <t>adulto_inc_pc_dependency_net_mkt_income_pc_8yes</t>
  </si>
  <si>
    <t>adulto_inc_pc_dependency_net_mkt_incirp_pc_8yes</t>
  </si>
  <si>
    <t>adulto_inc_pc_dependency_net_mkt_inc_irpssc_pc_8yes</t>
  </si>
  <si>
    <t>agtrans_inc_pc_dependency_net_mkt_income_pc_8yes</t>
  </si>
  <si>
    <t>agtrans_inc_pc_dependency_net_mkt_incirp_pc_8yes</t>
  </si>
  <si>
    <t>agtrans_inc_pc_dependency_net_mkt_inc_irpssc_pc_8yes</t>
  </si>
  <si>
    <t>elec_sub_pc_dependency_net_mkt_income_pc_8yes</t>
  </si>
  <si>
    <t>elec_sub_pc_dependency_net_mkt_incirp_pc_8yes</t>
  </si>
  <si>
    <t>elec_sub_pc_dependency_net_mkt_inc_irpssc_pc_8yes</t>
  </si>
  <si>
    <t>transporte_sub_pc_dependency_net_mkt_income_pc_8yes</t>
  </si>
  <si>
    <t>transporte_sub_pc_dependency_net_mkt_incirp_pc_8yes</t>
  </si>
  <si>
    <t>transporte_sub_pc_dependency_net_mkt_inc_irpssc_pc_8yes</t>
  </si>
  <si>
    <t>senavitat_sub_pc_dependency_net_mkt_income_pc_8yes</t>
  </si>
  <si>
    <t>senavitat_sub_pc_dependency_net_mkt_incirp_pc_8yes</t>
  </si>
  <si>
    <t>senavitat_sub_pc_dependency_net_mkt_inc_irpssc_pc_8yes</t>
  </si>
  <si>
    <t>edupubpreesc_pc_dependency_net_mkt_income_pc_8yes</t>
  </si>
  <si>
    <t>edupubpreesc_pc_dependency_net_mkt_incirp_pc_8yes</t>
  </si>
  <si>
    <t>edupubpreesc_pc_dependency_net_mkt_inc_irpssc_pc_8yes</t>
  </si>
  <si>
    <t>edupubprim_pc_dependency_net_mkt_income_pc_8yes</t>
  </si>
  <si>
    <t>edupubprim_pc_dependency_net_mkt_incirp_pc_8yes</t>
  </si>
  <si>
    <t>edupubprim_pc_dependency_net_mkt_inc_irpssc_pc_8yes</t>
  </si>
  <si>
    <t>edupubsec_pc_dependency_net_mkt_income_pc_8yes</t>
  </si>
  <si>
    <t>edupubsec_pc_dependency_net_mkt_incirp_pc_8yes</t>
  </si>
  <si>
    <t>edupubsec_pc_dependency_net_mkt_inc_irpssc_pc_8yes</t>
  </si>
  <si>
    <t>edupubuni_pc_dependency_net_mkt_income_pc_8yes</t>
  </si>
  <si>
    <t>edupubuni_pc_dependency_net_mkt_incirp_pc_8yes</t>
  </si>
  <si>
    <t>edupubuni_pc_dependency_net_mkt_inc_irpssc_pc_8yes</t>
  </si>
  <si>
    <t>transfood_pc_dependency_net_mkt_income_pc_8yes</t>
  </si>
  <si>
    <t>transfood_pc_dependency_net_mkt_incirp_pc_8yes</t>
  </si>
  <si>
    <t>transfood_pc_dependency_net_mkt_inc_irpssc_pc_8yes</t>
  </si>
  <si>
    <t>transutil_pc_dependency_net_mkt_income_pc_8yes</t>
  </si>
  <si>
    <t>transutil_pc_dependency_net_mkt_incirp_pc_8yes</t>
  </si>
  <si>
    <t>transutil_pc_dependency_net_mkt_inc_irpssc_pc_8yes</t>
  </si>
  <si>
    <t>gross_mkt_inc_pc_dependency_net_mkt_income_pc_8yes</t>
  </si>
  <si>
    <t>gross_mkt_inc_pc_dependency_net_mkt_incirp_pc_8yes</t>
  </si>
  <si>
    <t>gross_mkt_inc_pc_dependency_net_mkt_inc_irpssc_pc_8yes</t>
  </si>
  <si>
    <t>net_mkt_income_pc_coverage__8</t>
  </si>
  <si>
    <t>net_mkt_income_pc_mean__8</t>
  </si>
  <si>
    <t>net_mkt_income_pc_dependency_gross_mkt_inc_pc_8yes</t>
  </si>
  <si>
    <t>net_mkt_income_pc_dependency_net_mkt_income_pc_8yes</t>
  </si>
  <si>
    <t>net_mkt_income_pc_dependency_net_mkt_incirp_pc_8yes</t>
  </si>
  <si>
    <t>net_mkt_income_pc_dependency_net_mkt_inc_irpssc_pc_8yes</t>
  </si>
  <si>
    <t>net_mkt_income_pc_dependency_dis_inc_pc_8yes</t>
  </si>
  <si>
    <t>net_mkt_income_pc_dependency_cons_inc_pc_8yes</t>
  </si>
  <si>
    <t>net_mkt_income_pc_dependency_final_inc_pc_8yes</t>
  </si>
  <si>
    <t>net_mkt_income_pc_dependency_nso_inc_8yes</t>
  </si>
  <si>
    <t>net_mkt_income_pc_dependency_linpobto__8yes</t>
  </si>
  <si>
    <t>net_mkt_income_pc_fgt0_linpobto__8</t>
  </si>
  <si>
    <t>net_mkt_income_pc_fgt1_linpobto__8</t>
  </si>
  <si>
    <t>net_mkt_income_pc_fgt2_linpobto__8</t>
  </si>
  <si>
    <t>net_mkt_income_pc_dependency_linpobex__8yes</t>
  </si>
  <si>
    <t>net_mkt_income_pc_fgt0_linpobex__8</t>
  </si>
  <si>
    <t>net_mkt_income_pc_fgt1_linpobex__8</t>
  </si>
  <si>
    <t>net_mkt_income_pc_fgt2_linpobex__8</t>
  </si>
  <si>
    <t>net_mkt_incirp_pc_coverage__8</t>
  </si>
  <si>
    <t>net_mkt_incirp_pc_mean__8</t>
  </si>
  <si>
    <t>net_mkt_incirp_pc_dependency_gross_mkt_inc_pc_8yes</t>
  </si>
  <si>
    <t>net_mkt_incirp_pc_dependency_net_mkt_income_pc_8yes</t>
  </si>
  <si>
    <t>net_mkt_incirp_pc_dependency_net_mkt_incirp_pc_8yes</t>
  </si>
  <si>
    <t>net_mkt_incirp_pc_dependency_net_mkt_inc_irpssc_pc_8yes</t>
  </si>
  <si>
    <t>net_mkt_incirp_pc_dependency_dis_inc_pc_8yes</t>
  </si>
  <si>
    <t>net_mkt_incirp_pc_dependency_cons_inc_pc_8yes</t>
  </si>
  <si>
    <t>net_mkt_incirp_pc_dependency_final_inc_pc_8yes</t>
  </si>
  <si>
    <t>net_mkt_incirp_pc_dependency_nso_inc_8yes</t>
  </si>
  <si>
    <t>net_mkt_incirp_pc_dependency_linpobto__8yes</t>
  </si>
  <si>
    <t>net_mkt_incirp_pc_fgt0_linpobto__8</t>
  </si>
  <si>
    <t>net_mkt_incirp_pc_fgt1_linpobto__8</t>
  </si>
  <si>
    <t>net_mkt_incirp_pc_fgt2_linpobto__8</t>
  </si>
  <si>
    <t>net_mkt_incirp_pc_dependency_linpobex__8yes</t>
  </si>
  <si>
    <t>net_mkt_incirp_pc_fgt0_linpobex__8</t>
  </si>
  <si>
    <t>net_mkt_incirp_pc_fgt1_linpobex__8</t>
  </si>
  <si>
    <t>net_mkt_incirp_pc_fgt2_linpobex__8</t>
  </si>
  <si>
    <t>net_mkt_inc_irpssc_pc_coverage__8</t>
  </si>
  <si>
    <t>net_mkt_inc_irpssc_pc_mean__8</t>
  </si>
  <si>
    <t>net_mkt_inc_irpssc_pc_dependency_gross_mkt_inc_pc_8yes</t>
  </si>
  <si>
    <t>net_mkt_inc_irpssc_pc_dependency_net_mkt_income_pc_8yes</t>
  </si>
  <si>
    <t>net_mkt_inc_irpssc_pc_dependency_net_mkt_incirp_pc_8yes</t>
  </si>
  <si>
    <t>net_mkt_inc_irpssc_pc_dependency_net_mkt_inc_irpssc_pc_8yes</t>
  </si>
  <si>
    <t>net_mkt_inc_irpssc_pc_dependency_dis_inc_pc_8yes</t>
  </si>
  <si>
    <t>net_mkt_inc_irpssc_pc_dependency_cons_inc_pc_8yes</t>
  </si>
  <si>
    <t>net_mkt_inc_irpssc_pc_dependency_final_inc_pc_8yes</t>
  </si>
  <si>
    <t>net_mkt_inc_irpssc_pc_dependency_nso_inc_8yes</t>
  </si>
  <si>
    <t>net_mkt_inc_irpssc_pc_dependency_linpobto__8yes</t>
  </si>
  <si>
    <t>net_mkt_inc_irpssc_pc_dependency_linpobex__8yes</t>
  </si>
  <si>
    <t>dis_inc_pc_dependency_net_mkt_income_pc_8yes</t>
  </si>
  <si>
    <t>dis_inc_pc_dependency_net_mkt_incirp_pc_8yes</t>
  </si>
  <si>
    <t>dis_inc_pc_dependency_net_mkt_inc_irpssc_pc_8yes</t>
  </si>
  <si>
    <t>cons_inc_pc_dependency_net_mkt_income_pc_8yes</t>
  </si>
  <si>
    <t>cons_inc_pc_dependency_net_mkt_incirp_pc_8yes</t>
  </si>
  <si>
    <t>cons_inc_pc_dependency_net_mkt_inc_irpssc_pc_8yes</t>
  </si>
  <si>
    <t>final_inc_pc_dependency_net_mkt_income_pc_8yes</t>
  </si>
  <si>
    <t>final_inc_pc_dependency_net_mkt_incirp_pc_8yes</t>
  </si>
  <si>
    <t>final_inc_pc_dependency_net_mkt_inc_irpssc_pc_8yes</t>
  </si>
  <si>
    <t>nso_inc_dependency_net_mkt_income_pc_8yes</t>
  </si>
  <si>
    <t>nso_inc_dependency_net_mkt_incirp_pc_8yes</t>
  </si>
  <si>
    <t>nso_inc_dependency_net_mkt_inc_irpssc_pc_8yes</t>
  </si>
  <si>
    <t>ssc_pc_dependency_net_mkt_income_pc_8yes</t>
  </si>
  <si>
    <t>ssc_pc_dependency_net_mkt_incirp_pc_8yes</t>
  </si>
  <si>
    <t>ssc_pc_dependency_net_mkt_inc_irpssc_pc_8yes</t>
  </si>
  <si>
    <t>tot_ire_pc_dependency_net_mkt_income_pc_8yes</t>
  </si>
  <si>
    <t>tot_ire_pc_dependency_net_mkt_incirp_pc_8yes</t>
  </si>
  <si>
    <t>tot_ire_pc_dependency_net_mkt_inc_irpssc_pc_8yes</t>
  </si>
  <si>
    <t>tot_dit_corp_pc_dependency_net_mkt_income_pc_9yes</t>
  </si>
  <si>
    <t>tot_dit_corp_pc_dependency_net_mkt_incirp_pc_9yes</t>
  </si>
  <si>
    <t>tot_dit_corp_pc_dependency_net_mkt_inc_irpssc_pc_9yes</t>
  </si>
  <si>
    <t>iragro_pc_dependency_net_mkt_income_pc_9yes</t>
  </si>
  <si>
    <t>iragro_pc_dependency_net_mkt_incirp_pc_9yes</t>
  </si>
  <si>
    <t>iragro_pc_dependency_net_mkt_inc_irpssc_pc_9yes</t>
  </si>
  <si>
    <t>iracis_pc_dependency_net_mkt_income_pc_9yes</t>
  </si>
  <si>
    <t>iracis_pc_dependency_net_mkt_incirp_pc_9yes</t>
  </si>
  <si>
    <t>iracis_pc_dependency_net_mkt_inc_irpssc_pc_9yes</t>
  </si>
  <si>
    <t>tekopora_inc_pc_dependency_net_mkt_income_pc_9yes</t>
  </si>
  <si>
    <t>tekopora_inc_pc_dependency_net_mkt_incirp_pc_9yes</t>
  </si>
  <si>
    <t>tekopora_inc_pc_dependency_net_mkt_inc_irpssc_pc_9yes</t>
  </si>
  <si>
    <t>famassist_inc_pc_dependency_net_mkt_income_pc_9yes</t>
  </si>
  <si>
    <t>famassist_inc_pc_dependency_net_mkt_incirp_pc_9yes</t>
  </si>
  <si>
    <t>famassist_inc_pc_dependency_net_mkt_inc_irpssc_pc_9yes</t>
  </si>
  <si>
    <t>adulto_inc_pc_dependency_net_mkt_income_pc_9yes</t>
  </si>
  <si>
    <t>adulto_inc_pc_dependency_net_mkt_incirp_pc_9yes</t>
  </si>
  <si>
    <t>adulto_inc_pc_dependency_net_mkt_inc_irpssc_pc_9yes</t>
  </si>
  <si>
    <t>agtrans_inc_pc_dependency_net_mkt_income_pc_9yes</t>
  </si>
  <si>
    <t>agtrans_inc_pc_dependency_net_mkt_incirp_pc_9yes</t>
  </si>
  <si>
    <t>agtrans_inc_pc_dependency_net_mkt_inc_irpssc_pc_9yes</t>
  </si>
  <si>
    <t>elec_sub_pc_dependency_net_mkt_income_pc_9yes</t>
  </si>
  <si>
    <t>elec_sub_pc_dependency_net_mkt_incirp_pc_9yes</t>
  </si>
  <si>
    <t>elec_sub_pc_dependency_net_mkt_inc_irpssc_pc_9yes</t>
  </si>
  <si>
    <t>transporte_sub_pc_dependency_net_mkt_income_pc_9yes</t>
  </si>
  <si>
    <t>transporte_sub_pc_dependency_net_mkt_incirp_pc_9yes</t>
  </si>
  <si>
    <t>transporte_sub_pc_dependency_net_mkt_inc_irpssc_pc_9yes</t>
  </si>
  <si>
    <t>edupubpreesc_pc_dependency_net_mkt_income_pc_9yes</t>
  </si>
  <si>
    <t>edupubpreesc_pc_dependency_net_mkt_incirp_pc_9yes</t>
  </si>
  <si>
    <t>edupubpreesc_pc_dependency_net_mkt_inc_irpssc_pc_9yes</t>
  </si>
  <si>
    <t>edupubprim_pc_dependency_net_mkt_income_pc_9yes</t>
  </si>
  <si>
    <t>edupubprim_pc_dependency_net_mkt_incirp_pc_9yes</t>
  </si>
  <si>
    <t>edupubprim_pc_dependency_net_mkt_inc_irpssc_pc_9yes</t>
  </si>
  <si>
    <t>edupubsec_pc_dependency_net_mkt_income_pc_9yes</t>
  </si>
  <si>
    <t>edupubsec_pc_dependency_net_mkt_incirp_pc_9yes</t>
  </si>
  <si>
    <t>edupubsec_pc_dependency_net_mkt_inc_irpssc_pc_9yes</t>
  </si>
  <si>
    <t>edupubuni_pc_dependency_net_mkt_income_pc_9yes</t>
  </si>
  <si>
    <t>edupubuni_pc_dependency_net_mkt_incirp_pc_9yes</t>
  </si>
  <si>
    <t>edupubuni_pc_dependency_net_mkt_inc_irpssc_pc_9yes</t>
  </si>
  <si>
    <t>transfood_pc_dependency_net_mkt_income_pc_9yes</t>
  </si>
  <si>
    <t>transfood_pc_dependency_net_mkt_incirp_pc_9yes</t>
  </si>
  <si>
    <t>transfood_pc_dependency_net_mkt_inc_irpssc_pc_9yes</t>
  </si>
  <si>
    <t>transutil_pc_dependency_net_mkt_income_pc_9yes</t>
  </si>
  <si>
    <t>transutil_pc_dependency_net_mkt_incirp_pc_9yes</t>
  </si>
  <si>
    <t>transutil_pc_dependency_net_mkt_inc_irpssc_pc_9yes</t>
  </si>
  <si>
    <t>gross_mkt_inc_pc_dependency_net_mkt_income_pc_9yes</t>
  </si>
  <si>
    <t>gross_mkt_inc_pc_dependency_net_mkt_incirp_pc_9yes</t>
  </si>
  <si>
    <t>gross_mkt_inc_pc_dependency_net_mkt_inc_irpssc_pc_9yes</t>
  </si>
  <si>
    <t>net_mkt_income_pc_coverage__9</t>
  </si>
  <si>
    <t>net_mkt_income_pc_mean__9</t>
  </si>
  <si>
    <t>net_mkt_income_pc_dependency_gross_mkt_inc_pc_9yes</t>
  </si>
  <si>
    <t>net_mkt_income_pc_dependency_net_mkt_income_pc_9yes</t>
  </si>
  <si>
    <t>net_mkt_income_pc_dependency_net_mkt_incirp_pc_9yes</t>
  </si>
  <si>
    <t>net_mkt_income_pc_dependency_net_mkt_inc_irpssc_pc_9yes</t>
  </si>
  <si>
    <t>net_mkt_income_pc_dependency_dis_inc_pc_9yes</t>
  </si>
  <si>
    <t>net_mkt_income_pc_dependency_cons_inc_pc_9yes</t>
  </si>
  <si>
    <t>net_mkt_income_pc_dependency_final_inc_pc_9yes</t>
  </si>
  <si>
    <t>net_mkt_income_pc_dependency_nso_inc_9yes</t>
  </si>
  <si>
    <t>net_mkt_income_pc_dependency_linpobto__9yes</t>
  </si>
  <si>
    <t>net_mkt_income_pc_fgt0_linpobto__9</t>
  </si>
  <si>
    <t>net_mkt_income_pc_fgt1_linpobto__9</t>
  </si>
  <si>
    <t>net_mkt_income_pc_fgt2_linpobto__9</t>
  </si>
  <si>
    <t>net_mkt_income_pc_dependency_linpobex__9yes</t>
  </si>
  <si>
    <t>net_mkt_income_pc_fgt0_linpobex__9</t>
  </si>
  <si>
    <t>net_mkt_income_pc_fgt1_linpobex__9</t>
  </si>
  <si>
    <t>net_mkt_income_pc_fgt2_linpobex__9</t>
  </si>
  <si>
    <t>net_mkt_incirp_pc_coverage__9</t>
  </si>
  <si>
    <t>net_mkt_incirp_pc_mean__9</t>
  </si>
  <si>
    <t>net_mkt_incirp_pc_dependency_gross_mkt_inc_pc_9yes</t>
  </si>
  <si>
    <t>net_mkt_incirp_pc_dependency_net_mkt_income_pc_9yes</t>
  </si>
  <si>
    <t>net_mkt_incirp_pc_dependency_net_mkt_incirp_pc_9yes</t>
  </si>
  <si>
    <t>net_mkt_incirp_pc_dependency_net_mkt_inc_irpssc_pc_9yes</t>
  </si>
  <si>
    <t>net_mkt_incirp_pc_dependency_dis_inc_pc_9yes</t>
  </si>
  <si>
    <t>net_mkt_incirp_pc_dependency_cons_inc_pc_9yes</t>
  </si>
  <si>
    <t>net_mkt_incirp_pc_dependency_final_inc_pc_9yes</t>
  </si>
  <si>
    <t>net_mkt_incirp_pc_dependency_nso_inc_9yes</t>
  </si>
  <si>
    <t>net_mkt_incirp_pc_dependency_linpobto__9yes</t>
  </si>
  <si>
    <t>net_mkt_incirp_pc_fgt0_linpobto__9</t>
  </si>
  <si>
    <t>net_mkt_incirp_pc_fgt1_linpobto__9</t>
  </si>
  <si>
    <t>net_mkt_incirp_pc_fgt2_linpobto__9</t>
  </si>
  <si>
    <t>net_mkt_incirp_pc_dependency_linpobex__9yes</t>
  </si>
  <si>
    <t>net_mkt_incirp_pc_fgt0_linpobex__9</t>
  </si>
  <si>
    <t>net_mkt_incirp_pc_fgt1_linpobex__9</t>
  </si>
  <si>
    <t>net_mkt_incirp_pc_fgt2_linpobex__9</t>
  </si>
  <si>
    <t>net_mkt_inc_irpssc_pc_coverage__9</t>
  </si>
  <si>
    <t>net_mkt_inc_irpssc_pc_mean__9</t>
  </si>
  <si>
    <t>net_mkt_inc_irpssc_pc_dependency_gross_mkt_inc_pc_9yes</t>
  </si>
  <si>
    <t>net_mkt_inc_irpssc_pc_dependency_net_mkt_income_pc_9yes</t>
  </si>
  <si>
    <t>net_mkt_inc_irpssc_pc_dependency_net_mkt_incirp_pc_9yes</t>
  </si>
  <si>
    <t>net_mkt_inc_irpssc_pc_dependency_net_mkt_inc_irpssc_pc_9yes</t>
  </si>
  <si>
    <t>net_mkt_inc_irpssc_pc_dependency_dis_inc_pc_9yes</t>
  </si>
  <si>
    <t>net_mkt_inc_irpssc_pc_dependency_cons_inc_pc_9yes</t>
  </si>
  <si>
    <t>net_mkt_inc_irpssc_pc_dependency_final_inc_pc_9yes</t>
  </si>
  <si>
    <t>net_mkt_inc_irpssc_pc_dependency_nso_inc_9yes</t>
  </si>
  <si>
    <t>net_mkt_inc_irpssc_pc_dependency_linpobto__9yes</t>
  </si>
  <si>
    <t>net_mkt_inc_irpssc_pc_dependency_linpobex__9yes</t>
  </si>
  <si>
    <t>dis_inc_pc_dependency_net_mkt_income_pc_9yes</t>
  </si>
  <si>
    <t>dis_inc_pc_dependency_net_mkt_incirp_pc_9yes</t>
  </si>
  <si>
    <t>dis_inc_pc_dependency_net_mkt_inc_irpssc_pc_9yes</t>
  </si>
  <si>
    <t>cons_inc_pc_dependency_net_mkt_income_pc_9yes</t>
  </si>
  <si>
    <t>cons_inc_pc_dependency_net_mkt_incirp_pc_9yes</t>
  </si>
  <si>
    <t>cons_inc_pc_dependency_net_mkt_inc_irpssc_pc_9yes</t>
  </si>
  <si>
    <t>final_inc_pc_dependency_net_mkt_income_pc_9yes</t>
  </si>
  <si>
    <t>final_inc_pc_dependency_net_mkt_incirp_pc_9yes</t>
  </si>
  <si>
    <t>final_inc_pc_dependency_net_mkt_inc_irpssc_pc_9yes</t>
  </si>
  <si>
    <t>nso_inc_dependency_net_mkt_income_pc_9yes</t>
  </si>
  <si>
    <t>nso_inc_dependency_net_mkt_incirp_pc_9yes</t>
  </si>
  <si>
    <t>nso_inc_dependency_net_mkt_inc_irpssc_pc_9yes</t>
  </si>
  <si>
    <t>ssc_pc_dependency_net_mkt_income_pc_9yes</t>
  </si>
  <si>
    <t>ssc_pc_dependency_net_mkt_incirp_pc_9yes</t>
  </si>
  <si>
    <t>ssc_pc_dependency_net_mkt_inc_irpssc_pc_9yes</t>
  </si>
  <si>
    <t>tot_ire_pc_dependency_net_mkt_income_pc_9yes</t>
  </si>
  <si>
    <t>tot_ire_pc_dependency_net_mkt_incirp_pc_9yes</t>
  </si>
  <si>
    <t>tot_ire_pc_dependency_net_mkt_inc_irpssc_pc_9yes</t>
  </si>
  <si>
    <t>tot_dit_corp_pc_dependency_net_mkt_income_pc_10yes</t>
  </si>
  <si>
    <t>tot_dit_corp_pc_dependency_net_mkt_incirp_pc_10yes</t>
  </si>
  <si>
    <t>tot_dit_corp_pc_dependency_net_mkt_inc_irpssc_pc_10yes</t>
  </si>
  <si>
    <t>iragro_pc_dependency_net_mkt_income_pc_10yes</t>
  </si>
  <si>
    <t>iragro_pc_dependency_net_mkt_incirp_pc_10yes</t>
  </si>
  <si>
    <t>iragro_pc_dependency_net_mkt_inc_irpssc_pc_10yes</t>
  </si>
  <si>
    <t>iracis_pc_dependency_net_mkt_income_pc_10yes</t>
  </si>
  <si>
    <t>iracis_pc_dependency_net_mkt_incirp_pc_10yes</t>
  </si>
  <si>
    <t>iracis_pc_dependency_net_mkt_inc_irpssc_pc_10yes</t>
  </si>
  <si>
    <t>tekopora_inc_pc_dependency_net_mkt_income_pc_10yes</t>
  </si>
  <si>
    <t>tekopora_inc_pc_dependency_net_mkt_incirp_pc_10yes</t>
  </si>
  <si>
    <t>tekopora_inc_pc_dependency_net_mkt_inc_irpssc_pc_10yes</t>
  </si>
  <si>
    <t>famassist_inc_pc_dependency_net_mkt_income_pc_10yes</t>
  </si>
  <si>
    <t>famassist_inc_pc_dependency_net_mkt_incirp_pc_10yes</t>
  </si>
  <si>
    <t>famassist_inc_pc_dependency_net_mkt_inc_irpssc_pc_10yes</t>
  </si>
  <si>
    <t>adulto_inc_pc_dependency_net_mkt_income_pc_10yes</t>
  </si>
  <si>
    <t>adulto_inc_pc_dependency_net_mkt_incirp_pc_10yes</t>
  </si>
  <si>
    <t>adulto_inc_pc_dependency_net_mkt_inc_irpssc_pc_10yes</t>
  </si>
  <si>
    <t>elec_sub_pc_dependency_net_mkt_income_pc_10yes</t>
  </si>
  <si>
    <t>elec_sub_pc_dependency_net_mkt_incirp_pc_10yes</t>
  </si>
  <si>
    <t>elec_sub_pc_dependency_net_mkt_inc_irpssc_pc_10yes</t>
  </si>
  <si>
    <t>transporte_sub_pc_dependency_net_mkt_income_pc_10yes</t>
  </si>
  <si>
    <t>transporte_sub_pc_dependency_net_mkt_incirp_pc_10yes</t>
  </si>
  <si>
    <t>transporte_sub_pc_dependency_net_mkt_inc_irpssc_pc_10yes</t>
  </si>
  <si>
    <t>labor_tax_pc_dependency_net_mkt_income_pc_10yes</t>
  </si>
  <si>
    <t>labor_tax_pc_dependency_net_mkt_incirp_pc_10yes</t>
  </si>
  <si>
    <t>labor_tax_pc_dependency_net_mkt_inc_irpssc_pc_10yes</t>
  </si>
  <si>
    <t>edupubpreesc_pc_dependency_net_mkt_income_pc_10yes</t>
  </si>
  <si>
    <t>edupubpreesc_pc_dependency_net_mkt_incirp_pc_10yes</t>
  </si>
  <si>
    <t>edupubpreesc_pc_dependency_net_mkt_inc_irpssc_pc_10yes</t>
  </si>
  <si>
    <t>edupubprim_pc_dependency_net_mkt_income_pc_10yes</t>
  </si>
  <si>
    <t>edupubprim_pc_dependency_net_mkt_incirp_pc_10yes</t>
  </si>
  <si>
    <t>edupubprim_pc_dependency_net_mkt_inc_irpssc_pc_10yes</t>
  </si>
  <si>
    <t>edupubsec_pc_dependency_net_mkt_income_pc_10yes</t>
  </si>
  <si>
    <t>edupubsec_pc_dependency_net_mkt_incirp_pc_10yes</t>
  </si>
  <si>
    <t>edupubsec_pc_dependency_net_mkt_inc_irpssc_pc_10yes</t>
  </si>
  <si>
    <t>edupubuni_pc_dependency_net_mkt_income_pc_10yes</t>
  </si>
  <si>
    <t>edupubuni_pc_dependency_net_mkt_incirp_pc_10yes</t>
  </si>
  <si>
    <t>edupubuni_pc_dependency_net_mkt_inc_irpssc_pc_10yes</t>
  </si>
  <si>
    <t>transfood_pc_dependency_net_mkt_income_pc_10yes</t>
  </si>
  <si>
    <t>transfood_pc_dependency_net_mkt_incirp_pc_10yes</t>
  </si>
  <si>
    <t>transfood_pc_dependency_net_mkt_inc_irpssc_pc_10yes</t>
  </si>
  <si>
    <t>transutil_pc_dependency_net_mkt_income_pc_10yes</t>
  </si>
  <si>
    <t>transutil_pc_dependency_net_mkt_incirp_pc_10yes</t>
  </si>
  <si>
    <t>transutil_pc_dependency_net_mkt_inc_irpssc_pc_10yes</t>
  </si>
  <si>
    <t>gross_mkt_inc_pc_dependency_net_mkt_income_pc_10yes</t>
  </si>
  <si>
    <t>gross_mkt_inc_pc_dependency_net_mkt_incirp_pc_10yes</t>
  </si>
  <si>
    <t>gross_mkt_inc_pc_dependency_net_mkt_inc_irpssc_pc_10yes</t>
  </si>
  <si>
    <t>net_mkt_income_pc_coverage__10</t>
  </si>
  <si>
    <t>net_mkt_income_pc_mean__10</t>
  </si>
  <si>
    <t>net_mkt_income_pc_dependency_gross_mkt_inc_pc_10yes</t>
  </si>
  <si>
    <t>net_mkt_income_pc_dependency_net_mkt_income_pc_10yes</t>
  </si>
  <si>
    <t>net_mkt_income_pc_dependency_net_mkt_incirp_pc_10yes</t>
  </si>
  <si>
    <t>net_mkt_income_pc_dependency_net_mkt_inc_irpssc_pc_10yes</t>
  </si>
  <si>
    <t>net_mkt_income_pc_dependency_dis_inc_pc_10yes</t>
  </si>
  <si>
    <t>net_mkt_income_pc_dependency_cons_inc_pc_10yes</t>
  </si>
  <si>
    <t>net_mkt_income_pc_dependency_final_inc_pc_10yes</t>
  </si>
  <si>
    <t>net_mkt_income_pc_dependency_nso_inc_10yes</t>
  </si>
  <si>
    <t>net_mkt_income_pc_dependency_linpobto__10yes</t>
  </si>
  <si>
    <t>net_mkt_income_pc_fgt0_linpobto__10</t>
  </si>
  <si>
    <t>net_mkt_income_pc_fgt1_linpobto__10</t>
  </si>
  <si>
    <t>net_mkt_income_pc_fgt2_linpobto__10</t>
  </si>
  <si>
    <t>net_mkt_income_pc_dependency_linpobex__10yes</t>
  </si>
  <si>
    <t>net_mkt_income_pc_fgt0_linpobex__10</t>
  </si>
  <si>
    <t>net_mkt_income_pc_fgt1_linpobex__10</t>
  </si>
  <si>
    <t>net_mkt_income_pc_fgt2_linpobex__10</t>
  </si>
  <si>
    <t>net_mkt_incirp_pc_coverage__10</t>
  </si>
  <si>
    <t>net_mkt_incirp_pc_mean__10</t>
  </si>
  <si>
    <t>net_mkt_incirp_pc_dependency_gross_mkt_inc_pc_10yes</t>
  </si>
  <si>
    <t>net_mkt_incirp_pc_dependency_net_mkt_income_pc_10yes</t>
  </si>
  <si>
    <t>net_mkt_incirp_pc_dependency_net_mkt_incirp_pc_10yes</t>
  </si>
  <si>
    <t>net_mkt_incirp_pc_dependency_net_mkt_inc_irpssc_pc_10yes</t>
  </si>
  <si>
    <t>net_mkt_incirp_pc_dependency_dis_inc_pc_10yes</t>
  </si>
  <si>
    <t>net_mkt_incirp_pc_dependency_cons_inc_pc_10yes</t>
  </si>
  <si>
    <t>net_mkt_incirp_pc_dependency_final_inc_pc_10yes</t>
  </si>
  <si>
    <t>net_mkt_incirp_pc_dependency_nso_inc_10yes</t>
  </si>
  <si>
    <t>net_mkt_incirp_pc_dependency_linpobto__10yes</t>
  </si>
  <si>
    <t>net_mkt_incirp_pc_fgt0_linpobto__10</t>
  </si>
  <si>
    <t>net_mkt_incirp_pc_fgt1_linpobto__10</t>
  </si>
  <si>
    <t>net_mkt_incirp_pc_fgt2_linpobto__10</t>
  </si>
  <si>
    <t>net_mkt_incirp_pc_dependency_linpobex__10yes</t>
  </si>
  <si>
    <t>net_mkt_incirp_pc_fgt0_linpobex__10</t>
  </si>
  <si>
    <t>net_mkt_incirp_pc_fgt1_linpobex__10</t>
  </si>
  <si>
    <t>net_mkt_incirp_pc_fgt2_linpobex__10</t>
  </si>
  <si>
    <t>tot_deduction_taken_pc_dependency_net_mkt_income_pc_10yes</t>
  </si>
  <si>
    <t>tot_deduction_taken_pc_dependency_net_mkt_incirp_pc_10yes</t>
  </si>
  <si>
    <t>tot_deduction_taken_pc_dependency_net_mkt_inc_irpssc_pc_10yes</t>
  </si>
  <si>
    <t>net_mkt_inc_irpssc_pc_coverage__10</t>
  </si>
  <si>
    <t>net_mkt_inc_irpssc_pc_mean__10</t>
  </si>
  <si>
    <t>net_mkt_inc_irpssc_pc_dependency_gross_mkt_inc_pc_10yes</t>
  </si>
  <si>
    <t>net_mkt_inc_irpssc_pc_dependency_net_mkt_income_pc_10yes</t>
  </si>
  <si>
    <t>net_mkt_inc_irpssc_pc_dependency_net_mkt_incirp_pc_10yes</t>
  </si>
  <si>
    <t>net_mkt_inc_irpssc_pc_dependency_net_mkt_inc_irpssc_pc_10yes</t>
  </si>
  <si>
    <t>net_mkt_inc_irpssc_pc_dependency_dis_inc_pc_10yes</t>
  </si>
  <si>
    <t>net_mkt_inc_irpssc_pc_dependency_cons_inc_pc_10yes</t>
  </si>
  <si>
    <t>net_mkt_inc_irpssc_pc_dependency_final_inc_pc_10yes</t>
  </si>
  <si>
    <t>net_mkt_inc_irpssc_pc_dependency_nso_inc_10yes</t>
  </si>
  <si>
    <t>net_mkt_inc_irpssc_pc_dependency_linpobto__10yes</t>
  </si>
  <si>
    <t>net_mkt_inc_irpssc_pc_dependency_linpobex__10yes</t>
  </si>
  <si>
    <t>dis_inc_pc_dependency_net_mkt_income_pc_10yes</t>
  </si>
  <si>
    <t>dis_inc_pc_dependency_net_mkt_incirp_pc_10yes</t>
  </si>
  <si>
    <t>dis_inc_pc_dependency_net_mkt_inc_irpssc_pc_10yes</t>
  </si>
  <si>
    <t>cons_inc_pc_dependency_net_mkt_income_pc_10yes</t>
  </si>
  <si>
    <t>cons_inc_pc_dependency_net_mkt_incirp_pc_10yes</t>
  </si>
  <si>
    <t>cons_inc_pc_dependency_net_mkt_inc_irpssc_pc_10yes</t>
  </si>
  <si>
    <t>final_inc_pc_dependency_net_mkt_income_pc_10yes</t>
  </si>
  <si>
    <t>final_inc_pc_dependency_net_mkt_incirp_pc_10yes</t>
  </si>
  <si>
    <t>final_inc_pc_dependency_net_mkt_inc_irpssc_pc_10yes</t>
  </si>
  <si>
    <t>nso_inc_dependency_net_mkt_income_pc_10yes</t>
  </si>
  <si>
    <t>nso_inc_dependency_net_mkt_incirp_pc_10yes</t>
  </si>
  <si>
    <t>nso_inc_dependency_net_mkt_inc_irpssc_pc_10yes</t>
  </si>
  <si>
    <t>ssc_pc_dependency_net_mkt_income_pc_10yes</t>
  </si>
  <si>
    <t>ssc_pc_dependency_net_mkt_incirp_pc_10yes</t>
  </si>
  <si>
    <t>ssc_pc_dependency_net_mkt_inc_irpssc_pc_10yes</t>
  </si>
  <si>
    <t>tot_ire_pc_dependency_net_mkt_income_pc_10yes</t>
  </si>
  <si>
    <t>tot_ire_pc_dependency_net_mkt_incirp_pc_10yes</t>
  </si>
  <si>
    <t>tot_ire_pc_dependency_net_mkt_inc_irpssc_pc_10yes</t>
  </si>
  <si>
    <t>net_mkt_income_pc_gini__.</t>
  </si>
  <si>
    <t>net_mkt_income_pc_theil__.</t>
  </si>
  <si>
    <t>net_mkt_incirp_pc_gini__.</t>
  </si>
  <si>
    <t>net_mkt_incirp_pc_theil__.</t>
  </si>
  <si>
    <t>net_mkt_inc_irpssc_pc_fgt0_linpobex__.</t>
  </si>
  <si>
    <t>net_mkt_inc_irpssc_pc_fgt0_linpobto__.</t>
  </si>
  <si>
    <t>net_mkt_inc_irpssc_pc_fgt1_linpobex__.</t>
  </si>
  <si>
    <t>net_mkt_inc_irpssc_pc_fgt1_linpobto__.</t>
  </si>
  <si>
    <t>net_mkt_inc_irpssc_pc_fgt2_linpobex__.</t>
  </si>
  <si>
    <t>net_mkt_inc_irpssc_pc_fgt2_linpobto__.</t>
  </si>
  <si>
    <t>net_mkt_inc_irpssc_pc_fgt0_linpobto__1</t>
  </si>
  <si>
    <t>net_mkt_inc_irpssc_pc_fgt1_linpobto__1</t>
  </si>
  <si>
    <t>net_mkt_inc_irpssc_pc_fgt2_linpobto__1</t>
  </si>
  <si>
    <t>net_mkt_inc_irpssc_pc_fgt0_linpobex__1</t>
  </si>
  <si>
    <t>net_mkt_inc_irpssc_pc_fgt1_linpobex__1</t>
  </si>
  <si>
    <t>net_mkt_inc_irpssc_pc_fgt2_linpobex__1</t>
  </si>
  <si>
    <t>net_mkt_inc_irpssc_pc_fgt0_linpobto__2</t>
  </si>
  <si>
    <t>net_mkt_inc_irpssc_pc_fgt1_linpobto__2</t>
  </si>
  <si>
    <t>net_mkt_inc_irpssc_pc_fgt2_linpobto__2</t>
  </si>
  <si>
    <t>net_mkt_inc_irpssc_pc_fgt0_linpobex__2</t>
  </si>
  <si>
    <t>net_mkt_inc_irpssc_pc_fgt1_linpobex__2</t>
  </si>
  <si>
    <t>net_mkt_inc_irpssc_pc_fgt2_linpobex__2</t>
  </si>
  <si>
    <t>net_mkt_inc_irpssc_pc_fgt0_linpobto__3</t>
  </si>
  <si>
    <t>net_mkt_inc_irpssc_pc_fgt1_linpobto__3</t>
  </si>
  <si>
    <t>net_mkt_inc_irpssc_pc_fgt2_linpobto__3</t>
  </si>
  <si>
    <t>net_mkt_inc_irpssc_pc_fgt0_linpobex__3</t>
  </si>
  <si>
    <t>net_mkt_inc_irpssc_pc_fgt1_linpobex__3</t>
  </si>
  <si>
    <t>net_mkt_inc_irpssc_pc_fgt2_linpobex__3</t>
  </si>
  <si>
    <t>net_mkt_inc_irpssc_pc_fgt0_linpobto__4</t>
  </si>
  <si>
    <t>net_mkt_inc_irpssc_pc_fgt1_linpobto__4</t>
  </si>
  <si>
    <t>net_mkt_inc_irpssc_pc_fgt2_linpobto__4</t>
  </si>
  <si>
    <t>net_mkt_inc_irpssc_pc_fgt0_linpobex__4</t>
  </si>
  <si>
    <t>net_mkt_inc_irpssc_pc_fgt1_linpobex__4</t>
  </si>
  <si>
    <t>net_mkt_inc_irpssc_pc_fgt2_linpobex__4</t>
  </si>
  <si>
    <t>net_mkt_inc_irpssc_pc_fgt0_linpobto__5</t>
  </si>
  <si>
    <t>net_mkt_inc_irpssc_pc_fgt1_linpobto__5</t>
  </si>
  <si>
    <t>net_mkt_inc_irpssc_pc_fgt2_linpobto__5</t>
  </si>
  <si>
    <t>net_mkt_inc_irpssc_pc_fgt0_linpobex__5</t>
  </si>
  <si>
    <t>net_mkt_inc_irpssc_pc_fgt1_linpobex__5</t>
  </si>
  <si>
    <t>net_mkt_inc_irpssc_pc_fgt2_linpobex__5</t>
  </si>
  <si>
    <t>net_mkt_inc_irpssc_pc_fgt0_linpobto__6</t>
  </si>
  <si>
    <t>net_mkt_inc_irpssc_pc_fgt1_linpobto__6</t>
  </si>
  <si>
    <t>net_mkt_inc_irpssc_pc_fgt2_linpobto__6</t>
  </si>
  <si>
    <t>net_mkt_inc_irpssc_pc_fgt0_linpobex__6</t>
  </si>
  <si>
    <t>net_mkt_inc_irpssc_pc_fgt1_linpobex__6</t>
  </si>
  <si>
    <t>net_mkt_inc_irpssc_pc_fgt2_linpobex__6</t>
  </si>
  <si>
    <t>net_mkt_inc_irpssc_pc_fgt0_linpobto__7</t>
  </si>
  <si>
    <t>net_mkt_inc_irpssc_pc_fgt1_linpobto__7</t>
  </si>
  <si>
    <t>net_mkt_inc_irpssc_pc_fgt2_linpobto__7</t>
  </si>
  <si>
    <t>net_mkt_inc_irpssc_pc_fgt0_linpobex__7</t>
  </si>
  <si>
    <t>net_mkt_inc_irpssc_pc_fgt1_linpobex__7</t>
  </si>
  <si>
    <t>net_mkt_inc_irpssc_pc_fgt2_linpobex__7</t>
  </si>
  <si>
    <t>net_mkt_inc_irpssc_pc_fgt0_linpobto__8</t>
  </si>
  <si>
    <t>net_mkt_inc_irpssc_pc_fgt1_linpobto__8</t>
  </si>
  <si>
    <t>net_mkt_inc_irpssc_pc_fgt2_linpobto__8</t>
  </si>
  <si>
    <t>net_mkt_inc_irpssc_pc_fgt0_linpobex__8</t>
  </si>
  <si>
    <t>net_mkt_inc_irpssc_pc_fgt1_linpobex__8</t>
  </si>
  <si>
    <t>net_mkt_inc_irpssc_pc_fgt2_linpobex__8</t>
  </si>
  <si>
    <t>net_mkt_inc_irpssc_pc_fgt0_linpobto__9</t>
  </si>
  <si>
    <t>net_mkt_inc_irpssc_pc_fgt1_linpobto__9</t>
  </si>
  <si>
    <t>net_mkt_inc_irpssc_pc_fgt2_linpobto__9</t>
  </si>
  <si>
    <t>net_mkt_inc_irpssc_pc_fgt0_linpobex__9</t>
  </si>
  <si>
    <t>net_mkt_inc_irpssc_pc_fgt1_linpobex__9</t>
  </si>
  <si>
    <t>net_mkt_inc_irpssc_pc_fgt2_linpobex__9</t>
  </si>
  <si>
    <t>net_mkt_inc_irpssc_pc_fgt0_linpobto__10</t>
  </si>
  <si>
    <t>net_mkt_inc_irpssc_pc_fgt1_linpobto__10</t>
  </si>
  <si>
    <t>net_mkt_inc_irpssc_pc_fgt2_linpobto__10</t>
  </si>
  <si>
    <t>net_mkt_inc_irpssc_pc_fgt0_linpobex__10</t>
  </si>
  <si>
    <t>net_mkt_inc_irpssc_pc_fgt1_linpobex__10</t>
  </si>
  <si>
    <t>net_mkt_inc_irpssc_pc_fgt2_linpobex__10</t>
  </si>
  <si>
    <t>net_mkt_inc_irpssc_pc_gini__.</t>
  </si>
  <si>
    <t>net_mkt_inc_irpssc_pc_theil__.</t>
  </si>
  <si>
    <t>irpc_pc</t>
  </si>
  <si>
    <t>irpc_pc_dependency_gross_mkt_inc_pc_1</t>
  </si>
  <si>
    <t>irpc_pc_dependency_net_mkt_income_pc_1</t>
  </si>
  <si>
    <t>irpc_pc_dependency_net_mkt_incirp_pc_1</t>
  </si>
  <si>
    <t>irpc_pc_dependency_net_mkt_inc_irpssc_pc_1</t>
  </si>
  <si>
    <t>irpc_pc_dependency_dis_inc_pc_1</t>
  </si>
  <si>
    <t>irpc_pc_dependency_cons_inc_pc_1</t>
  </si>
  <si>
    <t>irpc_pc_dependency_final_inc_pc_1</t>
  </si>
  <si>
    <t>irpc_pc_dependency_nso_inc_1</t>
  </si>
  <si>
    <t>irpc_pc_dependency_linpobto__1</t>
  </si>
  <si>
    <t>irpc_pc_dependency_linpobex__1</t>
  </si>
  <si>
    <t>irpc_pc_dependency_gross_mkt_inc_pc_2</t>
  </si>
  <si>
    <t>irpc_pc_dependency_net_mkt_income_pc_2</t>
  </si>
  <si>
    <t>irpc_pc_dependency_net_mkt_incirp_pc_2</t>
  </si>
  <si>
    <t>irpc_pc_dependency_net_mkt_inc_irpssc_pc_2</t>
  </si>
  <si>
    <t>irpc_pc_dependency_dis_inc_pc_2</t>
  </si>
  <si>
    <t>irpc_pc_dependency_cons_inc_pc_2</t>
  </si>
  <si>
    <t>irpc_pc_dependency_final_inc_pc_2</t>
  </si>
  <si>
    <t>irpc_pc_dependency_nso_inc_2</t>
  </si>
  <si>
    <t>irpc_pc_dependency_linpobto__2</t>
  </si>
  <si>
    <t>irpc_pc_dependency_linpobex__2</t>
  </si>
  <si>
    <t>irpc_pc_dependency_gross_mkt_inc_pc_3</t>
  </si>
  <si>
    <t>irpc_pc_dependency_net_mkt_income_pc_3</t>
  </si>
  <si>
    <t>irpc_pc_dependency_net_mkt_incirp_pc_3</t>
  </si>
  <si>
    <t>irpc_pc_dependency_net_mkt_inc_irpssc_pc_3</t>
  </si>
  <si>
    <t>irpc_pc_dependency_dis_inc_pc_3</t>
  </si>
  <si>
    <t>irpc_pc_dependency_cons_inc_pc_3</t>
  </si>
  <si>
    <t>irpc_pc_dependency_final_inc_pc_3</t>
  </si>
  <si>
    <t>irpc_pc_dependency_nso_inc_3</t>
  </si>
  <si>
    <t>irpc_pc_dependency_linpobto__3</t>
  </si>
  <si>
    <t>irpc_pc_dependency_linpobex__3</t>
  </si>
  <si>
    <t>irpc_pc_dependency_gross_mkt_inc_pc_4</t>
  </si>
  <si>
    <t>irpc_pc_dependency_net_mkt_income_pc_4</t>
  </si>
  <si>
    <t>irpc_pc_dependency_net_mkt_incirp_pc_4</t>
  </si>
  <si>
    <t>irpc_pc_dependency_net_mkt_inc_irpssc_pc_4</t>
  </si>
  <si>
    <t>irpc_pc_dependency_dis_inc_pc_4</t>
  </si>
  <si>
    <t>irpc_pc_dependency_cons_inc_pc_4</t>
  </si>
  <si>
    <t>irpc_pc_dependency_final_inc_pc_4</t>
  </si>
  <si>
    <t>irpc_pc_dependency_nso_inc_4</t>
  </si>
  <si>
    <t>irpc_pc_dependency_linpobto__4</t>
  </si>
  <si>
    <t>irpc_pc_dependency_linpobex__4</t>
  </si>
  <si>
    <t>irpc_pc_dependency_gross_mkt_inc_pc_5</t>
  </si>
  <si>
    <t>irpc_pc_dependency_net_mkt_income_pc_5</t>
  </si>
  <si>
    <t>irpc_pc_dependency_net_mkt_incirp_pc_5</t>
  </si>
  <si>
    <t>irpc_pc_dependency_net_mkt_inc_irpssc_pc_5</t>
  </si>
  <si>
    <t>irpc_pc_dependency_dis_inc_pc_5</t>
  </si>
  <si>
    <t>irpc_pc_dependency_cons_inc_pc_5</t>
  </si>
  <si>
    <t>irpc_pc_dependency_final_inc_pc_5</t>
  </si>
  <si>
    <t>irpc_pc_dependency_nso_inc_5</t>
  </si>
  <si>
    <t>irpc_pc_dependency_linpobto__5</t>
  </si>
  <si>
    <t>irpc_pc_dependency_linpobex__5</t>
  </si>
  <si>
    <t>irpc_pc_dependency_gross_mkt_inc_pc_6</t>
  </si>
  <si>
    <t>irpc_pc_dependency_net_mkt_income_pc_6</t>
  </si>
  <si>
    <t>irpc_pc_dependency_net_mkt_incirp_pc_6</t>
  </si>
  <si>
    <t>irpc_pc_dependency_net_mkt_inc_irpssc_pc_6</t>
  </si>
  <si>
    <t>irpc_pc_dependency_dis_inc_pc_6</t>
  </si>
  <si>
    <t>irpc_pc_dependency_cons_inc_pc_6</t>
  </si>
  <si>
    <t>irpc_pc_dependency_final_inc_pc_6</t>
  </si>
  <si>
    <t>irpc_pc_dependency_nso_inc_6</t>
  </si>
  <si>
    <t>irpc_pc_dependency_linpobto__6</t>
  </si>
  <si>
    <t>irpc_pc_dependency_linpobex__6</t>
  </si>
  <si>
    <t>irpc_pc_dependency_gross_mkt_inc_pc_7</t>
  </si>
  <si>
    <t>irpc_pc_dependency_net_mkt_income_pc_7</t>
  </si>
  <si>
    <t>irpc_pc_dependency_net_mkt_incirp_pc_7</t>
  </si>
  <si>
    <t>irpc_pc_dependency_net_mkt_inc_irpssc_pc_7</t>
  </si>
  <si>
    <t>irpc_pc_dependency_dis_inc_pc_7</t>
  </si>
  <si>
    <t>irpc_pc_dependency_cons_inc_pc_7</t>
  </si>
  <si>
    <t>irpc_pc_dependency_final_inc_pc_7</t>
  </si>
  <si>
    <t>irpc_pc_dependency_nso_inc_7</t>
  </si>
  <si>
    <t>irpc_pc_dependency_linpobto__7</t>
  </si>
  <si>
    <t>irpc_pc_dependency_linpobex__7</t>
  </si>
  <si>
    <t>irpc_pc_dependency_gross_mkt_inc_pc_8</t>
  </si>
  <si>
    <t>irpc_pc_dependency_net_mkt_income_pc_8</t>
  </si>
  <si>
    <t>irpc_pc_dependency_net_mkt_incirp_pc_8</t>
  </si>
  <si>
    <t>irpc_pc_dependency_net_mkt_inc_irpssc_pc_8</t>
  </si>
  <si>
    <t>irpc_pc_dependency_dis_inc_pc_8</t>
  </si>
  <si>
    <t>irpc_pc_dependency_cons_inc_pc_8</t>
  </si>
  <si>
    <t>irpc_pc_dependency_final_inc_pc_8</t>
  </si>
  <si>
    <t>irpc_pc_dependency_nso_inc_8</t>
  </si>
  <si>
    <t>irpc_pc_dependency_linpobto__8</t>
  </si>
  <si>
    <t>irpc_pc_dependency_linpobex__8</t>
  </si>
  <si>
    <t>irpc_pc_dependency_gross_mkt_inc_pc_9</t>
  </si>
  <si>
    <t>irpc_pc_dependency_net_mkt_income_pc_9</t>
  </si>
  <si>
    <t>irpc_pc_dependency_net_mkt_incirp_pc_9</t>
  </si>
  <si>
    <t>irpc_pc_dependency_net_mkt_inc_irpssc_pc_9</t>
  </si>
  <si>
    <t>irpc_pc_dependency_dis_inc_pc_9</t>
  </si>
  <si>
    <t>irpc_pc_dependency_cons_inc_pc_9</t>
  </si>
  <si>
    <t>irpc_pc_dependency_final_inc_pc_9</t>
  </si>
  <si>
    <t>irpc_pc_dependency_nso_inc_9</t>
  </si>
  <si>
    <t>irpc_pc_dependency_linpobto__9</t>
  </si>
  <si>
    <t>irpc_pc_dependency_linpobex__9</t>
  </si>
  <si>
    <t>irpc_pc_dependency_gross_mkt_inc_pc_10</t>
  </si>
  <si>
    <t>irpc_pc_dependency_net_mkt_income_pc_10</t>
  </si>
  <si>
    <t>irpc_pc_dependency_net_mkt_incirp_pc_10</t>
  </si>
  <si>
    <t>irpc_pc_dependency_net_mkt_inc_irpssc_pc_10</t>
  </si>
  <si>
    <t>irpc_pc_dependency_dis_inc_pc_10</t>
  </si>
  <si>
    <t>irpc_pc_dependency_cons_inc_pc_10</t>
  </si>
  <si>
    <t>irpc_pc_dependency_final_inc_pc_10</t>
  </si>
  <si>
    <t>irpc_pc_dependency_nso_inc_10</t>
  </si>
  <si>
    <t>irpc_pc_dependency_linpobto__10</t>
  </si>
  <si>
    <t>irpc_pc_dependency_linpobex__10</t>
  </si>
  <si>
    <t>irpc_pc_beneficiaries__1</t>
  </si>
  <si>
    <t>irpc_pc_benefits__1</t>
  </si>
  <si>
    <t>irpc_pc_coverage__1</t>
  </si>
  <si>
    <t>irpc_pc_mean__1</t>
  </si>
  <si>
    <t>irpc_pc_beneficiaries__2</t>
  </si>
  <si>
    <t>irpc_pc_benefits__2</t>
  </si>
  <si>
    <t>irpc_pc_coverage__2</t>
  </si>
  <si>
    <t>irpc_pc_mean__2</t>
  </si>
  <si>
    <t>irpc_pc_dependency_gross_mkt_inc_pc_2yes</t>
  </si>
  <si>
    <t>irpc_pc_dependency_net_mkt_income_pc_2yes</t>
  </si>
  <si>
    <t>irpc_pc_dependency_net_mkt_incirp_pc_2yes</t>
  </si>
  <si>
    <t>irpc_pc_dependency_net_mkt_inc_irpssc_pc_2yes</t>
  </si>
  <si>
    <t>irpc_pc_dependency_dis_inc_pc_2yes</t>
  </si>
  <si>
    <t>irpc_pc_dependency_cons_inc_pc_2yes</t>
  </si>
  <si>
    <t>irpc_pc_dependency_final_inc_pc_2yes</t>
  </si>
  <si>
    <t>irpc_pc_dependency_nso_inc_2yes</t>
  </si>
  <si>
    <t>irpc_pc_dependency_linpobto__2yes</t>
  </si>
  <si>
    <t>irpc_pc_dependency_linpobex__2yes</t>
  </si>
  <si>
    <t>irpc_pc_beneficiaries__3</t>
  </si>
  <si>
    <t>irpc_pc_benefits__3</t>
  </si>
  <si>
    <t>irpc_pc_coverage__3</t>
  </si>
  <si>
    <t>irpc_pc_mean__3</t>
  </si>
  <si>
    <t>irpc_pc_dependency_gross_mkt_inc_pc_3yes</t>
  </si>
  <si>
    <t>irpc_pc_dependency_net_mkt_income_pc_3yes</t>
  </si>
  <si>
    <t>irpc_pc_dependency_net_mkt_incirp_pc_3yes</t>
  </si>
  <si>
    <t>irpc_pc_dependency_net_mkt_inc_irpssc_pc_3yes</t>
  </si>
  <si>
    <t>irpc_pc_dependency_dis_inc_pc_3yes</t>
  </si>
  <si>
    <t>irpc_pc_dependency_cons_inc_pc_3yes</t>
  </si>
  <si>
    <t>irpc_pc_dependency_final_inc_pc_3yes</t>
  </si>
  <si>
    <t>irpc_pc_dependency_nso_inc_3yes</t>
  </si>
  <si>
    <t>irpc_pc_dependency_linpobto__3yes</t>
  </si>
  <si>
    <t>irpc_pc_dependency_linpobex__3yes</t>
  </si>
  <si>
    <t>irpc_pc_beneficiaries__4</t>
  </si>
  <si>
    <t>irpc_pc_benefits__4</t>
  </si>
  <si>
    <t>irpc_pc_coverage__4</t>
  </si>
  <si>
    <t>irpc_pc_mean__4</t>
  </si>
  <si>
    <t>irpc_pc_dependency_gross_mkt_inc_pc_4yes</t>
  </si>
  <si>
    <t>irpc_pc_dependency_net_mkt_income_pc_4yes</t>
  </si>
  <si>
    <t>irpc_pc_dependency_net_mkt_incirp_pc_4yes</t>
  </si>
  <si>
    <t>irpc_pc_dependency_net_mkt_inc_irpssc_pc_4yes</t>
  </si>
  <si>
    <t>irpc_pc_dependency_dis_inc_pc_4yes</t>
  </si>
  <si>
    <t>irpc_pc_dependency_cons_inc_pc_4yes</t>
  </si>
  <si>
    <t>irpc_pc_dependency_final_inc_pc_4yes</t>
  </si>
  <si>
    <t>irpc_pc_dependency_nso_inc_4yes</t>
  </si>
  <si>
    <t>irpc_pc_dependency_linpobto__4yes</t>
  </si>
  <si>
    <t>irpc_pc_dependency_linpobex__4yes</t>
  </si>
  <si>
    <t>irpc_pc_beneficiaries__5</t>
  </si>
  <si>
    <t>irpc_pc_benefits__5</t>
  </si>
  <si>
    <t>irpc_pc_coverage__5</t>
  </si>
  <si>
    <t>irpc_pc_mean__5</t>
  </si>
  <si>
    <t>irpc_pc_dependency_gross_mkt_inc_pc_5yes</t>
  </si>
  <si>
    <t>irpc_pc_dependency_net_mkt_income_pc_5yes</t>
  </si>
  <si>
    <t>irpc_pc_dependency_net_mkt_incirp_pc_5yes</t>
  </si>
  <si>
    <t>irpc_pc_dependency_net_mkt_inc_irpssc_pc_5yes</t>
  </si>
  <si>
    <t>irpc_pc_dependency_dis_inc_pc_5yes</t>
  </si>
  <si>
    <t>irpc_pc_dependency_cons_inc_pc_5yes</t>
  </si>
  <si>
    <t>irpc_pc_dependency_final_inc_pc_5yes</t>
  </si>
  <si>
    <t>irpc_pc_dependency_nso_inc_5yes</t>
  </si>
  <si>
    <t>irpc_pc_dependency_linpobto__5yes</t>
  </si>
  <si>
    <t>irpc_pc_dependency_linpobex__5yes</t>
  </si>
  <si>
    <t>irpc_pc_beneficiaries__6</t>
  </si>
  <si>
    <t>irpc_pc_benefits__6</t>
  </si>
  <si>
    <t>irpc_pc_coverage__6</t>
  </si>
  <si>
    <t>irpc_pc_mean__6</t>
  </si>
  <si>
    <t>irpc_pc_dependency_gross_mkt_inc_pc_6yes</t>
  </si>
  <si>
    <t>irpc_pc_dependency_net_mkt_income_pc_6yes</t>
  </si>
  <si>
    <t>irpc_pc_dependency_net_mkt_incirp_pc_6yes</t>
  </si>
  <si>
    <t>irpc_pc_dependency_net_mkt_inc_irpssc_pc_6yes</t>
  </si>
  <si>
    <t>irpc_pc_dependency_dis_inc_pc_6yes</t>
  </si>
  <si>
    <t>irpc_pc_dependency_cons_inc_pc_6yes</t>
  </si>
  <si>
    <t>irpc_pc_dependency_final_inc_pc_6yes</t>
  </si>
  <si>
    <t>irpc_pc_dependency_nso_inc_6yes</t>
  </si>
  <si>
    <t>irpc_pc_dependency_linpobto__6yes</t>
  </si>
  <si>
    <t>irpc_pc_dependency_linpobex__6yes</t>
  </si>
  <si>
    <t>irpc_pc_beneficiaries__7</t>
  </si>
  <si>
    <t>irpc_pc_benefits__7</t>
  </si>
  <si>
    <t>irpc_pc_coverage__7</t>
  </si>
  <si>
    <t>irpc_pc_mean__7</t>
  </si>
  <si>
    <t>irpc_pc_dependency_gross_mkt_inc_pc_7yes</t>
  </si>
  <si>
    <t>irpc_pc_dependency_net_mkt_income_pc_7yes</t>
  </si>
  <si>
    <t>irpc_pc_dependency_net_mkt_incirp_pc_7yes</t>
  </si>
  <si>
    <t>irpc_pc_dependency_net_mkt_inc_irpssc_pc_7yes</t>
  </si>
  <si>
    <t>irpc_pc_dependency_dis_inc_pc_7yes</t>
  </si>
  <si>
    <t>irpc_pc_dependency_cons_inc_pc_7yes</t>
  </si>
  <si>
    <t>irpc_pc_dependency_final_inc_pc_7yes</t>
  </si>
  <si>
    <t>irpc_pc_dependency_nso_inc_7yes</t>
  </si>
  <si>
    <t>irpc_pc_dependency_linpobto__7yes</t>
  </si>
  <si>
    <t>irpc_pc_dependency_linpobex__7yes</t>
  </si>
  <si>
    <t>irpc_pc_beneficiaries__8</t>
  </si>
  <si>
    <t>irpc_pc_benefits__8</t>
  </si>
  <si>
    <t>irpc_pc_coverage__8</t>
  </si>
  <si>
    <t>irpc_pc_mean__8</t>
  </si>
  <si>
    <t>irpc_pc_dependency_gross_mkt_inc_pc_8yes</t>
  </si>
  <si>
    <t>irpc_pc_dependency_net_mkt_income_pc_8yes</t>
  </si>
  <si>
    <t>irpc_pc_dependency_net_mkt_incirp_pc_8yes</t>
  </si>
  <si>
    <t>irpc_pc_dependency_net_mkt_inc_irpssc_pc_8yes</t>
  </si>
  <si>
    <t>irpc_pc_dependency_dis_inc_pc_8yes</t>
  </si>
  <si>
    <t>irpc_pc_dependency_cons_inc_pc_8yes</t>
  </si>
  <si>
    <t>irpc_pc_dependency_final_inc_pc_8yes</t>
  </si>
  <si>
    <t>irpc_pc_dependency_nso_inc_8yes</t>
  </si>
  <si>
    <t>irpc_pc_dependency_linpobto__8yes</t>
  </si>
  <si>
    <t>irpc_pc_dependency_linpobex__8yes</t>
  </si>
  <si>
    <t>irpc_pc_beneficiaries__9</t>
  </si>
  <si>
    <t>irpc_pc_benefits__9</t>
  </si>
  <si>
    <t>irpc_pc_coverage__9</t>
  </si>
  <si>
    <t>irpc_pc_mean__9</t>
  </si>
  <si>
    <t>irpc_pc_dependency_gross_mkt_inc_pc_9yes</t>
  </si>
  <si>
    <t>irpc_pc_dependency_net_mkt_income_pc_9yes</t>
  </si>
  <si>
    <t>irpc_pc_dependency_net_mkt_incirp_pc_9yes</t>
  </si>
  <si>
    <t>irpc_pc_dependency_net_mkt_inc_irpssc_pc_9yes</t>
  </si>
  <si>
    <t>irpc_pc_dependency_dis_inc_pc_9yes</t>
  </si>
  <si>
    <t>irpc_pc_dependency_cons_inc_pc_9yes</t>
  </si>
  <si>
    <t>irpc_pc_dependency_final_inc_pc_9yes</t>
  </si>
  <si>
    <t>irpc_pc_dependency_nso_inc_9yes</t>
  </si>
  <si>
    <t>irpc_pc_dependency_linpobto__9yes</t>
  </si>
  <si>
    <t>irpc_pc_dependency_linpobex__9yes</t>
  </si>
  <si>
    <t>irpc_pc_beneficiaries__10</t>
  </si>
  <si>
    <t>irpc_pc_benefits__10</t>
  </si>
  <si>
    <t>irpc_pc_coverage__10</t>
  </si>
  <si>
    <t>irpc_pc_mean__10</t>
  </si>
  <si>
    <t>irpc_pc_dependency_gross_mkt_inc_pc_10yes</t>
  </si>
  <si>
    <t>irpc_pc_dependency_net_mkt_income_pc_10yes</t>
  </si>
  <si>
    <t>irpc_pc_dependency_net_mkt_incirp_pc_10yes</t>
  </si>
  <si>
    <t>irpc_pc_dependency_net_mkt_inc_irpssc_pc_10yes</t>
  </si>
  <si>
    <t>irpc_pc_dependency_dis_inc_pc_10yes</t>
  </si>
  <si>
    <t>irpc_pc_dependency_cons_inc_pc_10yes</t>
  </si>
  <si>
    <t>irpc_pc_dependency_final_inc_pc_10yes</t>
  </si>
  <si>
    <t>irpc_pc_dependency_nso_inc_10yes</t>
  </si>
  <si>
    <t>irpc_pc_dependency_linpobto__10yes</t>
  </si>
  <si>
    <t>irpc_pc_dependency_linpobex__10yes</t>
  </si>
  <si>
    <t>tot_deduction_taken_pc_dependency_gross_mkt_inc_pc_7yes</t>
  </si>
  <si>
    <t>tot_deduction_taken_pc_dependency_net_mkt_income_pc_7yes</t>
  </si>
  <si>
    <t>tot_deduction_taken_pc_dependency_net_mkt_incirp_pc_7yes</t>
  </si>
  <si>
    <t>tot_deduction_taken_pc_dependency_net_mkt_inc_irpssc_pc_7yes</t>
  </si>
  <si>
    <t>tot_deduction_taken_pc_dependency_dis_inc_pc_7yes</t>
  </si>
  <si>
    <t>tot_deduction_taken_pc_dependency_cons_inc_pc_7yes</t>
  </si>
  <si>
    <t>tot_deduction_taken_pc_dependency_final_inc_pc_7yes</t>
  </si>
  <si>
    <t>tot_deduction_taken_pc_dependency_nso_inc_7yes</t>
  </si>
  <si>
    <t>tot_deduction_taken_pc_dependency_linpobto__7yes</t>
  </si>
  <si>
    <t>tot_deduction_taken_pc_dependency_linpobex__7yes</t>
  </si>
  <si>
    <t>labor_tax_pc_dependency_gross_mkt_inc_pc_8yes</t>
  </si>
  <si>
    <t>labor_tax_pc_dependency_net_mkt_income_pc_8yes</t>
  </si>
  <si>
    <t>labor_tax_pc_dependency_net_mkt_incirp_pc_8yes</t>
  </si>
  <si>
    <t>labor_tax_pc_dependency_net_mkt_inc_irpssc_pc_8yes</t>
  </si>
  <si>
    <t>labor_tax_pc_dependency_dis_inc_pc_8yes</t>
  </si>
  <si>
    <t>labor_tax_pc_dependency_cons_inc_pc_8yes</t>
  </si>
  <si>
    <t>labor_tax_pc_dependency_final_inc_pc_8yes</t>
  </si>
  <si>
    <t>labor_tax_pc_dependency_nso_inc_8yes</t>
  </si>
  <si>
    <t>labor_tax_pc_dependency_linpobto__8yes</t>
  </si>
  <si>
    <t>labor_tax_pc_dependency_linpobex__8yes</t>
  </si>
  <si>
    <t>tot_deduction_taken_pc_dependency_gross_mkt_inc_pc_8yes</t>
  </si>
  <si>
    <t>tot_deduction_taken_pc_dependency_net_mkt_income_pc_8yes</t>
  </si>
  <si>
    <t>tot_deduction_taken_pc_dependency_net_mkt_incirp_pc_8yes</t>
  </si>
  <si>
    <t>tot_deduction_taken_pc_dependency_net_mkt_inc_irpssc_pc_8yes</t>
  </si>
  <si>
    <t>tot_deduction_taken_pc_dependency_dis_inc_pc_8yes</t>
  </si>
  <si>
    <t>tot_deduction_taken_pc_dependency_cons_inc_pc_8yes</t>
  </si>
  <si>
    <t>tot_deduction_taken_pc_dependency_final_inc_pc_8yes</t>
  </si>
  <si>
    <t>tot_deduction_taken_pc_dependency_nso_inc_8yes</t>
  </si>
  <si>
    <t>tot_deduction_taken_pc_dependency_linpobto__8yes</t>
  </si>
  <si>
    <t>tot_deduction_taken_pc_dependency_linpobex__8yes</t>
  </si>
  <si>
    <t>labor_tax_pc_dependency_gross_mkt_inc_pc_9yes</t>
  </si>
  <si>
    <t>labor_tax_pc_dependency_net_mkt_income_pc_9yes</t>
  </si>
  <si>
    <t>labor_tax_pc_dependency_net_mkt_incirp_pc_9yes</t>
  </si>
  <si>
    <t>labor_tax_pc_dependency_net_mkt_inc_irpssc_pc_9yes</t>
  </si>
  <si>
    <t>labor_tax_pc_dependency_dis_inc_pc_9yes</t>
  </si>
  <si>
    <t>labor_tax_pc_dependency_cons_inc_pc_9yes</t>
  </si>
  <si>
    <t>labor_tax_pc_dependency_final_inc_pc_9yes</t>
  </si>
  <si>
    <t>labor_tax_pc_dependency_nso_inc_9yes</t>
  </si>
  <si>
    <t>labor_tax_pc_dependency_linpobto__9yes</t>
  </si>
  <si>
    <t>labor_tax_pc_dependency_linpobex__9yes</t>
  </si>
  <si>
    <t>tot_deduction_taken_pc_dependency_gross_mkt_inc_pc_9yes</t>
  </si>
  <si>
    <t>tot_deduction_taken_pc_dependency_net_mkt_income_pc_9yes</t>
  </si>
  <si>
    <t>tot_deduction_taken_pc_dependency_net_mkt_incirp_pc_9yes</t>
  </si>
  <si>
    <t>tot_deduction_taken_pc_dependency_net_mkt_inc_irpssc_pc_9yes</t>
  </si>
  <si>
    <t>tot_deduction_taken_pc_dependency_dis_inc_pc_9yes</t>
  </si>
  <si>
    <t>tot_deduction_taken_pc_dependency_cons_inc_pc_9yes</t>
  </si>
  <si>
    <t>tot_deduction_taken_pc_dependency_final_inc_pc_9yes</t>
  </si>
  <si>
    <t>tot_deduction_taken_pc_dependency_nso_inc_9yes</t>
  </si>
  <si>
    <t>tot_deduction_taken_pc_dependency_linpobto__9yes</t>
  </si>
  <si>
    <t>tot_deduction_taken_pc_dependency_linpobex__9yes</t>
  </si>
  <si>
    <t>labor_tax_pc_dependency_gross_mkt_inc_pc_1yes</t>
  </si>
  <si>
    <t>labor_tax_pc_dependency_net_mkt_income_pc_1yes</t>
  </si>
  <si>
    <t>labor_tax_pc_dependency_net_mkt_incirp_pc_1yes</t>
  </si>
  <si>
    <t>labor_tax_pc_dependency_net_mkt_inc_irpssc_pc_1yes</t>
  </si>
  <si>
    <t>labor_tax_pc_dependency_dis_inc_pc_1yes</t>
  </si>
  <si>
    <t>labor_tax_pc_dependency_cons_inc_pc_1yes</t>
  </si>
  <si>
    <t>labor_tax_pc_dependency_final_inc_pc_1yes</t>
  </si>
  <si>
    <t>labor_tax_pc_dependency_nso_inc_1yes</t>
  </si>
  <si>
    <t>labor_tax_pc_dependency_linpobto__1yes</t>
  </si>
  <si>
    <t>labor_tax_pc_dependency_linpobex__1yes</t>
  </si>
  <si>
    <t>tot_deduction_taken_pc_dependency_gross_mkt_inc_pc_1yes</t>
  </si>
  <si>
    <t>tot_deduction_taken_pc_dependency_net_mkt_income_pc_1yes</t>
  </si>
  <si>
    <t>tot_deduction_taken_pc_dependency_net_mkt_incirp_pc_1yes</t>
  </si>
  <si>
    <t>tot_deduction_taken_pc_dependency_net_mkt_inc_irpssc_pc_1yes</t>
  </si>
  <si>
    <t>tot_deduction_taken_pc_dependency_dis_inc_pc_1yes</t>
  </si>
  <si>
    <t>tot_deduction_taken_pc_dependency_cons_inc_pc_1yes</t>
  </si>
  <si>
    <t>tot_deduction_taken_pc_dependency_final_inc_pc_1yes</t>
  </si>
  <si>
    <t>tot_deduction_taken_pc_dependency_nso_inc_1yes</t>
  </si>
  <si>
    <t>tot_deduction_taken_pc_dependency_linpobto__1yes</t>
  </si>
  <si>
    <t>tot_deduction_taken_pc_dependency_linpobex__1yes</t>
  </si>
  <si>
    <t>labor_tax_pc_dependency_gross_mkt_inc_pc_4yes</t>
  </si>
  <si>
    <t>labor_tax_pc_dependency_net_mkt_income_pc_4yes</t>
  </si>
  <si>
    <t>labor_tax_pc_dependency_net_mkt_incirp_pc_4yes</t>
  </si>
  <si>
    <t>labor_tax_pc_dependency_net_mkt_inc_irpssc_pc_4yes</t>
  </si>
  <si>
    <t>labor_tax_pc_dependency_dis_inc_pc_4yes</t>
  </si>
  <si>
    <t>labor_tax_pc_dependency_cons_inc_pc_4yes</t>
  </si>
  <si>
    <t>labor_tax_pc_dependency_final_inc_pc_4yes</t>
  </si>
  <si>
    <t>labor_tax_pc_dependency_nso_inc_4yes</t>
  </si>
  <si>
    <t>labor_tax_pc_dependency_linpobto__4yes</t>
  </si>
  <si>
    <t>labor_tax_pc_dependency_linpobex__4yes</t>
  </si>
  <si>
    <t>tot_deduction_taken_pc_dependency_gross_mkt_inc_pc_4yes</t>
  </si>
  <si>
    <t>tot_deduction_taken_pc_dependency_net_mkt_income_pc_4yes</t>
  </si>
  <si>
    <t>tot_deduction_taken_pc_dependency_net_mkt_incirp_pc_4yes</t>
  </si>
  <si>
    <t>tot_deduction_taken_pc_dependency_net_mkt_inc_irpssc_pc_4yes</t>
  </si>
  <si>
    <t>tot_deduction_taken_pc_dependency_dis_inc_pc_4yes</t>
  </si>
  <si>
    <t>tot_deduction_taken_pc_dependency_cons_inc_pc_4yes</t>
  </si>
  <si>
    <t>tot_deduction_taken_pc_dependency_final_inc_pc_4yes</t>
  </si>
  <si>
    <t>tot_deduction_taken_pc_dependency_nso_inc_4yes</t>
  </si>
  <si>
    <t>tot_deduction_taken_pc_dependency_linpobto__4yes</t>
  </si>
  <si>
    <t>tot_deduction_taken_pc_dependency_linpobex__4yes</t>
  </si>
  <si>
    <t>tot_deduction_taken_pc_dependency_gross_mkt_inc_pc_5yes</t>
  </si>
  <si>
    <t>tot_deduction_taken_pc_dependency_net_mkt_income_pc_5yes</t>
  </si>
  <si>
    <t>tot_deduction_taken_pc_dependency_net_mkt_incirp_pc_5yes</t>
  </si>
  <si>
    <t>tot_deduction_taken_pc_dependency_net_mkt_inc_irpssc_pc_5yes</t>
  </si>
  <si>
    <t>tot_deduction_taken_pc_dependency_dis_inc_pc_5yes</t>
  </si>
  <si>
    <t>tot_deduction_taken_pc_dependency_cons_inc_pc_5yes</t>
  </si>
  <si>
    <t>tot_deduction_taken_pc_dependency_final_inc_pc_5yes</t>
  </si>
  <si>
    <t>tot_deduction_taken_pc_dependency_nso_inc_5yes</t>
  </si>
  <si>
    <t>tot_deduction_taken_pc_dependency_linpobto__5yes</t>
  </si>
  <si>
    <t>tot_deduction_taken_pc_dependency_linpobex__5yes</t>
  </si>
  <si>
    <t xml:space="preserve">Impuestos indirectos </t>
  </si>
  <si>
    <t>ALCOHOL RECTIFICADO</t>
  </si>
  <si>
    <t>RELOJ DE PULSERA P/ DAMA</t>
  </si>
  <si>
    <t>RELOJ DE PULSERA P/ CABALLERO</t>
  </si>
  <si>
    <t>ACONDICIONADOR DE AIRE (SPLIT)</t>
  </si>
  <si>
    <t>ESTUFAS</t>
  </si>
  <si>
    <t>TERMOCALEFON</t>
  </si>
  <si>
    <t>VENTILADOR DE TECHO</t>
  </si>
  <si>
    <t>COLONIA PARA BEBE/NINHOS</t>
  </si>
  <si>
    <t>BASE PARA LA CARA</t>
  </si>
  <si>
    <t>BRILLO DE LABIO</t>
  </si>
  <si>
    <t>CERA PARA DEPILAR</t>
  </si>
  <si>
    <t>JUEGO DE MAQUILLAJE</t>
  </si>
  <si>
    <t>LAPIZ LABIAL</t>
  </si>
  <si>
    <t>PERFUME PARA CABALLERO</t>
  </si>
  <si>
    <t>PERFUME PARA DAMA</t>
  </si>
  <si>
    <t>POLVO DE TOCADOR COMPACTO</t>
  </si>
  <si>
    <t>POLVO DE TOCADOR</t>
  </si>
  <si>
    <t>RIMMEL</t>
  </si>
  <si>
    <t>RUBOR</t>
  </si>
  <si>
    <t>SOMBRA PARA OJOS</t>
  </si>
  <si>
    <t>LAPIZ DE OJO</t>
  </si>
  <si>
    <t>COLONIA PARA DAMAS</t>
  </si>
  <si>
    <t>COLONIA PARA HOMBRES</t>
  </si>
  <si>
    <t>DELINEADOR DE OJOS</t>
  </si>
  <si>
    <t>ANILLO DE ORO</t>
  </si>
  <si>
    <t>ANILLO DE PLATA</t>
  </si>
  <si>
    <t>ARO DE ORO</t>
  </si>
  <si>
    <t>ARO DE PLATA</t>
  </si>
  <si>
    <t>BISUTERIA</t>
  </si>
  <si>
    <t>CADENA / CADENILLA / GARGANTILLA DE PLATA</t>
  </si>
  <si>
    <t>GEMELOS DE ORO</t>
  </si>
  <si>
    <t>MEDALLA / DIJE DE PLATA</t>
  </si>
  <si>
    <t>METALES PRECIOSOS (ORO, PLATA, PLATINO, ETC.)</t>
  </si>
  <si>
    <t>PULSERA / TOBILLERA DE ORO</t>
  </si>
  <si>
    <t>PULSERA / TOBILLERA DE PLATA</t>
  </si>
  <si>
    <t>JUEGO DE AROS Y ANILLOS DE PLATA/PULSERA</t>
  </si>
  <si>
    <t>CONJUNTO DE DIJE Y ARO</t>
  </si>
  <si>
    <t>JOYAS EN GENERAL</t>
  </si>
  <si>
    <t>PISTOLA</t>
  </si>
  <si>
    <t>RIFLE</t>
  </si>
  <si>
    <t>ESCOPETA</t>
  </si>
  <si>
    <t>RIFLE  A AIRE COMPRIMIDO</t>
  </si>
  <si>
    <t>CARTUCHO P/ESCOPETA</t>
  </si>
  <si>
    <t>BALAS P/ REVOLVER</t>
  </si>
  <si>
    <t>HELADERA ELECTRICA</t>
  </si>
  <si>
    <t>CONGELADOR (FREEZER)</t>
  </si>
  <si>
    <t>COCINA A GAS CON HORNO</t>
  </si>
  <si>
    <t>HORNO ELECTRICO</t>
  </si>
  <si>
    <t>HORNO MICROONDA</t>
  </si>
  <si>
    <t>PARRILLAS (MOVILES)</t>
  </si>
  <si>
    <t>LAVARROPAS AUTOMATICA</t>
  </si>
  <si>
    <t>LAVARROPAS COMUN</t>
  </si>
  <si>
    <t>HIDROLAVADORA</t>
  </si>
  <si>
    <t>LICUADORAS</t>
  </si>
  <si>
    <t>CALENTADOR ELECTRICO</t>
  </si>
  <si>
    <t>VASO  PARA LICUADORA</t>
  </si>
  <si>
    <t>HERVIDORA / LECHERA</t>
  </si>
  <si>
    <t>TALADRO ELECTRICO</t>
  </si>
  <si>
    <t>SIERRA ELECTRICA</t>
  </si>
  <si>
    <t>PULIDORA ELECTRICA</t>
  </si>
  <si>
    <t>BORDEADORA</t>
  </si>
  <si>
    <t>DESMALEZADORA</t>
  </si>
  <si>
    <t>MAQUINA DE CORTAR CESPED (PASTO) ELECTRICA</t>
  </si>
  <si>
    <t>BOMBA DE AGUA ELECTRICA</t>
  </si>
  <si>
    <t>MOTOSIERRA</t>
  </si>
  <si>
    <t>MAQUINA PARA CORTAR AZULEJOS</t>
  </si>
  <si>
    <t>RADIO GRABADORA</t>
  </si>
  <si>
    <t>EQUIPO DE SONIDO</t>
  </si>
  <si>
    <t>TELEVISOR A COLOR CON CONTROL</t>
  </si>
  <si>
    <t>ANTENA COMUN P/TV</t>
  </si>
  <si>
    <t>ANTENA PARABOLICA</t>
  </si>
  <si>
    <t>REPRODUCTOR DE VCD/DVD</t>
  </si>
  <si>
    <t>CONTROL PARA TV</t>
  </si>
  <si>
    <t>MEMORIAS PARA CAMARA</t>
  </si>
  <si>
    <t>COMPUTADORAS PERSONALES</t>
  </si>
  <si>
    <t>NOTEBOOK</t>
  </si>
  <si>
    <t>MONITORES</t>
  </si>
  <si>
    <t>TECLADO</t>
  </si>
  <si>
    <t>MEMORIA</t>
  </si>
  <si>
    <t>PLACA MADRE</t>
  </si>
  <si>
    <t>IMPRESORA MATRICIAL</t>
  </si>
  <si>
    <t>IMPRESORA A CHORRO DE TINTA</t>
  </si>
  <si>
    <t>RATON O MOUSE</t>
  </si>
  <si>
    <t>SCANNER</t>
  </si>
  <si>
    <t>LECTOR DE DVD</t>
  </si>
  <si>
    <t>PROGRAMAS</t>
  </si>
  <si>
    <t>ACCESORIOS DIVERSOS P/ COMPUTADORA</t>
  </si>
  <si>
    <t>CALCULADORAS</t>
  </si>
  <si>
    <t>FAX</t>
  </si>
  <si>
    <t>MODEM</t>
  </si>
  <si>
    <t>DISQUETERAS</t>
  </si>
  <si>
    <t>RECARGA DE TINTA</t>
  </si>
  <si>
    <t>CARTUCHO DE TINTA</t>
  </si>
  <si>
    <t>CD VIRGEN</t>
  </si>
  <si>
    <t>CD-ROM-LIBROS</t>
  </si>
  <si>
    <t>COMPRA DE EQUIPO TELEFONICO LINEA FIJA</t>
  </si>
  <si>
    <t>COMPRA DE EQUIPO TELEFONICO MOVIL (CELULAR)</t>
  </si>
  <si>
    <t>CARCAZA PARA CELULAR</t>
  </si>
  <si>
    <t>BATERIA PARA CELULAR</t>
  </si>
  <si>
    <t>CARGADOR PARA CELULAR</t>
  </si>
  <si>
    <t>AUDIFONOS PARA CELULAR (MANOS LIBRES)</t>
  </si>
  <si>
    <t>CHIP PARA CELULAR / ACTIVACION</t>
  </si>
  <si>
    <t>ESTUCHE PARA CELULAR</t>
  </si>
  <si>
    <t>CINTA PARA COLGAR CELULAR DE CUALQUIER TIPO</t>
  </si>
  <si>
    <t>COMPUTADORA DIDACTICA</t>
  </si>
  <si>
    <t>PLANCHA PARA EL PELO</t>
  </si>
  <si>
    <t>BATERIA</t>
  </si>
  <si>
    <t>CD CON VIDEO JUEGOS</t>
  </si>
  <si>
    <t>ESCUADRA</t>
  </si>
  <si>
    <t>PRESILLADORA</t>
  </si>
  <si>
    <t>CEPILLADORA</t>
  </si>
  <si>
    <t>SERRUCHO</t>
  </si>
  <si>
    <t>ESMERIL</t>
  </si>
  <si>
    <t>LIMA</t>
  </si>
  <si>
    <t>SOLDADOR</t>
  </si>
  <si>
    <t>AMOLADORA</t>
  </si>
  <si>
    <t>PLAY STATION</t>
  </si>
  <si>
    <t>NINTENDO</t>
  </si>
  <si>
    <t>OTROS JUEGOS ELECTRONICOS</t>
  </si>
  <si>
    <t>AUTORRADIO CON CD</t>
  </si>
  <si>
    <t>CUBRECAMA</t>
  </si>
  <si>
    <t>DESTAPADORES O DESTRANCA CANHERIAS LIQUIDO</t>
  </si>
  <si>
    <t>ARQUEADOR DE PESTANHA</t>
  </si>
  <si>
    <t>GUADANHAS (FOISA)</t>
  </si>
  <si>
    <t>CANHO GALVANIZADO</t>
  </si>
  <si>
    <t>SERVICIO COMPLETO</t>
  </si>
  <si>
    <t>codigo</t>
  </si>
  <si>
    <t>producto</t>
  </si>
  <si>
    <t>tasa_2019</t>
  </si>
  <si>
    <t>tasa_nueva</t>
  </si>
  <si>
    <t>FRANELA</t>
  </si>
  <si>
    <t>SOMBRERO PARA DAMA</t>
  </si>
  <si>
    <t>GORRAS</t>
  </si>
  <si>
    <t>JOCKIE</t>
  </si>
  <si>
    <t>CORTINA SIMPLES</t>
  </si>
  <si>
    <t>ALMOHADA</t>
  </si>
  <si>
    <t>HAMACA</t>
  </si>
  <si>
    <t>MANTA</t>
  </si>
  <si>
    <t>FRAZADA DE ALGODON (POYVI)/HILO</t>
  </si>
  <si>
    <t>FRAZADA DE LANA</t>
  </si>
  <si>
    <t>EDREDON</t>
  </si>
  <si>
    <t>SABANA</t>
  </si>
  <si>
    <t>MOSQUITERO</t>
  </si>
  <si>
    <t>MANTEL</t>
  </si>
  <si>
    <t>SERVILLETA (INDIVIDUAL)</t>
  </si>
  <si>
    <t>TOALLA</t>
  </si>
  <si>
    <t>TOALLITA PARA BEBE</t>
  </si>
  <si>
    <t>SACO O BOLSA PARA COMPRAS</t>
  </si>
  <si>
    <t>BANDERA</t>
  </si>
  <si>
    <t>TOLDO</t>
  </si>
  <si>
    <t>ALFOMBRA PARA BANHO (CUBRE SENTADERA,ETC)</t>
  </si>
  <si>
    <t>SABANA PARA BEBE</t>
  </si>
  <si>
    <t>TELA</t>
  </si>
  <si>
    <t>FUNDA PARA SOFA</t>
  </si>
  <si>
    <t>CARPETA PARA MESA (PLASTIFICADO)</t>
  </si>
  <si>
    <t>TOALLA DE MANO</t>
  </si>
  <si>
    <t>FORRO PARA COLCHON</t>
  </si>
  <si>
    <t>TRAPEADOR</t>
  </si>
  <si>
    <t>PELUCHE</t>
  </si>
  <si>
    <t>DISFRAZ</t>
  </si>
  <si>
    <t>RED DE PESCA</t>
  </si>
  <si>
    <t>RED PARA VOLEIBOL</t>
  </si>
  <si>
    <t>TIENDA DE CAMPAMENTO</t>
  </si>
  <si>
    <t>MOCHILA DE CAMPAMENTO</t>
  </si>
  <si>
    <t>COLLARES  / PECHERAS</t>
  </si>
  <si>
    <t>CORREA PARA PASEAR AL PERRO</t>
  </si>
  <si>
    <t>TOALLITA</t>
  </si>
  <si>
    <t>BOTINERA</t>
  </si>
  <si>
    <t>MOCHILA</t>
  </si>
  <si>
    <t>OTRAS CARTERAS</t>
  </si>
  <si>
    <t>RINHONERA</t>
  </si>
  <si>
    <t>ZAPATO DE CUERO</t>
  </si>
  <si>
    <t>ZAPATO DE OTRO MATERIAL</t>
  </si>
  <si>
    <t>MOCASINES</t>
  </si>
  <si>
    <t>BOTA DE CUERO MEDIA CANHA</t>
  </si>
  <si>
    <t>BOTA DE CUERO CANHA ENTERA</t>
  </si>
  <si>
    <t>ZAPATO DEPORTIVO DE TELA (CHAMPION QUE PUEDA UTILIZARSE A DIARIO)</t>
  </si>
  <si>
    <t>ZAPATO DEPORTIVO DE CUERO (CHAMPION QUE PUEDA UTILIZARSE A DIARIO)</t>
  </si>
  <si>
    <t>ZAPATO DEPORTIVO DE OTRO MATERIAL (CHAMPION QUE PUEDA UTILIZARSE A DIARIO)</t>
  </si>
  <si>
    <t>ZAPATILLAS</t>
  </si>
  <si>
    <t>SANDALIAS DE CUERO</t>
  </si>
  <si>
    <t>ALPARGATAS</t>
  </si>
  <si>
    <t>PANTUFLAS</t>
  </si>
  <si>
    <t>SANDALIAS DE USO DIARIO DE OTRO MATERIAL</t>
  </si>
  <si>
    <t>ZAPATO ESCOLAR</t>
  </si>
  <si>
    <t>NAUTICOS</t>
  </si>
  <si>
    <t>SANDALIAS DE GOMA</t>
  </si>
  <si>
    <t>ZAPATO TACON ALTO DE CUERO</t>
  </si>
  <si>
    <t>ZAPATO TACON ALTO DE OTRO MATERIAL</t>
  </si>
  <si>
    <t>ZAPATO TACON BAJO DE CUERO</t>
  </si>
  <si>
    <t>ZAPATO TACON BAJO DE OTRO MATERIAL</t>
  </si>
  <si>
    <t>BOTA DE GOMA</t>
  </si>
  <si>
    <t>SANDALIAS DE USO DIARIO DE CUERO</t>
  </si>
  <si>
    <t>SANDALIAS DE VESTIR DE CUERO</t>
  </si>
  <si>
    <t>SUECOS DE CUERO</t>
  </si>
  <si>
    <t>SUECOS DE OTRO MATERIAL</t>
  </si>
  <si>
    <t>CHATITAS DE CUERO</t>
  </si>
  <si>
    <t>CHATITAS DE OTRO MATERIAL</t>
  </si>
  <si>
    <t>ESCARPIN</t>
  </si>
  <si>
    <t>ZAPATITOS DE CUERO</t>
  </si>
  <si>
    <t>ZAPATO DEPORTIVO DE CUERO PARA BEBE</t>
  </si>
  <si>
    <t>COSTURA</t>
  </si>
  <si>
    <t>LUSTRE DE CALZADO</t>
  </si>
  <si>
    <t>COMPOSTURA DE CALZADO EN GENERAL</t>
  </si>
  <si>
    <t>PATIN / ROLLERS</t>
  </si>
  <si>
    <t>BOTINES DE FUTBOL</t>
  </si>
  <si>
    <t>CARTERA DE CUERO PARA DAMA</t>
  </si>
  <si>
    <t>GUAMPA</t>
  </si>
  <si>
    <t>GUAMPA DE PLATA</t>
  </si>
  <si>
    <t>BODEGUITA</t>
  </si>
  <si>
    <t>TABLA PARA PICAR CARNE</t>
  </si>
  <si>
    <t>MORTERO</t>
  </si>
  <si>
    <t>ESCOBA PARA JARDIN</t>
  </si>
  <si>
    <t>ESCOBA COMUN</t>
  </si>
  <si>
    <t>ESCOBILLON</t>
  </si>
  <si>
    <t>PALO PARA REPASAR</t>
  </si>
  <si>
    <t>CEPILLO PARA PISO</t>
  </si>
  <si>
    <t>CASITA PARA ANIMALES</t>
  </si>
  <si>
    <t>CAJON FUNEBRE</t>
  </si>
  <si>
    <t>SERVILLETA DE PLASTICO (INDIVIDUAL)</t>
  </si>
  <si>
    <t>SERVILLETAS DE PAPEL</t>
  </si>
  <si>
    <t>TOALLAS DE PAPEL (ROLLOS P/COCINA)</t>
  </si>
  <si>
    <t>FOSFOROS CORTOS</t>
  </si>
  <si>
    <t>FOSFOROS LARGOS</t>
  </si>
  <si>
    <t>INCIENSO</t>
  </si>
  <si>
    <t>ESCARBADIENTES</t>
  </si>
  <si>
    <t>CEPILLO PARA LUSTRAR ZAPATOS</t>
  </si>
  <si>
    <t>ROMPECABEZAS</t>
  </si>
  <si>
    <t>HOJA BLANCA (TAMANHO CARTA / OFICIO / A4)</t>
  </si>
  <si>
    <t>AGENDA</t>
  </si>
  <si>
    <t>LIMA DE UNHA</t>
  </si>
  <si>
    <t>PAPEL HIGIENICO</t>
  </si>
  <si>
    <t>PANHUELOS DESECHABLES</t>
  </si>
  <si>
    <t>TOALLAS DE PAPEL(PARA BANHO)</t>
  </si>
  <si>
    <t>FLUIDO DE FRENO</t>
  </si>
  <si>
    <t>FLUIDO DE EMBRAGUE</t>
  </si>
  <si>
    <t>FLUIDO  DE TRANSMISION</t>
  </si>
  <si>
    <t>ADITIVO PARA ACEITE</t>
  </si>
  <si>
    <t>PINTURA</t>
  </si>
  <si>
    <t>PINTURA AL AGUA</t>
  </si>
  <si>
    <t>PINTURA SINTETICA</t>
  </si>
  <si>
    <t>PINTURA AL ACEITE</t>
  </si>
  <si>
    <t>BARNIZ</t>
  </si>
  <si>
    <t>COLORANTE (PRESENTACION GR)</t>
  </si>
  <si>
    <t>JABON EN POLVO PARA LAVAR ROPA</t>
  </si>
  <si>
    <t>JABON EN BARRA PARA LAVAR ROPA</t>
  </si>
  <si>
    <t>JABON GRANULADO</t>
  </si>
  <si>
    <t>JABON LIQUIDO</t>
  </si>
  <si>
    <t>DETERGENTE LIQUIDO</t>
  </si>
  <si>
    <t>DETERGENTE EN POLVO</t>
  </si>
  <si>
    <t>DESODORANTE DE AMBIENTE LIQUIDO</t>
  </si>
  <si>
    <t>DESODORANTE DE AMBIENTE EN AEROSOL</t>
  </si>
  <si>
    <t>LAVANDINA</t>
  </si>
  <si>
    <t>DESINFECTANTE EN PASTILLA</t>
  </si>
  <si>
    <t>DESINFECTANTE EN AEROSOL</t>
  </si>
  <si>
    <t>DESINFECTANTE LIQUIDO</t>
  </si>
  <si>
    <t>SUAVIZANTE PARA ROPAS</t>
  </si>
  <si>
    <t>ACONDICIONADORES</t>
  </si>
  <si>
    <t>INSECTICIDA EN AEROSOL</t>
  </si>
  <si>
    <t>INSECTICIDA LIQUIDO</t>
  </si>
  <si>
    <t>INSECTICIDA EN POLVO</t>
  </si>
  <si>
    <t>FUNGICIDA EN POLVO</t>
  </si>
  <si>
    <t>FUNGICIDA LIQUIDO</t>
  </si>
  <si>
    <t>CERA PARA PISO EN PASTA</t>
  </si>
  <si>
    <t>CERA PARA PISO LIQUIDA</t>
  </si>
  <si>
    <t>LUSTRADORES</t>
  </si>
  <si>
    <t>BLANQUEADOR</t>
  </si>
  <si>
    <t>ANILINAS (TINTE PARA ROPA)</t>
  </si>
  <si>
    <t>AZUL P/ ROPA</t>
  </si>
  <si>
    <t>QUITAMANCHAS</t>
  </si>
  <si>
    <t>BETUN  PARA CALZADO (PASTA O CREMA)</t>
  </si>
  <si>
    <t>BETUN  PARA CALZADO (LIQUIDO)</t>
  </si>
  <si>
    <t>INSECTICIDA EN PASTILLA</t>
  </si>
  <si>
    <t>ESPIRAL</t>
  </si>
  <si>
    <t>VELA</t>
  </si>
  <si>
    <t>LIMPIA TODO (CIF)</t>
  </si>
  <si>
    <t>LIMPIA VIDRIOS (CIF)</t>
  </si>
  <si>
    <t>DESODORANTE DE AMBIENTE EN GRAMOS</t>
  </si>
  <si>
    <t>DESINFECTANTES</t>
  </si>
  <si>
    <t>PRESERVATIVOS (CONDON)</t>
  </si>
  <si>
    <t>ANTEOJOS RECETADOS POR MEDICOS</t>
  </si>
  <si>
    <t>SHAMPOO PARA ANIMALES (LIQUIDO)</t>
  </si>
  <si>
    <t>SHAMPOO PARA ANIMALES (EN POLVO)</t>
  </si>
  <si>
    <t>ENJUAGUES PARA ANIMALES</t>
  </si>
  <si>
    <t>TALCO PARA ANIMALES</t>
  </si>
  <si>
    <t>JABON PARA ANIMAL</t>
  </si>
  <si>
    <t>OTROS ARTICULOS P/ CUIDADO DE ANIMALES DOMESTICOS Y SILVESTRES</t>
  </si>
  <si>
    <t>GARRAPATICIDA</t>
  </si>
  <si>
    <t>COLONIA PARA ANIMALES</t>
  </si>
  <si>
    <t>REPELENTE</t>
  </si>
  <si>
    <t>VACUNACION</t>
  </si>
  <si>
    <t>VITAMINAS</t>
  </si>
  <si>
    <t>VACUNA ANTIRRABICA</t>
  </si>
  <si>
    <t>VACUNA ANTICELO</t>
  </si>
  <si>
    <t>REMEDIO ANTIPARASITARIO</t>
  </si>
  <si>
    <t>REMEDIOS VARIOS</t>
  </si>
  <si>
    <t>REPUESTO PARA MAQUILLAJE</t>
  </si>
  <si>
    <t>ESPONJA PARA ASEO PERSONAL</t>
  </si>
  <si>
    <t>REPUESTO PARA MAQUINA DE AFEITAR</t>
  </si>
  <si>
    <t>HILO DENTAL</t>
  </si>
  <si>
    <t>KIT DE MANICURA</t>
  </si>
  <si>
    <t>ACEITE LIMPIADOR</t>
  </si>
  <si>
    <t>ACEITE PARA BEBE</t>
  </si>
  <si>
    <t>CREMA DE AFEITAR</t>
  </si>
  <si>
    <t>ENJUAGUE</t>
  </si>
  <si>
    <t>ENJUAGUE PARA BEBE/NINHOS</t>
  </si>
  <si>
    <t>CREMA PARA BANHO</t>
  </si>
  <si>
    <t>CREMA PARA PEINAR (P/ ALISAR, ENRULAR,ETC)</t>
  </si>
  <si>
    <t>ENJUAGUE BUCAL</t>
  </si>
  <si>
    <t>ESPUMA DE AFEITAR</t>
  </si>
  <si>
    <t>JABON DE GLICERINA</t>
  </si>
  <si>
    <t>JABON P/BANHO (COCO)</t>
  </si>
  <si>
    <t>JABON P/BANHO (OLOR)</t>
  </si>
  <si>
    <t>JABON PARA BEBE/NINHOS</t>
  </si>
  <si>
    <t>PASTA DENTAL (CREMA DENTAL - DENTIFRICO)</t>
  </si>
  <si>
    <t>PASTA DENTAL (CREMA DENTAL - DENTIFRICO) PARA BEBE/NINHOS</t>
  </si>
  <si>
    <t>SHAMPOO</t>
  </si>
  <si>
    <t>SHAMPOO PARA BEBE/NINHOS</t>
  </si>
  <si>
    <t>CREMA PARA TRATAMIENTO CAPILAR</t>
  </si>
  <si>
    <t>ACETONA</t>
  </si>
  <si>
    <t>CREMA DE LIMPIEZA</t>
  </si>
  <si>
    <t>CREMA HUMECTANTE</t>
  </si>
  <si>
    <t>CREMA NUTRITIVA</t>
  </si>
  <si>
    <t>CREMA PARA LAS MANOS</t>
  </si>
  <si>
    <t>DELINEADOR DE LABIOS</t>
  </si>
  <si>
    <t>DESODORANTE CORPORAL</t>
  </si>
  <si>
    <t>DESODORANTE PEDICO (PRESENTACION CC / ML)</t>
  </si>
  <si>
    <t>DESODORANTE PERSONAL PARA AXILAS (PRESENTACION GR)</t>
  </si>
  <si>
    <t>DESODORANTE PERSONAL PARA AXILAS (PRESENTACION CC / ML)</t>
  </si>
  <si>
    <t>ESMALTE</t>
  </si>
  <si>
    <t>FIJADOR P/CABELLO GEL/SPRAY</t>
  </si>
  <si>
    <t>LOCION PARA DESPUES DE AFEITARSE</t>
  </si>
  <si>
    <t>PROTECTOR SOLAR</t>
  </si>
  <si>
    <t>QUITA ESMALTE</t>
  </si>
  <si>
    <t>REPELENTE DE MOSQUITOS</t>
  </si>
  <si>
    <t>TALCO PARA ADULTOS</t>
  </si>
  <si>
    <t>TALCO PEDICO</t>
  </si>
  <si>
    <t>TALCO PARA BEBE/NINHOS</t>
  </si>
  <si>
    <t>TINTURA Y COLORACION PARA PELO</t>
  </si>
  <si>
    <t>MASCARA PARA EL ROSTRO</t>
  </si>
  <si>
    <t>CREMA HUMECTANTE PARA BEBE</t>
  </si>
  <si>
    <t>GEL REDUCTORA REFRESCANTE</t>
  </si>
  <si>
    <t>LOCION HUMECTANTE</t>
  </si>
  <si>
    <t>CREMA PARA EL ROSTRO</t>
  </si>
  <si>
    <t>CREMA EXFOLIANTE</t>
  </si>
  <si>
    <t>BASE PARA LAS UNHAS</t>
  </si>
  <si>
    <t>CREMA ANTIARRUGAS</t>
  </si>
  <si>
    <t>DESMAQUILLANTE PARA OJOS</t>
  </si>
  <si>
    <t>GEL PARA CONTORNO DE LOS OJOS</t>
  </si>
  <si>
    <t>CREMA HIDRATANTE</t>
  </si>
  <si>
    <t>CREMA REAFIRMANTE</t>
  </si>
  <si>
    <t>TALCO DESODORANTE PARA AXILAS</t>
  </si>
  <si>
    <t>SHAMPOO COLOR</t>
  </si>
  <si>
    <t>KIT DE DELINEADOR DE OJOS</t>
  </si>
  <si>
    <t>LOCION PARA DESPUES DEL SOL</t>
  </si>
  <si>
    <t>CREMA PARA LOS PIES</t>
  </si>
  <si>
    <t>TOALLAS HUMEDAS</t>
  </si>
  <si>
    <t>TAMPON</t>
  </si>
  <si>
    <t>TOHALLA SANITARIA</t>
  </si>
  <si>
    <t>PROTECTOR DIARIO</t>
  </si>
  <si>
    <t>COTONETE</t>
  </si>
  <si>
    <t>TOALLAS DESMAQUILLANTES</t>
  </si>
  <si>
    <t>CASCO PROTECTOR (MOTO, BICICLETA)</t>
  </si>
  <si>
    <t>VASO</t>
  </si>
  <si>
    <t>COPA</t>
  </si>
  <si>
    <t>JARRA</t>
  </si>
  <si>
    <t>TAZA</t>
  </si>
  <si>
    <t>TAZON</t>
  </si>
  <si>
    <t>PLATO</t>
  </si>
  <si>
    <t>FUENTE</t>
  </si>
  <si>
    <t>KIT DE UTENSILIOS PARA EL HOGAR</t>
  </si>
  <si>
    <t>JUEGO DE PLATOS, PLATITOS Y TAZAS</t>
  </si>
  <si>
    <t>COMPOTERA</t>
  </si>
  <si>
    <t>FRUTERA</t>
  </si>
  <si>
    <t>PONCHERA</t>
  </si>
  <si>
    <t>BANDEJAS</t>
  </si>
  <si>
    <t>COLADOR DE FIDEOS</t>
  </si>
  <si>
    <t>RALLADOR</t>
  </si>
  <si>
    <t>PORTACUBIERTOS</t>
  </si>
  <si>
    <t>BOL</t>
  </si>
  <si>
    <t>TAPPER</t>
  </si>
  <si>
    <t>EXPRIMIDOR DE FRUTAS</t>
  </si>
  <si>
    <t>JUEGO DE JARRA/VASOS (PLASTICO)</t>
  </si>
  <si>
    <t>BASURERO</t>
  </si>
  <si>
    <t>CESTO PARA PAPELES</t>
  </si>
  <si>
    <t>CESTO PARA ROPAS</t>
  </si>
  <si>
    <t>PALANGANA (LATONA)</t>
  </si>
  <si>
    <t>BALDE</t>
  </si>
  <si>
    <t>CONSERVADORA</t>
  </si>
  <si>
    <t>KIT DE GUAMPA, BOMBILLA Y YERBA</t>
  </si>
  <si>
    <t>KIT D GUAMPA Y BOMBILLA</t>
  </si>
  <si>
    <t>KIT DE TERMO CON GUAMPA</t>
  </si>
  <si>
    <t>SERVILLETERO</t>
  </si>
  <si>
    <t>REGADERA</t>
  </si>
  <si>
    <t>MANGUERA</t>
  </si>
  <si>
    <t>BOLSA PARA ASPIRADORA</t>
  </si>
  <si>
    <t>BOLSA PARA BASURA</t>
  </si>
  <si>
    <t>VAJILLA DESCARTABLE (CARTON, ALUMINIO, PLASTICO, TERGOPOR)</t>
  </si>
  <si>
    <t>ADHESIVOS O PEGAMENTOS DE USO DOMESTICO</t>
  </si>
  <si>
    <t>CEPILLO PARA LAVAR ROPA</t>
  </si>
  <si>
    <t>PINZA PARA COLGAR ROPA</t>
  </si>
  <si>
    <t>ROCIADOR</t>
  </si>
  <si>
    <t>GOMA PARA PALO DE REPASAR</t>
  </si>
  <si>
    <t>BOLSITA PARA HIELO</t>
  </si>
  <si>
    <t>PORTA ESCOBA</t>
  </si>
  <si>
    <t>JUEGO DE AJEDREZ</t>
  </si>
  <si>
    <t>JUEGO DE LUDO</t>
  </si>
  <si>
    <t>JUEGOS DE MESA VARIADOS</t>
  </si>
  <si>
    <t>MUNHECAS / MUNHECOS</t>
  </si>
  <si>
    <t>MUNHECAS A PILA</t>
  </si>
  <si>
    <t>PISTOLAS DE JUGUETE</t>
  </si>
  <si>
    <t>RIFLES DE JUGUETE</t>
  </si>
  <si>
    <t>AMETRALLADORAS DE JUGUETE</t>
  </si>
  <si>
    <t>AUTITOS / COCHECITOS</t>
  </si>
  <si>
    <t>AUTITOS / COCHECITOS/OTROS A BATERIA</t>
  </si>
  <si>
    <t>AUTITOS  / COCHECITOS A CONTROL REMOTO</t>
  </si>
  <si>
    <t>TREN</t>
  </si>
  <si>
    <t>AVION/HELICOPTERO</t>
  </si>
  <si>
    <t>AVION A CONTROL REMOTO</t>
  </si>
  <si>
    <t>LANCHA A CONTROL REMOTO</t>
  </si>
  <si>
    <t>PISTAS PARA AUTOS</t>
  </si>
  <si>
    <t>PATINETA / SKATE</t>
  </si>
  <si>
    <t>PELOTA DE PLASTICO O DE GOMA</t>
  </si>
  <si>
    <t>SONAJERO</t>
  </si>
  <si>
    <t>SOMBRILLA</t>
  </si>
  <si>
    <t>CELULAR/TELEFONO/MICROFONO</t>
  </si>
  <si>
    <t>KIT DE JUGUETES</t>
  </si>
  <si>
    <t>ORGANO A PILAS / PIANO</t>
  </si>
  <si>
    <t>JUGUETE CONVERTIBLE</t>
  </si>
  <si>
    <t>RELOJ DE JUGUETE</t>
  </si>
  <si>
    <t>BLADE, BLADE</t>
  </si>
  <si>
    <t>CAMION</t>
  </si>
  <si>
    <t>ROBOT</t>
  </si>
  <si>
    <t>JUEGO DE LETRAS</t>
  </si>
  <si>
    <t>PLANCHA DE JUGUETE</t>
  </si>
  <si>
    <t>ESPADA</t>
  </si>
  <si>
    <t>PANDORGA</t>
  </si>
  <si>
    <t>BICICLETA DE JUGUETE(PLASTICO)</t>
  </si>
  <si>
    <t>MOTO</t>
  </si>
  <si>
    <t>CARTERITAS</t>
  </si>
  <si>
    <t>ANIMALES DE PLASTICOS</t>
  </si>
  <si>
    <t>CARRITO PARA MUNHECA</t>
  </si>
  <si>
    <t>PIZARRA MAGICA</t>
  </si>
  <si>
    <t>JUEGO DE DOMINO</t>
  </si>
  <si>
    <t>JUEGO DE PESCADITO</t>
  </si>
  <si>
    <t>GUITARRA DE JUGUETE</t>
  </si>
  <si>
    <t>YOYO</t>
  </si>
  <si>
    <t>JUEGO DE TE</t>
  </si>
  <si>
    <t>JUEGO DE DOCTORAS</t>
  </si>
  <si>
    <t>JUEGO DE VILLAR</t>
  </si>
  <si>
    <t>JUEGO DE COCINA</t>
  </si>
  <si>
    <t>CANHA DE PESCAR</t>
  </si>
  <si>
    <t>CASITAS PARA MUNHECAS</t>
  </si>
  <si>
    <t>JUEGO DIDACTICO MUSICAL</t>
  </si>
  <si>
    <t>JUGUETES A CUERDA</t>
  </si>
  <si>
    <t>RADIO DE PLASTICO</t>
  </si>
  <si>
    <t>JUGUETE INFLABLE</t>
  </si>
  <si>
    <t>SILLITAS DE PLASTICOS</t>
  </si>
  <si>
    <t>PELOTA DE FUTBOL</t>
  </si>
  <si>
    <t>PELOTA DE BALONCESTO</t>
  </si>
  <si>
    <t>PELOTA DE VOLEIBOL</t>
  </si>
  <si>
    <t>OTRAS PELOTAS</t>
  </si>
  <si>
    <t>RAQUETA DE TENIS</t>
  </si>
  <si>
    <t>PELOTA DE PING PONG</t>
  </si>
  <si>
    <t>LINHA PARA PESCAR</t>
  </si>
  <si>
    <t>PISCINA INFLABLE</t>
  </si>
  <si>
    <t>PISCINA ARMABLE</t>
  </si>
  <si>
    <t>COLCHON DE AIRE</t>
  </si>
  <si>
    <t>CASCO DE PROTECCION PARA DEPORTES</t>
  </si>
  <si>
    <t>GUANTES DE BOXEO</t>
  </si>
  <si>
    <t>GUANTES DE ARQUERO DE FUTBOL</t>
  </si>
  <si>
    <t>CANILLERA</t>
  </si>
  <si>
    <t>PILETA ARMABLE</t>
  </si>
  <si>
    <t>SALVAVIDAS</t>
  </si>
  <si>
    <t>JUEGO COMPLETO DE PING PONG</t>
  </si>
  <si>
    <t>FLORES ARTIFICIALES</t>
  </si>
  <si>
    <t>PLANTAS ARTIFICIALES</t>
  </si>
  <si>
    <t>ADORNOS PARA JARDIN</t>
  </si>
  <si>
    <t>JUGUETES PARA MASCOTAS</t>
  </si>
  <si>
    <t>CEPILLO DE DIENTES</t>
  </si>
  <si>
    <t>CEPILLO DE PELO</t>
  </si>
  <si>
    <t>MAQUINA DE AFEITAR DESECHABLE</t>
  </si>
  <si>
    <t>MAQUINA DE AFEITAR NO DESECHABLE</t>
  </si>
  <si>
    <t>PEINE</t>
  </si>
  <si>
    <t>PINZA / GOMA PARA CABELLO/AGOGO</t>
  </si>
  <si>
    <t>RELOJ DE PARED</t>
  </si>
  <si>
    <t>BOLSA</t>
  </si>
  <si>
    <t>ANDADOR</t>
  </si>
  <si>
    <t>ASIENTOS PARA EL COCHE</t>
  </si>
  <si>
    <t>BIBERON</t>
  </si>
  <si>
    <t>CHUPETE</t>
  </si>
  <si>
    <t>CORRALITO</t>
  </si>
  <si>
    <t>MORDILLO</t>
  </si>
  <si>
    <t>CUNA PORTATIL</t>
  </si>
  <si>
    <t>ANTEOJOS PARA SOL</t>
  </si>
  <si>
    <t>OLLA DE HIERRO</t>
  </si>
  <si>
    <t>MOLINO DE CARNE (HIERRO)</t>
  </si>
  <si>
    <t>HORNO A CARBON</t>
  </si>
  <si>
    <t>PARRIGAS</t>
  </si>
  <si>
    <t>BRASERO</t>
  </si>
  <si>
    <t>CARRETILLA</t>
  </si>
  <si>
    <t>AZADA</t>
  </si>
  <si>
    <t>PALA</t>
  </si>
  <si>
    <t>RASTRILLO</t>
  </si>
  <si>
    <t>MACHETE</t>
  </si>
  <si>
    <t>TIJERA P/PODAR</t>
  </si>
  <si>
    <t>PLOMADA</t>
  </si>
  <si>
    <t>REMACHADOR</t>
  </si>
  <si>
    <t>MAZO</t>
  </si>
  <si>
    <t>LLAVE INGLESA O FRANCESA</t>
  </si>
  <si>
    <t>CUCHARA DE ALBANHIL</t>
  </si>
  <si>
    <t>BALDE DE ALBANHIL</t>
  </si>
  <si>
    <t>CUCHILLA</t>
  </si>
  <si>
    <t>JUEGO DE LLAVES</t>
  </si>
  <si>
    <t>JUEGO DE HERRAMIENTAS</t>
  </si>
  <si>
    <t>HOJA PARA SIERRA DE MANO</t>
  </si>
  <si>
    <t>MECHA PARA TALADRO</t>
  </si>
  <si>
    <t>AFILADO DE MACHETE</t>
  </si>
  <si>
    <t>BICICLETAS PARA RECREACION</t>
  </si>
  <si>
    <t>TRICICLO</t>
  </si>
  <si>
    <t>MONOPATIN</t>
  </si>
  <si>
    <t>AUTO A PEDAL</t>
  </si>
  <si>
    <t>PESAS DE MANO (MANCUERNAS/ PESITAS)</t>
  </si>
  <si>
    <t>OTROS EQUIPOS PARA EL DESARROLLO MUSCULAR</t>
  </si>
  <si>
    <t>ANZUELO</t>
  </si>
  <si>
    <t>PORTAPLANTERAS PARA JARDIN</t>
  </si>
  <si>
    <t>JAULA</t>
  </si>
  <si>
    <t>CARRITO PARA BEBE</t>
  </si>
  <si>
    <t>CUBIERTOS DE DIARIO</t>
  </si>
  <si>
    <t>CUBIERTOS DE PLATA (PLATERIA)</t>
  </si>
  <si>
    <t>JUEGO DE CUBIERTOS</t>
  </si>
  <si>
    <t>CUCHARON</t>
  </si>
  <si>
    <t>ESPUMADERA</t>
  </si>
  <si>
    <t>TENEDOR LARGO</t>
  </si>
  <si>
    <t>ESPATULA</t>
  </si>
  <si>
    <t>JUEGO DE UTENSILIOS DE COCINA (MENAGE DE COCINA)</t>
  </si>
  <si>
    <t>CUCHILLO DE COCINA</t>
  </si>
  <si>
    <t>CACEROLA</t>
  </si>
  <si>
    <t>JUEGO DE CACEROLAS (BATERIA DE CACEROLAS)</t>
  </si>
  <si>
    <t>OLLAS</t>
  </si>
  <si>
    <t>OLLA A PRESION</t>
  </si>
  <si>
    <t>CAFETERA NO ELECTRICA</t>
  </si>
  <si>
    <t>PAVA</t>
  </si>
  <si>
    <t>ASADERA</t>
  </si>
  <si>
    <t>BANDEJA</t>
  </si>
  <si>
    <t>ENSALADERA</t>
  </si>
  <si>
    <t>VIANDERA</t>
  </si>
  <si>
    <t>COLADOR</t>
  </si>
  <si>
    <t>SARTEN O PAILA</t>
  </si>
  <si>
    <t>BALANZA DE COCINA</t>
  </si>
  <si>
    <t>ABRIDOR / SACACORCHOS</t>
  </si>
  <si>
    <t>TORTERA(MOLDE P/ TORTA, BUDIN)</t>
  </si>
  <si>
    <t>PINZA PARA FREIR</t>
  </si>
  <si>
    <t>AZUCARERA</t>
  </si>
  <si>
    <t>CUCHILLO PARA PELAR PAPA</t>
  </si>
  <si>
    <t>JUEGO DE CAFETERAS</t>
  </si>
  <si>
    <t>PANERA</t>
  </si>
  <si>
    <t>BOMBILLA</t>
  </si>
  <si>
    <t>BOMBILLA DE PLATA</t>
  </si>
  <si>
    <t>TERMO PARA AGUA FRIA</t>
  </si>
  <si>
    <t>TERMO PARA AGUA CALIENTE</t>
  </si>
  <si>
    <t>REPUESTO PARA TERMO AGUA CALIENTE</t>
  </si>
  <si>
    <t>SALERO</t>
  </si>
  <si>
    <t>ESCALERA</t>
  </si>
  <si>
    <t>RESISTENCIA PARA DUCHA</t>
  </si>
  <si>
    <t>PALITA PARA  BASURA</t>
  </si>
  <si>
    <t>VIRULANA</t>
  </si>
  <si>
    <t>ALAMBRILLO DE COBRE O BRONCE</t>
  </si>
  <si>
    <t>PILAS CHICAS ( AA )</t>
  </si>
  <si>
    <t>ENCENDEDOR</t>
  </si>
  <si>
    <t>PILAS PARA RELOJ / AGENDAS, ETC.</t>
  </si>
  <si>
    <t>INFLADOR DE BICICLETA</t>
  </si>
  <si>
    <t>HOJA DE AFEITAR</t>
  </si>
  <si>
    <t>PINZA PARA CEJAS</t>
  </si>
  <si>
    <t>HEBILLA PARA CABELLO</t>
  </si>
  <si>
    <t>CORTA UNHAS</t>
  </si>
  <si>
    <t>SIERRA DE MANO</t>
  </si>
  <si>
    <t>MARTILLO</t>
  </si>
  <si>
    <t>DESTORNILLADOR</t>
  </si>
  <si>
    <t>LLAVE DE TUERCA O DE BOCA</t>
  </si>
  <si>
    <t>PINZA</t>
  </si>
  <si>
    <t>TENAZA</t>
  </si>
  <si>
    <t>TALADRO</t>
  </si>
  <si>
    <t>PATA DE CABRA</t>
  </si>
  <si>
    <t>PUNZON</t>
  </si>
  <si>
    <t>CINTA METRICA</t>
  </si>
  <si>
    <t>METRO</t>
  </si>
  <si>
    <t>KIT DE DESTORNILLADORES</t>
  </si>
  <si>
    <t>BUSCA POLO</t>
  </si>
  <si>
    <t>NIVEL DE MANO</t>
  </si>
  <si>
    <t>HERRAMIENTAS VARIAS</t>
  </si>
  <si>
    <t>CAJA PARA HERRAMIENTAS</t>
  </si>
  <si>
    <t>GANCHO</t>
  </si>
  <si>
    <t>TASA DE EMBARQUE</t>
  </si>
  <si>
    <t>REPARACION Y MANTENIMIENTO DE  COMPUTADORAS</t>
  </si>
  <si>
    <t>REPARACION DE HELADERA</t>
  </si>
  <si>
    <t>REPARACION DE LAVARROPA</t>
  </si>
  <si>
    <t>INSTALACION DE ELECTRODOMESTICOS</t>
  </si>
  <si>
    <t>REPARACION DE MAQUINAS DE CORTAR CESPED (PASTO) ELECTRICAS</t>
  </si>
  <si>
    <t>REPARACION DE TELEFONOS CELULARES</t>
  </si>
  <si>
    <t>ABONO DE TELEFONO LINEA FIJA</t>
  </si>
  <si>
    <t>ABONO DE TELEFONIA MOVIL (CELULARES)</t>
  </si>
  <si>
    <t>TARJETAS PARA CELULARES</t>
  </si>
  <si>
    <t>TARJETAS PARA INTERNET</t>
  </si>
  <si>
    <t>RECARGA DE CELULARES</t>
  </si>
  <si>
    <t>SUSCRIPCION A INTERNET CON ANTENA</t>
  </si>
  <si>
    <t>TELEFONO PUBLICO URBANO</t>
  </si>
  <si>
    <t>TELEFONO PUBLICO INTERURBANO</t>
  </si>
  <si>
    <t>LLAMADAS INTERURBANAS EN  CABINAS  O LOCUTORIOS</t>
  </si>
  <si>
    <t>LLAMADAS INTERNACIONALES EN  CABINAS  O LOCUTORIOS</t>
  </si>
  <si>
    <t>SERVICIO DE INTERNET EN CABINAS O LOCUTORIOS</t>
  </si>
  <si>
    <t>SERVICIO DE FAX EN CABINAS O LOCUTORIOS</t>
  </si>
  <si>
    <t>TARJETAS PARA TELEFONO PUBLICO</t>
  </si>
  <si>
    <t>CUOTA POR USO DE INTERNET FIJO</t>
  </si>
  <si>
    <t>CUOTA POR USO DE INTERNET MOVIL</t>
  </si>
  <si>
    <t>REPARACION DE TV</t>
  </si>
  <si>
    <t>AUTOMOVIL</t>
  </si>
  <si>
    <t>CAMIONETA TIPO FAMILIAR</t>
  </si>
  <si>
    <t>MOTO DE TODO TIPO</t>
  </si>
  <si>
    <t>BICICLETAS</t>
  </si>
  <si>
    <t>CUBIERTA</t>
  </si>
  <si>
    <t>LLANTA</t>
  </si>
  <si>
    <t>CAMARA</t>
  </si>
  <si>
    <t>BUJIA</t>
  </si>
  <si>
    <t>AMORTIGUADOR</t>
  </si>
  <si>
    <t>FILTRO DE ACEITE</t>
  </si>
  <si>
    <t>FILTRO DE COMBUSTIBLE</t>
  </si>
  <si>
    <t>FILTRO DE AIRE</t>
  </si>
  <si>
    <t>FOCO</t>
  </si>
  <si>
    <t>FARO</t>
  </si>
  <si>
    <t>PASTILLAS DE FRENO</t>
  </si>
  <si>
    <t>FIBRA DE FRENO</t>
  </si>
  <si>
    <t>DISCO DE EMBRAGUE</t>
  </si>
  <si>
    <t>CORREA</t>
  </si>
  <si>
    <t>HOMOCINETICA</t>
  </si>
  <si>
    <t>MUNHEQUINES</t>
  </si>
  <si>
    <t>CREMALLERA</t>
  </si>
  <si>
    <t>POLARIZADO</t>
  </si>
  <si>
    <t>ACONDICIONADOR DE AIRE PARA VEHICULO</t>
  </si>
  <si>
    <t>ESPEJO RETROVISOR</t>
  </si>
  <si>
    <t>JUEGO DE ARO</t>
  </si>
  <si>
    <t>BOBINA</t>
  </si>
  <si>
    <t>PIEZAS PARA EL MOTOR DE ARRANQUE</t>
  </si>
  <si>
    <t>TREN DELANTERO (piezas completa)</t>
  </si>
  <si>
    <t>REPUESTOS VARIOS</t>
  </si>
  <si>
    <t>CABO DE ACELERADOR</t>
  </si>
  <si>
    <t>CRUCETA</t>
  </si>
  <si>
    <t>RULEMAN</t>
  </si>
  <si>
    <t>JUNTAS DE CUALQUIER TIPO</t>
  </si>
  <si>
    <t>BUJE PALANCA DE CAMBIO</t>
  </si>
  <si>
    <t>CADENA PARA MOTO</t>
  </si>
  <si>
    <t>MASA DE RUEDA</t>
  </si>
  <si>
    <t>CABO DE EMBRAGUE</t>
  </si>
  <si>
    <t>FIBRA DE EMBRAGUE</t>
  </si>
  <si>
    <t>GUARDA BARRO</t>
  </si>
  <si>
    <t>FORRO PARA ASIENTOS</t>
  </si>
  <si>
    <t>SENHALERO</t>
  </si>
  <si>
    <t>CILINDRO PARA FRENO</t>
  </si>
  <si>
    <t>ALTERNADOR</t>
  </si>
  <si>
    <t>CAJA MUSICAL</t>
  </si>
  <si>
    <t>GATO HIDRAULICO</t>
  </si>
  <si>
    <t>BUJE DE SUSPENSION</t>
  </si>
  <si>
    <t>TENSOR DE CORREA</t>
  </si>
  <si>
    <t>TAPA FRENTE MOTOR</t>
  </si>
  <si>
    <t>CARBURADOR</t>
  </si>
  <si>
    <t>CAMBIO DE ACEITE MOTOR</t>
  </si>
  <si>
    <t>LAVADO</t>
  </si>
  <si>
    <t>CAMBIO DE DISCO DE EMBRAGUE</t>
  </si>
  <si>
    <t>CAMBIO FILTRO DE AIRE</t>
  </si>
  <si>
    <t>REPARACION DE DIFERENCIAL</t>
  </si>
  <si>
    <t>REPARACION DE CAJA</t>
  </si>
  <si>
    <t>REPARACION DE MOTOR</t>
  </si>
  <si>
    <t>REPARACION DEL SISTEMA ELECTRICO</t>
  </si>
  <si>
    <t>MANTENIMIENTO GENERAL</t>
  </si>
  <si>
    <t>CHAPERIA</t>
  </si>
  <si>
    <t>CHAPERIA Y PINTURA</t>
  </si>
  <si>
    <t>CERA LUSTRADORA</t>
  </si>
  <si>
    <t>MANTENIMIENTO Y REPARACION DE BICICLETA</t>
  </si>
  <si>
    <t>GOMERIA</t>
  </si>
  <si>
    <t>MANO DE OBRA MANTENIMIENTO</t>
  </si>
  <si>
    <t>MANO DE OBRA REPARACION</t>
  </si>
  <si>
    <t>CAMBIO DE ARO</t>
  </si>
  <si>
    <t>REPARACION Y LIMPIEZA DE CARBURADOR</t>
  </si>
  <si>
    <t>REPARACION DE CANHO DE ESCAPE</t>
  </si>
  <si>
    <t>REPARACION DE MOTO(MOTOR)</t>
  </si>
  <si>
    <t>RECTIFICACION</t>
  </si>
  <si>
    <t>CAMBIO DE CORONA</t>
  </si>
  <si>
    <t>CAMBIO DE PINHON</t>
  </si>
  <si>
    <t>REPARACION Y MANTENIMIENTO DE AIRE ACONDICIONADO</t>
  </si>
  <si>
    <t>REPARACION DE LA CADENA DE MOTO</t>
  </si>
  <si>
    <t>GASTOS EN REPUESTOS MAS MANO DE OBRA</t>
  </si>
  <si>
    <t>GASTOS EN VEHICULO (COMBUSTIBLE, GOMERIA, MANTENIMIENTO)</t>
  </si>
  <si>
    <t>SOFA</t>
  </si>
  <si>
    <t>SILLON PARA SALA / LIVING</t>
  </si>
  <si>
    <t>SILLA</t>
  </si>
  <si>
    <t>BANQUETA</t>
  </si>
  <si>
    <t>MESITA DE CENTRO</t>
  </si>
  <si>
    <t>MESITA PARA VELADOR</t>
  </si>
  <si>
    <t>MUEBLE DE BAR</t>
  </si>
  <si>
    <t>MODULAR P/ EQUIPO DE SONIDO O TV</t>
  </si>
  <si>
    <t>ESTANTE</t>
  </si>
  <si>
    <t>MODULAR</t>
  </si>
  <si>
    <t>MUEBLE DE MIMBRE</t>
  </si>
  <si>
    <t>MESA DE SALA</t>
  </si>
  <si>
    <t>JUEGO DE SILLON DE METAL CON CABLE</t>
  </si>
  <si>
    <t>JUEGO DE COMEDOR</t>
  </si>
  <si>
    <t>MESA</t>
  </si>
  <si>
    <t>CRISTALERO</t>
  </si>
  <si>
    <t>APARADOR</t>
  </si>
  <si>
    <t>SILLON PARA COMEDOR</t>
  </si>
  <si>
    <t>MESA CON SILLA</t>
  </si>
  <si>
    <t>CAMA DE 1 PLAZA Y MEDIA</t>
  </si>
  <si>
    <t>CAMA TIPO SOMIER</t>
  </si>
  <si>
    <t>ROPERO DE 1 CUERPO</t>
  </si>
  <si>
    <t>PLACAR</t>
  </si>
  <si>
    <t>ARMARIO</t>
  </si>
  <si>
    <t>COMODA</t>
  </si>
  <si>
    <t>MUEBLE DE TOCADOR</t>
  </si>
  <si>
    <t>CABECERA PARA CAMA</t>
  </si>
  <si>
    <t>FIAMBRERA</t>
  </si>
  <si>
    <t>MESA PARA PLANCHAR</t>
  </si>
  <si>
    <t>ESTANTE PARA COCINA</t>
  </si>
  <si>
    <t>MESA CON SILLAS</t>
  </si>
  <si>
    <t>ESCRITORIO</t>
  </si>
  <si>
    <t>ESTANTE O LIBRERO</t>
  </si>
  <si>
    <t>MUEBLES PARA EQUIPOS INFORMATICOS</t>
  </si>
  <si>
    <t>SILLA DE PLASTICO/MADERA</t>
  </si>
  <si>
    <t>SILLA PLEGABLE</t>
  </si>
  <si>
    <t>CALESITAS</t>
  </si>
  <si>
    <t>SILLON DE MADERA</t>
  </si>
  <si>
    <t>SILLON DE METAL CON CABLE</t>
  </si>
  <si>
    <t>CUNA</t>
  </si>
  <si>
    <t>VALIJERA</t>
  </si>
  <si>
    <t>SILLON PARA NINHOS Y BEBES</t>
  </si>
  <si>
    <t>SILLA ALTA</t>
  </si>
  <si>
    <t>CAMBIADOR</t>
  </si>
  <si>
    <t>MUEBLES ZAPATERO</t>
  </si>
  <si>
    <t>JUEGO DE DORMITORIO</t>
  </si>
  <si>
    <t>VELADOR DE MESA</t>
  </si>
  <si>
    <t>LAMPARAS ESTANDAR</t>
  </si>
  <si>
    <t>GUIRNALDA DE LUCES</t>
  </si>
  <si>
    <t>CUADROS</t>
  </si>
  <si>
    <t>ESCULTURAS</t>
  </si>
  <si>
    <t>ESQUINERO</t>
  </si>
  <si>
    <t>ACCESORIO PARA CAMA</t>
  </si>
  <si>
    <t>ALFOMBRAS SUELTAS</t>
  </si>
  <si>
    <t>REPARACION DE MESA</t>
  </si>
  <si>
    <t>REPARACION DE SOFA</t>
  </si>
  <si>
    <t>LUSTRE DE MUEBLE</t>
  </si>
  <si>
    <t>REPARACION DE TAPIZADO</t>
  </si>
  <si>
    <t>REPARACION DE ROPERO/PLACAR/ESTANTE</t>
  </si>
  <si>
    <t>REPARACION DE SILLON</t>
  </si>
  <si>
    <t>COLCHON DE ALGODON</t>
  </si>
  <si>
    <t>COLCHON PULLMAN</t>
  </si>
  <si>
    <t>COLCHON DE ESPUMA</t>
  </si>
  <si>
    <t>CONSUMO DE ENERGIA ELECTRICA</t>
  </si>
  <si>
    <t>SERVICIO DE ALBANHIL</t>
  </si>
  <si>
    <t>SERVICIO DE PINTOR</t>
  </si>
  <si>
    <t>SERVICIO DE ELECTRICISTA</t>
  </si>
  <si>
    <t>SERVICIO DE HERRERO</t>
  </si>
  <si>
    <t>ARENA</t>
  </si>
  <si>
    <t>LADRILLOS</t>
  </si>
  <si>
    <t>TEJAS</t>
  </si>
  <si>
    <t>TEJUELONES</t>
  </si>
  <si>
    <t>MADERAMEN</t>
  </si>
  <si>
    <t>PUERTAS</t>
  </si>
  <si>
    <t>VENTANAS</t>
  </si>
  <si>
    <t>VARILLAS DE HIERRO</t>
  </si>
  <si>
    <t>PIEDRA BRUTA</t>
  </si>
  <si>
    <t>JUEGO DE SANITARIOS</t>
  </si>
  <si>
    <t>INODORO (WATER)</t>
  </si>
  <si>
    <t>CISTERNA</t>
  </si>
  <si>
    <t>AZULEJO</t>
  </si>
  <si>
    <t>CEMENTO PARA AZULEJO</t>
  </si>
  <si>
    <t>PILETA PARA COCINA Y LAVADERO</t>
  </si>
  <si>
    <t>PIEDRA PARA REVESTIMIENTO</t>
  </si>
  <si>
    <t>PIEDRA TRITURADA</t>
  </si>
  <si>
    <t>CONEXION TV CABLE Y AIRE</t>
  </si>
  <si>
    <t>TASA DE LIMPIEZA Y BARRIDO Y RECOLECCION DE BASURA PAGADOS</t>
  </si>
  <si>
    <t>OTROS IMPUESTOS Y TASAS</t>
  </si>
  <si>
    <t>SEGURO DE LA CASA</t>
  </si>
  <si>
    <t>SERVICIO DE PLOMERO</t>
  </si>
  <si>
    <t>SERVICIO DE CARPINTERO</t>
  </si>
  <si>
    <t>CONSTRUCCION PARCIAL</t>
  </si>
  <si>
    <t>SERVICIO DE MESADA DE MARMOL</t>
  </si>
  <si>
    <t>SERVICIOS VARIOS INCLUYENDO MATERIALES</t>
  </si>
  <si>
    <t>SERVICIO DE VIDRIERO</t>
  </si>
  <si>
    <t>DESAGUE</t>
  </si>
  <si>
    <t>SERVICIO DE CERRAJERO</t>
  </si>
  <si>
    <t>SERVICIOS VARIOS</t>
  </si>
  <si>
    <t>CAL</t>
  </si>
  <si>
    <t>CEMENTO</t>
  </si>
  <si>
    <t>PISOS</t>
  </si>
  <si>
    <t>ZOCALOS</t>
  </si>
  <si>
    <t>MARCOS</t>
  </si>
  <si>
    <t>VIDRIOS</t>
  </si>
  <si>
    <t>POSTE DE CEMENTO</t>
  </si>
  <si>
    <t>TANQUE PARA AGUA</t>
  </si>
  <si>
    <t>CHAPA ETERNIT</t>
  </si>
  <si>
    <t>YESO</t>
  </si>
  <si>
    <t>POSTE DE KARANDAY</t>
  </si>
  <si>
    <t>OXIDO</t>
  </si>
  <si>
    <t>TERCIADAS</t>
  </si>
  <si>
    <t>ALAMBRES</t>
  </si>
  <si>
    <t>ACCESORIOS PARA SANITARIO</t>
  </si>
  <si>
    <t>HULE NEGRO</t>
  </si>
  <si>
    <t>CHAPA DE ZINC</t>
  </si>
  <si>
    <t>CANHOS DE PLASTICO</t>
  </si>
  <si>
    <t>REJAS</t>
  </si>
  <si>
    <t>MATERIALES VARIOS</t>
  </si>
  <si>
    <t>CONEXION DE ELECTRICIDAD</t>
  </si>
  <si>
    <t>CONEXION DE AGUA</t>
  </si>
  <si>
    <t>CONEXION TV SATELITAL</t>
  </si>
  <si>
    <t>EMPEDRADO</t>
  </si>
  <si>
    <t>CAMBIO DE MEDIDOR DE ANDE</t>
  </si>
  <si>
    <t>CAMBIO DE DOMICILIO DE LINEA TELEFONICA</t>
  </si>
  <si>
    <t>FOCO INCANDESCENTE</t>
  </si>
  <si>
    <t>FOCO DE BAJO CONSUMO</t>
  </si>
  <si>
    <t>FLUORESCENTE</t>
  </si>
  <si>
    <t>REACTANCIA</t>
  </si>
  <si>
    <t>ARRANCADOR</t>
  </si>
  <si>
    <t>CABLE PARA ELECTRICIDAD</t>
  </si>
  <si>
    <t>CABLE PARA TELEFONO</t>
  </si>
  <si>
    <t>ENCHUFE</t>
  </si>
  <si>
    <t>ENCHUFE TRIPLE</t>
  </si>
  <si>
    <t>INTERRUPTOR</t>
  </si>
  <si>
    <t>PROLONGADOR</t>
  </si>
  <si>
    <t>DISYUNTOR TERMOMAGNETICO</t>
  </si>
  <si>
    <t>DISYUNTOR DIFERENCIAL</t>
  </si>
  <si>
    <t>PORTALAMPARA</t>
  </si>
  <si>
    <t>ZOCALO PARA FLUORESCENTE</t>
  </si>
  <si>
    <t>CINTA AISLADORA</t>
  </si>
  <si>
    <t>KIT DE MATERIALES ELECTRICOS</t>
  </si>
  <si>
    <t>TOMA  CORRIENTE</t>
  </si>
  <si>
    <t>CANHO CORRUGADO</t>
  </si>
  <si>
    <t>CAPACITADOR PARA VENTILADOR</t>
  </si>
  <si>
    <t>CANILLA</t>
  </si>
  <si>
    <t>LLAVE DE PASO</t>
  </si>
  <si>
    <t>DUCHA ELECTRICA</t>
  </si>
  <si>
    <t>CODO</t>
  </si>
  <si>
    <t>UNION</t>
  </si>
  <si>
    <t>SELLADOR PARA CANHOS</t>
  </si>
  <si>
    <t>CINTA TEFLON</t>
  </si>
  <si>
    <t>REJILLA PARA DESAGUE</t>
  </si>
  <si>
    <t>CLAVO</t>
  </si>
  <si>
    <t>TORNILLO</t>
  </si>
  <si>
    <t>TARUGO</t>
  </si>
  <si>
    <t>CERRADURA</t>
  </si>
  <si>
    <t>TEJIDO METALICO</t>
  </si>
  <si>
    <t>ENDUIDO</t>
  </si>
  <si>
    <t>RODILLO</t>
  </si>
  <si>
    <t>PINCEL</t>
  </si>
  <si>
    <t>TINNER</t>
  </si>
  <si>
    <t>BROCHA</t>
  </si>
  <si>
    <t>LIJA</t>
  </si>
  <si>
    <t>SODA CAUSTICA</t>
  </si>
  <si>
    <t>LADRILLOS (RASTI)</t>
  </si>
  <si>
    <t>ALQUILER DE AUTO</t>
  </si>
  <si>
    <t>OMNIBUS Y MICROS - URBANO (TRANSPORTE PUBLICO)</t>
  </si>
  <si>
    <t>OMNIBUS Y MICROS - INTERURBANO</t>
  </si>
  <si>
    <t>OMNIBUS Y MICROS - INTERNACIONAL</t>
  </si>
  <si>
    <t>TAXI (DE USO FRECUENTE - REGISTRO DIARIO)</t>
  </si>
  <si>
    <t>MOTO TAXI</t>
  </si>
  <si>
    <t>OMNIBUS Y MICROS - PASAJE ESTUDIANTIL</t>
  </si>
  <si>
    <t>TAXI (USO ESPORADICO - REGISTRO MENSUAL/ANUAL)</t>
  </si>
  <si>
    <t>PASAJE DE AVION</t>
  </si>
  <si>
    <t>BOTE</t>
  </si>
  <si>
    <t>LANCHA</t>
  </si>
  <si>
    <t>TRANSPORTE ESCOLAR</t>
  </si>
  <si>
    <t>FLETE</t>
  </si>
  <si>
    <t>PASAJE</t>
  </si>
  <si>
    <t>COSTO DE ENCOMIENDA</t>
  </si>
  <si>
    <t>INSTITUTO DE PREVISION SOCIAL</t>
  </si>
  <si>
    <t>SEGURO PRIVADO INDIVIDUAL</t>
  </si>
  <si>
    <t>SEGURO PRIVADO LABORAL</t>
  </si>
  <si>
    <t>SEGURO PRIVADO FAMILIAR</t>
  </si>
  <si>
    <t>SANIDAD MILITAR</t>
  </si>
  <si>
    <t>SANIDAD POLICIAL</t>
  </si>
  <si>
    <t>OTRO</t>
  </si>
  <si>
    <t>SEGURO DE VEHICULO DEL HOGAR</t>
  </si>
  <si>
    <t>CARGOS POR SERVICIO DE SEGURO DE VIDA</t>
  </si>
  <si>
    <t>SEGURO DE PRESTACION EN CASO DE FALLECIMIENTO</t>
  </si>
  <si>
    <t>COSTO POR GIROS DE DINERO</t>
  </si>
  <si>
    <t>SERVICIOS DE FOTOGRAFOS</t>
  </si>
  <si>
    <t>SERVICIOS DE FILMACION</t>
  </si>
  <si>
    <t>SERVICIOS DE FOTOGRAFOS Y FILMACION</t>
  </si>
  <si>
    <t>LAVADO POR KILO</t>
  </si>
  <si>
    <t>TENHIDO DE ROPAS</t>
  </si>
  <si>
    <t>MODISTA</t>
  </si>
  <si>
    <t>SASTRE</t>
  </si>
  <si>
    <t>COMPOSTURA</t>
  </si>
  <si>
    <t>REPARACION EN GENERAL</t>
  </si>
  <si>
    <t>ALQUILER DE TRAJE</t>
  </si>
  <si>
    <t>ALQUILER DE VESTIDO PARA FIESTA</t>
  </si>
  <si>
    <t>ALQUILER DE VESTIDO PARA NOVIA (CASAMIENTO)</t>
  </si>
  <si>
    <t>CONSUMO DE AGUA CORRIENTE</t>
  </si>
  <si>
    <t>COCINERO</t>
  </si>
  <si>
    <t>MUCAMA</t>
  </si>
  <si>
    <t>CHOFER</t>
  </si>
  <si>
    <t>JARDINERO</t>
  </si>
  <si>
    <t>LAVANDERO</t>
  </si>
  <si>
    <t>NINHERA</t>
  </si>
  <si>
    <t>EMPLEADO DOMESTICO (SERVICIO COMBINADO)</t>
  </si>
  <si>
    <t>GUARDIA DE SEGURIDAD DOMESTICO</t>
  </si>
  <si>
    <t>FUMIGACION Y EXTERMINIO DE INSECTOS Y ALIMANHAS</t>
  </si>
  <si>
    <t>OTROS GASTOS POR SALUD</t>
  </si>
  <si>
    <t>CONSULTA AL GINECOLOGO (CONTROL POR EMBARAZO) (PRIVADO)</t>
  </si>
  <si>
    <t>CONSULTA AL OCULISTA (PRIVADO)</t>
  </si>
  <si>
    <t>CONSULTA AL PEDIATRA (control de salud de niNHos en centro privado)</t>
  </si>
  <si>
    <t>CONSULTA MEDICA GENERAL EN HOSPITALES PRIVADOS</t>
  </si>
  <si>
    <t>HOSPITALIZACIONES/INTERVENCION (PRIVADO)</t>
  </si>
  <si>
    <t>ATENCION POR PARTO (PRIVADO)</t>
  </si>
  <si>
    <t>CONSULTA ODONTOLOGICA (PRIVADO)</t>
  </si>
  <si>
    <t>(OTROS EXAMENES MEDICOS (PRIVADO)</t>
  </si>
  <si>
    <t>EXAMEN DE LABORATORIO/ANALISIS (PRIVADOS)</t>
  </si>
  <si>
    <t>RAYOS X, TOMOGRAFIA / RADIOGRAFIAS, ETC (PRIVADOS)</t>
  </si>
  <si>
    <t>CONSULTA AL GINECOLOGO (CONTROL POR EMBARAZO) (PUBLICO)</t>
  </si>
  <si>
    <t>CONSULTA AL OCULISTA (PUBLICO)</t>
  </si>
  <si>
    <t>CONSULTA AL PEDIATRA (publico)</t>
  </si>
  <si>
    <t>CONSULTA MEDICA GENERAL EN HOSPITALES PUBLICOS</t>
  </si>
  <si>
    <t>HOSPITALIZACIONES/INTERVENCION (PUBLICO)</t>
  </si>
  <si>
    <t>ATENCION POR PARTO (PUBLICO)</t>
  </si>
  <si>
    <t>CONSULTA ODONTOLOGICA (PUBLICO)</t>
  </si>
  <si>
    <t>RAYOS X, TOMOGRAFIA / RADIOGRAFIAS, ETC. (PUBLICO)</t>
  </si>
  <si>
    <t>(OTROS EXAMENES MEDICOS (PUBLICO)</t>
  </si>
  <si>
    <t>EXAMEN DE LABORATORIO/ANALISIS (PUBLICO)</t>
  </si>
  <si>
    <t>OTROS SERVICIOS VETERINARIOS</t>
  </si>
  <si>
    <t>BANHO / CORTE Y OTROS SERVICIOS DE HIGIENE PARA MASCOTAS</t>
  </si>
  <si>
    <t>CONSULTA CON EL VETERINARIO</t>
  </si>
  <si>
    <t>ENTRADA A AUTODROMOS</t>
  </si>
  <si>
    <t>ENTRADA A ENCUENTROS DE BALONCESTO</t>
  </si>
  <si>
    <t>ENTRADA A ENCUENTROS DE FUTBOL DE CAMPO</t>
  </si>
  <si>
    <t>ENTRADA A ENCUENTROS DE FUTBOL DE SALON</t>
  </si>
  <si>
    <t>ENTRADA A HIPODROMOS</t>
  </si>
  <si>
    <t>ENTRADAS A MOTOCROSS</t>
  </si>
  <si>
    <t>ENTRADAS Y JUEGOS EN PARQUES DE DIVERSION</t>
  </si>
  <si>
    <t>ESCUELA DE FUTBOL</t>
  </si>
  <si>
    <t>LECCIONES DE GIMNASIA</t>
  </si>
  <si>
    <t>LECCIONES DE KARATE</t>
  </si>
  <si>
    <t>LECCIONES DE NATACION</t>
  </si>
  <si>
    <t>LECCIONES DE TAE KWON DO</t>
  </si>
  <si>
    <t>LECCIONES DE CONDUCCION</t>
  </si>
  <si>
    <t>SERVICIOS PRESTADOS POR CANCHAS DE TENIS</t>
  </si>
  <si>
    <t>SERVICIOS PRESTADOS POR CENTROS DE PREPARACION FISICA</t>
  </si>
  <si>
    <t>SERVICIOS PRESTADOS POR GIMNASIOS</t>
  </si>
  <si>
    <t>SERVICIOS PRESTADOS POR CANCHAS DE FUTBOL DE CAMPO</t>
  </si>
  <si>
    <t>SERVICIOS PRESTADOS POR CANCHAS DE FUTBOL DE SALON</t>
  </si>
  <si>
    <t>ENTRADA A TORNEOS/EXHIBICIONES</t>
  </si>
  <si>
    <t>SERVICIOS PRESTADOS POR CANCHAS DE BASQUETBALL</t>
  </si>
  <si>
    <t>ENTRADA A CINES</t>
  </si>
  <si>
    <t>ENTRADA A CONCIERTO</t>
  </si>
  <si>
    <t>ENTRADA A FIESTA</t>
  </si>
  <si>
    <t>ENTRADA A DISCOTECA</t>
  </si>
  <si>
    <t>ENTRADA A CIRCOS</t>
  </si>
  <si>
    <t>OTROS</t>
  </si>
  <si>
    <t>ENTRADAS A BALNEARIOS</t>
  </si>
  <si>
    <t>CUOTA POR TV CABLE</t>
  </si>
  <si>
    <t>AFEITADO PARA CABALLERO</t>
  </si>
  <si>
    <t>ALISADO CON PLANCHITA</t>
  </si>
  <si>
    <t>BANHO A LA CREMA</t>
  </si>
  <si>
    <t>BRUSHING</t>
  </si>
  <si>
    <t>CLARITOS</t>
  </si>
  <si>
    <t>CORTE DE PELO PARA CABALLERO</t>
  </si>
  <si>
    <t>CORTE DE PELO PARA DAMA</t>
  </si>
  <si>
    <t>ENRULADO</t>
  </si>
  <si>
    <t>MASAJE CAPILAR</t>
  </si>
  <si>
    <t>PEINADO PARA CABALLERO</t>
  </si>
  <si>
    <t>PEINADO PARA DAMA</t>
  </si>
  <si>
    <t>PERMANENTE</t>
  </si>
  <si>
    <t>TENHIDO DE PELO</t>
  </si>
  <si>
    <t>GASTOS EN PELUQUERIA</t>
  </si>
  <si>
    <t>DEPILACION</t>
  </si>
  <si>
    <t>LIMPIEZA DE CUTIS</t>
  </si>
  <si>
    <t>MANICURA</t>
  </si>
  <si>
    <t>MAQUILLAJE</t>
  </si>
  <si>
    <t>MASAJES NO TERAPEUTICOS</t>
  </si>
  <si>
    <t>PEDICURO</t>
  </si>
  <si>
    <t>PERFILADO DE CEJA</t>
  </si>
  <si>
    <t>GASTOS EN SERVICIOS DE CUIDADO PERSONAL</t>
  </si>
  <si>
    <t>COMPOSTURA DE JOYAS</t>
  </si>
  <si>
    <t>COMPOSTURA DE RELOJ</t>
  </si>
  <si>
    <t>LIMPIEZA DE JOYAS</t>
  </si>
  <si>
    <t>ALQUILER DE SILLAS</t>
  </si>
  <si>
    <t>ALQUILER DE MESAS</t>
  </si>
  <si>
    <t>ALQUILER DE SILLAS Y MESAS</t>
  </si>
  <si>
    <t>ALQUILER DE MANTELES</t>
  </si>
  <si>
    <t>ALQUILER DE CUBIERTOS</t>
  </si>
  <si>
    <t>ALQUILER DE VAJILLAS</t>
  </si>
  <si>
    <t>ALQUILER DE TACHOS PARA BEBIDAS</t>
  </si>
  <si>
    <t>ALQUILER DE LOCAL</t>
  </si>
  <si>
    <t>DISCOTECA</t>
  </si>
  <si>
    <t>MOZOS</t>
  </si>
  <si>
    <t>MUSICOS</t>
  </si>
  <si>
    <t>PAYASOS Y ANIMADORES</t>
  </si>
  <si>
    <t>GLOBO LOCO</t>
  </si>
  <si>
    <t>SERVICIOS DE DECORACION</t>
  </si>
  <si>
    <t>SORPRESITAS/SOUVENIR PARA ACONTECIMIENTOS</t>
  </si>
  <si>
    <t>ALQUILER DE TOLDO</t>
  </si>
  <si>
    <t>SERVICIO COMPLETO SIN INCLUIR COMIDAS Y BEBIDAS</t>
  </si>
  <si>
    <t>ALOJAMIENTO EN HOTELES</t>
  </si>
  <si>
    <t>EMISION/ RENOVACION DE REGISTRO PROFESIONAL</t>
  </si>
  <si>
    <t>PAQUETE TURISTICO AL EXTERIOR TODO INCLUIDO (VIAJE, COMIDA, ALOJAMIENTO, GUIAS, ETC.)</t>
  </si>
  <si>
    <t>PAQUETE TURISTICO AL INTERIOR TODO INCLUIDO (VIAJE, COMIDA, ALOJAMIENTO, GUIAS, ETC.)</t>
  </si>
  <si>
    <t>GASTOS EN EVENTOS CULTURALES Y DE RECREACION</t>
  </si>
  <si>
    <t>VIAJES DE EXCURSION DE MEDIO DIA Y UN DIA DE DURACION</t>
  </si>
  <si>
    <t>PEREGRINAJES/RETIROS ESPIRITUALES</t>
  </si>
  <si>
    <t>KIT DE GASTOS EN VIAJES TURISTICOS PARTICULAR</t>
  </si>
  <si>
    <t>SERVICIOS PRESTADOS POR DAMAS DE COMPANHIA</t>
  </si>
  <si>
    <t>MOTELES Y RESERVADOS</t>
  </si>
  <si>
    <t>Nafta 85</t>
  </si>
  <si>
    <t>Nafta &lt;97</t>
  </si>
  <si>
    <t>Nafta 97+</t>
  </si>
  <si>
    <t>Diesel</t>
  </si>
  <si>
    <t>Otros combustibles</t>
  </si>
  <si>
    <t>Cigarrillos</t>
  </si>
  <si>
    <t>Bebidas alcoholicas</t>
  </si>
  <si>
    <t>Bebidas no alcoholicas fuera del hogar</t>
  </si>
  <si>
    <t>Bebidas no alcoholicas dentro del hogar</t>
  </si>
  <si>
    <t>Subsector</t>
  </si>
  <si>
    <t>Codigo</t>
  </si>
  <si>
    <t>Gas licuado</t>
  </si>
  <si>
    <t>sector</t>
  </si>
  <si>
    <t>sector_id</t>
  </si>
  <si>
    <t>Efectos Indirectos</t>
  </si>
  <si>
    <t>Tasa nominal 2019</t>
  </si>
  <si>
    <t>Tasa nominal Reforma</t>
  </si>
  <si>
    <t>Cambio efectivo de tasa</t>
  </si>
  <si>
    <t>tasa_reforma</t>
  </si>
  <si>
    <t>cambio_efectivo</t>
  </si>
  <si>
    <t xml:space="preserve">Subsectores de Produccion afectados por ISC </t>
  </si>
  <si>
    <t>pago_iva</t>
  </si>
  <si>
    <t>pago_isc</t>
  </si>
  <si>
    <t>monto_iva_pc_pc</t>
  </si>
  <si>
    <t>monto_iva_pc_pc_dependency_gross_mkt_inc_pc_1</t>
  </si>
  <si>
    <t>monto_iva_pc_pc_dependency_dis_inc_pc_1</t>
  </si>
  <si>
    <t>monto_iva_pc_pc_dependency_cons_inc_pc_1</t>
  </si>
  <si>
    <t>monto_iva_pc_pc_dependency_final_inc_pc_1</t>
  </si>
  <si>
    <t>monto_iva_pc_pc_dependency_nso_inc_1</t>
  </si>
  <si>
    <t>monto_iva_pc_pc_dependency_linpobto__1</t>
  </si>
  <si>
    <t>monto_iva_pc_pc_dependency_linpobex__1</t>
  </si>
  <si>
    <t>monto_iva_pc_pc_dependency_gross_mkt_inc_pc_2</t>
  </si>
  <si>
    <t>monto_iva_pc_pc_dependency_dis_inc_pc_2</t>
  </si>
  <si>
    <t>monto_iva_pc_pc_dependency_cons_inc_pc_2</t>
  </si>
  <si>
    <t>monto_iva_pc_pc_dependency_final_inc_pc_2</t>
  </si>
  <si>
    <t>monto_iva_pc_pc_dependency_nso_inc_2</t>
  </si>
  <si>
    <t>monto_iva_pc_pc_dependency_linpobto__2</t>
  </si>
  <si>
    <t>monto_iva_pc_pc_dependency_linpobex__2</t>
  </si>
  <si>
    <t>monto_iva_pc_pc_dependency_gross_mkt_inc_pc_3</t>
  </si>
  <si>
    <t>monto_iva_pc_pc_dependency_dis_inc_pc_3</t>
  </si>
  <si>
    <t>monto_iva_pc_pc_dependency_cons_inc_pc_3</t>
  </si>
  <si>
    <t>monto_iva_pc_pc_dependency_final_inc_pc_3</t>
  </si>
  <si>
    <t>monto_iva_pc_pc_dependency_nso_inc_3</t>
  </si>
  <si>
    <t>monto_iva_pc_pc_dependency_linpobto__3</t>
  </si>
  <si>
    <t>monto_iva_pc_pc_dependency_linpobex__3</t>
  </si>
  <si>
    <t>monto_iva_pc_pc_dependency_gross_mkt_inc_pc_4</t>
  </si>
  <si>
    <t>monto_iva_pc_pc_dependency_dis_inc_pc_4</t>
  </si>
  <si>
    <t>monto_iva_pc_pc_dependency_cons_inc_pc_4</t>
  </si>
  <si>
    <t>monto_iva_pc_pc_dependency_final_inc_pc_4</t>
  </si>
  <si>
    <t>monto_iva_pc_pc_dependency_nso_inc_4</t>
  </si>
  <si>
    <t>monto_iva_pc_pc_dependency_linpobto__4</t>
  </si>
  <si>
    <t>monto_iva_pc_pc_dependency_linpobex__4</t>
  </si>
  <si>
    <t>monto_iva_pc_pc_dependency_gross_mkt_inc_pc_5</t>
  </si>
  <si>
    <t>monto_iva_pc_pc_dependency_dis_inc_pc_5</t>
  </si>
  <si>
    <t>monto_iva_pc_pc_dependency_cons_inc_pc_5</t>
  </si>
  <si>
    <t>monto_iva_pc_pc_dependency_final_inc_pc_5</t>
  </si>
  <si>
    <t>monto_iva_pc_pc_dependency_nso_inc_5</t>
  </si>
  <si>
    <t>monto_iva_pc_pc_dependency_linpobto__5</t>
  </si>
  <si>
    <t>monto_iva_pc_pc_dependency_linpobex__5</t>
  </si>
  <si>
    <t>monto_iva_pc_pc_dependency_gross_mkt_inc_pc_6</t>
  </si>
  <si>
    <t>monto_iva_pc_pc_dependency_dis_inc_pc_6</t>
  </si>
  <si>
    <t>monto_iva_pc_pc_dependency_cons_inc_pc_6</t>
  </si>
  <si>
    <t>monto_iva_pc_pc_dependency_final_inc_pc_6</t>
  </si>
  <si>
    <t>monto_iva_pc_pc_dependency_nso_inc_6</t>
  </si>
  <si>
    <t>monto_iva_pc_pc_dependency_linpobto__6</t>
  </si>
  <si>
    <t>monto_iva_pc_pc_dependency_linpobex__6</t>
  </si>
  <si>
    <t>monto_iva_pc_pc_dependency_gross_mkt_inc_pc_7</t>
  </si>
  <si>
    <t>monto_iva_pc_pc_dependency_dis_inc_pc_7</t>
  </si>
  <si>
    <t>monto_iva_pc_pc_dependency_cons_inc_pc_7</t>
  </si>
  <si>
    <t>monto_iva_pc_pc_dependency_final_inc_pc_7</t>
  </si>
  <si>
    <t>monto_iva_pc_pc_dependency_nso_inc_7</t>
  </si>
  <si>
    <t>monto_iva_pc_pc_dependency_linpobto__7</t>
  </si>
  <si>
    <t>monto_iva_pc_pc_dependency_linpobex__7</t>
  </si>
  <si>
    <t>monto_iva_pc_pc_dependency_gross_mkt_inc_pc_8</t>
  </si>
  <si>
    <t>monto_iva_pc_pc_dependency_dis_inc_pc_8</t>
  </si>
  <si>
    <t>monto_iva_pc_pc_dependency_cons_inc_pc_8</t>
  </si>
  <si>
    <t>monto_iva_pc_pc_dependency_final_inc_pc_8</t>
  </si>
  <si>
    <t>monto_iva_pc_pc_dependency_nso_inc_8</t>
  </si>
  <si>
    <t>monto_iva_pc_pc_dependency_linpobto__8</t>
  </si>
  <si>
    <t>monto_iva_pc_pc_dependency_linpobex__8</t>
  </si>
  <si>
    <t>monto_iva_pc_pc_dependency_gross_mkt_inc_pc_9</t>
  </si>
  <si>
    <t>monto_iva_pc_pc_dependency_dis_inc_pc_9</t>
  </si>
  <si>
    <t>monto_iva_pc_pc_dependency_cons_inc_pc_9</t>
  </si>
  <si>
    <t>monto_iva_pc_pc_dependency_final_inc_pc_9</t>
  </si>
  <si>
    <t>monto_iva_pc_pc_dependency_nso_inc_9</t>
  </si>
  <si>
    <t>monto_iva_pc_pc_dependency_linpobto__9</t>
  </si>
  <si>
    <t>monto_iva_pc_pc_dependency_linpobex__9</t>
  </si>
  <si>
    <t>monto_iva_pc_pc_dependency_gross_mkt_inc_pc_10</t>
  </si>
  <si>
    <t>monto_iva_pc_pc_dependency_dis_inc_pc_10</t>
  </si>
  <si>
    <t>monto_iva_pc_pc_dependency_cons_inc_pc_10</t>
  </si>
  <si>
    <t>monto_iva_pc_pc_dependency_final_inc_pc_10</t>
  </si>
  <si>
    <t>monto_iva_pc_pc_dependency_nso_inc_10</t>
  </si>
  <si>
    <t>monto_iva_pc_pc_dependency_linpobto__10</t>
  </si>
  <si>
    <t>monto_iva_pc_pc_dependency_linpobex__10</t>
  </si>
  <si>
    <t>monto_iva_pc_pc_beneficiaries__1</t>
  </si>
  <si>
    <t>monto_iva_pc_pc_benefits__1</t>
  </si>
  <si>
    <t>monto_iva_pc_pc_coverage__1</t>
  </si>
  <si>
    <t>monto_iva_pc_pc_mean__1</t>
  </si>
  <si>
    <t>monto_iva_pc_pc_dependency_gross_mkt_inc_pc_1yes</t>
  </si>
  <si>
    <t>monto_iva_pc_pc_dependency_dis_inc_pc_1yes</t>
  </si>
  <si>
    <t>monto_iva_pc_pc_dependency_cons_inc_pc_1yes</t>
  </si>
  <si>
    <t>monto_iva_pc_pc_dependency_final_inc_pc_1yes</t>
  </si>
  <si>
    <t>monto_iva_pc_pc_dependency_nso_inc_1yes</t>
  </si>
  <si>
    <t>monto_iva_pc_pc_dependency_linpobto__1yes</t>
  </si>
  <si>
    <t>monto_iva_pc_pc_dependency_linpobex__1yes</t>
  </si>
  <si>
    <t>monto_iva_pc_pc_beneficiaries__2</t>
  </si>
  <si>
    <t>monto_iva_pc_pc_benefits__2</t>
  </si>
  <si>
    <t>monto_iva_pc_pc_coverage__2</t>
  </si>
  <si>
    <t>monto_iva_pc_pc_mean__2</t>
  </si>
  <si>
    <t>monto_iva_pc_pc_dependency_gross_mkt_inc_pc_2yes</t>
  </si>
  <si>
    <t>monto_iva_pc_pc_dependency_dis_inc_pc_2yes</t>
  </si>
  <si>
    <t>monto_iva_pc_pc_dependency_cons_inc_pc_2yes</t>
  </si>
  <si>
    <t>monto_iva_pc_pc_dependency_final_inc_pc_2yes</t>
  </si>
  <si>
    <t>monto_iva_pc_pc_dependency_nso_inc_2yes</t>
  </si>
  <si>
    <t>monto_iva_pc_pc_dependency_linpobto__2yes</t>
  </si>
  <si>
    <t>monto_iva_pc_pc_dependency_linpobex__2yes</t>
  </si>
  <si>
    <t>monto_iva_pc_pc_beneficiaries__3</t>
  </si>
  <si>
    <t>monto_iva_pc_pc_benefits__3</t>
  </si>
  <si>
    <t>monto_iva_pc_pc_coverage__3</t>
  </si>
  <si>
    <t>monto_iva_pc_pc_mean__3</t>
  </si>
  <si>
    <t>monto_iva_pc_pc_dependency_gross_mkt_inc_pc_3yes</t>
  </si>
  <si>
    <t>monto_iva_pc_pc_dependency_dis_inc_pc_3yes</t>
  </si>
  <si>
    <t>monto_iva_pc_pc_dependency_cons_inc_pc_3yes</t>
  </si>
  <si>
    <t>monto_iva_pc_pc_dependency_final_inc_pc_3yes</t>
  </si>
  <si>
    <t>monto_iva_pc_pc_dependency_nso_inc_3yes</t>
  </si>
  <si>
    <t>monto_iva_pc_pc_dependency_linpobto__3yes</t>
  </si>
  <si>
    <t>monto_iva_pc_pc_dependency_linpobex__3yes</t>
  </si>
  <si>
    <t>monto_iva_pc_pc_beneficiaries__4</t>
  </si>
  <si>
    <t>monto_iva_pc_pc_benefits__4</t>
  </si>
  <si>
    <t>monto_iva_pc_pc_coverage__4</t>
  </si>
  <si>
    <t>monto_iva_pc_pc_mean__4</t>
  </si>
  <si>
    <t>monto_iva_pc_pc_dependency_gross_mkt_inc_pc_4yes</t>
  </si>
  <si>
    <t>monto_iva_pc_pc_dependency_dis_inc_pc_4yes</t>
  </si>
  <si>
    <t>monto_iva_pc_pc_dependency_cons_inc_pc_4yes</t>
  </si>
  <si>
    <t>monto_iva_pc_pc_dependency_final_inc_pc_4yes</t>
  </si>
  <si>
    <t>monto_iva_pc_pc_dependency_nso_inc_4yes</t>
  </si>
  <si>
    <t>monto_iva_pc_pc_dependency_linpobto__4yes</t>
  </si>
  <si>
    <t>monto_iva_pc_pc_dependency_linpobex__4yes</t>
  </si>
  <si>
    <t>monto_iva_pc_pc_beneficiaries__5</t>
  </si>
  <si>
    <t>monto_iva_pc_pc_benefits__5</t>
  </si>
  <si>
    <t>monto_iva_pc_pc_coverage__5</t>
  </si>
  <si>
    <t>monto_iva_pc_pc_mean__5</t>
  </si>
  <si>
    <t>monto_iva_pc_pc_dependency_gross_mkt_inc_pc_5yes</t>
  </si>
  <si>
    <t>monto_iva_pc_pc_dependency_dis_inc_pc_5yes</t>
  </si>
  <si>
    <t>monto_iva_pc_pc_dependency_cons_inc_pc_5yes</t>
  </si>
  <si>
    <t>monto_iva_pc_pc_dependency_final_inc_pc_5yes</t>
  </si>
  <si>
    <t>monto_iva_pc_pc_dependency_nso_inc_5yes</t>
  </si>
  <si>
    <t>monto_iva_pc_pc_dependency_linpobto__5yes</t>
  </si>
  <si>
    <t>monto_iva_pc_pc_dependency_linpobex__5yes</t>
  </si>
  <si>
    <t>senavitat_sub_pc_dependency_gross_mkt_inc_pc_6yes</t>
  </si>
  <si>
    <t>senavitat_sub_pc_dependency_dis_inc_pc_6yes</t>
  </si>
  <si>
    <t>senavitat_sub_pc_dependency_cons_inc_pc_6yes</t>
  </si>
  <si>
    <t>senavitat_sub_pc_dependency_final_inc_pc_6yes</t>
  </si>
  <si>
    <t>senavitat_sub_pc_dependency_nso_inc_6yes</t>
  </si>
  <si>
    <t>senavitat_sub_pc_dependency_linpobto__6yes</t>
  </si>
  <si>
    <t>senavitat_sub_pc_dependency_linpobex__6yes</t>
  </si>
  <si>
    <t>monto_iva_pc_pc_beneficiaries__6</t>
  </si>
  <si>
    <t>monto_iva_pc_pc_benefits__6</t>
  </si>
  <si>
    <t>monto_iva_pc_pc_coverage__6</t>
  </si>
  <si>
    <t>monto_iva_pc_pc_mean__6</t>
  </si>
  <si>
    <t>monto_iva_pc_pc_dependency_gross_mkt_inc_pc_6yes</t>
  </si>
  <si>
    <t>monto_iva_pc_pc_dependency_dis_inc_pc_6yes</t>
  </si>
  <si>
    <t>monto_iva_pc_pc_dependency_cons_inc_pc_6yes</t>
  </si>
  <si>
    <t>monto_iva_pc_pc_dependency_final_inc_pc_6yes</t>
  </si>
  <si>
    <t>monto_iva_pc_pc_dependency_nso_inc_6yes</t>
  </si>
  <si>
    <t>monto_iva_pc_pc_dependency_linpobto__6yes</t>
  </si>
  <si>
    <t>monto_iva_pc_pc_dependency_linpobex__6yes</t>
  </si>
  <si>
    <t>monto_iva_pc_pc_beneficiaries__7</t>
  </si>
  <si>
    <t>monto_iva_pc_pc_benefits__7</t>
  </si>
  <si>
    <t>monto_iva_pc_pc_coverage__7</t>
  </si>
  <si>
    <t>monto_iva_pc_pc_mean__7</t>
  </si>
  <si>
    <t>monto_iva_pc_pc_dependency_gross_mkt_inc_pc_7yes</t>
  </si>
  <si>
    <t>monto_iva_pc_pc_dependency_dis_inc_pc_7yes</t>
  </si>
  <si>
    <t>monto_iva_pc_pc_dependency_cons_inc_pc_7yes</t>
  </si>
  <si>
    <t>monto_iva_pc_pc_dependency_final_inc_pc_7yes</t>
  </si>
  <si>
    <t>monto_iva_pc_pc_dependency_nso_inc_7yes</t>
  </si>
  <si>
    <t>monto_iva_pc_pc_dependency_linpobto__7yes</t>
  </si>
  <si>
    <t>monto_iva_pc_pc_dependency_linpobex__7yes</t>
  </si>
  <si>
    <t>monto_iva_pc_pc_beneficiaries__8</t>
  </si>
  <si>
    <t>monto_iva_pc_pc_benefits__8</t>
  </si>
  <si>
    <t>monto_iva_pc_pc_coverage__8</t>
  </si>
  <si>
    <t>monto_iva_pc_pc_mean__8</t>
  </si>
  <si>
    <t>monto_iva_pc_pc_dependency_gross_mkt_inc_pc_8yes</t>
  </si>
  <si>
    <t>monto_iva_pc_pc_dependency_dis_inc_pc_8yes</t>
  </si>
  <si>
    <t>monto_iva_pc_pc_dependency_cons_inc_pc_8yes</t>
  </si>
  <si>
    <t>monto_iva_pc_pc_dependency_final_inc_pc_8yes</t>
  </si>
  <si>
    <t>monto_iva_pc_pc_dependency_nso_inc_8yes</t>
  </si>
  <si>
    <t>monto_iva_pc_pc_dependency_linpobto__8yes</t>
  </si>
  <si>
    <t>monto_iva_pc_pc_dependency_linpobex__8yes</t>
  </si>
  <si>
    <t>monto_iva_pc_pc_beneficiaries__9</t>
  </si>
  <si>
    <t>monto_iva_pc_pc_benefits__9</t>
  </si>
  <si>
    <t>monto_iva_pc_pc_coverage__9</t>
  </si>
  <si>
    <t>monto_iva_pc_pc_mean__9</t>
  </si>
  <si>
    <t>monto_iva_pc_pc_dependency_gross_mkt_inc_pc_9yes</t>
  </si>
  <si>
    <t>monto_iva_pc_pc_dependency_dis_inc_pc_9yes</t>
  </si>
  <si>
    <t>monto_iva_pc_pc_dependency_cons_inc_pc_9yes</t>
  </si>
  <si>
    <t>monto_iva_pc_pc_dependency_final_inc_pc_9yes</t>
  </si>
  <si>
    <t>monto_iva_pc_pc_dependency_nso_inc_9yes</t>
  </si>
  <si>
    <t>monto_iva_pc_pc_dependency_linpobto__9yes</t>
  </si>
  <si>
    <t>monto_iva_pc_pc_dependency_linpobex__9yes</t>
  </si>
  <si>
    <t>monto_iva_pc_pc_beneficiaries__10</t>
  </si>
  <si>
    <t>monto_iva_pc_pc_benefits__10</t>
  </si>
  <si>
    <t>monto_iva_pc_pc_coverage__10</t>
  </si>
  <si>
    <t>monto_iva_pc_pc_mean__10</t>
  </si>
  <si>
    <t>monto_iva_pc_pc_dependency_gross_mkt_inc_pc_10yes</t>
  </si>
  <si>
    <t>monto_iva_pc_pc_dependency_dis_inc_pc_10yes</t>
  </si>
  <si>
    <t>monto_iva_pc_pc_dependency_cons_inc_pc_10yes</t>
  </si>
  <si>
    <t>monto_iva_pc_pc_dependency_final_inc_pc_10yes</t>
  </si>
  <si>
    <t>monto_iva_pc_pc_dependency_nso_inc_10yes</t>
  </si>
  <si>
    <t>monto_iva_pc_pc_dependency_linpobto__10yes</t>
  </si>
  <si>
    <t>monto_iva_pc_pc_dependency_linpobex__10yes</t>
  </si>
  <si>
    <t>monto_iva_pc</t>
  </si>
  <si>
    <t>monto_iva_pc_pc_dependency_net_mkt_income_pc_1</t>
  </si>
  <si>
    <t>monto_iva_pc_pc_dependency_net_mkt_incirp_pc_1</t>
  </si>
  <si>
    <t>monto_iva_pc_pc_dependency_net_mkt_inc_irpssc_pc_1</t>
  </si>
  <si>
    <t>monto_iva_pc_pc_dependency_net_mkt_income_pc_2</t>
  </si>
  <si>
    <t>monto_iva_pc_pc_dependency_net_mkt_incirp_pc_2</t>
  </si>
  <si>
    <t>monto_iva_pc_pc_dependency_net_mkt_inc_irpssc_pc_2</t>
  </si>
  <si>
    <t>monto_iva_pc_pc_dependency_net_mkt_income_pc_3</t>
  </si>
  <si>
    <t>monto_iva_pc_pc_dependency_net_mkt_incirp_pc_3</t>
  </si>
  <si>
    <t>monto_iva_pc_pc_dependency_net_mkt_inc_irpssc_pc_3</t>
  </si>
  <si>
    <t>monto_iva_pc_pc_dependency_net_mkt_income_pc_4</t>
  </si>
  <si>
    <t>monto_iva_pc_pc_dependency_net_mkt_incirp_pc_4</t>
  </si>
  <si>
    <t>monto_iva_pc_pc_dependency_net_mkt_inc_irpssc_pc_4</t>
  </si>
  <si>
    <t>monto_iva_pc_pc_dependency_net_mkt_income_pc_5</t>
  </si>
  <si>
    <t>monto_iva_pc_pc_dependency_net_mkt_incirp_pc_5</t>
  </si>
  <si>
    <t>monto_iva_pc_pc_dependency_net_mkt_inc_irpssc_pc_5</t>
  </si>
  <si>
    <t>monto_iva_pc_pc_dependency_net_mkt_income_pc_6</t>
  </si>
  <si>
    <t>monto_iva_pc_pc_dependency_net_mkt_incirp_pc_6</t>
  </si>
  <si>
    <t>monto_iva_pc_pc_dependency_net_mkt_inc_irpssc_pc_6</t>
  </si>
  <si>
    <t>monto_iva_pc_pc_dependency_net_mkt_income_pc_7</t>
  </si>
  <si>
    <t>monto_iva_pc_pc_dependency_net_mkt_incirp_pc_7</t>
  </si>
  <si>
    <t>monto_iva_pc_pc_dependency_net_mkt_inc_irpssc_pc_7</t>
  </si>
  <si>
    <t>monto_iva_pc_pc_dependency_net_mkt_income_pc_8</t>
  </si>
  <si>
    <t>monto_iva_pc_pc_dependency_net_mkt_incirp_pc_8</t>
  </si>
  <si>
    <t>monto_iva_pc_pc_dependency_net_mkt_inc_irpssc_pc_8</t>
  </si>
  <si>
    <t>monto_iva_pc_pc_dependency_net_mkt_income_pc_9</t>
  </si>
  <si>
    <t>monto_iva_pc_pc_dependency_net_mkt_incirp_pc_9</t>
  </si>
  <si>
    <t>monto_iva_pc_pc_dependency_net_mkt_inc_irpssc_pc_9</t>
  </si>
  <si>
    <t>monto_iva_pc_pc_dependency_net_mkt_income_pc_10</t>
  </si>
  <si>
    <t>monto_iva_pc_pc_dependency_net_mkt_incirp_pc_10</t>
  </si>
  <si>
    <t>monto_iva_pc_pc_dependency_net_mkt_inc_irpssc_pc_10</t>
  </si>
  <si>
    <t>monto_iva_pc_pc_dependency_net_mkt_income_pc_1yes</t>
  </si>
  <si>
    <t>monto_iva_pc_pc_dependency_net_mkt_incirp_pc_1yes</t>
  </si>
  <si>
    <t>monto_iva_pc_pc_dependency_net_mkt_inc_irpssc_pc_1yes</t>
  </si>
  <si>
    <t>monto_iva_pc_pc_dependency_net_mkt_income_pc_2yes</t>
  </si>
  <si>
    <t>monto_iva_pc_pc_dependency_net_mkt_incirp_pc_2yes</t>
  </si>
  <si>
    <t>monto_iva_pc_pc_dependency_net_mkt_inc_irpssc_pc_2yes</t>
  </si>
  <si>
    <t>monto_iva_pc_pc_dependency_net_mkt_income_pc_3yes</t>
  </si>
  <si>
    <t>monto_iva_pc_pc_dependency_net_mkt_incirp_pc_3yes</t>
  </si>
  <si>
    <t>monto_iva_pc_pc_dependency_net_mkt_inc_irpssc_pc_3yes</t>
  </si>
  <si>
    <t>monto_iva_pc_pc_dependency_net_mkt_income_pc_4yes</t>
  </si>
  <si>
    <t>monto_iva_pc_pc_dependency_net_mkt_incirp_pc_4yes</t>
  </si>
  <si>
    <t>monto_iva_pc_pc_dependency_net_mkt_inc_irpssc_pc_4yes</t>
  </si>
  <si>
    <t>monto_iva_pc_pc_dependency_net_mkt_income_pc_5yes</t>
  </si>
  <si>
    <t>monto_iva_pc_pc_dependency_net_mkt_incirp_pc_5yes</t>
  </si>
  <si>
    <t>monto_iva_pc_pc_dependency_net_mkt_inc_irpssc_pc_5yes</t>
  </si>
  <si>
    <t>senavitat_sub_pc_dependency_net_mkt_income_pc_6yes</t>
  </si>
  <si>
    <t>senavitat_sub_pc_dependency_net_mkt_incirp_pc_6yes</t>
  </si>
  <si>
    <t>senavitat_sub_pc_dependency_net_mkt_inc_irpssc_pc_6yes</t>
  </si>
  <si>
    <t>monto_iva_pc_pc_dependency_net_mkt_income_pc_6yes</t>
  </si>
  <si>
    <t>monto_iva_pc_pc_dependency_net_mkt_incirp_pc_6yes</t>
  </si>
  <si>
    <t>monto_iva_pc_pc_dependency_net_mkt_inc_irpssc_pc_6yes</t>
  </si>
  <si>
    <t>monto_iva_pc_pc_dependency_net_mkt_income_pc_7yes</t>
  </si>
  <si>
    <t>monto_iva_pc_pc_dependency_net_mkt_incirp_pc_7yes</t>
  </si>
  <si>
    <t>monto_iva_pc_pc_dependency_net_mkt_inc_irpssc_pc_7yes</t>
  </si>
  <si>
    <t>monto_iva_pc_pc_dependency_net_mkt_income_pc_8yes</t>
  </si>
  <si>
    <t>monto_iva_pc_pc_dependency_net_mkt_incirp_pc_8yes</t>
  </si>
  <si>
    <t>monto_iva_pc_pc_dependency_net_mkt_inc_irpssc_pc_8yes</t>
  </si>
  <si>
    <t>monto_iva_pc_pc_dependency_net_mkt_income_pc_9yes</t>
  </si>
  <si>
    <t>monto_iva_pc_pc_dependency_net_mkt_incirp_pc_9yes</t>
  </si>
  <si>
    <t>monto_iva_pc_pc_dependency_net_mkt_inc_irpssc_pc_9yes</t>
  </si>
  <si>
    <t>monto_iva_pc_pc_dependency_net_mkt_income_pc_10yes</t>
  </si>
  <si>
    <t>monto_iva_pc_pc_dependency_net_mkt_incirp_pc_10yes</t>
  </si>
  <si>
    <t>monto_iva_pc_pc_dependency_net_mkt_inc_irpssc_pc_10yes</t>
  </si>
  <si>
    <t>Total IVA</t>
  </si>
  <si>
    <t>Total ISC</t>
  </si>
  <si>
    <t>IVA</t>
  </si>
  <si>
    <t>ISC</t>
  </si>
  <si>
    <t>Total direct taxes</t>
  </si>
  <si>
    <t>monto_isc2019_pc_pc</t>
  </si>
  <si>
    <t>monto_isc2019_pc</t>
  </si>
  <si>
    <t>monto_isc2019_pc_pc_dependency_gross_mkt_inc_pc_1</t>
  </si>
  <si>
    <t>monto_isc2019_pc_pc_dependency_net_mkt_income_pc_1</t>
  </si>
  <si>
    <t>monto_isc2019_pc_pc_dependency_net_mkt_incirp_pc_1</t>
  </si>
  <si>
    <t>monto_isc2019_pc_pc_dependency_net_mkt_inc_irpssc_pc_1</t>
  </si>
  <si>
    <t>monto_isc2019_pc_pc_dependency_dis_inc_pc_1</t>
  </si>
  <si>
    <t>monto_isc2019_pc_pc_dependency_cons_inc_pc_1</t>
  </si>
  <si>
    <t>monto_isc2019_pc_pc_dependency_final_inc_pc_1</t>
  </si>
  <si>
    <t>monto_isc2019_pc_pc_dependency_nso_inc_1</t>
  </si>
  <si>
    <t>monto_isc2019_pc_pc_dependency_linpobto__1</t>
  </si>
  <si>
    <t>monto_isc2019_pc_pc_dependency_linpobex__1</t>
  </si>
  <si>
    <t>monto_isc2019_pc_pc_dependency_gross_mkt_inc_pc_2</t>
  </si>
  <si>
    <t>monto_isc2019_pc_pc_dependency_net_mkt_income_pc_2</t>
  </si>
  <si>
    <t>monto_isc2019_pc_pc_dependency_net_mkt_incirp_pc_2</t>
  </si>
  <si>
    <t>monto_isc2019_pc_pc_dependency_net_mkt_inc_irpssc_pc_2</t>
  </si>
  <si>
    <t>monto_isc2019_pc_pc_dependency_dis_inc_pc_2</t>
  </si>
  <si>
    <t>monto_isc2019_pc_pc_dependency_cons_inc_pc_2</t>
  </si>
  <si>
    <t>monto_isc2019_pc_pc_dependency_final_inc_pc_2</t>
  </si>
  <si>
    <t>monto_isc2019_pc_pc_dependency_nso_inc_2</t>
  </si>
  <si>
    <t>monto_isc2019_pc_pc_dependency_linpobto__2</t>
  </si>
  <si>
    <t>monto_isc2019_pc_pc_dependency_linpobex__2</t>
  </si>
  <si>
    <t>monto_isc2019_pc_pc_dependency_gross_mkt_inc_pc_3</t>
  </si>
  <si>
    <t>monto_isc2019_pc_pc_dependency_net_mkt_income_pc_3</t>
  </si>
  <si>
    <t>monto_isc2019_pc_pc_dependency_net_mkt_incirp_pc_3</t>
  </si>
  <si>
    <t>monto_isc2019_pc_pc_dependency_net_mkt_inc_irpssc_pc_3</t>
  </si>
  <si>
    <t>monto_isc2019_pc_pc_dependency_dis_inc_pc_3</t>
  </si>
  <si>
    <t>monto_isc2019_pc_pc_dependency_cons_inc_pc_3</t>
  </si>
  <si>
    <t>monto_isc2019_pc_pc_dependency_final_inc_pc_3</t>
  </si>
  <si>
    <t>monto_isc2019_pc_pc_dependency_nso_inc_3</t>
  </si>
  <si>
    <t>monto_isc2019_pc_pc_dependency_linpobto__3</t>
  </si>
  <si>
    <t>monto_isc2019_pc_pc_dependency_linpobex__3</t>
  </si>
  <si>
    <t>monto_isc2019_pc_pc_dependency_gross_mkt_inc_pc_4</t>
  </si>
  <si>
    <t>monto_isc2019_pc_pc_dependency_net_mkt_income_pc_4</t>
  </si>
  <si>
    <t>monto_isc2019_pc_pc_dependency_net_mkt_incirp_pc_4</t>
  </si>
  <si>
    <t>monto_isc2019_pc_pc_dependency_net_mkt_inc_irpssc_pc_4</t>
  </si>
  <si>
    <t>monto_isc2019_pc_pc_dependency_dis_inc_pc_4</t>
  </si>
  <si>
    <t>monto_isc2019_pc_pc_dependency_cons_inc_pc_4</t>
  </si>
  <si>
    <t>monto_isc2019_pc_pc_dependency_final_inc_pc_4</t>
  </si>
  <si>
    <t>monto_isc2019_pc_pc_dependency_nso_inc_4</t>
  </si>
  <si>
    <t>monto_isc2019_pc_pc_dependency_linpobto__4</t>
  </si>
  <si>
    <t>monto_isc2019_pc_pc_dependency_linpobex__4</t>
  </si>
  <si>
    <t>monto_isc2019_pc_pc_dependency_gross_mkt_inc_pc_5</t>
  </si>
  <si>
    <t>monto_isc2019_pc_pc_dependency_net_mkt_income_pc_5</t>
  </si>
  <si>
    <t>monto_isc2019_pc_pc_dependency_net_mkt_incirp_pc_5</t>
  </si>
  <si>
    <t>monto_isc2019_pc_pc_dependency_net_mkt_inc_irpssc_pc_5</t>
  </si>
  <si>
    <t>monto_isc2019_pc_pc_dependency_dis_inc_pc_5</t>
  </si>
  <si>
    <t>monto_isc2019_pc_pc_dependency_cons_inc_pc_5</t>
  </si>
  <si>
    <t>monto_isc2019_pc_pc_dependency_final_inc_pc_5</t>
  </si>
  <si>
    <t>monto_isc2019_pc_pc_dependency_nso_inc_5</t>
  </si>
  <si>
    <t>monto_isc2019_pc_pc_dependency_linpobto__5</t>
  </si>
  <si>
    <t>monto_isc2019_pc_pc_dependency_linpobex__5</t>
  </si>
  <si>
    <t>monto_isc2019_pc_pc_dependency_gross_mkt_inc_pc_6</t>
  </si>
  <si>
    <t>monto_isc2019_pc_pc_dependency_net_mkt_income_pc_6</t>
  </si>
  <si>
    <t>monto_isc2019_pc_pc_dependency_net_mkt_incirp_pc_6</t>
  </si>
  <si>
    <t>monto_isc2019_pc_pc_dependency_net_mkt_inc_irpssc_pc_6</t>
  </si>
  <si>
    <t>monto_isc2019_pc_pc_dependency_dis_inc_pc_6</t>
  </si>
  <si>
    <t>monto_isc2019_pc_pc_dependency_cons_inc_pc_6</t>
  </si>
  <si>
    <t>monto_isc2019_pc_pc_dependency_final_inc_pc_6</t>
  </si>
  <si>
    <t>monto_isc2019_pc_pc_dependency_nso_inc_6</t>
  </si>
  <si>
    <t>monto_isc2019_pc_pc_dependency_linpobto__6</t>
  </si>
  <si>
    <t>monto_isc2019_pc_pc_dependency_linpobex__6</t>
  </si>
  <si>
    <t>monto_isc2019_pc_pc_dependency_gross_mkt_inc_pc_7</t>
  </si>
  <si>
    <t>monto_isc2019_pc_pc_dependency_net_mkt_income_pc_7</t>
  </si>
  <si>
    <t>monto_isc2019_pc_pc_dependency_net_mkt_incirp_pc_7</t>
  </si>
  <si>
    <t>monto_isc2019_pc_pc_dependency_net_mkt_inc_irpssc_pc_7</t>
  </si>
  <si>
    <t>monto_isc2019_pc_pc_dependency_dis_inc_pc_7</t>
  </si>
  <si>
    <t>monto_isc2019_pc_pc_dependency_cons_inc_pc_7</t>
  </si>
  <si>
    <t>monto_isc2019_pc_pc_dependency_final_inc_pc_7</t>
  </si>
  <si>
    <t>monto_isc2019_pc_pc_dependency_nso_inc_7</t>
  </si>
  <si>
    <t>monto_isc2019_pc_pc_dependency_linpobto__7</t>
  </si>
  <si>
    <t>monto_isc2019_pc_pc_dependency_linpobex__7</t>
  </si>
  <si>
    <t>monto_isc2019_pc_pc_dependency_gross_mkt_inc_pc_8</t>
  </si>
  <si>
    <t>monto_isc2019_pc_pc_dependency_net_mkt_income_pc_8</t>
  </si>
  <si>
    <t>monto_isc2019_pc_pc_dependency_net_mkt_incirp_pc_8</t>
  </si>
  <si>
    <t>monto_isc2019_pc_pc_dependency_net_mkt_inc_irpssc_pc_8</t>
  </si>
  <si>
    <t>monto_isc2019_pc_pc_dependency_dis_inc_pc_8</t>
  </si>
  <si>
    <t>monto_isc2019_pc_pc_dependency_cons_inc_pc_8</t>
  </si>
  <si>
    <t>monto_isc2019_pc_pc_dependency_final_inc_pc_8</t>
  </si>
  <si>
    <t>monto_isc2019_pc_pc_dependency_nso_inc_8</t>
  </si>
  <si>
    <t>monto_isc2019_pc_pc_dependency_linpobto__8</t>
  </si>
  <si>
    <t>monto_isc2019_pc_pc_dependency_linpobex__8</t>
  </si>
  <si>
    <t>monto_isc2019_pc_pc_dependency_gross_mkt_inc_pc_9</t>
  </si>
  <si>
    <t>monto_isc2019_pc_pc_dependency_net_mkt_income_pc_9</t>
  </si>
  <si>
    <t>monto_isc2019_pc_pc_dependency_net_mkt_incirp_pc_9</t>
  </si>
  <si>
    <t>monto_isc2019_pc_pc_dependency_net_mkt_inc_irpssc_pc_9</t>
  </si>
  <si>
    <t>monto_isc2019_pc_pc_dependency_dis_inc_pc_9</t>
  </si>
  <si>
    <t>monto_isc2019_pc_pc_dependency_cons_inc_pc_9</t>
  </si>
  <si>
    <t>monto_isc2019_pc_pc_dependency_final_inc_pc_9</t>
  </si>
  <si>
    <t>monto_isc2019_pc_pc_dependency_nso_inc_9</t>
  </si>
  <si>
    <t>monto_isc2019_pc_pc_dependency_linpobto__9</t>
  </si>
  <si>
    <t>monto_isc2019_pc_pc_dependency_linpobex__9</t>
  </si>
  <si>
    <t>monto_isc2019_pc_pc_dependency_gross_mkt_inc_pc_10</t>
  </si>
  <si>
    <t>monto_isc2019_pc_pc_dependency_net_mkt_income_pc_10</t>
  </si>
  <si>
    <t>monto_isc2019_pc_pc_dependency_net_mkt_incirp_pc_10</t>
  </si>
  <si>
    <t>monto_isc2019_pc_pc_dependency_net_mkt_inc_irpssc_pc_10</t>
  </si>
  <si>
    <t>monto_isc2019_pc_pc_dependency_dis_inc_pc_10</t>
  </si>
  <si>
    <t>monto_isc2019_pc_pc_dependency_cons_inc_pc_10</t>
  </si>
  <si>
    <t>monto_isc2019_pc_pc_dependency_final_inc_pc_10</t>
  </si>
  <si>
    <t>monto_isc2019_pc_pc_dependency_nso_inc_10</t>
  </si>
  <si>
    <t>monto_isc2019_pc_pc_dependency_linpobto__10</t>
  </si>
  <si>
    <t>monto_isc2019_pc_pc_dependency_linpobex__10</t>
  </si>
  <si>
    <t>monto_isc2019_pc_pc_beneficiaries__1</t>
  </si>
  <si>
    <t>monto_isc2019_pc_pc_benefits__1</t>
  </si>
  <si>
    <t>monto_isc2019_pc_pc_coverage__1</t>
  </si>
  <si>
    <t>monto_isc2019_pc_pc_mean__1</t>
  </si>
  <si>
    <t>monto_isc2019_pc_pc_dependency_gross_mkt_inc_pc_1yes</t>
  </si>
  <si>
    <t>monto_isc2019_pc_pc_dependency_net_mkt_income_pc_1yes</t>
  </si>
  <si>
    <t>monto_isc2019_pc_pc_dependency_net_mkt_incirp_pc_1yes</t>
  </si>
  <si>
    <t>monto_isc2019_pc_pc_dependency_net_mkt_inc_irpssc_pc_1yes</t>
  </si>
  <si>
    <t>monto_isc2019_pc_pc_dependency_dis_inc_pc_1yes</t>
  </si>
  <si>
    <t>monto_isc2019_pc_pc_dependency_cons_inc_pc_1yes</t>
  </si>
  <si>
    <t>monto_isc2019_pc_pc_dependency_final_inc_pc_1yes</t>
  </si>
  <si>
    <t>monto_isc2019_pc_pc_dependency_nso_inc_1yes</t>
  </si>
  <si>
    <t>monto_isc2019_pc_pc_dependency_linpobto__1yes</t>
  </si>
  <si>
    <t>monto_isc2019_pc_pc_dependency_linpobex__1yes</t>
  </si>
  <si>
    <t>monto_isc2019_pc_pc_beneficiaries__2</t>
  </si>
  <si>
    <t>monto_isc2019_pc_pc_benefits__2</t>
  </si>
  <si>
    <t>monto_isc2019_pc_pc_coverage__2</t>
  </si>
  <si>
    <t>monto_isc2019_pc_pc_mean__2</t>
  </si>
  <si>
    <t>monto_isc2019_pc_pc_dependency_gross_mkt_inc_pc_2yes</t>
  </si>
  <si>
    <t>monto_isc2019_pc_pc_dependency_net_mkt_income_pc_2yes</t>
  </si>
  <si>
    <t>monto_isc2019_pc_pc_dependency_net_mkt_incirp_pc_2yes</t>
  </si>
  <si>
    <t>monto_isc2019_pc_pc_dependency_net_mkt_inc_irpssc_pc_2yes</t>
  </si>
  <si>
    <t>monto_isc2019_pc_pc_dependency_dis_inc_pc_2yes</t>
  </si>
  <si>
    <t>monto_isc2019_pc_pc_dependency_cons_inc_pc_2yes</t>
  </si>
  <si>
    <t>monto_isc2019_pc_pc_dependency_final_inc_pc_2yes</t>
  </si>
  <si>
    <t>monto_isc2019_pc_pc_dependency_nso_inc_2yes</t>
  </si>
  <si>
    <t>monto_isc2019_pc_pc_dependency_linpobto__2yes</t>
  </si>
  <si>
    <t>monto_isc2019_pc_pc_dependency_linpobex__2yes</t>
  </si>
  <si>
    <t>monto_isc2019_pc_pc_beneficiaries__3</t>
  </si>
  <si>
    <t>monto_isc2019_pc_pc_benefits__3</t>
  </si>
  <si>
    <t>monto_isc2019_pc_pc_coverage__3</t>
  </si>
  <si>
    <t>monto_isc2019_pc_pc_mean__3</t>
  </si>
  <si>
    <t>monto_isc2019_pc_pc_dependency_gross_mkt_inc_pc_3yes</t>
  </si>
  <si>
    <t>monto_isc2019_pc_pc_dependency_net_mkt_income_pc_3yes</t>
  </si>
  <si>
    <t>monto_isc2019_pc_pc_dependency_net_mkt_incirp_pc_3yes</t>
  </si>
  <si>
    <t>monto_isc2019_pc_pc_dependency_net_mkt_inc_irpssc_pc_3yes</t>
  </si>
  <si>
    <t>monto_isc2019_pc_pc_dependency_dis_inc_pc_3yes</t>
  </si>
  <si>
    <t>monto_isc2019_pc_pc_dependency_cons_inc_pc_3yes</t>
  </si>
  <si>
    <t>monto_isc2019_pc_pc_dependency_final_inc_pc_3yes</t>
  </si>
  <si>
    <t>monto_isc2019_pc_pc_dependency_nso_inc_3yes</t>
  </si>
  <si>
    <t>monto_isc2019_pc_pc_dependency_linpobto__3yes</t>
  </si>
  <si>
    <t>monto_isc2019_pc_pc_dependency_linpobex__3yes</t>
  </si>
  <si>
    <t>monto_isc2019_pc_pc_beneficiaries__4</t>
  </si>
  <si>
    <t>monto_isc2019_pc_pc_benefits__4</t>
  </si>
  <si>
    <t>monto_isc2019_pc_pc_coverage__4</t>
  </si>
  <si>
    <t>monto_isc2019_pc_pc_mean__4</t>
  </si>
  <si>
    <t>monto_isc2019_pc_pc_dependency_gross_mkt_inc_pc_4yes</t>
  </si>
  <si>
    <t>monto_isc2019_pc_pc_dependency_net_mkt_income_pc_4yes</t>
  </si>
  <si>
    <t>monto_isc2019_pc_pc_dependency_net_mkt_incirp_pc_4yes</t>
  </si>
  <si>
    <t>monto_isc2019_pc_pc_dependency_net_mkt_inc_irpssc_pc_4yes</t>
  </si>
  <si>
    <t>monto_isc2019_pc_pc_dependency_dis_inc_pc_4yes</t>
  </si>
  <si>
    <t>monto_isc2019_pc_pc_dependency_cons_inc_pc_4yes</t>
  </si>
  <si>
    <t>monto_isc2019_pc_pc_dependency_final_inc_pc_4yes</t>
  </si>
  <si>
    <t>monto_isc2019_pc_pc_dependency_nso_inc_4yes</t>
  </si>
  <si>
    <t>monto_isc2019_pc_pc_dependency_linpobto__4yes</t>
  </si>
  <si>
    <t>monto_isc2019_pc_pc_dependency_linpobex__4yes</t>
  </si>
  <si>
    <t>monto_isc2019_pc_pc_beneficiaries__5</t>
  </si>
  <si>
    <t>monto_isc2019_pc_pc_benefits__5</t>
  </si>
  <si>
    <t>monto_isc2019_pc_pc_coverage__5</t>
  </si>
  <si>
    <t>monto_isc2019_pc_pc_mean__5</t>
  </si>
  <si>
    <t>monto_isc2019_pc_pc_dependency_gross_mkt_inc_pc_5yes</t>
  </si>
  <si>
    <t>monto_isc2019_pc_pc_dependency_net_mkt_income_pc_5yes</t>
  </si>
  <si>
    <t>monto_isc2019_pc_pc_dependency_net_mkt_incirp_pc_5yes</t>
  </si>
  <si>
    <t>monto_isc2019_pc_pc_dependency_net_mkt_inc_irpssc_pc_5yes</t>
  </si>
  <si>
    <t>monto_isc2019_pc_pc_dependency_dis_inc_pc_5yes</t>
  </si>
  <si>
    <t>monto_isc2019_pc_pc_dependency_cons_inc_pc_5yes</t>
  </si>
  <si>
    <t>monto_isc2019_pc_pc_dependency_final_inc_pc_5yes</t>
  </si>
  <si>
    <t>monto_isc2019_pc_pc_dependency_nso_inc_5yes</t>
  </si>
  <si>
    <t>monto_isc2019_pc_pc_dependency_linpobto__5yes</t>
  </si>
  <si>
    <t>monto_isc2019_pc_pc_dependency_linpobex__5yes</t>
  </si>
  <si>
    <t>monto_isc2019_pc_pc_beneficiaries__6</t>
  </si>
  <si>
    <t>monto_isc2019_pc_pc_benefits__6</t>
  </si>
  <si>
    <t>monto_isc2019_pc_pc_coverage__6</t>
  </si>
  <si>
    <t>monto_isc2019_pc_pc_mean__6</t>
  </si>
  <si>
    <t>monto_isc2019_pc_pc_dependency_gross_mkt_inc_pc_6yes</t>
  </si>
  <si>
    <t>monto_isc2019_pc_pc_dependency_net_mkt_income_pc_6yes</t>
  </si>
  <si>
    <t>monto_isc2019_pc_pc_dependency_net_mkt_incirp_pc_6yes</t>
  </si>
  <si>
    <t>monto_isc2019_pc_pc_dependency_net_mkt_inc_irpssc_pc_6yes</t>
  </si>
  <si>
    <t>monto_isc2019_pc_pc_dependency_dis_inc_pc_6yes</t>
  </si>
  <si>
    <t>monto_isc2019_pc_pc_dependency_cons_inc_pc_6yes</t>
  </si>
  <si>
    <t>monto_isc2019_pc_pc_dependency_final_inc_pc_6yes</t>
  </si>
  <si>
    <t>monto_isc2019_pc_pc_dependency_nso_inc_6yes</t>
  </si>
  <si>
    <t>monto_isc2019_pc_pc_dependency_linpobto__6yes</t>
  </si>
  <si>
    <t>monto_isc2019_pc_pc_dependency_linpobex__6yes</t>
  </si>
  <si>
    <t>monto_isc2019_pc_pc_beneficiaries__7</t>
  </si>
  <si>
    <t>monto_isc2019_pc_pc_benefits__7</t>
  </si>
  <si>
    <t>monto_isc2019_pc_pc_coverage__7</t>
  </si>
  <si>
    <t>monto_isc2019_pc_pc_mean__7</t>
  </si>
  <si>
    <t>monto_isc2019_pc_pc_dependency_gross_mkt_inc_pc_7yes</t>
  </si>
  <si>
    <t>monto_isc2019_pc_pc_dependency_net_mkt_income_pc_7yes</t>
  </si>
  <si>
    <t>monto_isc2019_pc_pc_dependency_net_mkt_incirp_pc_7yes</t>
  </si>
  <si>
    <t>monto_isc2019_pc_pc_dependency_net_mkt_inc_irpssc_pc_7yes</t>
  </si>
  <si>
    <t>monto_isc2019_pc_pc_dependency_dis_inc_pc_7yes</t>
  </si>
  <si>
    <t>monto_isc2019_pc_pc_dependency_cons_inc_pc_7yes</t>
  </si>
  <si>
    <t>monto_isc2019_pc_pc_dependency_final_inc_pc_7yes</t>
  </si>
  <si>
    <t>monto_isc2019_pc_pc_dependency_nso_inc_7yes</t>
  </si>
  <si>
    <t>monto_isc2019_pc_pc_dependency_linpobto__7yes</t>
  </si>
  <si>
    <t>monto_isc2019_pc_pc_dependency_linpobex__7yes</t>
  </si>
  <si>
    <t>monto_isc2019_pc_pc_beneficiaries__8</t>
  </si>
  <si>
    <t>monto_isc2019_pc_pc_benefits__8</t>
  </si>
  <si>
    <t>monto_isc2019_pc_pc_coverage__8</t>
  </si>
  <si>
    <t>monto_isc2019_pc_pc_mean__8</t>
  </si>
  <si>
    <t>monto_isc2019_pc_pc_dependency_gross_mkt_inc_pc_8yes</t>
  </si>
  <si>
    <t>monto_isc2019_pc_pc_dependency_net_mkt_income_pc_8yes</t>
  </si>
  <si>
    <t>monto_isc2019_pc_pc_dependency_net_mkt_incirp_pc_8yes</t>
  </si>
  <si>
    <t>monto_isc2019_pc_pc_dependency_net_mkt_inc_irpssc_pc_8yes</t>
  </si>
  <si>
    <t>monto_isc2019_pc_pc_dependency_dis_inc_pc_8yes</t>
  </si>
  <si>
    <t>monto_isc2019_pc_pc_dependency_cons_inc_pc_8yes</t>
  </si>
  <si>
    <t>monto_isc2019_pc_pc_dependency_final_inc_pc_8yes</t>
  </si>
  <si>
    <t>monto_isc2019_pc_pc_dependency_nso_inc_8yes</t>
  </si>
  <si>
    <t>monto_isc2019_pc_pc_dependency_linpobto__8yes</t>
  </si>
  <si>
    <t>monto_isc2019_pc_pc_dependency_linpobex__8yes</t>
  </si>
  <si>
    <t>monto_isc2019_pc_pc_beneficiaries__9</t>
  </si>
  <si>
    <t>monto_isc2019_pc_pc_benefits__9</t>
  </si>
  <si>
    <t>monto_isc2019_pc_pc_coverage__9</t>
  </si>
  <si>
    <t>monto_isc2019_pc_pc_mean__9</t>
  </si>
  <si>
    <t>monto_isc2019_pc_pc_dependency_gross_mkt_inc_pc_9yes</t>
  </si>
  <si>
    <t>monto_isc2019_pc_pc_dependency_net_mkt_income_pc_9yes</t>
  </si>
  <si>
    <t>monto_isc2019_pc_pc_dependency_net_mkt_incirp_pc_9yes</t>
  </si>
  <si>
    <t>monto_isc2019_pc_pc_dependency_net_mkt_inc_irpssc_pc_9yes</t>
  </si>
  <si>
    <t>monto_isc2019_pc_pc_dependency_dis_inc_pc_9yes</t>
  </si>
  <si>
    <t>monto_isc2019_pc_pc_dependency_cons_inc_pc_9yes</t>
  </si>
  <si>
    <t>monto_isc2019_pc_pc_dependency_final_inc_pc_9yes</t>
  </si>
  <si>
    <t>monto_isc2019_pc_pc_dependency_nso_inc_9yes</t>
  </si>
  <si>
    <t>monto_isc2019_pc_pc_dependency_linpobto__9yes</t>
  </si>
  <si>
    <t>monto_isc2019_pc_pc_dependency_linpobex__9yes</t>
  </si>
  <si>
    <t>monto_isc2019_pc_pc_beneficiaries__10</t>
  </si>
  <si>
    <t>monto_isc2019_pc_pc_benefits__10</t>
  </si>
  <si>
    <t>monto_isc2019_pc_pc_coverage__10</t>
  </si>
  <si>
    <t>monto_isc2019_pc_pc_mean__10</t>
  </si>
  <si>
    <t>monto_isc2019_pc_pc_dependency_gross_mkt_inc_pc_10yes</t>
  </si>
  <si>
    <t>monto_isc2019_pc_pc_dependency_net_mkt_income_pc_10yes</t>
  </si>
  <si>
    <t>monto_isc2019_pc_pc_dependency_net_mkt_incirp_pc_10yes</t>
  </si>
  <si>
    <t>monto_isc2019_pc_pc_dependency_net_mkt_inc_irpssc_pc_10yes</t>
  </si>
  <si>
    <t>monto_isc2019_pc_pc_dependency_dis_inc_pc_10yes</t>
  </si>
  <si>
    <t>monto_isc2019_pc_pc_dependency_cons_inc_pc_10yes</t>
  </si>
  <si>
    <t>monto_isc2019_pc_pc_dependency_final_inc_pc_10yes</t>
  </si>
  <si>
    <t>monto_isc2019_pc_pc_dependency_nso_inc_10yes</t>
  </si>
  <si>
    <t>monto_isc2019_pc_pc_dependency_linpobto__10yes</t>
  </si>
  <si>
    <t>monto_isc2019_pc_pc_dependency_linpobex__10yes</t>
  </si>
  <si>
    <r>
      <t xml:space="preserve">Tasas efectivas: 
La tasa efectiva se define como el ratio entre el monto pagado de impuesto (solo impuestos directos) y el total de ingreso tributable (para el impuesto seleccionado). El indicador muestra el ratio promedio por decil de ingreso bruto de mercado. El cálculo sólo incluye individuos que tienen ingreso tributable para el impuesto seleccionado. 
</t>
    </r>
    <r>
      <rPr>
        <b/>
        <i/>
        <sz val="14"/>
        <color indexed="10"/>
        <rFont val="Garamond"/>
        <family val="1"/>
      </rPr>
      <t>Seleccione las variables donde indican las flechas</t>
    </r>
    <r>
      <rPr>
        <b/>
        <sz val="14"/>
        <color indexed="10"/>
        <rFont val="Garamond"/>
        <family val="1"/>
      </rPr>
      <t xml:space="preserve">. </t>
    </r>
    <r>
      <rPr>
        <b/>
        <i/>
        <sz val="14"/>
        <color indexed="10"/>
        <rFont val="Garamond"/>
        <family val="1"/>
      </rPr>
      <t>Compare el escenario de simulacion escogido (izquierda) con un escenario de referencia (derecha)</t>
    </r>
  </si>
  <si>
    <t>Presione el boton para comenzar la simulacion</t>
  </si>
  <si>
    <t xml:space="preserve">Establezca su directorio </t>
  </si>
  <si>
    <t>Aqui</t>
  </si>
  <si>
    <t>C:\Users\wb484435\WBG\Maria Gabriela Farfan Betran - LC7_PY\4.CEQ\3. PySim2016\PySimTool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</si>
</sst>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0.000"/>
    <numFmt numFmtId="166" formatCode="0.0000"/>
  </numFmts>
  <fonts count="68" x14ac:knownFonts="1">
    <font>
      <sz val="11"/>
      <color theme="1"/>
      <name val="Calibri"/>
      <family val="2"/>
      <scheme val="minor"/>
    </font>
    <font>
      <sz val="10"/>
      <name val="Garamond"/>
      <family val="1"/>
    </font>
    <font>
      <sz val="11"/>
      <name val="Garamond"/>
      <family val="1"/>
    </font>
    <font>
      <sz val="11"/>
      <color indexed="8"/>
      <name val="Calibri"/>
      <family val="2"/>
    </font>
    <font>
      <sz val="11"/>
      <color indexed="9"/>
      <name val="Calibri"/>
      <family val="2"/>
    </font>
    <font>
      <sz val="11"/>
      <color indexed="10"/>
      <name val="Calibri"/>
      <family val="2"/>
    </font>
    <font>
      <sz val="10"/>
      <color indexed="8"/>
      <name val="Garamond"/>
      <family val="1"/>
    </font>
    <font>
      <sz val="11"/>
      <color indexed="8"/>
      <name val="Garamond"/>
      <family val="1"/>
    </font>
    <font>
      <sz val="11"/>
      <color indexed="10"/>
      <name val="Garamond"/>
      <family val="1"/>
    </font>
    <font>
      <sz val="9"/>
      <color indexed="8"/>
      <name val="Garamond"/>
      <family val="1"/>
    </font>
    <font>
      <sz val="11"/>
      <color indexed="9"/>
      <name val="Garamond"/>
      <family val="1"/>
    </font>
    <font>
      <sz val="11"/>
      <name val="Calibri"/>
      <family val="2"/>
    </font>
    <font>
      <b/>
      <sz val="11"/>
      <color indexed="8"/>
      <name val="Garamond"/>
      <family val="1"/>
    </font>
    <font>
      <b/>
      <sz val="9"/>
      <color indexed="8"/>
      <name val="Garamond"/>
      <family val="1"/>
    </font>
    <font>
      <b/>
      <sz val="10"/>
      <color indexed="8"/>
      <name val="Garamond"/>
      <family val="1"/>
    </font>
    <font>
      <b/>
      <sz val="12"/>
      <name val="Garamond"/>
      <family val="1"/>
    </font>
    <font>
      <b/>
      <sz val="14"/>
      <name val="Garamond"/>
      <family val="1"/>
    </font>
    <font>
      <b/>
      <sz val="14"/>
      <color indexed="8"/>
      <name val="Garamond"/>
      <family val="1"/>
    </font>
    <font>
      <b/>
      <i/>
      <sz val="12"/>
      <name val="Garamond"/>
      <family val="1"/>
    </font>
    <font>
      <sz val="12"/>
      <name val="Garamond"/>
      <family val="1"/>
    </font>
    <font>
      <sz val="12"/>
      <color indexed="10"/>
      <name val="Garamond"/>
      <family val="1"/>
    </font>
    <font>
      <b/>
      <sz val="16"/>
      <name val="Calibri"/>
      <family val="2"/>
    </font>
    <font>
      <sz val="14"/>
      <name val="Garamond"/>
      <family val="1"/>
    </font>
    <font>
      <b/>
      <u/>
      <sz val="14"/>
      <name val="Garamond"/>
      <family val="1"/>
    </font>
    <font>
      <b/>
      <i/>
      <sz val="16"/>
      <name val="Garamond"/>
      <family val="1"/>
    </font>
    <font>
      <b/>
      <u/>
      <sz val="14"/>
      <color indexed="8"/>
      <name val="Garamond"/>
      <family val="1"/>
    </font>
    <font>
      <b/>
      <i/>
      <sz val="14"/>
      <color indexed="8"/>
      <name val="Garamond"/>
      <family val="1"/>
    </font>
    <font>
      <sz val="14"/>
      <color indexed="10"/>
      <name val="Garamond"/>
      <family val="1"/>
    </font>
    <font>
      <i/>
      <sz val="11"/>
      <color indexed="8"/>
      <name val="Garamond"/>
      <family val="1"/>
    </font>
    <font>
      <b/>
      <sz val="11"/>
      <name val="Calibri"/>
      <family val="2"/>
    </font>
    <font>
      <b/>
      <sz val="16"/>
      <color indexed="8"/>
      <name val="Calibri"/>
      <family val="2"/>
    </font>
    <font>
      <sz val="11"/>
      <color indexed="9"/>
      <name val="Calibri"/>
      <family val="2"/>
    </font>
    <font>
      <b/>
      <sz val="11"/>
      <color indexed="8"/>
      <name val="Calibri"/>
      <family val="2"/>
    </font>
    <font>
      <sz val="11"/>
      <color indexed="10"/>
      <name val="Garamond"/>
      <family val="1"/>
    </font>
    <font>
      <sz val="12"/>
      <color indexed="10"/>
      <name val="Garamond"/>
      <family val="1"/>
    </font>
    <font>
      <sz val="11"/>
      <color indexed="9"/>
      <name val="Garamond"/>
      <family val="1"/>
    </font>
    <font>
      <sz val="11"/>
      <color indexed="9"/>
      <name val="Calibri"/>
      <family val="2"/>
    </font>
    <font>
      <sz val="12"/>
      <color indexed="9"/>
      <name val="Garamond"/>
      <family val="1"/>
    </font>
    <font>
      <sz val="11"/>
      <name val="Calibri"/>
      <family val="2"/>
    </font>
    <font>
      <b/>
      <sz val="11"/>
      <name val="Calibri"/>
      <family val="2"/>
    </font>
    <font>
      <sz val="12"/>
      <color indexed="8"/>
      <name val="Garamond"/>
      <family val="1"/>
    </font>
    <font>
      <b/>
      <i/>
      <sz val="12"/>
      <color indexed="8"/>
      <name val="Garamond"/>
      <family val="1"/>
    </font>
    <font>
      <sz val="12"/>
      <color indexed="8"/>
      <name val="Calibri"/>
      <family val="2"/>
    </font>
    <font>
      <b/>
      <sz val="12"/>
      <color indexed="8"/>
      <name val="Garamond"/>
      <family val="1"/>
    </font>
    <font>
      <b/>
      <sz val="14"/>
      <color indexed="8"/>
      <name val="Garamond"/>
      <family val="1"/>
    </font>
    <font>
      <sz val="11"/>
      <color indexed="8"/>
      <name val="Garamond"/>
      <family val="1"/>
    </font>
    <font>
      <b/>
      <i/>
      <sz val="11"/>
      <color indexed="8"/>
      <name val="Calibri"/>
      <family val="2"/>
    </font>
    <font>
      <sz val="11"/>
      <color indexed="9"/>
      <name val="Calibri"/>
      <family val="2"/>
    </font>
    <font>
      <b/>
      <sz val="11"/>
      <color indexed="8"/>
      <name val="Calibri"/>
      <family val="2"/>
    </font>
    <font>
      <sz val="11"/>
      <color indexed="63"/>
      <name val="Calibri"/>
      <family val="2"/>
    </font>
    <font>
      <b/>
      <sz val="14"/>
      <color indexed="54"/>
      <name val="Garamond"/>
      <family val="1"/>
    </font>
    <font>
      <b/>
      <sz val="11"/>
      <color indexed="10"/>
      <name val="Garamond"/>
      <family val="1"/>
    </font>
    <font>
      <b/>
      <sz val="11"/>
      <color indexed="10"/>
      <name val="Garamond"/>
      <family val="1"/>
    </font>
    <font>
      <b/>
      <sz val="10"/>
      <color indexed="10"/>
      <name val="Garamond"/>
      <family val="1"/>
    </font>
    <font>
      <b/>
      <i/>
      <sz val="14"/>
      <color indexed="10"/>
      <name val="Garamond"/>
      <family val="1"/>
    </font>
    <font>
      <b/>
      <sz val="14"/>
      <color indexed="10"/>
      <name val="Garamond"/>
      <family val="1"/>
    </font>
    <font>
      <b/>
      <sz val="14"/>
      <color indexed="10"/>
      <name val="Garamond"/>
      <family val="1"/>
    </font>
    <font>
      <b/>
      <u/>
      <sz val="14"/>
      <color indexed="10"/>
      <name val="Garamond"/>
      <family val="1"/>
    </font>
    <font>
      <sz val="9"/>
      <name val="Garamond"/>
      <family val="1"/>
    </font>
    <font>
      <b/>
      <sz val="11"/>
      <color theme="1"/>
      <name val="Calibri"/>
      <family val="2"/>
      <scheme val="minor"/>
    </font>
    <font>
      <sz val="12"/>
      <color rgb="FFFF0000"/>
      <name val="Garamond"/>
      <family val="1"/>
    </font>
    <font>
      <sz val="11"/>
      <color rgb="FFFF0000"/>
      <name val="Garamond"/>
      <family val="1"/>
    </font>
    <font>
      <sz val="11"/>
      <color rgb="FFFF0000"/>
      <name val="Calibri"/>
      <family val="2"/>
    </font>
    <font>
      <sz val="11"/>
      <color theme="0"/>
      <name val="Garamond"/>
      <family val="1"/>
    </font>
    <font>
      <sz val="9"/>
      <name val="Calibri"/>
      <family val="2"/>
      <scheme val="minor"/>
    </font>
    <font>
      <sz val="11"/>
      <color theme="1"/>
      <name val="Garamond"/>
      <family val="1"/>
    </font>
    <font>
      <b/>
      <sz val="14"/>
      <color rgb="FFFF0000"/>
      <name val="Garamond"/>
      <family val="1"/>
    </font>
    <font>
      <sz val="11"/>
      <color rgb="FF000000"/>
      <name val="Calibri"/>
      <family val="2"/>
    </font>
  </fonts>
  <fills count="12">
    <fill>
      <patternFill patternType="none"/>
    </fill>
    <fill>
      <patternFill patternType="gray125"/>
    </fill>
    <fill>
      <patternFill patternType="solid">
        <fgColor indexed="9"/>
        <bgColor indexed="64"/>
      </patternFill>
    </fill>
    <fill>
      <patternFill patternType="solid">
        <fgColor indexed="27"/>
        <bgColor indexed="64"/>
      </patternFill>
    </fill>
    <fill>
      <patternFill patternType="solid">
        <fgColor indexed="47"/>
        <bgColor indexed="64"/>
      </patternFill>
    </fill>
    <fill>
      <patternFill patternType="solid">
        <fgColor indexed="8"/>
        <bgColor indexed="64"/>
      </patternFill>
    </fill>
    <fill>
      <patternFill patternType="solid">
        <fgColor indexed="26"/>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theme="6" tint="0.59999389629810485"/>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top/>
      <bottom style="double">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s>
  <cellStyleXfs count="2">
    <xf numFmtId="0" fontId="0" fillId="0" borderId="0"/>
    <xf numFmtId="43" fontId="3" fillId="0" borderId="0" applyFont="0" applyFill="0" applyBorder="0" applyAlignment="0" applyProtection="0"/>
  </cellStyleXfs>
  <cellXfs count="378">
    <xf numFmtId="0" fontId="0" fillId="0" borderId="0" xfId="0"/>
    <xf numFmtId="0" fontId="2" fillId="2" borderId="0" xfId="0" applyFont="1" applyFill="1"/>
    <xf numFmtId="0" fontId="10" fillId="2" borderId="0" xfId="0" applyFont="1" applyFill="1"/>
    <xf numFmtId="0" fontId="2" fillId="2" borderId="1" xfId="0" applyFont="1" applyFill="1" applyBorder="1"/>
    <xf numFmtId="0" fontId="2" fillId="2" borderId="2" xfId="0" applyFont="1" applyFill="1" applyBorder="1"/>
    <xf numFmtId="0" fontId="11" fillId="0" borderId="0" xfId="0" applyFont="1"/>
    <xf numFmtId="0" fontId="8" fillId="2" borderId="0" xfId="0" applyFont="1" applyFill="1"/>
    <xf numFmtId="0" fontId="2" fillId="2" borderId="3" xfId="0" applyFont="1" applyFill="1" applyBorder="1"/>
    <xf numFmtId="0" fontId="5" fillId="2" borderId="0" xfId="0" applyFont="1" applyFill="1"/>
    <xf numFmtId="0" fontId="0" fillId="2" borderId="0" xfId="0" applyFill="1"/>
    <xf numFmtId="0" fontId="4" fillId="2" borderId="0" xfId="0" applyFont="1" applyFill="1"/>
    <xf numFmtId="0" fontId="0" fillId="0" borderId="0" xfId="0" applyAlignment="1">
      <alignment horizontal="center"/>
    </xf>
    <xf numFmtId="37" fontId="3" fillId="0" borderId="0" xfId="1" applyNumberFormat="1" applyFont="1" applyFill="1" applyBorder="1"/>
    <xf numFmtId="0" fontId="33" fillId="2" borderId="0" xfId="0" applyFont="1" applyFill="1"/>
    <xf numFmtId="0" fontId="0" fillId="2" borderId="0" xfId="0" applyFill="1" applyAlignment="1">
      <alignment horizontal="center"/>
    </xf>
    <xf numFmtId="0" fontId="19" fillId="2" borderId="4" xfId="0" applyFont="1" applyFill="1" applyBorder="1"/>
    <xf numFmtId="0" fontId="19" fillId="2" borderId="0" xfId="0" applyFont="1" applyFill="1" applyBorder="1"/>
    <xf numFmtId="0" fontId="19" fillId="2" borderId="5" xfId="0" applyFont="1" applyFill="1" applyBorder="1"/>
    <xf numFmtId="0" fontId="19" fillId="2" borderId="0" xfId="0" applyFont="1" applyFill="1"/>
    <xf numFmtId="0" fontId="19" fillId="2" borderId="6" xfId="0" applyFont="1" applyFill="1" applyBorder="1"/>
    <xf numFmtId="0" fontId="34" fillId="2" borderId="0" xfId="0" applyFont="1" applyFill="1"/>
    <xf numFmtId="0" fontId="16" fillId="2" borderId="0" xfId="0" applyFont="1" applyFill="1" applyAlignment="1">
      <alignment horizontal="center"/>
    </xf>
    <xf numFmtId="0" fontId="19" fillId="2" borderId="1" xfId="0" applyFont="1" applyFill="1" applyBorder="1"/>
    <xf numFmtId="0" fontId="19" fillId="2" borderId="2" xfId="0" applyFont="1" applyFill="1" applyBorder="1"/>
    <xf numFmtId="0" fontId="15" fillId="2" borderId="3" xfId="0" applyFont="1" applyFill="1" applyBorder="1" applyAlignment="1">
      <alignment horizontal="right"/>
    </xf>
    <xf numFmtId="0" fontId="15" fillId="2" borderId="7" xfId="0" applyFont="1" applyFill="1" applyBorder="1"/>
    <xf numFmtId="2" fontId="19" fillId="2" borderId="8" xfId="0" applyNumberFormat="1" applyFont="1" applyFill="1" applyBorder="1"/>
    <xf numFmtId="0" fontId="19" fillId="2" borderId="7" xfId="0" applyFont="1" applyFill="1" applyBorder="1"/>
    <xf numFmtId="0" fontId="19" fillId="2" borderId="8" xfId="0" applyFont="1" applyFill="1" applyBorder="1"/>
    <xf numFmtId="0" fontId="15" fillId="2" borderId="7" xfId="0" applyFont="1" applyFill="1" applyBorder="1" applyAlignment="1">
      <alignment horizontal="left" indent="1"/>
    </xf>
    <xf numFmtId="0" fontId="15" fillId="2" borderId="9" xfId="0" applyFont="1" applyFill="1" applyBorder="1" applyAlignment="1">
      <alignment horizontal="left" indent="1"/>
    </xf>
    <xf numFmtId="2" fontId="19" fillId="2" borderId="10" xfId="0" applyNumberFormat="1" applyFont="1" applyFill="1" applyBorder="1"/>
    <xf numFmtId="0" fontId="19" fillId="2" borderId="3" xfId="0" applyFont="1" applyFill="1" applyBorder="1"/>
    <xf numFmtId="0" fontId="0" fillId="2" borderId="0" xfId="0" applyFill="1" applyAlignment="1">
      <alignment horizontal="center" vertical="center"/>
    </xf>
    <xf numFmtId="0" fontId="35" fillId="2" borderId="0" xfId="0" applyFont="1" applyFill="1"/>
    <xf numFmtId="0" fontId="36" fillId="2" borderId="0" xfId="0" applyFont="1" applyFill="1"/>
    <xf numFmtId="0" fontId="31" fillId="2" borderId="0" xfId="0" applyFont="1" applyFill="1"/>
    <xf numFmtId="0" fontId="32" fillId="2" borderId="0" xfId="0" applyFont="1" applyFill="1" applyAlignment="1">
      <alignment horizontal="center" vertical="center"/>
    </xf>
    <xf numFmtId="0" fontId="32" fillId="2" borderId="0" xfId="0" applyFont="1" applyFill="1" applyAlignment="1">
      <alignment horizontal="center"/>
    </xf>
    <xf numFmtId="0" fontId="37" fillId="2" borderId="0" xfId="0" applyFont="1" applyFill="1"/>
    <xf numFmtId="0" fontId="20" fillId="2" borderId="0" xfId="0" applyFont="1" applyFill="1"/>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32" fillId="2" borderId="11" xfId="0" applyFont="1" applyFill="1" applyBorder="1" applyAlignment="1">
      <alignment horizontal="center"/>
    </xf>
    <xf numFmtId="0" fontId="32" fillId="2" borderId="11" xfId="0" applyFont="1" applyFill="1" applyBorder="1" applyAlignment="1">
      <alignment horizontal="center" wrapText="1"/>
    </xf>
    <xf numFmtId="0" fontId="38" fillId="2" borderId="0" xfId="0" applyFont="1" applyFill="1"/>
    <xf numFmtId="0" fontId="38" fillId="2" borderId="0" xfId="0" applyFont="1" applyFill="1" applyAlignment="1">
      <alignment horizontal="center"/>
    </xf>
    <xf numFmtId="0" fontId="39" fillId="2" borderId="0" xfId="0" applyFont="1" applyFill="1" applyAlignment="1">
      <alignment horizontal="center"/>
    </xf>
    <xf numFmtId="0" fontId="0" fillId="2" borderId="0" xfId="0" applyFill="1"/>
    <xf numFmtId="0" fontId="0" fillId="2" borderId="9" xfId="0" applyFill="1" applyBorder="1"/>
    <xf numFmtId="0" fontId="0" fillId="2" borderId="6" xfId="0" applyFill="1" applyBorder="1"/>
    <xf numFmtId="0" fontId="0" fillId="2" borderId="10" xfId="0" applyFill="1" applyBorder="1"/>
    <xf numFmtId="0" fontId="40" fillId="2" borderId="3" xfId="0" applyFont="1" applyFill="1" applyBorder="1"/>
    <xf numFmtId="0" fontId="0" fillId="2" borderId="0" xfId="0" applyFill="1" applyAlignment="1">
      <alignment horizontal="center"/>
    </xf>
    <xf numFmtId="0" fontId="42" fillId="2" borderId="2" xfId="0" applyFont="1" applyFill="1" applyBorder="1"/>
    <xf numFmtId="0" fontId="42" fillId="2" borderId="3" xfId="0" applyFont="1" applyFill="1" applyBorder="1"/>
    <xf numFmtId="0" fontId="11" fillId="2" borderId="0" xfId="0" applyFont="1" applyFill="1"/>
    <xf numFmtId="0" fontId="15" fillId="2" borderId="0" xfId="0" applyFont="1" applyFill="1" applyBorder="1" applyAlignment="1">
      <alignment horizontal="center" wrapText="1"/>
    </xf>
    <xf numFmtId="0" fontId="39" fillId="2" borderId="11" xfId="0" applyFont="1" applyFill="1" applyBorder="1" applyAlignment="1">
      <alignment horizontal="center"/>
    </xf>
    <xf numFmtId="0" fontId="38" fillId="2" borderId="0" xfId="0" applyFont="1" applyFill="1" applyAlignment="1">
      <alignment wrapText="1"/>
    </xf>
    <xf numFmtId="164" fontId="38" fillId="2" borderId="0" xfId="1" applyNumberFormat="1" applyFont="1" applyFill="1" applyAlignment="1">
      <alignment horizontal="center" vertical="center"/>
    </xf>
    <xf numFmtId="0" fontId="38" fillId="2" borderId="0" xfId="0" applyFont="1" applyFill="1" applyAlignment="1">
      <alignment horizontal="center" vertical="center" wrapText="1"/>
    </xf>
    <xf numFmtId="164" fontId="39" fillId="2" borderId="0" xfId="1" applyNumberFormat="1" applyFont="1" applyFill="1" applyAlignment="1">
      <alignment horizontal="center" vertical="center"/>
    </xf>
    <xf numFmtId="164" fontId="29" fillId="2" borderId="0" xfId="1" applyNumberFormat="1" applyFont="1" applyFill="1" applyAlignment="1">
      <alignment horizontal="center" vertical="center"/>
    </xf>
    <xf numFmtId="0" fontId="39" fillId="2" borderId="0" xfId="0" applyFont="1" applyFill="1" applyAlignment="1">
      <alignment horizontal="center" vertical="center" wrapText="1"/>
    </xf>
    <xf numFmtId="0" fontId="43" fillId="2" borderId="7" xfId="0" applyFont="1" applyFill="1" applyBorder="1"/>
    <xf numFmtId="0" fontId="31" fillId="2" borderId="0" xfId="0" applyFont="1" applyFill="1" applyAlignment="1">
      <alignment horizontal="center"/>
    </xf>
    <xf numFmtId="0" fontId="0" fillId="2" borderId="0" xfId="0" applyFill="1" applyBorder="1"/>
    <xf numFmtId="0" fontId="32" fillId="3" borderId="0" xfId="0" applyFont="1" applyFill="1" applyBorder="1"/>
    <xf numFmtId="0" fontId="0" fillId="3" borderId="0" xfId="0" applyFill="1" applyBorder="1"/>
    <xf numFmtId="0" fontId="32" fillId="2" borderId="0" xfId="0" applyFont="1" applyFill="1" applyBorder="1" applyAlignment="1">
      <alignment vertical="top"/>
    </xf>
    <xf numFmtId="0" fontId="0" fillId="2" borderId="0" xfId="0" applyFill="1" applyBorder="1" applyAlignment="1">
      <alignment vertical="top" wrapText="1"/>
    </xf>
    <xf numFmtId="0" fontId="0" fillId="2" borderId="0" xfId="0" applyFill="1" applyAlignment="1">
      <alignment vertical="top" wrapText="1"/>
    </xf>
    <xf numFmtId="165" fontId="0" fillId="2" borderId="0" xfId="0" applyNumberFormat="1" applyFill="1" applyAlignment="1">
      <alignment horizontal="center"/>
    </xf>
    <xf numFmtId="0" fontId="0" fillId="2" borderId="0" xfId="0" applyFill="1" applyBorder="1" applyAlignment="1">
      <alignment wrapText="1"/>
    </xf>
    <xf numFmtId="0" fontId="0" fillId="2" borderId="0" xfId="0" applyFill="1" applyAlignment="1">
      <alignment wrapText="1"/>
    </xf>
    <xf numFmtId="0" fontId="0" fillId="0" borderId="0" xfId="0" applyAlignment="1">
      <alignment wrapText="1"/>
    </xf>
    <xf numFmtId="0" fontId="0" fillId="2" borderId="0" xfId="0" applyFill="1" applyAlignment="1">
      <alignment wrapText="1"/>
    </xf>
    <xf numFmtId="0" fontId="0" fillId="2" borderId="0" xfId="0" applyFill="1" applyBorder="1" applyAlignment="1">
      <alignment vertical="center" wrapText="1"/>
    </xf>
    <xf numFmtId="0" fontId="49" fillId="0" borderId="0" xfId="0" applyFont="1" applyAlignment="1">
      <alignment horizontal="left" wrapText="1"/>
    </xf>
    <xf numFmtId="0" fontId="0" fillId="2" borderId="0" xfId="0" applyFill="1" applyBorder="1" applyAlignment="1">
      <alignment vertical="center"/>
    </xf>
    <xf numFmtId="0" fontId="32" fillId="2" borderId="0" xfId="0" applyFont="1" applyFill="1" applyBorder="1" applyAlignment="1">
      <alignment horizontal="left" vertical="center" indent="1"/>
    </xf>
    <xf numFmtId="0" fontId="32" fillId="2" borderId="0" xfId="0" applyFont="1" applyFill="1" applyBorder="1" applyAlignment="1">
      <alignment horizontal="left" indent="1"/>
    </xf>
    <xf numFmtId="0" fontId="46" fillId="2" borderId="0" xfId="0" applyFont="1" applyFill="1" applyBorder="1" applyAlignment="1">
      <alignment vertical="top"/>
    </xf>
    <xf numFmtId="0" fontId="32" fillId="2" borderId="0" xfId="0" applyFont="1" applyFill="1" applyBorder="1" applyAlignment="1">
      <alignment horizontal="left" vertical="center"/>
    </xf>
    <xf numFmtId="0" fontId="0" fillId="2" borderId="0" xfId="0" applyFill="1" applyAlignment="1">
      <alignment vertical="center"/>
    </xf>
    <xf numFmtId="0" fontId="0" fillId="2" borderId="0" xfId="0" applyFill="1" applyAlignment="1">
      <alignment vertical="center"/>
    </xf>
    <xf numFmtId="0" fontId="32" fillId="2" borderId="0" xfId="0" applyFont="1" applyFill="1" applyBorder="1" applyAlignment="1">
      <alignment vertical="center"/>
    </xf>
    <xf numFmtId="164" fontId="38" fillId="2" borderId="0" xfId="1" applyNumberFormat="1" applyFont="1" applyFill="1"/>
    <xf numFmtId="164" fontId="11" fillId="2" borderId="0" xfId="1" applyNumberFormat="1" applyFont="1" applyFill="1"/>
    <xf numFmtId="0" fontId="32" fillId="2" borderId="0" xfId="0" applyFont="1" applyFill="1" applyBorder="1" applyAlignment="1">
      <alignment horizontal="center"/>
    </xf>
    <xf numFmtId="0" fontId="48" fillId="2" borderId="0" xfId="0" applyFont="1" applyFill="1" applyAlignment="1">
      <alignment horizontal="center"/>
    </xf>
    <xf numFmtId="0" fontId="18" fillId="4" borderId="7" xfId="0" applyFont="1" applyFill="1" applyBorder="1"/>
    <xf numFmtId="0" fontId="19" fillId="4" borderId="0" xfId="0" applyFont="1" applyFill="1" applyBorder="1"/>
    <xf numFmtId="0" fontId="18" fillId="4" borderId="0" xfId="0" applyFont="1" applyFill="1"/>
    <xf numFmtId="0" fontId="2" fillId="4" borderId="0" xfId="0" applyFont="1" applyFill="1"/>
    <xf numFmtId="0" fontId="41" fillId="4" borderId="1" xfId="0" applyFont="1" applyFill="1" applyBorder="1"/>
    <xf numFmtId="0" fontId="40" fillId="4" borderId="2" xfId="0" applyFont="1" applyFill="1" applyBorder="1"/>
    <xf numFmtId="0" fontId="41" fillId="4" borderId="2" xfId="0" applyFont="1" applyFill="1" applyBorder="1"/>
    <xf numFmtId="0" fontId="47" fillId="2" borderId="0" xfId="0" applyFont="1" applyFill="1"/>
    <xf numFmtId="165" fontId="0" fillId="2" borderId="0" xfId="0" applyNumberFormat="1" applyFill="1" applyAlignment="1">
      <alignment horizontal="center" vertical="center"/>
    </xf>
    <xf numFmtId="0" fontId="0" fillId="2" borderId="0" xfId="0" applyFill="1" applyAlignment="1">
      <alignment vertical="center" wrapText="1"/>
    </xf>
    <xf numFmtId="0" fontId="0" fillId="2" borderId="0" xfId="0" applyFill="1" applyAlignment="1">
      <alignment vertical="center" wrapText="1"/>
    </xf>
    <xf numFmtId="1" fontId="0" fillId="0" borderId="0" xfId="0" applyNumberFormat="1"/>
    <xf numFmtId="165" fontId="32" fillId="2" borderId="0" xfId="0" applyNumberFormat="1" applyFont="1" applyFill="1" applyAlignment="1">
      <alignment horizontal="center"/>
    </xf>
    <xf numFmtId="165" fontId="32" fillId="2" borderId="0" xfId="0" applyNumberFormat="1" applyFont="1" applyFill="1" applyAlignment="1">
      <alignment horizontal="center" vertical="center"/>
    </xf>
    <xf numFmtId="1" fontId="0" fillId="2" borderId="0" xfId="0" applyNumberFormat="1" applyFill="1" applyAlignment="1">
      <alignment horizontal="center"/>
    </xf>
    <xf numFmtId="1" fontId="32" fillId="2" borderId="0" xfId="0" applyNumberFormat="1" applyFont="1" applyFill="1" applyAlignment="1">
      <alignment horizontal="center"/>
    </xf>
    <xf numFmtId="2" fontId="19" fillId="2" borderId="0" xfId="0" applyNumberFormat="1" applyFont="1" applyFill="1" applyAlignment="1">
      <alignment horizontal="center"/>
    </xf>
    <xf numFmtId="2" fontId="19" fillId="2" borderId="6" xfId="0" applyNumberFormat="1" applyFont="1" applyFill="1" applyBorder="1" applyAlignment="1">
      <alignment horizontal="center"/>
    </xf>
    <xf numFmtId="0" fontId="6" fillId="7" borderId="0" xfId="0" applyFont="1" applyFill="1" applyProtection="1">
      <protection locked="0"/>
    </xf>
    <xf numFmtId="0" fontId="7" fillId="2" borderId="0" xfId="0" applyFont="1" applyFill="1" applyProtection="1">
      <protection locked="0"/>
    </xf>
    <xf numFmtId="0" fontId="6" fillId="4" borderId="0" xfId="0" applyFont="1" applyFill="1" applyBorder="1" applyAlignment="1" applyProtection="1">
      <alignment wrapText="1"/>
      <protection locked="0"/>
    </xf>
    <xf numFmtId="0" fontId="7" fillId="2" borderId="0" xfId="0" applyFont="1" applyFill="1" applyBorder="1" applyAlignment="1" applyProtection="1">
      <protection locked="0"/>
    </xf>
    <xf numFmtId="0" fontId="1" fillId="5" borderId="0" xfId="0" applyFont="1" applyFill="1" applyBorder="1" applyAlignment="1" applyProtection="1">
      <alignment wrapText="1"/>
      <protection locked="0"/>
    </xf>
    <xf numFmtId="0" fontId="53" fillId="8" borderId="0" xfId="0" applyFont="1" applyFill="1" applyBorder="1" applyAlignment="1" applyProtection="1">
      <alignment horizontal="center" wrapText="1"/>
      <protection locked="0"/>
    </xf>
    <xf numFmtId="0" fontId="60" fillId="9" borderId="0" xfId="0" applyFont="1" applyFill="1" applyProtection="1">
      <protection locked="0"/>
    </xf>
    <xf numFmtId="0" fontId="7" fillId="9" borderId="0" xfId="0" applyFont="1" applyFill="1" applyProtection="1">
      <protection locked="0"/>
    </xf>
    <xf numFmtId="0" fontId="6" fillId="2" borderId="12" xfId="0" applyFont="1" applyFill="1" applyBorder="1" applyAlignment="1" applyProtection="1">
      <protection locked="0"/>
    </xf>
    <xf numFmtId="0" fontId="7" fillId="2" borderId="12" xfId="0" applyFont="1" applyFill="1" applyBorder="1" applyProtection="1">
      <protection locked="0"/>
    </xf>
    <xf numFmtId="0" fontId="7" fillId="2" borderId="0" xfId="0" applyFont="1" applyFill="1" applyBorder="1" applyProtection="1">
      <protection locked="0"/>
    </xf>
    <xf numFmtId="0" fontId="12" fillId="2" borderId="13" xfId="0" applyFont="1" applyFill="1" applyBorder="1" applyProtection="1">
      <protection locked="0"/>
    </xf>
    <xf numFmtId="0" fontId="7" fillId="2" borderId="14" xfId="0" applyFont="1" applyFill="1" applyBorder="1" applyProtection="1">
      <protection locked="0"/>
    </xf>
    <xf numFmtId="0" fontId="7" fillId="2" borderId="15" xfId="0" applyFont="1" applyFill="1" applyBorder="1" applyProtection="1">
      <protection locked="0"/>
    </xf>
    <xf numFmtId="0" fontId="12" fillId="2" borderId="1" xfId="0" applyFont="1" applyFill="1" applyBorder="1" applyProtection="1">
      <protection locked="0"/>
    </xf>
    <xf numFmtId="0" fontId="7" fillId="2" borderId="3" xfId="0" applyFont="1" applyFill="1" applyBorder="1" applyProtection="1">
      <protection locked="0"/>
    </xf>
    <xf numFmtId="0" fontId="12" fillId="2" borderId="14" xfId="0" applyFont="1" applyFill="1" applyBorder="1" applyProtection="1">
      <protection locked="0"/>
    </xf>
    <xf numFmtId="164" fontId="12" fillId="2" borderId="14" xfId="0" applyNumberFormat="1" applyFont="1" applyFill="1" applyBorder="1" applyProtection="1">
      <protection locked="0"/>
    </xf>
    <xf numFmtId="164" fontId="12" fillId="2" borderId="15" xfId="0" applyNumberFormat="1" applyFont="1" applyFill="1" applyBorder="1" applyProtection="1">
      <protection locked="0"/>
    </xf>
    <xf numFmtId="0" fontId="12" fillId="2" borderId="7" xfId="0" applyFont="1" applyFill="1" applyBorder="1" applyProtection="1">
      <protection locked="0"/>
    </xf>
    <xf numFmtId="0" fontId="52" fillId="8" borderId="8" xfId="0" applyFont="1" applyFill="1" applyBorder="1" applyProtection="1">
      <protection locked="0"/>
    </xf>
    <xf numFmtId="0" fontId="7" fillId="7" borderId="14" xfId="0" applyFont="1" applyFill="1" applyBorder="1" applyProtection="1">
      <protection locked="0"/>
    </xf>
    <xf numFmtId="0" fontId="7" fillId="7" borderId="15" xfId="0" applyFont="1" applyFill="1" applyBorder="1" applyProtection="1">
      <protection locked="0"/>
    </xf>
    <xf numFmtId="0" fontId="52" fillId="8" borderId="8" xfId="0" applyFont="1" applyFill="1" applyBorder="1" applyAlignment="1" applyProtection="1">
      <alignment horizontal="center"/>
      <protection locked="0"/>
    </xf>
    <xf numFmtId="0" fontId="7" fillId="2" borderId="7" xfId="0" applyFont="1" applyFill="1" applyBorder="1" applyProtection="1">
      <protection locked="0"/>
    </xf>
    <xf numFmtId="0" fontId="7" fillId="2" borderId="8" xfId="0" applyFont="1" applyFill="1" applyBorder="1" applyProtection="1">
      <protection locked="0"/>
    </xf>
    <xf numFmtId="164" fontId="7" fillId="2" borderId="8" xfId="1" applyNumberFormat="1" applyFont="1" applyFill="1" applyBorder="1" applyProtection="1">
      <protection locked="0"/>
    </xf>
    <xf numFmtId="0" fontId="12" fillId="2" borderId="9" xfId="0" applyFont="1" applyFill="1" applyBorder="1" applyProtection="1">
      <protection locked="0"/>
    </xf>
    <xf numFmtId="0" fontId="7" fillId="2" borderId="6" xfId="0" applyFont="1" applyFill="1" applyBorder="1" applyProtection="1">
      <protection locked="0"/>
    </xf>
    <xf numFmtId="164" fontId="52" fillId="8" borderId="8" xfId="1" applyNumberFormat="1" applyFont="1" applyFill="1" applyBorder="1" applyAlignment="1" applyProtection="1">
      <alignment horizontal="right"/>
      <protection locked="0"/>
    </xf>
    <xf numFmtId="0" fontId="9" fillId="2" borderId="0" xfId="0" applyFont="1" applyFill="1" applyProtection="1">
      <protection locked="0"/>
    </xf>
    <xf numFmtId="0" fontId="7" fillId="2" borderId="8" xfId="0" applyFont="1" applyFill="1" applyBorder="1" applyAlignment="1" applyProtection="1">
      <alignment horizontal="center"/>
      <protection locked="0"/>
    </xf>
    <xf numFmtId="0" fontId="7" fillId="7" borderId="8" xfId="0" applyFont="1" applyFill="1" applyBorder="1" applyAlignment="1" applyProtection="1">
      <alignment horizontal="center"/>
      <protection locked="0"/>
    </xf>
    <xf numFmtId="0" fontId="12" fillId="2" borderId="7" xfId="0" applyFont="1" applyFill="1" applyBorder="1" applyAlignment="1" applyProtection="1">
      <protection locked="0"/>
    </xf>
    <xf numFmtId="0" fontId="7" fillId="2" borderId="2" xfId="0" applyFont="1" applyFill="1" applyBorder="1" applyProtection="1">
      <protection locked="0"/>
    </xf>
    <xf numFmtId="0" fontId="6" fillId="2" borderId="0" xfId="0" applyFont="1" applyFill="1" applyProtection="1">
      <protection locked="0"/>
    </xf>
    <xf numFmtId="0" fontId="12" fillId="2" borderId="9" xfId="0" applyFont="1" applyFill="1" applyBorder="1" applyAlignment="1" applyProtection="1">
      <protection locked="0"/>
    </xf>
    <xf numFmtId="0" fontId="7" fillId="7" borderId="10" xfId="0" applyFont="1" applyFill="1" applyBorder="1" applyAlignment="1" applyProtection="1">
      <alignment horizontal="center"/>
      <protection locked="0"/>
    </xf>
    <xf numFmtId="0" fontId="12" fillId="2" borderId="0" xfId="0" applyFont="1" applyFill="1" applyBorder="1" applyProtection="1">
      <protection locked="0"/>
    </xf>
    <xf numFmtId="0" fontId="12" fillId="2" borderId="15" xfId="0" applyFont="1" applyFill="1" applyBorder="1" applyProtection="1">
      <protection locked="0"/>
    </xf>
    <xf numFmtId="0" fontId="9" fillId="2" borderId="7" xfId="0" applyFont="1" applyFill="1" applyBorder="1" applyProtection="1">
      <protection locked="0"/>
    </xf>
    <xf numFmtId="164" fontId="51" fillId="8" borderId="8" xfId="1" applyNumberFormat="1" applyFont="1" applyFill="1" applyBorder="1" applyAlignment="1" applyProtection="1">
      <alignment horizontal="center"/>
      <protection locked="0"/>
    </xf>
    <xf numFmtId="0" fontId="13" fillId="2" borderId="7" xfId="0" applyFont="1" applyFill="1" applyBorder="1" applyProtection="1">
      <protection locked="0"/>
    </xf>
    <xf numFmtId="164" fontId="7" fillId="0" borderId="8" xfId="1" applyNumberFormat="1" applyFont="1" applyBorder="1" applyProtection="1">
      <protection locked="0"/>
    </xf>
    <xf numFmtId="0" fontId="7" fillId="2" borderId="0" xfId="0" applyFont="1" applyFill="1" applyBorder="1" applyAlignment="1" applyProtection="1">
      <alignment vertical="center" wrapText="1"/>
      <protection locked="0"/>
    </xf>
    <xf numFmtId="164" fontId="7" fillId="7" borderId="8" xfId="1" applyNumberFormat="1" applyFont="1" applyFill="1" applyBorder="1" applyProtection="1">
      <protection locked="0"/>
    </xf>
    <xf numFmtId="0" fontId="6" fillId="2" borderId="7" xfId="0" applyFont="1" applyFill="1" applyBorder="1" applyAlignment="1" applyProtection="1">
      <alignment horizontal="center"/>
      <protection locked="0"/>
    </xf>
    <xf numFmtId="164" fontId="6" fillId="7" borderId="0" xfId="1" applyNumberFormat="1" applyFont="1" applyFill="1" applyBorder="1" applyAlignment="1" applyProtection="1">
      <alignment horizontal="center" vertical="center"/>
      <protection locked="0"/>
    </xf>
    <xf numFmtId="164" fontId="6" fillId="7" borderId="8" xfId="1" applyNumberFormat="1" applyFont="1" applyFill="1" applyBorder="1" applyAlignment="1" applyProtection="1">
      <alignment vertical="center"/>
      <protection locked="0"/>
    </xf>
    <xf numFmtId="0" fontId="7" fillId="2" borderId="9" xfId="0" applyFont="1" applyFill="1" applyBorder="1" applyProtection="1">
      <protection locked="0"/>
    </xf>
    <xf numFmtId="164" fontId="7" fillId="7" borderId="10" xfId="1" applyNumberFormat="1" applyFont="1" applyFill="1" applyBorder="1" applyProtection="1">
      <protection locked="0"/>
    </xf>
    <xf numFmtId="164" fontId="6" fillId="7" borderId="0" xfId="0" applyNumberFormat="1" applyFont="1" applyFill="1" applyBorder="1" applyAlignment="1" applyProtection="1">
      <alignment horizontal="center" vertical="center"/>
      <protection locked="0"/>
    </xf>
    <xf numFmtId="164" fontId="6" fillId="7" borderId="8" xfId="0" applyNumberFormat="1" applyFont="1" applyFill="1" applyBorder="1" applyAlignment="1" applyProtection="1">
      <alignment vertical="center"/>
      <protection locked="0"/>
    </xf>
    <xf numFmtId="0" fontId="6" fillId="2" borderId="9" xfId="0" applyFont="1" applyFill="1" applyBorder="1" applyAlignment="1" applyProtection="1">
      <alignment horizontal="center"/>
      <protection locked="0"/>
    </xf>
    <xf numFmtId="164" fontId="6" fillId="7" borderId="6" xfId="0" applyNumberFormat="1" applyFont="1" applyFill="1" applyBorder="1" applyAlignment="1" applyProtection="1">
      <alignment horizontal="center" vertical="center"/>
      <protection locked="0"/>
    </xf>
    <xf numFmtId="164" fontId="6" fillId="7" borderId="10" xfId="0" applyNumberFormat="1" applyFont="1" applyFill="1" applyBorder="1" applyAlignment="1" applyProtection="1">
      <alignment vertical="center"/>
      <protection locked="0"/>
    </xf>
    <xf numFmtId="0" fontId="43" fillId="2" borderId="1" xfId="0" applyFont="1" applyFill="1" applyBorder="1" applyProtection="1">
      <protection locked="0"/>
    </xf>
    <xf numFmtId="0" fontId="40" fillId="2" borderId="2" xfId="0" applyFont="1" applyFill="1" applyBorder="1" applyProtection="1">
      <protection locked="0"/>
    </xf>
    <xf numFmtId="0" fontId="40" fillId="2" borderId="3" xfId="0" applyFont="1" applyFill="1" applyBorder="1" applyProtection="1">
      <protection locked="0"/>
    </xf>
    <xf numFmtId="0" fontId="7" fillId="2" borderId="7" xfId="0" applyFont="1" applyFill="1" applyBorder="1" applyAlignment="1" applyProtection="1">
      <alignment horizontal="center"/>
      <protection locked="0"/>
    </xf>
    <xf numFmtId="164" fontId="9" fillId="7" borderId="0" xfId="1" applyNumberFormat="1" applyFont="1" applyFill="1" applyBorder="1" applyProtection="1">
      <protection locked="0"/>
    </xf>
    <xf numFmtId="164" fontId="9" fillId="7" borderId="8" xfId="1" applyNumberFormat="1" applyFont="1" applyFill="1" applyBorder="1" applyProtection="1">
      <protection locked="0"/>
    </xf>
    <xf numFmtId="0" fontId="7" fillId="2" borderId="9" xfId="0" applyFont="1" applyFill="1" applyBorder="1" applyAlignment="1" applyProtection="1">
      <alignment horizontal="center"/>
      <protection locked="0"/>
    </xf>
    <xf numFmtId="164" fontId="9" fillId="7" borderId="6" xfId="1" applyNumberFormat="1" applyFont="1" applyFill="1" applyBorder="1" applyProtection="1">
      <protection locked="0"/>
    </xf>
    <xf numFmtId="164" fontId="9" fillId="7" borderId="10" xfId="1" applyNumberFormat="1" applyFont="1" applyFill="1" applyBorder="1" applyProtection="1">
      <protection locked="0"/>
    </xf>
    <xf numFmtId="0" fontId="7" fillId="7" borderId="15" xfId="0" applyFont="1" applyFill="1" applyBorder="1" applyAlignment="1" applyProtection="1">
      <alignment horizontal="center"/>
      <protection locked="0"/>
    </xf>
    <xf numFmtId="43" fontId="7" fillId="2" borderId="0" xfId="0" applyNumberFormat="1" applyFont="1" applyFill="1" applyProtection="1">
      <protection locked="0"/>
    </xf>
    <xf numFmtId="0" fontId="7" fillId="2" borderId="7" xfId="0" applyFont="1" applyFill="1" applyBorder="1" applyAlignment="1" applyProtection="1">
      <protection locked="0"/>
    </xf>
    <xf numFmtId="0" fontId="7" fillId="2" borderId="0" xfId="0" applyFont="1" applyFill="1" applyBorder="1" applyAlignment="1" applyProtection="1">
      <alignment wrapText="1"/>
      <protection locked="0"/>
    </xf>
    <xf numFmtId="0" fontId="28" fillId="2" borderId="0" xfId="0" applyFont="1" applyFill="1" applyProtection="1">
      <protection locked="0"/>
    </xf>
    <xf numFmtId="0" fontId="9" fillId="2" borderId="7" xfId="0" applyFont="1" applyFill="1" applyBorder="1" applyAlignment="1" applyProtection="1">
      <alignment vertical="center"/>
      <protection locked="0"/>
    </xf>
    <xf numFmtId="0" fontId="9" fillId="2" borderId="6" xfId="0" applyFont="1" applyFill="1" applyBorder="1" applyAlignment="1" applyProtection="1">
      <alignment vertical="center" wrapText="1"/>
      <protection locked="0"/>
    </xf>
    <xf numFmtId="0" fontId="7" fillId="7" borderId="7" xfId="0" applyFont="1"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7" fillId="7" borderId="9" xfId="0" applyFont="1" applyFill="1" applyBorder="1" applyAlignment="1" applyProtection="1">
      <alignment horizontal="center"/>
      <protection locked="0"/>
    </xf>
    <xf numFmtId="0" fontId="7" fillId="7" borderId="6" xfId="0" applyFont="1" applyFill="1" applyBorder="1" applyAlignment="1" applyProtection="1">
      <alignment horizontal="center"/>
      <protection locked="0"/>
    </xf>
    <xf numFmtId="0" fontId="7" fillId="2" borderId="8" xfId="0" applyFont="1" applyFill="1" applyBorder="1" applyProtection="1"/>
    <xf numFmtId="0" fontId="7" fillId="2" borderId="10" xfId="0" applyFont="1" applyFill="1" applyBorder="1" applyProtection="1"/>
    <xf numFmtId="164" fontId="38" fillId="2" borderId="0" xfId="0" applyNumberFormat="1" applyFont="1" applyFill="1"/>
    <xf numFmtId="165" fontId="0" fillId="2" borderId="0" xfId="0" applyNumberFormat="1" applyFill="1"/>
    <xf numFmtId="0" fontId="19" fillId="2" borderId="0" xfId="0" applyFont="1" applyFill="1" applyAlignment="1">
      <alignment horizontal="left"/>
    </xf>
    <xf numFmtId="0" fontId="61" fillId="2" borderId="0" xfId="0" applyFont="1" applyFill="1"/>
    <xf numFmtId="0" fontId="11" fillId="2" borderId="0" xfId="0" applyFont="1" applyFill="1" applyBorder="1"/>
    <xf numFmtId="0" fontId="18" fillId="4" borderId="1" xfId="0" applyFont="1" applyFill="1" applyBorder="1"/>
    <xf numFmtId="0" fontId="19" fillId="4" borderId="2" xfId="0" applyFont="1" applyFill="1" applyBorder="1"/>
    <xf numFmtId="0" fontId="18" fillId="4" borderId="2" xfId="0" applyFont="1" applyFill="1" applyBorder="1"/>
    <xf numFmtId="0" fontId="11" fillId="2" borderId="2" xfId="0" applyFont="1" applyFill="1" applyBorder="1"/>
    <xf numFmtId="0" fontId="11" fillId="2" borderId="3" xfId="0" applyFont="1" applyFill="1" applyBorder="1"/>
    <xf numFmtId="0" fontId="11" fillId="2" borderId="9" xfId="0" applyFont="1" applyFill="1" applyBorder="1"/>
    <xf numFmtId="0" fontId="11" fillId="2" borderId="6" xfId="0" applyFont="1" applyFill="1" applyBorder="1"/>
    <xf numFmtId="0" fontId="11" fillId="2" borderId="10" xfId="0" applyFont="1" applyFill="1" applyBorder="1"/>
    <xf numFmtId="0" fontId="11" fillId="2" borderId="0" xfId="0" applyFont="1" applyFill="1" applyAlignment="1">
      <alignment horizontal="center"/>
    </xf>
    <xf numFmtId="164" fontId="11" fillId="2" borderId="0" xfId="1" applyNumberFormat="1" applyFont="1" applyFill="1" applyAlignment="1">
      <alignment horizontal="center"/>
    </xf>
    <xf numFmtId="164" fontId="11" fillId="2" borderId="0" xfId="0" applyNumberFormat="1" applyFont="1" applyFill="1"/>
    <xf numFmtId="0" fontId="29" fillId="2" borderId="0" xfId="0" applyFont="1" applyFill="1" applyAlignment="1">
      <alignment horizontal="center"/>
    </xf>
    <xf numFmtId="164" fontId="29" fillId="2" borderId="0" xfId="1" applyNumberFormat="1" applyFont="1" applyFill="1" applyAlignment="1">
      <alignment horizontal="center"/>
    </xf>
    <xf numFmtId="0" fontId="29" fillId="2" borderId="0" xfId="0" applyFont="1" applyFill="1"/>
    <xf numFmtId="164" fontId="29" fillId="2" borderId="0" xfId="1" applyNumberFormat="1" applyFont="1" applyFill="1"/>
    <xf numFmtId="0" fontId="29" fillId="2" borderId="11" xfId="0" applyFont="1" applyFill="1" applyBorder="1" applyAlignment="1">
      <alignment horizontal="center" vertical="center"/>
    </xf>
    <xf numFmtId="0" fontId="29" fillId="2" borderId="11" xfId="0" applyFont="1" applyFill="1" applyBorder="1" applyAlignment="1">
      <alignment horizontal="center" vertical="center" wrapText="1"/>
    </xf>
    <xf numFmtId="0" fontId="59" fillId="2" borderId="11" xfId="0" applyFont="1" applyFill="1" applyBorder="1" applyAlignment="1">
      <alignment horizontal="center" vertical="center"/>
    </xf>
    <xf numFmtId="0" fontId="32" fillId="2" borderId="11" xfId="0" applyFont="1" applyFill="1" applyBorder="1" applyAlignment="1">
      <alignment horizontal="center" vertical="center" wrapText="1"/>
    </xf>
    <xf numFmtId="0" fontId="32" fillId="2" borderId="11" xfId="0" applyFont="1" applyFill="1" applyBorder="1" applyAlignment="1">
      <alignment horizontal="center" vertical="center"/>
    </xf>
    <xf numFmtId="0" fontId="39" fillId="2" borderId="11" xfId="0" applyFont="1" applyFill="1" applyBorder="1" applyAlignment="1">
      <alignment horizontal="center" vertical="center" wrapText="1"/>
    </xf>
    <xf numFmtId="164" fontId="38" fillId="2" borderId="0" xfId="1" applyNumberFormat="1" applyFont="1" applyFill="1" applyAlignment="1">
      <alignment vertical="center" wrapText="1"/>
    </xf>
    <xf numFmtId="164" fontId="39" fillId="2" borderId="0" xfId="1" applyNumberFormat="1" applyFont="1" applyFill="1" applyAlignment="1">
      <alignment vertical="center" wrapText="1"/>
    </xf>
    <xf numFmtId="164" fontId="29" fillId="2" borderId="0" xfId="1" applyNumberFormat="1" applyFont="1" applyFill="1" applyAlignment="1">
      <alignment vertical="center" wrapText="1"/>
    </xf>
    <xf numFmtId="0" fontId="62" fillId="2" borderId="0" xfId="0" applyFont="1" applyFill="1"/>
    <xf numFmtId="0" fontId="11" fillId="2" borderId="0" xfId="0" applyFont="1" applyFill="1" applyAlignment="1">
      <alignment horizontal="left"/>
    </xf>
    <xf numFmtId="0" fontId="63" fillId="2" borderId="0" xfId="0" applyFont="1" applyFill="1"/>
    <xf numFmtId="0" fontId="43" fillId="10" borderId="0" xfId="0" applyFont="1" applyFill="1" applyProtection="1">
      <protection locked="0"/>
    </xf>
    <xf numFmtId="0" fontId="64" fillId="9" borderId="0" xfId="0" applyFont="1" applyFill="1" applyBorder="1" applyAlignment="1" applyProtection="1">
      <alignment horizontal="right"/>
      <protection locked="0"/>
    </xf>
    <xf numFmtId="0" fontId="7" fillId="2" borderId="10" xfId="0" applyFont="1" applyFill="1" applyBorder="1" applyProtection="1">
      <protection locked="0"/>
    </xf>
    <xf numFmtId="0" fontId="65" fillId="9" borderId="0" xfId="0" applyFont="1" applyFill="1" applyBorder="1" applyAlignment="1" applyProtection="1">
      <alignment horizontal="center"/>
      <protection locked="0"/>
    </xf>
    <xf numFmtId="0" fontId="58" fillId="9" borderId="0" xfId="0" applyFont="1" applyFill="1" applyBorder="1" applyAlignment="1" applyProtection="1">
      <alignment horizontal="right"/>
      <protection locked="0"/>
    </xf>
    <xf numFmtId="0" fontId="65" fillId="9" borderId="0" xfId="0" applyFont="1" applyFill="1" applyBorder="1" applyAlignment="1" applyProtection="1">
      <alignment horizontal="right"/>
      <protection locked="0"/>
    </xf>
    <xf numFmtId="0" fontId="17" fillId="10" borderId="0" xfId="0" applyFont="1" applyFill="1" applyProtection="1">
      <protection locked="0"/>
    </xf>
    <xf numFmtId="0" fontId="2" fillId="9" borderId="0" xfId="0" applyFont="1" applyFill="1" applyBorder="1" applyAlignment="1">
      <alignment horizontal="center"/>
    </xf>
    <xf numFmtId="0" fontId="7" fillId="9" borderId="0" xfId="0" applyFont="1" applyFill="1" applyBorder="1" applyProtection="1">
      <protection locked="0"/>
    </xf>
    <xf numFmtId="0" fontId="43" fillId="2" borderId="0" xfId="0" applyFont="1" applyFill="1" applyBorder="1" applyAlignment="1" applyProtection="1">
      <alignment horizontal="center"/>
      <protection locked="0"/>
    </xf>
    <xf numFmtId="0" fontId="58" fillId="9" borderId="0" xfId="0" applyFont="1" applyFill="1" applyBorder="1" applyAlignment="1">
      <alignment horizontal="right"/>
    </xf>
    <xf numFmtId="0" fontId="65" fillId="9" borderId="0" xfId="0" applyFont="1" applyFill="1" applyBorder="1" applyAlignment="1">
      <alignment horizontal="center"/>
    </xf>
    <xf numFmtId="0" fontId="65" fillId="7" borderId="0" xfId="0" applyFont="1" applyFill="1" applyBorder="1" applyAlignment="1">
      <alignment horizontal="center"/>
    </xf>
    <xf numFmtId="0" fontId="7" fillId="10" borderId="0" xfId="0" applyFont="1" applyFill="1" applyProtection="1">
      <protection locked="0"/>
    </xf>
    <xf numFmtId="0" fontId="0" fillId="9" borderId="0" xfId="0" applyFont="1" applyFill="1" applyBorder="1" applyAlignment="1" applyProtection="1">
      <alignment horizontal="center"/>
      <protection locked="0"/>
    </xf>
    <xf numFmtId="0" fontId="0" fillId="9" borderId="0" xfId="0" applyFont="1" applyFill="1" applyBorder="1" applyAlignment="1" applyProtection="1">
      <alignment horizontal="right"/>
      <protection locked="0"/>
    </xf>
    <xf numFmtId="0" fontId="0" fillId="9" borderId="0" xfId="0" applyFont="1" applyFill="1"/>
    <xf numFmtId="0" fontId="7" fillId="9" borderId="0" xfId="0" applyFont="1" applyFill="1" applyBorder="1" applyAlignment="1" applyProtection="1">
      <alignment horizontal="center"/>
      <protection locked="0"/>
    </xf>
    <xf numFmtId="0" fontId="0" fillId="9" borderId="0" xfId="0" applyFill="1" applyAlignment="1">
      <alignment horizontal="center"/>
    </xf>
    <xf numFmtId="0" fontId="9" fillId="9" borderId="0" xfId="0" applyFont="1" applyFill="1" applyBorder="1" applyAlignment="1" applyProtection="1">
      <alignment horizontal="right"/>
      <protection locked="0"/>
    </xf>
    <xf numFmtId="0" fontId="65" fillId="9" borderId="0" xfId="0" applyFont="1" applyFill="1" applyAlignment="1">
      <alignment horizontal="center"/>
    </xf>
    <xf numFmtId="0" fontId="65" fillId="7" borderId="0" xfId="0" applyFont="1" applyFill="1" applyAlignment="1">
      <alignment horizontal="center"/>
    </xf>
    <xf numFmtId="0" fontId="58" fillId="9" borderId="0" xfId="0" applyFont="1" applyFill="1" applyBorder="1" applyAlignment="1">
      <alignment horizontal="center"/>
    </xf>
    <xf numFmtId="0" fontId="65" fillId="9" borderId="0" xfId="0" applyFont="1" applyFill="1" applyAlignment="1">
      <alignment horizontal="right"/>
    </xf>
    <xf numFmtId="0" fontId="65" fillId="9" borderId="6" xfId="0" applyFont="1" applyFill="1" applyBorder="1" applyAlignment="1">
      <alignment horizontal="center"/>
    </xf>
    <xf numFmtId="0" fontId="65" fillId="9" borderId="6" xfId="0" applyFont="1" applyFill="1" applyBorder="1" applyAlignment="1">
      <alignment horizontal="right"/>
    </xf>
    <xf numFmtId="0" fontId="65" fillId="7" borderId="6" xfId="0" applyFont="1" applyFill="1" applyBorder="1" applyAlignment="1">
      <alignment horizontal="center"/>
    </xf>
    <xf numFmtId="0" fontId="40" fillId="2" borderId="0" xfId="0" applyFont="1" applyFill="1" applyBorder="1" applyAlignment="1" applyProtection="1">
      <alignment horizontal="right" vertical="center"/>
      <protection locked="0"/>
    </xf>
    <xf numFmtId="1" fontId="2" fillId="9" borderId="0" xfId="0" applyNumberFormat="1" applyFont="1" applyFill="1" applyBorder="1" applyAlignment="1">
      <alignment horizontal="right"/>
    </xf>
    <xf numFmtId="0" fontId="2" fillId="7" borderId="0" xfId="0" applyFont="1" applyFill="1" applyBorder="1" applyAlignment="1">
      <alignment horizontal="center"/>
    </xf>
    <xf numFmtId="166" fontId="7" fillId="2" borderId="0" xfId="0" applyNumberFormat="1" applyFont="1" applyFill="1" applyBorder="1" applyAlignment="1" applyProtection="1">
      <alignment horizontal="center"/>
      <protection locked="0"/>
    </xf>
    <xf numFmtId="0" fontId="7" fillId="2" borderId="7" xfId="0" applyFont="1" applyFill="1" applyBorder="1" applyAlignment="1" applyProtection="1">
      <alignment horizontal="center" vertical="center" wrapText="1"/>
      <protection locked="0"/>
    </xf>
    <xf numFmtId="0" fontId="12" fillId="11" borderId="0" xfId="0" applyFont="1" applyFill="1" applyProtection="1">
      <protection locked="0"/>
    </xf>
    <xf numFmtId="0" fontId="7" fillId="11" borderId="0" xfId="0" applyFont="1" applyFill="1" applyProtection="1">
      <protection locked="0"/>
    </xf>
    <xf numFmtId="0" fontId="43" fillId="2" borderId="7" xfId="0" applyFont="1" applyFill="1" applyBorder="1" applyAlignment="1" applyProtection="1">
      <alignment horizontal="center" vertical="center"/>
      <protection locked="0"/>
    </xf>
    <xf numFmtId="0" fontId="7" fillId="2" borderId="0" xfId="0" applyFont="1" applyFill="1" applyBorder="1" applyAlignment="1" applyProtection="1">
      <alignment horizontal="right"/>
      <protection locked="0"/>
    </xf>
    <xf numFmtId="0" fontId="7" fillId="2" borderId="9" xfId="0" applyFont="1" applyFill="1" applyBorder="1" applyAlignment="1" applyProtection="1">
      <alignment vertical="center" wrapText="1"/>
      <protection locked="0"/>
    </xf>
    <xf numFmtId="1" fontId="2" fillId="9" borderId="6" xfId="0" applyNumberFormat="1" applyFont="1" applyFill="1" applyBorder="1" applyAlignment="1">
      <alignment horizontal="center"/>
    </xf>
    <xf numFmtId="0" fontId="58" fillId="9" borderId="6" xfId="0" applyFont="1" applyFill="1" applyBorder="1" applyAlignment="1">
      <alignment horizontal="right"/>
    </xf>
    <xf numFmtId="0" fontId="2" fillId="7" borderId="6" xfId="0" applyFont="1" applyFill="1" applyBorder="1" applyAlignment="1">
      <alignment horizontal="center"/>
    </xf>
    <xf numFmtId="166" fontId="7" fillId="2" borderId="10" xfId="0" applyNumberFormat="1" applyFont="1" applyFill="1" applyBorder="1" applyAlignment="1" applyProtection="1">
      <alignment horizontal="center"/>
      <protection locked="0"/>
    </xf>
    <xf numFmtId="0" fontId="43" fillId="9" borderId="0" xfId="0" applyFont="1" applyFill="1" applyBorder="1" applyAlignment="1" applyProtection="1">
      <alignment horizontal="right"/>
      <protection locked="0"/>
    </xf>
    <xf numFmtId="0" fontId="43" fillId="9" borderId="0" xfId="0" applyFont="1" applyFill="1" applyBorder="1" applyAlignment="1" applyProtection="1">
      <alignment horizontal="center"/>
      <protection locked="0"/>
    </xf>
    <xf numFmtId="0" fontId="65" fillId="9" borderId="0" xfId="0" applyFont="1" applyFill="1" applyBorder="1" applyAlignment="1" applyProtection="1">
      <alignment horizontal="center" vertical="center"/>
      <protection locked="0"/>
    </xf>
    <xf numFmtId="0" fontId="43" fillId="2" borderId="0" xfId="0" applyFont="1" applyFill="1" applyBorder="1" applyAlignment="1" applyProtection="1">
      <alignment horizontal="center" vertical="center" wrapText="1"/>
      <protection locked="0"/>
    </xf>
    <xf numFmtId="0" fontId="43" fillId="7" borderId="0" xfId="0" applyFont="1" applyFill="1" applyBorder="1" applyAlignment="1" applyProtection="1">
      <alignment horizontal="center" vertical="center" wrapText="1"/>
      <protection locked="0"/>
    </xf>
    <xf numFmtId="0" fontId="12" fillId="2" borderId="0" xfId="0" applyFont="1" applyFill="1" applyBorder="1" applyAlignment="1" applyProtection="1">
      <alignment horizontal="center" vertical="center" wrapText="1"/>
      <protection locked="0"/>
    </xf>
    <xf numFmtId="0" fontId="12" fillId="2" borderId="8" xfId="0" applyFont="1" applyFill="1" applyBorder="1" applyAlignment="1" applyProtection="1">
      <alignment horizontal="center" vertical="center" wrapText="1"/>
      <protection locked="0"/>
    </xf>
    <xf numFmtId="165" fontId="7" fillId="2" borderId="8" xfId="0" applyNumberFormat="1" applyFont="1" applyFill="1" applyBorder="1" applyAlignment="1" applyProtection="1">
      <alignment horizontal="center"/>
      <protection locked="0"/>
    </xf>
    <xf numFmtId="1" fontId="2" fillId="9" borderId="0" xfId="0" applyNumberFormat="1" applyFont="1" applyFill="1" applyBorder="1" applyAlignment="1">
      <alignment horizontal="right" wrapText="1"/>
    </xf>
    <xf numFmtId="1" fontId="2" fillId="9" borderId="0" xfId="0" applyNumberFormat="1" applyFont="1" applyFill="1" applyBorder="1" applyAlignment="1">
      <alignment horizontal="right" vertical="center" wrapText="1"/>
    </xf>
    <xf numFmtId="0" fontId="2" fillId="9" borderId="0" xfId="0" applyFont="1" applyFill="1" applyBorder="1" applyAlignment="1">
      <alignment horizontal="center" vertical="center"/>
    </xf>
    <xf numFmtId="0" fontId="2" fillId="7" borderId="0" xfId="0" applyFont="1" applyFill="1" applyBorder="1" applyAlignment="1">
      <alignment horizontal="center" vertical="center"/>
    </xf>
    <xf numFmtId="165" fontId="7" fillId="2" borderId="8" xfId="0" applyNumberFormat="1" applyFont="1" applyFill="1" applyBorder="1" applyAlignment="1" applyProtection="1">
      <alignment horizontal="center" vertical="center"/>
      <protection locked="0"/>
    </xf>
    <xf numFmtId="0" fontId="15" fillId="2" borderId="0" xfId="0" applyFont="1" applyFill="1" applyBorder="1"/>
    <xf numFmtId="0" fontId="12" fillId="2" borderId="0" xfId="0" applyFont="1" applyFill="1" applyProtection="1">
      <protection locked="0"/>
    </xf>
    <xf numFmtId="0" fontId="7" fillId="2" borderId="0" xfId="0" applyFont="1" applyFill="1" applyBorder="1" applyAlignment="1" applyProtection="1">
      <alignment horizontal="center" vertical="center" wrapText="1"/>
      <protection locked="0"/>
    </xf>
    <xf numFmtId="0" fontId="7" fillId="2" borderId="0" xfId="0" applyFont="1" applyFill="1" applyBorder="1" applyAlignment="1" applyProtection="1">
      <alignment horizontal="center" vertical="center"/>
      <protection locked="0"/>
    </xf>
    <xf numFmtId="0" fontId="14" fillId="2" borderId="0" xfId="0" applyFont="1" applyFill="1" applyBorder="1" applyAlignment="1" applyProtection="1">
      <alignment horizontal="center" vertical="center" wrapText="1"/>
      <protection locked="0"/>
    </xf>
    <xf numFmtId="0" fontId="6" fillId="2" borderId="0" xfId="0" applyFont="1" applyFill="1" applyAlignment="1" applyProtection="1">
      <alignment horizontal="left" wrapText="1"/>
      <protection locked="0"/>
    </xf>
    <xf numFmtId="0" fontId="13" fillId="2" borderId="3" xfId="0" applyFont="1" applyFill="1" applyBorder="1" applyAlignment="1" applyProtection="1">
      <alignment horizontal="center" vertical="center" wrapText="1"/>
      <protection locked="0"/>
    </xf>
    <xf numFmtId="0" fontId="13" fillId="2" borderId="8" xfId="0" applyFont="1" applyFill="1" applyBorder="1" applyAlignment="1" applyProtection="1">
      <alignment horizontal="center" vertical="center" wrapText="1"/>
      <protection locked="0"/>
    </xf>
    <xf numFmtId="0" fontId="13" fillId="2" borderId="10" xfId="0" applyFont="1" applyFill="1" applyBorder="1" applyAlignment="1" applyProtection="1">
      <alignment horizontal="center" vertical="center" wrapText="1"/>
      <protection locked="0"/>
    </xf>
    <xf numFmtId="0" fontId="12" fillId="2" borderId="1" xfId="0" applyFont="1" applyFill="1" applyBorder="1" applyAlignment="1" applyProtection="1">
      <alignment horizontal="center" vertical="center"/>
      <protection locked="0"/>
    </xf>
    <xf numFmtId="0" fontId="12" fillId="2" borderId="7"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4" fillId="2" borderId="8"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protection locked="0"/>
    </xf>
    <xf numFmtId="0" fontId="14" fillId="2" borderId="8" xfId="0" applyFont="1" applyFill="1" applyBorder="1" applyAlignment="1" applyProtection="1">
      <alignment horizontal="center" vertical="center"/>
      <protection locked="0"/>
    </xf>
    <xf numFmtId="0" fontId="14" fillId="2" borderId="10" xfId="0" applyFont="1" applyFill="1" applyBorder="1" applyAlignment="1" applyProtection="1">
      <alignment horizontal="center" vertical="center"/>
      <protection locked="0"/>
    </xf>
    <xf numFmtId="0" fontId="6" fillId="2" borderId="2" xfId="0" applyFont="1" applyFill="1" applyBorder="1" applyAlignment="1" applyProtection="1">
      <alignment horizontal="left" wrapText="1"/>
      <protection locked="0"/>
    </xf>
    <xf numFmtId="0" fontId="14" fillId="2" borderId="1" xfId="0" applyFont="1" applyFill="1" applyBorder="1" applyAlignment="1" applyProtection="1">
      <alignment horizontal="left" vertical="center" wrapText="1"/>
      <protection locked="0"/>
    </xf>
    <xf numFmtId="0" fontId="14" fillId="2" borderId="2" xfId="0" applyFont="1" applyFill="1" applyBorder="1" applyAlignment="1" applyProtection="1">
      <alignment horizontal="left" vertical="center" wrapText="1"/>
      <protection locked="0"/>
    </xf>
    <xf numFmtId="0" fontId="14" fillId="2" borderId="3" xfId="0" applyFont="1" applyFill="1" applyBorder="1" applyAlignment="1" applyProtection="1">
      <alignment horizontal="left" vertical="center" wrapText="1"/>
      <protection locked="0"/>
    </xf>
    <xf numFmtId="0" fontId="14" fillId="2" borderId="9" xfId="0" applyFont="1" applyFill="1" applyBorder="1" applyAlignment="1" applyProtection="1">
      <alignment horizontal="left" vertical="center" wrapText="1"/>
      <protection locked="0"/>
    </xf>
    <xf numFmtId="0" fontId="14" fillId="2" borderId="6" xfId="0" applyFont="1" applyFill="1" applyBorder="1" applyAlignment="1" applyProtection="1">
      <alignment horizontal="left" vertical="center" wrapText="1"/>
      <protection locked="0"/>
    </xf>
    <xf numFmtId="0" fontId="14" fillId="2" borderId="10" xfId="0" applyFont="1" applyFill="1" applyBorder="1" applyAlignment="1" applyProtection="1">
      <alignment horizontal="left" vertical="center" wrapText="1"/>
      <protection locked="0"/>
    </xf>
    <xf numFmtId="0" fontId="7" fillId="2" borderId="1" xfId="0" applyFont="1" applyFill="1" applyBorder="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2" borderId="7" xfId="0" applyFont="1" applyFill="1" applyBorder="1" applyAlignment="1" applyProtection="1">
      <alignment horizontal="center" vertical="center" wrapText="1"/>
      <protection locked="0"/>
    </xf>
    <xf numFmtId="0" fontId="7" fillId="2" borderId="8" xfId="0" applyFont="1" applyFill="1" applyBorder="1" applyAlignment="1" applyProtection="1">
      <alignment horizontal="center" vertical="center" wrapText="1"/>
      <protection locked="0"/>
    </xf>
    <xf numFmtId="0" fontId="7" fillId="2" borderId="9" xfId="0" applyFont="1" applyFill="1" applyBorder="1" applyAlignment="1" applyProtection="1">
      <alignment horizontal="center" vertical="center" wrapText="1"/>
      <protection locked="0"/>
    </xf>
    <xf numFmtId="0" fontId="7" fillId="2" borderId="10" xfId="0" applyFont="1" applyFill="1" applyBorder="1" applyAlignment="1" applyProtection="1">
      <alignment horizontal="center" vertical="center" wrapText="1"/>
      <protection locked="0"/>
    </xf>
    <xf numFmtId="164" fontId="7" fillId="7" borderId="8" xfId="1" applyNumberFormat="1" applyFont="1" applyFill="1" applyBorder="1" applyAlignment="1" applyProtection="1">
      <alignment horizontal="center" vertical="center"/>
      <protection locked="0"/>
    </xf>
    <xf numFmtId="164" fontId="7" fillId="7" borderId="10" xfId="1" applyNumberFormat="1" applyFont="1" applyFill="1" applyBorder="1" applyAlignment="1" applyProtection="1">
      <alignment horizontal="center" vertical="center"/>
      <protection locked="0"/>
    </xf>
    <xf numFmtId="0" fontId="14" fillId="2" borderId="1" xfId="0" applyFont="1" applyFill="1" applyBorder="1" applyAlignment="1" applyProtection="1">
      <alignment horizontal="center" vertical="center" wrapText="1"/>
      <protection locked="0"/>
    </xf>
    <xf numFmtId="0" fontId="14" fillId="2" borderId="7" xfId="0" applyFont="1" applyFill="1" applyBorder="1" applyAlignment="1" applyProtection="1">
      <alignment horizontal="center" vertical="center" wrapText="1"/>
      <protection locked="0"/>
    </xf>
    <xf numFmtId="0" fontId="14" fillId="2" borderId="9" xfId="0" applyFont="1" applyFill="1" applyBorder="1" applyAlignment="1" applyProtection="1">
      <alignment horizontal="center" vertical="center" wrapText="1"/>
      <protection locked="0"/>
    </xf>
    <xf numFmtId="0" fontId="14" fillId="2" borderId="2" xfId="0" applyFont="1" applyFill="1" applyBorder="1" applyAlignment="1" applyProtection="1">
      <alignment horizontal="center" vertical="center" wrapText="1"/>
      <protection locked="0"/>
    </xf>
    <xf numFmtId="0" fontId="14" fillId="2" borderId="6" xfId="0" applyFont="1" applyFill="1" applyBorder="1" applyAlignment="1" applyProtection="1">
      <alignment horizontal="center" vertical="center" wrapText="1"/>
      <protection locked="0"/>
    </xf>
    <xf numFmtId="0" fontId="65" fillId="9" borderId="0" xfId="0" applyFont="1" applyFill="1" applyBorder="1" applyAlignment="1" applyProtection="1">
      <alignment horizontal="center" vertical="center"/>
      <protection locked="0"/>
    </xf>
    <xf numFmtId="0" fontId="50" fillId="2" borderId="0" xfId="0" applyFont="1" applyFill="1" applyAlignment="1" applyProtection="1">
      <alignment horizontal="center"/>
      <protection locked="0"/>
    </xf>
    <xf numFmtId="0" fontId="52" fillId="8" borderId="6" xfId="0" applyFont="1" applyFill="1" applyBorder="1" applyAlignment="1" applyProtection="1">
      <alignment horizontal="center"/>
      <protection locked="0"/>
    </xf>
    <xf numFmtId="0" fontId="52" fillId="8" borderId="10" xfId="0" applyFont="1" applyFill="1" applyBorder="1" applyAlignment="1" applyProtection="1">
      <alignment horizontal="center"/>
      <protection locked="0"/>
    </xf>
    <xf numFmtId="0" fontId="6" fillId="2" borderId="11" xfId="0" applyFont="1" applyFill="1" applyBorder="1" applyAlignment="1" applyProtection="1">
      <alignment horizontal="left"/>
      <protection locked="0"/>
    </xf>
    <xf numFmtId="0" fontId="7" fillId="4" borderId="11" xfId="0" applyFont="1" applyFill="1" applyBorder="1" applyAlignment="1" applyProtection="1">
      <alignment horizontal="center"/>
      <protection locked="0"/>
    </xf>
    <xf numFmtId="0" fontId="51" fillId="8" borderId="12" xfId="0" applyFont="1" applyFill="1" applyBorder="1" applyAlignment="1" applyProtection="1">
      <alignment horizontal="center"/>
      <protection locked="0"/>
    </xf>
    <xf numFmtId="0" fontId="7" fillId="2" borderId="8" xfId="0" applyFont="1" applyFill="1" applyBorder="1" applyAlignment="1" applyProtection="1">
      <alignment horizontal="center" wrapText="1"/>
      <protection locked="0"/>
    </xf>
    <xf numFmtId="0" fontId="12" fillId="2" borderId="8" xfId="0" applyFont="1" applyFill="1" applyBorder="1" applyAlignment="1" applyProtection="1">
      <alignment horizontal="center" wrapText="1"/>
      <protection locked="0"/>
    </xf>
    <xf numFmtId="0" fontId="14" fillId="2" borderId="18" xfId="0" applyFont="1" applyFill="1" applyBorder="1" applyAlignment="1" applyProtection="1">
      <alignment horizontal="center" vertical="center"/>
      <protection locked="0"/>
    </xf>
    <xf numFmtId="0" fontId="14" fillId="2" borderId="7" xfId="0" applyFont="1" applyFill="1" applyBorder="1" applyAlignment="1" applyProtection="1">
      <alignment horizontal="center" vertical="center"/>
      <protection locked="0"/>
    </xf>
    <xf numFmtId="0" fontId="14" fillId="2" borderId="19" xfId="0" applyFont="1" applyFill="1" applyBorder="1" applyAlignment="1" applyProtection="1">
      <alignment horizontal="center" vertical="center"/>
      <protection locked="0"/>
    </xf>
    <xf numFmtId="0" fontId="65" fillId="9" borderId="0" xfId="0" applyFont="1" applyFill="1" applyBorder="1" applyAlignment="1" applyProtection="1">
      <alignment horizontal="center" vertical="center" wrapText="1"/>
      <protection locked="0"/>
    </xf>
    <xf numFmtId="0" fontId="14" fillId="2" borderId="4" xfId="0" applyFont="1" applyFill="1" applyBorder="1" applyAlignment="1" applyProtection="1">
      <alignment horizontal="center" vertical="center" wrapText="1"/>
      <protection locked="0"/>
    </xf>
    <xf numFmtId="0" fontId="14" fillId="2" borderId="11" xfId="0" applyFont="1" applyFill="1" applyBorder="1" applyAlignment="1" applyProtection="1">
      <alignment horizontal="center" vertical="center" wrapText="1"/>
      <protection locked="0"/>
    </xf>
    <xf numFmtId="0" fontId="14" fillId="2" borderId="16" xfId="0" applyFont="1" applyFill="1" applyBorder="1" applyAlignment="1" applyProtection="1">
      <alignment horizontal="center" vertical="center"/>
      <protection locked="0"/>
    </xf>
    <xf numFmtId="0" fontId="14" fillId="2" borderId="17" xfId="0" applyFont="1" applyFill="1" applyBorder="1" applyAlignment="1" applyProtection="1">
      <alignment horizontal="center" vertical="center"/>
      <protection locked="0"/>
    </xf>
    <xf numFmtId="0" fontId="15" fillId="2" borderId="6" xfId="0" applyFont="1" applyFill="1" applyBorder="1" applyAlignment="1">
      <alignment horizontal="center"/>
    </xf>
    <xf numFmtId="0" fontId="16" fillId="7" borderId="13"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16" fillId="6" borderId="0" xfId="0" applyFont="1" applyFill="1" applyAlignment="1">
      <alignment horizontal="center"/>
    </xf>
    <xf numFmtId="0" fontId="15" fillId="2" borderId="0" xfId="0" applyFont="1" applyFill="1" applyBorder="1" applyAlignment="1">
      <alignment horizontal="center"/>
    </xf>
    <xf numFmtId="0" fontId="15" fillId="2" borderId="0" xfId="0" applyFont="1" applyFill="1" applyBorder="1" applyAlignment="1">
      <alignment horizontal="right"/>
    </xf>
    <xf numFmtId="0" fontId="15" fillId="2" borderId="8" xfId="0" applyFont="1" applyFill="1" applyBorder="1" applyAlignment="1">
      <alignment horizontal="right"/>
    </xf>
    <xf numFmtId="0" fontId="19" fillId="2" borderId="4" xfId="0" applyFont="1" applyFill="1" applyBorder="1" applyAlignment="1">
      <alignment horizontal="center" vertical="center" wrapText="1"/>
    </xf>
    <xf numFmtId="0" fontId="19" fillId="2" borderId="0" xfId="0" applyFont="1" applyFill="1" applyBorder="1" applyAlignment="1">
      <alignment horizontal="center" vertical="center" wrapText="1"/>
    </xf>
    <xf numFmtId="0" fontId="19" fillId="2" borderId="5"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18" fillId="2" borderId="11" xfId="0" applyFont="1" applyFill="1" applyBorder="1" applyAlignment="1">
      <alignment horizontal="center"/>
    </xf>
    <xf numFmtId="0" fontId="19" fillId="2" borderId="0" xfId="0" applyFont="1" applyFill="1" applyAlignment="1">
      <alignment horizontal="left"/>
    </xf>
    <xf numFmtId="0" fontId="22" fillId="7" borderId="14" xfId="0" applyFont="1" applyFill="1" applyBorder="1" applyAlignment="1">
      <alignment horizontal="center" vertical="center"/>
    </xf>
    <xf numFmtId="0" fontId="22" fillId="7" borderId="15" xfId="0" applyFont="1" applyFill="1" applyBorder="1" applyAlignment="1">
      <alignment horizontal="center" vertical="center"/>
    </xf>
    <xf numFmtId="0" fontId="2" fillId="2" borderId="0" xfId="0" applyFont="1" applyFill="1" applyAlignment="1">
      <alignment horizontal="center" vertical="center" wrapText="1"/>
    </xf>
    <xf numFmtId="0" fontId="15" fillId="2" borderId="10" xfId="0" applyFont="1" applyFill="1" applyBorder="1" applyAlignment="1">
      <alignment horizontal="center"/>
    </xf>
    <xf numFmtId="0" fontId="15" fillId="2" borderId="8" xfId="0" applyFont="1" applyFill="1" applyBorder="1" applyAlignment="1">
      <alignment horizontal="center"/>
    </xf>
    <xf numFmtId="0" fontId="16" fillId="7" borderId="13" xfId="0" applyFont="1" applyFill="1" applyBorder="1" applyAlignment="1">
      <alignment horizontal="center" wrapText="1"/>
    </xf>
    <xf numFmtId="0" fontId="16" fillId="7" borderId="14" xfId="0" applyFont="1" applyFill="1" applyBorder="1" applyAlignment="1">
      <alignment horizontal="center" wrapText="1"/>
    </xf>
    <xf numFmtId="0" fontId="16" fillId="7" borderId="15" xfId="0" applyFont="1" applyFill="1" applyBorder="1" applyAlignment="1">
      <alignment horizontal="center" wrapText="1"/>
    </xf>
    <xf numFmtId="0" fontId="66" fillId="7" borderId="13" xfId="0" applyFont="1" applyFill="1" applyBorder="1" applyAlignment="1">
      <alignment horizontal="center" wrapText="1"/>
    </xf>
    <xf numFmtId="0" fontId="62" fillId="7" borderId="14" xfId="0" applyFont="1" applyFill="1" applyBorder="1" applyAlignment="1">
      <alignment horizontal="center"/>
    </xf>
    <xf numFmtId="0" fontId="62" fillId="7" borderId="15" xfId="0" applyFont="1" applyFill="1" applyBorder="1" applyAlignment="1">
      <alignment horizontal="center"/>
    </xf>
    <xf numFmtId="0" fontId="19" fillId="2" borderId="0" xfId="0" applyFont="1" applyFill="1" applyBorder="1" applyAlignment="1">
      <alignment horizontal="center"/>
    </xf>
    <xf numFmtId="0" fontId="19" fillId="2" borderId="8" xfId="0" applyFont="1" applyFill="1" applyBorder="1" applyAlignment="1">
      <alignment horizontal="center"/>
    </xf>
    <xf numFmtId="0" fontId="11" fillId="6" borderId="0" xfId="0" applyFont="1" applyFill="1" applyAlignment="1">
      <alignment horizontal="center"/>
    </xf>
    <xf numFmtId="0" fontId="17" fillId="7" borderId="13" xfId="0" applyFont="1" applyFill="1" applyBorder="1" applyAlignment="1">
      <alignment horizontal="center" vertical="center" wrapText="1"/>
    </xf>
    <xf numFmtId="0" fontId="32" fillId="7" borderId="14" xfId="0" applyFont="1" applyFill="1" applyBorder="1" applyAlignment="1">
      <alignment horizontal="center" vertical="center" wrapText="1"/>
    </xf>
    <xf numFmtId="0" fontId="32" fillId="7" borderId="15" xfId="0" applyFont="1" applyFill="1" applyBorder="1" applyAlignment="1">
      <alignment horizontal="center" vertical="center" wrapText="1"/>
    </xf>
    <xf numFmtId="0" fontId="40" fillId="2" borderId="0" xfId="0" applyFont="1" applyFill="1" applyBorder="1" applyAlignment="1">
      <alignment horizontal="center"/>
    </xf>
    <xf numFmtId="0" fontId="40" fillId="2" borderId="8" xfId="0" applyFont="1" applyFill="1" applyBorder="1" applyAlignment="1">
      <alignment horizontal="center"/>
    </xf>
    <xf numFmtId="0" fontId="44" fillId="6" borderId="0" xfId="0" applyFont="1" applyFill="1" applyAlignment="1">
      <alignment horizontal="center"/>
    </xf>
    <xf numFmtId="0" fontId="56" fillId="7" borderId="13" xfId="0" applyFont="1" applyFill="1" applyBorder="1" applyAlignment="1">
      <alignment horizontal="center" wrapText="1"/>
    </xf>
    <xf numFmtId="0" fontId="27" fillId="7" borderId="14" xfId="0" applyFont="1" applyFill="1" applyBorder="1" applyAlignment="1">
      <alignment horizontal="center"/>
    </xf>
    <xf numFmtId="0" fontId="27" fillId="7" borderId="15" xfId="0" applyFont="1" applyFill="1" applyBorder="1" applyAlignment="1">
      <alignment horizontal="center"/>
    </xf>
    <xf numFmtId="0" fontId="16" fillId="6" borderId="0" xfId="0" applyFont="1" applyFill="1" applyBorder="1" applyAlignment="1">
      <alignment horizontal="center" vertical="center" wrapText="1"/>
    </xf>
    <xf numFmtId="0" fontId="16" fillId="6" borderId="0" xfId="0" applyFont="1" applyFill="1" applyBorder="1" applyAlignment="1">
      <alignment horizontal="center" vertical="center"/>
    </xf>
    <xf numFmtId="0" fontId="19" fillId="2" borderId="0" xfId="0" applyFont="1" applyFill="1" applyBorder="1" applyAlignment="1">
      <alignment horizontal="left"/>
    </xf>
    <xf numFmtId="0" fontId="19" fillId="2" borderId="8" xfId="0" applyFont="1" applyFill="1" applyBorder="1" applyAlignment="1">
      <alignment horizontal="left"/>
    </xf>
    <xf numFmtId="0" fontId="17" fillId="7" borderId="13" xfId="0" applyFont="1" applyFill="1" applyBorder="1" applyAlignment="1">
      <alignment horizontal="center" wrapText="1"/>
    </xf>
    <xf numFmtId="0" fontId="44" fillId="7" borderId="14" xfId="0" applyFont="1" applyFill="1" applyBorder="1" applyAlignment="1">
      <alignment horizontal="center"/>
    </xf>
    <xf numFmtId="0" fontId="44" fillId="7" borderId="15" xfId="0" applyFont="1" applyFill="1" applyBorder="1" applyAlignment="1">
      <alignment horizontal="center"/>
    </xf>
    <xf numFmtId="0" fontId="19" fillId="2" borderId="6" xfId="0" applyFont="1" applyFill="1" applyBorder="1" applyAlignment="1">
      <alignment horizontal="center"/>
    </xf>
    <xf numFmtId="0" fontId="19" fillId="2" borderId="10" xfId="0" applyFont="1" applyFill="1" applyBorder="1" applyAlignment="1">
      <alignment horizontal="center"/>
    </xf>
    <xf numFmtId="0" fontId="45" fillId="7" borderId="14" xfId="0" applyFont="1" applyFill="1" applyBorder="1" applyAlignment="1">
      <alignment horizontal="center" vertical="center"/>
    </xf>
    <xf numFmtId="0" fontId="45" fillId="7" borderId="15" xfId="0" applyFont="1" applyFill="1" applyBorder="1" applyAlignment="1">
      <alignment horizontal="center" vertical="center"/>
    </xf>
    <xf numFmtId="0" fontId="44" fillId="6" borderId="0" xfId="0" applyFont="1" applyFill="1" applyAlignment="1">
      <alignment horizontal="center" vertical="center"/>
    </xf>
  </cellXfs>
  <cellStyles count="2">
    <cellStyle name="Comma" xfId="1" builtinId="3"/>
    <cellStyle name="Normal" xfId="0" builtinId="0"/>
  </cellStyles>
  <dxfs count="7">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333333"/>
                </a:solidFill>
                <a:latin typeface="Calibri"/>
                <a:ea typeface="Calibri"/>
                <a:cs typeface="Calibri"/>
              </a:defRPr>
            </a:pPr>
            <a:r>
              <a:rPr lang="en-US"/>
              <a:t>Curvas de concentracion por concepto de ingreso</a:t>
            </a:r>
          </a:p>
        </c:rich>
      </c:tx>
      <c:overlay val="0"/>
      <c:spPr>
        <a:noFill/>
        <a:ln w="25400">
          <a:noFill/>
        </a:ln>
      </c:spPr>
    </c:title>
    <c:autoTitleDeleted val="0"/>
    <c:plotArea>
      <c:layout>
        <c:manualLayout>
          <c:layoutTarget val="inner"/>
          <c:xMode val="edge"/>
          <c:yMode val="edge"/>
          <c:x val="6.364944371073869E-2"/>
          <c:y val="9.3999041911299513E-2"/>
          <c:w val="0.86279293501596444"/>
          <c:h val="0.69120738578616492"/>
        </c:manualLayout>
      </c:layout>
      <c:lineChart>
        <c:grouping val="standard"/>
        <c:varyColors val="0"/>
        <c:ser>
          <c:idx val="0"/>
          <c:order val="0"/>
          <c:tx>
            <c:strRef>
              <c:f>'Curvas de concentracion'!$D$73</c:f>
              <c:strCache>
                <c:ptCount val="1"/>
                <c:pt idx="0">
                  <c:v>Total IRE</c:v>
                </c:pt>
              </c:strCache>
            </c:strRef>
          </c:tx>
          <c:spPr>
            <a:ln w="28575" cap="rnd">
              <a:solidFill>
                <a:schemeClr val="accent1"/>
              </a:solidFill>
              <a:round/>
            </a:ln>
            <a:effectLst/>
          </c:spPr>
          <c:marker>
            <c:symbol val="none"/>
          </c:marker>
          <c:cat>
            <c:numRef>
              <c:f>'Curvas de concentracion'!$C$74:$C$174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concentracion'!$D$74:$D$174</c:f>
              <c:numCache>
                <c:formatCode>General</c:formatCode>
                <c:ptCount val="101"/>
                <c:pt idx="0">
                  <c:v>0</c:v>
                </c:pt>
                <c:pt idx="1">
                  <c:v>0</c:v>
                </c:pt>
                <c:pt idx="2">
                  <c:v>0</c:v>
                </c:pt>
                <c:pt idx="3">
                  <c:v>0</c:v>
                </c:pt>
                <c:pt idx="4">
                  <c:v>0</c:v>
                </c:pt>
                <c:pt idx="5">
                  <c:v>0</c:v>
                </c:pt>
                <c:pt idx="6">
                  <c:v>2.2734890205083772E-6</c:v>
                </c:pt>
                <c:pt idx="7">
                  <c:v>1.0610147678677398E-4</c:v>
                </c:pt>
                <c:pt idx="8">
                  <c:v>1.0610147678677398E-4</c:v>
                </c:pt>
                <c:pt idx="9">
                  <c:v>1.0610147678677398E-4</c:v>
                </c:pt>
                <c:pt idx="10">
                  <c:v>1.0610147678677398E-4</c:v>
                </c:pt>
                <c:pt idx="11">
                  <c:v>1.0610147678677398E-4</c:v>
                </c:pt>
                <c:pt idx="12">
                  <c:v>1.0660428917840248E-4</c:v>
                </c:pt>
                <c:pt idx="13">
                  <c:v>1.0660428917840248E-4</c:v>
                </c:pt>
                <c:pt idx="14">
                  <c:v>1.3926417617290255E-4</c:v>
                </c:pt>
                <c:pt idx="15">
                  <c:v>1.3926417617290255E-4</c:v>
                </c:pt>
                <c:pt idx="16">
                  <c:v>1.5697099275585201E-4</c:v>
                </c:pt>
                <c:pt idx="17">
                  <c:v>2.4846466888512155E-4</c:v>
                </c:pt>
                <c:pt idx="18">
                  <c:v>2.4927399861223782E-4</c:v>
                </c:pt>
                <c:pt idx="19">
                  <c:v>2.4927399861223782E-4</c:v>
                </c:pt>
                <c:pt idx="20">
                  <c:v>5.427010844057049E-4</c:v>
                </c:pt>
                <c:pt idx="21">
                  <c:v>6.4518487271844681E-4</c:v>
                </c:pt>
                <c:pt idx="22">
                  <c:v>6.4518487271844681E-4</c:v>
                </c:pt>
                <c:pt idx="23">
                  <c:v>6.4518487271844681E-4</c:v>
                </c:pt>
                <c:pt idx="24">
                  <c:v>8.5325290820820318E-4</c:v>
                </c:pt>
                <c:pt idx="25">
                  <c:v>8.67624036552288E-4</c:v>
                </c:pt>
                <c:pt idx="26">
                  <c:v>9.2437836119263852E-4</c:v>
                </c:pt>
                <c:pt idx="27">
                  <c:v>1.7569076311357618E-3</c:v>
                </c:pt>
                <c:pt idx="28">
                  <c:v>2.2720329306026212E-3</c:v>
                </c:pt>
                <c:pt idx="29">
                  <c:v>2.2776680004427865E-3</c:v>
                </c:pt>
                <c:pt idx="30">
                  <c:v>2.429169724707146E-3</c:v>
                </c:pt>
                <c:pt idx="31">
                  <c:v>2.5135829823508173E-3</c:v>
                </c:pt>
                <c:pt idx="32">
                  <c:v>3.1390980620246709E-3</c:v>
                </c:pt>
                <c:pt idx="33">
                  <c:v>3.3130428822586238E-3</c:v>
                </c:pt>
                <c:pt idx="34">
                  <c:v>3.3443162579061712E-3</c:v>
                </c:pt>
                <c:pt idx="35">
                  <c:v>3.4041830450296721E-3</c:v>
                </c:pt>
                <c:pt idx="36">
                  <c:v>4.1157165568849498E-3</c:v>
                </c:pt>
                <c:pt idx="37">
                  <c:v>4.6759510958367502E-3</c:v>
                </c:pt>
                <c:pt idx="38">
                  <c:v>5.4674615536541805E-3</c:v>
                </c:pt>
                <c:pt idx="39">
                  <c:v>5.7397170403576184E-3</c:v>
                </c:pt>
                <c:pt idx="40">
                  <c:v>6.1640976661347015E-3</c:v>
                </c:pt>
                <c:pt idx="41">
                  <c:v>6.4540642660931707E-3</c:v>
                </c:pt>
                <c:pt idx="42">
                  <c:v>7.0872435155509656E-3</c:v>
                </c:pt>
                <c:pt idx="43">
                  <c:v>7.3663576267893622E-3</c:v>
                </c:pt>
                <c:pt idx="44">
                  <c:v>7.3927565673213369E-3</c:v>
                </c:pt>
                <c:pt idx="45">
                  <c:v>8.168984552120305E-3</c:v>
                </c:pt>
                <c:pt idx="46">
                  <c:v>8.7530343648329588E-3</c:v>
                </c:pt>
                <c:pt idx="47">
                  <c:v>1.0455534058161148E-2</c:v>
                </c:pt>
                <c:pt idx="48">
                  <c:v>1.2019187207236737E-2</c:v>
                </c:pt>
                <c:pt idx="49">
                  <c:v>1.2409259934592043E-2</c:v>
                </c:pt>
                <c:pt idx="50">
                  <c:v>1.3566879963191596E-2</c:v>
                </c:pt>
                <c:pt idx="51">
                  <c:v>1.3828070942848471E-2</c:v>
                </c:pt>
                <c:pt idx="52">
                  <c:v>1.4223206505744638E-2</c:v>
                </c:pt>
                <c:pt idx="53">
                  <c:v>1.6325156611419766E-2</c:v>
                </c:pt>
                <c:pt idx="54">
                  <c:v>1.7142786128855867E-2</c:v>
                </c:pt>
                <c:pt idx="55">
                  <c:v>1.8675648575575177E-2</c:v>
                </c:pt>
                <c:pt idx="56">
                  <c:v>2.022851701282876E-2</c:v>
                </c:pt>
                <c:pt idx="57">
                  <c:v>2.3489992936122507E-2</c:v>
                </c:pt>
                <c:pt idx="58">
                  <c:v>2.646682909543354E-2</c:v>
                </c:pt>
                <c:pt idx="59">
                  <c:v>2.8350350050300399E-2</c:v>
                </c:pt>
                <c:pt idx="60">
                  <c:v>3.128678413054331E-2</c:v>
                </c:pt>
                <c:pt idx="61">
                  <c:v>3.3145676367222703E-2</c:v>
                </c:pt>
                <c:pt idx="62">
                  <c:v>3.4140336535337233E-2</c:v>
                </c:pt>
                <c:pt idx="63">
                  <c:v>3.7575433342790877E-2</c:v>
                </c:pt>
                <c:pt idx="64">
                  <c:v>4.0140913340710641E-2</c:v>
                </c:pt>
                <c:pt idx="65">
                  <c:v>4.1633318763388084E-2</c:v>
                </c:pt>
                <c:pt idx="66">
                  <c:v>4.2795544531369897E-2</c:v>
                </c:pt>
                <c:pt idx="67">
                  <c:v>4.502315992418144E-2</c:v>
                </c:pt>
                <c:pt idx="68">
                  <c:v>4.7390564276631741E-2</c:v>
                </c:pt>
                <c:pt idx="69">
                  <c:v>4.8852216679712485E-2</c:v>
                </c:pt>
                <c:pt idx="70">
                  <c:v>5.1858922154018973E-2</c:v>
                </c:pt>
                <c:pt idx="71">
                  <c:v>5.4593865365999285E-2</c:v>
                </c:pt>
                <c:pt idx="72">
                  <c:v>5.7543949805574104E-2</c:v>
                </c:pt>
                <c:pt idx="73">
                  <c:v>6.4605927730546103E-2</c:v>
                </c:pt>
                <c:pt idx="74">
                  <c:v>7.1950640657369044E-2</c:v>
                </c:pt>
                <c:pt idx="75">
                  <c:v>7.7581195594375263E-2</c:v>
                </c:pt>
                <c:pt idx="76">
                  <c:v>8.4379707647769336E-2</c:v>
                </c:pt>
                <c:pt idx="77">
                  <c:v>8.9399233157195432E-2</c:v>
                </c:pt>
                <c:pt idx="78">
                  <c:v>0.10070688947029388</c:v>
                </c:pt>
                <c:pt idx="79">
                  <c:v>0.10734384864285905</c:v>
                </c:pt>
                <c:pt idx="80">
                  <c:v>0.11236784970880274</c:v>
                </c:pt>
                <c:pt idx="81">
                  <c:v>0.11866350148916634</c:v>
                </c:pt>
                <c:pt idx="82">
                  <c:v>0.12164721691379853</c:v>
                </c:pt>
                <c:pt idx="83">
                  <c:v>0.12591017543172622</c:v>
                </c:pt>
                <c:pt idx="84">
                  <c:v>0.13148331549251724</c:v>
                </c:pt>
                <c:pt idx="85">
                  <c:v>0.14026445737463686</c:v>
                </c:pt>
                <c:pt idx="86">
                  <c:v>0.15346420883990591</c:v>
                </c:pt>
                <c:pt idx="87">
                  <c:v>0.15857407244738567</c:v>
                </c:pt>
                <c:pt idx="88">
                  <c:v>0.16684937474061939</c:v>
                </c:pt>
                <c:pt idx="89">
                  <c:v>0.17450742119608281</c:v>
                </c:pt>
                <c:pt idx="90">
                  <c:v>0.18728116741479112</c:v>
                </c:pt>
                <c:pt idx="91">
                  <c:v>0.20169816793807585</c:v>
                </c:pt>
                <c:pt idx="92">
                  <c:v>0.2267876357066837</c:v>
                </c:pt>
                <c:pt idx="93">
                  <c:v>0.23748483797365913</c:v>
                </c:pt>
                <c:pt idx="94">
                  <c:v>0.27172595605211886</c:v>
                </c:pt>
                <c:pt idx="95">
                  <c:v>0.30146106650220217</c:v>
                </c:pt>
                <c:pt idx="96">
                  <c:v>0.32738380377116499</c:v>
                </c:pt>
                <c:pt idx="97">
                  <c:v>0.37396102887406252</c:v>
                </c:pt>
                <c:pt idx="98">
                  <c:v>0.42564551796666011</c:v>
                </c:pt>
                <c:pt idx="99">
                  <c:v>0.64108228030387227</c:v>
                </c:pt>
                <c:pt idx="100">
                  <c:v>1</c:v>
                </c:pt>
              </c:numCache>
            </c:numRef>
          </c:val>
          <c:smooth val="0"/>
          <c:extLst>
            <c:ext xmlns:c16="http://schemas.microsoft.com/office/drawing/2014/chart" uri="{C3380CC4-5D6E-409C-BE32-E72D297353CC}">
              <c16:uniqueId val="{00000000-6E34-494F-ADD8-36B2D0FAD075}"/>
            </c:ext>
          </c:extLst>
        </c:ser>
        <c:ser>
          <c:idx val="1"/>
          <c:order val="1"/>
          <c:tx>
            <c:strRef>
              <c:f>'Curvas de concentracion'!$E$73</c:f>
              <c:strCache>
                <c:ptCount val="1"/>
                <c:pt idx="0">
                  <c:v>Total IVA</c:v>
                </c:pt>
              </c:strCache>
            </c:strRef>
          </c:tx>
          <c:spPr>
            <a:ln w="28575" cap="rnd">
              <a:solidFill>
                <a:schemeClr val="accent2"/>
              </a:solidFill>
              <a:round/>
            </a:ln>
            <a:effectLst/>
          </c:spPr>
          <c:marker>
            <c:symbol val="none"/>
          </c:marker>
          <c:cat>
            <c:numRef>
              <c:f>'Curvas de concentracion'!$C$74:$C$174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concentracion'!$E$74:$E$174</c:f>
              <c:numCache>
                <c:formatCode>General</c:formatCode>
                <c:ptCount val="101"/>
                <c:pt idx="0">
                  <c:v>0</c:v>
                </c:pt>
                <c:pt idx="1">
                  <c:v>661433923.26135254</c:v>
                </c:pt>
                <c:pt idx="2">
                  <c:v>491050667.18690491</c:v>
                </c:pt>
                <c:pt idx="3">
                  <c:v>550875370.76022339</c:v>
                </c:pt>
                <c:pt idx="4">
                  <c:v>536891670.7701416</c:v>
                </c:pt>
                <c:pt idx="5">
                  <c:v>724689126.30303955</c:v>
                </c:pt>
                <c:pt idx="6">
                  <c:v>650443763.28704834</c:v>
                </c:pt>
                <c:pt idx="7">
                  <c:v>832545358.9609375</c:v>
                </c:pt>
                <c:pt idx="8">
                  <c:v>869992047.23120117</c:v>
                </c:pt>
                <c:pt idx="9">
                  <c:v>928657161.33117676</c:v>
                </c:pt>
                <c:pt idx="10">
                  <c:v>796570478.87939453</c:v>
                </c:pt>
                <c:pt idx="11">
                  <c:v>978480675.45983887</c:v>
                </c:pt>
                <c:pt idx="12">
                  <c:v>922822570.34579468</c:v>
                </c:pt>
                <c:pt idx="13">
                  <c:v>1049069407.4133301</c:v>
                </c:pt>
                <c:pt idx="14">
                  <c:v>1063917722.5258789</c:v>
                </c:pt>
                <c:pt idx="15">
                  <c:v>1221558845.7585754</c:v>
                </c:pt>
                <c:pt idx="16">
                  <c:v>1178552492.453125</c:v>
                </c:pt>
                <c:pt idx="17">
                  <c:v>1040594100.9590588</c:v>
                </c:pt>
                <c:pt idx="18">
                  <c:v>1140765624.6865234</c:v>
                </c:pt>
                <c:pt idx="19">
                  <c:v>1245969351.4404297</c:v>
                </c:pt>
                <c:pt idx="20">
                  <c:v>1264389258.5117188</c:v>
                </c:pt>
                <c:pt idx="21">
                  <c:v>1424561957.3378906</c:v>
                </c:pt>
                <c:pt idx="22">
                  <c:v>1211029106.8614502</c:v>
                </c:pt>
                <c:pt idx="23">
                  <c:v>1112198221.5007324</c:v>
                </c:pt>
                <c:pt idx="24">
                  <c:v>1391418563.8134155</c:v>
                </c:pt>
                <c:pt idx="25">
                  <c:v>1380868120.0336914</c:v>
                </c:pt>
                <c:pt idx="26">
                  <c:v>1487910012.7061157</c:v>
                </c:pt>
                <c:pt idx="27">
                  <c:v>1323074731.225708</c:v>
                </c:pt>
                <c:pt idx="28">
                  <c:v>1640870115.9899902</c:v>
                </c:pt>
                <c:pt idx="29">
                  <c:v>1361623645.7753334</c:v>
                </c:pt>
                <c:pt idx="30">
                  <c:v>1649415628.222168</c:v>
                </c:pt>
                <c:pt idx="31">
                  <c:v>1558480542.9538574</c:v>
                </c:pt>
                <c:pt idx="32">
                  <c:v>1605649121.784668</c:v>
                </c:pt>
                <c:pt idx="33">
                  <c:v>1719162234.9116211</c:v>
                </c:pt>
                <c:pt idx="34">
                  <c:v>1514205372.5146484</c:v>
                </c:pt>
                <c:pt idx="35">
                  <c:v>1654661065.5412598</c:v>
                </c:pt>
                <c:pt idx="36">
                  <c:v>1899759949.2495117</c:v>
                </c:pt>
                <c:pt idx="37">
                  <c:v>1672913320.7583008</c:v>
                </c:pt>
                <c:pt idx="38">
                  <c:v>1817803246.3320313</c:v>
                </c:pt>
                <c:pt idx="39">
                  <c:v>2051384358.9123535</c:v>
                </c:pt>
                <c:pt idx="40">
                  <c:v>1745485649.5244141</c:v>
                </c:pt>
                <c:pt idx="41">
                  <c:v>2474424334.9111328</c:v>
                </c:pt>
                <c:pt idx="42">
                  <c:v>2084179982.5678711</c:v>
                </c:pt>
                <c:pt idx="43">
                  <c:v>1985583045.565918</c:v>
                </c:pt>
                <c:pt idx="44">
                  <c:v>2268719676.8894043</c:v>
                </c:pt>
                <c:pt idx="45">
                  <c:v>1782449397.9094238</c:v>
                </c:pt>
                <c:pt idx="46">
                  <c:v>2157180405.6992188</c:v>
                </c:pt>
                <c:pt idx="47">
                  <c:v>2298135017.6879883</c:v>
                </c:pt>
                <c:pt idx="48">
                  <c:v>2492350622.8349609</c:v>
                </c:pt>
                <c:pt idx="49">
                  <c:v>2194799027.4638672</c:v>
                </c:pt>
                <c:pt idx="50">
                  <c:v>2469403050.4106445</c:v>
                </c:pt>
                <c:pt idx="51">
                  <c:v>2053366467.5839844</c:v>
                </c:pt>
                <c:pt idx="52">
                  <c:v>2245879896.7158203</c:v>
                </c:pt>
                <c:pt idx="53">
                  <c:v>2789285313.2563477</c:v>
                </c:pt>
                <c:pt idx="54">
                  <c:v>2181294161.1914063</c:v>
                </c:pt>
                <c:pt idx="55">
                  <c:v>2725777718.0273438</c:v>
                </c:pt>
                <c:pt idx="56">
                  <c:v>2612928649.4697266</c:v>
                </c:pt>
                <c:pt idx="57">
                  <c:v>2648656043.8798828</c:v>
                </c:pt>
                <c:pt idx="58">
                  <c:v>2771313167.4755859</c:v>
                </c:pt>
                <c:pt idx="59">
                  <c:v>2595206716.3686523</c:v>
                </c:pt>
                <c:pt idx="60">
                  <c:v>2632848018.7148438</c:v>
                </c:pt>
                <c:pt idx="61">
                  <c:v>2658623205.5458984</c:v>
                </c:pt>
                <c:pt idx="62">
                  <c:v>2931931242.0351563</c:v>
                </c:pt>
                <c:pt idx="63">
                  <c:v>2863497600.4121094</c:v>
                </c:pt>
                <c:pt idx="64">
                  <c:v>3216781553.5234375</c:v>
                </c:pt>
                <c:pt idx="65">
                  <c:v>2749913440.8696289</c:v>
                </c:pt>
                <c:pt idx="66">
                  <c:v>3133493274.5683594</c:v>
                </c:pt>
                <c:pt idx="67">
                  <c:v>3032984336</c:v>
                </c:pt>
                <c:pt idx="68">
                  <c:v>3409923705.3505859</c:v>
                </c:pt>
                <c:pt idx="69">
                  <c:v>3375898653.4082031</c:v>
                </c:pt>
                <c:pt idx="70">
                  <c:v>3533883165.5273438</c:v>
                </c:pt>
                <c:pt idx="71">
                  <c:v>3565517681.2333984</c:v>
                </c:pt>
                <c:pt idx="72">
                  <c:v>3360370610.5009766</c:v>
                </c:pt>
                <c:pt idx="73">
                  <c:v>3826894420.0566406</c:v>
                </c:pt>
                <c:pt idx="74">
                  <c:v>3946809391.9140625</c:v>
                </c:pt>
                <c:pt idx="75">
                  <c:v>3583351392.2939453</c:v>
                </c:pt>
                <c:pt idx="76">
                  <c:v>4090386480.5488281</c:v>
                </c:pt>
                <c:pt idx="77">
                  <c:v>3944566653.4980469</c:v>
                </c:pt>
                <c:pt idx="78">
                  <c:v>3934178318.7773438</c:v>
                </c:pt>
                <c:pt idx="79">
                  <c:v>3943084668.7114258</c:v>
                </c:pt>
                <c:pt idx="80">
                  <c:v>4373924094.0644531</c:v>
                </c:pt>
                <c:pt idx="81">
                  <c:v>4127007585.8769531</c:v>
                </c:pt>
                <c:pt idx="82">
                  <c:v>4586743160.6274414</c:v>
                </c:pt>
                <c:pt idx="83">
                  <c:v>5076817482.8164063</c:v>
                </c:pt>
                <c:pt idx="84">
                  <c:v>5640828210.8925781</c:v>
                </c:pt>
                <c:pt idx="85">
                  <c:v>5920202570.9785156</c:v>
                </c:pt>
                <c:pt idx="86">
                  <c:v>5203790585.0136719</c:v>
                </c:pt>
                <c:pt idx="87">
                  <c:v>5178202168.1767578</c:v>
                </c:pt>
                <c:pt idx="88">
                  <c:v>5636133216.6210938</c:v>
                </c:pt>
                <c:pt idx="89">
                  <c:v>5512337366.4023438</c:v>
                </c:pt>
                <c:pt idx="90">
                  <c:v>5558244045.2695313</c:v>
                </c:pt>
                <c:pt idx="91">
                  <c:v>5328472213.1982422</c:v>
                </c:pt>
                <c:pt idx="92">
                  <c:v>6882311548.0195313</c:v>
                </c:pt>
                <c:pt idx="93">
                  <c:v>6905653833.4755859</c:v>
                </c:pt>
                <c:pt idx="94">
                  <c:v>7242884634.5917969</c:v>
                </c:pt>
                <c:pt idx="95">
                  <c:v>7258647402.4199219</c:v>
                </c:pt>
                <c:pt idx="96">
                  <c:v>8459120866.9375</c:v>
                </c:pt>
                <c:pt idx="97">
                  <c:v>9509199866.6542969</c:v>
                </c:pt>
                <c:pt idx="98">
                  <c:v>10386529939.085938</c:v>
                </c:pt>
                <c:pt idx="99">
                  <c:v>10631276566.578125</c:v>
                </c:pt>
                <c:pt idx="100">
                  <c:v>16367534138.1875</c:v>
                </c:pt>
              </c:numCache>
            </c:numRef>
          </c:val>
          <c:smooth val="0"/>
          <c:extLst>
            <c:ext xmlns:c16="http://schemas.microsoft.com/office/drawing/2014/chart" uri="{C3380CC4-5D6E-409C-BE32-E72D297353CC}">
              <c16:uniqueId val="{00000001-6E34-494F-ADD8-36B2D0FAD075}"/>
            </c:ext>
          </c:extLst>
        </c:ser>
        <c:ser>
          <c:idx val="2"/>
          <c:order val="2"/>
          <c:tx>
            <c:strRef>
              <c:f>'Curvas de concentracion'!$F$73</c:f>
              <c:strCache>
                <c:ptCount val="1"/>
                <c:pt idx="0">
                  <c:v>Total IVA</c:v>
                </c:pt>
              </c:strCache>
            </c:strRef>
          </c:tx>
          <c:spPr>
            <a:ln w="28575" cap="rnd">
              <a:solidFill>
                <a:schemeClr val="accent3"/>
              </a:solidFill>
              <a:round/>
            </a:ln>
            <a:effectLst/>
          </c:spPr>
          <c:marker>
            <c:symbol val="none"/>
          </c:marker>
          <c:cat>
            <c:numRef>
              <c:f>'Curvas de concentracion'!$C$74:$C$174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concentracion'!$F$74:$F$174</c:f>
              <c:numCache>
                <c:formatCode>General</c:formatCode>
                <c:ptCount val="101"/>
                <c:pt idx="0">
                  <c:v>0</c:v>
                </c:pt>
                <c:pt idx="1">
                  <c:v>661433923.26135254</c:v>
                </c:pt>
                <c:pt idx="2">
                  <c:v>491050667.18690491</c:v>
                </c:pt>
                <c:pt idx="3">
                  <c:v>550875370.76022339</c:v>
                </c:pt>
                <c:pt idx="4">
                  <c:v>536891670.7701416</c:v>
                </c:pt>
                <c:pt idx="5">
                  <c:v>724689126.30303955</c:v>
                </c:pt>
                <c:pt idx="6">
                  <c:v>650443763.28704834</c:v>
                </c:pt>
                <c:pt idx="7">
                  <c:v>832545358.9609375</c:v>
                </c:pt>
                <c:pt idx="8">
                  <c:v>869992047.23120117</c:v>
                </c:pt>
                <c:pt idx="9">
                  <c:v>928657161.33117676</c:v>
                </c:pt>
                <c:pt idx="10">
                  <c:v>796570478.87939453</c:v>
                </c:pt>
                <c:pt idx="11">
                  <c:v>978480675.45983887</c:v>
                </c:pt>
                <c:pt idx="12">
                  <c:v>922822570.34579468</c:v>
                </c:pt>
                <c:pt idx="13">
                  <c:v>1049069407.4133301</c:v>
                </c:pt>
                <c:pt idx="14">
                  <c:v>1063917722.5258789</c:v>
                </c:pt>
                <c:pt idx="15">
                  <c:v>1221558845.7585754</c:v>
                </c:pt>
                <c:pt idx="16">
                  <c:v>1178552492.453125</c:v>
                </c:pt>
                <c:pt idx="17">
                  <c:v>1040594100.9590588</c:v>
                </c:pt>
                <c:pt idx="18">
                  <c:v>1140765624.6865234</c:v>
                </c:pt>
                <c:pt idx="19">
                  <c:v>1245969351.4404297</c:v>
                </c:pt>
                <c:pt idx="20">
                  <c:v>1264389258.5117188</c:v>
                </c:pt>
                <c:pt idx="21">
                  <c:v>1424561957.3378906</c:v>
                </c:pt>
                <c:pt idx="22">
                  <c:v>1211029106.8614502</c:v>
                </c:pt>
                <c:pt idx="23">
                  <c:v>1112198221.5007324</c:v>
                </c:pt>
                <c:pt idx="24">
                  <c:v>1391418563.8134155</c:v>
                </c:pt>
                <c:pt idx="25">
                  <c:v>1380868120.0336914</c:v>
                </c:pt>
                <c:pt idx="26">
                  <c:v>1487910012.7061157</c:v>
                </c:pt>
                <c:pt idx="27">
                  <c:v>1323074731.225708</c:v>
                </c:pt>
                <c:pt idx="28">
                  <c:v>1640870115.9899902</c:v>
                </c:pt>
                <c:pt idx="29">
                  <c:v>1361623645.7753334</c:v>
                </c:pt>
                <c:pt idx="30">
                  <c:v>1649415628.222168</c:v>
                </c:pt>
                <c:pt idx="31">
                  <c:v>1558480542.9538574</c:v>
                </c:pt>
                <c:pt idx="32">
                  <c:v>1605649121.784668</c:v>
                </c:pt>
                <c:pt idx="33">
                  <c:v>1719162234.9116211</c:v>
                </c:pt>
                <c:pt idx="34">
                  <c:v>1514205372.5146484</c:v>
                </c:pt>
                <c:pt idx="35">
                  <c:v>1654661065.5412598</c:v>
                </c:pt>
                <c:pt idx="36">
                  <c:v>1899759949.2495117</c:v>
                </c:pt>
                <c:pt idx="37">
                  <c:v>1672913320.7583008</c:v>
                </c:pt>
                <c:pt idx="38">
                  <c:v>1817803246.3320313</c:v>
                </c:pt>
                <c:pt idx="39">
                  <c:v>2051384358.9123535</c:v>
                </c:pt>
                <c:pt idx="40">
                  <c:v>1745485649.5244141</c:v>
                </c:pt>
                <c:pt idx="41">
                  <c:v>2474424334.9111328</c:v>
                </c:pt>
                <c:pt idx="42">
                  <c:v>2084179982.5678711</c:v>
                </c:pt>
                <c:pt idx="43">
                  <c:v>1985583045.565918</c:v>
                </c:pt>
                <c:pt idx="44">
                  <c:v>2268719676.8894043</c:v>
                </c:pt>
                <c:pt idx="45">
                  <c:v>1782449397.9094238</c:v>
                </c:pt>
                <c:pt idx="46">
                  <c:v>2157180405.6992188</c:v>
                </c:pt>
                <c:pt idx="47">
                  <c:v>2298135017.6879883</c:v>
                </c:pt>
                <c:pt idx="48">
                  <c:v>2492350622.8349609</c:v>
                </c:pt>
                <c:pt idx="49">
                  <c:v>2194799027.4638672</c:v>
                </c:pt>
                <c:pt idx="50">
                  <c:v>2469403050.4106445</c:v>
                </c:pt>
                <c:pt idx="51">
                  <c:v>2053366467.5839844</c:v>
                </c:pt>
                <c:pt idx="52">
                  <c:v>2245879896.7158203</c:v>
                </c:pt>
                <c:pt idx="53">
                  <c:v>2789285313.2563477</c:v>
                </c:pt>
                <c:pt idx="54">
                  <c:v>2181294161.1914063</c:v>
                </c:pt>
                <c:pt idx="55">
                  <c:v>2725777718.0273438</c:v>
                </c:pt>
                <c:pt idx="56">
                  <c:v>2612928649.4697266</c:v>
                </c:pt>
                <c:pt idx="57">
                  <c:v>2648656043.8798828</c:v>
                </c:pt>
                <c:pt idx="58">
                  <c:v>2771313167.4755859</c:v>
                </c:pt>
                <c:pt idx="59">
                  <c:v>2595206716.3686523</c:v>
                </c:pt>
                <c:pt idx="60">
                  <c:v>2632848018.7148438</c:v>
                </c:pt>
                <c:pt idx="61">
                  <c:v>2658623205.5458984</c:v>
                </c:pt>
                <c:pt idx="62">
                  <c:v>2931931242.0351563</c:v>
                </c:pt>
                <c:pt idx="63">
                  <c:v>2863497600.4121094</c:v>
                </c:pt>
                <c:pt idx="64">
                  <c:v>3216781553.5234375</c:v>
                </c:pt>
                <c:pt idx="65">
                  <c:v>2749913440.8696289</c:v>
                </c:pt>
                <c:pt idx="66">
                  <c:v>3133493274.5683594</c:v>
                </c:pt>
                <c:pt idx="67">
                  <c:v>3032984336</c:v>
                </c:pt>
                <c:pt idx="68">
                  <c:v>3409923705.3505859</c:v>
                </c:pt>
                <c:pt idx="69">
                  <c:v>3375898653.4082031</c:v>
                </c:pt>
                <c:pt idx="70">
                  <c:v>3533883165.5273438</c:v>
                </c:pt>
                <c:pt idx="71">
                  <c:v>3565517681.2333984</c:v>
                </c:pt>
                <c:pt idx="72">
                  <c:v>3360370610.5009766</c:v>
                </c:pt>
                <c:pt idx="73">
                  <c:v>3826894420.0566406</c:v>
                </c:pt>
                <c:pt idx="74">
                  <c:v>3946809391.9140625</c:v>
                </c:pt>
                <c:pt idx="75">
                  <c:v>3583351392.2939453</c:v>
                </c:pt>
                <c:pt idx="76">
                  <c:v>4090386480.5488281</c:v>
                </c:pt>
                <c:pt idx="77">
                  <c:v>3944566653.4980469</c:v>
                </c:pt>
                <c:pt idx="78">
                  <c:v>3934178318.7773438</c:v>
                </c:pt>
                <c:pt idx="79">
                  <c:v>3943084668.7114258</c:v>
                </c:pt>
                <c:pt idx="80">
                  <c:v>4373924094.0644531</c:v>
                </c:pt>
                <c:pt idx="81">
                  <c:v>4127007585.8769531</c:v>
                </c:pt>
                <c:pt idx="82">
                  <c:v>4586743160.6274414</c:v>
                </c:pt>
                <c:pt idx="83">
                  <c:v>5076817482.8164063</c:v>
                </c:pt>
                <c:pt idx="84">
                  <c:v>5640828210.8925781</c:v>
                </c:pt>
                <c:pt idx="85">
                  <c:v>5920202570.9785156</c:v>
                </c:pt>
                <c:pt idx="86">
                  <c:v>5203790585.0136719</c:v>
                </c:pt>
                <c:pt idx="87">
                  <c:v>5178202168.1767578</c:v>
                </c:pt>
                <c:pt idx="88">
                  <c:v>5636133216.6210938</c:v>
                </c:pt>
                <c:pt idx="89">
                  <c:v>5512337366.4023438</c:v>
                </c:pt>
                <c:pt idx="90">
                  <c:v>5558244045.2695313</c:v>
                </c:pt>
                <c:pt idx="91">
                  <c:v>5328472213.1982422</c:v>
                </c:pt>
                <c:pt idx="92">
                  <c:v>6882311548.0195313</c:v>
                </c:pt>
                <c:pt idx="93">
                  <c:v>6905653833.4755859</c:v>
                </c:pt>
                <c:pt idx="94">
                  <c:v>7242884634.5917969</c:v>
                </c:pt>
                <c:pt idx="95">
                  <c:v>7258647402.4199219</c:v>
                </c:pt>
                <c:pt idx="96">
                  <c:v>8459120866.9375</c:v>
                </c:pt>
                <c:pt idx="97">
                  <c:v>9509199866.6542969</c:v>
                </c:pt>
                <c:pt idx="98">
                  <c:v>10386529939.085938</c:v>
                </c:pt>
                <c:pt idx="99">
                  <c:v>10631276566.578125</c:v>
                </c:pt>
                <c:pt idx="100">
                  <c:v>16367534138.1875</c:v>
                </c:pt>
              </c:numCache>
            </c:numRef>
          </c:val>
          <c:smooth val="0"/>
          <c:extLst>
            <c:ext xmlns:c16="http://schemas.microsoft.com/office/drawing/2014/chart" uri="{C3380CC4-5D6E-409C-BE32-E72D297353CC}">
              <c16:uniqueId val="{00000002-6E34-494F-ADD8-36B2D0FAD075}"/>
            </c:ext>
          </c:extLst>
        </c:ser>
        <c:ser>
          <c:idx val="3"/>
          <c:order val="3"/>
          <c:tx>
            <c:strRef>
              <c:f>'Curvas de concentracion'!$G$73</c:f>
              <c:strCache>
                <c:ptCount val="1"/>
                <c:pt idx="0">
                  <c:v>Ingresos brutos de mercado</c:v>
                </c:pt>
              </c:strCache>
            </c:strRef>
          </c:tx>
          <c:spPr>
            <a:ln w="28575" cap="rnd">
              <a:solidFill>
                <a:schemeClr val="accent4"/>
              </a:solidFill>
              <a:round/>
            </a:ln>
            <a:effectLst/>
          </c:spPr>
          <c:marker>
            <c:symbol val="none"/>
          </c:marker>
          <c:cat>
            <c:numRef>
              <c:f>'Curvas de concentracion'!$C$74:$C$174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concentracion'!$G$74:$G$174</c:f>
              <c:numCache>
                <c:formatCode>General</c:formatCode>
                <c:ptCount val="101"/>
                <c:pt idx="0">
                  <c:v>0</c:v>
                </c:pt>
                <c:pt idx="1">
                  <c:v>4.2549293522126265E-4</c:v>
                </c:pt>
                <c:pt idx="2">
                  <c:v>1.1343964863356935E-3</c:v>
                </c:pt>
                <c:pt idx="3">
                  <c:v>2.0180505892127189E-3</c:v>
                </c:pt>
                <c:pt idx="4">
                  <c:v>3.0501290528664386E-3</c:v>
                </c:pt>
                <c:pt idx="5">
                  <c:v>4.1859938900861409E-3</c:v>
                </c:pt>
                <c:pt idx="6">
                  <c:v>5.4649675304259881E-3</c:v>
                </c:pt>
                <c:pt idx="7">
                  <c:v>6.8760122410593417E-3</c:v>
                </c:pt>
                <c:pt idx="8">
                  <c:v>8.4062109576461073E-3</c:v>
                </c:pt>
                <c:pt idx="9">
                  <c:v>1.0051361642796106E-2</c:v>
                </c:pt>
                <c:pt idx="10">
                  <c:v>1.1801017205654744E-2</c:v>
                </c:pt>
                <c:pt idx="11">
                  <c:v>1.3652263216142272E-2</c:v>
                </c:pt>
                <c:pt idx="12">
                  <c:v>1.5618748440737514E-2</c:v>
                </c:pt>
                <c:pt idx="13">
                  <c:v>1.7702325870038182E-2</c:v>
                </c:pt>
                <c:pt idx="14">
                  <c:v>1.9918978294416446E-2</c:v>
                </c:pt>
                <c:pt idx="15">
                  <c:v>2.2242280200337819E-2</c:v>
                </c:pt>
                <c:pt idx="16">
                  <c:v>2.4681077151390417E-2</c:v>
                </c:pt>
                <c:pt idx="17">
                  <c:v>2.7181279975663584E-2</c:v>
                </c:pt>
                <c:pt idx="18">
                  <c:v>2.9753015185958295E-2</c:v>
                </c:pt>
                <c:pt idx="19">
                  <c:v>3.247328749758089E-2</c:v>
                </c:pt>
                <c:pt idx="20">
                  <c:v>3.5306861348765747E-2</c:v>
                </c:pt>
                <c:pt idx="21">
                  <c:v>3.8235974910335549E-2</c:v>
                </c:pt>
                <c:pt idx="22">
                  <c:v>4.1231314453942458E-2</c:v>
                </c:pt>
                <c:pt idx="23">
                  <c:v>4.4326917599948945E-2</c:v>
                </c:pt>
                <c:pt idx="24">
                  <c:v>4.763302131518523E-2</c:v>
                </c:pt>
                <c:pt idx="25">
                  <c:v>5.096322572495196E-2</c:v>
                </c:pt>
                <c:pt idx="26">
                  <c:v>5.4379555419013487E-2</c:v>
                </c:pt>
                <c:pt idx="27">
                  <c:v>5.7954597198412762E-2</c:v>
                </c:pt>
                <c:pt idx="28">
                  <c:v>6.1601648548924158E-2</c:v>
                </c:pt>
                <c:pt idx="29">
                  <c:v>6.5257309512041076E-2</c:v>
                </c:pt>
                <c:pt idx="30">
                  <c:v>6.91284477366466E-2</c:v>
                </c:pt>
                <c:pt idx="31">
                  <c:v>7.2977557250782601E-2</c:v>
                </c:pt>
                <c:pt idx="32">
                  <c:v>7.6996425081347686E-2</c:v>
                </c:pt>
                <c:pt idx="33">
                  <c:v>8.1081336251524319E-2</c:v>
                </c:pt>
                <c:pt idx="34">
                  <c:v>8.5226647071821524E-2</c:v>
                </c:pt>
                <c:pt idx="35">
                  <c:v>8.9554926297387441E-2</c:v>
                </c:pt>
                <c:pt idx="36">
                  <c:v>9.396951157572056E-2</c:v>
                </c:pt>
                <c:pt idx="37">
                  <c:v>9.8467099415294551E-2</c:v>
                </c:pt>
                <c:pt idx="38">
                  <c:v>0.10271181038557442</c:v>
                </c:pt>
                <c:pt idx="39">
                  <c:v>0.10781784266349372</c:v>
                </c:pt>
                <c:pt idx="40">
                  <c:v>0.11263358399805458</c:v>
                </c:pt>
                <c:pt idx="41">
                  <c:v>0.11760276685129668</c:v>
                </c:pt>
                <c:pt idx="42">
                  <c:v>0.1226589128108444</c:v>
                </c:pt>
                <c:pt idx="43">
                  <c:v>0.12787689273707409</c:v>
                </c:pt>
                <c:pt idx="44">
                  <c:v>0.13325143293299507</c:v>
                </c:pt>
                <c:pt idx="45">
                  <c:v>0.13872621003071633</c:v>
                </c:pt>
                <c:pt idx="46">
                  <c:v>0.14421609028173452</c:v>
                </c:pt>
                <c:pt idx="47">
                  <c:v>0.15005538914643071</c:v>
                </c:pt>
                <c:pt idx="48">
                  <c:v>0.15578277998030876</c:v>
                </c:pt>
                <c:pt idx="49">
                  <c:v>0.16183511076738846</c:v>
                </c:pt>
                <c:pt idx="50">
                  <c:v>0.16794458300172529</c:v>
                </c:pt>
                <c:pt idx="51">
                  <c:v>0.17395560604695834</c:v>
                </c:pt>
                <c:pt idx="52">
                  <c:v>0.18061633491854751</c:v>
                </c:pt>
                <c:pt idx="53">
                  <c:v>0.18709497354410132</c:v>
                </c:pt>
                <c:pt idx="54">
                  <c:v>0.19391052833239761</c:v>
                </c:pt>
                <c:pt idx="55">
                  <c:v>0.20074720264665621</c:v>
                </c:pt>
                <c:pt idx="56">
                  <c:v>0.20765253413985624</c:v>
                </c:pt>
                <c:pt idx="57">
                  <c:v>0.21498957552520084</c:v>
                </c:pt>
                <c:pt idx="58">
                  <c:v>0.22221945734790904</c:v>
                </c:pt>
                <c:pt idx="59">
                  <c:v>0.22982175588112144</c:v>
                </c:pt>
                <c:pt idx="60">
                  <c:v>0.23752862261352004</c:v>
                </c:pt>
                <c:pt idx="61">
                  <c:v>0.24513069860074882</c:v>
                </c:pt>
                <c:pt idx="62">
                  <c:v>0.25323172333886385</c:v>
                </c:pt>
                <c:pt idx="63">
                  <c:v>0.2612269782139196</c:v>
                </c:pt>
                <c:pt idx="64">
                  <c:v>0.27014297606096516</c:v>
                </c:pt>
                <c:pt idx="65">
                  <c:v>0.27880909563976575</c:v>
                </c:pt>
                <c:pt idx="66">
                  <c:v>0.28756292908804743</c:v>
                </c:pt>
                <c:pt idx="67">
                  <c:v>0.29676267204140028</c:v>
                </c:pt>
                <c:pt idx="68">
                  <c:v>0.30591622066657104</c:v>
                </c:pt>
                <c:pt idx="69">
                  <c:v>0.31566194426042354</c:v>
                </c:pt>
                <c:pt idx="70">
                  <c:v>0.32551875527226387</c:v>
                </c:pt>
                <c:pt idx="71">
                  <c:v>0.33535685796125669</c:v>
                </c:pt>
                <c:pt idx="72">
                  <c:v>0.34591330119671371</c:v>
                </c:pt>
                <c:pt idx="73">
                  <c:v>0.35656359608846666</c:v>
                </c:pt>
                <c:pt idx="74">
                  <c:v>0.36739293878216012</c:v>
                </c:pt>
                <c:pt idx="75">
                  <c:v>0.37885100507274938</c:v>
                </c:pt>
                <c:pt idx="76">
                  <c:v>0.39039607918879043</c:v>
                </c:pt>
                <c:pt idx="77">
                  <c:v>0.40228357642300122</c:v>
                </c:pt>
                <c:pt idx="78">
                  <c:v>0.41449805310316556</c:v>
                </c:pt>
                <c:pt idx="79">
                  <c:v>0.4270698275837197</c:v>
                </c:pt>
                <c:pt idx="80">
                  <c:v>0.44034359153378416</c:v>
                </c:pt>
                <c:pt idx="81">
                  <c:v>0.45390069775050873</c:v>
                </c:pt>
                <c:pt idx="82">
                  <c:v>0.46782939010865326</c:v>
                </c:pt>
                <c:pt idx="83">
                  <c:v>0.48217301222149633</c:v>
                </c:pt>
                <c:pt idx="84">
                  <c:v>0.49696539534180323</c:v>
                </c:pt>
                <c:pt idx="85">
                  <c:v>0.51167607229020962</c:v>
                </c:pt>
                <c:pt idx="86">
                  <c:v>0.52821421004437841</c:v>
                </c:pt>
                <c:pt idx="87">
                  <c:v>0.54486561711330606</c:v>
                </c:pt>
                <c:pt idx="88">
                  <c:v>0.56221851349421115</c:v>
                </c:pt>
                <c:pt idx="89">
                  <c:v>0.58026750369587021</c:v>
                </c:pt>
                <c:pt idx="90">
                  <c:v>0.59900792193726848</c:v>
                </c:pt>
                <c:pt idx="91">
                  <c:v>0.61991017483853683</c:v>
                </c:pt>
                <c:pt idx="92">
                  <c:v>0.64139312034563323</c:v>
                </c:pt>
                <c:pt idx="93">
                  <c:v>0.66362946884126273</c:v>
                </c:pt>
                <c:pt idx="94">
                  <c:v>0.68770711862338019</c:v>
                </c:pt>
                <c:pt idx="95">
                  <c:v>0.71537386656448554</c:v>
                </c:pt>
                <c:pt idx="96">
                  <c:v>0.74461270935280199</c:v>
                </c:pt>
                <c:pt idx="97">
                  <c:v>0.77797684898561237</c:v>
                </c:pt>
                <c:pt idx="98">
                  <c:v>0.81755353348063342</c:v>
                </c:pt>
                <c:pt idx="99">
                  <c:v>0.8713410381640081</c:v>
                </c:pt>
                <c:pt idx="100">
                  <c:v>1</c:v>
                </c:pt>
              </c:numCache>
            </c:numRef>
          </c:val>
          <c:smooth val="0"/>
          <c:extLst>
            <c:ext xmlns:c16="http://schemas.microsoft.com/office/drawing/2014/chart" uri="{C3380CC4-5D6E-409C-BE32-E72D297353CC}">
              <c16:uniqueId val="{00000003-6E34-494F-ADD8-36B2D0FAD075}"/>
            </c:ext>
          </c:extLst>
        </c:ser>
        <c:dLbls>
          <c:showLegendKey val="0"/>
          <c:showVal val="0"/>
          <c:showCatName val="0"/>
          <c:showSerName val="0"/>
          <c:showPercent val="0"/>
          <c:showBubbleSize val="0"/>
        </c:dLbls>
        <c:smooth val="0"/>
        <c:axId val="773486952"/>
        <c:axId val="1"/>
      </c:lineChart>
      <c:catAx>
        <c:axId val="773486952"/>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tickLblSkip val="5"/>
        <c:tickMarkSkip val="10"/>
        <c:noMultiLvlLbl val="0"/>
      </c:catAx>
      <c:valAx>
        <c:axId val="1"/>
        <c:scaling>
          <c:orientation val="minMax"/>
          <c:max val="1"/>
        </c:scaling>
        <c:delete val="0"/>
        <c:axPos val="l"/>
        <c:majorGridlines>
          <c:spPr>
            <a:ln w="9525" cap="flat" cmpd="sng" algn="ctr">
              <a:solidFill>
                <a:schemeClr val="tx1">
                  <a:lumMod val="15000"/>
                  <a:lumOff val="85000"/>
                </a:schemeClr>
              </a:solidFill>
              <a:prstDash val="dash"/>
              <a:round/>
            </a:ln>
            <a:effectLst/>
          </c:spPr>
        </c:majorGridlines>
        <c:numFmt formatCode="#,##0.00" sourceLinked="0"/>
        <c:majorTickMark val="out"/>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3486952"/>
        <c:crosses val="autoZero"/>
        <c:crossBetween val="between"/>
      </c:valAx>
      <c:spPr>
        <a:noFill/>
        <a:ln w="25400">
          <a:noFill/>
        </a:ln>
      </c:spPr>
    </c:plotArea>
    <c:legend>
      <c:legendPos val="r"/>
      <c:layout>
        <c:manualLayout>
          <c:xMode val="edge"/>
          <c:yMode val="edge"/>
          <c:x val="0.18944099378881987"/>
          <c:y val="0.83783868835950526"/>
          <c:w val="0.61956521739130432"/>
          <c:h val="0.13513527231604924"/>
        </c:manualLayout>
      </c:layout>
      <c:overlay val="0"/>
      <c:spPr>
        <a:noFill/>
        <a:ln w="25400">
          <a:noFill/>
        </a:ln>
      </c:spPr>
      <c:txPr>
        <a:bodyPr/>
        <a:lstStyle/>
        <a:p>
          <a:pPr>
            <a:defRPr sz="69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333333"/>
                </a:solidFill>
                <a:latin typeface="Calibri"/>
                <a:ea typeface="Calibri"/>
                <a:cs typeface="Calibri"/>
              </a:defRPr>
            </a:pPr>
            <a:r>
              <a:rPr lang="en-US"/>
              <a:t>Curvas de concentracion por concepto de ingreso</a:t>
            </a:r>
          </a:p>
        </c:rich>
      </c:tx>
      <c:overlay val="0"/>
      <c:spPr>
        <a:noFill/>
        <a:ln w="25400">
          <a:noFill/>
        </a:ln>
      </c:spPr>
    </c:title>
    <c:autoTitleDeleted val="0"/>
    <c:plotArea>
      <c:layout>
        <c:manualLayout>
          <c:layoutTarget val="inner"/>
          <c:xMode val="edge"/>
          <c:yMode val="edge"/>
          <c:x val="6.0675992628581005E-2"/>
          <c:y val="7.5848670756646211E-2"/>
          <c:w val="0.88807597759312062"/>
          <c:h val="0.70637266579159752"/>
        </c:manualLayout>
      </c:layout>
      <c:lineChart>
        <c:grouping val="standard"/>
        <c:varyColors val="0"/>
        <c:ser>
          <c:idx val="0"/>
          <c:order val="0"/>
          <c:tx>
            <c:strRef>
              <c:f>'Curvas de concentracion'!$R$73</c:f>
              <c:strCache>
                <c:ptCount val="1"/>
                <c:pt idx="0">
                  <c:v>Impuestos por motivo de IRP</c:v>
                </c:pt>
              </c:strCache>
            </c:strRef>
          </c:tx>
          <c:spPr>
            <a:ln w="28575" cap="rnd">
              <a:solidFill>
                <a:schemeClr val="accent1"/>
              </a:solidFill>
              <a:round/>
            </a:ln>
            <a:effectLst/>
          </c:spPr>
          <c:marker>
            <c:symbol val="none"/>
          </c:marker>
          <c:cat>
            <c:numRef>
              <c:f>'Curvas de concentracion'!$Q$74:$Q$174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concentracion'!$R$74:$R$174</c:f>
              <c:numCache>
                <c:formatCode>General</c:formatCode>
                <c:ptCount val="101"/>
                <c:pt idx="0">
                  <c:v>0</c:v>
                </c:pt>
                <c:pt idx="1">
                  <c:v>0</c:v>
                </c:pt>
                <c:pt idx="2">
                  <c:v>0</c:v>
                </c:pt>
                <c:pt idx="3">
                  <c:v>0</c:v>
                </c:pt>
                <c:pt idx="4">
                  <c:v>0</c:v>
                </c:pt>
                <c:pt idx="5">
                  <c:v>3.1637637687627223E-3</c:v>
                </c:pt>
                <c:pt idx="6">
                  <c:v>3.1637637687627223E-3</c:v>
                </c:pt>
                <c:pt idx="7">
                  <c:v>3.1637637687627223E-3</c:v>
                </c:pt>
                <c:pt idx="8">
                  <c:v>3.1637637687627223E-3</c:v>
                </c:pt>
                <c:pt idx="9">
                  <c:v>3.1637637687627223E-3</c:v>
                </c:pt>
                <c:pt idx="10">
                  <c:v>3.1637637687627223E-3</c:v>
                </c:pt>
                <c:pt idx="11">
                  <c:v>3.1637637687627223E-3</c:v>
                </c:pt>
                <c:pt idx="12">
                  <c:v>3.1637637687627223E-3</c:v>
                </c:pt>
                <c:pt idx="13">
                  <c:v>3.1637637687627223E-3</c:v>
                </c:pt>
                <c:pt idx="14">
                  <c:v>3.1637637687627223E-3</c:v>
                </c:pt>
                <c:pt idx="15">
                  <c:v>3.1637637687627223E-3</c:v>
                </c:pt>
                <c:pt idx="16">
                  <c:v>3.1637637687627223E-3</c:v>
                </c:pt>
                <c:pt idx="17">
                  <c:v>3.1637637687627223E-3</c:v>
                </c:pt>
                <c:pt idx="18">
                  <c:v>3.1637637687627223E-3</c:v>
                </c:pt>
                <c:pt idx="19">
                  <c:v>3.1637637687627223E-3</c:v>
                </c:pt>
                <c:pt idx="20">
                  <c:v>3.1637637687627223E-3</c:v>
                </c:pt>
                <c:pt idx="21">
                  <c:v>3.1637637687627223E-3</c:v>
                </c:pt>
                <c:pt idx="22">
                  <c:v>3.1637637687627223E-3</c:v>
                </c:pt>
                <c:pt idx="23">
                  <c:v>3.1637637687627223E-3</c:v>
                </c:pt>
                <c:pt idx="24">
                  <c:v>3.1637637687627223E-3</c:v>
                </c:pt>
                <c:pt idx="25">
                  <c:v>3.1637637687627223E-3</c:v>
                </c:pt>
                <c:pt idx="26">
                  <c:v>3.1637637687627223E-3</c:v>
                </c:pt>
                <c:pt idx="27">
                  <c:v>3.1637637687627223E-3</c:v>
                </c:pt>
                <c:pt idx="28">
                  <c:v>3.1637637687627223E-3</c:v>
                </c:pt>
                <c:pt idx="29">
                  <c:v>3.1637637687627223E-3</c:v>
                </c:pt>
                <c:pt idx="30">
                  <c:v>3.1637637687627223E-3</c:v>
                </c:pt>
                <c:pt idx="31">
                  <c:v>3.1637637687627223E-3</c:v>
                </c:pt>
                <c:pt idx="32">
                  <c:v>3.1637637687627223E-3</c:v>
                </c:pt>
                <c:pt idx="33">
                  <c:v>3.1637637687627223E-3</c:v>
                </c:pt>
                <c:pt idx="34">
                  <c:v>3.1637637687627223E-3</c:v>
                </c:pt>
                <c:pt idx="35">
                  <c:v>3.1637637687627223E-3</c:v>
                </c:pt>
                <c:pt idx="36">
                  <c:v>4.7916293354135237E-3</c:v>
                </c:pt>
                <c:pt idx="37">
                  <c:v>4.7916293354135237E-3</c:v>
                </c:pt>
                <c:pt idx="38">
                  <c:v>4.7916293354135237E-3</c:v>
                </c:pt>
                <c:pt idx="39">
                  <c:v>4.7916293354135237E-3</c:v>
                </c:pt>
                <c:pt idx="40">
                  <c:v>4.7916293354135237E-3</c:v>
                </c:pt>
                <c:pt idx="41">
                  <c:v>4.7916293354135237E-3</c:v>
                </c:pt>
                <c:pt idx="42">
                  <c:v>4.7916293354135237E-3</c:v>
                </c:pt>
                <c:pt idx="43">
                  <c:v>4.7916293354135237E-3</c:v>
                </c:pt>
                <c:pt idx="44">
                  <c:v>4.7916293354135237E-3</c:v>
                </c:pt>
                <c:pt idx="45">
                  <c:v>4.7916293354135237E-3</c:v>
                </c:pt>
                <c:pt idx="46">
                  <c:v>4.7916293354135237E-3</c:v>
                </c:pt>
                <c:pt idx="47">
                  <c:v>4.7916293354135237E-3</c:v>
                </c:pt>
                <c:pt idx="48">
                  <c:v>4.7916293354135237E-3</c:v>
                </c:pt>
                <c:pt idx="49">
                  <c:v>4.7916293354135237E-3</c:v>
                </c:pt>
                <c:pt idx="50">
                  <c:v>4.7916293354135237E-3</c:v>
                </c:pt>
                <c:pt idx="51">
                  <c:v>4.7916293354135237E-3</c:v>
                </c:pt>
                <c:pt idx="52">
                  <c:v>4.7916293354135237E-3</c:v>
                </c:pt>
                <c:pt idx="53">
                  <c:v>4.7916293354135237E-3</c:v>
                </c:pt>
                <c:pt idx="54">
                  <c:v>4.7916293354135237E-3</c:v>
                </c:pt>
                <c:pt idx="55">
                  <c:v>4.7916293354135237E-3</c:v>
                </c:pt>
                <c:pt idx="56">
                  <c:v>4.7916293354135237E-3</c:v>
                </c:pt>
                <c:pt idx="57">
                  <c:v>4.7916293354135237E-3</c:v>
                </c:pt>
                <c:pt idx="58">
                  <c:v>4.7916293354135237E-3</c:v>
                </c:pt>
                <c:pt idx="59">
                  <c:v>4.7916293354135237E-3</c:v>
                </c:pt>
                <c:pt idx="60">
                  <c:v>4.7916293354135237E-3</c:v>
                </c:pt>
                <c:pt idx="61">
                  <c:v>4.7916293354135237E-3</c:v>
                </c:pt>
                <c:pt idx="62">
                  <c:v>4.7916293354135237E-3</c:v>
                </c:pt>
                <c:pt idx="63">
                  <c:v>4.7916293354135237E-3</c:v>
                </c:pt>
                <c:pt idx="64">
                  <c:v>4.7916293354135237E-3</c:v>
                </c:pt>
                <c:pt idx="65">
                  <c:v>4.7916293354135237E-3</c:v>
                </c:pt>
                <c:pt idx="66">
                  <c:v>4.7916293354135237E-3</c:v>
                </c:pt>
                <c:pt idx="67">
                  <c:v>4.7916293354135237E-3</c:v>
                </c:pt>
                <c:pt idx="68">
                  <c:v>4.7916293354135237E-3</c:v>
                </c:pt>
                <c:pt idx="69">
                  <c:v>4.7916293354135237E-3</c:v>
                </c:pt>
                <c:pt idx="70">
                  <c:v>4.7916293354135237E-3</c:v>
                </c:pt>
                <c:pt idx="71">
                  <c:v>4.7916293354135237E-3</c:v>
                </c:pt>
                <c:pt idx="72">
                  <c:v>4.7916293354135237E-3</c:v>
                </c:pt>
                <c:pt idx="73">
                  <c:v>4.7916293354135237E-3</c:v>
                </c:pt>
                <c:pt idx="74">
                  <c:v>5.4236226835611733E-3</c:v>
                </c:pt>
                <c:pt idx="75">
                  <c:v>5.4236226835611733E-3</c:v>
                </c:pt>
                <c:pt idx="76">
                  <c:v>5.4236226835611733E-3</c:v>
                </c:pt>
                <c:pt idx="77">
                  <c:v>5.4236226835611733E-3</c:v>
                </c:pt>
                <c:pt idx="78">
                  <c:v>5.4236226835611733E-3</c:v>
                </c:pt>
                <c:pt idx="79">
                  <c:v>5.4236226835611733E-3</c:v>
                </c:pt>
                <c:pt idx="80">
                  <c:v>5.4236226835611733E-3</c:v>
                </c:pt>
                <c:pt idx="81">
                  <c:v>5.4236226835611733E-3</c:v>
                </c:pt>
                <c:pt idx="82">
                  <c:v>5.4236226835611733E-3</c:v>
                </c:pt>
                <c:pt idx="83">
                  <c:v>5.4236226835611733E-3</c:v>
                </c:pt>
                <c:pt idx="84">
                  <c:v>9.8934257316953461E-2</c:v>
                </c:pt>
                <c:pt idx="85">
                  <c:v>0.10057688368750876</c:v>
                </c:pt>
                <c:pt idx="86">
                  <c:v>0.10057688368750876</c:v>
                </c:pt>
                <c:pt idx="87">
                  <c:v>0.10057688368750876</c:v>
                </c:pt>
                <c:pt idx="88">
                  <c:v>0.10057688368750876</c:v>
                </c:pt>
                <c:pt idx="89">
                  <c:v>0.17635135889900869</c:v>
                </c:pt>
                <c:pt idx="90">
                  <c:v>0.18556891121326083</c:v>
                </c:pt>
                <c:pt idx="91">
                  <c:v>0.18774897310087793</c:v>
                </c:pt>
                <c:pt idx="92">
                  <c:v>0.18774897310087793</c:v>
                </c:pt>
                <c:pt idx="93">
                  <c:v>0.18939797689213461</c:v>
                </c:pt>
                <c:pt idx="94">
                  <c:v>0.19072049615455502</c:v>
                </c:pt>
                <c:pt idx="95">
                  <c:v>0.19578952132948774</c:v>
                </c:pt>
                <c:pt idx="96">
                  <c:v>0.20024429788005824</c:v>
                </c:pt>
                <c:pt idx="97">
                  <c:v>0.21843401364723342</c:v>
                </c:pt>
                <c:pt idx="98">
                  <c:v>0.23437402451838149</c:v>
                </c:pt>
                <c:pt idx="99">
                  <c:v>0.27681209139757401</c:v>
                </c:pt>
                <c:pt idx="100">
                  <c:v>1</c:v>
                </c:pt>
              </c:numCache>
            </c:numRef>
          </c:val>
          <c:smooth val="0"/>
          <c:extLst>
            <c:ext xmlns:c16="http://schemas.microsoft.com/office/drawing/2014/chart" uri="{C3380CC4-5D6E-409C-BE32-E72D297353CC}">
              <c16:uniqueId val="{00000000-3A12-4012-99C0-76CD75E0B98F}"/>
            </c:ext>
          </c:extLst>
        </c:ser>
        <c:ser>
          <c:idx val="1"/>
          <c:order val="1"/>
          <c:tx>
            <c:strRef>
              <c:f>'Curvas de concentracion'!$S$73</c:f>
              <c:strCache>
                <c:ptCount val="1"/>
                <c:pt idx="0">
                  <c:v>Total IRE</c:v>
                </c:pt>
              </c:strCache>
            </c:strRef>
          </c:tx>
          <c:spPr>
            <a:ln w="28575" cap="rnd">
              <a:solidFill>
                <a:schemeClr val="accent2"/>
              </a:solidFill>
              <a:round/>
            </a:ln>
            <a:effectLst/>
          </c:spPr>
          <c:marker>
            <c:symbol val="none"/>
          </c:marker>
          <c:cat>
            <c:numRef>
              <c:f>'Curvas de concentracion'!$Q$74:$Q$174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concentracion'!$S$74:$S$174</c:f>
              <c:numCache>
                <c:formatCode>General</c:formatCode>
                <c:ptCount val="101"/>
                <c:pt idx="0">
                  <c:v>0</c:v>
                </c:pt>
                <c:pt idx="1">
                  <c:v>0</c:v>
                </c:pt>
                <c:pt idx="2">
                  <c:v>0</c:v>
                </c:pt>
                <c:pt idx="3">
                  <c:v>0</c:v>
                </c:pt>
                <c:pt idx="4">
                  <c:v>0</c:v>
                </c:pt>
                <c:pt idx="5">
                  <c:v>0</c:v>
                </c:pt>
                <c:pt idx="6">
                  <c:v>2.2734890205083772E-6</c:v>
                </c:pt>
                <c:pt idx="7">
                  <c:v>1.0610147678677398E-4</c:v>
                </c:pt>
                <c:pt idx="8">
                  <c:v>1.0610147678677398E-4</c:v>
                </c:pt>
                <c:pt idx="9">
                  <c:v>1.0610147678677398E-4</c:v>
                </c:pt>
                <c:pt idx="10">
                  <c:v>1.0610147678677398E-4</c:v>
                </c:pt>
                <c:pt idx="11">
                  <c:v>1.0610147678677398E-4</c:v>
                </c:pt>
                <c:pt idx="12">
                  <c:v>1.0660428917840248E-4</c:v>
                </c:pt>
                <c:pt idx="13">
                  <c:v>1.0660428917840248E-4</c:v>
                </c:pt>
                <c:pt idx="14">
                  <c:v>1.3926417617290255E-4</c:v>
                </c:pt>
                <c:pt idx="15">
                  <c:v>1.3926417617290255E-4</c:v>
                </c:pt>
                <c:pt idx="16">
                  <c:v>1.5697099275585201E-4</c:v>
                </c:pt>
                <c:pt idx="17">
                  <c:v>2.4846466888512155E-4</c:v>
                </c:pt>
                <c:pt idx="18">
                  <c:v>2.4927399861223782E-4</c:v>
                </c:pt>
                <c:pt idx="19">
                  <c:v>2.4927399861223782E-4</c:v>
                </c:pt>
                <c:pt idx="20">
                  <c:v>5.427010844057049E-4</c:v>
                </c:pt>
                <c:pt idx="21">
                  <c:v>6.4518487271844681E-4</c:v>
                </c:pt>
                <c:pt idx="22">
                  <c:v>6.4518487271844681E-4</c:v>
                </c:pt>
                <c:pt idx="23">
                  <c:v>6.4518487271844681E-4</c:v>
                </c:pt>
                <c:pt idx="24">
                  <c:v>8.5325290820820318E-4</c:v>
                </c:pt>
                <c:pt idx="25">
                  <c:v>8.67624036552288E-4</c:v>
                </c:pt>
                <c:pt idx="26">
                  <c:v>9.2437836119263852E-4</c:v>
                </c:pt>
                <c:pt idx="27">
                  <c:v>1.7569076311357618E-3</c:v>
                </c:pt>
                <c:pt idx="28">
                  <c:v>2.2720329306026212E-3</c:v>
                </c:pt>
                <c:pt idx="29">
                  <c:v>2.2776680004427865E-3</c:v>
                </c:pt>
                <c:pt idx="30">
                  <c:v>2.429169724707146E-3</c:v>
                </c:pt>
                <c:pt idx="31">
                  <c:v>2.5135829823508173E-3</c:v>
                </c:pt>
                <c:pt idx="32">
                  <c:v>3.1390980620246709E-3</c:v>
                </c:pt>
                <c:pt idx="33">
                  <c:v>3.3130428822586238E-3</c:v>
                </c:pt>
                <c:pt idx="34">
                  <c:v>3.3443162579061712E-3</c:v>
                </c:pt>
                <c:pt idx="35">
                  <c:v>3.4041830450296721E-3</c:v>
                </c:pt>
                <c:pt idx="36">
                  <c:v>4.1157165568849498E-3</c:v>
                </c:pt>
                <c:pt idx="37">
                  <c:v>4.6759510958367502E-3</c:v>
                </c:pt>
                <c:pt idx="38">
                  <c:v>5.4674615536541805E-3</c:v>
                </c:pt>
                <c:pt idx="39">
                  <c:v>5.7397170403576184E-3</c:v>
                </c:pt>
                <c:pt idx="40">
                  <c:v>6.1640976661347015E-3</c:v>
                </c:pt>
                <c:pt idx="41">
                  <c:v>6.4540642660931707E-3</c:v>
                </c:pt>
                <c:pt idx="42">
                  <c:v>7.0872435155509656E-3</c:v>
                </c:pt>
                <c:pt idx="43">
                  <c:v>7.3663576267893622E-3</c:v>
                </c:pt>
                <c:pt idx="44">
                  <c:v>7.3927565673213369E-3</c:v>
                </c:pt>
                <c:pt idx="45">
                  <c:v>8.168984552120305E-3</c:v>
                </c:pt>
                <c:pt idx="46">
                  <c:v>8.7530343648329588E-3</c:v>
                </c:pt>
                <c:pt idx="47">
                  <c:v>1.0455534058161148E-2</c:v>
                </c:pt>
                <c:pt idx="48">
                  <c:v>1.2019187207236737E-2</c:v>
                </c:pt>
                <c:pt idx="49">
                  <c:v>1.2409259934592043E-2</c:v>
                </c:pt>
                <c:pt idx="50">
                  <c:v>1.3566879963191596E-2</c:v>
                </c:pt>
                <c:pt idx="51">
                  <c:v>1.3828070942848471E-2</c:v>
                </c:pt>
                <c:pt idx="52">
                  <c:v>1.4223206505744638E-2</c:v>
                </c:pt>
                <c:pt idx="53">
                  <c:v>1.6325156611419766E-2</c:v>
                </c:pt>
                <c:pt idx="54">
                  <c:v>1.7142786128855867E-2</c:v>
                </c:pt>
                <c:pt idx="55">
                  <c:v>1.8675648575575177E-2</c:v>
                </c:pt>
                <c:pt idx="56">
                  <c:v>2.022851701282876E-2</c:v>
                </c:pt>
                <c:pt idx="57">
                  <c:v>2.3489992936122507E-2</c:v>
                </c:pt>
                <c:pt idx="58">
                  <c:v>2.646682909543354E-2</c:v>
                </c:pt>
                <c:pt idx="59">
                  <c:v>2.8350350050300399E-2</c:v>
                </c:pt>
                <c:pt idx="60">
                  <c:v>3.128678413054331E-2</c:v>
                </c:pt>
                <c:pt idx="61">
                  <c:v>3.3145676367222703E-2</c:v>
                </c:pt>
                <c:pt idx="62">
                  <c:v>3.4140336535337233E-2</c:v>
                </c:pt>
                <c:pt idx="63">
                  <c:v>3.7575433342790877E-2</c:v>
                </c:pt>
                <c:pt idx="64">
                  <c:v>4.0140913340710641E-2</c:v>
                </c:pt>
                <c:pt idx="65">
                  <c:v>4.1633318763388084E-2</c:v>
                </c:pt>
                <c:pt idx="66">
                  <c:v>4.2795544531369897E-2</c:v>
                </c:pt>
                <c:pt idx="67">
                  <c:v>4.502315992418144E-2</c:v>
                </c:pt>
                <c:pt idx="68">
                  <c:v>4.7390564276631741E-2</c:v>
                </c:pt>
                <c:pt idx="69">
                  <c:v>4.8852216679712485E-2</c:v>
                </c:pt>
                <c:pt idx="70">
                  <c:v>5.1858922154018973E-2</c:v>
                </c:pt>
                <c:pt idx="71">
                  <c:v>5.4593865365999285E-2</c:v>
                </c:pt>
                <c:pt idx="72">
                  <c:v>5.7543949805574104E-2</c:v>
                </c:pt>
                <c:pt idx="73">
                  <c:v>6.4605927730546103E-2</c:v>
                </c:pt>
                <c:pt idx="74">
                  <c:v>7.1950640657369044E-2</c:v>
                </c:pt>
                <c:pt idx="75">
                  <c:v>7.7581195594375263E-2</c:v>
                </c:pt>
                <c:pt idx="76">
                  <c:v>8.4379707647769336E-2</c:v>
                </c:pt>
                <c:pt idx="77">
                  <c:v>8.9399233157195432E-2</c:v>
                </c:pt>
                <c:pt idx="78">
                  <c:v>0.10070688947029388</c:v>
                </c:pt>
                <c:pt idx="79">
                  <c:v>0.10734384864285905</c:v>
                </c:pt>
                <c:pt idx="80">
                  <c:v>0.11236784970880274</c:v>
                </c:pt>
                <c:pt idx="81">
                  <c:v>0.11866350148916634</c:v>
                </c:pt>
                <c:pt idx="82">
                  <c:v>0.12164721691379853</c:v>
                </c:pt>
                <c:pt idx="83">
                  <c:v>0.12591017543172622</c:v>
                </c:pt>
                <c:pt idx="84">
                  <c:v>0.13148331549251724</c:v>
                </c:pt>
                <c:pt idx="85">
                  <c:v>0.14026445737463686</c:v>
                </c:pt>
                <c:pt idx="86">
                  <c:v>0.15346420883990591</c:v>
                </c:pt>
                <c:pt idx="87">
                  <c:v>0.15857407244738567</c:v>
                </c:pt>
                <c:pt idx="88">
                  <c:v>0.16684937474061939</c:v>
                </c:pt>
                <c:pt idx="89">
                  <c:v>0.17450742119608281</c:v>
                </c:pt>
                <c:pt idx="90">
                  <c:v>0.18728116741479112</c:v>
                </c:pt>
                <c:pt idx="91">
                  <c:v>0.20169816793807585</c:v>
                </c:pt>
                <c:pt idx="92">
                  <c:v>0.2267876357066837</c:v>
                </c:pt>
                <c:pt idx="93">
                  <c:v>0.23748483797365913</c:v>
                </c:pt>
                <c:pt idx="94">
                  <c:v>0.27172595605211886</c:v>
                </c:pt>
                <c:pt idx="95">
                  <c:v>0.30146106650220217</c:v>
                </c:pt>
                <c:pt idx="96">
                  <c:v>0.32738380377116499</c:v>
                </c:pt>
                <c:pt idx="97">
                  <c:v>0.37396102887406252</c:v>
                </c:pt>
                <c:pt idx="98">
                  <c:v>0.42564551796666011</c:v>
                </c:pt>
                <c:pt idx="99">
                  <c:v>0.64108228030387227</c:v>
                </c:pt>
                <c:pt idx="100">
                  <c:v>1</c:v>
                </c:pt>
              </c:numCache>
            </c:numRef>
          </c:val>
          <c:smooth val="0"/>
          <c:extLst>
            <c:ext xmlns:c16="http://schemas.microsoft.com/office/drawing/2014/chart" uri="{C3380CC4-5D6E-409C-BE32-E72D297353CC}">
              <c16:uniqueId val="{00000001-3A12-4012-99C0-76CD75E0B98F}"/>
            </c:ext>
          </c:extLst>
        </c:ser>
        <c:ser>
          <c:idx val="2"/>
          <c:order val="2"/>
          <c:tx>
            <c:strRef>
              <c:f>'Curvas de concentracion'!$T$73</c:f>
              <c:strCache>
                <c:ptCount val="1"/>
                <c:pt idx="0">
                  <c:v>Total IVA</c:v>
                </c:pt>
              </c:strCache>
            </c:strRef>
          </c:tx>
          <c:spPr>
            <a:ln w="28575" cap="rnd">
              <a:solidFill>
                <a:schemeClr val="accent3"/>
              </a:solidFill>
              <a:round/>
            </a:ln>
            <a:effectLst/>
          </c:spPr>
          <c:marker>
            <c:symbol val="none"/>
          </c:marker>
          <c:cat>
            <c:numRef>
              <c:f>'Curvas de concentracion'!$Q$74:$Q$174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concentracion'!$T$74:$T$174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2-3A12-4012-99C0-76CD75E0B98F}"/>
            </c:ext>
          </c:extLst>
        </c:ser>
        <c:ser>
          <c:idx val="3"/>
          <c:order val="3"/>
          <c:tx>
            <c:strRef>
              <c:f>'Curvas de concentracion'!$U$73</c:f>
              <c:strCache>
                <c:ptCount val="1"/>
                <c:pt idx="0">
                  <c:v>Ingresos brutos de mercado</c:v>
                </c:pt>
              </c:strCache>
            </c:strRef>
          </c:tx>
          <c:spPr>
            <a:ln w="28575" cap="rnd">
              <a:solidFill>
                <a:schemeClr val="accent4"/>
              </a:solidFill>
              <a:round/>
            </a:ln>
            <a:effectLst/>
          </c:spPr>
          <c:marker>
            <c:symbol val="none"/>
          </c:marker>
          <c:cat>
            <c:numRef>
              <c:f>'Curvas de concentracion'!$Q$74:$Q$174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concentracion'!$U$74:$U$174</c:f>
              <c:numCache>
                <c:formatCode>General</c:formatCode>
                <c:ptCount val="101"/>
                <c:pt idx="0">
                  <c:v>0</c:v>
                </c:pt>
                <c:pt idx="1">
                  <c:v>4.2549293522126265E-4</c:v>
                </c:pt>
                <c:pt idx="2">
                  <c:v>1.1343964863356935E-3</c:v>
                </c:pt>
                <c:pt idx="3">
                  <c:v>2.0180505892127189E-3</c:v>
                </c:pt>
                <c:pt idx="4">
                  <c:v>3.0501290528664386E-3</c:v>
                </c:pt>
                <c:pt idx="5">
                  <c:v>4.1859938900861409E-3</c:v>
                </c:pt>
                <c:pt idx="6">
                  <c:v>5.4649675304259881E-3</c:v>
                </c:pt>
                <c:pt idx="7">
                  <c:v>6.8760122410593417E-3</c:v>
                </c:pt>
                <c:pt idx="8">
                  <c:v>8.4062109576461073E-3</c:v>
                </c:pt>
                <c:pt idx="9">
                  <c:v>1.0051361642796106E-2</c:v>
                </c:pt>
                <c:pt idx="10">
                  <c:v>1.1801017205654744E-2</c:v>
                </c:pt>
                <c:pt idx="11">
                  <c:v>1.3652263216142272E-2</c:v>
                </c:pt>
                <c:pt idx="12">
                  <c:v>1.5618748440737514E-2</c:v>
                </c:pt>
                <c:pt idx="13">
                  <c:v>1.7702325870038182E-2</c:v>
                </c:pt>
                <c:pt idx="14">
                  <c:v>1.9918978294416446E-2</c:v>
                </c:pt>
                <c:pt idx="15">
                  <c:v>2.2242280200337819E-2</c:v>
                </c:pt>
                <c:pt idx="16">
                  <c:v>2.4681077151390417E-2</c:v>
                </c:pt>
                <c:pt idx="17">
                  <c:v>2.7181279975663584E-2</c:v>
                </c:pt>
                <c:pt idx="18">
                  <c:v>2.9753015185958295E-2</c:v>
                </c:pt>
                <c:pt idx="19">
                  <c:v>3.247328749758089E-2</c:v>
                </c:pt>
                <c:pt idx="20">
                  <c:v>3.5306861348765747E-2</c:v>
                </c:pt>
                <c:pt idx="21">
                  <c:v>3.8235974910335549E-2</c:v>
                </c:pt>
                <c:pt idx="22">
                  <c:v>4.1231314453942458E-2</c:v>
                </c:pt>
                <c:pt idx="23">
                  <c:v>4.4326917599948945E-2</c:v>
                </c:pt>
                <c:pt idx="24">
                  <c:v>4.763302131518523E-2</c:v>
                </c:pt>
                <c:pt idx="25">
                  <c:v>5.096322572495196E-2</c:v>
                </c:pt>
                <c:pt idx="26">
                  <c:v>5.4379555419013487E-2</c:v>
                </c:pt>
                <c:pt idx="27">
                  <c:v>5.7954597198412762E-2</c:v>
                </c:pt>
                <c:pt idx="28">
                  <c:v>6.1601648548924158E-2</c:v>
                </c:pt>
                <c:pt idx="29">
                  <c:v>6.5257309512041076E-2</c:v>
                </c:pt>
                <c:pt idx="30">
                  <c:v>6.91284477366466E-2</c:v>
                </c:pt>
                <c:pt idx="31">
                  <c:v>7.2977557250782601E-2</c:v>
                </c:pt>
                <c:pt idx="32">
                  <c:v>7.6996425081347686E-2</c:v>
                </c:pt>
                <c:pt idx="33">
                  <c:v>8.1081336251524319E-2</c:v>
                </c:pt>
                <c:pt idx="34">
                  <c:v>8.5226647071821524E-2</c:v>
                </c:pt>
                <c:pt idx="35">
                  <c:v>8.9554926297387441E-2</c:v>
                </c:pt>
                <c:pt idx="36">
                  <c:v>9.396951157572056E-2</c:v>
                </c:pt>
                <c:pt idx="37">
                  <c:v>9.8467099415294551E-2</c:v>
                </c:pt>
                <c:pt idx="38">
                  <c:v>0.10271181038557442</c:v>
                </c:pt>
                <c:pt idx="39">
                  <c:v>0.10781784266349372</c:v>
                </c:pt>
                <c:pt idx="40">
                  <c:v>0.11263358399805458</c:v>
                </c:pt>
                <c:pt idx="41">
                  <c:v>0.11760276685129668</c:v>
                </c:pt>
                <c:pt idx="42">
                  <c:v>0.1226589128108444</c:v>
                </c:pt>
                <c:pt idx="43">
                  <c:v>0.12787689273707409</c:v>
                </c:pt>
                <c:pt idx="44">
                  <c:v>0.13325143293299507</c:v>
                </c:pt>
                <c:pt idx="45">
                  <c:v>0.13872621003071633</c:v>
                </c:pt>
                <c:pt idx="46">
                  <c:v>0.14421609028173452</c:v>
                </c:pt>
                <c:pt idx="47">
                  <c:v>0.15005538914643071</c:v>
                </c:pt>
                <c:pt idx="48">
                  <c:v>0.15578277998030876</c:v>
                </c:pt>
                <c:pt idx="49">
                  <c:v>0.16183511076738846</c:v>
                </c:pt>
                <c:pt idx="50">
                  <c:v>0.16794458300172529</c:v>
                </c:pt>
                <c:pt idx="51">
                  <c:v>0.17395560604695834</c:v>
                </c:pt>
                <c:pt idx="52">
                  <c:v>0.18061633491854751</c:v>
                </c:pt>
                <c:pt idx="53">
                  <c:v>0.18709497354410132</c:v>
                </c:pt>
                <c:pt idx="54">
                  <c:v>0.19391052833239761</c:v>
                </c:pt>
                <c:pt idx="55">
                  <c:v>0.20074720264665621</c:v>
                </c:pt>
                <c:pt idx="56">
                  <c:v>0.20765253413985624</c:v>
                </c:pt>
                <c:pt idx="57">
                  <c:v>0.21498957552520084</c:v>
                </c:pt>
                <c:pt idx="58">
                  <c:v>0.22221945734790904</c:v>
                </c:pt>
                <c:pt idx="59">
                  <c:v>0.22982175588112144</c:v>
                </c:pt>
                <c:pt idx="60">
                  <c:v>0.23752862261352004</c:v>
                </c:pt>
                <c:pt idx="61">
                  <c:v>0.24513069860074882</c:v>
                </c:pt>
                <c:pt idx="62">
                  <c:v>0.25323172333886385</c:v>
                </c:pt>
                <c:pt idx="63">
                  <c:v>0.2612269782139196</c:v>
                </c:pt>
                <c:pt idx="64">
                  <c:v>0.27014297606096516</c:v>
                </c:pt>
                <c:pt idx="65">
                  <c:v>0.27880909563976575</c:v>
                </c:pt>
                <c:pt idx="66">
                  <c:v>0.28756292908804743</c:v>
                </c:pt>
                <c:pt idx="67">
                  <c:v>0.29676267204140028</c:v>
                </c:pt>
                <c:pt idx="68">
                  <c:v>0.30591622066657104</c:v>
                </c:pt>
                <c:pt idx="69">
                  <c:v>0.31566194426042354</c:v>
                </c:pt>
                <c:pt idx="70">
                  <c:v>0.32551875527226387</c:v>
                </c:pt>
                <c:pt idx="71">
                  <c:v>0.33535685796125669</c:v>
                </c:pt>
                <c:pt idx="72">
                  <c:v>0.34591330119671371</c:v>
                </c:pt>
                <c:pt idx="73">
                  <c:v>0.35656359608846666</c:v>
                </c:pt>
                <c:pt idx="74">
                  <c:v>0.36739293878216012</c:v>
                </c:pt>
                <c:pt idx="75">
                  <c:v>0.37885100507274938</c:v>
                </c:pt>
                <c:pt idx="76">
                  <c:v>0.39039607918879043</c:v>
                </c:pt>
                <c:pt idx="77">
                  <c:v>0.40228357642300122</c:v>
                </c:pt>
                <c:pt idx="78">
                  <c:v>0.41449805310316556</c:v>
                </c:pt>
                <c:pt idx="79">
                  <c:v>0.4270698275837197</c:v>
                </c:pt>
                <c:pt idx="80">
                  <c:v>0.44034359153378416</c:v>
                </c:pt>
                <c:pt idx="81">
                  <c:v>0.45390069775050873</c:v>
                </c:pt>
                <c:pt idx="82">
                  <c:v>0.46782939010865326</c:v>
                </c:pt>
                <c:pt idx="83">
                  <c:v>0.48217301222149633</c:v>
                </c:pt>
                <c:pt idx="84">
                  <c:v>0.49696539534180323</c:v>
                </c:pt>
                <c:pt idx="85">
                  <c:v>0.51167607229020962</c:v>
                </c:pt>
                <c:pt idx="86">
                  <c:v>0.52821421004437841</c:v>
                </c:pt>
                <c:pt idx="87">
                  <c:v>0.54486561711330606</c:v>
                </c:pt>
                <c:pt idx="88">
                  <c:v>0.56221851349421115</c:v>
                </c:pt>
                <c:pt idx="89">
                  <c:v>0.58026750369587021</c:v>
                </c:pt>
                <c:pt idx="90">
                  <c:v>0.59900792193726848</c:v>
                </c:pt>
                <c:pt idx="91">
                  <c:v>0.61991017483853683</c:v>
                </c:pt>
                <c:pt idx="92">
                  <c:v>0.64139312034563323</c:v>
                </c:pt>
                <c:pt idx="93">
                  <c:v>0.66362946884126273</c:v>
                </c:pt>
                <c:pt idx="94">
                  <c:v>0.68770711862338019</c:v>
                </c:pt>
                <c:pt idx="95">
                  <c:v>0.71537386656448554</c:v>
                </c:pt>
                <c:pt idx="96">
                  <c:v>0.74461270935280199</c:v>
                </c:pt>
                <c:pt idx="97">
                  <c:v>0.77797684898561237</c:v>
                </c:pt>
                <c:pt idx="98">
                  <c:v>0.81755353348063342</c:v>
                </c:pt>
                <c:pt idx="99">
                  <c:v>0.8713410381640081</c:v>
                </c:pt>
                <c:pt idx="100">
                  <c:v>1</c:v>
                </c:pt>
              </c:numCache>
            </c:numRef>
          </c:val>
          <c:smooth val="0"/>
          <c:extLst>
            <c:ext xmlns:c16="http://schemas.microsoft.com/office/drawing/2014/chart" uri="{C3380CC4-5D6E-409C-BE32-E72D297353CC}">
              <c16:uniqueId val="{00000003-3A12-4012-99C0-76CD75E0B98F}"/>
            </c:ext>
          </c:extLst>
        </c:ser>
        <c:dLbls>
          <c:showLegendKey val="0"/>
          <c:showVal val="0"/>
          <c:showCatName val="0"/>
          <c:showSerName val="0"/>
          <c:showPercent val="0"/>
          <c:showBubbleSize val="0"/>
        </c:dLbls>
        <c:smooth val="0"/>
        <c:axId val="770550176"/>
        <c:axId val="1"/>
      </c:lineChart>
      <c:catAx>
        <c:axId val="77055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1"/>
        </c:scaling>
        <c:delete val="0"/>
        <c:axPos val="l"/>
        <c:majorGridlines>
          <c:spPr>
            <a:ln w="9525" cap="flat" cmpd="sng" algn="ctr">
              <a:solidFill>
                <a:schemeClr val="tx1">
                  <a:lumMod val="15000"/>
                  <a:lumOff val="85000"/>
                </a:schemeClr>
              </a:solidFill>
              <a:prstDash val="dash"/>
              <a:round/>
            </a:ln>
            <a:effectLst/>
          </c:spPr>
        </c:majorGridlines>
        <c:numFmt formatCode="#,##0.00" sourceLinked="0"/>
        <c:majorTickMark val="out"/>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0550176"/>
        <c:crosses val="autoZero"/>
        <c:crossBetween val="between"/>
      </c:valAx>
      <c:spPr>
        <a:noFill/>
        <a:ln w="25400">
          <a:noFill/>
        </a:ln>
      </c:spPr>
    </c:plotArea>
    <c:legend>
      <c:legendPos val="r"/>
      <c:layout>
        <c:manualLayout>
          <c:xMode val="edge"/>
          <c:yMode val="edge"/>
          <c:x val="0.20982173348814973"/>
          <c:y val="0.85626369219200404"/>
          <c:w val="0.58184608364444357"/>
          <c:h val="0.11704323850106529"/>
        </c:manualLayout>
      </c:layout>
      <c:overlay val="0"/>
      <c:spPr>
        <a:noFill/>
        <a:ln w="25400">
          <a:noFill/>
        </a:ln>
      </c:spPr>
      <c:txPr>
        <a:bodyPr/>
        <a:lstStyle/>
        <a:p>
          <a:pPr>
            <a:defRPr sz="69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Montos pagados/recibidos por decil de ingreso bruto</a:t>
            </a:r>
          </a:p>
        </c:rich>
      </c:tx>
      <c:overlay val="0"/>
      <c:spPr>
        <a:noFill/>
        <a:ln w="25400">
          <a:noFill/>
        </a:ln>
      </c:spPr>
    </c:title>
    <c:autoTitleDeleted val="0"/>
    <c:plotArea>
      <c:layout>
        <c:manualLayout>
          <c:layoutTarget val="inner"/>
          <c:xMode val="edge"/>
          <c:yMode val="edge"/>
          <c:x val="9.782972658741812E-2"/>
          <c:y val="0.12016200747640474"/>
          <c:w val="0.8273288064607992"/>
          <c:h val="0.69090432347531361"/>
        </c:manualLayout>
      </c:layout>
      <c:barChart>
        <c:barDir val="col"/>
        <c:grouping val="clustered"/>
        <c:varyColors val="0"/>
        <c:ser>
          <c:idx val="0"/>
          <c:order val="0"/>
          <c:tx>
            <c:strRef>
              <c:f>Beneficios!$C$17</c:f>
              <c:strCache>
                <c:ptCount val="1"/>
                <c:pt idx="0">
                  <c:v>Total direct taxes</c:v>
                </c:pt>
              </c:strCache>
            </c:strRef>
          </c:tx>
          <c:spPr>
            <a:solidFill>
              <a:srgbClr val="4472C4"/>
            </a:solidFill>
            <a:ln w="25400">
              <a:noFill/>
            </a:ln>
          </c:spPr>
          <c:invertIfNegative val="0"/>
          <c:cat>
            <c:strRef>
              <c:f>Beneficios!$B$18:$B$27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Beneficios!$C$18:$C$27</c:f>
              <c:numCache>
                <c:formatCode>_(* #,##0_);_(* \(#,##0\);_(* "-"??_);_(@_)</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C2E-4FB1-9983-628196DECDA7}"/>
            </c:ext>
          </c:extLst>
        </c:ser>
        <c:ser>
          <c:idx val="1"/>
          <c:order val="1"/>
          <c:tx>
            <c:strRef>
              <c:f>Beneficios!$D$17</c:f>
              <c:strCache>
                <c:ptCount val="1"/>
                <c:pt idx="0">
                  <c:v>Total IVA</c:v>
                </c:pt>
              </c:strCache>
            </c:strRef>
          </c:tx>
          <c:spPr>
            <a:solidFill>
              <a:srgbClr val="ED7D31"/>
            </a:solidFill>
            <a:ln w="25400">
              <a:noFill/>
            </a:ln>
          </c:spPr>
          <c:invertIfNegative val="0"/>
          <c:cat>
            <c:strRef>
              <c:f>Beneficios!$B$18:$B$27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Beneficios!$D$18:$D$27</c:f>
              <c:numCache>
                <c:formatCode>_(* #,##0_);_(* \(#,##0\);_(* "-"??_);_(@_)</c:formatCode>
                <c:ptCount val="10"/>
                <c:pt idx="0">
                  <c:v>7043.1495679714199</c:v>
                </c:pt>
                <c:pt idx="1">
                  <c:v>11106.120049554273</c:v>
                </c:pt>
                <c:pt idx="2">
                  <c:v>13982.970103466494</c:v>
                </c:pt>
                <c:pt idx="3">
                  <c:v>17239.504862482667</c:v>
                </c:pt>
                <c:pt idx="4">
                  <c:v>22207.224561940428</c:v>
                </c:pt>
                <c:pt idx="5">
                  <c:v>25256.556152683592</c:v>
                </c:pt>
                <c:pt idx="6">
                  <c:v>30906.93017724072</c:v>
                </c:pt>
                <c:pt idx="7">
                  <c:v>38569.083711599116</c:v>
                </c:pt>
                <c:pt idx="8">
                  <c:v>52440.306392675287</c:v>
                </c:pt>
                <c:pt idx="9">
                  <c:v>88971.631009148434</c:v>
                </c:pt>
              </c:numCache>
            </c:numRef>
          </c:val>
          <c:extLst>
            <c:ext xmlns:c16="http://schemas.microsoft.com/office/drawing/2014/chart" uri="{C3380CC4-5D6E-409C-BE32-E72D297353CC}">
              <c16:uniqueId val="{00000001-CC2E-4FB1-9983-628196DECDA7}"/>
            </c:ext>
          </c:extLst>
        </c:ser>
        <c:ser>
          <c:idx val="2"/>
          <c:order val="2"/>
          <c:tx>
            <c:strRef>
              <c:f>Beneficios!$E$17</c:f>
              <c:strCache>
                <c:ptCount val="1"/>
                <c:pt idx="0">
                  <c:v>Total ISC</c:v>
                </c:pt>
              </c:strCache>
            </c:strRef>
          </c:tx>
          <c:spPr>
            <a:solidFill>
              <a:srgbClr val="A5A5A5"/>
            </a:solidFill>
            <a:ln w="25400">
              <a:noFill/>
            </a:ln>
          </c:spPr>
          <c:invertIfNegative val="0"/>
          <c:cat>
            <c:strRef>
              <c:f>Beneficios!$B$18:$B$27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Beneficios!$E$18:$E$27</c:f>
              <c:numCache>
                <c:formatCode>_(* #,##0_);_(* \(#,##0\);_(* "-"??_);_(@_)</c:formatCode>
                <c:ptCount val="10"/>
                <c:pt idx="0">
                  <c:v>1623.692732804205</c:v>
                </c:pt>
                <c:pt idx="1">
                  <c:v>2644.4898953427005</c:v>
                </c:pt>
                <c:pt idx="2">
                  <c:v>3522.4668568010106</c:v>
                </c:pt>
                <c:pt idx="3">
                  <c:v>4348.0084639286042</c:v>
                </c:pt>
                <c:pt idx="4">
                  <c:v>5558.9396673810497</c:v>
                </c:pt>
                <c:pt idx="5">
                  <c:v>6924.457504250392</c:v>
                </c:pt>
                <c:pt idx="6">
                  <c:v>8609.3169143556788</c:v>
                </c:pt>
                <c:pt idx="7">
                  <c:v>10761.829088700564</c:v>
                </c:pt>
                <c:pt idx="8">
                  <c:v>16378.390745534656</c:v>
                </c:pt>
                <c:pt idx="9">
                  <c:v>31802.232378426877</c:v>
                </c:pt>
              </c:numCache>
            </c:numRef>
          </c:val>
          <c:extLst>
            <c:ext xmlns:c16="http://schemas.microsoft.com/office/drawing/2014/chart" uri="{C3380CC4-5D6E-409C-BE32-E72D297353CC}">
              <c16:uniqueId val="{00000002-CC2E-4FB1-9983-628196DECDA7}"/>
            </c:ext>
          </c:extLst>
        </c:ser>
        <c:dLbls>
          <c:showLegendKey val="0"/>
          <c:showVal val="0"/>
          <c:showCatName val="0"/>
          <c:showSerName val="0"/>
          <c:showPercent val="0"/>
          <c:showBubbleSize val="0"/>
        </c:dLbls>
        <c:gapWidth val="75"/>
        <c:overlap val="-25"/>
        <c:axId val="773294352"/>
        <c:axId val="1"/>
      </c:barChart>
      <c:catAx>
        <c:axId val="77329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_(* #,##0_);_(* \(#,##0\);_(* &quot;-&quot;??_);_(@_)"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3294352"/>
        <c:crosses val="autoZero"/>
        <c:crossBetween val="between"/>
      </c:valAx>
      <c:spPr>
        <a:noFill/>
        <a:ln w="25400">
          <a:noFill/>
        </a:ln>
      </c:spPr>
    </c:plotArea>
    <c:legend>
      <c:legendPos val="r"/>
      <c:layout>
        <c:manualLayout>
          <c:xMode val="edge"/>
          <c:yMode val="edge"/>
          <c:x val="1.0625744024027833E-2"/>
          <c:y val="0.92037575972418362"/>
          <c:w val="0.92680100654020536"/>
          <c:h val="6.0889999371065588E-2"/>
        </c:manualLayout>
      </c:layout>
      <c:overlay val="0"/>
      <c:spPr>
        <a:noFill/>
        <a:ln w="25400">
          <a:noFill/>
        </a:ln>
      </c:spPr>
      <c:txPr>
        <a:bodyPr/>
        <a:lstStyle/>
        <a:p>
          <a:pPr>
            <a:defRPr sz="84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Montos pagados/recibidos por decil de ingreso bruto</a:t>
            </a:r>
          </a:p>
        </c:rich>
      </c:tx>
      <c:overlay val="0"/>
      <c:spPr>
        <a:noFill/>
        <a:ln w="25400">
          <a:noFill/>
        </a:ln>
      </c:spPr>
    </c:title>
    <c:autoTitleDeleted val="0"/>
    <c:plotArea>
      <c:layout>
        <c:manualLayout>
          <c:layoutTarget val="inner"/>
          <c:xMode val="edge"/>
          <c:yMode val="edge"/>
          <c:x val="9.7932689610720033E-2"/>
          <c:y val="0.12073567708333334"/>
          <c:w val="0.85649189556927285"/>
          <c:h val="0.71590720349409465"/>
        </c:manualLayout>
      </c:layout>
      <c:barChart>
        <c:barDir val="col"/>
        <c:grouping val="clustered"/>
        <c:varyColors val="0"/>
        <c:ser>
          <c:idx val="0"/>
          <c:order val="0"/>
          <c:tx>
            <c:strRef>
              <c:f>Beneficios!$O$17</c:f>
              <c:strCache>
                <c:ptCount val="1"/>
                <c:pt idx="0">
                  <c:v>Total direct taxes (+ corporate)</c:v>
                </c:pt>
              </c:strCache>
            </c:strRef>
          </c:tx>
          <c:spPr>
            <a:solidFill>
              <a:srgbClr val="4472C4"/>
            </a:solidFill>
            <a:ln w="25400">
              <a:noFill/>
            </a:ln>
          </c:spPr>
          <c:invertIfNegative val="0"/>
          <c:cat>
            <c:strRef>
              <c:f>Beneficios!$N$18:$N$27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Beneficios!$O$18:$O$27</c:f>
              <c:numCache>
                <c:formatCode>_(* #,##0_);_(* \(#,##0\);_(* "-"??_);_(@_)</c:formatCode>
                <c:ptCount val="10"/>
                <c:pt idx="0">
                  <c:v>92.381779765327423</c:v>
                </c:pt>
                <c:pt idx="1">
                  <c:v>16.770806187942505</c:v>
                </c:pt>
                <c:pt idx="2">
                  <c:v>72.463647227416985</c:v>
                </c:pt>
                <c:pt idx="3">
                  <c:v>188.90383993542662</c:v>
                </c:pt>
                <c:pt idx="4">
                  <c:v>284.35808230004881</c:v>
                </c:pt>
                <c:pt idx="5">
                  <c:v>680.66272455047601</c:v>
                </c:pt>
                <c:pt idx="6">
                  <c:v>790.22365948721313</c:v>
                </c:pt>
                <c:pt idx="7">
                  <c:v>2341.9286522584289</c:v>
                </c:pt>
                <c:pt idx="8">
                  <c:v>7905.7645332558586</c:v>
                </c:pt>
                <c:pt idx="9">
                  <c:v>53950.615106819074</c:v>
                </c:pt>
              </c:numCache>
            </c:numRef>
          </c:val>
          <c:extLst>
            <c:ext xmlns:c16="http://schemas.microsoft.com/office/drawing/2014/chart" uri="{C3380CC4-5D6E-409C-BE32-E72D297353CC}">
              <c16:uniqueId val="{00000000-C200-43D8-AE26-D963C2DB1C0A}"/>
            </c:ext>
          </c:extLst>
        </c:ser>
        <c:ser>
          <c:idx val="1"/>
          <c:order val="1"/>
          <c:tx>
            <c:strRef>
              <c:f>Beneficios!$P$17</c:f>
              <c:strCache>
                <c:ptCount val="1"/>
                <c:pt idx="0">
                  <c:v>Impuesto corp IRAGRO</c:v>
                </c:pt>
              </c:strCache>
            </c:strRef>
          </c:tx>
          <c:spPr>
            <a:solidFill>
              <a:srgbClr val="ED7D31"/>
            </a:solidFill>
            <a:ln w="25400">
              <a:noFill/>
            </a:ln>
          </c:spPr>
          <c:invertIfNegative val="0"/>
          <c:cat>
            <c:strRef>
              <c:f>Beneficios!$N$18:$N$27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Beneficios!$P$18:$P$27</c:f>
              <c:numCache>
                <c:formatCode>_(* #,##0_);_(* \(#,##0\);_(* "-"??_);_(@_)</c:formatCode>
                <c:ptCount val="10"/>
                <c:pt idx="0">
                  <c:v>0</c:v>
                </c:pt>
                <c:pt idx="1">
                  <c:v>0</c:v>
                </c:pt>
                <c:pt idx="2">
                  <c:v>0</c:v>
                </c:pt>
                <c:pt idx="3">
                  <c:v>0</c:v>
                </c:pt>
                <c:pt idx="4">
                  <c:v>0</c:v>
                </c:pt>
                <c:pt idx="5">
                  <c:v>0</c:v>
                </c:pt>
                <c:pt idx="6">
                  <c:v>72.41562403124999</c:v>
                </c:pt>
                <c:pt idx="7">
                  <c:v>336.97701135937501</c:v>
                </c:pt>
                <c:pt idx="8">
                  <c:v>522.23835464843751</c:v>
                </c:pt>
                <c:pt idx="9">
                  <c:v>18323.525656507813</c:v>
                </c:pt>
              </c:numCache>
            </c:numRef>
          </c:val>
          <c:extLst>
            <c:ext xmlns:c16="http://schemas.microsoft.com/office/drawing/2014/chart" uri="{C3380CC4-5D6E-409C-BE32-E72D297353CC}">
              <c16:uniqueId val="{00000001-C200-43D8-AE26-D963C2DB1C0A}"/>
            </c:ext>
          </c:extLst>
        </c:ser>
        <c:ser>
          <c:idx val="2"/>
          <c:order val="2"/>
          <c:tx>
            <c:strRef>
              <c:f>Beneficios!$Q$17</c:f>
              <c:strCache>
                <c:ptCount val="1"/>
                <c:pt idx="0">
                  <c:v>Total ISC</c:v>
                </c:pt>
              </c:strCache>
            </c:strRef>
          </c:tx>
          <c:spPr>
            <a:solidFill>
              <a:srgbClr val="A5A5A5"/>
            </a:solidFill>
            <a:ln w="25400">
              <a:noFill/>
            </a:ln>
          </c:spPr>
          <c:invertIfNegative val="0"/>
          <c:cat>
            <c:strRef>
              <c:f>Beneficios!$N$18:$N$27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Beneficios!$Q$18:$Q$27</c:f>
              <c:numCache>
                <c:formatCode>_(* #,##0_);_(* \(#,##0\);_(* "-"??_);_(@_)</c:formatCode>
                <c:ptCount val="10"/>
                <c:pt idx="0">
                  <c:v>1623.692732804205</c:v>
                </c:pt>
                <c:pt idx="1">
                  <c:v>2644.4898953427005</c:v>
                </c:pt>
                <c:pt idx="2">
                  <c:v>3522.4668568010106</c:v>
                </c:pt>
                <c:pt idx="3">
                  <c:v>4348.0084639286042</c:v>
                </c:pt>
                <c:pt idx="4">
                  <c:v>5558.9396673810497</c:v>
                </c:pt>
                <c:pt idx="5">
                  <c:v>6924.457504250392</c:v>
                </c:pt>
                <c:pt idx="6">
                  <c:v>8609.3169143556788</c:v>
                </c:pt>
                <c:pt idx="7">
                  <c:v>10761.829088700564</c:v>
                </c:pt>
                <c:pt idx="8">
                  <c:v>16378.390745534656</c:v>
                </c:pt>
                <c:pt idx="9">
                  <c:v>31802.232378426877</c:v>
                </c:pt>
              </c:numCache>
            </c:numRef>
          </c:val>
          <c:extLst>
            <c:ext xmlns:c16="http://schemas.microsoft.com/office/drawing/2014/chart" uri="{C3380CC4-5D6E-409C-BE32-E72D297353CC}">
              <c16:uniqueId val="{00000002-C200-43D8-AE26-D963C2DB1C0A}"/>
            </c:ext>
          </c:extLst>
        </c:ser>
        <c:dLbls>
          <c:showLegendKey val="0"/>
          <c:showVal val="0"/>
          <c:showCatName val="0"/>
          <c:showSerName val="0"/>
          <c:showPercent val="0"/>
          <c:showBubbleSize val="0"/>
        </c:dLbls>
        <c:gapWidth val="219"/>
        <c:overlap val="-27"/>
        <c:axId val="773293040"/>
        <c:axId val="1"/>
      </c:barChart>
      <c:catAx>
        <c:axId val="773293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_(* #,##0_);_(* \(#,##0\);_(* &quot;-&quot;??_);_(@_)"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3293040"/>
        <c:crosses val="autoZero"/>
        <c:crossBetween val="between"/>
      </c:valAx>
      <c:spPr>
        <a:noFill/>
        <a:ln w="25400">
          <a:noFill/>
        </a:ln>
      </c:spPr>
    </c:plotArea>
    <c:legend>
      <c:legendPos val="r"/>
      <c:layout>
        <c:manualLayout>
          <c:xMode val="edge"/>
          <c:yMode val="edge"/>
          <c:x val="9.7788181313312461E-2"/>
          <c:y val="0.91435391880497419"/>
          <c:w val="0.81373736592863588"/>
          <c:h val="6.0185321237795769E-2"/>
        </c:manualLayout>
      </c:layout>
      <c:overlay val="0"/>
      <c:spPr>
        <a:noFill/>
        <a:ln w="25400">
          <a:noFill/>
        </a:ln>
      </c:spPr>
      <c:txPr>
        <a:bodyPr/>
        <a:lstStyle/>
        <a:p>
          <a:pPr>
            <a:defRPr sz="81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Individuos que pagan impuestos por:</a:t>
            </a:r>
          </a:p>
        </c:rich>
      </c:tx>
      <c:overlay val="0"/>
      <c:spPr>
        <a:noFill/>
        <a:ln w="25400">
          <a:noFill/>
        </a:ln>
      </c:spPr>
    </c:title>
    <c:autoTitleDeleted val="0"/>
    <c:plotArea>
      <c:layout>
        <c:manualLayout>
          <c:layoutTarget val="inner"/>
          <c:xMode val="edge"/>
          <c:yMode val="edge"/>
          <c:x val="0.12092710379165991"/>
          <c:y val="0.14824140687450041"/>
          <c:w val="0.80479092716385281"/>
          <c:h val="0.65512283086916301"/>
        </c:manualLayout>
      </c:layout>
      <c:barChart>
        <c:barDir val="col"/>
        <c:grouping val="clustered"/>
        <c:varyColors val="0"/>
        <c:ser>
          <c:idx val="0"/>
          <c:order val="0"/>
          <c:tx>
            <c:strRef>
              <c:f>Contribuyentes!$C$12</c:f>
              <c:strCache>
                <c:ptCount val="1"/>
                <c:pt idx="0">
                  <c:v>IVA</c:v>
                </c:pt>
              </c:strCache>
            </c:strRef>
          </c:tx>
          <c:spPr>
            <a:solidFill>
              <a:srgbClr val="4472C4"/>
            </a:solidFill>
            <a:ln w="25400">
              <a:noFill/>
            </a:ln>
          </c:spPr>
          <c:invertIfNegative val="0"/>
          <c:cat>
            <c:numRef>
              <c:f>Contribuyentes!$B$13:$B$22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Contribuyentes!$C$13:$C$22</c:f>
              <c:numCache>
                <c:formatCode>_(* #,##0_);_(* \(#,##0\);_(* "-"??_);_(@_)</c:formatCode>
                <c:ptCount val="10"/>
                <c:pt idx="0">
                  <c:v>678130</c:v>
                </c:pt>
                <c:pt idx="1">
                  <c:v>678217</c:v>
                </c:pt>
                <c:pt idx="2">
                  <c:v>678359</c:v>
                </c:pt>
                <c:pt idx="3">
                  <c:v>677886</c:v>
                </c:pt>
                <c:pt idx="4">
                  <c:v>678581</c:v>
                </c:pt>
                <c:pt idx="5">
                  <c:v>677293</c:v>
                </c:pt>
                <c:pt idx="6">
                  <c:v>676891</c:v>
                </c:pt>
                <c:pt idx="7">
                  <c:v>676194</c:v>
                </c:pt>
                <c:pt idx="8">
                  <c:v>677153</c:v>
                </c:pt>
                <c:pt idx="9">
                  <c:v>655704</c:v>
                </c:pt>
              </c:numCache>
            </c:numRef>
          </c:val>
          <c:extLst>
            <c:ext xmlns:c16="http://schemas.microsoft.com/office/drawing/2014/chart" uri="{C3380CC4-5D6E-409C-BE32-E72D297353CC}">
              <c16:uniqueId val="{00000000-E1BA-4D47-8002-7E97F29D3EF9}"/>
            </c:ext>
          </c:extLst>
        </c:ser>
        <c:ser>
          <c:idx val="1"/>
          <c:order val="1"/>
          <c:tx>
            <c:strRef>
              <c:f>Contribuyentes!$D$12</c:f>
              <c:strCache>
                <c:ptCount val="1"/>
                <c:pt idx="0">
                  <c:v>ISC</c:v>
                </c:pt>
              </c:strCache>
            </c:strRef>
          </c:tx>
          <c:spPr>
            <a:solidFill>
              <a:srgbClr val="ED7D31"/>
            </a:solidFill>
            <a:ln w="25400">
              <a:noFill/>
            </a:ln>
          </c:spPr>
          <c:invertIfNegative val="0"/>
          <c:cat>
            <c:numRef>
              <c:f>Contribuyentes!$B$13:$B$22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Contribuyentes!$D$13:$D$22</c:f>
              <c:numCache>
                <c:formatCode>_(* #,##0_);_(* \(#,##0\);_(* "-"??_);_(@_)</c:formatCode>
                <c:ptCount val="10"/>
                <c:pt idx="0">
                  <c:v>551094</c:v>
                </c:pt>
                <c:pt idx="1">
                  <c:v>611310</c:v>
                </c:pt>
                <c:pt idx="2">
                  <c:v>634213</c:v>
                </c:pt>
                <c:pt idx="3">
                  <c:v>634442</c:v>
                </c:pt>
                <c:pt idx="4">
                  <c:v>651983</c:v>
                </c:pt>
                <c:pt idx="5">
                  <c:v>646867</c:v>
                </c:pt>
                <c:pt idx="6">
                  <c:v>662213</c:v>
                </c:pt>
                <c:pt idx="7">
                  <c:v>660989</c:v>
                </c:pt>
                <c:pt idx="8">
                  <c:v>670803</c:v>
                </c:pt>
                <c:pt idx="9">
                  <c:v>653392</c:v>
                </c:pt>
              </c:numCache>
            </c:numRef>
          </c:val>
          <c:extLst>
            <c:ext xmlns:c16="http://schemas.microsoft.com/office/drawing/2014/chart" uri="{C3380CC4-5D6E-409C-BE32-E72D297353CC}">
              <c16:uniqueId val="{00000001-E1BA-4D47-8002-7E97F29D3EF9}"/>
            </c:ext>
          </c:extLst>
        </c:ser>
        <c:ser>
          <c:idx val="2"/>
          <c:order val="2"/>
          <c:tx>
            <c:strRef>
              <c:f>Contribuyentes!$E$12</c:f>
              <c:strCache>
                <c:ptCount val="1"/>
                <c:pt idx="0">
                  <c:v>IVA</c:v>
                </c:pt>
              </c:strCache>
            </c:strRef>
          </c:tx>
          <c:spPr>
            <a:solidFill>
              <a:srgbClr val="A5A5A5"/>
            </a:solidFill>
            <a:ln w="25400">
              <a:noFill/>
            </a:ln>
          </c:spPr>
          <c:invertIfNegative val="0"/>
          <c:cat>
            <c:numRef>
              <c:f>Contribuyentes!$B$13:$B$22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Contribuyentes!$E$13:$E$22</c:f>
              <c:numCache>
                <c:formatCode>_(* #,##0_);_(* \(#,##0\);_(* "-"??_);_(@_)</c:formatCode>
                <c:ptCount val="10"/>
                <c:pt idx="0">
                  <c:v>678130</c:v>
                </c:pt>
                <c:pt idx="1">
                  <c:v>678217</c:v>
                </c:pt>
                <c:pt idx="2">
                  <c:v>678359</c:v>
                </c:pt>
                <c:pt idx="3">
                  <c:v>677886</c:v>
                </c:pt>
                <c:pt idx="4">
                  <c:v>678581</c:v>
                </c:pt>
                <c:pt idx="5">
                  <c:v>677293</c:v>
                </c:pt>
                <c:pt idx="6">
                  <c:v>676891</c:v>
                </c:pt>
                <c:pt idx="7">
                  <c:v>676194</c:v>
                </c:pt>
                <c:pt idx="8">
                  <c:v>677153</c:v>
                </c:pt>
                <c:pt idx="9">
                  <c:v>655704</c:v>
                </c:pt>
              </c:numCache>
            </c:numRef>
          </c:val>
          <c:extLst>
            <c:ext xmlns:c16="http://schemas.microsoft.com/office/drawing/2014/chart" uri="{C3380CC4-5D6E-409C-BE32-E72D297353CC}">
              <c16:uniqueId val="{00000002-E1BA-4D47-8002-7E97F29D3EF9}"/>
            </c:ext>
          </c:extLst>
        </c:ser>
        <c:dLbls>
          <c:showLegendKey val="0"/>
          <c:showVal val="0"/>
          <c:showCatName val="0"/>
          <c:showSerName val="0"/>
          <c:showPercent val="0"/>
          <c:showBubbleSize val="0"/>
        </c:dLbls>
        <c:gapWidth val="219"/>
        <c:overlap val="-27"/>
        <c:axId val="773483672"/>
        <c:axId val="1"/>
      </c:barChart>
      <c:catAx>
        <c:axId val="773483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rich>
              <a:bodyPr/>
              <a:lstStyle/>
              <a:p>
                <a:pPr>
                  <a:defRPr sz="1000" b="0" i="0" u="none" strike="noStrike" baseline="0">
                    <a:solidFill>
                      <a:srgbClr val="333333"/>
                    </a:solidFill>
                    <a:latin typeface="Calibri"/>
                    <a:ea typeface="Calibri"/>
                    <a:cs typeface="Calibri"/>
                  </a:defRPr>
                </a:pPr>
                <a:r>
                  <a:rPr lang="en-US"/>
                  <a:t>Numero de individuos</a:t>
                </a:r>
              </a:p>
            </c:rich>
          </c:tx>
          <c:overlay val="0"/>
          <c:spPr>
            <a:noFill/>
            <a:ln w="25400">
              <a:noFill/>
            </a:ln>
          </c:spPr>
        </c:title>
        <c:numFmt formatCode="_(* #,##0_);_(* \(#,##0\);_(* &quot;-&quot;??_);_(@_)"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3483672"/>
        <c:crosses val="autoZero"/>
        <c:crossBetween val="between"/>
      </c:valAx>
      <c:spPr>
        <a:noFill/>
        <a:ln w="25400">
          <a:noFill/>
        </a:ln>
      </c:spPr>
    </c:plotArea>
    <c:legend>
      <c:legendPos val="r"/>
      <c:layout>
        <c:manualLayout>
          <c:xMode val="edge"/>
          <c:yMode val="edge"/>
          <c:x val="4.518075611583746E-2"/>
          <c:y val="0.87922912710674983"/>
          <c:w val="0.86295244181249542"/>
          <c:h val="9.1787656126528824E-2"/>
        </c:manualLayout>
      </c:layout>
      <c:overlay val="0"/>
      <c:spPr>
        <a:noFill/>
        <a:ln w="25400">
          <a:noFill/>
        </a:ln>
      </c:spPr>
      <c:txPr>
        <a:bodyPr/>
        <a:lstStyle/>
        <a:p>
          <a:pPr>
            <a:defRPr sz="84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Individuos que pagan impuestos por:</a:t>
            </a:r>
          </a:p>
        </c:rich>
      </c:tx>
      <c:overlay val="0"/>
      <c:spPr>
        <a:noFill/>
        <a:ln w="25400">
          <a:noFill/>
        </a:ln>
      </c:spPr>
    </c:title>
    <c:autoTitleDeleted val="0"/>
    <c:plotArea>
      <c:layout>
        <c:manualLayout>
          <c:layoutTarget val="inner"/>
          <c:xMode val="edge"/>
          <c:yMode val="edge"/>
          <c:x val="0.10926293895681148"/>
          <c:y val="0.12714493631456941"/>
          <c:w val="0.83481387849543431"/>
          <c:h val="0.70077483850558142"/>
        </c:manualLayout>
      </c:layout>
      <c:barChart>
        <c:barDir val="col"/>
        <c:grouping val="clustered"/>
        <c:varyColors val="0"/>
        <c:ser>
          <c:idx val="0"/>
          <c:order val="0"/>
          <c:tx>
            <c:strRef>
              <c:f>Contribuyentes!$O$12</c:f>
              <c:strCache>
                <c:ptCount val="1"/>
                <c:pt idx="0">
                  <c:v>ISC</c:v>
                </c:pt>
              </c:strCache>
            </c:strRef>
          </c:tx>
          <c:spPr>
            <a:solidFill>
              <a:srgbClr val="4472C4"/>
            </a:solidFill>
            <a:ln w="25400">
              <a:noFill/>
            </a:ln>
          </c:spPr>
          <c:invertIfNegative val="0"/>
          <c:cat>
            <c:numRef>
              <c:f>Contribuyentes!$N$13:$N$22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Contribuyentes!$O$13:$O$22</c:f>
              <c:numCache>
                <c:formatCode>_(* #,##0_);_(* \(#,##0\);_(* "-"??_);_(@_)</c:formatCode>
                <c:ptCount val="10"/>
                <c:pt idx="0">
                  <c:v>551094</c:v>
                </c:pt>
                <c:pt idx="1">
                  <c:v>611310</c:v>
                </c:pt>
                <c:pt idx="2">
                  <c:v>634213</c:v>
                </c:pt>
                <c:pt idx="3">
                  <c:v>634442</c:v>
                </c:pt>
                <c:pt idx="4">
                  <c:v>651983</c:v>
                </c:pt>
                <c:pt idx="5">
                  <c:v>646867</c:v>
                </c:pt>
                <c:pt idx="6">
                  <c:v>662213</c:v>
                </c:pt>
                <c:pt idx="7">
                  <c:v>660989</c:v>
                </c:pt>
                <c:pt idx="8">
                  <c:v>670803</c:v>
                </c:pt>
                <c:pt idx="9">
                  <c:v>653392</c:v>
                </c:pt>
              </c:numCache>
            </c:numRef>
          </c:val>
          <c:extLst>
            <c:ext xmlns:c16="http://schemas.microsoft.com/office/drawing/2014/chart" uri="{C3380CC4-5D6E-409C-BE32-E72D297353CC}">
              <c16:uniqueId val="{00000000-435A-429D-9CE6-4C8B818D2BE9}"/>
            </c:ext>
          </c:extLst>
        </c:ser>
        <c:ser>
          <c:idx val="1"/>
          <c:order val="1"/>
          <c:tx>
            <c:strRef>
              <c:f>Contribuyentes!$P$12</c:f>
              <c:strCache>
                <c:ptCount val="1"/>
                <c:pt idx="0">
                  <c:v>Alquiler</c:v>
                </c:pt>
              </c:strCache>
            </c:strRef>
          </c:tx>
          <c:spPr>
            <a:solidFill>
              <a:srgbClr val="ED7D31"/>
            </a:solidFill>
            <a:ln w="25400">
              <a:noFill/>
            </a:ln>
          </c:spPr>
          <c:invertIfNegative val="0"/>
          <c:cat>
            <c:numRef>
              <c:f>Contribuyentes!$N$13:$N$22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Contribuyentes!$P$13:$P$22</c:f>
              <c:numCache>
                <c:formatCode>_(* #,##0_);_(* \(#,##0\);_(* "-"??_);_(@_)</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1-435A-429D-9CE6-4C8B818D2BE9}"/>
            </c:ext>
          </c:extLst>
        </c:ser>
        <c:ser>
          <c:idx val="2"/>
          <c:order val="2"/>
          <c:tx>
            <c:strRef>
              <c:f>Contribuyentes!$Q$12</c:f>
              <c:strCache>
                <c:ptCount val="1"/>
                <c:pt idx="0">
                  <c:v>IVA</c:v>
                </c:pt>
              </c:strCache>
            </c:strRef>
          </c:tx>
          <c:spPr>
            <a:solidFill>
              <a:srgbClr val="A5A5A5"/>
            </a:solidFill>
            <a:ln w="25400">
              <a:noFill/>
            </a:ln>
          </c:spPr>
          <c:invertIfNegative val="0"/>
          <c:cat>
            <c:numRef>
              <c:f>Contribuyentes!$N$13:$N$22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Contribuyentes!$Q$13:$Q$22</c:f>
              <c:numCache>
                <c:formatCode>_(* #,##0_);_(* \(#,##0\);_(* "-"??_);_(@_)</c:formatCode>
                <c:ptCount val="10"/>
                <c:pt idx="0">
                  <c:v>678130</c:v>
                </c:pt>
                <c:pt idx="1">
                  <c:v>678217</c:v>
                </c:pt>
                <c:pt idx="2">
                  <c:v>678359</c:v>
                </c:pt>
                <c:pt idx="3">
                  <c:v>677886</c:v>
                </c:pt>
                <c:pt idx="4">
                  <c:v>678581</c:v>
                </c:pt>
                <c:pt idx="5">
                  <c:v>677293</c:v>
                </c:pt>
                <c:pt idx="6">
                  <c:v>676891</c:v>
                </c:pt>
                <c:pt idx="7">
                  <c:v>676194</c:v>
                </c:pt>
                <c:pt idx="8">
                  <c:v>677153</c:v>
                </c:pt>
                <c:pt idx="9">
                  <c:v>655704</c:v>
                </c:pt>
              </c:numCache>
            </c:numRef>
          </c:val>
          <c:extLst>
            <c:ext xmlns:c16="http://schemas.microsoft.com/office/drawing/2014/chart" uri="{C3380CC4-5D6E-409C-BE32-E72D297353CC}">
              <c16:uniqueId val="{00000002-435A-429D-9CE6-4C8B818D2BE9}"/>
            </c:ext>
          </c:extLst>
        </c:ser>
        <c:dLbls>
          <c:showLegendKey val="0"/>
          <c:showVal val="0"/>
          <c:showCatName val="0"/>
          <c:showSerName val="0"/>
          <c:showPercent val="0"/>
          <c:showBubbleSize val="0"/>
        </c:dLbls>
        <c:gapWidth val="219"/>
        <c:overlap val="-27"/>
        <c:axId val="773490232"/>
        <c:axId val="1"/>
      </c:barChart>
      <c:catAx>
        <c:axId val="773490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120000"/>
        </c:scaling>
        <c:delete val="0"/>
        <c:axPos val="l"/>
        <c:majorGridlines>
          <c:spPr>
            <a:ln w="9525" cap="flat" cmpd="sng" algn="ctr">
              <a:solidFill>
                <a:schemeClr val="tx1">
                  <a:lumMod val="15000"/>
                  <a:lumOff val="85000"/>
                </a:schemeClr>
              </a:solidFill>
              <a:prstDash val="dash"/>
              <a:round/>
            </a:ln>
            <a:effectLst/>
          </c:spPr>
        </c:majorGridlines>
        <c:title>
          <c:tx>
            <c:rich>
              <a:bodyPr/>
              <a:lstStyle/>
              <a:p>
                <a:pPr>
                  <a:defRPr sz="1000" b="0" i="0" u="none" strike="noStrike" baseline="0">
                    <a:solidFill>
                      <a:srgbClr val="000000"/>
                    </a:solidFill>
                    <a:latin typeface="Calibri"/>
                    <a:ea typeface="Calibri"/>
                    <a:cs typeface="Calibri"/>
                  </a:defRPr>
                </a:pPr>
                <a:r>
                  <a:rPr lang="en-US"/>
                  <a:t>Numero de individuos</a:t>
                </a:r>
              </a:p>
            </c:rich>
          </c:tx>
          <c:overlay val="0"/>
        </c:title>
        <c:numFmt formatCode="_(* #,##0_);_(* \(#,##0\);_(* &quot;-&quot;??_);_(@_)"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3490232"/>
        <c:crosses val="autoZero"/>
        <c:crossBetween val="between"/>
      </c:valAx>
      <c:spPr>
        <a:noFill/>
        <a:ln w="25400">
          <a:noFill/>
        </a:ln>
      </c:spPr>
    </c:plotArea>
    <c:legend>
      <c:legendPos val="r"/>
      <c:layout>
        <c:manualLayout>
          <c:xMode val="edge"/>
          <c:yMode val="edge"/>
          <c:x val="0.30243920448218636"/>
          <c:y val="0.91442651955335941"/>
          <c:w val="0.41341488032040796"/>
          <c:h val="6.3569758043816427E-2"/>
        </c:manualLayout>
      </c:layout>
      <c:overlay val="0"/>
      <c:spPr>
        <a:noFill/>
        <a:ln w="25400">
          <a:noFill/>
        </a:ln>
      </c:spPr>
      <c:txPr>
        <a:bodyPr/>
        <a:lstStyle/>
        <a:p>
          <a:pPr>
            <a:defRPr sz="84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Tasas efectivas</a:t>
            </a:r>
          </a:p>
        </c:rich>
      </c:tx>
      <c:overlay val="0"/>
      <c:spPr>
        <a:noFill/>
        <a:ln w="25400">
          <a:noFill/>
        </a:ln>
      </c:spPr>
    </c:title>
    <c:autoTitleDeleted val="0"/>
    <c:plotArea>
      <c:layout>
        <c:manualLayout>
          <c:layoutTarget val="inner"/>
          <c:xMode val="edge"/>
          <c:yMode val="edge"/>
          <c:x val="7.2095350791825177E-2"/>
          <c:y val="0.12437961099932932"/>
          <c:w val="0.87940167064791075"/>
          <c:h val="0.70878167786628177"/>
        </c:manualLayout>
      </c:layout>
      <c:lineChart>
        <c:grouping val="standard"/>
        <c:varyColors val="0"/>
        <c:ser>
          <c:idx val="0"/>
          <c:order val="0"/>
          <c:tx>
            <c:strRef>
              <c:f>'Tasas efectivas'!$C$13</c:f>
              <c:strCache>
                <c:ptCount val="1"/>
                <c:pt idx="0">
                  <c:v>Iracis</c:v>
                </c:pt>
              </c:strCache>
            </c:strRef>
          </c:tx>
          <c:spPr>
            <a:ln w="28575" cap="rnd">
              <a:solidFill>
                <a:schemeClr val="accent1"/>
              </a:solidFill>
              <a:round/>
            </a:ln>
            <a:effectLst/>
          </c:spPr>
          <c:marker>
            <c:symbol val="none"/>
          </c:marker>
          <c:cat>
            <c:numRef>
              <c:f>'Tasas efectivas'!$B$14:$B$23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efectivas'!$C$14:$C$23</c:f>
              <c:numCache>
                <c:formatCode>0.000</c:formatCode>
                <c:ptCount val="10"/>
                <c:pt idx="0">
                  <c:v>7.0999998116727031E-3</c:v>
                </c:pt>
                <c:pt idx="1">
                  <c:v>7.1000002070426135E-3</c:v>
                </c:pt>
                <c:pt idx="2">
                  <c:v>8.4872305921879325E-3</c:v>
                </c:pt>
                <c:pt idx="3">
                  <c:v>8.8372479898218871E-3</c:v>
                </c:pt>
                <c:pt idx="4">
                  <c:v>7.0999999115686739E-3</c:v>
                </c:pt>
                <c:pt idx="5">
                  <c:v>7.750107447496009E-3</c:v>
                </c:pt>
                <c:pt idx="6">
                  <c:v>9.3646080476371373E-3</c:v>
                </c:pt>
                <c:pt idx="7">
                  <c:v>8.4252317097144262E-3</c:v>
                </c:pt>
                <c:pt idx="8">
                  <c:v>7.5877219022612331E-3</c:v>
                </c:pt>
                <c:pt idx="9">
                  <c:v>8.7155645739385289E-3</c:v>
                </c:pt>
              </c:numCache>
            </c:numRef>
          </c:val>
          <c:smooth val="0"/>
          <c:extLst>
            <c:ext xmlns:c16="http://schemas.microsoft.com/office/drawing/2014/chart" uri="{C3380CC4-5D6E-409C-BE32-E72D297353CC}">
              <c16:uniqueId val="{00000000-85C6-40AE-8075-DC4A6C43A549}"/>
            </c:ext>
          </c:extLst>
        </c:ser>
        <c:ser>
          <c:idx val="1"/>
          <c:order val="1"/>
          <c:tx>
            <c:strRef>
              <c:f>'Tasas efectivas'!$D$13</c:f>
              <c:strCache>
                <c:ptCount val="1"/>
                <c:pt idx="0">
                  <c:v>Iragro</c:v>
                </c:pt>
              </c:strCache>
            </c:strRef>
          </c:tx>
          <c:spPr>
            <a:ln w="28575" cap="rnd">
              <a:solidFill>
                <a:schemeClr val="accent2"/>
              </a:solidFill>
              <a:round/>
            </a:ln>
            <a:effectLst/>
          </c:spPr>
          <c:marker>
            <c:symbol val="none"/>
          </c:marker>
          <c:cat>
            <c:numRef>
              <c:f>'Tasas efectivas'!$B$14:$B$23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efectivas'!$D$14:$D$23</c:f>
              <c:numCache>
                <c:formatCode>0.000</c:formatCode>
                <c:ptCount val="10"/>
                <c:pt idx="0">
                  <c:v>0</c:v>
                </c:pt>
                <c:pt idx="1">
                  <c:v>0</c:v>
                </c:pt>
                <c:pt idx="2">
                  <c:v>0</c:v>
                </c:pt>
                <c:pt idx="3">
                  <c:v>0</c:v>
                </c:pt>
                <c:pt idx="4">
                  <c:v>0</c:v>
                </c:pt>
                <c:pt idx="5">
                  <c:v>0</c:v>
                </c:pt>
                <c:pt idx="6">
                  <c:v>1.1800000460515131E-2</c:v>
                </c:pt>
                <c:pt idx="7">
                  <c:v>1.2183888696788882E-2</c:v>
                </c:pt>
                <c:pt idx="8">
                  <c:v>1.1855206450090354E-2</c:v>
                </c:pt>
                <c:pt idx="9">
                  <c:v>1.2369170479627037E-2</c:v>
                </c:pt>
              </c:numCache>
            </c:numRef>
          </c:val>
          <c:smooth val="0"/>
          <c:extLst>
            <c:ext xmlns:c16="http://schemas.microsoft.com/office/drawing/2014/chart" uri="{C3380CC4-5D6E-409C-BE32-E72D297353CC}">
              <c16:uniqueId val="{00000001-85C6-40AE-8075-DC4A6C43A549}"/>
            </c:ext>
          </c:extLst>
        </c:ser>
        <c:ser>
          <c:idx val="2"/>
          <c:order val="2"/>
          <c:tx>
            <c:strRef>
              <c:f>'Tasas efectivas'!$E$13</c:f>
              <c:strCache>
                <c:ptCount val="1"/>
                <c:pt idx="0">
                  <c:v>Total</c:v>
                </c:pt>
              </c:strCache>
            </c:strRef>
          </c:tx>
          <c:spPr>
            <a:ln w="28575" cap="rnd">
              <a:solidFill>
                <a:schemeClr val="accent3"/>
              </a:solidFill>
              <a:round/>
            </a:ln>
            <a:effectLst/>
          </c:spPr>
          <c:marker>
            <c:symbol val="none"/>
          </c:marker>
          <c:cat>
            <c:numRef>
              <c:f>'Tasas efectivas'!$B$14:$B$23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efectivas'!$E$14:$E$23</c:f>
              <c:numCache>
                <c:formatCode>0.000</c:formatCode>
                <c:ptCount val="10"/>
                <c:pt idx="0">
                  <c:v>1.2946137418577726E-2</c:v>
                </c:pt>
                <c:pt idx="1">
                  <c:v>1.0104407590796221E-3</c:v>
                </c:pt>
                <c:pt idx="2">
                  <c:v>2.8734508491059956E-3</c:v>
                </c:pt>
                <c:pt idx="3">
                  <c:v>3.0472766928733288E-3</c:v>
                </c:pt>
                <c:pt idx="4">
                  <c:v>2.272711969699638E-3</c:v>
                </c:pt>
                <c:pt idx="5">
                  <c:v>3.8581554540323025E-3</c:v>
                </c:pt>
                <c:pt idx="6">
                  <c:v>3.5059567368950096E-3</c:v>
                </c:pt>
                <c:pt idx="7">
                  <c:v>4.6254296000951215E-3</c:v>
                </c:pt>
                <c:pt idx="8">
                  <c:v>4.6901456059776983E-3</c:v>
                </c:pt>
                <c:pt idx="9">
                  <c:v>1.7221885643739446E-2</c:v>
                </c:pt>
              </c:numCache>
            </c:numRef>
          </c:val>
          <c:smooth val="0"/>
          <c:extLst>
            <c:ext xmlns:c16="http://schemas.microsoft.com/office/drawing/2014/chart" uri="{C3380CC4-5D6E-409C-BE32-E72D297353CC}">
              <c16:uniqueId val="{00000002-85C6-40AE-8075-DC4A6C43A549}"/>
            </c:ext>
          </c:extLst>
        </c:ser>
        <c:dLbls>
          <c:showLegendKey val="0"/>
          <c:showVal val="0"/>
          <c:showCatName val="0"/>
          <c:showSerName val="0"/>
          <c:showPercent val="0"/>
          <c:showBubbleSize val="0"/>
        </c:dLbls>
        <c:smooth val="0"/>
        <c:axId val="770760616"/>
        <c:axId val="1"/>
      </c:lineChart>
      <c:catAx>
        <c:axId val="770760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0760616"/>
        <c:crosses val="autoZero"/>
        <c:crossBetween val="between"/>
      </c:valAx>
      <c:spPr>
        <a:noFill/>
        <a:ln w="25400">
          <a:noFill/>
        </a:ln>
      </c:spPr>
    </c:plotArea>
    <c:legend>
      <c:legendPos val="r"/>
      <c:layout>
        <c:manualLayout>
          <c:xMode val="edge"/>
          <c:yMode val="edge"/>
          <c:x val="0.29088094978526341"/>
          <c:y val="0.91191709844559588"/>
          <c:w val="0.42138429482405726"/>
          <c:h val="6.2176165803108807E-2"/>
        </c:manualLayout>
      </c:layout>
      <c:overlay val="0"/>
      <c:spPr>
        <a:noFill/>
        <a:ln w="25400">
          <a:noFill/>
        </a:ln>
      </c:spPr>
      <c:txPr>
        <a:bodyPr/>
        <a:lstStyle/>
        <a:p>
          <a:pPr>
            <a:defRPr sz="84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Tasa efectivas</a:t>
            </a:r>
          </a:p>
        </c:rich>
      </c:tx>
      <c:overlay val="0"/>
      <c:spPr>
        <a:noFill/>
        <a:ln w="25400">
          <a:noFill/>
        </a:ln>
      </c:spPr>
    </c:title>
    <c:autoTitleDeleted val="0"/>
    <c:plotArea>
      <c:layout>
        <c:manualLayout>
          <c:layoutTarget val="inner"/>
          <c:xMode val="edge"/>
          <c:yMode val="edge"/>
          <c:x val="7.1835565292298245E-2"/>
          <c:y val="0.13015311627470025"/>
          <c:w val="0.84024628733362283"/>
          <c:h val="0.71124091463591554"/>
        </c:manualLayout>
      </c:layout>
      <c:lineChart>
        <c:grouping val="standard"/>
        <c:varyColors val="0"/>
        <c:ser>
          <c:idx val="0"/>
          <c:order val="0"/>
          <c:tx>
            <c:strRef>
              <c:f>'Tasas efectivas'!$M$13</c:f>
              <c:strCache>
                <c:ptCount val="1"/>
                <c:pt idx="0">
                  <c:v>Iragro</c:v>
                </c:pt>
              </c:strCache>
            </c:strRef>
          </c:tx>
          <c:spPr>
            <a:ln w="28575" cap="rnd">
              <a:solidFill>
                <a:schemeClr val="accent1"/>
              </a:solidFill>
              <a:round/>
            </a:ln>
            <a:effectLst/>
          </c:spPr>
          <c:marker>
            <c:symbol val="none"/>
          </c:marker>
          <c:cat>
            <c:numRef>
              <c:f>'Tasas efectivas'!$L$14:$L$23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efectivas'!$M$14:$M$23</c:f>
              <c:numCache>
                <c:formatCode>0.000</c:formatCode>
                <c:ptCount val="10"/>
                <c:pt idx="0">
                  <c:v>0</c:v>
                </c:pt>
                <c:pt idx="1">
                  <c:v>0</c:v>
                </c:pt>
                <c:pt idx="2">
                  <c:v>0</c:v>
                </c:pt>
                <c:pt idx="3">
                  <c:v>0</c:v>
                </c:pt>
                <c:pt idx="4">
                  <c:v>0</c:v>
                </c:pt>
                <c:pt idx="5">
                  <c:v>0</c:v>
                </c:pt>
                <c:pt idx="6">
                  <c:v>1.1800000460515131E-2</c:v>
                </c:pt>
                <c:pt idx="7">
                  <c:v>1.2183888696788882E-2</c:v>
                </c:pt>
                <c:pt idx="8">
                  <c:v>1.1855206450090354E-2</c:v>
                </c:pt>
                <c:pt idx="9">
                  <c:v>1.2369170479627037E-2</c:v>
                </c:pt>
              </c:numCache>
            </c:numRef>
          </c:val>
          <c:smooth val="0"/>
          <c:extLst>
            <c:ext xmlns:c16="http://schemas.microsoft.com/office/drawing/2014/chart" uri="{C3380CC4-5D6E-409C-BE32-E72D297353CC}">
              <c16:uniqueId val="{00000000-4E98-4542-B7D6-37FA0D316E79}"/>
            </c:ext>
          </c:extLst>
        </c:ser>
        <c:ser>
          <c:idx val="1"/>
          <c:order val="1"/>
          <c:tx>
            <c:strRef>
              <c:f>'Tasas efectivas'!$N$13</c:f>
              <c:strCache>
                <c:ptCount val="1"/>
                <c:pt idx="0">
                  <c:v>Iracis</c:v>
                </c:pt>
              </c:strCache>
            </c:strRef>
          </c:tx>
          <c:spPr>
            <a:ln w="28575" cap="rnd">
              <a:solidFill>
                <a:schemeClr val="accent2"/>
              </a:solidFill>
              <a:round/>
            </a:ln>
            <a:effectLst/>
          </c:spPr>
          <c:marker>
            <c:symbol val="none"/>
          </c:marker>
          <c:cat>
            <c:numRef>
              <c:f>'Tasas efectivas'!$L$14:$L$23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efectivas'!$N$14:$N$23</c:f>
              <c:numCache>
                <c:formatCode>0.000</c:formatCode>
                <c:ptCount val="10"/>
                <c:pt idx="0">
                  <c:v>7.0999998116727031E-3</c:v>
                </c:pt>
                <c:pt idx="1">
                  <c:v>7.1000002070426135E-3</c:v>
                </c:pt>
                <c:pt idx="2">
                  <c:v>8.5567041870997888E-3</c:v>
                </c:pt>
                <c:pt idx="3">
                  <c:v>8.7912968852339232E-3</c:v>
                </c:pt>
                <c:pt idx="4">
                  <c:v>7.0999999115686739E-3</c:v>
                </c:pt>
                <c:pt idx="5">
                  <c:v>7.750107447496009E-3</c:v>
                </c:pt>
                <c:pt idx="6">
                  <c:v>9.3646080476371373E-3</c:v>
                </c:pt>
                <c:pt idx="7">
                  <c:v>8.4252317097144262E-3</c:v>
                </c:pt>
                <c:pt idx="8">
                  <c:v>7.5877219022612331E-3</c:v>
                </c:pt>
                <c:pt idx="9">
                  <c:v>8.7155645739385289E-3</c:v>
                </c:pt>
              </c:numCache>
            </c:numRef>
          </c:val>
          <c:smooth val="0"/>
          <c:extLst>
            <c:ext xmlns:c16="http://schemas.microsoft.com/office/drawing/2014/chart" uri="{C3380CC4-5D6E-409C-BE32-E72D297353CC}">
              <c16:uniqueId val="{00000001-4E98-4542-B7D6-37FA0D316E79}"/>
            </c:ext>
          </c:extLst>
        </c:ser>
        <c:ser>
          <c:idx val="2"/>
          <c:order val="2"/>
          <c:tx>
            <c:strRef>
              <c:f>'Tasas efectivas'!$O$13</c:f>
              <c:strCache>
                <c:ptCount val="1"/>
                <c:pt idx="0">
                  <c:v>Irpc</c:v>
                </c:pt>
              </c:strCache>
            </c:strRef>
          </c:tx>
          <c:spPr>
            <a:ln w="28575" cap="rnd">
              <a:solidFill>
                <a:schemeClr val="accent3"/>
              </a:solidFill>
              <a:round/>
            </a:ln>
            <a:effectLst/>
          </c:spPr>
          <c:marker>
            <c:symbol val="none"/>
          </c:marker>
          <c:cat>
            <c:numRef>
              <c:f>'Tasas efectivas'!$L$14:$L$23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efectivas'!$O$14:$O$23</c:f>
              <c:numCache>
                <c:formatCode>0.000</c:formatCode>
                <c:ptCount val="10"/>
                <c:pt idx="0">
                  <c:v>0</c:v>
                </c:pt>
                <c:pt idx="1">
                  <c:v>1.9204128320206482E-3</c:v>
                </c:pt>
                <c:pt idx="2">
                  <c:v>1.9932893553282361E-3</c:v>
                </c:pt>
                <c:pt idx="3">
                  <c:v>1.8800623470755331E-3</c:v>
                </c:pt>
                <c:pt idx="4">
                  <c:v>2.3825069671242144E-3</c:v>
                </c:pt>
                <c:pt idx="5">
                  <c:v>1.8507544395341667E-3</c:v>
                </c:pt>
                <c:pt idx="6">
                  <c:v>2.0569364114488209E-3</c:v>
                </c:pt>
                <c:pt idx="7">
                  <c:v>1.8347436355631492E-3</c:v>
                </c:pt>
                <c:pt idx="8">
                  <c:v>1.9089873682011592E-3</c:v>
                </c:pt>
                <c:pt idx="9">
                  <c:v>2.2430682030811504E-3</c:v>
                </c:pt>
              </c:numCache>
            </c:numRef>
          </c:val>
          <c:smooth val="0"/>
          <c:extLst>
            <c:ext xmlns:c16="http://schemas.microsoft.com/office/drawing/2014/chart" uri="{C3380CC4-5D6E-409C-BE32-E72D297353CC}">
              <c16:uniqueId val="{00000002-4E98-4542-B7D6-37FA0D316E79}"/>
            </c:ext>
          </c:extLst>
        </c:ser>
        <c:dLbls>
          <c:showLegendKey val="0"/>
          <c:showVal val="0"/>
          <c:showCatName val="0"/>
          <c:showSerName val="0"/>
          <c:showPercent val="0"/>
          <c:showBubbleSize val="0"/>
        </c:dLbls>
        <c:smooth val="0"/>
        <c:axId val="770758648"/>
        <c:axId val="1"/>
      </c:lineChart>
      <c:catAx>
        <c:axId val="770758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9.0000000000000024E-2"/>
          <c:min val="0"/>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0758648"/>
        <c:crosses val="autoZero"/>
        <c:crossBetween val="between"/>
        <c:minorUnit val="1.0000000000000002E-2"/>
      </c:valAx>
      <c:spPr>
        <a:noFill/>
        <a:ln w="25400">
          <a:noFill/>
        </a:ln>
      </c:spPr>
    </c:plotArea>
    <c:legend>
      <c:legendPos val="r"/>
      <c:layout>
        <c:manualLayout>
          <c:xMode val="edge"/>
          <c:yMode val="edge"/>
          <c:x val="0.27158576547917906"/>
          <c:y val="0.90231362467866327"/>
          <c:w val="0.47252783473545024"/>
          <c:h val="7.1979434447300775E-2"/>
        </c:manualLayout>
      </c:layout>
      <c:overlay val="0"/>
      <c:spPr>
        <a:noFill/>
        <a:ln w="25400">
          <a:noFill/>
        </a:ln>
      </c:spPr>
      <c:txPr>
        <a:bodyPr/>
        <a:lstStyle/>
        <a:p>
          <a:pPr>
            <a:defRPr sz="84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Dependencia del ingreso con respecto a la referencia</a:t>
            </a:r>
          </a:p>
        </c:rich>
      </c:tx>
      <c:overlay val="0"/>
      <c:spPr>
        <a:noFill/>
        <a:ln w="25400">
          <a:noFill/>
        </a:ln>
      </c:spPr>
    </c:title>
    <c:autoTitleDeleted val="0"/>
    <c:plotArea>
      <c:layout>
        <c:manualLayout>
          <c:layoutTarget val="inner"/>
          <c:xMode val="edge"/>
          <c:yMode val="edge"/>
          <c:x val="5.596063474386731E-2"/>
          <c:y val="0.11288261256017161"/>
          <c:w val="0.88655763888580896"/>
          <c:h val="0.75264644822480142"/>
        </c:manualLayout>
      </c:layout>
      <c:barChart>
        <c:barDir val="col"/>
        <c:grouping val="clustered"/>
        <c:varyColors val="0"/>
        <c:ser>
          <c:idx val="0"/>
          <c:order val="0"/>
          <c:tx>
            <c:strRef>
              <c:f>Dependencia!$C$19</c:f>
              <c:strCache>
                <c:ptCount val="1"/>
                <c:pt idx="0">
                  <c:v>Total IVA</c:v>
                </c:pt>
              </c:strCache>
            </c:strRef>
          </c:tx>
          <c:spPr>
            <a:solidFill>
              <a:srgbClr val="4472C4"/>
            </a:solidFill>
            <a:ln w="25400">
              <a:noFill/>
            </a:ln>
          </c:spPr>
          <c:invertIfNegative val="0"/>
          <c:cat>
            <c:strRef>
              <c:f>Dependencia!$B$20:$B$29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Dependencia!$C$20:$C$29</c:f>
              <c:numCache>
                <c:formatCode>0.000</c:formatCode>
                <c:ptCount val="10"/>
                <c:pt idx="0">
                  <c:v>6.5330612983569833E-2</c:v>
                </c:pt>
                <c:pt idx="1">
                  <c:v>5.1188719647123009E-2</c:v>
                </c:pt>
                <c:pt idx="2">
                  <c:v>4.4622529722581475E-2</c:v>
                </c:pt>
                <c:pt idx="3">
                  <c:v>4.2727435657541647E-2</c:v>
                </c:pt>
                <c:pt idx="4">
                  <c:v>4.3391827480355298E-2</c:v>
                </c:pt>
                <c:pt idx="5">
                  <c:v>3.9177688980480387E-2</c:v>
                </c:pt>
                <c:pt idx="6">
                  <c:v>3.792549084575822E-2</c:v>
                </c:pt>
                <c:pt idx="7">
                  <c:v>3.6396693083842802E-2</c:v>
                </c:pt>
                <c:pt idx="8">
                  <c:v>3.5845376749536653E-2</c:v>
                </c:pt>
                <c:pt idx="9">
                  <c:v>2.9214182145542316E-2</c:v>
                </c:pt>
              </c:numCache>
            </c:numRef>
          </c:val>
          <c:extLst>
            <c:ext xmlns:c16="http://schemas.microsoft.com/office/drawing/2014/chart" uri="{C3380CC4-5D6E-409C-BE32-E72D297353CC}">
              <c16:uniqueId val="{00000000-2217-493E-AADD-94F122541AD0}"/>
            </c:ext>
          </c:extLst>
        </c:ser>
        <c:ser>
          <c:idx val="1"/>
          <c:order val="1"/>
          <c:tx>
            <c:strRef>
              <c:f>Dependencia!$D$19</c:f>
              <c:strCache>
                <c:ptCount val="1"/>
                <c:pt idx="0">
                  <c:v>Total IVA</c:v>
                </c:pt>
              </c:strCache>
            </c:strRef>
          </c:tx>
          <c:spPr>
            <a:solidFill>
              <a:srgbClr val="ED7D31"/>
            </a:solidFill>
            <a:ln w="25400">
              <a:noFill/>
            </a:ln>
          </c:spPr>
          <c:invertIfNegative val="0"/>
          <c:cat>
            <c:strRef>
              <c:f>Dependencia!$B$20:$B$29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Dependencia!$D$20:$D$29</c:f>
              <c:numCache>
                <c:formatCode>0.000</c:formatCode>
                <c:ptCount val="10"/>
                <c:pt idx="0">
                  <c:v>6.5330612983569833E-2</c:v>
                </c:pt>
                <c:pt idx="1">
                  <c:v>5.1188719647123009E-2</c:v>
                </c:pt>
                <c:pt idx="2">
                  <c:v>4.4622529722581475E-2</c:v>
                </c:pt>
                <c:pt idx="3">
                  <c:v>4.2727435657541647E-2</c:v>
                </c:pt>
                <c:pt idx="4">
                  <c:v>4.3391827480355298E-2</c:v>
                </c:pt>
                <c:pt idx="5">
                  <c:v>3.9177688980480387E-2</c:v>
                </c:pt>
                <c:pt idx="6">
                  <c:v>3.792549084575822E-2</c:v>
                </c:pt>
                <c:pt idx="7">
                  <c:v>3.6396693083842802E-2</c:v>
                </c:pt>
                <c:pt idx="8">
                  <c:v>3.5845376749536653E-2</c:v>
                </c:pt>
                <c:pt idx="9">
                  <c:v>2.9214182145542316E-2</c:v>
                </c:pt>
              </c:numCache>
            </c:numRef>
          </c:val>
          <c:extLst>
            <c:ext xmlns:c16="http://schemas.microsoft.com/office/drawing/2014/chart" uri="{C3380CC4-5D6E-409C-BE32-E72D297353CC}">
              <c16:uniqueId val="{00000001-2217-493E-AADD-94F122541AD0}"/>
            </c:ext>
          </c:extLst>
        </c:ser>
        <c:ser>
          <c:idx val="2"/>
          <c:order val="2"/>
          <c:tx>
            <c:strRef>
              <c:f>Dependencia!$E$19</c:f>
              <c:strCache>
                <c:ptCount val="1"/>
                <c:pt idx="0">
                  <c:v>Impuestos por dividendo</c:v>
                </c:pt>
              </c:strCache>
            </c:strRef>
          </c:tx>
          <c:spPr>
            <a:solidFill>
              <a:srgbClr val="A5A5A5"/>
            </a:solidFill>
            <a:ln w="25400">
              <a:noFill/>
            </a:ln>
          </c:spPr>
          <c:invertIfNegative val="0"/>
          <c:cat>
            <c:strRef>
              <c:f>Dependencia!$B$20:$B$29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Dependencia!$E$20:$E$29</c:f>
              <c:numCache>
                <c:formatCode>0.000</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2-2217-493E-AADD-94F122541AD0}"/>
            </c:ext>
          </c:extLst>
        </c:ser>
        <c:dLbls>
          <c:showLegendKey val="0"/>
          <c:showVal val="0"/>
          <c:showCatName val="0"/>
          <c:showSerName val="0"/>
          <c:showPercent val="0"/>
          <c:showBubbleSize val="0"/>
        </c:dLbls>
        <c:gapWidth val="75"/>
        <c:overlap val="-25"/>
        <c:axId val="770553456"/>
        <c:axId val="1"/>
      </c:barChart>
      <c:catAx>
        <c:axId val="770553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0553456"/>
        <c:crosses val="autoZero"/>
        <c:crossBetween val="between"/>
      </c:valAx>
      <c:spPr>
        <a:noFill/>
        <a:ln w="25400">
          <a:noFill/>
        </a:ln>
      </c:spPr>
    </c:plotArea>
    <c:legend>
      <c:legendPos val="r"/>
      <c:layout>
        <c:manualLayout>
          <c:xMode val="edge"/>
          <c:yMode val="edge"/>
          <c:x val="4.0963855421686748E-2"/>
          <c:y val="0.93260968559961532"/>
          <c:w val="0.92168674698795183"/>
          <c:h val="4.7826137723057195E-2"/>
        </c:manualLayout>
      </c:layout>
      <c:overlay val="0"/>
      <c:spPr>
        <a:noFill/>
        <a:ln w="25400">
          <a:noFill/>
        </a:ln>
      </c:spPr>
      <c:txPr>
        <a:bodyPr/>
        <a:lstStyle/>
        <a:p>
          <a:pPr>
            <a:defRPr sz="84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Dependencia del ingreso con respecto a la referencia</a:t>
            </a:r>
          </a:p>
        </c:rich>
      </c:tx>
      <c:overlay val="0"/>
      <c:spPr>
        <a:noFill/>
        <a:ln w="25400">
          <a:noFill/>
        </a:ln>
      </c:spPr>
    </c:title>
    <c:autoTitleDeleted val="0"/>
    <c:plotArea>
      <c:layout>
        <c:manualLayout>
          <c:layoutTarget val="inner"/>
          <c:xMode val="edge"/>
          <c:yMode val="edge"/>
          <c:x val="4.3734569450707389E-2"/>
          <c:y val="0.11105740813785517"/>
          <c:w val="0.89908778724691341"/>
          <c:h val="0.76558392827713806"/>
        </c:manualLayout>
      </c:layout>
      <c:barChart>
        <c:barDir val="col"/>
        <c:grouping val="clustered"/>
        <c:varyColors val="0"/>
        <c:ser>
          <c:idx val="0"/>
          <c:order val="0"/>
          <c:tx>
            <c:strRef>
              <c:f>Dependencia!$P$19</c:f>
              <c:strCache>
                <c:ptCount val="1"/>
                <c:pt idx="0">
                  <c:v>Total ISC</c:v>
                </c:pt>
              </c:strCache>
            </c:strRef>
          </c:tx>
          <c:spPr>
            <a:solidFill>
              <a:srgbClr val="4472C4"/>
            </a:solidFill>
            <a:ln w="25400">
              <a:noFill/>
            </a:ln>
          </c:spPr>
          <c:invertIfNegative val="0"/>
          <c:cat>
            <c:strRef>
              <c:f>Dependencia!$O$20:$O$29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Dependencia!$P$20:$P$29</c:f>
              <c:numCache>
                <c:formatCode>0.000</c:formatCode>
                <c:ptCount val="10"/>
                <c:pt idx="0">
                  <c:v>1.8565969768591928E-2</c:v>
                </c:pt>
                <c:pt idx="1">
                  <c:v>1.3312096048160056E-2</c:v>
                </c:pt>
                <c:pt idx="2">
                  <c:v>1.2023025357662771E-2</c:v>
                </c:pt>
                <c:pt idx="3">
                  <c:v>1.1509668150679645E-2</c:v>
                </c:pt>
                <c:pt idx="4">
                  <c:v>1.1244309009107875E-2</c:v>
                </c:pt>
                <c:pt idx="5">
                  <c:v>1.1230372007493768E-2</c:v>
                </c:pt>
                <c:pt idx="6">
                  <c:v>1.0856896228712245E-2</c:v>
                </c:pt>
                <c:pt idx="7">
                  <c:v>1.0268813699701862E-2</c:v>
                </c:pt>
                <c:pt idx="8">
                  <c:v>1.1232143568188758E-2</c:v>
                </c:pt>
                <c:pt idx="9">
                  <c:v>9.9063724166840381E-3</c:v>
                </c:pt>
              </c:numCache>
            </c:numRef>
          </c:val>
          <c:extLst>
            <c:ext xmlns:c16="http://schemas.microsoft.com/office/drawing/2014/chart" uri="{C3380CC4-5D6E-409C-BE32-E72D297353CC}">
              <c16:uniqueId val="{00000000-DCE2-4C95-9648-B08C50193638}"/>
            </c:ext>
          </c:extLst>
        </c:ser>
        <c:ser>
          <c:idx val="1"/>
          <c:order val="1"/>
          <c:tx>
            <c:strRef>
              <c:f>Dependencia!$Q$19</c:f>
              <c:strCache>
                <c:ptCount val="1"/>
                <c:pt idx="0">
                  <c:v>Total IVA</c:v>
                </c:pt>
              </c:strCache>
            </c:strRef>
          </c:tx>
          <c:spPr>
            <a:solidFill>
              <a:srgbClr val="ED7D31"/>
            </a:solidFill>
            <a:ln w="25400">
              <a:noFill/>
            </a:ln>
          </c:spPr>
          <c:invertIfNegative val="0"/>
          <c:cat>
            <c:strRef>
              <c:f>Dependencia!$O$20:$O$29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Dependencia!$Q$20:$Q$29</c:f>
              <c:numCache>
                <c:formatCode>0.000</c:formatCode>
                <c:ptCount val="10"/>
                <c:pt idx="0">
                  <c:v>6.5330612983569833E-2</c:v>
                </c:pt>
                <c:pt idx="1">
                  <c:v>5.1188719647123009E-2</c:v>
                </c:pt>
                <c:pt idx="2">
                  <c:v>4.4622529722581475E-2</c:v>
                </c:pt>
                <c:pt idx="3">
                  <c:v>4.2727435657541647E-2</c:v>
                </c:pt>
                <c:pt idx="4">
                  <c:v>4.3391827480355298E-2</c:v>
                </c:pt>
                <c:pt idx="5">
                  <c:v>3.9177688980480387E-2</c:v>
                </c:pt>
                <c:pt idx="6">
                  <c:v>3.792549084575822E-2</c:v>
                </c:pt>
                <c:pt idx="7">
                  <c:v>3.6396693083842802E-2</c:v>
                </c:pt>
                <c:pt idx="8">
                  <c:v>3.5845376749536653E-2</c:v>
                </c:pt>
                <c:pt idx="9">
                  <c:v>2.9214182145542316E-2</c:v>
                </c:pt>
              </c:numCache>
            </c:numRef>
          </c:val>
          <c:extLst>
            <c:ext xmlns:c16="http://schemas.microsoft.com/office/drawing/2014/chart" uri="{C3380CC4-5D6E-409C-BE32-E72D297353CC}">
              <c16:uniqueId val="{00000001-DCE2-4C95-9648-B08C50193638}"/>
            </c:ext>
          </c:extLst>
        </c:ser>
        <c:ser>
          <c:idx val="2"/>
          <c:order val="2"/>
          <c:tx>
            <c:strRef>
              <c:f>Dependencia!$R$19</c:f>
              <c:strCache>
                <c:ptCount val="1"/>
                <c:pt idx="0">
                  <c:v>Ingresos por programa Tekopora</c:v>
                </c:pt>
              </c:strCache>
            </c:strRef>
          </c:tx>
          <c:spPr>
            <a:solidFill>
              <a:srgbClr val="A5A5A5"/>
            </a:solidFill>
            <a:ln w="25400">
              <a:noFill/>
            </a:ln>
          </c:spPr>
          <c:invertIfNegative val="0"/>
          <c:cat>
            <c:strRef>
              <c:f>Dependencia!$O$20:$O$29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Dependencia!$R$20:$R$29</c:f>
              <c:numCache>
                <c:formatCode>0.000</c:formatCode>
                <c:ptCount val="10"/>
                <c:pt idx="0">
                  <c:v>0.27834620433839757</c:v>
                </c:pt>
                <c:pt idx="1">
                  <c:v>0.11926866770293156</c:v>
                </c:pt>
                <c:pt idx="2">
                  <c:v>8.2266717464085745E-2</c:v>
                </c:pt>
                <c:pt idx="3">
                  <c:v>5.9504683725350956E-2</c:v>
                </c:pt>
                <c:pt idx="4">
                  <c:v>5.2643338920195064E-2</c:v>
                </c:pt>
                <c:pt idx="5">
                  <c:v>4.293387611472603E-2</c:v>
                </c:pt>
                <c:pt idx="6">
                  <c:v>4.8249009387889272E-2</c:v>
                </c:pt>
                <c:pt idx="7">
                  <c:v>2.1960555426027338E-2</c:v>
                </c:pt>
                <c:pt idx="8">
                  <c:v>1.5952334219296021E-2</c:v>
                </c:pt>
                <c:pt idx="9">
                  <c:v>1.8686639653971621E-2</c:v>
                </c:pt>
              </c:numCache>
            </c:numRef>
          </c:val>
          <c:extLst>
            <c:ext xmlns:c16="http://schemas.microsoft.com/office/drawing/2014/chart" uri="{C3380CC4-5D6E-409C-BE32-E72D297353CC}">
              <c16:uniqueId val="{00000002-DCE2-4C95-9648-B08C50193638}"/>
            </c:ext>
          </c:extLst>
        </c:ser>
        <c:dLbls>
          <c:showLegendKey val="0"/>
          <c:showVal val="0"/>
          <c:showCatName val="0"/>
          <c:showSerName val="0"/>
          <c:showPercent val="0"/>
          <c:showBubbleSize val="0"/>
        </c:dLbls>
        <c:gapWidth val="219"/>
        <c:overlap val="-27"/>
        <c:axId val="770552800"/>
        <c:axId val="1"/>
      </c:barChart>
      <c:catAx>
        <c:axId val="77055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0.12000000000000001"/>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0552800"/>
        <c:crosses val="autoZero"/>
        <c:crossBetween val="between"/>
      </c:valAx>
      <c:spPr>
        <a:noFill/>
        <a:ln w="25400">
          <a:noFill/>
        </a:ln>
      </c:spPr>
    </c:plotArea>
    <c:legend>
      <c:legendPos val="r"/>
      <c:layout>
        <c:manualLayout>
          <c:xMode val="edge"/>
          <c:yMode val="edge"/>
          <c:x val="1.1709601873536301E-2"/>
          <c:y val="0.91880533604879489"/>
          <c:w val="0.97775175644028101"/>
          <c:h val="5.5555671482020154E-2"/>
        </c:manualLayout>
      </c:layout>
      <c:overlay val="0"/>
      <c:spPr>
        <a:noFill/>
        <a:ln w="25400">
          <a:noFill/>
        </a:ln>
      </c:spPr>
      <c:txPr>
        <a:bodyPr/>
        <a:lstStyle/>
        <a:p>
          <a:pPr>
            <a:defRPr sz="84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Cobertura por decil de ingreso bruto</a:t>
            </a:r>
          </a:p>
        </c:rich>
      </c:tx>
      <c:overlay val="0"/>
      <c:spPr>
        <a:noFill/>
        <a:ln w="25400">
          <a:noFill/>
        </a:ln>
      </c:spPr>
    </c:title>
    <c:autoTitleDeleted val="0"/>
    <c:plotArea>
      <c:layout>
        <c:manualLayout>
          <c:layoutTarget val="inner"/>
          <c:xMode val="edge"/>
          <c:yMode val="edge"/>
          <c:x val="3.9846727647312848E-2"/>
          <c:y val="9.5394486967036535E-2"/>
          <c:w val="0.91312736784598769"/>
          <c:h val="0.77817494458225278"/>
        </c:manualLayout>
      </c:layout>
      <c:barChart>
        <c:barDir val="col"/>
        <c:grouping val="clustered"/>
        <c:varyColors val="0"/>
        <c:ser>
          <c:idx val="0"/>
          <c:order val="0"/>
          <c:tx>
            <c:strRef>
              <c:f>Cobertura!$C$15</c:f>
              <c:strCache>
                <c:ptCount val="1"/>
                <c:pt idx="0">
                  <c:v>Impuestos laborales - dependencia</c:v>
                </c:pt>
              </c:strCache>
            </c:strRef>
          </c:tx>
          <c:spPr>
            <a:solidFill>
              <a:srgbClr val="4472C4"/>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Cobertura!$C$16:$C$25</c:f>
              <c:numCache>
                <c:formatCode>0.000</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0832-473A-A410-BBA3C9ED1C81}"/>
            </c:ext>
          </c:extLst>
        </c:ser>
        <c:ser>
          <c:idx val="1"/>
          <c:order val="1"/>
          <c:tx>
            <c:strRef>
              <c:f>Cobertura!$D$15</c:f>
              <c:strCache>
                <c:ptCount val="1"/>
                <c:pt idx="0">
                  <c:v>Total IVA</c:v>
                </c:pt>
              </c:strCache>
            </c:strRef>
          </c:tx>
          <c:spPr>
            <a:solidFill>
              <a:srgbClr val="ED7D31"/>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Cobertura!$D$16:$D$25</c:f>
              <c:numCache>
                <c:formatCode>0.000</c:formatCode>
                <c:ptCount val="10"/>
                <c:pt idx="0">
                  <c:v>100</c:v>
                </c:pt>
                <c:pt idx="1">
                  <c:v>100</c:v>
                </c:pt>
                <c:pt idx="2">
                  <c:v>100</c:v>
                </c:pt>
                <c:pt idx="3">
                  <c:v>100</c:v>
                </c:pt>
                <c:pt idx="4">
                  <c:v>100</c:v>
                </c:pt>
                <c:pt idx="5">
                  <c:v>99.858662446170271</c:v>
                </c:pt>
                <c:pt idx="6">
                  <c:v>99.804340197399654</c:v>
                </c:pt>
                <c:pt idx="7">
                  <c:v>99.711493361102342</c:v>
                </c:pt>
                <c:pt idx="8">
                  <c:v>99.858297439295683</c:v>
                </c:pt>
                <c:pt idx="9">
                  <c:v>96.647090276635254</c:v>
                </c:pt>
              </c:numCache>
            </c:numRef>
          </c:val>
          <c:extLst>
            <c:ext xmlns:c16="http://schemas.microsoft.com/office/drawing/2014/chart" uri="{C3380CC4-5D6E-409C-BE32-E72D297353CC}">
              <c16:uniqueId val="{00000001-0832-473A-A410-BBA3C9ED1C81}"/>
            </c:ext>
          </c:extLst>
        </c:ser>
        <c:ser>
          <c:idx val="2"/>
          <c:order val="2"/>
          <c:tx>
            <c:strRef>
              <c:f>Cobertura!$E$15</c:f>
              <c:strCache>
                <c:ptCount val="1"/>
                <c:pt idx="0">
                  <c:v>Total ISC</c:v>
                </c:pt>
              </c:strCache>
            </c:strRef>
          </c:tx>
          <c:spPr>
            <a:solidFill>
              <a:srgbClr val="A5A5A5"/>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Cobertura!$E$16:$E$25</c:f>
              <c:numCache>
                <c:formatCode>0.000</c:formatCode>
                <c:ptCount val="10"/>
                <c:pt idx="0">
                  <c:v>81.261219799655123</c:v>
                </c:pt>
                <c:pt idx="1">
                  <c:v>90.135464675683892</c:v>
                </c:pt>
                <c:pt idx="2">
                  <c:v>93.493157246980275</c:v>
                </c:pt>
                <c:pt idx="3">
                  <c:v>93.591838902098687</c:v>
                </c:pt>
                <c:pt idx="4">
                  <c:v>96.074727460821791</c:v>
                </c:pt>
                <c:pt idx="5">
                  <c:v>95.379145349479188</c:v>
                </c:pt>
                <c:pt idx="6">
                  <c:v>97.640139306240769</c:v>
                </c:pt>
                <c:pt idx="7">
                  <c:v>97.468781988689841</c:v>
                </c:pt>
                <c:pt idx="8">
                  <c:v>98.91903725091116</c:v>
                </c:pt>
                <c:pt idx="9">
                  <c:v>96.307465861282822</c:v>
                </c:pt>
              </c:numCache>
            </c:numRef>
          </c:val>
          <c:extLst>
            <c:ext xmlns:c16="http://schemas.microsoft.com/office/drawing/2014/chart" uri="{C3380CC4-5D6E-409C-BE32-E72D297353CC}">
              <c16:uniqueId val="{00000002-0832-473A-A410-BBA3C9ED1C81}"/>
            </c:ext>
          </c:extLst>
        </c:ser>
        <c:dLbls>
          <c:showLegendKey val="0"/>
          <c:showVal val="0"/>
          <c:showCatName val="0"/>
          <c:showSerName val="0"/>
          <c:showPercent val="0"/>
          <c:showBubbleSize val="0"/>
        </c:dLbls>
        <c:gapWidth val="75"/>
        <c:overlap val="-25"/>
        <c:axId val="773440880"/>
        <c:axId val="1"/>
      </c:barChart>
      <c:catAx>
        <c:axId val="77344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3440880"/>
        <c:crosses val="autoZero"/>
        <c:crossBetween val="between"/>
      </c:valAx>
      <c:spPr>
        <a:noFill/>
        <a:ln w="25400">
          <a:noFill/>
        </a:ln>
      </c:spPr>
    </c:plotArea>
    <c:legend>
      <c:legendPos val="r"/>
      <c:layout>
        <c:manualLayout>
          <c:xMode val="edge"/>
          <c:yMode val="edge"/>
          <c:x val="0.24119273108370792"/>
          <c:y val="0.92239567713639514"/>
          <c:w val="0.51490583040342142"/>
          <c:h val="4.8780540617790129E-2"/>
        </c:manualLayout>
      </c:layout>
      <c:overlay val="0"/>
      <c:spPr>
        <a:noFill/>
        <a:ln w="25400">
          <a:noFill/>
        </a:ln>
      </c:spPr>
      <c:txPr>
        <a:bodyPr/>
        <a:lstStyle/>
        <a:p>
          <a:pPr>
            <a:defRPr sz="75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Cobertura por decil de ingreso bruto</a:t>
            </a:r>
          </a:p>
        </c:rich>
      </c:tx>
      <c:overlay val="0"/>
      <c:spPr>
        <a:noFill/>
        <a:ln w="25400">
          <a:noFill/>
        </a:ln>
      </c:spPr>
    </c:title>
    <c:autoTitleDeleted val="0"/>
    <c:plotArea>
      <c:layout>
        <c:manualLayout>
          <c:layoutTarget val="inner"/>
          <c:xMode val="edge"/>
          <c:yMode val="edge"/>
          <c:x val="5.0092233768584571E-2"/>
          <c:y val="7.7067628927782655E-2"/>
          <c:w val="0.91483235092130366"/>
          <c:h val="0.80432780502595502"/>
        </c:manualLayout>
      </c:layout>
      <c:barChart>
        <c:barDir val="col"/>
        <c:grouping val="clustered"/>
        <c:varyColors val="0"/>
        <c:ser>
          <c:idx val="0"/>
          <c:order val="0"/>
          <c:tx>
            <c:strRef>
              <c:f>Cobertura!$N$15</c:f>
              <c:strCache>
                <c:ptCount val="1"/>
                <c:pt idx="0">
                  <c:v>Impuestos por motivo de IRP</c:v>
                </c:pt>
              </c:strCache>
            </c:strRef>
          </c:tx>
          <c:spPr>
            <a:solidFill>
              <a:srgbClr val="4472C4"/>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Cobertura!$N$16:$N$25</c:f>
              <c:numCache>
                <c:formatCode>0.000</c:formatCode>
                <c:ptCount val="10"/>
                <c:pt idx="0">
                  <c:v>3.245168018574162E-2</c:v>
                </c:pt>
                <c:pt idx="1">
                  <c:v>0</c:v>
                </c:pt>
                <c:pt idx="2">
                  <c:v>0</c:v>
                </c:pt>
                <c:pt idx="3">
                  <c:v>5.1331370547593617E-2</c:v>
                </c:pt>
                <c:pt idx="4">
                  <c:v>0</c:v>
                </c:pt>
                <c:pt idx="5">
                  <c:v>0</c:v>
                </c:pt>
                <c:pt idx="6">
                  <c:v>0</c:v>
                </c:pt>
                <c:pt idx="7">
                  <c:v>9.1448934619911687E-3</c:v>
                </c:pt>
                <c:pt idx="8">
                  <c:v>0.47303213896909169</c:v>
                </c:pt>
                <c:pt idx="9">
                  <c:v>8.7548769595976204</c:v>
                </c:pt>
              </c:numCache>
            </c:numRef>
          </c:val>
          <c:extLst>
            <c:ext xmlns:c16="http://schemas.microsoft.com/office/drawing/2014/chart" uri="{C3380CC4-5D6E-409C-BE32-E72D297353CC}">
              <c16:uniqueId val="{00000000-5F9D-4D4F-A065-284E72BA1B03}"/>
            </c:ext>
          </c:extLst>
        </c:ser>
        <c:ser>
          <c:idx val="1"/>
          <c:order val="1"/>
          <c:tx>
            <c:strRef>
              <c:f>Cobertura!$O$15</c:f>
              <c:strCache>
                <c:ptCount val="1"/>
                <c:pt idx="0">
                  <c:v>Total ISC</c:v>
                </c:pt>
              </c:strCache>
            </c:strRef>
          </c:tx>
          <c:spPr>
            <a:solidFill>
              <a:srgbClr val="ED7D31"/>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Cobertura!$O$16:$O$25</c:f>
              <c:numCache>
                <c:formatCode>0.000</c:formatCode>
                <c:ptCount val="10"/>
                <c:pt idx="0">
                  <c:v>81.261219799655123</c:v>
                </c:pt>
                <c:pt idx="1">
                  <c:v>90.135464675683892</c:v>
                </c:pt>
                <c:pt idx="2">
                  <c:v>93.493157246980275</c:v>
                </c:pt>
                <c:pt idx="3">
                  <c:v>93.591838902098687</c:v>
                </c:pt>
                <c:pt idx="4">
                  <c:v>96.074727460821791</c:v>
                </c:pt>
                <c:pt idx="5">
                  <c:v>95.379145349479188</c:v>
                </c:pt>
                <c:pt idx="6">
                  <c:v>97.640139306240769</c:v>
                </c:pt>
                <c:pt idx="7">
                  <c:v>97.468781988689841</c:v>
                </c:pt>
                <c:pt idx="8">
                  <c:v>98.91903725091116</c:v>
                </c:pt>
                <c:pt idx="9">
                  <c:v>96.307465861282822</c:v>
                </c:pt>
              </c:numCache>
            </c:numRef>
          </c:val>
          <c:extLst>
            <c:ext xmlns:c16="http://schemas.microsoft.com/office/drawing/2014/chart" uri="{C3380CC4-5D6E-409C-BE32-E72D297353CC}">
              <c16:uniqueId val="{00000001-5F9D-4D4F-A065-284E72BA1B03}"/>
            </c:ext>
          </c:extLst>
        </c:ser>
        <c:ser>
          <c:idx val="2"/>
          <c:order val="2"/>
          <c:tx>
            <c:strRef>
              <c:f>Cobertura!$P$15</c:f>
              <c:strCache>
                <c:ptCount val="1"/>
                <c:pt idx="0">
                  <c:v>Total IVA</c:v>
                </c:pt>
              </c:strCache>
            </c:strRef>
          </c:tx>
          <c:spPr>
            <a:solidFill>
              <a:srgbClr val="A5A5A5"/>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Cobertura!$P$16:$P$25</c:f>
              <c:numCache>
                <c:formatCode>0.000</c:formatCode>
                <c:ptCount val="10"/>
                <c:pt idx="0">
                  <c:v>100</c:v>
                </c:pt>
                <c:pt idx="1">
                  <c:v>100</c:v>
                </c:pt>
                <c:pt idx="2">
                  <c:v>100</c:v>
                </c:pt>
                <c:pt idx="3">
                  <c:v>100</c:v>
                </c:pt>
                <c:pt idx="4">
                  <c:v>100</c:v>
                </c:pt>
                <c:pt idx="5">
                  <c:v>99.858662446170271</c:v>
                </c:pt>
                <c:pt idx="6">
                  <c:v>99.804340197399654</c:v>
                </c:pt>
                <c:pt idx="7">
                  <c:v>99.711493361102342</c:v>
                </c:pt>
                <c:pt idx="8">
                  <c:v>99.858297439295683</c:v>
                </c:pt>
                <c:pt idx="9">
                  <c:v>96.647090276635254</c:v>
                </c:pt>
              </c:numCache>
            </c:numRef>
          </c:val>
          <c:extLst>
            <c:ext xmlns:c16="http://schemas.microsoft.com/office/drawing/2014/chart" uri="{C3380CC4-5D6E-409C-BE32-E72D297353CC}">
              <c16:uniqueId val="{00000002-5F9D-4D4F-A065-284E72BA1B03}"/>
            </c:ext>
          </c:extLst>
        </c:ser>
        <c:dLbls>
          <c:showLegendKey val="0"/>
          <c:showVal val="0"/>
          <c:showCatName val="0"/>
          <c:showSerName val="0"/>
          <c:showPercent val="0"/>
          <c:showBubbleSize val="0"/>
        </c:dLbls>
        <c:gapWidth val="75"/>
        <c:overlap val="-25"/>
        <c:axId val="773483016"/>
        <c:axId val="1"/>
      </c:barChart>
      <c:catAx>
        <c:axId val="773483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50"/>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3483016"/>
        <c:crosses val="autoZero"/>
        <c:crossBetween val="between"/>
      </c:valAx>
      <c:spPr>
        <a:noFill/>
        <a:ln w="25400">
          <a:noFill/>
        </a:ln>
      </c:spPr>
    </c:plotArea>
    <c:legend>
      <c:legendPos val="r"/>
      <c:layout>
        <c:manualLayout>
          <c:xMode val="edge"/>
          <c:yMode val="edge"/>
          <c:x val="6.4655263132047988E-2"/>
          <c:y val="0.9146618087794558"/>
          <c:w val="0.92959900547633445"/>
          <c:h val="4.814009519891873E-2"/>
        </c:manualLayout>
      </c:layout>
      <c:overlay val="0"/>
      <c:spPr>
        <a:noFill/>
        <a:ln w="25400">
          <a:noFill/>
        </a:ln>
      </c:spPr>
      <c:txPr>
        <a:bodyPr/>
        <a:lstStyle/>
        <a:p>
          <a:pPr>
            <a:defRPr sz="84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Individuos en hogares beneficiarios por decil de ingreso bruto</a:t>
            </a:r>
          </a:p>
        </c:rich>
      </c:tx>
      <c:overlay val="0"/>
      <c:spPr>
        <a:noFill/>
        <a:ln w="25400">
          <a:noFill/>
        </a:ln>
      </c:spPr>
    </c:title>
    <c:autoTitleDeleted val="0"/>
    <c:plotArea>
      <c:layout>
        <c:manualLayout>
          <c:layoutTarget val="inner"/>
          <c:xMode val="edge"/>
          <c:yMode val="edge"/>
          <c:x val="5.2877428480402937E-2"/>
          <c:y val="0.10180236410625035"/>
          <c:w val="0.88451436521473137"/>
          <c:h val="0.77139545549049349"/>
        </c:manualLayout>
      </c:layout>
      <c:barChart>
        <c:barDir val="col"/>
        <c:grouping val="clustered"/>
        <c:varyColors val="0"/>
        <c:ser>
          <c:idx val="0"/>
          <c:order val="0"/>
          <c:tx>
            <c:strRef>
              <c:f>Beneficiarios!$C$17</c:f>
              <c:strCache>
                <c:ptCount val="1"/>
                <c:pt idx="0">
                  <c:v>Total ISC</c:v>
                </c:pt>
              </c:strCache>
            </c:strRef>
          </c:tx>
          <c:spPr>
            <a:solidFill>
              <a:srgbClr val="4472C4"/>
            </a:solidFill>
            <a:ln w="25400">
              <a:noFill/>
            </a:ln>
          </c:spPr>
          <c:invertIfNegative val="0"/>
          <c:cat>
            <c:strRef>
              <c:f>Beneficiarios!$B$18:$B$27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Beneficiarios!$C$18:$C$27</c:f>
              <c:numCache>
                <c:formatCode>0</c:formatCode>
                <c:ptCount val="10"/>
                <c:pt idx="0">
                  <c:v>551</c:v>
                </c:pt>
                <c:pt idx="1">
                  <c:v>611</c:v>
                </c:pt>
                <c:pt idx="2">
                  <c:v>634</c:v>
                </c:pt>
                <c:pt idx="3">
                  <c:v>635</c:v>
                </c:pt>
                <c:pt idx="4">
                  <c:v>651</c:v>
                </c:pt>
                <c:pt idx="5">
                  <c:v>648</c:v>
                </c:pt>
                <c:pt idx="6">
                  <c:v>662</c:v>
                </c:pt>
                <c:pt idx="7">
                  <c:v>661</c:v>
                </c:pt>
                <c:pt idx="8">
                  <c:v>669</c:v>
                </c:pt>
                <c:pt idx="9">
                  <c:v>656</c:v>
                </c:pt>
              </c:numCache>
            </c:numRef>
          </c:val>
          <c:extLst>
            <c:ext xmlns:c16="http://schemas.microsoft.com/office/drawing/2014/chart" uri="{C3380CC4-5D6E-409C-BE32-E72D297353CC}">
              <c16:uniqueId val="{00000000-E1F6-4A10-A46E-120CD6B5AA7A}"/>
            </c:ext>
          </c:extLst>
        </c:ser>
        <c:ser>
          <c:idx val="1"/>
          <c:order val="1"/>
          <c:tx>
            <c:strRef>
              <c:f>Beneficiarios!$D$17</c:f>
              <c:strCache>
                <c:ptCount val="1"/>
                <c:pt idx="0">
                  <c:v>Deduccion Gasto IRP</c:v>
                </c:pt>
              </c:strCache>
            </c:strRef>
          </c:tx>
          <c:spPr>
            <a:solidFill>
              <a:srgbClr val="ED7D31"/>
            </a:solidFill>
            <a:ln w="25400">
              <a:noFill/>
            </a:ln>
          </c:spPr>
          <c:invertIfNegative val="0"/>
          <c:cat>
            <c:strRef>
              <c:f>Beneficiarios!$B$18:$B$27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Beneficiarios!$D$18:$D$27</c:f>
              <c:numCache>
                <c:formatCode>0</c:formatCode>
                <c:ptCount val="10"/>
                <c:pt idx="0">
                  <c:v>1</c:v>
                </c:pt>
                <c:pt idx="1">
                  <c:v>0</c:v>
                </c:pt>
                <c:pt idx="2">
                  <c:v>0</c:v>
                </c:pt>
                <c:pt idx="3">
                  <c:v>0</c:v>
                </c:pt>
                <c:pt idx="4">
                  <c:v>0</c:v>
                </c:pt>
                <c:pt idx="5">
                  <c:v>0</c:v>
                </c:pt>
                <c:pt idx="6">
                  <c:v>3</c:v>
                </c:pt>
                <c:pt idx="7">
                  <c:v>0</c:v>
                </c:pt>
                <c:pt idx="8">
                  <c:v>3</c:v>
                </c:pt>
                <c:pt idx="9">
                  <c:v>90</c:v>
                </c:pt>
              </c:numCache>
            </c:numRef>
          </c:val>
          <c:extLst>
            <c:ext xmlns:c16="http://schemas.microsoft.com/office/drawing/2014/chart" uri="{C3380CC4-5D6E-409C-BE32-E72D297353CC}">
              <c16:uniqueId val="{00000001-E1F6-4A10-A46E-120CD6B5AA7A}"/>
            </c:ext>
          </c:extLst>
        </c:ser>
        <c:ser>
          <c:idx val="2"/>
          <c:order val="2"/>
          <c:tx>
            <c:strRef>
              <c:f>Beneficiarios!$E$17</c:f>
              <c:strCache>
                <c:ptCount val="1"/>
                <c:pt idx="0">
                  <c:v>Total IRE</c:v>
                </c:pt>
              </c:strCache>
            </c:strRef>
          </c:tx>
          <c:spPr>
            <a:solidFill>
              <a:srgbClr val="A5A5A5"/>
            </a:solidFill>
            <a:ln w="25400">
              <a:noFill/>
            </a:ln>
          </c:spPr>
          <c:invertIfNegative val="0"/>
          <c:cat>
            <c:strRef>
              <c:f>Beneficiarios!$B$18:$B$27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Beneficiarios!$E$18:$E$27</c:f>
              <c:numCache>
                <c:formatCode>0</c:formatCode>
                <c:ptCount val="10"/>
                <c:pt idx="0">
                  <c:v>1</c:v>
                </c:pt>
                <c:pt idx="1">
                  <c:v>8</c:v>
                </c:pt>
                <c:pt idx="2">
                  <c:v>13</c:v>
                </c:pt>
                <c:pt idx="3">
                  <c:v>24</c:v>
                </c:pt>
                <c:pt idx="4">
                  <c:v>52</c:v>
                </c:pt>
                <c:pt idx="5">
                  <c:v>78</c:v>
                </c:pt>
                <c:pt idx="6">
                  <c:v>77</c:v>
                </c:pt>
                <c:pt idx="7">
                  <c:v>122</c:v>
                </c:pt>
                <c:pt idx="8">
                  <c:v>155</c:v>
                </c:pt>
                <c:pt idx="9">
                  <c:v>259</c:v>
                </c:pt>
              </c:numCache>
            </c:numRef>
          </c:val>
          <c:extLst>
            <c:ext xmlns:c16="http://schemas.microsoft.com/office/drawing/2014/chart" uri="{C3380CC4-5D6E-409C-BE32-E72D297353CC}">
              <c16:uniqueId val="{00000002-E1F6-4A10-A46E-120CD6B5AA7A}"/>
            </c:ext>
          </c:extLst>
        </c:ser>
        <c:dLbls>
          <c:showLegendKey val="0"/>
          <c:showVal val="0"/>
          <c:showCatName val="0"/>
          <c:showSerName val="0"/>
          <c:showPercent val="0"/>
          <c:showBubbleSize val="0"/>
        </c:dLbls>
        <c:gapWidth val="75"/>
        <c:overlap val="-25"/>
        <c:axId val="770774632"/>
        <c:axId val="1"/>
      </c:barChart>
      <c:catAx>
        <c:axId val="770774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0774632"/>
        <c:crosses val="autoZero"/>
        <c:crossBetween val="between"/>
      </c:valAx>
      <c:spPr>
        <a:noFill/>
        <a:ln w="25400">
          <a:noFill/>
        </a:ln>
      </c:spPr>
    </c:plotArea>
    <c:legend>
      <c:legendPos val="r"/>
      <c:layout>
        <c:manualLayout>
          <c:xMode val="edge"/>
          <c:yMode val="edge"/>
          <c:x val="0.24066954315167405"/>
          <c:y val="0.93963782696177067"/>
          <c:w val="0.51608816472631702"/>
          <c:h val="4.4265593561368208E-2"/>
        </c:manualLayout>
      </c:layout>
      <c:overlay val="0"/>
      <c:spPr>
        <a:noFill/>
        <a:ln w="25400">
          <a:noFill/>
        </a:ln>
      </c:spPr>
      <c:txPr>
        <a:bodyPr/>
        <a:lstStyle/>
        <a:p>
          <a:pPr>
            <a:defRPr sz="75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Individuos en hogares beneficiarios por decil de ingreso bruto</a:t>
            </a:r>
          </a:p>
        </c:rich>
      </c:tx>
      <c:overlay val="0"/>
      <c:spPr>
        <a:noFill/>
        <a:ln w="25400">
          <a:noFill/>
        </a:ln>
      </c:spPr>
    </c:title>
    <c:autoTitleDeleted val="0"/>
    <c:plotArea>
      <c:layout>
        <c:manualLayout>
          <c:layoutTarget val="inner"/>
          <c:xMode val="edge"/>
          <c:yMode val="edge"/>
          <c:x val="3.7645040587929841E-2"/>
          <c:y val="0.10508783961356193"/>
          <c:w val="0.8947756017575963"/>
          <c:h val="0.78395402180017471"/>
        </c:manualLayout>
      </c:layout>
      <c:barChart>
        <c:barDir val="col"/>
        <c:grouping val="clustered"/>
        <c:varyColors val="0"/>
        <c:ser>
          <c:idx val="0"/>
          <c:order val="0"/>
          <c:tx>
            <c:strRef>
              <c:f>Beneficiarios!$O$17</c:f>
              <c:strCache>
                <c:ptCount val="1"/>
                <c:pt idx="0">
                  <c:v>Impuestos por motivo de IRP</c:v>
                </c:pt>
              </c:strCache>
            </c:strRef>
          </c:tx>
          <c:spPr>
            <a:solidFill>
              <a:srgbClr val="4472C4"/>
            </a:solidFill>
            <a:ln w="25400">
              <a:noFill/>
            </a:ln>
          </c:spPr>
          <c:invertIfNegative val="0"/>
          <c:cat>
            <c:strRef>
              <c:f>Beneficiarios!$N$18:$N$27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Beneficiarios!$O$18:$O$27</c:f>
              <c:numCache>
                <c:formatCode>0</c:formatCode>
                <c:ptCount val="10"/>
                <c:pt idx="0">
                  <c:v>0</c:v>
                </c:pt>
                <c:pt idx="1">
                  <c:v>0</c:v>
                </c:pt>
                <c:pt idx="2">
                  <c:v>0</c:v>
                </c:pt>
                <c:pt idx="3">
                  <c:v>0</c:v>
                </c:pt>
                <c:pt idx="4">
                  <c:v>0</c:v>
                </c:pt>
                <c:pt idx="5">
                  <c:v>0</c:v>
                </c:pt>
                <c:pt idx="6">
                  <c:v>0</c:v>
                </c:pt>
                <c:pt idx="7">
                  <c:v>0</c:v>
                </c:pt>
                <c:pt idx="8">
                  <c:v>3</c:v>
                </c:pt>
                <c:pt idx="9">
                  <c:v>60</c:v>
                </c:pt>
              </c:numCache>
            </c:numRef>
          </c:val>
          <c:extLst>
            <c:ext xmlns:c16="http://schemas.microsoft.com/office/drawing/2014/chart" uri="{C3380CC4-5D6E-409C-BE32-E72D297353CC}">
              <c16:uniqueId val="{00000000-FAAC-4BF6-A71C-A773740003AA}"/>
            </c:ext>
          </c:extLst>
        </c:ser>
        <c:ser>
          <c:idx val="1"/>
          <c:order val="1"/>
          <c:tx>
            <c:strRef>
              <c:f>Beneficiarios!$P$17</c:f>
              <c:strCache>
                <c:ptCount val="1"/>
                <c:pt idx="0">
                  <c:v>Total ISC</c:v>
                </c:pt>
              </c:strCache>
            </c:strRef>
          </c:tx>
          <c:spPr>
            <a:solidFill>
              <a:srgbClr val="ED7D31"/>
            </a:solidFill>
            <a:ln w="25400">
              <a:noFill/>
            </a:ln>
          </c:spPr>
          <c:invertIfNegative val="0"/>
          <c:cat>
            <c:strRef>
              <c:f>Beneficiarios!$N$18:$N$27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Beneficiarios!$P$18:$P$27</c:f>
              <c:numCache>
                <c:formatCode>0</c:formatCode>
                <c:ptCount val="10"/>
                <c:pt idx="0">
                  <c:v>551</c:v>
                </c:pt>
                <c:pt idx="1">
                  <c:v>611</c:v>
                </c:pt>
                <c:pt idx="2">
                  <c:v>634</c:v>
                </c:pt>
                <c:pt idx="3">
                  <c:v>635</c:v>
                </c:pt>
                <c:pt idx="4">
                  <c:v>651</c:v>
                </c:pt>
                <c:pt idx="5">
                  <c:v>648</c:v>
                </c:pt>
                <c:pt idx="6">
                  <c:v>662</c:v>
                </c:pt>
                <c:pt idx="7">
                  <c:v>661</c:v>
                </c:pt>
                <c:pt idx="8">
                  <c:v>669</c:v>
                </c:pt>
                <c:pt idx="9">
                  <c:v>656</c:v>
                </c:pt>
              </c:numCache>
            </c:numRef>
          </c:val>
          <c:extLst>
            <c:ext xmlns:c16="http://schemas.microsoft.com/office/drawing/2014/chart" uri="{C3380CC4-5D6E-409C-BE32-E72D297353CC}">
              <c16:uniqueId val="{00000001-FAAC-4BF6-A71C-A773740003AA}"/>
            </c:ext>
          </c:extLst>
        </c:ser>
        <c:ser>
          <c:idx val="2"/>
          <c:order val="2"/>
          <c:tx>
            <c:strRef>
              <c:f>Beneficiarios!$Q$17</c:f>
              <c:strCache>
                <c:ptCount val="1"/>
                <c:pt idx="0">
                  <c:v>Impuesto corp IRACIS</c:v>
                </c:pt>
              </c:strCache>
            </c:strRef>
          </c:tx>
          <c:spPr>
            <a:solidFill>
              <a:srgbClr val="A5A5A5"/>
            </a:solidFill>
            <a:ln w="25400">
              <a:noFill/>
            </a:ln>
          </c:spPr>
          <c:invertIfNegative val="0"/>
          <c:cat>
            <c:strRef>
              <c:f>Beneficiarios!$N$18:$N$27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Beneficiarios!$Q$18:$Q$27</c:f>
              <c:numCache>
                <c:formatCode>0</c:formatCode>
                <c:ptCount val="10"/>
                <c:pt idx="0">
                  <c:v>1</c:v>
                </c:pt>
                <c:pt idx="1">
                  <c:v>0</c:v>
                </c:pt>
                <c:pt idx="2">
                  <c:v>5</c:v>
                </c:pt>
                <c:pt idx="3">
                  <c:v>9</c:v>
                </c:pt>
                <c:pt idx="4">
                  <c:v>20</c:v>
                </c:pt>
                <c:pt idx="5">
                  <c:v>31</c:v>
                </c:pt>
                <c:pt idx="6">
                  <c:v>36</c:v>
                </c:pt>
                <c:pt idx="7">
                  <c:v>66</c:v>
                </c:pt>
                <c:pt idx="8">
                  <c:v>72</c:v>
                </c:pt>
                <c:pt idx="9">
                  <c:v>124</c:v>
                </c:pt>
              </c:numCache>
            </c:numRef>
          </c:val>
          <c:extLst>
            <c:ext xmlns:c16="http://schemas.microsoft.com/office/drawing/2014/chart" uri="{C3380CC4-5D6E-409C-BE32-E72D297353CC}">
              <c16:uniqueId val="{00000002-FAAC-4BF6-A71C-A773740003AA}"/>
            </c:ext>
          </c:extLst>
        </c:ser>
        <c:dLbls>
          <c:showLegendKey val="0"/>
          <c:showVal val="0"/>
          <c:showCatName val="0"/>
          <c:showSerName val="0"/>
          <c:showPercent val="0"/>
          <c:showBubbleSize val="0"/>
        </c:dLbls>
        <c:gapWidth val="219"/>
        <c:overlap val="-27"/>
        <c:axId val="770774960"/>
        <c:axId val="1"/>
      </c:barChart>
      <c:catAx>
        <c:axId val="770774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70774960"/>
        <c:crosses val="autoZero"/>
        <c:crossBetween val="between"/>
      </c:valAx>
      <c:spPr>
        <a:noFill/>
        <a:ln w="25400">
          <a:noFill/>
        </a:ln>
      </c:spPr>
    </c:plotArea>
    <c:legend>
      <c:legendPos val="r"/>
      <c:layout>
        <c:manualLayout>
          <c:xMode val="edge"/>
          <c:yMode val="edge"/>
          <c:x val="0.15859573539869726"/>
          <c:y val="0.93041749502982107"/>
          <c:w val="0.68280912034248276"/>
          <c:h val="5.168986083499006E-2"/>
        </c:manualLayout>
      </c:layout>
      <c:overlay val="0"/>
      <c:spPr>
        <a:noFill/>
        <a:ln w="25400">
          <a:noFill/>
        </a:ln>
      </c:spPr>
      <c:txPr>
        <a:bodyPr/>
        <a:lstStyle/>
        <a:p>
          <a:pPr>
            <a:defRPr sz="84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183515</xdr:colOff>
      <xdr:row>14</xdr:row>
      <xdr:rowOff>50165</xdr:rowOff>
    </xdr:from>
    <xdr:to>
      <xdr:col>1</xdr:col>
      <xdr:colOff>7672</xdr:colOff>
      <xdr:row>37</xdr:row>
      <xdr:rowOff>189885</xdr:rowOff>
    </xdr:to>
    <xdr:sp macro="" textlink="">
      <xdr:nvSpPr>
        <xdr:cNvPr id="2" name="Arrow: Down 1">
          <a:extLst>
            <a:ext uri="{FF2B5EF4-FFF2-40B4-BE49-F238E27FC236}">
              <a16:creationId xmlns:a16="http://schemas.microsoft.com/office/drawing/2014/main" id="{00000000-0008-0000-0000-000002000000}"/>
            </a:ext>
          </a:extLst>
        </xdr:cNvPr>
        <xdr:cNvSpPr/>
      </xdr:nvSpPr>
      <xdr:spPr>
        <a:xfrm>
          <a:off x="133350" y="2362200"/>
          <a:ext cx="390525" cy="4638675"/>
        </a:xfrm>
        <a:prstGeom prst="downArrow">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r>
            <a:rPr lang="en-US"/>
            <a:t>                        </a:t>
          </a:r>
          <a:r>
            <a:rPr lang="en-US">
              <a:solidFill>
                <a:schemeClr val="tx1"/>
              </a:solidFill>
            </a:rPr>
            <a:t>     </a:t>
          </a:r>
          <a:r>
            <a:rPr lang="en-US" b="1">
              <a:solidFill>
                <a:schemeClr val="tx1"/>
              </a:solidFill>
            </a:rPr>
            <a:t>Sigue</a:t>
          </a:r>
          <a:r>
            <a:rPr lang="en-US" b="1" baseline="0">
              <a:solidFill>
                <a:schemeClr val="tx1"/>
              </a:solidFill>
            </a:rPr>
            <a:t> mas</a:t>
          </a:r>
          <a:r>
            <a:rPr lang="en-US" b="1" baseline="0"/>
            <a:t> </a:t>
          </a:r>
          <a:r>
            <a:rPr lang="en-US" b="1" baseline="0">
              <a:solidFill>
                <a:schemeClr val="tx1"/>
              </a:solidFill>
            </a:rPr>
            <a:t>abajo</a:t>
          </a:r>
          <a:endParaRPr lang="en-US" b="1">
            <a:solidFill>
              <a:schemeClr val="tx1"/>
            </a:solidFill>
          </a:endParaRPr>
        </a:p>
      </xdr:txBody>
    </xdr:sp>
    <xdr:clientData/>
  </xdr:twoCellAnchor>
  <xdr:twoCellAnchor>
    <xdr:from>
      <xdr:col>5</xdr:col>
      <xdr:colOff>29210</xdr:colOff>
      <xdr:row>50</xdr:row>
      <xdr:rowOff>99060</xdr:rowOff>
    </xdr:from>
    <xdr:to>
      <xdr:col>5</xdr:col>
      <xdr:colOff>437566</xdr:colOff>
      <xdr:row>50</xdr:row>
      <xdr:rowOff>99060</xdr:rowOff>
    </xdr:to>
    <xdr:cxnSp macro="">
      <xdr:nvCxnSpPr>
        <xdr:cNvPr id="4" name="Straight Arrow Connector 3">
          <a:extLst>
            <a:ext uri="{FF2B5EF4-FFF2-40B4-BE49-F238E27FC236}">
              <a16:creationId xmlns:a16="http://schemas.microsoft.com/office/drawing/2014/main" id="{00000000-0008-0000-0000-000004000000}"/>
            </a:ext>
          </a:extLst>
        </xdr:cNvPr>
        <xdr:cNvCxnSpPr/>
      </xdr:nvCxnSpPr>
      <xdr:spPr>
        <a:xfrm>
          <a:off x="4114800" y="9494520"/>
          <a:ext cx="419100" cy="0"/>
        </a:xfrm>
        <a:prstGeom prst="straightConnector1">
          <a:avLst/>
        </a:prstGeom>
        <a:ln>
          <a:headEnd type="none" w="med" len="med"/>
          <a:tailEnd type="arrow"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476885</xdr:colOff>
      <xdr:row>49</xdr:row>
      <xdr:rowOff>85090</xdr:rowOff>
    </xdr:from>
    <xdr:to>
      <xdr:col>8</xdr:col>
      <xdr:colOff>566449</xdr:colOff>
      <xdr:row>52</xdr:row>
      <xdr:rowOff>22876</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4579620" y="9296400"/>
          <a:ext cx="2202180" cy="5029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atin typeface="Andes ExtraLight" panose="02000000000000000000" pitchFamily="50" charset="0"/>
            </a:rPr>
            <a:t>Se</a:t>
          </a:r>
          <a:r>
            <a:rPr lang="en-US" sz="1100" baseline="0">
              <a:latin typeface="Andes ExtraLight" panose="02000000000000000000" pitchFamily="50" charset="0"/>
            </a:rPr>
            <a:t> refiere a Empresarios que superan el umbral del SIMPLE </a:t>
          </a:r>
          <a:endParaRPr lang="en-US" sz="1100">
            <a:latin typeface="Andes ExtraLight" panose="02000000000000000000" pitchFamily="50" charset="0"/>
          </a:endParaRPr>
        </a:p>
      </xdr:txBody>
    </xdr:sp>
    <xdr:clientData/>
  </xdr:twoCellAnchor>
  <mc:AlternateContent xmlns:mc="http://schemas.openxmlformats.org/markup-compatibility/2006">
    <mc:Choice xmlns:a14="http://schemas.microsoft.com/office/drawing/2010/main" Requires="a14">
      <xdr:twoCellAnchor editAs="oneCell">
        <xdr:from>
          <xdr:col>8</xdr:col>
          <xdr:colOff>228600</xdr:colOff>
          <xdr:row>5</xdr:row>
          <xdr:rowOff>38100</xdr:rowOff>
        </xdr:from>
        <xdr:to>
          <xdr:col>10</xdr:col>
          <xdr:colOff>350520</xdr:colOff>
          <xdr:row>7</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Simulate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17</xdr:row>
      <xdr:rowOff>19050</xdr:rowOff>
    </xdr:from>
    <xdr:to>
      <xdr:col>11</xdr:col>
      <xdr:colOff>104775</xdr:colOff>
      <xdr:row>41</xdr:row>
      <xdr:rowOff>28575</xdr:rowOff>
    </xdr:to>
    <xdr:graphicFrame macro="">
      <xdr:nvGraphicFramePr>
        <xdr:cNvPr id="2061" name="Chart 1">
          <a:extLst>
            <a:ext uri="{FF2B5EF4-FFF2-40B4-BE49-F238E27FC236}">
              <a16:creationId xmlns:a16="http://schemas.microsoft.com/office/drawing/2014/main" id="{00000000-0008-0000-0D00-00000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16</xdr:row>
      <xdr:rowOff>180975</xdr:rowOff>
    </xdr:from>
    <xdr:to>
      <xdr:col>25</xdr:col>
      <xdr:colOff>333375</xdr:colOff>
      <xdr:row>41</xdr:row>
      <xdr:rowOff>57150</xdr:rowOff>
    </xdr:to>
    <xdr:graphicFrame macro="">
      <xdr:nvGraphicFramePr>
        <xdr:cNvPr id="2062" name="Chart 1">
          <a:extLst>
            <a:ext uri="{FF2B5EF4-FFF2-40B4-BE49-F238E27FC236}">
              <a16:creationId xmlns:a16="http://schemas.microsoft.com/office/drawing/2014/main" id="{00000000-0008-0000-0D00-00000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352425</xdr:colOff>
      <xdr:row>31</xdr:row>
      <xdr:rowOff>28575</xdr:rowOff>
    </xdr:from>
    <xdr:to>
      <xdr:col>8</xdr:col>
      <xdr:colOff>457200</xdr:colOff>
      <xdr:row>52</xdr:row>
      <xdr:rowOff>95250</xdr:rowOff>
    </xdr:to>
    <xdr:graphicFrame macro="">
      <xdr:nvGraphicFramePr>
        <xdr:cNvPr id="3086" name="Chart 1">
          <a:extLst>
            <a:ext uri="{FF2B5EF4-FFF2-40B4-BE49-F238E27FC236}">
              <a16:creationId xmlns:a16="http://schemas.microsoft.com/office/drawing/2014/main" id="{00000000-0008-0000-1000-00000E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352425</xdr:colOff>
      <xdr:row>31</xdr:row>
      <xdr:rowOff>28575</xdr:rowOff>
    </xdr:from>
    <xdr:to>
      <xdr:col>20</xdr:col>
      <xdr:colOff>390525</xdr:colOff>
      <xdr:row>52</xdr:row>
      <xdr:rowOff>142875</xdr:rowOff>
    </xdr:to>
    <xdr:graphicFrame macro="">
      <xdr:nvGraphicFramePr>
        <xdr:cNvPr id="3087" name="Chart 1">
          <a:extLst>
            <a:ext uri="{FF2B5EF4-FFF2-40B4-BE49-F238E27FC236}">
              <a16:creationId xmlns:a16="http://schemas.microsoft.com/office/drawing/2014/main" id="{00000000-0008-0000-1000-00000F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485775</xdr:colOff>
      <xdr:row>25</xdr:row>
      <xdr:rowOff>0</xdr:rowOff>
    </xdr:from>
    <xdr:to>
      <xdr:col>6</xdr:col>
      <xdr:colOff>114300</xdr:colOff>
      <xdr:row>45</xdr:row>
      <xdr:rowOff>133350</xdr:rowOff>
    </xdr:to>
    <xdr:graphicFrame macro="">
      <xdr:nvGraphicFramePr>
        <xdr:cNvPr id="4109" name="Chart 2">
          <a:extLst>
            <a:ext uri="{FF2B5EF4-FFF2-40B4-BE49-F238E27FC236}">
              <a16:creationId xmlns:a16="http://schemas.microsoft.com/office/drawing/2014/main" id="{00000000-0008-0000-1100-00000D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514350</xdr:colOff>
      <xdr:row>25</xdr:row>
      <xdr:rowOff>38100</xdr:rowOff>
    </xdr:from>
    <xdr:to>
      <xdr:col>19</xdr:col>
      <xdr:colOff>142875</xdr:colOff>
      <xdr:row>45</xdr:row>
      <xdr:rowOff>123825</xdr:rowOff>
    </xdr:to>
    <xdr:graphicFrame macro="">
      <xdr:nvGraphicFramePr>
        <xdr:cNvPr id="4110" name="Chart 1">
          <a:extLst>
            <a:ext uri="{FF2B5EF4-FFF2-40B4-BE49-F238E27FC236}">
              <a16:creationId xmlns:a16="http://schemas.microsoft.com/office/drawing/2014/main" id="{00000000-0008-0000-1100-00000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390525</xdr:colOff>
      <xdr:row>25</xdr:row>
      <xdr:rowOff>47625</xdr:rowOff>
    </xdr:from>
    <xdr:to>
      <xdr:col>8</xdr:col>
      <xdr:colOff>542925</xdr:colOff>
      <xdr:row>44</xdr:row>
      <xdr:rowOff>104775</xdr:rowOff>
    </xdr:to>
    <xdr:graphicFrame macro="">
      <xdr:nvGraphicFramePr>
        <xdr:cNvPr id="5131" name="Chart 1">
          <a:extLst>
            <a:ext uri="{FF2B5EF4-FFF2-40B4-BE49-F238E27FC236}">
              <a16:creationId xmlns:a16="http://schemas.microsoft.com/office/drawing/2014/main" id="{00000000-0008-0000-1200-00000B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152400</xdr:colOff>
      <xdr:row>25</xdr:row>
      <xdr:rowOff>0</xdr:rowOff>
    </xdr:from>
    <xdr:to>
      <xdr:col>18</xdr:col>
      <xdr:colOff>19050</xdr:colOff>
      <xdr:row>44</xdr:row>
      <xdr:rowOff>85725</xdr:rowOff>
    </xdr:to>
    <xdr:graphicFrame macro="">
      <xdr:nvGraphicFramePr>
        <xdr:cNvPr id="5132" name="Chart 1">
          <a:extLst>
            <a:ext uri="{FF2B5EF4-FFF2-40B4-BE49-F238E27FC236}">
              <a16:creationId xmlns:a16="http://schemas.microsoft.com/office/drawing/2014/main" id="{00000000-0008-0000-1200-00000C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352425</xdr:colOff>
      <xdr:row>33</xdr:row>
      <xdr:rowOff>85725</xdr:rowOff>
    </xdr:from>
    <xdr:to>
      <xdr:col>9</xdr:col>
      <xdr:colOff>390525</xdr:colOff>
      <xdr:row>56</xdr:row>
      <xdr:rowOff>85725</xdr:rowOff>
    </xdr:to>
    <xdr:graphicFrame macro="">
      <xdr:nvGraphicFramePr>
        <xdr:cNvPr id="6157" name="Chart 1">
          <a:extLst>
            <a:ext uri="{FF2B5EF4-FFF2-40B4-BE49-F238E27FC236}">
              <a16:creationId xmlns:a16="http://schemas.microsoft.com/office/drawing/2014/main" id="{00000000-0008-0000-1300-00000D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314325</xdr:colOff>
      <xdr:row>33</xdr:row>
      <xdr:rowOff>28575</xdr:rowOff>
    </xdr:from>
    <xdr:to>
      <xdr:col>20</xdr:col>
      <xdr:colOff>457200</xdr:colOff>
      <xdr:row>56</xdr:row>
      <xdr:rowOff>104775</xdr:rowOff>
    </xdr:to>
    <xdr:graphicFrame macro="">
      <xdr:nvGraphicFramePr>
        <xdr:cNvPr id="6158" name="Chart 1">
          <a:extLst>
            <a:ext uri="{FF2B5EF4-FFF2-40B4-BE49-F238E27FC236}">
              <a16:creationId xmlns:a16="http://schemas.microsoft.com/office/drawing/2014/main" id="{00000000-0008-0000-1300-00000E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571500</xdr:colOff>
      <xdr:row>26</xdr:row>
      <xdr:rowOff>114300</xdr:rowOff>
    </xdr:from>
    <xdr:to>
      <xdr:col>8</xdr:col>
      <xdr:colOff>323850</xdr:colOff>
      <xdr:row>49</xdr:row>
      <xdr:rowOff>28575</xdr:rowOff>
    </xdr:to>
    <xdr:graphicFrame macro="">
      <xdr:nvGraphicFramePr>
        <xdr:cNvPr id="7181" name="Chart 1">
          <a:extLst>
            <a:ext uri="{FF2B5EF4-FFF2-40B4-BE49-F238E27FC236}">
              <a16:creationId xmlns:a16="http://schemas.microsoft.com/office/drawing/2014/main" id="{00000000-0008-0000-1400-00000D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76200</xdr:colOff>
      <xdr:row>26</xdr:row>
      <xdr:rowOff>85725</xdr:rowOff>
    </xdr:from>
    <xdr:to>
      <xdr:col>19</xdr:col>
      <xdr:colOff>19050</xdr:colOff>
      <xdr:row>49</xdr:row>
      <xdr:rowOff>57150</xdr:rowOff>
    </xdr:to>
    <xdr:graphicFrame macro="">
      <xdr:nvGraphicFramePr>
        <xdr:cNvPr id="7182" name="Chart 1">
          <a:extLst>
            <a:ext uri="{FF2B5EF4-FFF2-40B4-BE49-F238E27FC236}">
              <a16:creationId xmlns:a16="http://schemas.microsoft.com/office/drawing/2014/main" id="{00000000-0008-0000-1400-00000E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29</xdr:row>
      <xdr:rowOff>38100</xdr:rowOff>
    </xdr:from>
    <xdr:to>
      <xdr:col>8</xdr:col>
      <xdr:colOff>523875</xdr:colOff>
      <xdr:row>54</xdr:row>
      <xdr:rowOff>9525</xdr:rowOff>
    </xdr:to>
    <xdr:graphicFrame macro="">
      <xdr:nvGraphicFramePr>
        <xdr:cNvPr id="8205" name="Chart 1">
          <a:extLst>
            <a:ext uri="{FF2B5EF4-FFF2-40B4-BE49-F238E27FC236}">
              <a16:creationId xmlns:a16="http://schemas.microsoft.com/office/drawing/2014/main" id="{00000000-0008-0000-1500-00000D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485775</xdr:colOff>
      <xdr:row>29</xdr:row>
      <xdr:rowOff>66675</xdr:rowOff>
    </xdr:from>
    <xdr:to>
      <xdr:col>21</xdr:col>
      <xdr:colOff>323850</xdr:colOff>
      <xdr:row>54</xdr:row>
      <xdr:rowOff>95250</xdr:rowOff>
    </xdr:to>
    <xdr:graphicFrame macro="">
      <xdr:nvGraphicFramePr>
        <xdr:cNvPr id="8206" name="Chart 1">
          <a:extLst>
            <a:ext uri="{FF2B5EF4-FFF2-40B4-BE49-F238E27FC236}">
              <a16:creationId xmlns:a16="http://schemas.microsoft.com/office/drawing/2014/main" id="{00000000-0008-0000-1500-00000E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W3820"/>
  <sheetViews>
    <sheetView tabSelected="1" zoomScale="90" zoomScaleNormal="90" workbookViewId="0">
      <selection activeCell="L4" sqref="L4"/>
    </sheetView>
  </sheetViews>
  <sheetFormatPr defaultColWidth="9.109375" defaultRowHeight="14.4" x14ac:dyDescent="0.3"/>
  <cols>
    <col min="1" max="1" width="9.109375" style="111"/>
    <col min="2" max="2" width="16.5546875" style="111" customWidth="1"/>
    <col min="3" max="3" width="20.33203125" style="111" customWidth="1"/>
    <col min="4" max="4" width="15" style="111" customWidth="1"/>
    <col min="5" max="5" width="17.6640625" style="111" customWidth="1"/>
    <col min="6" max="6" width="15.6640625" style="111" customWidth="1"/>
    <col min="7" max="7" width="11.33203125" style="111" customWidth="1"/>
    <col min="8" max="8" width="10.33203125" style="111" customWidth="1"/>
    <col min="9" max="9" width="12.33203125" style="111" customWidth="1"/>
    <col min="10" max="10" width="11.5546875" style="111" customWidth="1"/>
    <col min="11" max="11" width="13.33203125" style="111" customWidth="1"/>
    <col min="12" max="12" width="13.88671875" style="111" customWidth="1"/>
    <col min="13" max="13" width="13.44140625" style="111" customWidth="1"/>
    <col min="14" max="15" width="9.109375" style="111"/>
    <col min="16" max="16" width="14.5546875" style="111" customWidth="1"/>
    <col min="17" max="17" width="12.33203125" style="111" customWidth="1"/>
    <col min="18" max="18" width="17.44140625" style="111" customWidth="1"/>
    <col min="19" max="19" width="12.6640625" style="111" customWidth="1"/>
    <col min="20" max="20" width="14.33203125" style="111" customWidth="1"/>
    <col min="21" max="16384" width="9.109375" style="111"/>
  </cols>
  <sheetData>
    <row r="1" spans="2:19" ht="18" x14ac:dyDescent="0.35">
      <c r="B1" s="311" t="s">
        <v>1729</v>
      </c>
      <c r="C1" s="311"/>
      <c r="D1" s="311"/>
      <c r="E1" s="311"/>
      <c r="F1" s="311"/>
      <c r="G1" s="311"/>
      <c r="H1" s="311"/>
      <c r="I1" s="311"/>
      <c r="J1" s="311"/>
      <c r="K1" s="311"/>
      <c r="L1" s="311"/>
      <c r="M1" s="311"/>
      <c r="N1" s="311"/>
      <c r="O1" s="311"/>
      <c r="P1" s="311"/>
      <c r="Q1" s="311"/>
      <c r="R1" s="311"/>
    </row>
    <row r="3" spans="2:19" x14ac:dyDescent="0.3">
      <c r="B3" s="110"/>
      <c r="C3" s="111" t="s">
        <v>1688</v>
      </c>
      <c r="I3" s="275" t="s">
        <v>9251</v>
      </c>
    </row>
    <row r="4" spans="2:19" x14ac:dyDescent="0.3">
      <c r="B4" s="112"/>
      <c r="C4" s="113" t="s">
        <v>1689</v>
      </c>
      <c r="I4" s="275" t="s">
        <v>9252</v>
      </c>
      <c r="J4" s="111" t="s">
        <v>9253</v>
      </c>
    </row>
    <row r="5" spans="2:19" x14ac:dyDescent="0.3">
      <c r="B5" s="114"/>
      <c r="C5" s="111" t="s">
        <v>1690</v>
      </c>
      <c r="I5" s="111" t="s">
        <v>9250</v>
      </c>
    </row>
    <row r="6" spans="2:19" x14ac:dyDescent="0.3">
      <c r="B6" s="115" t="s">
        <v>32</v>
      </c>
      <c r="C6" s="111" t="s">
        <v>1691</v>
      </c>
    </row>
    <row r="7" spans="2:19" ht="15" customHeight="1" x14ac:dyDescent="0.3"/>
    <row r="8" spans="2:19" ht="15.6" x14ac:dyDescent="0.3">
      <c r="B8" s="314" t="s">
        <v>1679</v>
      </c>
      <c r="C8" s="314"/>
      <c r="D8" s="314"/>
      <c r="E8" s="315" t="s">
        <v>0</v>
      </c>
      <c r="F8" s="315"/>
      <c r="H8" s="116"/>
      <c r="I8" s="117"/>
      <c r="J8" s="117"/>
      <c r="K8" s="117"/>
      <c r="L8" s="117"/>
      <c r="M8" s="117"/>
      <c r="N8" s="117"/>
      <c r="O8" s="117"/>
      <c r="P8" s="117"/>
      <c r="Q8" s="117"/>
      <c r="R8" s="117"/>
    </row>
    <row r="9" spans="2:19" x14ac:dyDescent="0.3">
      <c r="B9" s="118" t="s">
        <v>1680</v>
      </c>
      <c r="C9" s="118"/>
      <c r="D9" s="119"/>
      <c r="E9" s="316" t="s">
        <v>1</v>
      </c>
      <c r="F9" s="316"/>
    </row>
    <row r="11" spans="2:19" ht="15" thickBot="1" x14ac:dyDescent="0.35">
      <c r="K11" s="120"/>
      <c r="L11" s="120"/>
      <c r="M11" s="120"/>
      <c r="N11" s="120"/>
    </row>
    <row r="12" spans="2:19" ht="15" thickBot="1" x14ac:dyDescent="0.35">
      <c r="B12" s="121" t="s">
        <v>1759</v>
      </c>
      <c r="C12" s="122"/>
      <c r="D12" s="122"/>
      <c r="E12" s="123"/>
      <c r="G12" s="124" t="s">
        <v>1666</v>
      </c>
      <c r="H12" s="125"/>
      <c r="I12" s="125"/>
      <c r="K12" s="121" t="s">
        <v>1645</v>
      </c>
      <c r="L12" s="122"/>
      <c r="M12" s="123"/>
      <c r="N12" s="120"/>
      <c r="O12" s="121" t="s">
        <v>1642</v>
      </c>
      <c r="P12" s="126"/>
      <c r="Q12" s="127"/>
      <c r="R12" s="128"/>
      <c r="S12" s="176"/>
    </row>
    <row r="13" spans="2:19" ht="15" thickBot="1" x14ac:dyDescent="0.35">
      <c r="B13" s="129" t="s">
        <v>1650</v>
      </c>
      <c r="C13" s="120"/>
      <c r="D13" s="120"/>
      <c r="E13" s="130">
        <v>2016</v>
      </c>
      <c r="G13" s="121" t="s">
        <v>1667</v>
      </c>
      <c r="H13" s="131">
        <v>10</v>
      </c>
      <c r="I13" s="132"/>
      <c r="K13" s="129" t="s">
        <v>1646</v>
      </c>
      <c r="L13" s="120"/>
      <c r="M13" s="133" t="s">
        <v>19</v>
      </c>
      <c r="N13" s="120"/>
      <c r="O13" s="134"/>
      <c r="P13" s="120"/>
      <c r="Q13" s="120"/>
      <c r="R13" s="135"/>
    </row>
    <row r="14" spans="2:19" ht="15" thickBot="1" x14ac:dyDescent="0.35">
      <c r="B14" s="129" t="s">
        <v>1651</v>
      </c>
      <c r="C14" s="120"/>
      <c r="D14" s="120"/>
      <c r="E14" s="136">
        <f>INDEX(rates_nonprog!$A$1:$G$9,MATCH(CONCATENATE($E$13,"_",$B19),rates_nonprog!$A:$A,0),7)</f>
        <v>1964507</v>
      </c>
      <c r="K14" s="134"/>
      <c r="L14" s="120"/>
      <c r="M14" s="317" t="s">
        <v>1647</v>
      </c>
      <c r="N14" s="120"/>
      <c r="O14" s="137" t="s">
        <v>1643</v>
      </c>
      <c r="P14" s="138"/>
      <c r="Q14" s="312" t="s">
        <v>1070</v>
      </c>
      <c r="R14" s="313"/>
    </row>
    <row r="15" spans="2:19" ht="15.75" customHeight="1" thickBot="1" x14ac:dyDescent="0.35">
      <c r="B15" s="129" t="s">
        <v>1652</v>
      </c>
      <c r="C15" s="120"/>
      <c r="D15" s="120"/>
      <c r="E15" s="139" t="s">
        <v>1</v>
      </c>
      <c r="G15" s="121" t="s">
        <v>1670</v>
      </c>
      <c r="H15" s="122"/>
      <c r="I15" s="123"/>
      <c r="K15" s="134"/>
      <c r="L15" s="120"/>
      <c r="M15" s="317"/>
      <c r="N15" s="120"/>
      <c r="O15" s="140"/>
    </row>
    <row r="16" spans="2:19" ht="15" customHeight="1" thickBot="1" x14ac:dyDescent="0.35">
      <c r="B16" s="319" t="s">
        <v>1660</v>
      </c>
      <c r="C16" s="323" t="s">
        <v>1681</v>
      </c>
      <c r="D16" s="323" t="s">
        <v>1682</v>
      </c>
      <c r="E16" s="325" t="s">
        <v>1658</v>
      </c>
      <c r="G16" s="134"/>
      <c r="H16" s="120"/>
      <c r="I16" s="141" t="s">
        <v>1671</v>
      </c>
      <c r="K16" s="134" t="s">
        <v>1648</v>
      </c>
      <c r="L16" s="120"/>
      <c r="M16" s="142">
        <v>100</v>
      </c>
      <c r="N16" s="120"/>
    </row>
    <row r="17" spans="2:19" x14ac:dyDescent="0.3">
      <c r="B17" s="320"/>
      <c r="C17" s="278"/>
      <c r="D17" s="278"/>
      <c r="E17" s="288"/>
      <c r="G17" s="143" t="s">
        <v>16</v>
      </c>
      <c r="H17" s="120"/>
      <c r="I17" s="142">
        <v>4.9000000000000004</v>
      </c>
      <c r="K17" s="134"/>
      <c r="L17" s="120"/>
      <c r="M17" s="318" t="s">
        <v>17</v>
      </c>
      <c r="N17" s="120"/>
      <c r="O17" s="124" t="s">
        <v>1640</v>
      </c>
      <c r="P17" s="144"/>
      <c r="Q17" s="144"/>
      <c r="R17" s="125"/>
    </row>
    <row r="18" spans="2:19" x14ac:dyDescent="0.3">
      <c r="B18" s="321"/>
      <c r="C18" s="324"/>
      <c r="D18" s="324"/>
      <c r="E18" s="326"/>
      <c r="G18" s="143" t="s">
        <v>1672</v>
      </c>
      <c r="H18" s="120"/>
      <c r="I18" s="142">
        <v>4.0999999999999996</v>
      </c>
      <c r="K18" s="134"/>
      <c r="L18" s="120"/>
      <c r="M18" s="318"/>
      <c r="N18" s="120"/>
      <c r="O18" s="134"/>
      <c r="P18" s="120"/>
      <c r="Q18" s="120"/>
      <c r="R18" s="135"/>
    </row>
    <row r="19" spans="2:19" ht="15" thickBot="1" x14ac:dyDescent="0.35">
      <c r="B19" s="182">
        <v>1</v>
      </c>
      <c r="C19" s="183">
        <f>INDEX(rates_nonprog!$A$1:$G$9,MATCH(CONCATENATE($E$13,"_",$B19),rates_nonprog!$A:$A,0),4)</f>
        <v>6</v>
      </c>
      <c r="D19" s="183">
        <f>INDEX(rates_nonprog!$A$1:$G$9,MATCH(CONCATENATE($E$13,"_",$B19),rates_nonprog!$A:$A,0),5)</f>
        <v>10</v>
      </c>
      <c r="E19" s="142">
        <f>INDEX(rates_nonprog!$A$1:$G$9,MATCH(CONCATENATE($E$13,"_",$B19),rates_nonprog!$A:$A,0),6)</f>
        <v>8</v>
      </c>
      <c r="G19" s="143" t="s">
        <v>12</v>
      </c>
      <c r="H19" s="120"/>
      <c r="I19" s="142">
        <v>11</v>
      </c>
      <c r="K19" s="137" t="s">
        <v>1649</v>
      </c>
      <c r="L19" s="138"/>
      <c r="M19" s="174">
        <v>30000000</v>
      </c>
      <c r="N19" s="120"/>
      <c r="O19" s="137" t="s">
        <v>1644</v>
      </c>
      <c r="P19" s="138"/>
      <c r="Q19" s="312" t="s">
        <v>1067</v>
      </c>
      <c r="R19" s="313"/>
    </row>
    <row r="20" spans="2:19" ht="15" thickBot="1" x14ac:dyDescent="0.35">
      <c r="B20" s="184">
        <v>2</v>
      </c>
      <c r="C20" s="185">
        <f>INDEX(rates_nonprog!$A$1:$G$9,MATCH(CONCATENATE($E$13,"_",$B20),rates_nonprog!$A:$A,0),4)</f>
        <v>10</v>
      </c>
      <c r="D20" s="185" t="str">
        <f>INDEX(rates_nonprog!$A$1:$G$9,MATCH(CONCATENATE($E$13,"_",$B20),rates_nonprog!$A:$A,0),5)</f>
        <v>.</v>
      </c>
      <c r="E20" s="147">
        <f>INDEX(rates_nonprog!$A$1:$G$9,MATCH(CONCATENATE($E$13,"_",$B20),rates_nonprog!$A:$A,0),6)</f>
        <v>10</v>
      </c>
      <c r="G20" s="143" t="s">
        <v>13</v>
      </c>
      <c r="H20" s="120"/>
      <c r="I20" s="142">
        <v>10</v>
      </c>
      <c r="O20" s="145" t="s">
        <v>1641</v>
      </c>
    </row>
    <row r="21" spans="2:19" ht="15" customHeight="1" thickBot="1" x14ac:dyDescent="0.35">
      <c r="B21" s="279" t="s">
        <v>1653</v>
      </c>
      <c r="C21" s="279"/>
      <c r="D21" s="279"/>
      <c r="E21" s="279"/>
      <c r="G21" s="146" t="s">
        <v>14</v>
      </c>
      <c r="H21" s="138"/>
      <c r="I21" s="147">
        <v>16</v>
      </c>
    </row>
    <row r="22" spans="2:19" ht="15" thickBot="1" x14ac:dyDescent="0.35">
      <c r="B22" s="279"/>
      <c r="C22" s="279"/>
      <c r="D22" s="279"/>
      <c r="E22" s="279"/>
      <c r="G22" s="148"/>
      <c r="H22" s="120"/>
      <c r="I22" s="120"/>
      <c r="O22" s="121" t="s">
        <v>1674</v>
      </c>
      <c r="P22" s="126"/>
      <c r="Q22" s="126"/>
      <c r="R22" s="149"/>
    </row>
    <row r="23" spans="2:19" ht="15" thickBot="1" x14ac:dyDescent="0.35">
      <c r="K23" s="121" t="s">
        <v>1668</v>
      </c>
      <c r="L23" s="123"/>
      <c r="O23" s="134"/>
      <c r="P23" s="120"/>
      <c r="Q23" s="120"/>
      <c r="R23" s="135"/>
    </row>
    <row r="24" spans="2:19" ht="15" thickBot="1" x14ac:dyDescent="0.35">
      <c r="B24" s="121" t="s">
        <v>1758</v>
      </c>
      <c r="C24" s="122"/>
      <c r="D24" s="122"/>
      <c r="E24" s="123"/>
      <c r="K24" s="150" t="s">
        <v>1080</v>
      </c>
      <c r="L24" s="142">
        <v>0.87</v>
      </c>
      <c r="O24" s="129" t="s">
        <v>1675</v>
      </c>
      <c r="P24" s="120"/>
      <c r="Q24" s="120"/>
      <c r="R24" s="151" t="s">
        <v>10</v>
      </c>
      <c r="S24" s="120"/>
    </row>
    <row r="25" spans="2:19" ht="15" customHeight="1" thickBot="1" x14ac:dyDescent="0.35">
      <c r="B25" s="129" t="s">
        <v>1654</v>
      </c>
      <c r="C25" s="120"/>
      <c r="D25" s="120"/>
      <c r="E25" s="133" t="s">
        <v>10</v>
      </c>
      <c r="G25" s="291" t="s">
        <v>1728</v>
      </c>
      <c r="H25" s="292"/>
      <c r="I25" s="293"/>
      <c r="K25" s="134"/>
      <c r="L25" s="135"/>
      <c r="O25" s="129" t="s">
        <v>1602</v>
      </c>
      <c r="P25" s="120"/>
      <c r="Q25" s="120"/>
      <c r="R25" s="135"/>
    </row>
    <row r="26" spans="2:19" ht="15" customHeight="1" thickBot="1" x14ac:dyDescent="0.35">
      <c r="B26" s="129" t="s">
        <v>1655</v>
      </c>
      <c r="C26" s="120"/>
      <c r="D26" s="120"/>
      <c r="E26" s="133">
        <v>2018</v>
      </c>
      <c r="G26" s="294"/>
      <c r="H26" s="295"/>
      <c r="I26" s="296"/>
      <c r="K26" s="283" t="s">
        <v>1669</v>
      </c>
      <c r="L26" s="280" t="s">
        <v>1762</v>
      </c>
      <c r="O26" s="177" t="s">
        <v>1676</v>
      </c>
      <c r="P26" s="178"/>
      <c r="Q26" s="178"/>
      <c r="R26" s="142">
        <v>30</v>
      </c>
      <c r="S26" s="179" t="s">
        <v>1639</v>
      </c>
    </row>
    <row r="27" spans="2:19" ht="14.4" customHeight="1" x14ac:dyDescent="0.3">
      <c r="B27" s="129" t="s">
        <v>1652</v>
      </c>
      <c r="C27" s="120"/>
      <c r="D27" s="120"/>
      <c r="E27" s="133" t="s">
        <v>10</v>
      </c>
      <c r="G27" s="297" t="s">
        <v>1673</v>
      </c>
      <c r="H27" s="298"/>
      <c r="I27" s="303">
        <v>800000</v>
      </c>
      <c r="K27" s="284"/>
      <c r="L27" s="281"/>
      <c r="O27" s="180" t="s">
        <v>1677</v>
      </c>
      <c r="P27" s="120"/>
      <c r="Q27" s="178"/>
      <c r="R27" s="186"/>
    </row>
    <row r="28" spans="2:19" ht="15.75" customHeight="1" thickBot="1" x14ac:dyDescent="0.35">
      <c r="B28" s="152" t="s">
        <v>1659</v>
      </c>
      <c r="C28" s="120"/>
      <c r="D28" s="120"/>
      <c r="E28" s="142">
        <v>80</v>
      </c>
      <c r="G28" s="299"/>
      <c r="H28" s="300"/>
      <c r="I28" s="303"/>
      <c r="K28" s="285"/>
      <c r="L28" s="282"/>
      <c r="O28" s="159" t="s">
        <v>1678</v>
      </c>
      <c r="P28" s="181"/>
      <c r="Q28" s="138"/>
      <c r="R28" s="187"/>
    </row>
    <row r="29" spans="2:19" ht="15" customHeight="1" thickBot="1" x14ac:dyDescent="0.35">
      <c r="B29" s="305" t="s">
        <v>1660</v>
      </c>
      <c r="C29" s="308" t="s">
        <v>1656</v>
      </c>
      <c r="D29" s="308" t="s">
        <v>1657</v>
      </c>
      <c r="E29" s="287" t="s">
        <v>1658</v>
      </c>
      <c r="G29" s="301"/>
      <c r="H29" s="302"/>
      <c r="I29" s="304"/>
      <c r="K29" s="134">
        <v>2016</v>
      </c>
      <c r="L29" s="153">
        <v>18317316</v>
      </c>
      <c r="O29" s="124" t="s">
        <v>1608</v>
      </c>
      <c r="P29" s="144"/>
      <c r="Q29" s="144"/>
      <c r="R29" s="125"/>
    </row>
    <row r="30" spans="2:19" x14ac:dyDescent="0.3">
      <c r="B30" s="306"/>
      <c r="C30" s="278"/>
      <c r="D30" s="278"/>
      <c r="E30" s="288"/>
      <c r="G30" s="154"/>
      <c r="H30" s="154"/>
      <c r="K30" s="134">
        <v>2017</v>
      </c>
      <c r="L30" s="155">
        <v>18984539</v>
      </c>
      <c r="O30" s="177" t="s">
        <v>1676</v>
      </c>
      <c r="P30" s="178"/>
      <c r="Q30" s="178"/>
      <c r="R30" s="142">
        <v>10</v>
      </c>
    </row>
    <row r="31" spans="2:19" ht="15" customHeight="1" thickBot="1" x14ac:dyDescent="0.35">
      <c r="B31" s="307"/>
      <c r="C31" s="309"/>
      <c r="D31" s="309"/>
      <c r="E31" s="289"/>
      <c r="H31" s="154"/>
      <c r="K31" s="134">
        <v>2018</v>
      </c>
      <c r="L31" s="155">
        <v>19460802</v>
      </c>
      <c r="O31" s="180" t="s">
        <v>1677</v>
      </c>
      <c r="P31" s="120"/>
      <c r="Q31" s="178"/>
      <c r="R31" s="186"/>
    </row>
    <row r="32" spans="2:19" ht="15" thickBot="1" x14ac:dyDescent="0.35">
      <c r="B32" s="156">
        <v>1</v>
      </c>
      <c r="C32" s="157">
        <v>0</v>
      </c>
      <c r="D32" s="157">
        <v>50000000</v>
      </c>
      <c r="E32" s="158">
        <v>8</v>
      </c>
      <c r="K32" s="159">
        <v>2019</v>
      </c>
      <c r="L32" s="160">
        <v>19577593</v>
      </c>
      <c r="O32" s="159" t="s">
        <v>1678</v>
      </c>
      <c r="P32" s="181"/>
      <c r="Q32" s="138"/>
      <c r="R32" s="187"/>
    </row>
    <row r="33" spans="2:5" x14ac:dyDescent="0.3">
      <c r="B33" s="156">
        <v>2</v>
      </c>
      <c r="C33" s="157">
        <f>D32+0.0001</f>
        <v>50000000.000100002</v>
      </c>
      <c r="D33" s="157">
        <v>150000000</v>
      </c>
      <c r="E33" s="158">
        <v>9</v>
      </c>
    </row>
    <row r="34" spans="2:5" x14ac:dyDescent="0.3">
      <c r="B34" s="156">
        <v>3</v>
      </c>
      <c r="C34" s="157">
        <f>D33+0.0001</f>
        <v>150000000.00009999</v>
      </c>
      <c r="D34" s="157" t="s">
        <v>3</v>
      </c>
      <c r="E34" s="158">
        <v>10</v>
      </c>
    </row>
    <row r="35" spans="2:5" x14ac:dyDescent="0.3">
      <c r="B35" s="156">
        <v>4</v>
      </c>
      <c r="C35" s="157"/>
      <c r="D35" s="157"/>
      <c r="E35" s="158"/>
    </row>
    <row r="36" spans="2:5" x14ac:dyDescent="0.3">
      <c r="B36" s="156">
        <v>5</v>
      </c>
      <c r="C36" s="161"/>
      <c r="D36" s="161"/>
      <c r="E36" s="162"/>
    </row>
    <row r="37" spans="2:5" ht="15" customHeight="1" thickBot="1" x14ac:dyDescent="0.35">
      <c r="B37" s="163">
        <v>6</v>
      </c>
      <c r="C37" s="164"/>
      <c r="D37" s="164"/>
      <c r="E37" s="165"/>
    </row>
    <row r="38" spans="2:5" ht="15" customHeight="1" x14ac:dyDescent="0.3">
      <c r="B38" s="290" t="s">
        <v>1730</v>
      </c>
      <c r="C38" s="290"/>
      <c r="D38" s="290"/>
      <c r="E38" s="290"/>
    </row>
    <row r="39" spans="2:5" x14ac:dyDescent="0.3">
      <c r="B39" s="279"/>
      <c r="C39" s="279"/>
      <c r="D39" s="279"/>
      <c r="E39" s="279"/>
    </row>
    <row r="40" spans="2:5" x14ac:dyDescent="0.3">
      <c r="B40" s="279"/>
      <c r="C40" s="279"/>
      <c r="D40" s="279"/>
      <c r="E40" s="279"/>
    </row>
    <row r="41" spans="2:5" ht="15" thickBot="1" x14ac:dyDescent="0.35"/>
    <row r="42" spans="2:5" ht="15.6" x14ac:dyDescent="0.3">
      <c r="B42" s="166" t="s">
        <v>1073</v>
      </c>
      <c r="C42" s="167"/>
      <c r="D42" s="167"/>
      <c r="E42" s="168"/>
    </row>
    <row r="43" spans="2:5" x14ac:dyDescent="0.3">
      <c r="B43" s="134"/>
      <c r="C43" s="120"/>
      <c r="D43" s="120"/>
      <c r="E43" s="135"/>
    </row>
    <row r="44" spans="2:5" x14ac:dyDescent="0.3">
      <c r="B44" s="284" t="s">
        <v>1660</v>
      </c>
      <c r="C44" s="278" t="s">
        <v>1656</v>
      </c>
      <c r="D44" s="278" t="s">
        <v>1657</v>
      </c>
      <c r="E44" s="286" t="s">
        <v>1661</v>
      </c>
    </row>
    <row r="45" spans="2:5" x14ac:dyDescent="0.3">
      <c r="B45" s="284"/>
      <c r="C45" s="278"/>
      <c r="D45" s="278"/>
      <c r="E45" s="286"/>
    </row>
    <row r="46" spans="2:5" x14ac:dyDescent="0.3">
      <c r="B46" s="284"/>
      <c r="C46" s="278"/>
      <c r="D46" s="278"/>
      <c r="E46" s="286"/>
    </row>
    <row r="47" spans="2:5" x14ac:dyDescent="0.3">
      <c r="B47" s="169">
        <v>1</v>
      </c>
      <c r="C47" s="170">
        <v>0</v>
      </c>
      <c r="D47" s="170">
        <v>20000000</v>
      </c>
      <c r="E47" s="171">
        <f>20000*12</f>
        <v>240000</v>
      </c>
    </row>
    <row r="48" spans="2:5" x14ac:dyDescent="0.3">
      <c r="B48" s="169">
        <v>2</v>
      </c>
      <c r="C48" s="170">
        <f>D47+0.0001</f>
        <v>20000000.000100002</v>
      </c>
      <c r="D48" s="170">
        <v>40000000</v>
      </c>
      <c r="E48" s="171">
        <f>40000*12</f>
        <v>480000</v>
      </c>
    </row>
    <row r="49" spans="2:23" x14ac:dyDescent="0.3">
      <c r="B49" s="169">
        <v>3</v>
      </c>
      <c r="C49" s="170">
        <f>D48+0.0001</f>
        <v>40000000.000100002</v>
      </c>
      <c r="D49" s="170">
        <v>60000000</v>
      </c>
      <c r="E49" s="171">
        <f>60000*12</f>
        <v>720000</v>
      </c>
    </row>
    <row r="50" spans="2:23" ht="15" thickBot="1" x14ac:dyDescent="0.35">
      <c r="B50" s="172">
        <v>4</v>
      </c>
      <c r="C50" s="173">
        <f>D49+0.0001</f>
        <v>60000000.000100002</v>
      </c>
      <c r="D50" s="173">
        <v>80000000</v>
      </c>
      <c r="E50" s="174">
        <f>80000*12</f>
        <v>960000</v>
      </c>
    </row>
    <row r="51" spans="2:23" ht="15" thickBot="1" x14ac:dyDescent="0.35">
      <c r="B51" s="121" t="str">
        <f>CONCATENATE("Para montos por encima de ",FIXED(D50,0,FALSE), " (tasa %)")</f>
        <v>Para montos por encima de 80,000,000 (tasa %)</v>
      </c>
      <c r="C51" s="122"/>
      <c r="D51" s="122"/>
      <c r="E51" s="175">
        <v>10</v>
      </c>
    </row>
    <row r="52" spans="2:23" ht="15" thickBot="1" x14ac:dyDescent="0.35">
      <c r="B52" s="121" t="s">
        <v>1662</v>
      </c>
      <c r="C52" s="122"/>
      <c r="D52" s="122"/>
      <c r="E52" s="175">
        <v>70</v>
      </c>
    </row>
    <row r="53" spans="2:23" ht="15" thickBot="1" x14ac:dyDescent="0.35"/>
    <row r="54" spans="2:23" ht="15" thickBot="1" x14ac:dyDescent="0.35">
      <c r="B54" s="121" t="s">
        <v>1663</v>
      </c>
      <c r="C54" s="122"/>
      <c r="D54" s="122"/>
      <c r="E54" s="175">
        <v>8</v>
      </c>
    </row>
    <row r="55" spans="2:23" ht="15" thickBot="1" x14ac:dyDescent="0.35">
      <c r="B55" s="121" t="s">
        <v>1664</v>
      </c>
      <c r="C55" s="122"/>
      <c r="D55" s="122"/>
      <c r="E55" s="175">
        <v>8</v>
      </c>
    </row>
    <row r="56" spans="2:23" ht="15" thickBot="1" x14ac:dyDescent="0.35">
      <c r="B56" s="121" t="s">
        <v>1665</v>
      </c>
      <c r="C56" s="122"/>
      <c r="D56" s="122"/>
      <c r="E56" s="175">
        <v>50</v>
      </c>
    </row>
    <row r="59" spans="2:23" ht="18" x14ac:dyDescent="0.35">
      <c r="B59" s="226" t="s">
        <v>7717</v>
      </c>
      <c r="C59" s="220"/>
      <c r="D59" s="220"/>
      <c r="E59" s="220"/>
      <c r="F59" s="220"/>
      <c r="G59" s="220"/>
      <c r="H59" s="220"/>
      <c r="I59" s="220"/>
      <c r="J59" s="220"/>
      <c r="K59" s="220"/>
      <c r="L59" s="220"/>
      <c r="M59" s="220"/>
      <c r="N59" s="220"/>
      <c r="O59" s="220"/>
      <c r="P59" s="220"/>
      <c r="Q59" s="220"/>
      <c r="R59" s="220"/>
      <c r="S59" s="220"/>
      <c r="T59" s="220"/>
      <c r="U59" s="233"/>
    </row>
    <row r="61" spans="2:23" ht="15" thickBot="1" x14ac:dyDescent="0.35">
      <c r="B61" s="252" t="s">
        <v>8741</v>
      </c>
      <c r="C61" s="253"/>
      <c r="D61" s="253"/>
      <c r="E61" s="253"/>
      <c r="F61" s="253"/>
      <c r="G61" s="228"/>
      <c r="R61" s="228"/>
      <c r="S61" s="228"/>
      <c r="T61" s="228"/>
      <c r="U61" s="228"/>
      <c r="V61" s="228"/>
      <c r="W61" s="228"/>
    </row>
    <row r="62" spans="2:23" x14ac:dyDescent="0.3">
      <c r="B62" s="124" t="s">
        <v>8747</v>
      </c>
      <c r="C62" s="144"/>
      <c r="D62" s="144"/>
      <c r="E62" s="144"/>
      <c r="F62" s="125"/>
      <c r="G62" s="228"/>
      <c r="H62" s="120"/>
      <c r="N62" s="120"/>
      <c r="O62" s="120"/>
      <c r="P62" s="148"/>
      <c r="Q62" s="120"/>
      <c r="R62" s="228"/>
      <c r="S62" s="228"/>
      <c r="T62" s="228"/>
      <c r="U62" s="228"/>
      <c r="V62" s="228"/>
      <c r="W62" s="228"/>
    </row>
    <row r="63" spans="2:23" x14ac:dyDescent="0.3">
      <c r="B63" s="134"/>
      <c r="C63" s="120"/>
      <c r="D63" s="120"/>
      <c r="E63" s="120"/>
      <c r="F63" s="135"/>
      <c r="G63" s="228"/>
      <c r="H63" s="120"/>
      <c r="N63" s="120"/>
      <c r="O63" s="120"/>
      <c r="P63" s="120"/>
      <c r="Q63" s="120"/>
      <c r="R63" s="228"/>
      <c r="S63" s="228"/>
      <c r="T63" s="228"/>
      <c r="U63" s="228"/>
      <c r="V63" s="228"/>
      <c r="W63" s="228"/>
    </row>
    <row r="64" spans="2:23" ht="31.2" x14ac:dyDescent="0.3">
      <c r="B64" s="254" t="s">
        <v>8737</v>
      </c>
      <c r="C64" s="266" t="s">
        <v>8736</v>
      </c>
      <c r="D64" s="264" t="s">
        <v>8742</v>
      </c>
      <c r="E64" s="265" t="s">
        <v>8743</v>
      </c>
      <c r="F64" s="267" t="s">
        <v>8744</v>
      </c>
      <c r="G64" s="228"/>
      <c r="H64" s="120"/>
      <c r="O64" s="120"/>
      <c r="P64" s="229"/>
      <c r="Q64" s="229"/>
      <c r="R64" s="261"/>
      <c r="S64" s="262"/>
      <c r="T64" s="262"/>
      <c r="U64" s="228"/>
      <c r="V64" s="228"/>
      <c r="W64" s="228"/>
    </row>
    <row r="65" spans="2:23" ht="15.6" x14ac:dyDescent="0.3">
      <c r="B65" s="251">
        <v>43</v>
      </c>
      <c r="C65" s="247" t="s">
        <v>8727</v>
      </c>
      <c r="D65" s="227">
        <v>0.24</v>
      </c>
      <c r="E65" s="249">
        <v>0.5</v>
      </c>
      <c r="F65" s="268">
        <f>(E65/(1+E65))-(D65/(1+D65))</f>
        <v>0.13978494623655913</v>
      </c>
      <c r="G65" s="228"/>
      <c r="H65" s="120"/>
      <c r="O65" s="120"/>
      <c r="P65" s="120"/>
      <c r="Q65" s="242"/>
      <c r="R65" s="230"/>
      <c r="S65" s="231"/>
      <c r="T65" s="231"/>
      <c r="U65" s="228"/>
      <c r="V65" s="228"/>
      <c r="W65" s="228"/>
    </row>
    <row r="66" spans="2:23" x14ac:dyDescent="0.3">
      <c r="B66" s="251">
        <v>44</v>
      </c>
      <c r="C66" s="248" t="s">
        <v>8728</v>
      </c>
      <c r="D66" s="227">
        <v>0.34</v>
      </c>
      <c r="E66" s="249">
        <v>0.5</v>
      </c>
      <c r="F66" s="268">
        <f t="shared" ref="F66:F74" si="0">(E66/(1+E66))-(D66/(1+D66))</f>
        <v>7.9601990049751215E-2</v>
      </c>
      <c r="G66" s="228"/>
      <c r="H66" s="120"/>
      <c r="O66" s="120"/>
      <c r="P66" s="120"/>
      <c r="Q66" s="242"/>
      <c r="R66" s="230"/>
      <c r="S66" s="231"/>
      <c r="T66" s="231"/>
      <c r="U66" s="228"/>
      <c r="V66" s="228"/>
      <c r="W66" s="228"/>
    </row>
    <row r="67" spans="2:23" x14ac:dyDescent="0.3">
      <c r="B67" s="251">
        <v>45</v>
      </c>
      <c r="C67" s="248" t="s">
        <v>8729</v>
      </c>
      <c r="D67" s="227"/>
      <c r="E67" s="249">
        <v>0.5</v>
      </c>
      <c r="F67" s="268">
        <f t="shared" si="0"/>
        <v>0.33333333333333331</v>
      </c>
      <c r="G67" s="228"/>
      <c r="H67" s="120"/>
      <c r="O67" s="120"/>
      <c r="P67" s="120"/>
      <c r="Q67" s="242"/>
      <c r="R67" s="230"/>
      <c r="S67" s="231"/>
      <c r="T67" s="231"/>
      <c r="U67" s="228"/>
      <c r="V67" s="228"/>
      <c r="W67" s="228"/>
    </row>
    <row r="68" spans="2:23" x14ac:dyDescent="0.3">
      <c r="B68" s="251">
        <v>46</v>
      </c>
      <c r="C68" s="248" t="s">
        <v>8730</v>
      </c>
      <c r="D68" s="227">
        <v>0.18</v>
      </c>
      <c r="E68" s="249">
        <v>0.5</v>
      </c>
      <c r="F68" s="268">
        <f t="shared" si="0"/>
        <v>0.18079096045197737</v>
      </c>
      <c r="G68" s="228"/>
      <c r="H68" s="120"/>
      <c r="O68" s="120"/>
      <c r="P68" s="277"/>
      <c r="Q68" s="242"/>
      <c r="R68" s="230"/>
      <c r="S68" s="231"/>
      <c r="T68" s="231"/>
      <c r="U68" s="228"/>
      <c r="V68" s="228"/>
      <c r="W68" s="228"/>
    </row>
    <row r="69" spans="2:23" x14ac:dyDescent="0.3">
      <c r="B69" s="251">
        <v>16</v>
      </c>
      <c r="C69" s="248" t="s">
        <v>8731</v>
      </c>
      <c r="D69" s="227">
        <v>0.2</v>
      </c>
      <c r="E69" s="249">
        <v>0.5</v>
      </c>
      <c r="F69" s="268">
        <f t="shared" si="0"/>
        <v>0.16666666666666663</v>
      </c>
      <c r="G69" s="228"/>
      <c r="H69" s="120"/>
      <c r="O69" s="120"/>
      <c r="P69" s="277"/>
      <c r="Q69" s="242"/>
      <c r="R69" s="230"/>
      <c r="S69" s="231"/>
      <c r="T69" s="231"/>
      <c r="U69" s="228"/>
      <c r="V69" s="228"/>
      <c r="W69" s="228"/>
    </row>
    <row r="70" spans="2:23" x14ac:dyDescent="0.3">
      <c r="B70" s="251">
        <v>48</v>
      </c>
      <c r="C70" s="255" t="s">
        <v>8738</v>
      </c>
      <c r="D70" s="227">
        <v>0.1</v>
      </c>
      <c r="E70" s="249">
        <v>0.5</v>
      </c>
      <c r="F70" s="268">
        <f t="shared" si="0"/>
        <v>0.2424242424242424</v>
      </c>
      <c r="G70" s="228"/>
      <c r="H70" s="120"/>
      <c r="O70" s="120"/>
      <c r="P70" s="277"/>
      <c r="Q70" s="242"/>
      <c r="R70" s="230"/>
      <c r="S70" s="231"/>
      <c r="T70" s="231"/>
      <c r="U70" s="228"/>
      <c r="V70" s="228"/>
      <c r="W70" s="228"/>
    </row>
    <row r="71" spans="2:23" x14ac:dyDescent="0.3">
      <c r="B71" s="251">
        <v>10</v>
      </c>
      <c r="C71" s="248" t="s">
        <v>8732</v>
      </c>
      <c r="D71" s="227">
        <v>0.18</v>
      </c>
      <c r="E71" s="249">
        <v>0.27</v>
      </c>
      <c r="F71" s="268">
        <f t="shared" si="0"/>
        <v>6.0056052315494463E-2</v>
      </c>
      <c r="G71" s="228"/>
      <c r="H71" s="120"/>
      <c r="O71" s="120"/>
      <c r="P71" s="277"/>
      <c r="Q71" s="242"/>
      <c r="R71" s="230"/>
      <c r="S71" s="231"/>
      <c r="T71" s="231"/>
      <c r="U71" s="228"/>
      <c r="V71" s="228"/>
      <c r="W71" s="228"/>
    </row>
    <row r="72" spans="2:23" x14ac:dyDescent="0.3">
      <c r="B72" s="251">
        <v>42</v>
      </c>
      <c r="C72" s="248" t="s">
        <v>8733</v>
      </c>
      <c r="D72" s="227">
        <v>0.13</v>
      </c>
      <c r="E72" s="249">
        <v>0.13</v>
      </c>
      <c r="F72" s="268">
        <f t="shared" si="0"/>
        <v>0</v>
      </c>
      <c r="G72" s="228"/>
      <c r="H72" s="120"/>
      <c r="O72" s="120"/>
      <c r="P72" s="277"/>
      <c r="Q72" s="242"/>
      <c r="R72" s="230"/>
      <c r="S72" s="231"/>
      <c r="T72" s="231"/>
      <c r="U72" s="228"/>
      <c r="V72" s="228"/>
      <c r="W72" s="228"/>
    </row>
    <row r="73" spans="2:23" ht="31.95" customHeight="1" x14ac:dyDescent="0.3">
      <c r="B73" s="251">
        <v>41</v>
      </c>
      <c r="C73" s="270" t="s">
        <v>8734</v>
      </c>
      <c r="D73" s="271">
        <v>0.05</v>
      </c>
      <c r="E73" s="272">
        <v>0.06</v>
      </c>
      <c r="F73" s="273">
        <f t="shared" si="0"/>
        <v>8.9847259658580383E-3</v>
      </c>
      <c r="G73" s="228"/>
      <c r="H73" s="120"/>
      <c r="O73" s="120"/>
      <c r="P73" s="277"/>
      <c r="Q73" s="242"/>
      <c r="R73" s="230"/>
      <c r="S73" s="231"/>
      <c r="T73" s="231"/>
      <c r="U73" s="228"/>
      <c r="V73" s="228"/>
      <c r="W73" s="228"/>
    </row>
    <row r="74" spans="2:23" ht="31.2" customHeight="1" x14ac:dyDescent="0.3">
      <c r="B74" s="251">
        <v>9</v>
      </c>
      <c r="C74" s="269" t="s">
        <v>8735</v>
      </c>
      <c r="D74" s="271">
        <v>0</v>
      </c>
      <c r="E74" s="272">
        <v>0</v>
      </c>
      <c r="F74" s="273">
        <f t="shared" si="0"/>
        <v>0</v>
      </c>
      <c r="G74" s="228"/>
      <c r="H74" s="120"/>
      <c r="O74" s="120"/>
      <c r="P74" s="277"/>
      <c r="Q74" s="242"/>
      <c r="R74" s="230"/>
      <c r="S74" s="231"/>
      <c r="T74" s="231"/>
      <c r="U74" s="228"/>
      <c r="V74" s="228"/>
      <c r="W74" s="228"/>
    </row>
    <row r="75" spans="2:23" ht="15" thickBot="1" x14ac:dyDescent="0.35">
      <c r="B75" s="256"/>
      <c r="C75" s="257"/>
      <c r="D75" s="258"/>
      <c r="E75" s="259"/>
      <c r="F75" s="260"/>
      <c r="G75" s="228"/>
      <c r="H75" s="120"/>
      <c r="N75" s="120"/>
      <c r="O75" s="120"/>
      <c r="P75" s="277"/>
      <c r="Q75" s="242"/>
      <c r="R75" s="230"/>
      <c r="S75" s="231"/>
      <c r="T75" s="231"/>
      <c r="U75" s="228"/>
      <c r="V75" s="228"/>
      <c r="W75" s="228"/>
    </row>
    <row r="76" spans="2:23" x14ac:dyDescent="0.3">
      <c r="B76" s="120"/>
      <c r="C76" s="237"/>
      <c r="D76" s="237"/>
      <c r="E76" s="237"/>
      <c r="F76" s="250"/>
      <c r="G76" s="228"/>
      <c r="H76" s="120"/>
      <c r="N76" s="120"/>
      <c r="O76" s="120"/>
      <c r="P76" s="276"/>
      <c r="Q76" s="242"/>
      <c r="R76" s="230"/>
      <c r="S76" s="231"/>
      <c r="T76" s="231"/>
      <c r="U76" s="228"/>
      <c r="V76" s="228"/>
      <c r="W76" s="228"/>
    </row>
    <row r="77" spans="2:23" x14ac:dyDescent="0.3">
      <c r="B77" s="120"/>
      <c r="C77" s="237"/>
      <c r="D77" s="237"/>
      <c r="E77" s="237"/>
      <c r="F77" s="250"/>
      <c r="G77" s="228"/>
      <c r="H77" s="120"/>
      <c r="N77" s="120"/>
      <c r="O77" s="120"/>
      <c r="P77" s="276"/>
      <c r="Q77" s="242"/>
      <c r="R77" s="230"/>
      <c r="S77" s="231"/>
      <c r="T77" s="231"/>
      <c r="U77" s="228"/>
      <c r="V77" s="228"/>
      <c r="W77" s="228"/>
    </row>
    <row r="78" spans="2:23" x14ac:dyDescent="0.3">
      <c r="B78" s="120"/>
      <c r="C78" s="237"/>
      <c r="D78" s="239"/>
      <c r="E78" s="237"/>
      <c r="F78" s="237"/>
      <c r="G78" s="228"/>
      <c r="H78" s="120"/>
      <c r="N78" s="120"/>
      <c r="O78" s="120"/>
      <c r="P78" s="276"/>
      <c r="Q78" s="242"/>
      <c r="R78" s="230"/>
      <c r="S78" s="231"/>
      <c r="T78" s="231"/>
      <c r="U78" s="228"/>
      <c r="V78" s="228"/>
      <c r="W78" s="228"/>
    </row>
    <row r="79" spans="2:23" x14ac:dyDescent="0.3">
      <c r="B79" s="263"/>
      <c r="C79" s="223"/>
      <c r="D79" s="224"/>
      <c r="E79" s="223"/>
      <c r="F79" s="223"/>
      <c r="G79" s="228"/>
      <c r="H79" s="120"/>
      <c r="I79" s="120"/>
      <c r="J79" s="237"/>
      <c r="K79" s="239"/>
      <c r="L79" s="237"/>
      <c r="M79" s="237"/>
      <c r="N79" s="120"/>
      <c r="O79" s="120"/>
      <c r="P79" s="276"/>
      <c r="Q79" s="242"/>
      <c r="R79" s="230"/>
      <c r="S79" s="231"/>
      <c r="T79" s="231"/>
      <c r="U79" s="228"/>
      <c r="V79" s="228"/>
      <c r="W79" s="228"/>
    </row>
    <row r="80" spans="2:23" x14ac:dyDescent="0.3">
      <c r="B80" s="263"/>
      <c r="C80" s="223"/>
      <c r="D80" s="224"/>
      <c r="E80" s="223"/>
      <c r="F80" s="223"/>
      <c r="G80" s="228"/>
      <c r="H80" s="120"/>
      <c r="I80" s="120"/>
      <c r="J80" s="237"/>
      <c r="K80" s="239"/>
      <c r="L80" s="237"/>
      <c r="M80" s="237"/>
      <c r="N80" s="120"/>
      <c r="O80" s="120"/>
      <c r="P80" s="276"/>
      <c r="Q80" s="242"/>
      <c r="R80" s="230"/>
      <c r="S80" s="231"/>
      <c r="T80" s="231"/>
      <c r="U80" s="228"/>
      <c r="V80" s="228"/>
      <c r="W80" s="228"/>
    </row>
    <row r="81" spans="2:23" x14ac:dyDescent="0.3">
      <c r="B81" s="263"/>
      <c r="C81" s="223"/>
      <c r="D81" s="224"/>
      <c r="E81" s="223"/>
      <c r="F81" s="223"/>
      <c r="G81" s="228"/>
      <c r="H81" s="120"/>
      <c r="I81" s="120"/>
      <c r="J81" s="237"/>
      <c r="K81" s="239"/>
      <c r="L81" s="237"/>
      <c r="M81" s="237"/>
      <c r="N81" s="120"/>
      <c r="O81" s="120"/>
      <c r="P81" s="276"/>
      <c r="Q81" s="242"/>
      <c r="R81" s="230"/>
      <c r="S81" s="231"/>
      <c r="T81" s="231"/>
      <c r="U81" s="228"/>
      <c r="V81" s="228"/>
      <c r="W81" s="228"/>
    </row>
    <row r="82" spans="2:23" x14ac:dyDescent="0.3">
      <c r="B82" s="263"/>
      <c r="C82" s="223"/>
      <c r="D82" s="224"/>
      <c r="E82" s="223"/>
      <c r="F82" s="223"/>
      <c r="G82" s="228"/>
      <c r="H82" s="120"/>
      <c r="I82" s="120"/>
      <c r="J82" s="237"/>
      <c r="K82" s="239"/>
      <c r="L82" s="237"/>
      <c r="M82" s="237"/>
      <c r="N82" s="120"/>
      <c r="O82" s="120"/>
      <c r="P82" s="276"/>
      <c r="Q82" s="242"/>
      <c r="R82" s="230"/>
      <c r="S82" s="231"/>
      <c r="T82" s="231"/>
      <c r="U82" s="228"/>
      <c r="V82" s="228"/>
      <c r="W82" s="228"/>
    </row>
    <row r="83" spans="2:23" x14ac:dyDescent="0.3">
      <c r="B83" s="263"/>
      <c r="C83" s="223"/>
      <c r="D83" s="224"/>
      <c r="E83" s="223"/>
      <c r="F83" s="223"/>
      <c r="G83" s="228"/>
      <c r="H83" s="120"/>
      <c r="I83" s="120"/>
      <c r="J83" s="237"/>
      <c r="K83" s="239"/>
      <c r="L83" s="237"/>
      <c r="M83" s="237"/>
      <c r="N83" s="120"/>
      <c r="O83" s="120"/>
      <c r="P83" s="120"/>
      <c r="Q83" s="242"/>
      <c r="R83" s="230"/>
      <c r="S83" s="231"/>
      <c r="T83" s="231"/>
      <c r="U83" s="228"/>
      <c r="V83" s="228"/>
      <c r="W83" s="228"/>
    </row>
    <row r="84" spans="2:23" x14ac:dyDescent="0.3">
      <c r="B84" s="263"/>
      <c r="C84" s="223"/>
      <c r="D84" s="224"/>
      <c r="E84" s="223"/>
      <c r="F84" s="223"/>
      <c r="G84" s="228"/>
      <c r="H84" s="120"/>
      <c r="I84" s="120"/>
      <c r="J84" s="237"/>
      <c r="K84" s="239"/>
      <c r="L84" s="237"/>
      <c r="M84" s="237"/>
      <c r="N84" s="120"/>
      <c r="O84" s="120"/>
      <c r="P84" s="120"/>
      <c r="Q84" s="242"/>
      <c r="R84" s="230"/>
      <c r="S84" s="231"/>
      <c r="T84" s="231"/>
      <c r="U84" s="228"/>
      <c r="V84" s="228"/>
      <c r="W84" s="228"/>
    </row>
    <row r="85" spans="2:23" x14ac:dyDescent="0.3">
      <c r="B85" s="263"/>
      <c r="C85" s="223"/>
      <c r="D85" s="224"/>
      <c r="E85" s="223"/>
      <c r="F85" s="223"/>
      <c r="G85" s="228"/>
      <c r="H85" s="120"/>
      <c r="I85" s="120"/>
      <c r="J85" s="237"/>
      <c r="K85" s="239"/>
      <c r="L85" s="237"/>
      <c r="M85" s="237"/>
      <c r="N85" s="120"/>
      <c r="O85" s="120"/>
      <c r="P85" s="120"/>
      <c r="Q85" s="242"/>
      <c r="R85" s="230"/>
      <c r="S85" s="231"/>
      <c r="T85" s="231"/>
      <c r="U85" s="228"/>
      <c r="V85" s="228"/>
      <c r="W85" s="228"/>
    </row>
    <row r="86" spans="2:23" x14ac:dyDescent="0.3">
      <c r="B86" s="263"/>
      <c r="C86" s="223"/>
      <c r="D86" s="224"/>
      <c r="E86" s="223"/>
      <c r="F86" s="223"/>
      <c r="G86" s="228"/>
      <c r="H86" s="120"/>
      <c r="I86" s="120"/>
      <c r="J86" s="237"/>
      <c r="K86" s="239"/>
      <c r="L86" s="237"/>
      <c r="M86" s="237"/>
      <c r="N86" s="120"/>
      <c r="O86" s="120"/>
      <c r="P86" s="276"/>
      <c r="Q86" s="242"/>
      <c r="R86" s="230"/>
      <c r="S86" s="231"/>
      <c r="T86" s="231"/>
      <c r="U86" s="228"/>
      <c r="V86" s="228"/>
      <c r="W86" s="228"/>
    </row>
    <row r="87" spans="2:23" x14ac:dyDescent="0.3">
      <c r="B87" s="263"/>
      <c r="C87" s="223"/>
      <c r="D87" s="224"/>
      <c r="E87" s="223"/>
      <c r="F87" s="223"/>
      <c r="G87" s="228"/>
      <c r="H87" s="120"/>
      <c r="I87" s="120"/>
      <c r="J87" s="237"/>
      <c r="K87" s="239"/>
      <c r="L87" s="237"/>
      <c r="M87" s="237"/>
      <c r="N87" s="120"/>
      <c r="O87" s="120"/>
      <c r="P87" s="276"/>
      <c r="Q87" s="242"/>
      <c r="R87" s="230"/>
      <c r="S87" s="231"/>
      <c r="T87" s="231"/>
      <c r="U87" s="228"/>
      <c r="V87" s="228"/>
      <c r="W87" s="228"/>
    </row>
    <row r="88" spans="2:23" x14ac:dyDescent="0.3">
      <c r="B88" s="263"/>
      <c r="C88" s="223"/>
      <c r="D88" s="224"/>
      <c r="E88" s="223"/>
      <c r="F88" s="223"/>
      <c r="G88" s="228"/>
      <c r="H88" s="120"/>
      <c r="I88" s="120"/>
      <c r="J88" s="237"/>
      <c r="K88" s="239"/>
      <c r="L88" s="237"/>
      <c r="M88" s="237"/>
      <c r="N88" s="120"/>
      <c r="O88" s="120"/>
      <c r="P88" s="276"/>
      <c r="Q88" s="242"/>
      <c r="R88" s="230"/>
      <c r="S88" s="231"/>
      <c r="T88" s="231"/>
      <c r="U88" s="228"/>
      <c r="V88" s="228"/>
      <c r="W88" s="228"/>
    </row>
    <row r="89" spans="2:23" x14ac:dyDescent="0.3">
      <c r="B89" s="263"/>
      <c r="C89" s="223"/>
      <c r="D89" s="224"/>
      <c r="E89" s="223"/>
      <c r="F89" s="223"/>
      <c r="G89" s="228"/>
      <c r="H89" s="120"/>
      <c r="I89" s="120"/>
      <c r="J89" s="237"/>
      <c r="K89" s="239"/>
      <c r="L89" s="237"/>
      <c r="M89" s="237"/>
      <c r="N89" s="120"/>
      <c r="O89" s="120"/>
      <c r="P89" s="276"/>
      <c r="Q89" s="242"/>
      <c r="R89" s="230"/>
      <c r="S89" s="231"/>
      <c r="T89" s="231"/>
      <c r="U89" s="228"/>
      <c r="V89" s="228"/>
      <c r="W89" s="228"/>
    </row>
    <row r="90" spans="2:23" x14ac:dyDescent="0.3">
      <c r="B90" s="263"/>
      <c r="C90" s="223"/>
      <c r="D90" s="224"/>
      <c r="E90" s="223"/>
      <c r="F90" s="223"/>
      <c r="G90" s="228"/>
      <c r="H90" s="120"/>
      <c r="I90" s="120"/>
      <c r="J90" s="237"/>
      <c r="K90" s="239"/>
      <c r="L90" s="237"/>
      <c r="M90" s="237"/>
      <c r="N90" s="120"/>
      <c r="O90" s="120"/>
      <c r="P90" s="276"/>
      <c r="Q90" s="242"/>
      <c r="R90" s="230"/>
      <c r="S90" s="231"/>
      <c r="T90" s="231"/>
      <c r="U90" s="228"/>
      <c r="V90" s="228"/>
      <c r="W90" s="228"/>
    </row>
    <row r="91" spans="2:23" x14ac:dyDescent="0.3">
      <c r="B91" s="263"/>
      <c r="C91" s="223"/>
      <c r="D91" s="224"/>
      <c r="E91" s="223"/>
      <c r="F91" s="223"/>
      <c r="G91" s="228"/>
      <c r="H91" s="120"/>
      <c r="I91" s="120"/>
      <c r="J91" s="237"/>
      <c r="K91" s="239"/>
      <c r="L91" s="237"/>
      <c r="M91" s="237"/>
      <c r="N91" s="120"/>
      <c r="O91" s="120"/>
      <c r="P91" s="276"/>
      <c r="Q91" s="242"/>
      <c r="R91" s="230"/>
      <c r="S91" s="231"/>
      <c r="T91" s="231"/>
      <c r="U91" s="228"/>
      <c r="V91" s="228"/>
      <c r="W91" s="228"/>
    </row>
    <row r="92" spans="2:23" x14ac:dyDescent="0.3">
      <c r="B92" s="263"/>
      <c r="C92" s="223"/>
      <c r="D92" s="224"/>
      <c r="E92" s="223"/>
      <c r="F92" s="223"/>
      <c r="G92" s="228"/>
      <c r="H92" s="120"/>
      <c r="I92" s="120"/>
      <c r="J92" s="237"/>
      <c r="K92" s="239"/>
      <c r="L92" s="237"/>
      <c r="M92" s="237"/>
      <c r="N92" s="120"/>
      <c r="O92" s="120"/>
      <c r="P92" s="276"/>
      <c r="Q92" s="242"/>
      <c r="R92" s="230"/>
      <c r="S92" s="231"/>
      <c r="T92" s="231"/>
      <c r="U92" s="228"/>
      <c r="V92" s="228"/>
      <c r="W92" s="228"/>
    </row>
    <row r="93" spans="2:23" x14ac:dyDescent="0.3">
      <c r="B93" s="263"/>
      <c r="C93" s="223"/>
      <c r="D93" s="224"/>
      <c r="E93" s="223"/>
      <c r="F93" s="223"/>
      <c r="G93" s="228"/>
      <c r="H93" s="120"/>
      <c r="I93" s="120"/>
      <c r="J93" s="237"/>
      <c r="K93" s="239"/>
      <c r="L93" s="237"/>
      <c r="M93" s="237"/>
      <c r="N93" s="120"/>
      <c r="O93" s="120"/>
      <c r="P93" s="120"/>
      <c r="Q93" s="242"/>
      <c r="R93" s="230"/>
      <c r="S93" s="231"/>
      <c r="T93" s="231"/>
      <c r="U93" s="228"/>
      <c r="V93" s="228"/>
      <c r="W93" s="228"/>
    </row>
    <row r="94" spans="2:23" x14ac:dyDescent="0.3">
      <c r="B94" s="263"/>
      <c r="C94" s="223"/>
      <c r="D94" s="224"/>
      <c r="E94" s="223"/>
      <c r="F94" s="223"/>
      <c r="G94" s="228"/>
      <c r="H94" s="120"/>
      <c r="I94" s="120"/>
      <c r="J94" s="237"/>
      <c r="K94" s="239"/>
      <c r="L94" s="237"/>
      <c r="M94" s="237"/>
      <c r="N94" s="120"/>
      <c r="O94" s="120"/>
      <c r="P94" s="120"/>
      <c r="Q94" s="242"/>
      <c r="R94" s="230"/>
      <c r="S94" s="231"/>
      <c r="T94" s="231"/>
      <c r="U94" s="228"/>
      <c r="V94" s="228"/>
      <c r="W94" s="228"/>
    </row>
    <row r="95" spans="2:23" x14ac:dyDescent="0.3">
      <c r="B95" s="263"/>
      <c r="C95" s="223"/>
      <c r="D95" s="224"/>
      <c r="E95" s="223"/>
      <c r="F95" s="223"/>
      <c r="G95" s="228"/>
      <c r="H95" s="120"/>
      <c r="I95" s="120"/>
      <c r="J95" s="237"/>
      <c r="K95" s="239"/>
      <c r="L95" s="237"/>
      <c r="M95" s="237"/>
      <c r="N95" s="120"/>
      <c r="O95" s="120"/>
      <c r="P95" s="120"/>
      <c r="Q95" s="242"/>
      <c r="R95" s="230"/>
      <c r="S95" s="231"/>
      <c r="T95" s="231"/>
      <c r="U95" s="228"/>
      <c r="V95" s="228"/>
      <c r="W95" s="228"/>
    </row>
    <row r="96" spans="2:23" x14ac:dyDescent="0.3">
      <c r="B96" s="263"/>
      <c r="C96" s="223"/>
      <c r="D96" s="224"/>
      <c r="E96" s="223"/>
      <c r="F96" s="223"/>
      <c r="G96" s="228"/>
      <c r="H96" s="120"/>
      <c r="I96" s="120"/>
      <c r="J96" s="237"/>
      <c r="K96" s="239"/>
      <c r="L96" s="237"/>
      <c r="M96" s="237"/>
      <c r="N96" s="120"/>
      <c r="O96" s="120"/>
      <c r="P96" s="120"/>
      <c r="Q96" s="242"/>
      <c r="R96" s="230"/>
      <c r="S96" s="231"/>
      <c r="T96" s="231"/>
      <c r="U96" s="228"/>
      <c r="V96" s="228"/>
      <c r="W96" s="228"/>
    </row>
    <row r="97" spans="2:23" x14ac:dyDescent="0.3">
      <c r="B97" s="263"/>
      <c r="C97" s="223"/>
      <c r="D97" s="224"/>
      <c r="E97" s="223"/>
      <c r="F97" s="223"/>
      <c r="G97" s="228"/>
      <c r="H97" s="120"/>
      <c r="I97" s="120"/>
      <c r="J97" s="237"/>
      <c r="K97" s="239"/>
      <c r="L97" s="237"/>
      <c r="M97" s="237"/>
      <c r="N97" s="120"/>
      <c r="O97" s="120"/>
      <c r="P97" s="120"/>
      <c r="Q97" s="242"/>
      <c r="R97" s="230"/>
      <c r="S97" s="231"/>
      <c r="T97" s="231"/>
      <c r="U97" s="228"/>
      <c r="V97" s="228"/>
      <c r="W97" s="228"/>
    </row>
    <row r="98" spans="2:23" x14ac:dyDescent="0.3">
      <c r="B98" s="263"/>
      <c r="C98" s="223"/>
      <c r="D98" s="224"/>
      <c r="E98" s="223"/>
      <c r="F98" s="223"/>
      <c r="G98" s="228"/>
      <c r="H98" s="120"/>
      <c r="I98" s="120"/>
      <c r="J98" s="237"/>
      <c r="K98" s="239"/>
      <c r="L98" s="237"/>
      <c r="M98" s="237"/>
      <c r="N98" s="120"/>
      <c r="O98" s="120"/>
      <c r="P98" s="120"/>
      <c r="Q98" s="242"/>
      <c r="R98" s="230"/>
      <c r="S98" s="231"/>
      <c r="T98" s="231"/>
      <c r="U98" s="228"/>
      <c r="V98" s="228"/>
      <c r="W98" s="228"/>
    </row>
    <row r="99" spans="2:23" x14ac:dyDescent="0.3">
      <c r="B99" s="263"/>
      <c r="C99" s="223"/>
      <c r="D99" s="224"/>
      <c r="E99" s="223"/>
      <c r="F99" s="223"/>
      <c r="G99" s="228"/>
      <c r="H99" s="120"/>
      <c r="I99" s="120"/>
      <c r="J99" s="237"/>
      <c r="K99" s="239"/>
      <c r="L99" s="237"/>
      <c r="M99" s="237"/>
      <c r="N99" s="120"/>
      <c r="O99" s="120"/>
      <c r="P99" s="120"/>
      <c r="Q99" s="242"/>
      <c r="R99" s="230"/>
      <c r="S99" s="231"/>
      <c r="T99" s="231"/>
      <c r="U99" s="228"/>
      <c r="V99" s="228"/>
      <c r="W99" s="228"/>
    </row>
    <row r="100" spans="2:23" x14ac:dyDescent="0.3">
      <c r="B100" s="263"/>
      <c r="C100" s="223"/>
      <c r="D100" s="224"/>
      <c r="E100" s="223"/>
      <c r="F100" s="223"/>
      <c r="G100" s="228"/>
      <c r="H100" s="120"/>
      <c r="I100" s="120"/>
      <c r="J100" s="237"/>
      <c r="K100" s="239"/>
      <c r="L100" s="237"/>
      <c r="M100" s="237"/>
      <c r="N100" s="120"/>
      <c r="O100" s="120"/>
      <c r="P100" s="120"/>
      <c r="Q100" s="242"/>
      <c r="R100" s="230"/>
      <c r="S100" s="231"/>
      <c r="T100" s="231"/>
      <c r="U100" s="228"/>
      <c r="V100" s="228"/>
      <c r="W100" s="228"/>
    </row>
    <row r="101" spans="2:23" x14ac:dyDescent="0.3">
      <c r="B101" s="263"/>
      <c r="C101" s="223"/>
      <c r="D101" s="224"/>
      <c r="E101" s="223"/>
      <c r="F101" s="223"/>
      <c r="G101" s="228"/>
      <c r="H101" s="120"/>
      <c r="I101" s="120"/>
      <c r="J101" s="237"/>
      <c r="K101" s="239"/>
      <c r="L101" s="237"/>
      <c r="M101" s="237"/>
      <c r="N101" s="120"/>
      <c r="O101" s="120"/>
      <c r="P101" s="120"/>
      <c r="Q101" s="242"/>
      <c r="R101" s="230"/>
      <c r="S101" s="231"/>
      <c r="T101" s="231"/>
      <c r="U101" s="228"/>
      <c r="V101" s="228"/>
      <c r="W101" s="228"/>
    </row>
    <row r="102" spans="2:23" x14ac:dyDescent="0.3">
      <c r="B102" s="263"/>
      <c r="C102" s="223"/>
      <c r="D102" s="224"/>
      <c r="E102" s="223"/>
      <c r="F102" s="223"/>
      <c r="G102" s="228"/>
      <c r="H102" s="120"/>
      <c r="I102" s="120"/>
      <c r="J102" s="237"/>
      <c r="K102" s="239"/>
      <c r="L102" s="237"/>
      <c r="M102" s="237"/>
      <c r="N102" s="120"/>
      <c r="O102" s="120"/>
      <c r="P102" s="120"/>
      <c r="Q102" s="242"/>
      <c r="R102" s="230"/>
      <c r="S102" s="231"/>
      <c r="T102" s="231"/>
      <c r="U102" s="228"/>
      <c r="V102" s="228"/>
      <c r="W102" s="228"/>
    </row>
    <row r="103" spans="2:23" x14ac:dyDescent="0.3">
      <c r="B103" s="263"/>
      <c r="C103" s="223"/>
      <c r="D103" s="224"/>
      <c r="E103" s="223"/>
      <c r="F103" s="223"/>
      <c r="G103" s="228"/>
      <c r="H103" s="120"/>
      <c r="I103" s="120"/>
      <c r="J103" s="237"/>
      <c r="K103" s="239"/>
      <c r="L103" s="237"/>
      <c r="M103" s="237"/>
      <c r="N103" s="120"/>
      <c r="O103" s="120"/>
      <c r="P103" s="120"/>
      <c r="Q103" s="242"/>
      <c r="R103" s="230"/>
      <c r="S103" s="231"/>
      <c r="T103" s="231"/>
      <c r="U103" s="228"/>
      <c r="V103" s="228"/>
      <c r="W103" s="228"/>
    </row>
    <row r="104" spans="2:23" x14ac:dyDescent="0.3">
      <c r="B104" s="263"/>
      <c r="C104" s="223"/>
      <c r="D104" s="224"/>
      <c r="E104" s="223"/>
      <c r="F104" s="223"/>
      <c r="G104" s="228"/>
      <c r="H104" s="120"/>
      <c r="I104" s="120"/>
      <c r="J104" s="237"/>
      <c r="K104" s="239"/>
      <c r="L104" s="237"/>
      <c r="M104" s="237"/>
      <c r="N104" s="120"/>
      <c r="O104" s="120"/>
      <c r="P104" s="120"/>
      <c r="Q104" s="242"/>
      <c r="R104" s="230"/>
      <c r="S104" s="231"/>
      <c r="T104" s="231"/>
      <c r="U104" s="228"/>
      <c r="V104" s="228"/>
      <c r="W104" s="228"/>
    </row>
    <row r="105" spans="2:23" x14ac:dyDescent="0.3">
      <c r="B105" s="263"/>
      <c r="C105" s="223"/>
      <c r="D105" s="224"/>
      <c r="E105" s="223"/>
      <c r="F105" s="223"/>
      <c r="G105" s="228"/>
      <c r="H105" s="120"/>
      <c r="I105" s="120"/>
      <c r="J105" s="237"/>
      <c r="K105" s="239"/>
      <c r="L105" s="237"/>
      <c r="M105" s="237"/>
      <c r="N105" s="120"/>
      <c r="O105" s="120"/>
      <c r="P105" s="120"/>
      <c r="Q105" s="242"/>
      <c r="R105" s="230"/>
      <c r="S105" s="231"/>
      <c r="T105" s="231"/>
      <c r="U105" s="228"/>
      <c r="V105" s="228"/>
      <c r="W105" s="228"/>
    </row>
    <row r="106" spans="2:23" x14ac:dyDescent="0.3">
      <c r="B106" s="263"/>
      <c r="C106" s="223"/>
      <c r="D106" s="224"/>
      <c r="E106" s="223"/>
      <c r="F106" s="223"/>
      <c r="G106" s="228"/>
      <c r="H106" s="120"/>
      <c r="I106" s="120"/>
      <c r="J106" s="237"/>
      <c r="K106" s="239"/>
      <c r="L106" s="237"/>
      <c r="M106" s="237"/>
      <c r="N106" s="120"/>
      <c r="O106" s="120"/>
      <c r="P106" s="120"/>
      <c r="Q106" s="242"/>
      <c r="R106" s="230"/>
      <c r="S106" s="231"/>
      <c r="T106" s="231"/>
      <c r="U106" s="228"/>
      <c r="V106" s="228"/>
      <c r="W106" s="228"/>
    </row>
    <row r="107" spans="2:23" x14ac:dyDescent="0.3">
      <c r="B107" s="263"/>
      <c r="C107" s="223"/>
      <c r="D107" s="224"/>
      <c r="E107" s="223"/>
      <c r="F107" s="223"/>
      <c r="G107" s="228"/>
      <c r="H107" s="120"/>
      <c r="I107" s="120"/>
      <c r="J107" s="237"/>
      <c r="K107" s="239"/>
      <c r="L107" s="237"/>
      <c r="M107" s="237"/>
      <c r="N107" s="120"/>
      <c r="O107" s="120"/>
      <c r="P107" s="120"/>
      <c r="Q107" s="242"/>
      <c r="R107" s="230"/>
      <c r="S107" s="231"/>
      <c r="T107" s="231"/>
      <c r="U107" s="228"/>
      <c r="V107" s="228"/>
      <c r="W107" s="228"/>
    </row>
    <row r="108" spans="2:23" x14ac:dyDescent="0.3">
      <c r="B108" s="263"/>
      <c r="C108" s="223"/>
      <c r="D108" s="224"/>
      <c r="E108" s="223"/>
      <c r="F108" s="223"/>
      <c r="G108" s="228"/>
      <c r="H108" s="120"/>
      <c r="I108" s="120"/>
      <c r="J108" s="237"/>
      <c r="K108" s="239"/>
      <c r="L108" s="237"/>
      <c r="M108" s="237"/>
      <c r="N108" s="120"/>
      <c r="O108" s="120"/>
      <c r="P108" s="120"/>
      <c r="Q108" s="242"/>
      <c r="R108" s="230"/>
      <c r="S108" s="231"/>
      <c r="T108" s="231"/>
      <c r="U108" s="228"/>
      <c r="V108" s="228"/>
      <c r="W108" s="228"/>
    </row>
    <row r="109" spans="2:23" x14ac:dyDescent="0.3">
      <c r="B109" s="263"/>
      <c r="C109" s="223"/>
      <c r="D109" s="224"/>
      <c r="E109" s="223"/>
      <c r="F109" s="223"/>
      <c r="G109" s="228"/>
      <c r="H109" s="120"/>
      <c r="I109" s="120"/>
      <c r="J109" s="237"/>
      <c r="K109" s="239"/>
      <c r="L109" s="237"/>
      <c r="M109" s="237"/>
      <c r="N109" s="120"/>
      <c r="O109" s="120"/>
      <c r="P109" s="120"/>
      <c r="Q109" s="242"/>
      <c r="R109" s="230"/>
      <c r="S109" s="231"/>
      <c r="T109" s="231"/>
      <c r="U109" s="228"/>
      <c r="V109" s="228"/>
      <c r="W109" s="228"/>
    </row>
    <row r="110" spans="2:23" x14ac:dyDescent="0.3">
      <c r="B110" s="263"/>
      <c r="C110" s="223"/>
      <c r="D110" s="224"/>
      <c r="E110" s="223"/>
      <c r="F110" s="223"/>
      <c r="G110" s="228"/>
      <c r="H110" s="120"/>
      <c r="I110" s="120"/>
      <c r="J110" s="237"/>
      <c r="K110" s="239"/>
      <c r="L110" s="237"/>
      <c r="M110" s="237"/>
      <c r="N110" s="120"/>
      <c r="O110" s="120"/>
      <c r="P110" s="120"/>
      <c r="Q110" s="242"/>
      <c r="R110" s="230"/>
      <c r="S110" s="231"/>
      <c r="T110" s="231"/>
      <c r="U110" s="228"/>
      <c r="V110" s="228"/>
      <c r="W110" s="228"/>
    </row>
    <row r="111" spans="2:23" x14ac:dyDescent="0.3">
      <c r="B111" s="263"/>
      <c r="C111" s="223"/>
      <c r="D111" s="224"/>
      <c r="E111" s="223"/>
      <c r="F111" s="223"/>
      <c r="G111" s="228"/>
      <c r="H111" s="120"/>
      <c r="I111" s="120"/>
      <c r="J111" s="237"/>
      <c r="K111" s="239"/>
      <c r="L111" s="237"/>
      <c r="M111" s="237"/>
      <c r="N111" s="120"/>
      <c r="O111" s="120"/>
      <c r="P111" s="120"/>
      <c r="Q111" s="242"/>
      <c r="R111" s="230"/>
      <c r="S111" s="231"/>
      <c r="T111" s="231"/>
      <c r="U111" s="228"/>
      <c r="V111" s="228"/>
      <c r="W111" s="228"/>
    </row>
    <row r="112" spans="2:23" x14ac:dyDescent="0.3">
      <c r="B112" s="263"/>
      <c r="C112" s="223"/>
      <c r="D112" s="224"/>
      <c r="E112" s="223"/>
      <c r="F112" s="223"/>
      <c r="G112" s="228"/>
      <c r="H112" s="120"/>
      <c r="I112" s="120"/>
      <c r="J112" s="237"/>
      <c r="K112" s="239"/>
      <c r="L112" s="237"/>
      <c r="M112" s="237"/>
      <c r="N112" s="120"/>
      <c r="O112" s="120"/>
      <c r="P112" s="120"/>
      <c r="Q112" s="242"/>
      <c r="R112" s="230"/>
      <c r="S112" s="231"/>
      <c r="T112" s="231"/>
      <c r="U112" s="228"/>
      <c r="V112" s="228"/>
      <c r="W112" s="228"/>
    </row>
    <row r="113" spans="2:23" x14ac:dyDescent="0.3">
      <c r="B113" s="263"/>
      <c r="C113" s="223"/>
      <c r="D113" s="224"/>
      <c r="E113" s="223"/>
      <c r="F113" s="223"/>
      <c r="G113" s="228"/>
      <c r="H113" s="120"/>
      <c r="I113" s="120"/>
      <c r="J113" s="237"/>
      <c r="K113" s="239"/>
      <c r="L113" s="237"/>
      <c r="M113" s="237"/>
      <c r="N113" s="120"/>
      <c r="O113" s="120"/>
      <c r="P113" s="120"/>
      <c r="Q113" s="242"/>
      <c r="R113" s="230"/>
      <c r="S113" s="231"/>
      <c r="T113" s="231"/>
      <c r="U113" s="228"/>
      <c r="V113" s="228"/>
      <c r="W113" s="228"/>
    </row>
    <row r="114" spans="2:23" x14ac:dyDescent="0.3">
      <c r="B114" s="263"/>
      <c r="C114" s="223"/>
      <c r="D114" s="224"/>
      <c r="E114" s="223"/>
      <c r="F114" s="223"/>
      <c r="G114" s="228"/>
      <c r="H114" s="120"/>
      <c r="I114" s="120"/>
      <c r="J114" s="237"/>
      <c r="K114" s="239"/>
      <c r="L114" s="237"/>
      <c r="M114" s="237"/>
      <c r="N114" s="120"/>
      <c r="O114" s="120"/>
      <c r="P114" s="120"/>
      <c r="Q114" s="242"/>
      <c r="R114" s="230"/>
      <c r="S114" s="231"/>
      <c r="T114" s="231"/>
      <c r="U114" s="228"/>
      <c r="V114" s="228"/>
      <c r="W114" s="228"/>
    </row>
    <row r="115" spans="2:23" x14ac:dyDescent="0.3">
      <c r="B115" s="263"/>
      <c r="C115" s="223"/>
      <c r="D115" s="224"/>
      <c r="E115" s="223"/>
      <c r="F115" s="223"/>
      <c r="G115" s="228"/>
      <c r="H115" s="120"/>
      <c r="I115" s="120"/>
      <c r="J115" s="237"/>
      <c r="K115" s="239"/>
      <c r="L115" s="237"/>
      <c r="M115" s="237"/>
      <c r="N115" s="120"/>
      <c r="O115" s="120"/>
      <c r="P115" s="120"/>
      <c r="Q115" s="242"/>
      <c r="R115" s="230"/>
      <c r="S115" s="231"/>
      <c r="T115" s="231"/>
      <c r="U115" s="228"/>
      <c r="V115" s="228"/>
      <c r="W115" s="228"/>
    </row>
    <row r="116" spans="2:23" x14ac:dyDescent="0.3">
      <c r="B116" s="263"/>
      <c r="C116" s="223"/>
      <c r="D116" s="224"/>
      <c r="E116" s="223"/>
      <c r="F116" s="223"/>
      <c r="G116" s="228"/>
      <c r="H116" s="120"/>
      <c r="I116" s="120"/>
      <c r="J116" s="237"/>
      <c r="K116" s="239"/>
      <c r="L116" s="237"/>
      <c r="M116" s="237"/>
      <c r="N116" s="120"/>
      <c r="O116" s="120"/>
      <c r="P116" s="120"/>
      <c r="Q116" s="242"/>
      <c r="R116" s="230"/>
      <c r="S116" s="231"/>
      <c r="T116" s="231"/>
      <c r="U116" s="228"/>
      <c r="V116" s="228"/>
      <c r="W116" s="228"/>
    </row>
    <row r="117" spans="2:23" x14ac:dyDescent="0.3">
      <c r="B117" s="322"/>
      <c r="C117" s="223"/>
      <c r="D117" s="224"/>
      <c r="E117" s="223"/>
      <c r="F117" s="223"/>
      <c r="G117" s="228"/>
      <c r="H117" s="120"/>
      <c r="I117" s="120"/>
      <c r="J117" s="237"/>
      <c r="K117" s="239"/>
      <c r="L117" s="237"/>
      <c r="M117" s="237"/>
      <c r="N117" s="120"/>
      <c r="O117" s="120"/>
      <c r="P117" s="120"/>
      <c r="Q117" s="242"/>
      <c r="R117" s="230"/>
      <c r="S117" s="231"/>
      <c r="T117" s="231"/>
      <c r="U117" s="228"/>
      <c r="V117" s="228"/>
      <c r="W117" s="228"/>
    </row>
    <row r="118" spans="2:23" x14ac:dyDescent="0.3">
      <c r="B118" s="322"/>
      <c r="C118" s="223"/>
      <c r="D118" s="224"/>
      <c r="E118" s="223"/>
      <c r="F118" s="223"/>
      <c r="G118" s="228"/>
      <c r="H118" s="120"/>
      <c r="I118" s="120"/>
      <c r="J118" s="237"/>
      <c r="K118" s="239"/>
      <c r="L118" s="237"/>
      <c r="M118" s="237"/>
      <c r="N118" s="120"/>
      <c r="O118" s="120"/>
      <c r="P118" s="120"/>
      <c r="Q118" s="242"/>
      <c r="R118" s="230"/>
      <c r="S118" s="231"/>
      <c r="T118" s="231"/>
      <c r="U118" s="228"/>
      <c r="V118" s="228"/>
      <c r="W118" s="228"/>
    </row>
    <row r="119" spans="2:23" x14ac:dyDescent="0.3">
      <c r="B119" s="322"/>
      <c r="C119" s="223"/>
      <c r="D119" s="224"/>
      <c r="E119" s="223"/>
      <c r="F119" s="223"/>
      <c r="G119" s="228"/>
      <c r="H119" s="120"/>
      <c r="I119" s="120"/>
      <c r="J119" s="237"/>
      <c r="K119" s="239"/>
      <c r="L119" s="237"/>
      <c r="M119" s="237"/>
      <c r="N119" s="120"/>
      <c r="O119" s="120"/>
      <c r="P119" s="120"/>
      <c r="Q119" s="242"/>
      <c r="R119" s="230"/>
      <c r="S119" s="231"/>
      <c r="T119" s="231"/>
      <c r="U119" s="228"/>
      <c r="V119" s="228"/>
      <c r="W119" s="228"/>
    </row>
    <row r="120" spans="2:23" x14ac:dyDescent="0.3">
      <c r="B120" s="322"/>
      <c r="C120" s="223"/>
      <c r="D120" s="224"/>
      <c r="E120" s="223"/>
      <c r="F120" s="223"/>
      <c r="G120" s="228"/>
      <c r="H120" s="120"/>
      <c r="I120" s="120"/>
      <c r="J120" s="237"/>
      <c r="K120" s="239"/>
      <c r="L120" s="237"/>
      <c r="M120" s="237"/>
      <c r="N120" s="120"/>
      <c r="O120" s="120"/>
      <c r="P120" s="120"/>
      <c r="Q120" s="242"/>
      <c r="R120" s="230"/>
      <c r="S120" s="231"/>
      <c r="T120" s="231"/>
      <c r="U120" s="228"/>
      <c r="V120" s="228"/>
      <c r="W120" s="228"/>
    </row>
    <row r="121" spans="2:23" x14ac:dyDescent="0.3">
      <c r="B121" s="322"/>
      <c r="C121" s="223"/>
      <c r="D121" s="224"/>
      <c r="E121" s="223"/>
      <c r="F121" s="223"/>
      <c r="G121" s="228"/>
      <c r="H121" s="120"/>
      <c r="I121" s="120"/>
      <c r="J121" s="237"/>
      <c r="K121" s="239"/>
      <c r="L121" s="237"/>
      <c r="M121" s="237"/>
      <c r="N121" s="120"/>
      <c r="O121" s="120"/>
      <c r="P121" s="120"/>
      <c r="Q121" s="242"/>
      <c r="R121" s="230"/>
      <c r="S121" s="231"/>
      <c r="T121" s="231"/>
      <c r="U121" s="228"/>
      <c r="V121" s="228"/>
      <c r="W121" s="228"/>
    </row>
    <row r="122" spans="2:23" x14ac:dyDescent="0.3">
      <c r="B122" s="322"/>
      <c r="C122" s="223"/>
      <c r="D122" s="224"/>
      <c r="E122" s="223"/>
      <c r="F122" s="223"/>
      <c r="G122" s="228"/>
      <c r="H122" s="120"/>
      <c r="I122" s="120"/>
      <c r="J122" s="237"/>
      <c r="K122" s="239"/>
      <c r="L122" s="237"/>
      <c r="M122" s="237"/>
      <c r="N122" s="120"/>
      <c r="O122" s="120"/>
      <c r="P122" s="120"/>
      <c r="Q122" s="242"/>
      <c r="R122" s="230"/>
      <c r="S122" s="231"/>
      <c r="T122" s="231"/>
      <c r="U122" s="228"/>
      <c r="V122" s="228"/>
      <c r="W122" s="228"/>
    </row>
    <row r="123" spans="2:23" x14ac:dyDescent="0.3">
      <c r="B123" s="322"/>
      <c r="C123" s="223"/>
      <c r="D123" s="224"/>
      <c r="E123" s="223"/>
      <c r="F123" s="223"/>
      <c r="G123" s="228"/>
      <c r="H123" s="120"/>
      <c r="I123" s="120"/>
      <c r="J123" s="237"/>
      <c r="K123" s="239"/>
      <c r="L123" s="237"/>
      <c r="M123" s="237"/>
      <c r="N123" s="120"/>
      <c r="O123" s="120"/>
      <c r="P123" s="120"/>
      <c r="Q123" s="242"/>
      <c r="R123" s="230"/>
      <c r="S123" s="231"/>
      <c r="T123" s="231"/>
      <c r="U123" s="228"/>
      <c r="V123" s="228"/>
      <c r="W123" s="228"/>
    </row>
    <row r="124" spans="2:23" x14ac:dyDescent="0.3">
      <c r="B124" s="310"/>
      <c r="C124" s="223"/>
      <c r="D124" s="224"/>
      <c r="E124" s="223"/>
      <c r="F124" s="223"/>
      <c r="G124" s="228"/>
      <c r="H124" s="120"/>
      <c r="I124" s="120"/>
      <c r="J124" s="237"/>
      <c r="K124" s="239"/>
      <c r="L124" s="237"/>
      <c r="M124" s="237"/>
      <c r="N124" s="120"/>
      <c r="O124" s="120"/>
      <c r="P124" s="120"/>
      <c r="Q124" s="242"/>
      <c r="R124" s="230"/>
      <c r="S124" s="231"/>
      <c r="T124" s="231"/>
      <c r="U124" s="228"/>
      <c r="V124" s="228"/>
      <c r="W124" s="228"/>
    </row>
    <row r="125" spans="2:23" x14ac:dyDescent="0.3">
      <c r="B125" s="310"/>
      <c r="C125" s="223"/>
      <c r="D125" s="224"/>
      <c r="E125" s="223"/>
      <c r="F125" s="223"/>
      <c r="G125" s="228"/>
      <c r="H125" s="120"/>
      <c r="I125" s="120"/>
      <c r="J125" s="237"/>
      <c r="K125" s="239"/>
      <c r="L125" s="237"/>
      <c r="M125" s="237"/>
      <c r="N125" s="120"/>
      <c r="O125" s="120"/>
      <c r="P125" s="120"/>
      <c r="Q125" s="242"/>
      <c r="R125" s="230"/>
      <c r="S125" s="231"/>
      <c r="T125" s="231"/>
      <c r="U125" s="228"/>
      <c r="V125" s="228"/>
      <c r="W125" s="228"/>
    </row>
    <row r="126" spans="2:23" x14ac:dyDescent="0.3">
      <c r="B126" s="322"/>
      <c r="C126" s="223"/>
      <c r="D126" s="224"/>
      <c r="E126" s="223"/>
      <c r="F126" s="223"/>
      <c r="G126" s="228"/>
      <c r="H126" s="120"/>
      <c r="I126" s="120"/>
      <c r="J126" s="237"/>
      <c r="K126" s="239"/>
      <c r="L126" s="237"/>
      <c r="M126" s="237"/>
      <c r="N126" s="120"/>
      <c r="O126" s="120"/>
      <c r="P126" s="120"/>
      <c r="Q126" s="242"/>
      <c r="R126" s="230"/>
      <c r="S126" s="231"/>
      <c r="T126" s="231"/>
      <c r="U126" s="228"/>
      <c r="V126" s="228"/>
      <c r="W126" s="228"/>
    </row>
    <row r="127" spans="2:23" x14ac:dyDescent="0.3">
      <c r="B127" s="322"/>
      <c r="C127" s="223"/>
      <c r="D127" s="224"/>
      <c r="E127" s="223"/>
      <c r="F127" s="223"/>
      <c r="G127" s="228"/>
      <c r="H127" s="120"/>
      <c r="I127" s="120"/>
      <c r="J127" s="237"/>
      <c r="K127" s="239"/>
      <c r="L127" s="237"/>
      <c r="M127" s="237"/>
      <c r="N127" s="120"/>
      <c r="O127" s="120"/>
      <c r="P127" s="120"/>
      <c r="Q127" s="242"/>
      <c r="R127" s="230"/>
      <c r="S127" s="231"/>
      <c r="T127" s="231"/>
      <c r="U127" s="228"/>
      <c r="V127" s="228"/>
      <c r="W127" s="228"/>
    </row>
    <row r="128" spans="2:23" x14ac:dyDescent="0.3">
      <c r="B128" s="322"/>
      <c r="C128" s="223"/>
      <c r="D128" s="224"/>
      <c r="E128" s="223"/>
      <c r="F128" s="223"/>
      <c r="G128" s="228"/>
      <c r="H128" s="120"/>
      <c r="I128" s="120"/>
      <c r="J128" s="237"/>
      <c r="K128" s="239"/>
      <c r="L128" s="237"/>
      <c r="M128" s="237"/>
      <c r="N128" s="120"/>
      <c r="O128" s="120"/>
      <c r="P128" s="120"/>
      <c r="Q128" s="242"/>
      <c r="R128" s="230"/>
      <c r="S128" s="231"/>
      <c r="T128" s="231"/>
      <c r="U128" s="228"/>
      <c r="V128" s="228"/>
      <c r="W128" s="228"/>
    </row>
    <row r="129" spans="2:23" x14ac:dyDescent="0.3">
      <c r="B129" s="322"/>
      <c r="C129" s="223"/>
      <c r="D129" s="224"/>
      <c r="E129" s="223"/>
      <c r="F129" s="223"/>
      <c r="G129" s="228"/>
      <c r="H129" s="120"/>
      <c r="I129" s="120"/>
      <c r="J129" s="237"/>
      <c r="K129" s="239"/>
      <c r="L129" s="237"/>
      <c r="M129" s="237"/>
      <c r="N129" s="120"/>
      <c r="O129" s="120"/>
      <c r="P129" s="120"/>
      <c r="Q129" s="242"/>
      <c r="R129" s="230"/>
      <c r="S129" s="231"/>
      <c r="T129" s="231"/>
      <c r="U129" s="228"/>
      <c r="V129" s="228"/>
      <c r="W129" s="228"/>
    </row>
    <row r="130" spans="2:23" x14ac:dyDescent="0.3">
      <c r="B130" s="310"/>
      <c r="C130" s="223"/>
      <c r="D130" s="224"/>
      <c r="E130" s="223"/>
      <c r="F130" s="223"/>
      <c r="G130" s="228"/>
      <c r="H130" s="120"/>
      <c r="I130" s="120"/>
      <c r="J130" s="237"/>
      <c r="K130" s="239"/>
      <c r="L130" s="237"/>
      <c r="M130" s="237"/>
      <c r="N130" s="120"/>
      <c r="O130" s="120"/>
      <c r="P130" s="120"/>
      <c r="Q130" s="242"/>
      <c r="R130" s="230"/>
      <c r="S130" s="231"/>
      <c r="T130" s="231"/>
      <c r="U130" s="228"/>
      <c r="V130" s="228"/>
      <c r="W130" s="228"/>
    </row>
    <row r="131" spans="2:23" x14ac:dyDescent="0.3">
      <c r="B131" s="310"/>
      <c r="C131" s="223"/>
      <c r="D131" s="224"/>
      <c r="E131" s="223"/>
      <c r="F131" s="223"/>
      <c r="G131" s="228"/>
      <c r="H131" s="120"/>
      <c r="I131" s="120"/>
      <c r="J131" s="237"/>
      <c r="K131" s="239"/>
      <c r="L131" s="237"/>
      <c r="M131" s="237"/>
      <c r="N131" s="120"/>
      <c r="O131" s="120"/>
      <c r="P131" s="120"/>
      <c r="Q131" s="242"/>
      <c r="R131" s="230"/>
      <c r="S131" s="231"/>
      <c r="T131" s="231"/>
      <c r="U131" s="228"/>
      <c r="V131" s="228"/>
      <c r="W131" s="228"/>
    </row>
    <row r="132" spans="2:23" x14ac:dyDescent="0.3">
      <c r="B132" s="322"/>
      <c r="C132" s="223"/>
      <c r="D132" s="224"/>
      <c r="E132" s="223"/>
      <c r="F132" s="223"/>
      <c r="G132" s="228"/>
      <c r="H132" s="120"/>
      <c r="I132" s="120"/>
      <c r="J132" s="237"/>
      <c r="K132" s="239"/>
      <c r="L132" s="237"/>
      <c r="M132" s="237"/>
      <c r="N132" s="120"/>
      <c r="O132" s="120"/>
      <c r="P132" s="120"/>
      <c r="Q132" s="242"/>
      <c r="R132" s="230"/>
      <c r="S132" s="231"/>
      <c r="T132" s="231"/>
      <c r="U132" s="228"/>
      <c r="V132" s="228"/>
      <c r="W132" s="228"/>
    </row>
    <row r="133" spans="2:23" x14ac:dyDescent="0.3">
      <c r="B133" s="322"/>
      <c r="C133" s="223"/>
      <c r="D133" s="224"/>
      <c r="E133" s="223"/>
      <c r="F133" s="223"/>
      <c r="G133" s="228"/>
      <c r="H133" s="120"/>
      <c r="I133" s="120"/>
      <c r="J133" s="237"/>
      <c r="K133" s="239"/>
      <c r="L133" s="237"/>
      <c r="M133" s="237"/>
      <c r="N133" s="120"/>
      <c r="O133" s="120"/>
      <c r="P133" s="120"/>
      <c r="Q133" s="242"/>
      <c r="R133" s="230"/>
      <c r="S133" s="231"/>
      <c r="T133" s="231"/>
      <c r="U133" s="228"/>
      <c r="V133" s="228"/>
      <c r="W133" s="228"/>
    </row>
    <row r="134" spans="2:23" x14ac:dyDescent="0.3">
      <c r="B134" s="322"/>
      <c r="C134" s="223"/>
      <c r="D134" s="224"/>
      <c r="E134" s="223"/>
      <c r="F134" s="223"/>
      <c r="G134" s="228"/>
      <c r="H134" s="120"/>
      <c r="I134" s="120"/>
      <c r="J134" s="237"/>
      <c r="K134" s="239"/>
      <c r="L134" s="237"/>
      <c r="M134" s="237"/>
      <c r="N134" s="120"/>
      <c r="O134" s="120"/>
      <c r="P134" s="120"/>
      <c r="Q134" s="242"/>
      <c r="R134" s="230"/>
      <c r="S134" s="231"/>
      <c r="T134" s="231"/>
      <c r="U134" s="228"/>
      <c r="V134" s="228"/>
      <c r="W134" s="228"/>
    </row>
    <row r="135" spans="2:23" x14ac:dyDescent="0.3">
      <c r="B135" s="322"/>
      <c r="C135" s="223"/>
      <c r="D135" s="224"/>
      <c r="E135" s="223"/>
      <c r="F135" s="223"/>
      <c r="G135" s="228"/>
      <c r="H135" s="120"/>
      <c r="I135" s="120"/>
      <c r="J135" s="237"/>
      <c r="K135" s="239"/>
      <c r="L135" s="237"/>
      <c r="M135" s="237"/>
      <c r="N135" s="120"/>
      <c r="O135" s="120"/>
      <c r="P135" s="120"/>
      <c r="Q135" s="242"/>
      <c r="R135" s="230"/>
      <c r="S135" s="231"/>
      <c r="T135" s="231"/>
      <c r="U135" s="228"/>
      <c r="V135" s="228"/>
      <c r="W135" s="228"/>
    </row>
    <row r="136" spans="2:23" x14ac:dyDescent="0.3">
      <c r="B136" s="322"/>
      <c r="C136" s="223"/>
      <c r="D136" s="224"/>
      <c r="E136" s="223"/>
      <c r="F136" s="223"/>
      <c r="G136" s="228"/>
      <c r="H136" s="120"/>
      <c r="I136" s="120"/>
      <c r="J136" s="237"/>
      <c r="K136" s="239"/>
      <c r="L136" s="237"/>
      <c r="M136" s="237"/>
      <c r="N136" s="120"/>
      <c r="O136" s="120"/>
      <c r="P136" s="120"/>
      <c r="Q136" s="242"/>
      <c r="R136" s="230"/>
      <c r="S136" s="231"/>
      <c r="T136" s="231"/>
      <c r="U136" s="228"/>
      <c r="V136" s="228"/>
      <c r="W136" s="228"/>
    </row>
    <row r="137" spans="2:23" x14ac:dyDescent="0.3">
      <c r="B137" s="322"/>
      <c r="C137" s="223"/>
      <c r="D137" s="224"/>
      <c r="E137" s="223"/>
      <c r="F137" s="223"/>
      <c r="G137" s="228"/>
      <c r="H137" s="120"/>
      <c r="I137" s="120"/>
      <c r="J137" s="237"/>
      <c r="K137" s="239"/>
      <c r="L137" s="237"/>
      <c r="M137" s="237"/>
      <c r="N137" s="120"/>
      <c r="O137" s="120"/>
      <c r="P137" s="120"/>
      <c r="Q137" s="242"/>
      <c r="R137" s="230"/>
      <c r="S137" s="231"/>
      <c r="T137" s="231"/>
      <c r="U137" s="228"/>
      <c r="V137" s="228"/>
      <c r="W137" s="228"/>
    </row>
    <row r="138" spans="2:23" x14ac:dyDescent="0.3">
      <c r="B138" s="322"/>
      <c r="C138" s="223"/>
      <c r="D138" s="224"/>
      <c r="E138" s="223"/>
      <c r="F138" s="223"/>
      <c r="G138" s="228"/>
      <c r="H138" s="120"/>
      <c r="I138" s="120"/>
      <c r="J138" s="237"/>
      <c r="K138" s="239"/>
      <c r="L138" s="237"/>
      <c r="M138" s="237"/>
      <c r="N138" s="120"/>
      <c r="O138" s="120"/>
      <c r="P138" s="120"/>
      <c r="Q138" s="242"/>
      <c r="R138" s="230"/>
      <c r="S138" s="231"/>
      <c r="T138" s="231"/>
      <c r="U138" s="228"/>
      <c r="V138" s="228"/>
      <c r="W138" s="228"/>
    </row>
    <row r="139" spans="2:23" x14ac:dyDescent="0.3">
      <c r="B139" s="322"/>
      <c r="C139" s="223"/>
      <c r="D139" s="224"/>
      <c r="E139" s="223"/>
      <c r="F139" s="223"/>
      <c r="G139" s="228"/>
      <c r="H139" s="120"/>
      <c r="I139" s="120"/>
      <c r="J139" s="237"/>
      <c r="K139" s="239"/>
      <c r="L139" s="237"/>
      <c r="M139" s="237"/>
      <c r="N139" s="120"/>
      <c r="O139" s="120"/>
      <c r="P139" s="120"/>
      <c r="Q139" s="242"/>
      <c r="R139" s="230"/>
      <c r="S139" s="231"/>
      <c r="T139" s="231"/>
      <c r="U139" s="228"/>
      <c r="V139" s="228"/>
      <c r="W139" s="228"/>
    </row>
    <row r="140" spans="2:23" x14ac:dyDescent="0.3">
      <c r="B140" s="322"/>
      <c r="C140" s="223"/>
      <c r="D140" s="224"/>
      <c r="E140" s="223"/>
      <c r="F140" s="223"/>
      <c r="G140" s="228"/>
      <c r="H140" s="120"/>
      <c r="I140" s="120"/>
      <c r="J140" s="237"/>
      <c r="K140" s="239"/>
      <c r="L140" s="237"/>
      <c r="M140" s="237"/>
      <c r="N140" s="120"/>
      <c r="O140" s="120"/>
      <c r="P140" s="120"/>
      <c r="Q140" s="242"/>
      <c r="R140" s="230"/>
      <c r="S140" s="231"/>
      <c r="T140" s="231"/>
      <c r="U140" s="228"/>
      <c r="V140" s="228"/>
      <c r="W140" s="228"/>
    </row>
    <row r="141" spans="2:23" x14ac:dyDescent="0.3">
      <c r="B141" s="322"/>
      <c r="C141" s="223"/>
      <c r="D141" s="224"/>
      <c r="E141" s="223"/>
      <c r="F141" s="223"/>
      <c r="G141" s="228"/>
      <c r="H141" s="120"/>
      <c r="I141" s="120"/>
      <c r="J141" s="237"/>
      <c r="K141" s="239"/>
      <c r="L141" s="237"/>
      <c r="M141" s="237"/>
      <c r="N141" s="120"/>
      <c r="O141" s="120"/>
      <c r="P141" s="120"/>
      <c r="Q141" s="242"/>
      <c r="R141" s="230"/>
      <c r="S141" s="231"/>
      <c r="T141" s="231"/>
      <c r="U141" s="228"/>
      <c r="V141" s="228"/>
      <c r="W141" s="228"/>
    </row>
    <row r="142" spans="2:23" x14ac:dyDescent="0.3">
      <c r="B142" s="322"/>
      <c r="C142" s="223"/>
      <c r="D142" s="225"/>
      <c r="E142" s="223"/>
      <c r="F142" s="223"/>
      <c r="G142" s="228"/>
      <c r="H142" s="120"/>
      <c r="I142" s="120"/>
      <c r="J142" s="237"/>
      <c r="K142" s="239"/>
      <c r="L142" s="237"/>
      <c r="M142" s="237"/>
      <c r="N142" s="120"/>
      <c r="O142" s="120"/>
      <c r="P142" s="120"/>
      <c r="Q142" s="242"/>
      <c r="R142" s="230"/>
      <c r="S142" s="231"/>
      <c r="T142" s="231"/>
      <c r="U142" s="228"/>
      <c r="V142" s="228"/>
      <c r="W142" s="228"/>
    </row>
    <row r="143" spans="2:23" x14ac:dyDescent="0.3">
      <c r="B143" s="322"/>
      <c r="C143" s="223"/>
      <c r="D143" s="224"/>
      <c r="E143" s="223"/>
      <c r="F143" s="223"/>
      <c r="G143" s="228"/>
      <c r="H143" s="120"/>
      <c r="I143" s="120"/>
      <c r="J143" s="237"/>
      <c r="K143" s="239"/>
      <c r="L143" s="237"/>
      <c r="M143" s="237"/>
      <c r="N143" s="120"/>
      <c r="O143" s="120"/>
      <c r="P143" s="120"/>
      <c r="Q143" s="242"/>
      <c r="R143" s="230"/>
      <c r="S143" s="231"/>
      <c r="T143" s="231"/>
      <c r="U143" s="228"/>
      <c r="V143" s="228"/>
      <c r="W143" s="228"/>
    </row>
    <row r="144" spans="2:23" x14ac:dyDescent="0.3">
      <c r="B144" s="322"/>
      <c r="C144" s="223"/>
      <c r="D144" s="224"/>
      <c r="E144" s="223"/>
      <c r="F144" s="223"/>
      <c r="G144" s="228"/>
      <c r="H144" s="120"/>
      <c r="I144" s="120"/>
      <c r="J144" s="237"/>
      <c r="K144" s="239"/>
      <c r="L144" s="237"/>
      <c r="M144" s="237"/>
      <c r="N144" s="120"/>
      <c r="O144" s="120"/>
      <c r="P144" s="120"/>
      <c r="Q144" s="242"/>
      <c r="R144" s="230"/>
      <c r="S144" s="231"/>
      <c r="T144" s="231"/>
      <c r="U144" s="228"/>
      <c r="V144" s="228"/>
      <c r="W144" s="228"/>
    </row>
    <row r="145" spans="2:23" x14ac:dyDescent="0.3">
      <c r="B145" s="322"/>
      <c r="C145" s="223"/>
      <c r="D145" s="224"/>
      <c r="E145" s="223"/>
      <c r="F145" s="223"/>
      <c r="G145" s="228"/>
      <c r="H145" s="120"/>
      <c r="I145" s="120"/>
      <c r="J145" s="237"/>
      <c r="K145" s="239"/>
      <c r="L145" s="237"/>
      <c r="M145" s="237"/>
      <c r="N145" s="120"/>
      <c r="O145" s="120"/>
      <c r="P145" s="120"/>
      <c r="Q145" s="242"/>
      <c r="R145" s="230"/>
      <c r="S145" s="231"/>
      <c r="T145" s="231"/>
      <c r="U145" s="228"/>
      <c r="V145" s="228"/>
      <c r="W145" s="228"/>
    </row>
    <row r="146" spans="2:23" x14ac:dyDescent="0.3">
      <c r="B146" s="322"/>
      <c r="C146" s="223"/>
      <c r="D146" s="224"/>
      <c r="E146" s="223"/>
      <c r="F146" s="223"/>
      <c r="G146" s="228"/>
      <c r="H146" s="120"/>
      <c r="I146" s="120"/>
      <c r="J146" s="237"/>
      <c r="K146" s="239"/>
      <c r="L146" s="237"/>
      <c r="M146" s="237"/>
      <c r="N146" s="120"/>
      <c r="O146" s="120"/>
      <c r="P146" s="120"/>
      <c r="Q146" s="242"/>
      <c r="R146" s="230"/>
      <c r="S146" s="231"/>
      <c r="T146" s="231"/>
      <c r="U146" s="228"/>
      <c r="V146" s="228"/>
      <c r="W146" s="228"/>
    </row>
    <row r="147" spans="2:23" x14ac:dyDescent="0.3">
      <c r="B147" s="322"/>
      <c r="C147" s="223"/>
      <c r="D147" s="224"/>
      <c r="E147" s="223"/>
      <c r="F147" s="223"/>
      <c r="G147" s="228"/>
      <c r="H147" s="120"/>
      <c r="I147" s="120"/>
      <c r="J147" s="237"/>
      <c r="K147" s="239"/>
      <c r="L147" s="237"/>
      <c r="M147" s="237"/>
      <c r="N147" s="120"/>
      <c r="O147" s="120"/>
      <c r="P147" s="120"/>
      <c r="Q147" s="242"/>
      <c r="R147" s="230"/>
      <c r="S147" s="231"/>
      <c r="T147" s="231"/>
      <c r="U147" s="228"/>
      <c r="V147" s="228"/>
      <c r="W147" s="228"/>
    </row>
    <row r="148" spans="2:23" x14ac:dyDescent="0.3">
      <c r="B148" s="322"/>
      <c r="C148" s="223"/>
      <c r="D148" s="224"/>
      <c r="E148" s="223"/>
      <c r="F148" s="223"/>
      <c r="G148" s="228"/>
      <c r="H148" s="120"/>
      <c r="I148" s="120"/>
      <c r="J148" s="237"/>
      <c r="K148" s="239"/>
      <c r="L148" s="237"/>
      <c r="M148" s="237"/>
      <c r="N148" s="120"/>
      <c r="O148" s="120"/>
      <c r="P148" s="120"/>
      <c r="Q148" s="242"/>
      <c r="R148" s="230"/>
      <c r="S148" s="231"/>
      <c r="T148" s="231"/>
      <c r="U148" s="228"/>
      <c r="V148" s="228"/>
      <c r="W148" s="228"/>
    </row>
    <row r="149" spans="2:23" x14ac:dyDescent="0.3">
      <c r="B149" s="322"/>
      <c r="C149" s="223"/>
      <c r="D149" s="224"/>
      <c r="E149" s="223"/>
      <c r="F149" s="223"/>
      <c r="G149" s="228"/>
      <c r="H149" s="120"/>
      <c r="I149" s="120"/>
      <c r="J149" s="237"/>
      <c r="K149" s="239"/>
      <c r="L149" s="237"/>
      <c r="M149" s="237"/>
      <c r="N149" s="120"/>
      <c r="O149" s="120"/>
      <c r="P149" s="120"/>
      <c r="Q149" s="242"/>
      <c r="R149" s="230"/>
      <c r="S149" s="231"/>
      <c r="T149" s="231"/>
      <c r="U149" s="228"/>
      <c r="V149" s="228"/>
      <c r="W149" s="228"/>
    </row>
    <row r="150" spans="2:23" x14ac:dyDescent="0.3">
      <c r="B150" s="322"/>
      <c r="C150" s="223"/>
      <c r="D150" s="224"/>
      <c r="E150" s="223"/>
      <c r="F150" s="223"/>
      <c r="G150" s="228"/>
      <c r="H150" s="120"/>
      <c r="I150" s="120"/>
      <c r="J150" s="237"/>
      <c r="K150" s="239"/>
      <c r="L150" s="237"/>
      <c r="M150" s="237"/>
      <c r="N150" s="120"/>
      <c r="O150" s="120"/>
      <c r="P150" s="120"/>
      <c r="Q150" s="242"/>
      <c r="R150" s="230"/>
      <c r="S150" s="231"/>
      <c r="T150" s="231"/>
      <c r="U150" s="228"/>
      <c r="V150" s="228"/>
      <c r="W150" s="228"/>
    </row>
    <row r="151" spans="2:23" x14ac:dyDescent="0.3">
      <c r="B151" s="322"/>
      <c r="C151" s="223"/>
      <c r="D151" s="224"/>
      <c r="E151" s="223"/>
      <c r="F151" s="223"/>
      <c r="G151" s="228"/>
      <c r="H151" s="120"/>
      <c r="I151" s="120"/>
      <c r="J151" s="237"/>
      <c r="K151" s="239"/>
      <c r="L151" s="237"/>
      <c r="M151" s="237"/>
      <c r="N151" s="120"/>
      <c r="O151" s="120"/>
      <c r="P151" s="120"/>
      <c r="Q151" s="242"/>
      <c r="R151" s="230"/>
      <c r="S151" s="231"/>
      <c r="T151" s="231"/>
      <c r="U151" s="228"/>
      <c r="V151" s="228"/>
      <c r="W151" s="228"/>
    </row>
    <row r="152" spans="2:23" x14ac:dyDescent="0.3">
      <c r="B152" s="322"/>
      <c r="C152" s="223"/>
      <c r="D152" s="224"/>
      <c r="E152" s="223"/>
      <c r="F152" s="223"/>
      <c r="G152" s="228"/>
      <c r="H152" s="120"/>
      <c r="I152" s="120"/>
      <c r="J152" s="237"/>
      <c r="K152" s="239"/>
      <c r="L152" s="237"/>
      <c r="M152" s="237"/>
      <c r="N152" s="120"/>
      <c r="O152" s="120"/>
      <c r="P152" s="120"/>
      <c r="Q152" s="242"/>
      <c r="R152" s="230"/>
      <c r="S152" s="231"/>
      <c r="T152" s="231"/>
      <c r="U152" s="228"/>
      <c r="V152" s="228"/>
      <c r="W152" s="228"/>
    </row>
    <row r="153" spans="2:23" x14ac:dyDescent="0.3">
      <c r="B153" s="322"/>
      <c r="C153" s="223"/>
      <c r="D153" s="224"/>
      <c r="E153" s="223"/>
      <c r="F153" s="223"/>
      <c r="G153" s="228"/>
      <c r="H153" s="120"/>
      <c r="I153" s="120"/>
      <c r="J153" s="237"/>
      <c r="K153" s="239"/>
      <c r="L153" s="237"/>
      <c r="M153" s="237"/>
      <c r="N153" s="120"/>
      <c r="O153" s="120"/>
      <c r="P153" s="120"/>
      <c r="Q153" s="242"/>
      <c r="R153" s="230"/>
      <c r="S153" s="231"/>
      <c r="T153" s="231"/>
      <c r="U153" s="228"/>
      <c r="V153" s="228"/>
      <c r="W153" s="228"/>
    </row>
    <row r="154" spans="2:23" x14ac:dyDescent="0.3">
      <c r="B154" s="322"/>
      <c r="C154" s="223"/>
      <c r="D154" s="224"/>
      <c r="E154" s="223"/>
      <c r="F154" s="223"/>
      <c r="G154" s="228"/>
      <c r="H154" s="120"/>
      <c r="I154" s="120"/>
      <c r="J154" s="237"/>
      <c r="K154" s="239"/>
      <c r="L154" s="237"/>
      <c r="M154" s="237"/>
      <c r="N154" s="120"/>
      <c r="O154" s="120"/>
      <c r="P154" s="120"/>
      <c r="Q154" s="242"/>
      <c r="R154" s="230"/>
      <c r="S154" s="231"/>
      <c r="T154" s="231"/>
      <c r="U154" s="228"/>
      <c r="V154" s="228"/>
      <c r="W154" s="228"/>
    </row>
    <row r="155" spans="2:23" x14ac:dyDescent="0.3">
      <c r="B155" s="322"/>
      <c r="C155" s="223"/>
      <c r="D155" s="224"/>
      <c r="E155" s="223"/>
      <c r="F155" s="223"/>
      <c r="G155" s="228"/>
      <c r="H155" s="120"/>
      <c r="I155" s="120"/>
      <c r="J155" s="237"/>
      <c r="K155" s="239"/>
      <c r="L155" s="237"/>
      <c r="M155" s="237"/>
      <c r="N155" s="120"/>
      <c r="O155" s="120"/>
      <c r="P155" s="120"/>
      <c r="Q155" s="242"/>
      <c r="R155" s="230"/>
      <c r="S155" s="231"/>
      <c r="T155" s="231"/>
      <c r="U155" s="228"/>
      <c r="V155" s="228"/>
      <c r="W155" s="228"/>
    </row>
    <row r="156" spans="2:23" x14ac:dyDescent="0.3">
      <c r="B156" s="322"/>
      <c r="C156" s="223"/>
      <c r="D156" s="224"/>
      <c r="E156" s="223"/>
      <c r="F156" s="223"/>
      <c r="G156" s="228"/>
      <c r="H156" s="120"/>
      <c r="I156" s="120"/>
      <c r="J156" s="237"/>
      <c r="K156" s="239"/>
      <c r="L156" s="237"/>
      <c r="M156" s="237"/>
      <c r="N156" s="120"/>
      <c r="O156" s="120"/>
      <c r="P156" s="120"/>
      <c r="Q156" s="242"/>
      <c r="R156" s="230"/>
      <c r="S156" s="231"/>
      <c r="T156" s="231"/>
      <c r="U156" s="228"/>
      <c r="V156" s="228"/>
      <c r="W156" s="228"/>
    </row>
    <row r="157" spans="2:23" x14ac:dyDescent="0.3">
      <c r="B157" s="322"/>
      <c r="C157" s="223"/>
      <c r="D157" s="224"/>
      <c r="E157" s="223"/>
      <c r="F157" s="223"/>
      <c r="G157" s="228"/>
      <c r="H157" s="120"/>
      <c r="I157" s="120"/>
      <c r="J157" s="237"/>
      <c r="K157" s="239"/>
      <c r="L157" s="237"/>
      <c r="M157" s="237"/>
      <c r="N157" s="120"/>
      <c r="O157" s="120"/>
      <c r="P157" s="120"/>
      <c r="Q157" s="242"/>
      <c r="R157" s="230"/>
      <c r="S157" s="231"/>
      <c r="T157" s="231"/>
      <c r="U157" s="228"/>
      <c r="V157" s="228"/>
      <c r="W157" s="228"/>
    </row>
    <row r="158" spans="2:23" x14ac:dyDescent="0.3">
      <c r="B158" s="322"/>
      <c r="C158" s="223"/>
      <c r="D158" s="224"/>
      <c r="E158" s="223"/>
      <c r="F158" s="223"/>
      <c r="G158" s="228"/>
      <c r="H158" s="120"/>
      <c r="I158" s="120"/>
      <c r="J158" s="237"/>
      <c r="K158" s="239"/>
      <c r="L158" s="237"/>
      <c r="M158" s="237"/>
      <c r="N158" s="120"/>
      <c r="O158" s="120"/>
      <c r="P158" s="120"/>
      <c r="Q158" s="242"/>
      <c r="R158" s="230"/>
      <c r="S158" s="231"/>
      <c r="T158" s="231"/>
      <c r="U158" s="228"/>
      <c r="V158" s="228"/>
      <c r="W158" s="228"/>
    </row>
    <row r="159" spans="2:23" x14ac:dyDescent="0.3">
      <c r="B159" s="310"/>
      <c r="C159" s="223"/>
      <c r="D159" s="224"/>
      <c r="E159" s="223"/>
      <c r="F159" s="223"/>
      <c r="G159" s="228"/>
      <c r="H159" s="120"/>
      <c r="I159" s="120"/>
      <c r="J159" s="237"/>
      <c r="K159" s="239"/>
      <c r="L159" s="237"/>
      <c r="M159" s="237"/>
      <c r="N159" s="120"/>
      <c r="O159" s="120"/>
      <c r="P159" s="120"/>
      <c r="Q159" s="242"/>
      <c r="R159" s="230"/>
      <c r="S159" s="231"/>
      <c r="T159" s="231"/>
      <c r="U159" s="228"/>
      <c r="V159" s="228"/>
      <c r="W159" s="228"/>
    </row>
    <row r="160" spans="2:23" x14ac:dyDescent="0.3">
      <c r="B160" s="310"/>
      <c r="C160" s="223"/>
      <c r="D160" s="224"/>
      <c r="E160" s="223"/>
      <c r="F160" s="223"/>
      <c r="G160" s="228"/>
      <c r="H160" s="120"/>
      <c r="I160" s="120"/>
      <c r="J160" s="237"/>
      <c r="K160" s="239"/>
      <c r="L160" s="237"/>
      <c r="M160" s="237"/>
      <c r="N160" s="120"/>
      <c r="O160" s="120"/>
      <c r="P160" s="120"/>
      <c r="Q160" s="242"/>
      <c r="R160" s="230"/>
      <c r="S160" s="231"/>
      <c r="T160" s="231"/>
      <c r="U160" s="228"/>
      <c r="V160" s="228"/>
      <c r="W160" s="228"/>
    </row>
    <row r="161" spans="2:23" x14ac:dyDescent="0.3">
      <c r="B161" s="322"/>
      <c r="C161" s="223"/>
      <c r="D161" s="224"/>
      <c r="E161" s="223"/>
      <c r="F161" s="223"/>
      <c r="G161" s="228"/>
      <c r="H161" s="120"/>
      <c r="I161" s="120"/>
      <c r="J161" s="237"/>
      <c r="K161" s="239"/>
      <c r="L161" s="237"/>
      <c r="M161" s="237"/>
      <c r="N161" s="120"/>
      <c r="O161" s="120"/>
      <c r="P161" s="120"/>
      <c r="Q161" s="242"/>
      <c r="R161" s="230"/>
      <c r="S161" s="231"/>
      <c r="T161" s="231"/>
      <c r="U161" s="228"/>
      <c r="V161" s="228"/>
      <c r="W161" s="228"/>
    </row>
    <row r="162" spans="2:23" x14ac:dyDescent="0.3">
      <c r="B162" s="322"/>
      <c r="C162" s="223"/>
      <c r="D162" s="224"/>
      <c r="E162" s="223"/>
      <c r="F162" s="223"/>
      <c r="G162" s="228"/>
      <c r="H162" s="120"/>
      <c r="I162" s="120"/>
      <c r="J162" s="237"/>
      <c r="K162" s="239"/>
      <c r="L162" s="237"/>
      <c r="M162" s="237"/>
      <c r="N162" s="120"/>
      <c r="O162" s="120"/>
      <c r="P162" s="120"/>
      <c r="Q162" s="242"/>
      <c r="R162" s="230"/>
      <c r="S162" s="231"/>
      <c r="T162" s="231"/>
      <c r="U162" s="228"/>
      <c r="V162" s="228"/>
      <c r="W162" s="228"/>
    </row>
    <row r="163" spans="2:23" x14ac:dyDescent="0.3">
      <c r="B163" s="322"/>
      <c r="C163" s="223"/>
      <c r="D163" s="224"/>
      <c r="E163" s="223"/>
      <c r="F163" s="223"/>
      <c r="G163" s="228"/>
      <c r="H163" s="120"/>
      <c r="I163" s="120"/>
      <c r="J163" s="237"/>
      <c r="K163" s="239"/>
      <c r="L163" s="237"/>
      <c r="M163" s="237"/>
      <c r="N163" s="120"/>
      <c r="O163" s="120"/>
      <c r="P163" s="120"/>
      <c r="Q163" s="242"/>
      <c r="R163" s="230"/>
      <c r="S163" s="231"/>
      <c r="T163" s="231"/>
      <c r="U163" s="228"/>
      <c r="V163" s="228"/>
      <c r="W163" s="228"/>
    </row>
    <row r="164" spans="2:23" x14ac:dyDescent="0.3">
      <c r="B164" s="322"/>
      <c r="C164" s="223"/>
      <c r="D164" s="224"/>
      <c r="E164" s="223"/>
      <c r="F164" s="223"/>
      <c r="G164" s="228"/>
      <c r="H164" s="120"/>
      <c r="I164" s="120"/>
      <c r="J164" s="237"/>
      <c r="K164" s="239"/>
      <c r="L164" s="237"/>
      <c r="M164" s="237"/>
      <c r="N164" s="120"/>
      <c r="O164" s="120"/>
      <c r="P164" s="120"/>
      <c r="Q164" s="242"/>
      <c r="R164" s="230"/>
      <c r="S164" s="231"/>
      <c r="T164" s="231"/>
      <c r="U164" s="228"/>
      <c r="V164" s="228"/>
      <c r="W164" s="228"/>
    </row>
    <row r="165" spans="2:23" x14ac:dyDescent="0.3">
      <c r="B165" s="322"/>
      <c r="C165" s="223"/>
      <c r="D165" s="224"/>
      <c r="E165" s="223"/>
      <c r="F165" s="223"/>
      <c r="G165" s="228"/>
      <c r="H165" s="120"/>
      <c r="I165" s="120"/>
      <c r="J165" s="237"/>
      <c r="K165" s="239"/>
      <c r="L165" s="237"/>
      <c r="M165" s="237"/>
      <c r="N165" s="120"/>
      <c r="O165" s="120"/>
      <c r="P165" s="120"/>
      <c r="Q165" s="242"/>
      <c r="R165" s="230"/>
      <c r="S165" s="231"/>
      <c r="T165" s="231"/>
      <c r="U165" s="228"/>
      <c r="V165" s="228"/>
      <c r="W165" s="228"/>
    </row>
    <row r="166" spans="2:23" x14ac:dyDescent="0.3">
      <c r="B166" s="322"/>
      <c r="C166" s="223"/>
      <c r="D166" s="224"/>
      <c r="E166" s="223"/>
      <c r="F166" s="223"/>
      <c r="G166" s="228"/>
      <c r="H166" s="120"/>
      <c r="I166" s="120"/>
      <c r="J166" s="237"/>
      <c r="K166" s="239"/>
      <c r="L166" s="237"/>
      <c r="M166" s="237"/>
      <c r="N166" s="120"/>
      <c r="O166" s="120"/>
      <c r="P166" s="120"/>
      <c r="Q166" s="242"/>
      <c r="R166" s="230"/>
      <c r="S166" s="231"/>
      <c r="T166" s="231"/>
      <c r="U166" s="228"/>
      <c r="V166" s="228"/>
      <c r="W166" s="228"/>
    </row>
    <row r="167" spans="2:23" x14ac:dyDescent="0.3">
      <c r="B167" s="322"/>
      <c r="C167" s="223"/>
      <c r="D167" s="224"/>
      <c r="E167" s="223"/>
      <c r="F167" s="223"/>
      <c r="G167" s="228"/>
      <c r="H167" s="120"/>
      <c r="I167" s="120"/>
      <c r="J167" s="237"/>
      <c r="K167" s="239"/>
      <c r="L167" s="237"/>
      <c r="M167" s="237"/>
      <c r="N167" s="120"/>
      <c r="O167" s="120"/>
      <c r="P167" s="120"/>
      <c r="Q167" s="242"/>
      <c r="R167" s="230"/>
      <c r="S167" s="231"/>
      <c r="T167" s="231"/>
      <c r="U167" s="228"/>
      <c r="V167" s="228"/>
      <c r="W167" s="228"/>
    </row>
    <row r="168" spans="2:23" x14ac:dyDescent="0.3">
      <c r="B168" s="322"/>
      <c r="C168" s="223"/>
      <c r="D168" s="224"/>
      <c r="E168" s="223"/>
      <c r="F168" s="223"/>
      <c r="G168" s="228"/>
      <c r="H168" s="120"/>
      <c r="I168" s="120"/>
      <c r="J168" s="237"/>
      <c r="K168" s="239"/>
      <c r="L168" s="237"/>
      <c r="M168" s="237"/>
      <c r="N168" s="120"/>
      <c r="O168" s="120"/>
      <c r="P168" s="120"/>
      <c r="Q168" s="242"/>
      <c r="R168" s="230"/>
      <c r="S168" s="231"/>
      <c r="T168" s="231"/>
      <c r="U168" s="228"/>
      <c r="V168" s="228"/>
      <c r="W168" s="228"/>
    </row>
    <row r="169" spans="2:23" x14ac:dyDescent="0.3">
      <c r="B169" s="322"/>
      <c r="C169" s="223"/>
      <c r="D169" s="224"/>
      <c r="E169" s="223"/>
      <c r="F169" s="223"/>
      <c r="G169" s="228"/>
      <c r="H169" s="120"/>
      <c r="I169" s="120"/>
      <c r="J169" s="237"/>
      <c r="K169" s="239"/>
      <c r="L169" s="237"/>
      <c r="M169" s="237"/>
      <c r="N169" s="120"/>
      <c r="O169" s="120"/>
      <c r="P169" s="120"/>
      <c r="Q169" s="242"/>
      <c r="R169" s="230"/>
      <c r="S169" s="231"/>
      <c r="T169" s="231"/>
      <c r="U169" s="228"/>
      <c r="V169" s="228"/>
      <c r="W169" s="228"/>
    </row>
    <row r="170" spans="2:23" x14ac:dyDescent="0.3">
      <c r="B170" s="322"/>
      <c r="C170" s="223"/>
      <c r="D170" s="224"/>
      <c r="E170" s="223"/>
      <c r="F170" s="223"/>
      <c r="G170" s="228"/>
      <c r="H170" s="120"/>
      <c r="I170" s="120"/>
      <c r="J170" s="237"/>
      <c r="K170" s="239"/>
      <c r="L170" s="237"/>
      <c r="M170" s="237"/>
      <c r="N170" s="120"/>
      <c r="O170" s="120"/>
      <c r="P170" s="120"/>
      <c r="Q170" s="242"/>
      <c r="R170" s="230"/>
      <c r="S170" s="231"/>
      <c r="T170" s="231"/>
      <c r="U170" s="228"/>
      <c r="V170" s="228"/>
      <c r="W170" s="228"/>
    </row>
    <row r="171" spans="2:23" x14ac:dyDescent="0.3">
      <c r="B171" s="322"/>
      <c r="C171" s="223"/>
      <c r="D171" s="224"/>
      <c r="E171" s="223"/>
      <c r="F171" s="223"/>
      <c r="G171" s="228"/>
      <c r="H171" s="120"/>
      <c r="I171" s="120"/>
      <c r="J171" s="237"/>
      <c r="K171" s="239"/>
      <c r="L171" s="237"/>
      <c r="M171" s="237"/>
      <c r="N171" s="120"/>
      <c r="O171" s="120"/>
      <c r="P171" s="120"/>
      <c r="Q171" s="242"/>
      <c r="R171" s="230"/>
      <c r="S171" s="231"/>
      <c r="T171" s="231"/>
      <c r="U171" s="228"/>
      <c r="V171" s="228"/>
      <c r="W171" s="228"/>
    </row>
    <row r="172" spans="2:23" x14ac:dyDescent="0.3">
      <c r="B172" s="322"/>
      <c r="C172" s="223"/>
      <c r="D172" s="224"/>
      <c r="E172" s="223"/>
      <c r="F172" s="223"/>
      <c r="G172" s="228"/>
      <c r="H172" s="120"/>
      <c r="I172" s="120"/>
      <c r="J172" s="237"/>
      <c r="K172" s="239"/>
      <c r="L172" s="237"/>
      <c r="M172" s="237"/>
      <c r="N172" s="120"/>
      <c r="O172" s="120"/>
      <c r="P172" s="120"/>
      <c r="Q172" s="242"/>
      <c r="R172" s="230"/>
      <c r="S172" s="231"/>
      <c r="T172" s="231"/>
      <c r="U172" s="228"/>
      <c r="V172" s="228"/>
      <c r="W172" s="228"/>
    </row>
    <row r="173" spans="2:23" x14ac:dyDescent="0.3">
      <c r="B173" s="322"/>
      <c r="C173" s="223"/>
      <c r="D173" s="224"/>
      <c r="E173" s="223"/>
      <c r="F173" s="223"/>
      <c r="G173" s="228"/>
      <c r="H173" s="120"/>
      <c r="I173" s="120"/>
      <c r="J173" s="237"/>
      <c r="K173" s="239"/>
      <c r="L173" s="237"/>
      <c r="M173" s="237"/>
      <c r="N173" s="120"/>
      <c r="O173" s="120"/>
      <c r="P173" s="120"/>
      <c r="Q173" s="242"/>
      <c r="R173" s="230"/>
      <c r="S173" s="231"/>
      <c r="T173" s="231"/>
      <c r="U173" s="228"/>
      <c r="V173" s="228"/>
      <c r="W173" s="228"/>
    </row>
    <row r="174" spans="2:23" x14ac:dyDescent="0.3">
      <c r="B174" s="322"/>
      <c r="C174" s="223"/>
      <c r="D174" s="224"/>
      <c r="E174" s="223"/>
      <c r="F174" s="223"/>
      <c r="G174" s="228"/>
      <c r="H174" s="120"/>
      <c r="I174" s="120"/>
      <c r="J174" s="237"/>
      <c r="K174" s="239"/>
      <c r="L174" s="237"/>
      <c r="M174" s="237"/>
      <c r="N174" s="120"/>
      <c r="O174" s="120"/>
      <c r="P174" s="120"/>
      <c r="Q174" s="242"/>
      <c r="R174" s="230"/>
      <c r="S174" s="231"/>
      <c r="T174" s="231"/>
      <c r="U174" s="228"/>
      <c r="V174" s="228"/>
      <c r="W174" s="228"/>
    </row>
    <row r="175" spans="2:23" x14ac:dyDescent="0.3">
      <c r="B175" s="322"/>
      <c r="C175" s="223"/>
      <c r="D175" s="224"/>
      <c r="E175" s="223"/>
      <c r="F175" s="223"/>
      <c r="G175" s="228"/>
      <c r="H175" s="120"/>
      <c r="I175" s="120"/>
      <c r="J175" s="237"/>
      <c r="K175" s="239"/>
      <c r="L175" s="237"/>
      <c r="M175" s="237"/>
      <c r="N175" s="120"/>
      <c r="O175" s="120"/>
      <c r="P175" s="120"/>
      <c r="Q175" s="242"/>
      <c r="R175" s="230"/>
      <c r="S175" s="231"/>
      <c r="T175" s="231"/>
      <c r="U175" s="228"/>
      <c r="V175" s="228"/>
      <c r="W175" s="228"/>
    </row>
    <row r="176" spans="2:23" x14ac:dyDescent="0.3">
      <c r="B176" s="322"/>
      <c r="C176" s="223"/>
      <c r="D176" s="224"/>
      <c r="E176" s="223"/>
      <c r="F176" s="223"/>
      <c r="G176" s="228"/>
      <c r="H176" s="120"/>
      <c r="I176" s="120"/>
      <c r="J176" s="237"/>
      <c r="K176" s="239"/>
      <c r="L176" s="237"/>
      <c r="M176" s="237"/>
      <c r="N176" s="120"/>
      <c r="O176" s="120"/>
      <c r="P176" s="120"/>
      <c r="Q176" s="242"/>
      <c r="R176" s="230"/>
      <c r="S176" s="231"/>
      <c r="T176" s="231"/>
      <c r="U176" s="228"/>
      <c r="V176" s="228"/>
      <c r="W176" s="228"/>
    </row>
    <row r="177" spans="2:23" x14ac:dyDescent="0.3">
      <c r="B177" s="322"/>
      <c r="C177" s="223"/>
      <c r="D177" s="224"/>
      <c r="E177" s="223"/>
      <c r="F177" s="223"/>
      <c r="G177" s="228"/>
      <c r="H177" s="120"/>
      <c r="I177" s="120"/>
      <c r="J177" s="237"/>
      <c r="K177" s="239"/>
      <c r="L177" s="237"/>
      <c r="M177" s="237"/>
      <c r="N177" s="120"/>
      <c r="O177" s="120"/>
      <c r="P177" s="120"/>
      <c r="Q177" s="242"/>
      <c r="R177" s="230"/>
      <c r="S177" s="231"/>
      <c r="T177" s="231"/>
      <c r="U177" s="228"/>
      <c r="V177" s="228"/>
      <c r="W177" s="228"/>
    </row>
    <row r="178" spans="2:23" x14ac:dyDescent="0.3">
      <c r="B178" s="322"/>
      <c r="C178" s="223"/>
      <c r="D178" s="224"/>
      <c r="E178" s="223"/>
      <c r="F178" s="223"/>
      <c r="G178" s="228"/>
      <c r="H178" s="120"/>
      <c r="I178" s="120"/>
      <c r="J178" s="237"/>
      <c r="K178" s="239"/>
      <c r="L178" s="237"/>
      <c r="M178" s="237"/>
      <c r="N178" s="120"/>
      <c r="O178" s="120"/>
      <c r="P178" s="120"/>
      <c r="Q178" s="242"/>
      <c r="R178" s="230"/>
      <c r="S178" s="231"/>
      <c r="T178" s="231"/>
      <c r="U178" s="228"/>
      <c r="V178" s="228"/>
      <c r="W178" s="228"/>
    </row>
    <row r="179" spans="2:23" x14ac:dyDescent="0.3">
      <c r="B179" s="322"/>
      <c r="C179" s="223"/>
      <c r="D179" s="224"/>
      <c r="E179" s="223"/>
      <c r="F179" s="223"/>
      <c r="G179" s="228"/>
      <c r="H179" s="120"/>
      <c r="I179" s="120"/>
      <c r="J179" s="237"/>
      <c r="K179" s="239"/>
      <c r="L179" s="237"/>
      <c r="M179" s="237"/>
      <c r="N179" s="120"/>
      <c r="O179" s="120"/>
      <c r="P179" s="120"/>
      <c r="Q179" s="242"/>
      <c r="R179" s="230"/>
      <c r="S179" s="231"/>
      <c r="T179" s="231"/>
      <c r="U179" s="228"/>
      <c r="V179" s="228"/>
      <c r="W179" s="228"/>
    </row>
    <row r="180" spans="2:23" x14ac:dyDescent="0.3">
      <c r="B180" s="322"/>
      <c r="C180" s="223"/>
      <c r="D180" s="224"/>
      <c r="E180" s="223"/>
      <c r="F180" s="223"/>
      <c r="G180" s="228"/>
      <c r="H180" s="120"/>
      <c r="I180" s="120"/>
      <c r="J180" s="237"/>
      <c r="K180" s="239"/>
      <c r="L180" s="237"/>
      <c r="M180" s="237"/>
      <c r="N180" s="120"/>
      <c r="O180" s="120"/>
      <c r="P180" s="120"/>
      <c r="Q180" s="242"/>
      <c r="R180" s="230"/>
      <c r="S180" s="231"/>
      <c r="T180" s="231"/>
      <c r="U180" s="228"/>
      <c r="V180" s="228"/>
      <c r="W180" s="228"/>
    </row>
    <row r="181" spans="2:23" x14ac:dyDescent="0.3">
      <c r="B181" s="322"/>
      <c r="C181" s="223"/>
      <c r="D181" s="224"/>
      <c r="E181" s="223"/>
      <c r="F181" s="223"/>
      <c r="G181" s="228"/>
      <c r="H181" s="120"/>
      <c r="I181" s="120"/>
      <c r="J181" s="237"/>
      <c r="K181" s="239"/>
      <c r="L181" s="237"/>
      <c r="M181" s="237"/>
      <c r="N181" s="120"/>
      <c r="O181" s="120"/>
      <c r="P181" s="120"/>
      <c r="Q181" s="242"/>
      <c r="R181" s="230"/>
      <c r="S181" s="231"/>
      <c r="T181" s="231"/>
      <c r="U181" s="228"/>
      <c r="V181" s="228"/>
      <c r="W181" s="228"/>
    </row>
    <row r="182" spans="2:23" x14ac:dyDescent="0.3">
      <c r="B182" s="322"/>
      <c r="C182" s="223"/>
      <c r="D182" s="224"/>
      <c r="E182" s="223"/>
      <c r="F182" s="223"/>
      <c r="G182" s="228"/>
      <c r="H182" s="120"/>
      <c r="I182" s="120"/>
      <c r="J182" s="237"/>
      <c r="K182" s="239"/>
      <c r="L182" s="237"/>
      <c r="M182" s="237"/>
      <c r="N182" s="120"/>
      <c r="O182" s="120"/>
      <c r="P182" s="120"/>
      <c r="Q182" s="242"/>
      <c r="R182" s="230"/>
      <c r="S182" s="231"/>
      <c r="T182" s="231"/>
      <c r="U182" s="228"/>
      <c r="V182" s="228"/>
      <c r="W182" s="228"/>
    </row>
    <row r="183" spans="2:23" x14ac:dyDescent="0.3">
      <c r="B183" s="322"/>
      <c r="C183" s="223"/>
      <c r="D183" s="224"/>
      <c r="E183" s="223"/>
      <c r="F183" s="223"/>
      <c r="G183" s="228"/>
      <c r="H183" s="120"/>
      <c r="I183" s="120"/>
      <c r="J183" s="237"/>
      <c r="K183" s="239"/>
      <c r="L183" s="237"/>
      <c r="M183" s="237"/>
      <c r="N183" s="120"/>
      <c r="O183" s="120"/>
      <c r="P183" s="120"/>
      <c r="Q183" s="242"/>
      <c r="R183" s="230"/>
      <c r="S183" s="231"/>
      <c r="T183" s="231"/>
      <c r="U183" s="228"/>
      <c r="V183" s="228"/>
      <c r="W183" s="228"/>
    </row>
    <row r="184" spans="2:23" x14ac:dyDescent="0.3">
      <c r="B184" s="322"/>
      <c r="C184" s="223"/>
      <c r="D184" s="224"/>
      <c r="E184" s="223"/>
      <c r="F184" s="223"/>
      <c r="G184" s="228"/>
      <c r="H184" s="120"/>
      <c r="I184" s="120"/>
      <c r="J184" s="237"/>
      <c r="K184" s="239"/>
      <c r="L184" s="237"/>
      <c r="M184" s="237"/>
      <c r="N184" s="120"/>
      <c r="O184" s="120"/>
      <c r="P184" s="120"/>
      <c r="Q184" s="242"/>
      <c r="R184" s="230"/>
      <c r="S184" s="231"/>
      <c r="T184" s="231"/>
      <c r="U184" s="228"/>
      <c r="V184" s="228"/>
      <c r="W184" s="228"/>
    </row>
    <row r="185" spans="2:23" x14ac:dyDescent="0.3">
      <c r="B185" s="322"/>
      <c r="C185" s="223"/>
      <c r="D185" s="224"/>
      <c r="E185" s="223"/>
      <c r="F185" s="223"/>
      <c r="G185" s="228"/>
      <c r="H185" s="120"/>
      <c r="I185" s="120"/>
      <c r="J185" s="237"/>
      <c r="K185" s="239"/>
      <c r="L185" s="237"/>
      <c r="M185" s="237"/>
      <c r="N185" s="120"/>
      <c r="O185" s="120"/>
      <c r="P185" s="120"/>
      <c r="Q185" s="242"/>
      <c r="R185" s="230"/>
      <c r="S185" s="231"/>
      <c r="T185" s="231"/>
      <c r="U185" s="228"/>
      <c r="V185" s="228"/>
      <c r="W185" s="228"/>
    </row>
    <row r="186" spans="2:23" x14ac:dyDescent="0.3">
      <c r="B186" s="322"/>
      <c r="C186" s="223"/>
      <c r="D186" s="224"/>
      <c r="E186" s="223"/>
      <c r="F186" s="223"/>
      <c r="G186" s="228"/>
      <c r="H186" s="120"/>
      <c r="I186" s="120"/>
      <c r="J186" s="237"/>
      <c r="K186" s="239"/>
      <c r="L186" s="237"/>
      <c r="M186" s="237"/>
      <c r="N186" s="120"/>
      <c r="O186" s="120"/>
      <c r="P186" s="120"/>
      <c r="Q186" s="242"/>
      <c r="R186" s="230"/>
      <c r="S186" s="231"/>
      <c r="T186" s="231"/>
      <c r="U186" s="228"/>
      <c r="V186" s="228"/>
      <c r="W186" s="228"/>
    </row>
    <row r="187" spans="2:23" x14ac:dyDescent="0.3">
      <c r="B187" s="322"/>
      <c r="C187" s="223"/>
      <c r="D187" s="224"/>
      <c r="E187" s="223"/>
      <c r="F187" s="223"/>
      <c r="G187" s="228"/>
      <c r="H187" s="120"/>
      <c r="I187" s="120"/>
      <c r="J187" s="237"/>
      <c r="K187" s="239"/>
      <c r="L187" s="237"/>
      <c r="M187" s="237"/>
      <c r="N187" s="120"/>
      <c r="O187" s="120"/>
      <c r="P187" s="120"/>
      <c r="Q187" s="242"/>
      <c r="R187" s="230"/>
      <c r="S187" s="231"/>
      <c r="T187" s="231"/>
      <c r="U187" s="228"/>
      <c r="V187" s="228"/>
      <c r="W187" s="228"/>
    </row>
    <row r="188" spans="2:23" x14ac:dyDescent="0.3">
      <c r="B188" s="322"/>
      <c r="C188" s="223"/>
      <c r="D188" s="224"/>
      <c r="E188" s="223"/>
      <c r="F188" s="223"/>
      <c r="G188" s="228"/>
      <c r="H188" s="120"/>
      <c r="I188" s="120"/>
      <c r="J188" s="237"/>
      <c r="K188" s="239"/>
      <c r="L188" s="237"/>
      <c r="M188" s="237"/>
      <c r="N188" s="120"/>
      <c r="O188" s="120"/>
      <c r="P188" s="120"/>
      <c r="Q188" s="242"/>
      <c r="R188" s="230"/>
      <c r="S188" s="231"/>
      <c r="T188" s="231"/>
      <c r="U188" s="228"/>
      <c r="V188" s="228"/>
      <c r="W188" s="228"/>
    </row>
    <row r="189" spans="2:23" x14ac:dyDescent="0.3">
      <c r="B189" s="322"/>
      <c r="C189" s="223"/>
      <c r="D189" s="224"/>
      <c r="E189" s="223"/>
      <c r="F189" s="223"/>
      <c r="G189" s="228"/>
      <c r="H189" s="120"/>
      <c r="I189" s="120"/>
      <c r="J189" s="237"/>
      <c r="K189" s="239"/>
      <c r="L189" s="237"/>
      <c r="M189" s="237"/>
      <c r="N189" s="120"/>
      <c r="O189" s="120"/>
      <c r="P189" s="120"/>
      <c r="Q189" s="242"/>
      <c r="R189" s="230"/>
      <c r="S189" s="231"/>
      <c r="T189" s="231"/>
      <c r="U189" s="228"/>
      <c r="V189" s="228"/>
      <c r="W189" s="228"/>
    </row>
    <row r="190" spans="2:23" x14ac:dyDescent="0.3">
      <c r="B190" s="322"/>
      <c r="C190" s="223"/>
      <c r="D190" s="224"/>
      <c r="E190" s="223"/>
      <c r="F190" s="223"/>
      <c r="G190" s="228"/>
      <c r="H190" s="120"/>
      <c r="I190" s="120"/>
      <c r="J190" s="237"/>
      <c r="K190" s="239"/>
      <c r="L190" s="237"/>
      <c r="M190" s="237"/>
      <c r="N190" s="120"/>
      <c r="O190" s="120"/>
      <c r="P190" s="120"/>
      <c r="Q190" s="242"/>
      <c r="R190" s="230"/>
      <c r="S190" s="231"/>
      <c r="T190" s="231"/>
      <c r="U190" s="228"/>
      <c r="V190" s="228"/>
      <c r="W190" s="228"/>
    </row>
    <row r="191" spans="2:23" x14ac:dyDescent="0.3">
      <c r="B191" s="322"/>
      <c r="C191" s="223"/>
      <c r="D191" s="224"/>
      <c r="E191" s="223"/>
      <c r="F191" s="223"/>
      <c r="G191" s="228"/>
      <c r="H191" s="120"/>
      <c r="I191" s="120"/>
      <c r="J191" s="237"/>
      <c r="K191" s="239"/>
      <c r="L191" s="237"/>
      <c r="M191" s="237"/>
      <c r="N191" s="120"/>
      <c r="O191" s="120"/>
      <c r="P191" s="120"/>
      <c r="Q191" s="242"/>
      <c r="R191" s="230"/>
      <c r="S191" s="231"/>
      <c r="T191" s="231"/>
      <c r="U191" s="228"/>
      <c r="V191" s="228"/>
      <c r="W191" s="228"/>
    </row>
    <row r="192" spans="2:23" x14ac:dyDescent="0.3">
      <c r="B192" s="322"/>
      <c r="C192" s="223"/>
      <c r="D192" s="224"/>
      <c r="E192" s="223"/>
      <c r="F192" s="223"/>
      <c r="G192" s="228"/>
      <c r="H192" s="120"/>
      <c r="I192" s="120"/>
      <c r="J192" s="237"/>
      <c r="K192" s="239"/>
      <c r="L192" s="237"/>
      <c r="M192" s="237"/>
      <c r="N192" s="120"/>
      <c r="O192" s="120"/>
      <c r="P192" s="120"/>
      <c r="Q192" s="242"/>
      <c r="R192" s="230"/>
      <c r="S192" s="231"/>
      <c r="T192" s="231"/>
      <c r="U192" s="228"/>
      <c r="V192" s="228"/>
      <c r="W192" s="228"/>
    </row>
    <row r="193" spans="2:23" x14ac:dyDescent="0.3">
      <c r="B193" s="322"/>
      <c r="C193" s="223"/>
      <c r="D193" s="224"/>
      <c r="E193" s="223"/>
      <c r="F193" s="223"/>
      <c r="G193" s="228"/>
      <c r="H193" s="120"/>
      <c r="I193" s="120"/>
      <c r="J193" s="237"/>
      <c r="K193" s="239"/>
      <c r="L193" s="237"/>
      <c r="M193" s="237"/>
      <c r="N193" s="120"/>
      <c r="O193" s="120"/>
      <c r="P193" s="120"/>
      <c r="Q193" s="242"/>
      <c r="R193" s="230"/>
      <c r="S193" s="231"/>
      <c r="T193" s="231"/>
      <c r="U193" s="228"/>
      <c r="V193" s="228"/>
      <c r="W193" s="228"/>
    </row>
    <row r="194" spans="2:23" x14ac:dyDescent="0.3">
      <c r="B194" s="322"/>
      <c r="C194" s="223"/>
      <c r="D194" s="224"/>
      <c r="E194" s="223"/>
      <c r="F194" s="223"/>
      <c r="G194" s="228"/>
      <c r="H194" s="120"/>
      <c r="I194" s="120"/>
      <c r="J194" s="237"/>
      <c r="K194" s="239"/>
      <c r="L194" s="237"/>
      <c r="M194" s="237"/>
      <c r="N194" s="120"/>
      <c r="O194" s="120"/>
      <c r="P194" s="120"/>
      <c r="Q194" s="242"/>
      <c r="R194" s="230"/>
      <c r="S194" s="231"/>
      <c r="T194" s="231"/>
      <c r="U194" s="228"/>
      <c r="V194" s="228"/>
      <c r="W194" s="228"/>
    </row>
    <row r="195" spans="2:23" x14ac:dyDescent="0.3">
      <c r="B195" s="322"/>
      <c r="C195" s="223"/>
      <c r="D195" s="224"/>
      <c r="E195" s="223"/>
      <c r="F195" s="223"/>
      <c r="G195" s="228"/>
      <c r="H195" s="120"/>
      <c r="I195" s="120"/>
      <c r="J195" s="237"/>
      <c r="K195" s="239"/>
      <c r="L195" s="237"/>
      <c r="M195" s="237"/>
      <c r="N195" s="120"/>
      <c r="O195" s="120"/>
      <c r="P195" s="120"/>
      <c r="Q195" s="242"/>
      <c r="R195" s="230"/>
      <c r="S195" s="231"/>
      <c r="T195" s="231"/>
      <c r="U195" s="228"/>
      <c r="V195" s="228"/>
      <c r="W195" s="228"/>
    </row>
    <row r="196" spans="2:23" x14ac:dyDescent="0.3">
      <c r="B196" s="322"/>
      <c r="C196" s="223"/>
      <c r="D196" s="224"/>
      <c r="E196" s="223"/>
      <c r="F196" s="223"/>
      <c r="G196" s="228"/>
      <c r="H196" s="120"/>
      <c r="I196" s="120"/>
      <c r="J196" s="237"/>
      <c r="K196" s="239"/>
      <c r="L196" s="237"/>
      <c r="M196" s="237"/>
      <c r="N196" s="120"/>
      <c r="O196" s="120"/>
      <c r="P196" s="120"/>
      <c r="Q196" s="242"/>
      <c r="R196" s="230"/>
      <c r="S196" s="231"/>
      <c r="T196" s="231"/>
      <c r="U196" s="228"/>
      <c r="V196" s="228"/>
      <c r="W196" s="228"/>
    </row>
    <row r="197" spans="2:23" x14ac:dyDescent="0.3">
      <c r="B197" s="322"/>
      <c r="C197" s="223"/>
      <c r="D197" s="224"/>
      <c r="E197" s="223"/>
      <c r="F197" s="223"/>
      <c r="G197" s="228"/>
      <c r="H197" s="120"/>
      <c r="I197" s="120"/>
      <c r="J197" s="237"/>
      <c r="K197" s="239"/>
      <c r="L197" s="237"/>
      <c r="M197" s="237"/>
      <c r="N197" s="120"/>
      <c r="O197" s="120"/>
      <c r="P197" s="120"/>
      <c r="Q197" s="242"/>
      <c r="R197" s="230"/>
      <c r="S197" s="231"/>
      <c r="T197" s="231"/>
      <c r="U197" s="228"/>
      <c r="V197" s="228"/>
      <c r="W197" s="228"/>
    </row>
    <row r="198" spans="2:23" x14ac:dyDescent="0.3">
      <c r="B198" s="322"/>
      <c r="C198" s="223"/>
      <c r="D198" s="224"/>
      <c r="E198" s="223"/>
      <c r="F198" s="223"/>
      <c r="G198" s="228"/>
      <c r="H198" s="120"/>
      <c r="I198" s="120"/>
      <c r="J198" s="237"/>
      <c r="K198" s="239"/>
      <c r="L198" s="237"/>
      <c r="M198" s="237"/>
      <c r="N198" s="120"/>
      <c r="O198" s="120"/>
      <c r="P198" s="120"/>
      <c r="Q198" s="242"/>
      <c r="R198" s="230"/>
      <c r="S198" s="231"/>
      <c r="T198" s="231"/>
      <c r="U198" s="228"/>
      <c r="V198" s="228"/>
      <c r="W198" s="228"/>
    </row>
    <row r="199" spans="2:23" x14ac:dyDescent="0.3">
      <c r="B199" s="322"/>
      <c r="C199" s="223"/>
      <c r="D199" s="224"/>
      <c r="E199" s="223"/>
      <c r="F199" s="223"/>
      <c r="G199" s="228"/>
      <c r="H199" s="120"/>
      <c r="I199" s="120"/>
      <c r="J199" s="237"/>
      <c r="K199" s="239"/>
      <c r="L199" s="237"/>
      <c r="M199" s="237"/>
      <c r="N199" s="120"/>
      <c r="O199" s="120"/>
      <c r="P199" s="120"/>
      <c r="Q199" s="242"/>
      <c r="R199" s="230"/>
      <c r="S199" s="231"/>
      <c r="T199" s="231"/>
      <c r="U199" s="228"/>
      <c r="V199" s="228"/>
      <c r="W199" s="228"/>
    </row>
    <row r="200" spans="2:23" x14ac:dyDescent="0.3">
      <c r="B200" s="322"/>
      <c r="C200" s="223"/>
      <c r="D200" s="224"/>
      <c r="E200" s="223"/>
      <c r="F200" s="223"/>
      <c r="G200" s="228"/>
      <c r="H200" s="120"/>
      <c r="I200" s="120"/>
      <c r="J200" s="237"/>
      <c r="K200" s="239"/>
      <c r="L200" s="237"/>
      <c r="M200" s="237"/>
      <c r="N200" s="120"/>
      <c r="O200" s="120"/>
      <c r="P200" s="120"/>
      <c r="Q200" s="242"/>
      <c r="R200" s="230"/>
      <c r="S200" s="231"/>
      <c r="T200" s="231"/>
      <c r="U200" s="228"/>
      <c r="V200" s="228"/>
      <c r="W200" s="228"/>
    </row>
    <row r="201" spans="2:23" x14ac:dyDescent="0.3">
      <c r="B201" s="322"/>
      <c r="C201" s="223"/>
      <c r="D201" s="224"/>
      <c r="E201" s="223"/>
      <c r="F201" s="223"/>
      <c r="G201" s="228"/>
      <c r="H201" s="120"/>
      <c r="I201" s="120"/>
      <c r="J201" s="237"/>
      <c r="K201" s="239"/>
      <c r="L201" s="237"/>
      <c r="M201" s="237"/>
      <c r="N201" s="120"/>
      <c r="O201" s="120"/>
      <c r="P201" s="120"/>
      <c r="Q201" s="242"/>
      <c r="R201" s="230"/>
      <c r="S201" s="231"/>
      <c r="T201" s="231"/>
      <c r="U201" s="228"/>
      <c r="V201" s="228"/>
      <c r="W201" s="228"/>
    </row>
    <row r="202" spans="2:23" x14ac:dyDescent="0.3">
      <c r="B202" s="322"/>
      <c r="C202" s="223"/>
      <c r="D202" s="224"/>
      <c r="E202" s="223"/>
      <c r="F202" s="223"/>
      <c r="G202" s="228"/>
      <c r="H202" s="120"/>
      <c r="I202" s="120"/>
      <c r="J202" s="237"/>
      <c r="K202" s="239"/>
      <c r="L202" s="237"/>
      <c r="M202" s="237"/>
      <c r="N202" s="120"/>
      <c r="O202" s="120"/>
      <c r="P202" s="120"/>
      <c r="Q202" s="242"/>
      <c r="R202" s="230"/>
      <c r="S202" s="231"/>
      <c r="T202" s="231"/>
      <c r="U202" s="228"/>
      <c r="V202" s="228"/>
      <c r="W202" s="228"/>
    </row>
    <row r="203" spans="2:23" x14ac:dyDescent="0.3">
      <c r="B203" s="322"/>
      <c r="C203" s="223"/>
      <c r="D203" s="224"/>
      <c r="E203" s="223"/>
      <c r="F203" s="223"/>
      <c r="G203" s="228"/>
      <c r="H203" s="120"/>
      <c r="I203" s="120"/>
      <c r="J203" s="237"/>
      <c r="K203" s="239"/>
      <c r="L203" s="237"/>
      <c r="M203" s="237"/>
      <c r="N203" s="120"/>
      <c r="O203" s="120"/>
      <c r="P203" s="120"/>
      <c r="Q203" s="242"/>
      <c r="R203" s="230"/>
      <c r="S203" s="231"/>
      <c r="T203" s="231"/>
      <c r="U203" s="228"/>
      <c r="V203" s="228"/>
      <c r="W203" s="228"/>
    </row>
    <row r="204" spans="2:23" x14ac:dyDescent="0.3">
      <c r="B204" s="322"/>
      <c r="C204" s="223"/>
      <c r="D204" s="224"/>
      <c r="E204" s="223"/>
      <c r="F204" s="223"/>
      <c r="G204" s="228"/>
      <c r="H204" s="120"/>
      <c r="I204" s="120"/>
      <c r="J204" s="237"/>
      <c r="K204" s="239"/>
      <c r="L204" s="237"/>
      <c r="M204" s="237"/>
      <c r="N204" s="120"/>
      <c r="O204" s="120"/>
      <c r="P204" s="120"/>
      <c r="Q204" s="242"/>
      <c r="R204" s="230"/>
      <c r="S204" s="231"/>
      <c r="T204" s="231"/>
      <c r="U204" s="228"/>
      <c r="V204" s="228"/>
      <c r="W204" s="228"/>
    </row>
    <row r="205" spans="2:23" x14ac:dyDescent="0.3">
      <c r="B205" s="322"/>
      <c r="C205" s="223"/>
      <c r="D205" s="224"/>
      <c r="E205" s="223"/>
      <c r="F205" s="223"/>
      <c r="G205" s="228"/>
      <c r="H205" s="120"/>
      <c r="I205" s="120"/>
      <c r="J205" s="237"/>
      <c r="K205" s="239"/>
      <c r="L205" s="237"/>
      <c r="M205" s="237"/>
      <c r="N205" s="120"/>
      <c r="O205" s="120"/>
      <c r="P205" s="120"/>
      <c r="Q205" s="242"/>
      <c r="R205" s="230"/>
      <c r="S205" s="231"/>
      <c r="T205" s="231"/>
      <c r="U205" s="228"/>
      <c r="V205" s="228"/>
      <c r="W205" s="228"/>
    </row>
    <row r="206" spans="2:23" x14ac:dyDescent="0.3">
      <c r="B206" s="322"/>
      <c r="C206" s="223"/>
      <c r="D206" s="224"/>
      <c r="E206" s="223"/>
      <c r="F206" s="223"/>
      <c r="G206" s="228"/>
      <c r="H206" s="120"/>
      <c r="I206" s="120"/>
      <c r="J206" s="237"/>
      <c r="K206" s="239"/>
      <c r="L206" s="237"/>
      <c r="M206" s="237"/>
      <c r="N206" s="120"/>
      <c r="O206" s="120"/>
      <c r="P206" s="120"/>
      <c r="Q206" s="242"/>
      <c r="R206" s="230"/>
      <c r="S206" s="231"/>
      <c r="T206" s="231"/>
      <c r="U206" s="228"/>
      <c r="V206" s="228"/>
      <c r="W206" s="228"/>
    </row>
    <row r="207" spans="2:23" x14ac:dyDescent="0.3">
      <c r="B207" s="322"/>
      <c r="C207" s="223"/>
      <c r="D207" s="224"/>
      <c r="E207" s="223"/>
      <c r="F207" s="223"/>
      <c r="G207" s="228"/>
      <c r="H207" s="120"/>
      <c r="I207" s="120"/>
      <c r="J207" s="237"/>
      <c r="K207" s="239"/>
      <c r="L207" s="237"/>
      <c r="M207" s="237"/>
      <c r="N207" s="120"/>
      <c r="O207" s="120"/>
      <c r="P207" s="120"/>
      <c r="Q207" s="242"/>
      <c r="R207" s="230"/>
      <c r="S207" s="231"/>
      <c r="T207" s="231"/>
      <c r="U207" s="228"/>
      <c r="V207" s="228"/>
      <c r="W207" s="228"/>
    </row>
    <row r="208" spans="2:23" x14ac:dyDescent="0.3">
      <c r="B208" s="322"/>
      <c r="C208" s="223"/>
      <c r="D208" s="224"/>
      <c r="E208" s="223"/>
      <c r="F208" s="223"/>
      <c r="G208" s="228"/>
      <c r="H208" s="120"/>
      <c r="I208" s="120"/>
      <c r="J208" s="237"/>
      <c r="K208" s="239"/>
      <c r="L208" s="237"/>
      <c r="M208" s="237"/>
      <c r="N208" s="120"/>
      <c r="O208" s="120"/>
      <c r="P208" s="120"/>
      <c r="Q208" s="242"/>
      <c r="R208" s="230"/>
      <c r="S208" s="231"/>
      <c r="T208" s="231"/>
      <c r="U208" s="228"/>
      <c r="V208" s="228"/>
      <c r="W208" s="228"/>
    </row>
    <row r="209" spans="2:23" x14ac:dyDescent="0.3">
      <c r="B209" s="322"/>
      <c r="C209" s="223"/>
      <c r="D209" s="224"/>
      <c r="E209" s="223"/>
      <c r="F209" s="223"/>
      <c r="G209" s="228"/>
      <c r="H209" s="120"/>
      <c r="I209" s="120"/>
      <c r="J209" s="237"/>
      <c r="K209" s="239"/>
      <c r="L209" s="237"/>
      <c r="M209" s="237"/>
      <c r="N209" s="120"/>
      <c r="O209" s="120"/>
      <c r="P209" s="120"/>
      <c r="Q209" s="242"/>
      <c r="R209" s="230"/>
      <c r="S209" s="231"/>
      <c r="T209" s="231"/>
      <c r="U209" s="228"/>
      <c r="V209" s="228"/>
      <c r="W209" s="228"/>
    </row>
    <row r="210" spans="2:23" x14ac:dyDescent="0.3">
      <c r="B210" s="322"/>
      <c r="C210" s="223"/>
      <c r="D210" s="224"/>
      <c r="E210" s="223"/>
      <c r="F210" s="223"/>
      <c r="G210" s="228"/>
      <c r="H210" s="120"/>
      <c r="I210" s="120"/>
      <c r="J210" s="237"/>
      <c r="K210" s="239"/>
      <c r="L210" s="237"/>
      <c r="M210" s="237"/>
      <c r="N210" s="120"/>
      <c r="O210" s="120"/>
      <c r="P210" s="120"/>
      <c r="Q210" s="242"/>
      <c r="R210" s="230"/>
      <c r="S210" s="231"/>
      <c r="T210" s="231"/>
      <c r="U210" s="228"/>
      <c r="V210" s="228"/>
      <c r="W210" s="228"/>
    </row>
    <row r="211" spans="2:23" x14ac:dyDescent="0.3">
      <c r="B211" s="322"/>
      <c r="C211" s="223"/>
      <c r="D211" s="224"/>
      <c r="E211" s="223"/>
      <c r="F211" s="223"/>
      <c r="G211" s="228"/>
      <c r="H211" s="120"/>
      <c r="I211" s="120"/>
      <c r="J211" s="237"/>
      <c r="K211" s="239"/>
      <c r="L211" s="237"/>
      <c r="M211" s="237"/>
      <c r="N211" s="120"/>
      <c r="O211" s="120"/>
      <c r="P211" s="120"/>
      <c r="Q211" s="242"/>
      <c r="R211" s="230"/>
      <c r="S211" s="231"/>
      <c r="T211" s="231"/>
      <c r="U211" s="228"/>
      <c r="V211" s="228"/>
      <c r="W211" s="228"/>
    </row>
    <row r="212" spans="2:23" x14ac:dyDescent="0.3">
      <c r="B212" s="322"/>
      <c r="C212" s="223"/>
      <c r="D212" s="224"/>
      <c r="E212" s="223"/>
      <c r="F212" s="223"/>
      <c r="G212" s="228"/>
      <c r="H212" s="120"/>
      <c r="I212" s="120"/>
      <c r="J212" s="237"/>
      <c r="K212" s="239"/>
      <c r="L212" s="237"/>
      <c r="M212" s="237"/>
      <c r="N212" s="120"/>
      <c r="O212" s="120"/>
      <c r="P212" s="120"/>
      <c r="Q212" s="242"/>
      <c r="R212" s="230"/>
      <c r="S212" s="231"/>
      <c r="T212" s="231"/>
      <c r="U212" s="228"/>
      <c r="V212" s="228"/>
      <c r="W212" s="228"/>
    </row>
    <row r="213" spans="2:23" x14ac:dyDescent="0.3">
      <c r="B213" s="322"/>
      <c r="C213" s="223"/>
      <c r="D213" s="224"/>
      <c r="E213" s="223"/>
      <c r="F213" s="223"/>
      <c r="G213" s="228"/>
      <c r="H213" s="120"/>
      <c r="I213" s="120"/>
      <c r="J213" s="237"/>
      <c r="K213" s="239"/>
      <c r="L213" s="237"/>
      <c r="M213" s="237"/>
      <c r="N213" s="120"/>
      <c r="O213" s="120"/>
      <c r="P213" s="120"/>
      <c r="Q213" s="242"/>
      <c r="R213" s="230"/>
      <c r="S213" s="231"/>
      <c r="T213" s="231"/>
      <c r="U213" s="228"/>
      <c r="V213" s="228"/>
      <c r="W213" s="228"/>
    </row>
    <row r="214" spans="2:23" x14ac:dyDescent="0.3">
      <c r="B214" s="322"/>
      <c r="C214" s="223"/>
      <c r="D214" s="224"/>
      <c r="E214" s="223"/>
      <c r="F214" s="223"/>
      <c r="G214" s="228"/>
      <c r="H214" s="120"/>
      <c r="I214" s="120"/>
      <c r="J214" s="237"/>
      <c r="K214" s="239"/>
      <c r="L214" s="237"/>
      <c r="M214" s="237"/>
      <c r="N214" s="120"/>
      <c r="O214" s="120"/>
      <c r="P214" s="120"/>
      <c r="Q214" s="242"/>
      <c r="R214" s="230"/>
      <c r="S214" s="231"/>
      <c r="T214" s="231"/>
      <c r="U214" s="228"/>
      <c r="V214" s="228"/>
      <c r="W214" s="228"/>
    </row>
    <row r="215" spans="2:23" x14ac:dyDescent="0.3">
      <c r="B215" s="322"/>
      <c r="C215" s="223"/>
      <c r="D215" s="224"/>
      <c r="E215" s="223"/>
      <c r="F215" s="223"/>
      <c r="G215" s="228"/>
      <c r="H215" s="120"/>
      <c r="I215" s="120"/>
      <c r="J215" s="237"/>
      <c r="K215" s="239"/>
      <c r="L215" s="237"/>
      <c r="M215" s="237"/>
      <c r="N215" s="120"/>
      <c r="O215" s="120"/>
      <c r="P215" s="120"/>
      <c r="Q215" s="242"/>
      <c r="R215" s="230"/>
      <c r="S215" s="231"/>
      <c r="T215" s="231"/>
      <c r="U215" s="228"/>
      <c r="V215" s="228"/>
      <c r="W215" s="228"/>
    </row>
    <row r="216" spans="2:23" x14ac:dyDescent="0.3">
      <c r="B216" s="322"/>
      <c r="C216" s="223"/>
      <c r="D216" s="224"/>
      <c r="E216" s="223"/>
      <c r="F216" s="223"/>
      <c r="G216" s="228"/>
      <c r="H216" s="120"/>
      <c r="I216" s="120"/>
      <c r="J216" s="237"/>
      <c r="K216" s="239"/>
      <c r="L216" s="237"/>
      <c r="M216" s="237"/>
      <c r="N216" s="120"/>
      <c r="O216" s="120"/>
      <c r="P216" s="120"/>
      <c r="Q216" s="242"/>
      <c r="R216" s="230"/>
      <c r="S216" s="231"/>
      <c r="T216" s="231"/>
      <c r="U216" s="228"/>
      <c r="V216" s="228"/>
      <c r="W216" s="228"/>
    </row>
    <row r="217" spans="2:23" x14ac:dyDescent="0.3">
      <c r="B217" s="322"/>
      <c r="C217" s="223"/>
      <c r="D217" s="224"/>
      <c r="E217" s="223"/>
      <c r="F217" s="223"/>
      <c r="G217" s="228"/>
      <c r="H217" s="120"/>
      <c r="I217" s="120"/>
      <c r="J217" s="237"/>
      <c r="K217" s="239"/>
      <c r="L217" s="237"/>
      <c r="M217" s="237"/>
      <c r="N217" s="120"/>
      <c r="O217" s="120"/>
      <c r="P217" s="120"/>
      <c r="Q217" s="242"/>
      <c r="R217" s="230"/>
      <c r="S217" s="231"/>
      <c r="T217" s="231"/>
      <c r="U217" s="228"/>
      <c r="V217" s="228"/>
      <c r="W217" s="228"/>
    </row>
    <row r="218" spans="2:23" x14ac:dyDescent="0.3">
      <c r="B218" s="322"/>
      <c r="C218" s="223"/>
      <c r="D218" s="224"/>
      <c r="E218" s="223"/>
      <c r="F218" s="223"/>
      <c r="G218" s="228"/>
      <c r="H218" s="120"/>
      <c r="I218" s="120"/>
      <c r="J218" s="237"/>
      <c r="K218" s="239"/>
      <c r="L218" s="237"/>
      <c r="M218" s="237"/>
      <c r="N218" s="120"/>
      <c r="O218" s="120"/>
      <c r="P218" s="120"/>
      <c r="Q218" s="242"/>
      <c r="R218" s="230"/>
      <c r="S218" s="231"/>
      <c r="T218" s="231"/>
      <c r="U218" s="228"/>
      <c r="V218" s="228"/>
      <c r="W218" s="228"/>
    </row>
    <row r="219" spans="2:23" x14ac:dyDescent="0.3">
      <c r="B219" s="322"/>
      <c r="C219" s="223"/>
      <c r="D219" s="224"/>
      <c r="E219" s="223"/>
      <c r="F219" s="223"/>
      <c r="G219" s="228"/>
      <c r="H219" s="120"/>
      <c r="I219" s="120"/>
      <c r="J219" s="237"/>
      <c r="K219" s="239"/>
      <c r="L219" s="237"/>
      <c r="M219" s="237"/>
      <c r="N219" s="120"/>
      <c r="O219" s="120"/>
      <c r="P219" s="120"/>
      <c r="Q219" s="242"/>
      <c r="R219" s="230"/>
      <c r="S219" s="231"/>
      <c r="T219" s="231"/>
      <c r="U219" s="228"/>
      <c r="V219" s="228"/>
      <c r="W219" s="228"/>
    </row>
    <row r="220" spans="2:23" x14ac:dyDescent="0.3">
      <c r="B220" s="322"/>
      <c r="C220" s="223"/>
      <c r="D220" s="224"/>
      <c r="E220" s="223"/>
      <c r="F220" s="223"/>
      <c r="G220" s="228"/>
      <c r="H220" s="120"/>
      <c r="I220" s="120"/>
      <c r="J220" s="237"/>
      <c r="K220" s="239"/>
      <c r="L220" s="237"/>
      <c r="M220" s="237"/>
      <c r="N220" s="120"/>
      <c r="O220" s="120"/>
      <c r="P220" s="120"/>
      <c r="Q220" s="242"/>
      <c r="R220" s="230"/>
      <c r="S220" s="231"/>
      <c r="T220" s="231"/>
      <c r="U220" s="228"/>
      <c r="V220" s="228"/>
      <c r="W220" s="228"/>
    </row>
    <row r="221" spans="2:23" x14ac:dyDescent="0.3">
      <c r="B221" s="322"/>
      <c r="C221" s="223"/>
      <c r="D221" s="224"/>
      <c r="E221" s="223"/>
      <c r="F221" s="223"/>
      <c r="G221" s="228"/>
      <c r="H221" s="120"/>
      <c r="I221" s="120"/>
      <c r="J221" s="237"/>
      <c r="K221" s="239"/>
      <c r="L221" s="237"/>
      <c r="M221" s="237"/>
      <c r="N221" s="120"/>
      <c r="O221" s="120"/>
      <c r="P221" s="120"/>
      <c r="Q221" s="242"/>
      <c r="R221" s="230"/>
      <c r="S221" s="231"/>
      <c r="T221" s="231"/>
      <c r="U221" s="228"/>
      <c r="V221" s="228"/>
      <c r="W221" s="228"/>
    </row>
    <row r="222" spans="2:23" x14ac:dyDescent="0.3">
      <c r="B222" s="322"/>
      <c r="C222" s="223"/>
      <c r="D222" s="224"/>
      <c r="E222" s="223"/>
      <c r="F222" s="223"/>
      <c r="G222" s="228"/>
      <c r="H222" s="120"/>
      <c r="I222" s="120"/>
      <c r="J222" s="237"/>
      <c r="K222" s="239"/>
      <c r="L222" s="237"/>
      <c r="M222" s="237"/>
      <c r="N222" s="120"/>
      <c r="O222" s="120"/>
      <c r="P222" s="120"/>
      <c r="Q222" s="242"/>
      <c r="R222" s="230"/>
      <c r="S222" s="231"/>
      <c r="T222" s="231"/>
      <c r="U222" s="228"/>
      <c r="V222" s="228"/>
      <c r="W222" s="228"/>
    </row>
    <row r="223" spans="2:23" x14ac:dyDescent="0.3">
      <c r="B223" s="322"/>
      <c r="C223" s="223"/>
      <c r="D223" s="224"/>
      <c r="E223" s="223"/>
      <c r="F223" s="223"/>
      <c r="G223" s="228"/>
      <c r="H223" s="120"/>
      <c r="I223" s="120"/>
      <c r="J223" s="237"/>
      <c r="K223" s="239"/>
      <c r="L223" s="237"/>
      <c r="M223" s="237"/>
      <c r="N223" s="120"/>
      <c r="O223" s="120"/>
      <c r="P223" s="120"/>
      <c r="Q223" s="242"/>
      <c r="R223" s="230"/>
      <c r="S223" s="231"/>
      <c r="T223" s="231"/>
      <c r="U223" s="228"/>
      <c r="V223" s="228"/>
      <c r="W223" s="228"/>
    </row>
    <row r="224" spans="2:23" x14ac:dyDescent="0.3">
      <c r="B224" s="322"/>
      <c r="C224" s="223"/>
      <c r="D224" s="224"/>
      <c r="E224" s="223"/>
      <c r="F224" s="223"/>
      <c r="G224" s="228"/>
      <c r="H224" s="120"/>
      <c r="I224" s="120"/>
      <c r="J224" s="237"/>
      <c r="K224" s="239"/>
      <c r="L224" s="237"/>
      <c r="M224" s="237"/>
      <c r="N224" s="120"/>
      <c r="O224" s="120"/>
      <c r="P224" s="120"/>
      <c r="Q224" s="242"/>
      <c r="R224" s="230"/>
      <c r="S224" s="231"/>
      <c r="T224" s="231"/>
      <c r="U224" s="228"/>
      <c r="V224" s="228"/>
      <c r="W224" s="228"/>
    </row>
    <row r="225" spans="2:23" x14ac:dyDescent="0.3">
      <c r="B225" s="322"/>
      <c r="C225" s="223"/>
      <c r="D225" s="224"/>
      <c r="E225" s="223"/>
      <c r="F225" s="223"/>
      <c r="G225" s="228"/>
      <c r="H225" s="120"/>
      <c r="I225" s="120"/>
      <c r="J225" s="237"/>
      <c r="K225" s="239"/>
      <c r="L225" s="237"/>
      <c r="M225" s="237"/>
      <c r="N225" s="120"/>
      <c r="O225" s="120"/>
      <c r="P225" s="120"/>
      <c r="Q225" s="242"/>
      <c r="R225" s="230"/>
      <c r="S225" s="231"/>
      <c r="T225" s="231"/>
      <c r="U225" s="228"/>
      <c r="V225" s="228"/>
      <c r="W225" s="228"/>
    </row>
    <row r="226" spans="2:23" x14ac:dyDescent="0.3">
      <c r="B226" s="322"/>
      <c r="C226" s="223"/>
      <c r="D226" s="224"/>
      <c r="E226" s="223"/>
      <c r="F226" s="223"/>
      <c r="G226" s="228"/>
      <c r="H226" s="120"/>
      <c r="I226" s="120"/>
      <c r="J226" s="237"/>
      <c r="K226" s="239"/>
      <c r="L226" s="237"/>
      <c r="M226" s="237"/>
      <c r="N226" s="120"/>
      <c r="O226" s="120"/>
      <c r="P226" s="120"/>
      <c r="Q226" s="242"/>
      <c r="R226" s="230"/>
      <c r="S226" s="231"/>
      <c r="T226" s="231"/>
      <c r="U226" s="228"/>
      <c r="V226" s="228"/>
      <c r="W226" s="228"/>
    </row>
    <row r="227" spans="2:23" x14ac:dyDescent="0.3">
      <c r="B227" s="322"/>
      <c r="C227" s="223"/>
      <c r="D227" s="224"/>
      <c r="E227" s="223"/>
      <c r="F227" s="223"/>
      <c r="G227" s="228"/>
      <c r="H227" s="120"/>
      <c r="I227" s="120"/>
      <c r="J227" s="237"/>
      <c r="K227" s="239"/>
      <c r="L227" s="237"/>
      <c r="M227" s="237"/>
      <c r="N227" s="120"/>
      <c r="O227" s="120"/>
      <c r="P227" s="120"/>
      <c r="Q227" s="242"/>
      <c r="R227" s="230"/>
      <c r="S227" s="231"/>
      <c r="T227" s="231"/>
      <c r="U227" s="228"/>
      <c r="V227" s="228"/>
      <c r="W227" s="228"/>
    </row>
    <row r="228" spans="2:23" x14ac:dyDescent="0.3">
      <c r="B228" s="322"/>
      <c r="C228" s="223"/>
      <c r="D228" s="224"/>
      <c r="E228" s="223"/>
      <c r="F228" s="223"/>
      <c r="G228" s="228"/>
      <c r="H228" s="120"/>
      <c r="I228" s="120"/>
      <c r="J228" s="237"/>
      <c r="K228" s="239"/>
      <c r="L228" s="237"/>
      <c r="M228" s="237"/>
      <c r="N228" s="120"/>
      <c r="O228" s="120"/>
      <c r="P228" s="120"/>
      <c r="Q228" s="242"/>
      <c r="R228" s="230"/>
      <c r="S228" s="231"/>
      <c r="T228" s="231"/>
      <c r="U228" s="228"/>
      <c r="V228" s="228"/>
      <c r="W228" s="228"/>
    </row>
    <row r="229" spans="2:23" x14ac:dyDescent="0.3">
      <c r="B229" s="322"/>
      <c r="C229" s="223"/>
      <c r="D229" s="224"/>
      <c r="E229" s="223"/>
      <c r="F229" s="223"/>
      <c r="G229" s="228"/>
      <c r="H229" s="120"/>
      <c r="I229" s="120"/>
      <c r="J229" s="237"/>
      <c r="K229" s="239"/>
      <c r="L229" s="237"/>
      <c r="M229" s="237"/>
      <c r="N229" s="120"/>
      <c r="O229" s="120"/>
      <c r="P229" s="120"/>
      <c r="Q229" s="242"/>
      <c r="R229" s="230"/>
      <c r="S229" s="231"/>
      <c r="T229" s="231"/>
      <c r="U229" s="228"/>
      <c r="V229" s="228"/>
      <c r="W229" s="228"/>
    </row>
    <row r="230" spans="2:23" x14ac:dyDescent="0.3">
      <c r="B230" s="322"/>
      <c r="C230" s="223"/>
      <c r="D230" s="224"/>
      <c r="E230" s="223"/>
      <c r="F230" s="223"/>
      <c r="G230" s="228"/>
      <c r="H230" s="120"/>
      <c r="I230" s="120"/>
      <c r="J230" s="237"/>
      <c r="K230" s="239"/>
      <c r="L230" s="237"/>
      <c r="M230" s="237"/>
      <c r="N230" s="120"/>
      <c r="O230" s="120"/>
      <c r="P230" s="120"/>
      <c r="Q230" s="242"/>
      <c r="R230" s="230"/>
      <c r="S230" s="231"/>
      <c r="T230" s="231"/>
      <c r="U230" s="228"/>
      <c r="V230" s="228"/>
      <c r="W230" s="228"/>
    </row>
    <row r="231" spans="2:23" x14ac:dyDescent="0.3">
      <c r="B231" s="322"/>
      <c r="C231" s="223"/>
      <c r="D231" s="224"/>
      <c r="E231" s="223"/>
      <c r="F231" s="223"/>
      <c r="G231" s="228"/>
      <c r="H231" s="120"/>
      <c r="I231" s="120"/>
      <c r="J231" s="237"/>
      <c r="K231" s="239"/>
      <c r="L231" s="237"/>
      <c r="M231" s="237"/>
      <c r="N231" s="120"/>
      <c r="O231" s="120"/>
      <c r="P231" s="120"/>
      <c r="Q231" s="242"/>
      <c r="R231" s="230"/>
      <c r="S231" s="231"/>
      <c r="T231" s="231"/>
      <c r="U231" s="228"/>
      <c r="V231" s="228"/>
      <c r="W231" s="228"/>
    </row>
    <row r="232" spans="2:23" x14ac:dyDescent="0.3">
      <c r="B232" s="322"/>
      <c r="C232" s="223"/>
      <c r="D232" s="224"/>
      <c r="E232" s="223"/>
      <c r="F232" s="223"/>
      <c r="G232" s="228"/>
      <c r="H232" s="120"/>
      <c r="I232" s="120"/>
      <c r="J232" s="237"/>
      <c r="K232" s="239"/>
      <c r="L232" s="237"/>
      <c r="M232" s="237"/>
      <c r="N232" s="120"/>
      <c r="O232" s="120"/>
      <c r="P232" s="120"/>
      <c r="Q232" s="242"/>
      <c r="R232" s="230"/>
      <c r="S232" s="231"/>
      <c r="T232" s="231"/>
      <c r="U232" s="228"/>
      <c r="V232" s="228"/>
      <c r="W232" s="228"/>
    </row>
    <row r="233" spans="2:23" x14ac:dyDescent="0.3">
      <c r="B233" s="322"/>
      <c r="C233" s="223"/>
      <c r="D233" s="224"/>
      <c r="E233" s="223"/>
      <c r="F233" s="223"/>
      <c r="G233" s="228"/>
      <c r="H233" s="120"/>
      <c r="I233" s="120"/>
      <c r="J233" s="237"/>
      <c r="K233" s="239"/>
      <c r="L233" s="237"/>
      <c r="M233" s="237"/>
      <c r="N233" s="120"/>
      <c r="O233" s="120"/>
      <c r="P233" s="120"/>
      <c r="Q233" s="242"/>
      <c r="R233" s="230"/>
      <c r="S233" s="231"/>
      <c r="T233" s="231"/>
      <c r="U233" s="228"/>
      <c r="V233" s="228"/>
      <c r="W233" s="228"/>
    </row>
    <row r="234" spans="2:23" x14ac:dyDescent="0.3">
      <c r="B234" s="322"/>
      <c r="C234" s="223"/>
      <c r="D234" s="224"/>
      <c r="E234" s="223"/>
      <c r="F234" s="223"/>
      <c r="G234" s="228"/>
      <c r="H234" s="120"/>
      <c r="I234" s="120"/>
      <c r="J234" s="237"/>
      <c r="K234" s="239"/>
      <c r="L234" s="237"/>
      <c r="M234" s="237"/>
      <c r="N234" s="120"/>
      <c r="O234" s="120"/>
      <c r="P234" s="120"/>
      <c r="Q234" s="242"/>
      <c r="R234" s="230"/>
      <c r="S234" s="231"/>
      <c r="T234" s="231"/>
      <c r="U234" s="228"/>
      <c r="V234" s="228"/>
      <c r="W234" s="228"/>
    </row>
    <row r="235" spans="2:23" x14ac:dyDescent="0.3">
      <c r="B235" s="322"/>
      <c r="C235" s="223"/>
      <c r="D235" s="224"/>
      <c r="E235" s="223"/>
      <c r="F235" s="223"/>
      <c r="G235" s="228"/>
      <c r="H235" s="120"/>
      <c r="I235" s="120"/>
      <c r="J235" s="237"/>
      <c r="K235" s="239"/>
      <c r="L235" s="237"/>
      <c r="M235" s="237"/>
      <c r="N235" s="120"/>
      <c r="O235" s="120"/>
      <c r="P235" s="120"/>
      <c r="Q235" s="242"/>
      <c r="R235" s="230"/>
      <c r="S235" s="231"/>
      <c r="T235" s="231"/>
      <c r="U235" s="228"/>
      <c r="V235" s="228"/>
      <c r="W235" s="228"/>
    </row>
    <row r="236" spans="2:23" x14ac:dyDescent="0.3">
      <c r="B236" s="322"/>
      <c r="C236" s="223"/>
      <c r="D236" s="224"/>
      <c r="E236" s="223"/>
      <c r="F236" s="223"/>
      <c r="G236" s="228"/>
      <c r="H236" s="120"/>
      <c r="I236" s="120"/>
      <c r="J236" s="237"/>
      <c r="K236" s="239"/>
      <c r="L236" s="237"/>
      <c r="M236" s="237"/>
      <c r="N236" s="120"/>
      <c r="O236" s="120"/>
      <c r="P236" s="120"/>
      <c r="Q236" s="242"/>
      <c r="R236" s="230"/>
      <c r="S236" s="231"/>
      <c r="T236" s="231"/>
      <c r="U236" s="228"/>
      <c r="V236" s="228"/>
      <c r="W236" s="228"/>
    </row>
    <row r="237" spans="2:23" x14ac:dyDescent="0.3">
      <c r="B237" s="322"/>
      <c r="C237" s="223"/>
      <c r="D237" s="224"/>
      <c r="E237" s="223"/>
      <c r="F237" s="223"/>
      <c r="G237" s="228"/>
      <c r="H237" s="120"/>
      <c r="I237" s="120"/>
      <c r="J237" s="237"/>
      <c r="K237" s="239"/>
      <c r="L237" s="237"/>
      <c r="M237" s="237"/>
      <c r="N237" s="120"/>
      <c r="O237" s="120"/>
      <c r="P237" s="120"/>
      <c r="Q237" s="242"/>
      <c r="R237" s="230"/>
      <c r="S237" s="231"/>
      <c r="T237" s="231"/>
      <c r="U237" s="228"/>
      <c r="V237" s="228"/>
      <c r="W237" s="228"/>
    </row>
    <row r="238" spans="2:23" x14ac:dyDescent="0.3">
      <c r="B238" s="322"/>
      <c r="C238" s="223"/>
      <c r="D238" s="224"/>
      <c r="E238" s="223"/>
      <c r="F238" s="223"/>
      <c r="G238" s="228"/>
      <c r="H238" s="120"/>
      <c r="I238" s="120"/>
      <c r="J238" s="237"/>
      <c r="K238" s="239"/>
      <c r="L238" s="237"/>
      <c r="M238" s="237"/>
      <c r="N238" s="120"/>
      <c r="O238" s="120"/>
      <c r="P238" s="120"/>
      <c r="Q238" s="242"/>
      <c r="R238" s="230"/>
      <c r="S238" s="231"/>
      <c r="T238" s="231"/>
      <c r="U238" s="228"/>
      <c r="V238" s="228"/>
      <c r="W238" s="228"/>
    </row>
    <row r="239" spans="2:23" x14ac:dyDescent="0.3">
      <c r="B239" s="322"/>
      <c r="C239" s="223"/>
      <c r="D239" s="224"/>
      <c r="E239" s="223"/>
      <c r="F239" s="223"/>
      <c r="G239" s="228"/>
      <c r="H239" s="120"/>
      <c r="I239" s="120"/>
      <c r="J239" s="237"/>
      <c r="K239" s="239"/>
      <c r="L239" s="237"/>
      <c r="M239" s="237"/>
      <c r="N239" s="120"/>
      <c r="O239" s="120"/>
      <c r="P239" s="120"/>
      <c r="Q239" s="242"/>
      <c r="R239" s="230"/>
      <c r="S239" s="231"/>
      <c r="T239" s="231"/>
      <c r="U239" s="228"/>
      <c r="V239" s="228"/>
      <c r="W239" s="228"/>
    </row>
    <row r="240" spans="2:23" x14ac:dyDescent="0.3">
      <c r="B240" s="322"/>
      <c r="C240" s="223"/>
      <c r="D240" s="224"/>
      <c r="E240" s="223"/>
      <c r="F240" s="223"/>
      <c r="G240" s="228"/>
      <c r="H240" s="120"/>
      <c r="I240" s="120"/>
      <c r="J240" s="237"/>
      <c r="K240" s="239"/>
      <c r="L240" s="237"/>
      <c r="M240" s="237"/>
      <c r="N240" s="120"/>
      <c r="O240" s="120"/>
      <c r="P240" s="120"/>
      <c r="Q240" s="242"/>
      <c r="R240" s="230"/>
      <c r="S240" s="231"/>
      <c r="T240" s="231"/>
      <c r="U240" s="228"/>
      <c r="V240" s="228"/>
      <c r="W240" s="228"/>
    </row>
    <row r="241" spans="2:23" x14ac:dyDescent="0.3">
      <c r="B241" s="322"/>
      <c r="C241" s="223"/>
      <c r="D241" s="224"/>
      <c r="E241" s="223"/>
      <c r="F241" s="223"/>
      <c r="G241" s="228"/>
      <c r="H241" s="120"/>
      <c r="I241" s="120"/>
      <c r="J241" s="237"/>
      <c r="K241" s="239"/>
      <c r="L241" s="237"/>
      <c r="M241" s="237"/>
      <c r="N241" s="120"/>
      <c r="O241" s="120"/>
      <c r="P241" s="120"/>
      <c r="Q241" s="242"/>
      <c r="R241" s="230"/>
      <c r="S241" s="231"/>
      <c r="T241" s="231"/>
      <c r="U241" s="228"/>
      <c r="V241" s="228"/>
      <c r="W241" s="228"/>
    </row>
    <row r="242" spans="2:23" x14ac:dyDescent="0.3">
      <c r="B242" s="322"/>
      <c r="C242" s="223"/>
      <c r="D242" s="224"/>
      <c r="E242" s="223"/>
      <c r="F242" s="223"/>
      <c r="G242" s="228"/>
      <c r="H242" s="120"/>
      <c r="I242" s="120"/>
      <c r="J242" s="237"/>
      <c r="K242" s="239"/>
      <c r="L242" s="237"/>
      <c r="M242" s="237"/>
      <c r="N242" s="120"/>
      <c r="O242" s="120"/>
      <c r="P242" s="120"/>
      <c r="Q242" s="242"/>
      <c r="R242" s="230"/>
      <c r="S242" s="231"/>
      <c r="T242" s="231"/>
      <c r="U242" s="228"/>
      <c r="V242" s="228"/>
      <c r="W242" s="228"/>
    </row>
    <row r="243" spans="2:23" x14ac:dyDescent="0.3">
      <c r="B243" s="322"/>
      <c r="C243" s="223"/>
      <c r="D243" s="224"/>
      <c r="E243" s="223"/>
      <c r="F243" s="223"/>
      <c r="G243" s="228"/>
      <c r="H243" s="120"/>
      <c r="I243" s="120"/>
      <c r="J243" s="237"/>
      <c r="K243" s="239"/>
      <c r="L243" s="237"/>
      <c r="M243" s="237"/>
      <c r="N243" s="120"/>
      <c r="O243" s="120"/>
      <c r="P243" s="120"/>
      <c r="Q243" s="242"/>
      <c r="R243" s="230"/>
      <c r="S243" s="231"/>
      <c r="T243" s="231"/>
      <c r="U243" s="228"/>
      <c r="V243" s="228"/>
      <c r="W243" s="228"/>
    </row>
    <row r="244" spans="2:23" x14ac:dyDescent="0.3">
      <c r="B244" s="322"/>
      <c r="C244" s="223"/>
      <c r="D244" s="224"/>
      <c r="E244" s="223"/>
      <c r="F244" s="223"/>
      <c r="G244" s="228"/>
      <c r="H244" s="120"/>
      <c r="I244" s="120"/>
      <c r="J244" s="237"/>
      <c r="K244" s="239"/>
      <c r="L244" s="237"/>
      <c r="M244" s="237"/>
      <c r="N244" s="120"/>
      <c r="O244" s="120"/>
      <c r="P244" s="120"/>
      <c r="Q244" s="242"/>
      <c r="R244" s="230"/>
      <c r="S244" s="231"/>
      <c r="T244" s="231"/>
      <c r="U244" s="228"/>
      <c r="V244" s="228"/>
      <c r="W244" s="228"/>
    </row>
    <row r="245" spans="2:23" x14ac:dyDescent="0.3">
      <c r="B245" s="322"/>
      <c r="C245" s="223"/>
      <c r="D245" s="224"/>
      <c r="E245" s="223"/>
      <c r="F245" s="223"/>
      <c r="G245" s="228"/>
      <c r="H245" s="120"/>
      <c r="I245" s="120"/>
      <c r="J245" s="237"/>
      <c r="K245" s="239"/>
      <c r="L245" s="237"/>
      <c r="M245" s="237"/>
      <c r="N245" s="120"/>
      <c r="O245" s="120"/>
      <c r="P245" s="120"/>
      <c r="Q245" s="242"/>
      <c r="R245" s="230"/>
      <c r="S245" s="231"/>
      <c r="T245" s="231"/>
      <c r="U245" s="228"/>
      <c r="V245" s="228"/>
      <c r="W245" s="228"/>
    </row>
    <row r="246" spans="2:23" x14ac:dyDescent="0.3">
      <c r="B246" s="322"/>
      <c r="C246" s="223"/>
      <c r="D246" s="224"/>
      <c r="E246" s="223"/>
      <c r="F246" s="223"/>
      <c r="G246" s="228"/>
      <c r="H246" s="120"/>
      <c r="I246" s="120"/>
      <c r="J246" s="237"/>
      <c r="K246" s="239"/>
      <c r="L246" s="237"/>
      <c r="M246" s="237"/>
      <c r="N246" s="120"/>
      <c r="O246" s="120"/>
      <c r="P246" s="120"/>
      <c r="Q246" s="242"/>
      <c r="R246" s="230"/>
      <c r="S246" s="231"/>
      <c r="T246" s="231"/>
      <c r="U246" s="228"/>
      <c r="V246" s="228"/>
      <c r="W246" s="228"/>
    </row>
    <row r="247" spans="2:23" x14ac:dyDescent="0.3">
      <c r="B247" s="322"/>
      <c r="C247" s="223"/>
      <c r="D247" s="224"/>
      <c r="E247" s="223"/>
      <c r="F247" s="223"/>
      <c r="G247" s="228"/>
      <c r="H247" s="120"/>
      <c r="I247" s="120"/>
      <c r="J247" s="237"/>
      <c r="K247" s="239"/>
      <c r="L247" s="237"/>
      <c r="M247" s="237"/>
      <c r="N247" s="120"/>
      <c r="O247" s="120"/>
      <c r="P247" s="120"/>
      <c r="Q247" s="242"/>
      <c r="R247" s="230"/>
      <c r="S247" s="231"/>
      <c r="T247" s="231"/>
      <c r="U247" s="228"/>
      <c r="V247" s="228"/>
      <c r="W247" s="228"/>
    </row>
    <row r="248" spans="2:23" x14ac:dyDescent="0.3">
      <c r="B248" s="322"/>
      <c r="C248" s="223"/>
      <c r="D248" s="224"/>
      <c r="E248" s="223"/>
      <c r="F248" s="223"/>
      <c r="G248" s="228"/>
      <c r="H248" s="120"/>
      <c r="I248" s="120"/>
      <c r="J248" s="237"/>
      <c r="K248" s="239"/>
      <c r="L248" s="237"/>
      <c r="M248" s="237"/>
      <c r="N248" s="120"/>
      <c r="O248" s="120"/>
      <c r="P248" s="120"/>
      <c r="Q248" s="242"/>
      <c r="R248" s="230"/>
      <c r="S248" s="231"/>
      <c r="T248" s="231"/>
      <c r="U248" s="228"/>
      <c r="V248" s="228"/>
      <c r="W248" s="228"/>
    </row>
    <row r="249" spans="2:23" x14ac:dyDescent="0.3">
      <c r="B249" s="322"/>
      <c r="C249" s="223"/>
      <c r="D249" s="224"/>
      <c r="E249" s="223"/>
      <c r="F249" s="223"/>
      <c r="G249" s="228"/>
      <c r="H249" s="120"/>
      <c r="I249" s="120"/>
      <c r="J249" s="237"/>
      <c r="K249" s="239"/>
      <c r="L249" s="237"/>
      <c r="M249" s="237"/>
      <c r="N249" s="120"/>
      <c r="O249" s="120"/>
      <c r="P249" s="120"/>
      <c r="Q249" s="242"/>
      <c r="R249" s="230"/>
      <c r="S249" s="231"/>
      <c r="T249" s="231"/>
      <c r="U249" s="228"/>
      <c r="V249" s="228"/>
      <c r="W249" s="228"/>
    </row>
    <row r="250" spans="2:23" x14ac:dyDescent="0.3">
      <c r="B250" s="322"/>
      <c r="C250" s="223"/>
      <c r="D250" s="224"/>
      <c r="E250" s="223"/>
      <c r="F250" s="223"/>
      <c r="G250" s="228"/>
      <c r="H250" s="120"/>
      <c r="I250" s="120"/>
      <c r="J250" s="237"/>
      <c r="K250" s="239"/>
      <c r="L250" s="237"/>
      <c r="M250" s="237"/>
      <c r="N250" s="120"/>
      <c r="O250" s="120"/>
      <c r="P250" s="120"/>
      <c r="Q250" s="242"/>
      <c r="R250" s="230"/>
      <c r="S250" s="231"/>
      <c r="T250" s="231"/>
      <c r="U250" s="228"/>
      <c r="V250" s="228"/>
      <c r="W250" s="228"/>
    </row>
    <row r="251" spans="2:23" x14ac:dyDescent="0.3">
      <c r="B251" s="322"/>
      <c r="C251" s="223"/>
      <c r="D251" s="224"/>
      <c r="E251" s="223"/>
      <c r="F251" s="223"/>
      <c r="G251" s="228"/>
      <c r="H251" s="120"/>
      <c r="I251" s="120"/>
      <c r="J251" s="237"/>
      <c r="K251" s="239"/>
      <c r="L251" s="237"/>
      <c r="M251" s="237"/>
      <c r="N251" s="120"/>
      <c r="O251" s="120"/>
      <c r="P251" s="120"/>
      <c r="Q251" s="242"/>
      <c r="R251" s="230"/>
      <c r="S251" s="231"/>
      <c r="T251" s="231"/>
      <c r="U251" s="228"/>
      <c r="V251" s="228"/>
      <c r="W251" s="228"/>
    </row>
    <row r="252" spans="2:23" x14ac:dyDescent="0.3">
      <c r="B252" s="322"/>
      <c r="C252" s="223"/>
      <c r="D252" s="224"/>
      <c r="E252" s="223"/>
      <c r="F252" s="223"/>
      <c r="G252" s="228"/>
      <c r="H252" s="120"/>
      <c r="I252" s="120"/>
      <c r="J252" s="237"/>
      <c r="K252" s="239"/>
      <c r="L252" s="237"/>
      <c r="M252" s="237"/>
      <c r="N252" s="120"/>
      <c r="O252" s="120"/>
      <c r="P252" s="120"/>
      <c r="Q252" s="242"/>
      <c r="R252" s="230"/>
      <c r="S252" s="231"/>
      <c r="T252" s="231"/>
      <c r="U252" s="228"/>
      <c r="V252" s="228"/>
      <c r="W252" s="228"/>
    </row>
    <row r="253" spans="2:23" x14ac:dyDescent="0.3">
      <c r="B253" s="322"/>
      <c r="C253" s="223"/>
      <c r="D253" s="224"/>
      <c r="E253" s="223"/>
      <c r="F253" s="223"/>
      <c r="G253" s="228"/>
      <c r="H253" s="120"/>
      <c r="I253" s="120"/>
      <c r="J253" s="237"/>
      <c r="K253" s="239"/>
      <c r="L253" s="237"/>
      <c r="M253" s="237"/>
      <c r="N253" s="120"/>
      <c r="O253" s="120"/>
      <c r="P253" s="120"/>
      <c r="Q253" s="242"/>
      <c r="R253" s="230"/>
      <c r="S253" s="231"/>
      <c r="T253" s="231"/>
      <c r="U253" s="228"/>
      <c r="V253" s="228"/>
      <c r="W253" s="228"/>
    </row>
    <row r="254" spans="2:23" x14ac:dyDescent="0.3">
      <c r="B254" s="322"/>
      <c r="C254" s="223"/>
      <c r="D254" s="224"/>
      <c r="E254" s="223"/>
      <c r="F254" s="223"/>
      <c r="G254" s="228"/>
      <c r="H254" s="120"/>
      <c r="I254" s="120"/>
      <c r="J254" s="237"/>
      <c r="K254" s="239"/>
      <c r="L254" s="237"/>
      <c r="M254" s="237"/>
      <c r="N254" s="120"/>
      <c r="O254" s="120"/>
      <c r="P254" s="120"/>
      <c r="Q254" s="242"/>
      <c r="R254" s="230"/>
      <c r="S254" s="231"/>
      <c r="T254" s="231"/>
      <c r="U254" s="228"/>
      <c r="V254" s="228"/>
      <c r="W254" s="228"/>
    </row>
    <row r="255" spans="2:23" x14ac:dyDescent="0.3">
      <c r="B255" s="322"/>
      <c r="C255" s="223"/>
      <c r="D255" s="224"/>
      <c r="E255" s="223"/>
      <c r="F255" s="223"/>
      <c r="G255" s="228"/>
      <c r="H255" s="120"/>
      <c r="I255" s="120"/>
      <c r="J255" s="237"/>
      <c r="K255" s="239"/>
      <c r="L255" s="237"/>
      <c r="M255" s="237"/>
      <c r="N255" s="120"/>
      <c r="O255" s="120"/>
      <c r="P255" s="120"/>
      <c r="Q255" s="242"/>
      <c r="R255" s="230"/>
      <c r="S255" s="231"/>
      <c r="T255" s="231"/>
      <c r="U255" s="228"/>
      <c r="V255" s="228"/>
      <c r="W255" s="228"/>
    </row>
    <row r="256" spans="2:23" x14ac:dyDescent="0.3">
      <c r="B256" s="322"/>
      <c r="C256" s="223"/>
      <c r="D256" s="224"/>
      <c r="E256" s="223"/>
      <c r="F256" s="223"/>
      <c r="G256" s="228"/>
      <c r="H256" s="120"/>
      <c r="I256" s="120"/>
      <c r="J256" s="237"/>
      <c r="K256" s="239"/>
      <c r="L256" s="237"/>
      <c r="M256" s="237"/>
      <c r="N256" s="120"/>
      <c r="O256" s="120"/>
      <c r="P256" s="120"/>
      <c r="Q256" s="242"/>
      <c r="R256" s="230"/>
      <c r="S256" s="231"/>
      <c r="T256" s="231"/>
      <c r="U256" s="228"/>
      <c r="V256" s="228"/>
      <c r="W256" s="228"/>
    </row>
    <row r="257" spans="2:23" x14ac:dyDescent="0.3">
      <c r="B257" s="322"/>
      <c r="C257" s="223"/>
      <c r="D257" s="224"/>
      <c r="E257" s="223"/>
      <c r="F257" s="223"/>
      <c r="G257" s="228"/>
      <c r="H257" s="120"/>
      <c r="I257" s="120"/>
      <c r="J257" s="237"/>
      <c r="K257" s="239"/>
      <c r="L257" s="237"/>
      <c r="M257" s="237"/>
      <c r="N257" s="120"/>
      <c r="O257" s="120"/>
      <c r="P257" s="120"/>
      <c r="Q257" s="242"/>
      <c r="R257" s="230"/>
      <c r="S257" s="231"/>
      <c r="T257" s="231"/>
      <c r="U257" s="228"/>
      <c r="V257" s="228"/>
      <c r="W257" s="228"/>
    </row>
    <row r="258" spans="2:23" x14ac:dyDescent="0.3">
      <c r="B258" s="322"/>
      <c r="C258" s="223"/>
      <c r="D258" s="224"/>
      <c r="E258" s="223"/>
      <c r="F258" s="223"/>
      <c r="G258" s="228"/>
      <c r="H258" s="120"/>
      <c r="I258" s="120"/>
      <c r="J258" s="237"/>
      <c r="K258" s="239"/>
      <c r="L258" s="237"/>
      <c r="M258" s="237"/>
      <c r="N258" s="120"/>
      <c r="O258" s="120"/>
      <c r="P258" s="120"/>
      <c r="Q258" s="242"/>
      <c r="R258" s="230"/>
      <c r="S258" s="231"/>
      <c r="T258" s="231"/>
      <c r="U258" s="228"/>
      <c r="V258" s="228"/>
      <c r="W258" s="228"/>
    </row>
    <row r="259" spans="2:23" x14ac:dyDescent="0.3">
      <c r="B259" s="322"/>
      <c r="C259" s="223"/>
      <c r="D259" s="224"/>
      <c r="E259" s="223"/>
      <c r="F259" s="223"/>
      <c r="G259" s="228"/>
      <c r="H259" s="120"/>
      <c r="I259" s="120"/>
      <c r="J259" s="237"/>
      <c r="K259" s="239"/>
      <c r="L259" s="237"/>
      <c r="M259" s="237"/>
      <c r="N259" s="120"/>
      <c r="O259" s="120"/>
      <c r="P259" s="120"/>
      <c r="Q259" s="242"/>
      <c r="R259" s="230"/>
      <c r="S259" s="231"/>
      <c r="T259" s="231"/>
      <c r="U259" s="228"/>
      <c r="V259" s="228"/>
      <c r="W259" s="228"/>
    </row>
    <row r="260" spans="2:23" x14ac:dyDescent="0.3">
      <c r="B260" s="322"/>
      <c r="C260" s="223"/>
      <c r="D260" s="224"/>
      <c r="E260" s="223"/>
      <c r="F260" s="223"/>
      <c r="G260" s="228"/>
      <c r="H260" s="120"/>
      <c r="I260" s="120"/>
      <c r="J260" s="237"/>
      <c r="K260" s="239"/>
      <c r="L260" s="237"/>
      <c r="M260" s="237"/>
      <c r="N260" s="120"/>
      <c r="O260" s="120"/>
      <c r="P260" s="120"/>
      <c r="Q260" s="242"/>
      <c r="R260" s="230"/>
      <c r="S260" s="231"/>
      <c r="T260" s="231"/>
      <c r="U260" s="228"/>
      <c r="V260" s="228"/>
      <c r="W260" s="228"/>
    </row>
    <row r="261" spans="2:23" x14ac:dyDescent="0.3">
      <c r="B261" s="322"/>
      <c r="C261" s="223"/>
      <c r="D261" s="224"/>
      <c r="E261" s="223"/>
      <c r="F261" s="223"/>
      <c r="G261" s="228"/>
      <c r="H261" s="120"/>
      <c r="I261" s="120"/>
      <c r="J261" s="237"/>
      <c r="K261" s="239"/>
      <c r="L261" s="237"/>
      <c r="M261" s="237"/>
      <c r="N261" s="120"/>
      <c r="O261" s="120"/>
      <c r="P261" s="120"/>
      <c r="Q261" s="242"/>
      <c r="R261" s="230"/>
      <c r="S261" s="231"/>
      <c r="T261" s="231"/>
      <c r="U261" s="228"/>
      <c r="V261" s="228"/>
      <c r="W261" s="228"/>
    </row>
    <row r="262" spans="2:23" x14ac:dyDescent="0.3">
      <c r="B262" s="322"/>
      <c r="C262" s="223"/>
      <c r="D262" s="224"/>
      <c r="E262" s="223"/>
      <c r="F262" s="223"/>
      <c r="G262" s="228"/>
      <c r="H262" s="120"/>
      <c r="I262" s="120"/>
      <c r="J262" s="237"/>
      <c r="K262" s="239"/>
      <c r="L262" s="237"/>
      <c r="M262" s="237"/>
      <c r="N262" s="120"/>
      <c r="O262" s="120"/>
      <c r="P262" s="120"/>
      <c r="Q262" s="242"/>
      <c r="R262" s="230"/>
      <c r="S262" s="231"/>
      <c r="T262" s="231"/>
      <c r="U262" s="228"/>
      <c r="V262" s="228"/>
      <c r="W262" s="228"/>
    </row>
    <row r="263" spans="2:23" x14ac:dyDescent="0.3">
      <c r="B263" s="322"/>
      <c r="C263" s="223"/>
      <c r="D263" s="224"/>
      <c r="E263" s="223"/>
      <c r="F263" s="223"/>
      <c r="G263" s="228"/>
      <c r="H263" s="120"/>
      <c r="I263" s="120"/>
      <c r="J263" s="237"/>
      <c r="K263" s="239"/>
      <c r="L263" s="237"/>
      <c r="M263" s="237"/>
      <c r="N263" s="120"/>
      <c r="O263" s="120"/>
      <c r="P263" s="120"/>
      <c r="Q263" s="242"/>
      <c r="R263" s="230"/>
      <c r="S263" s="231"/>
      <c r="T263" s="231"/>
      <c r="U263" s="228"/>
      <c r="V263" s="228"/>
      <c r="W263" s="228"/>
    </row>
    <row r="264" spans="2:23" x14ac:dyDescent="0.3">
      <c r="B264" s="322"/>
      <c r="C264" s="223"/>
      <c r="D264" s="224"/>
      <c r="E264" s="223"/>
      <c r="F264" s="223"/>
      <c r="G264" s="228"/>
      <c r="H264" s="120"/>
      <c r="I264" s="120"/>
      <c r="J264" s="237"/>
      <c r="K264" s="239"/>
      <c r="L264" s="237"/>
      <c r="M264" s="237"/>
      <c r="N264" s="120"/>
      <c r="O264" s="120"/>
      <c r="P264" s="120"/>
      <c r="Q264" s="242"/>
      <c r="R264" s="230"/>
      <c r="S264" s="231"/>
      <c r="T264" s="231"/>
      <c r="U264" s="228"/>
      <c r="V264" s="228"/>
      <c r="W264" s="228"/>
    </row>
    <row r="265" spans="2:23" x14ac:dyDescent="0.3">
      <c r="B265" s="322"/>
      <c r="C265" s="223"/>
      <c r="D265" s="224"/>
      <c r="E265" s="223"/>
      <c r="F265" s="223"/>
      <c r="G265" s="228"/>
      <c r="H265" s="120"/>
      <c r="I265" s="120"/>
      <c r="J265" s="237"/>
      <c r="K265" s="239"/>
      <c r="L265" s="237"/>
      <c r="M265" s="237"/>
      <c r="N265" s="120"/>
      <c r="O265" s="120"/>
      <c r="P265" s="120"/>
      <c r="Q265" s="242"/>
      <c r="R265" s="230"/>
      <c r="S265" s="231"/>
      <c r="T265" s="231"/>
      <c r="U265" s="228"/>
      <c r="V265" s="228"/>
      <c r="W265" s="228"/>
    </row>
    <row r="266" spans="2:23" x14ac:dyDescent="0.3">
      <c r="B266" s="322"/>
      <c r="C266" s="223"/>
      <c r="D266" s="224"/>
      <c r="E266" s="223"/>
      <c r="F266" s="223"/>
      <c r="G266" s="228"/>
      <c r="H266" s="120"/>
      <c r="I266" s="120"/>
      <c r="J266" s="237"/>
      <c r="K266" s="239"/>
      <c r="L266" s="237"/>
      <c r="M266" s="237"/>
      <c r="N266" s="120"/>
      <c r="O266" s="120"/>
      <c r="P266" s="120"/>
      <c r="Q266" s="242"/>
      <c r="R266" s="230"/>
      <c r="S266" s="231"/>
      <c r="T266" s="231"/>
      <c r="U266" s="228"/>
      <c r="V266" s="228"/>
      <c r="W266" s="228"/>
    </row>
    <row r="267" spans="2:23" x14ac:dyDescent="0.3">
      <c r="B267" s="322"/>
      <c r="C267" s="223"/>
      <c r="D267" s="224"/>
      <c r="E267" s="223"/>
      <c r="F267" s="223"/>
      <c r="G267" s="228"/>
      <c r="H267" s="120"/>
      <c r="I267" s="120"/>
      <c r="J267" s="237"/>
      <c r="K267" s="239"/>
      <c r="L267" s="237"/>
      <c r="M267" s="237"/>
      <c r="N267" s="120"/>
      <c r="O267" s="120"/>
      <c r="P267" s="120"/>
      <c r="Q267" s="242"/>
      <c r="R267" s="230"/>
      <c r="S267" s="231"/>
      <c r="T267" s="231"/>
      <c r="U267" s="228"/>
      <c r="V267" s="228"/>
      <c r="W267" s="228"/>
    </row>
    <row r="268" spans="2:23" x14ac:dyDescent="0.3">
      <c r="B268" s="322"/>
      <c r="C268" s="223"/>
      <c r="D268" s="224"/>
      <c r="E268" s="223"/>
      <c r="F268" s="223"/>
      <c r="G268" s="228"/>
      <c r="H268" s="120"/>
      <c r="I268" s="120"/>
      <c r="J268" s="237"/>
      <c r="K268" s="239"/>
      <c r="L268" s="237"/>
      <c r="M268" s="237"/>
      <c r="N268" s="120"/>
      <c r="O268" s="120"/>
      <c r="P268" s="120"/>
      <c r="Q268" s="242"/>
      <c r="R268" s="230"/>
      <c r="S268" s="231"/>
      <c r="T268" s="231"/>
      <c r="U268" s="228"/>
      <c r="V268" s="228"/>
      <c r="W268" s="228"/>
    </row>
    <row r="269" spans="2:23" x14ac:dyDescent="0.3">
      <c r="B269" s="322"/>
      <c r="C269" s="223"/>
      <c r="D269" s="224"/>
      <c r="E269" s="223"/>
      <c r="F269" s="223"/>
      <c r="G269" s="228"/>
      <c r="H269" s="120"/>
      <c r="I269" s="120"/>
      <c r="J269" s="237"/>
      <c r="K269" s="239"/>
      <c r="L269" s="237"/>
      <c r="M269" s="237"/>
      <c r="N269" s="120"/>
      <c r="O269" s="120"/>
      <c r="P269" s="120"/>
      <c r="Q269" s="242"/>
      <c r="R269" s="230"/>
      <c r="S269" s="231"/>
      <c r="T269" s="231"/>
      <c r="U269" s="228"/>
      <c r="V269" s="228"/>
      <c r="W269" s="228"/>
    </row>
    <row r="270" spans="2:23" x14ac:dyDescent="0.3">
      <c r="B270" s="322"/>
      <c r="C270" s="223"/>
      <c r="D270" s="224"/>
      <c r="E270" s="223"/>
      <c r="F270" s="223"/>
      <c r="G270" s="228"/>
      <c r="H270" s="120"/>
      <c r="I270" s="120"/>
      <c r="J270" s="237"/>
      <c r="K270" s="239"/>
      <c r="L270" s="237"/>
      <c r="M270" s="237"/>
      <c r="N270" s="120"/>
      <c r="O270" s="120"/>
      <c r="P270" s="120"/>
      <c r="Q270" s="242"/>
      <c r="R270" s="230"/>
      <c r="S270" s="231"/>
      <c r="T270" s="231"/>
      <c r="U270" s="228"/>
      <c r="V270" s="228"/>
      <c r="W270" s="228"/>
    </row>
    <row r="271" spans="2:23" x14ac:dyDescent="0.3">
      <c r="B271" s="322"/>
      <c r="C271" s="223"/>
      <c r="D271" s="224"/>
      <c r="E271" s="223"/>
      <c r="F271" s="223"/>
      <c r="G271" s="228"/>
      <c r="H271" s="120"/>
      <c r="I271" s="120"/>
      <c r="J271" s="237"/>
      <c r="K271" s="239"/>
      <c r="L271" s="237"/>
      <c r="M271" s="237"/>
      <c r="N271" s="120"/>
      <c r="O271" s="120"/>
      <c r="P271" s="120"/>
      <c r="Q271" s="242"/>
      <c r="R271" s="230"/>
      <c r="S271" s="231"/>
      <c r="T271" s="231"/>
      <c r="U271" s="228"/>
      <c r="V271" s="228"/>
      <c r="W271" s="228"/>
    </row>
    <row r="272" spans="2:23" x14ac:dyDescent="0.3">
      <c r="B272" s="322"/>
      <c r="C272" s="223"/>
      <c r="D272" s="224"/>
      <c r="E272" s="223"/>
      <c r="F272" s="223"/>
      <c r="G272" s="228"/>
      <c r="H272" s="120"/>
      <c r="I272" s="120"/>
      <c r="J272" s="237"/>
      <c r="K272" s="239"/>
      <c r="L272" s="237"/>
      <c r="M272" s="237"/>
      <c r="N272" s="120"/>
      <c r="O272" s="120"/>
      <c r="P272" s="120"/>
      <c r="Q272" s="242"/>
      <c r="R272" s="230"/>
      <c r="S272" s="231"/>
      <c r="T272" s="231"/>
      <c r="U272" s="228"/>
      <c r="V272" s="228"/>
      <c r="W272" s="228"/>
    </row>
    <row r="273" spans="2:23" x14ac:dyDescent="0.3">
      <c r="B273" s="322"/>
      <c r="C273" s="223"/>
      <c r="D273" s="224"/>
      <c r="E273" s="223"/>
      <c r="F273" s="223"/>
      <c r="G273" s="228"/>
      <c r="H273" s="120"/>
      <c r="I273" s="120"/>
      <c r="J273" s="237"/>
      <c r="K273" s="239"/>
      <c r="L273" s="237"/>
      <c r="M273" s="237"/>
      <c r="N273" s="120"/>
      <c r="O273" s="120"/>
      <c r="P273" s="120"/>
      <c r="Q273" s="242"/>
      <c r="R273" s="230"/>
      <c r="S273" s="231"/>
      <c r="T273" s="231"/>
      <c r="U273" s="228"/>
      <c r="V273" s="228"/>
      <c r="W273" s="228"/>
    </row>
    <row r="274" spans="2:23" x14ac:dyDescent="0.3">
      <c r="B274" s="322"/>
      <c r="C274" s="223"/>
      <c r="D274" s="224"/>
      <c r="E274" s="223"/>
      <c r="F274" s="223"/>
      <c r="G274" s="228"/>
      <c r="H274" s="120"/>
      <c r="I274" s="120"/>
      <c r="J274" s="237"/>
      <c r="K274" s="239"/>
      <c r="L274" s="237"/>
      <c r="M274" s="237"/>
      <c r="N274" s="120"/>
      <c r="O274" s="120"/>
      <c r="P274" s="120"/>
      <c r="Q274" s="242"/>
      <c r="R274" s="230"/>
      <c r="S274" s="231"/>
      <c r="T274" s="231"/>
      <c r="U274" s="228"/>
      <c r="V274" s="228"/>
      <c r="W274" s="228"/>
    </row>
    <row r="275" spans="2:23" x14ac:dyDescent="0.3">
      <c r="B275" s="322"/>
      <c r="C275" s="223"/>
      <c r="D275" s="224"/>
      <c r="E275" s="223"/>
      <c r="F275" s="223"/>
      <c r="G275" s="228"/>
      <c r="H275" s="120"/>
      <c r="I275" s="120"/>
      <c r="J275" s="237"/>
      <c r="K275" s="239"/>
      <c r="L275" s="237"/>
      <c r="M275" s="237"/>
      <c r="N275" s="120"/>
      <c r="O275" s="120"/>
      <c r="P275" s="120"/>
      <c r="Q275" s="242"/>
      <c r="R275" s="230"/>
      <c r="S275" s="231"/>
      <c r="T275" s="231"/>
      <c r="U275" s="228"/>
      <c r="V275" s="228"/>
      <c r="W275" s="228"/>
    </row>
    <row r="276" spans="2:23" x14ac:dyDescent="0.3">
      <c r="B276" s="322"/>
      <c r="C276" s="223"/>
      <c r="D276" s="224"/>
      <c r="E276" s="223"/>
      <c r="F276" s="223"/>
      <c r="G276" s="228"/>
      <c r="H276" s="120"/>
      <c r="I276" s="120"/>
      <c r="J276" s="237"/>
      <c r="K276" s="239"/>
      <c r="L276" s="237"/>
      <c r="M276" s="237"/>
      <c r="N276" s="120"/>
      <c r="O276" s="120"/>
      <c r="P276" s="120"/>
      <c r="Q276" s="242"/>
      <c r="R276" s="230"/>
      <c r="S276" s="231"/>
      <c r="T276" s="231"/>
      <c r="U276" s="228"/>
      <c r="V276" s="228"/>
      <c r="W276" s="228"/>
    </row>
    <row r="277" spans="2:23" x14ac:dyDescent="0.3">
      <c r="B277" s="322"/>
      <c r="C277" s="223"/>
      <c r="D277" s="224"/>
      <c r="E277" s="223"/>
      <c r="F277" s="223"/>
      <c r="G277" s="228"/>
      <c r="H277" s="120"/>
      <c r="I277" s="120"/>
      <c r="J277" s="237"/>
      <c r="K277" s="239"/>
      <c r="L277" s="237"/>
      <c r="M277" s="237"/>
      <c r="N277" s="120"/>
      <c r="O277" s="120"/>
      <c r="P277" s="120"/>
      <c r="Q277" s="242"/>
      <c r="R277" s="230"/>
      <c r="S277" s="231"/>
      <c r="T277" s="231"/>
      <c r="U277" s="228"/>
      <c r="V277" s="228"/>
      <c r="W277" s="228"/>
    </row>
    <row r="278" spans="2:23" x14ac:dyDescent="0.3">
      <c r="B278" s="322"/>
      <c r="C278" s="223"/>
      <c r="D278" s="224"/>
      <c r="E278" s="223"/>
      <c r="F278" s="223"/>
      <c r="G278" s="228"/>
      <c r="H278" s="120"/>
      <c r="I278" s="120"/>
      <c r="J278" s="237"/>
      <c r="K278" s="239"/>
      <c r="L278" s="237"/>
      <c r="M278" s="237"/>
      <c r="N278" s="120"/>
      <c r="O278" s="120"/>
      <c r="P278" s="120"/>
      <c r="Q278" s="242"/>
      <c r="R278" s="230"/>
      <c r="S278" s="231"/>
      <c r="T278" s="231"/>
      <c r="U278" s="228"/>
      <c r="V278" s="228"/>
      <c r="W278" s="228"/>
    </row>
    <row r="279" spans="2:23" x14ac:dyDescent="0.3">
      <c r="B279" s="322"/>
      <c r="C279" s="223"/>
      <c r="D279" s="224"/>
      <c r="E279" s="223"/>
      <c r="F279" s="223"/>
      <c r="G279" s="228"/>
      <c r="H279" s="120"/>
      <c r="I279" s="120"/>
      <c r="J279" s="237"/>
      <c r="K279" s="239"/>
      <c r="L279" s="237"/>
      <c r="M279" s="237"/>
      <c r="N279" s="120"/>
      <c r="O279" s="120"/>
      <c r="P279" s="120"/>
      <c r="Q279" s="242"/>
      <c r="R279" s="230"/>
      <c r="S279" s="231"/>
      <c r="T279" s="231"/>
      <c r="U279" s="228"/>
      <c r="V279" s="228"/>
      <c r="W279" s="228"/>
    </row>
    <row r="280" spans="2:23" x14ac:dyDescent="0.3">
      <c r="B280" s="322"/>
      <c r="C280" s="223"/>
      <c r="D280" s="224"/>
      <c r="E280" s="223"/>
      <c r="F280" s="223"/>
      <c r="G280" s="228"/>
      <c r="H280" s="120"/>
      <c r="I280" s="120"/>
      <c r="J280" s="237"/>
      <c r="K280" s="239"/>
      <c r="L280" s="237"/>
      <c r="M280" s="237"/>
      <c r="N280" s="120"/>
      <c r="O280" s="120"/>
      <c r="P280" s="120"/>
      <c r="Q280" s="242"/>
      <c r="R280" s="230"/>
      <c r="S280" s="231"/>
      <c r="T280" s="231"/>
      <c r="U280" s="228"/>
      <c r="V280" s="228"/>
      <c r="W280" s="228"/>
    </row>
    <row r="281" spans="2:23" x14ac:dyDescent="0.3">
      <c r="B281" s="322"/>
      <c r="C281" s="223"/>
      <c r="D281" s="224"/>
      <c r="E281" s="223"/>
      <c r="F281" s="223"/>
      <c r="G281" s="228"/>
      <c r="H281" s="120"/>
      <c r="I281" s="120"/>
      <c r="J281" s="237"/>
      <c r="K281" s="239"/>
      <c r="L281" s="237"/>
      <c r="M281" s="237"/>
      <c r="N281" s="120"/>
      <c r="O281" s="120"/>
      <c r="P281" s="120"/>
      <c r="Q281" s="242"/>
      <c r="R281" s="230"/>
      <c r="S281" s="231"/>
      <c r="T281" s="231"/>
      <c r="U281" s="228"/>
      <c r="V281" s="228"/>
      <c r="W281" s="228"/>
    </row>
    <row r="282" spans="2:23" x14ac:dyDescent="0.3">
      <c r="B282" s="322"/>
      <c r="C282" s="223"/>
      <c r="D282" s="224"/>
      <c r="E282" s="223"/>
      <c r="F282" s="223"/>
      <c r="G282" s="228"/>
      <c r="H282" s="120"/>
      <c r="I282" s="120"/>
      <c r="J282" s="237"/>
      <c r="K282" s="239"/>
      <c r="L282" s="237"/>
      <c r="M282" s="237"/>
      <c r="N282" s="120"/>
      <c r="O282" s="120"/>
      <c r="P282" s="120"/>
      <c r="Q282" s="242"/>
      <c r="R282" s="230"/>
      <c r="S282" s="231"/>
      <c r="T282" s="231"/>
      <c r="U282" s="228"/>
      <c r="V282" s="228"/>
      <c r="W282" s="228"/>
    </row>
    <row r="283" spans="2:23" x14ac:dyDescent="0.3">
      <c r="B283" s="322"/>
      <c r="C283" s="223"/>
      <c r="D283" s="224"/>
      <c r="E283" s="223"/>
      <c r="F283" s="223"/>
      <c r="G283" s="228"/>
      <c r="H283" s="120"/>
      <c r="I283" s="120"/>
      <c r="J283" s="237"/>
      <c r="K283" s="239"/>
      <c r="L283" s="237"/>
      <c r="M283" s="237"/>
      <c r="N283" s="120"/>
      <c r="O283" s="120"/>
      <c r="P283" s="120"/>
      <c r="Q283" s="242"/>
      <c r="R283" s="230"/>
      <c r="S283" s="231"/>
      <c r="T283" s="231"/>
      <c r="U283" s="228"/>
      <c r="V283" s="228"/>
      <c r="W283" s="228"/>
    </row>
    <row r="284" spans="2:23" x14ac:dyDescent="0.3">
      <c r="B284" s="322"/>
      <c r="C284" s="223"/>
      <c r="D284" s="224"/>
      <c r="E284" s="223"/>
      <c r="F284" s="223"/>
      <c r="G284" s="228"/>
      <c r="H284" s="120"/>
      <c r="I284" s="120"/>
      <c r="J284" s="237"/>
      <c r="K284" s="239"/>
      <c r="L284" s="237"/>
      <c r="M284" s="237"/>
      <c r="N284" s="120"/>
      <c r="O284" s="120"/>
      <c r="P284" s="120"/>
      <c r="Q284" s="242"/>
      <c r="R284" s="230"/>
      <c r="S284" s="231"/>
      <c r="T284" s="231"/>
      <c r="U284" s="228"/>
      <c r="V284" s="228"/>
      <c r="W284" s="228"/>
    </row>
    <row r="285" spans="2:23" x14ac:dyDescent="0.3">
      <c r="B285" s="322"/>
      <c r="C285" s="223"/>
      <c r="D285" s="224"/>
      <c r="E285" s="223"/>
      <c r="F285" s="223"/>
      <c r="G285" s="228"/>
      <c r="H285" s="120"/>
      <c r="I285" s="120"/>
      <c r="J285" s="237"/>
      <c r="K285" s="239"/>
      <c r="L285" s="237"/>
      <c r="M285" s="237"/>
      <c r="N285" s="120"/>
      <c r="O285" s="120"/>
      <c r="P285" s="120"/>
      <c r="Q285" s="242"/>
      <c r="R285" s="230"/>
      <c r="S285" s="231"/>
      <c r="T285" s="231"/>
      <c r="U285" s="228"/>
      <c r="V285" s="228"/>
      <c r="W285" s="228"/>
    </row>
    <row r="286" spans="2:23" x14ac:dyDescent="0.3">
      <c r="B286" s="322"/>
      <c r="C286" s="223"/>
      <c r="D286" s="224"/>
      <c r="E286" s="223"/>
      <c r="F286" s="223"/>
      <c r="G286" s="228"/>
      <c r="H286" s="120"/>
      <c r="I286" s="120"/>
      <c r="J286" s="237"/>
      <c r="K286" s="239"/>
      <c r="L286" s="237"/>
      <c r="M286" s="237"/>
      <c r="N286" s="120"/>
      <c r="O286" s="120"/>
      <c r="P286" s="120"/>
      <c r="Q286" s="242"/>
      <c r="R286" s="230"/>
      <c r="S286" s="231"/>
      <c r="T286" s="231"/>
      <c r="U286" s="228"/>
      <c r="V286" s="228"/>
      <c r="W286" s="228"/>
    </row>
    <row r="287" spans="2:23" x14ac:dyDescent="0.3">
      <c r="B287" s="322"/>
      <c r="C287" s="223"/>
      <c r="D287" s="224"/>
      <c r="E287" s="223"/>
      <c r="F287" s="223"/>
      <c r="G287" s="228"/>
      <c r="H287" s="120"/>
      <c r="I287" s="120"/>
      <c r="J287" s="237"/>
      <c r="K287" s="239"/>
      <c r="L287" s="237"/>
      <c r="M287" s="237"/>
      <c r="N287" s="120"/>
      <c r="O287" s="120"/>
      <c r="P287" s="120"/>
      <c r="Q287" s="242"/>
      <c r="R287" s="230"/>
      <c r="S287" s="231"/>
      <c r="T287" s="231"/>
      <c r="U287" s="228"/>
      <c r="V287" s="228"/>
      <c r="W287" s="228"/>
    </row>
    <row r="288" spans="2:23" x14ac:dyDescent="0.3">
      <c r="B288" s="322"/>
      <c r="C288" s="223"/>
      <c r="D288" s="224"/>
      <c r="E288" s="223"/>
      <c r="F288" s="223"/>
      <c r="G288" s="228"/>
      <c r="H288" s="120"/>
      <c r="I288" s="120"/>
      <c r="J288" s="237"/>
      <c r="K288" s="239"/>
      <c r="L288" s="237"/>
      <c r="M288" s="237"/>
      <c r="N288" s="120"/>
      <c r="O288" s="120"/>
      <c r="P288" s="120"/>
      <c r="Q288" s="242"/>
      <c r="R288" s="230"/>
      <c r="S288" s="231"/>
      <c r="T288" s="231"/>
      <c r="U288" s="228"/>
      <c r="V288" s="228"/>
      <c r="W288" s="228"/>
    </row>
    <row r="289" spans="2:23" x14ac:dyDescent="0.3">
      <c r="B289" s="322"/>
      <c r="C289" s="223"/>
      <c r="D289" s="224"/>
      <c r="E289" s="223"/>
      <c r="F289" s="223"/>
      <c r="G289" s="228"/>
      <c r="H289" s="120"/>
      <c r="I289" s="120"/>
      <c r="J289" s="237"/>
      <c r="K289" s="239"/>
      <c r="L289" s="237"/>
      <c r="M289" s="237"/>
      <c r="N289" s="120"/>
      <c r="O289" s="120"/>
      <c r="P289" s="120"/>
      <c r="Q289" s="242"/>
      <c r="R289" s="230"/>
      <c r="S289" s="231"/>
      <c r="T289" s="231"/>
      <c r="U289" s="228"/>
      <c r="V289" s="228"/>
      <c r="W289" s="228"/>
    </row>
    <row r="290" spans="2:23" x14ac:dyDescent="0.3">
      <c r="B290" s="322"/>
      <c r="C290" s="223"/>
      <c r="D290" s="224"/>
      <c r="E290" s="223"/>
      <c r="F290" s="223"/>
      <c r="G290" s="228"/>
      <c r="H290" s="120"/>
      <c r="I290" s="120"/>
      <c r="J290" s="237"/>
      <c r="K290" s="239"/>
      <c r="L290" s="237"/>
      <c r="M290" s="237"/>
      <c r="N290" s="120"/>
      <c r="O290" s="120"/>
      <c r="P290" s="120"/>
      <c r="Q290" s="242"/>
      <c r="R290" s="230"/>
      <c r="S290" s="231"/>
      <c r="T290" s="231"/>
      <c r="U290" s="228"/>
      <c r="V290" s="228"/>
      <c r="W290" s="228"/>
    </row>
    <row r="291" spans="2:23" x14ac:dyDescent="0.3">
      <c r="B291" s="322"/>
      <c r="C291" s="223"/>
      <c r="D291" s="224"/>
      <c r="E291" s="223"/>
      <c r="F291" s="223"/>
      <c r="G291" s="228"/>
      <c r="H291" s="120"/>
      <c r="I291" s="120"/>
      <c r="J291" s="237"/>
      <c r="K291" s="239"/>
      <c r="L291" s="237"/>
      <c r="M291" s="237"/>
      <c r="N291" s="120"/>
      <c r="O291" s="120"/>
      <c r="P291" s="120"/>
      <c r="Q291" s="242"/>
      <c r="R291" s="230"/>
      <c r="S291" s="231"/>
      <c r="T291" s="231"/>
      <c r="U291" s="228"/>
      <c r="V291" s="228"/>
      <c r="W291" s="228"/>
    </row>
    <row r="292" spans="2:23" x14ac:dyDescent="0.3">
      <c r="B292" s="322"/>
      <c r="C292" s="223"/>
      <c r="D292" s="224"/>
      <c r="E292" s="223"/>
      <c r="F292" s="223"/>
      <c r="G292" s="228"/>
      <c r="H292" s="120"/>
      <c r="I292" s="120"/>
      <c r="J292" s="237"/>
      <c r="K292" s="239"/>
      <c r="L292" s="237"/>
      <c r="M292" s="237"/>
      <c r="N292" s="120"/>
      <c r="O292" s="120"/>
      <c r="P292" s="120"/>
      <c r="Q292" s="242"/>
      <c r="R292" s="230"/>
      <c r="S292" s="231"/>
      <c r="T292" s="231"/>
      <c r="U292" s="228"/>
      <c r="V292" s="228"/>
      <c r="W292" s="228"/>
    </row>
    <row r="293" spans="2:23" x14ac:dyDescent="0.3">
      <c r="B293" s="322"/>
      <c r="C293" s="223"/>
      <c r="D293" s="224"/>
      <c r="E293" s="223"/>
      <c r="F293" s="223"/>
      <c r="G293" s="228"/>
      <c r="H293" s="120"/>
      <c r="I293" s="120"/>
      <c r="J293" s="237"/>
      <c r="K293" s="239"/>
      <c r="L293" s="237"/>
      <c r="M293" s="237"/>
      <c r="N293" s="120"/>
      <c r="O293" s="120"/>
      <c r="P293" s="120"/>
      <c r="Q293" s="242"/>
      <c r="R293" s="230"/>
      <c r="S293" s="231"/>
      <c r="T293" s="231"/>
      <c r="U293" s="228"/>
      <c r="V293" s="228"/>
      <c r="W293" s="228"/>
    </row>
    <row r="294" spans="2:23" x14ac:dyDescent="0.3">
      <c r="B294" s="228"/>
      <c r="C294" s="228"/>
      <c r="D294" s="228"/>
      <c r="E294" s="228"/>
      <c r="F294" s="228"/>
      <c r="G294" s="228"/>
      <c r="H294" s="120"/>
      <c r="I294" s="120"/>
      <c r="J294" s="237"/>
      <c r="K294" s="239"/>
      <c r="L294" s="237"/>
      <c r="M294" s="237"/>
      <c r="N294" s="120"/>
      <c r="O294" s="120"/>
      <c r="P294" s="120"/>
      <c r="Q294" s="242"/>
      <c r="R294" s="230"/>
      <c r="S294" s="231"/>
      <c r="T294" s="231"/>
      <c r="U294" s="228"/>
      <c r="V294" s="228"/>
      <c r="W294" s="228"/>
    </row>
    <row r="295" spans="2:23" x14ac:dyDescent="0.3">
      <c r="B295" s="228"/>
      <c r="C295" s="228"/>
      <c r="D295" s="228"/>
      <c r="E295" s="228"/>
      <c r="F295" s="228"/>
      <c r="G295" s="228"/>
      <c r="H295" s="120"/>
      <c r="I295" s="120"/>
      <c r="J295" s="237"/>
      <c r="K295" s="239"/>
      <c r="L295" s="237"/>
      <c r="M295" s="237"/>
      <c r="N295" s="120"/>
      <c r="O295" s="120"/>
      <c r="P295" s="120"/>
      <c r="Q295" s="242"/>
      <c r="R295" s="230"/>
      <c r="S295" s="231"/>
      <c r="T295" s="231"/>
      <c r="U295" s="228"/>
      <c r="V295" s="228"/>
      <c r="W295" s="228"/>
    </row>
    <row r="296" spans="2:23" x14ac:dyDescent="0.3">
      <c r="B296" s="228"/>
      <c r="C296" s="228"/>
      <c r="D296" s="228"/>
      <c r="E296" s="228"/>
      <c r="F296" s="228"/>
      <c r="G296" s="228"/>
      <c r="H296" s="120"/>
      <c r="I296" s="120"/>
      <c r="J296" s="237"/>
      <c r="K296" s="239"/>
      <c r="L296" s="237"/>
      <c r="M296" s="237"/>
      <c r="N296" s="120"/>
      <c r="O296" s="120"/>
      <c r="P296" s="120"/>
      <c r="Q296" s="242"/>
      <c r="R296" s="230"/>
      <c r="S296" s="231"/>
      <c r="T296" s="231"/>
      <c r="U296" s="228"/>
      <c r="V296" s="228"/>
      <c r="W296" s="228"/>
    </row>
    <row r="297" spans="2:23" x14ac:dyDescent="0.3">
      <c r="B297" s="228"/>
      <c r="C297" s="228"/>
      <c r="D297" s="228"/>
      <c r="E297" s="228"/>
      <c r="F297" s="228"/>
      <c r="G297" s="228"/>
      <c r="H297" s="120"/>
      <c r="I297" s="120"/>
      <c r="J297" s="237"/>
      <c r="K297" s="239"/>
      <c r="L297" s="237"/>
      <c r="M297" s="237"/>
      <c r="N297" s="120"/>
      <c r="O297" s="120"/>
      <c r="P297" s="120"/>
      <c r="Q297" s="242"/>
      <c r="R297" s="230"/>
      <c r="S297" s="231"/>
      <c r="T297" s="231"/>
      <c r="U297" s="228"/>
      <c r="V297" s="228"/>
      <c r="W297" s="228"/>
    </row>
    <row r="298" spans="2:23" x14ac:dyDescent="0.3">
      <c r="B298" s="228"/>
      <c r="C298" s="228"/>
      <c r="D298" s="228"/>
      <c r="E298" s="228"/>
      <c r="F298" s="228"/>
      <c r="G298" s="228"/>
      <c r="H298" s="120"/>
      <c r="I298" s="120"/>
      <c r="J298" s="237"/>
      <c r="K298" s="239"/>
      <c r="L298" s="237"/>
      <c r="M298" s="237"/>
      <c r="N298" s="120"/>
      <c r="O298" s="120"/>
      <c r="P298" s="120"/>
      <c r="Q298" s="242"/>
      <c r="R298" s="230"/>
      <c r="S298" s="231"/>
      <c r="T298" s="231"/>
      <c r="U298" s="228"/>
      <c r="V298" s="228"/>
      <c r="W298" s="228"/>
    </row>
    <row r="299" spans="2:23" x14ac:dyDescent="0.3">
      <c r="B299" s="228"/>
      <c r="C299" s="228"/>
      <c r="D299" s="228"/>
      <c r="E299" s="228"/>
      <c r="F299" s="228"/>
      <c r="G299" s="228"/>
      <c r="H299" s="120"/>
      <c r="I299" s="120"/>
      <c r="J299" s="237"/>
      <c r="K299" s="239"/>
      <c r="L299" s="237"/>
      <c r="M299" s="237"/>
      <c r="N299" s="120"/>
      <c r="O299" s="120"/>
      <c r="P299" s="120"/>
      <c r="Q299" s="242"/>
      <c r="R299" s="230"/>
      <c r="S299" s="231"/>
      <c r="T299" s="231"/>
      <c r="U299" s="228"/>
      <c r="V299" s="228"/>
      <c r="W299" s="228"/>
    </row>
    <row r="300" spans="2:23" x14ac:dyDescent="0.3">
      <c r="B300" s="228"/>
      <c r="C300" s="228"/>
      <c r="D300" s="228"/>
      <c r="E300" s="228"/>
      <c r="F300" s="228"/>
      <c r="G300" s="228"/>
      <c r="H300" s="120"/>
      <c r="I300" s="120"/>
      <c r="J300" s="237"/>
      <c r="K300" s="239"/>
      <c r="L300" s="237"/>
      <c r="M300" s="237"/>
      <c r="N300" s="120"/>
      <c r="O300" s="120"/>
      <c r="P300" s="120"/>
      <c r="Q300" s="242"/>
      <c r="R300" s="230"/>
      <c r="S300" s="231"/>
      <c r="T300" s="231"/>
      <c r="U300" s="228"/>
      <c r="V300" s="228"/>
      <c r="W300" s="228"/>
    </row>
    <row r="301" spans="2:23" x14ac:dyDescent="0.3">
      <c r="B301" s="228"/>
      <c r="C301" s="228"/>
      <c r="D301" s="228"/>
      <c r="E301" s="228"/>
      <c r="F301" s="228"/>
      <c r="G301" s="228"/>
      <c r="H301" s="120"/>
      <c r="I301" s="120"/>
      <c r="J301" s="237"/>
      <c r="K301" s="239"/>
      <c r="L301" s="237"/>
      <c r="M301" s="237"/>
      <c r="N301" s="120"/>
      <c r="O301" s="120"/>
      <c r="P301" s="120"/>
      <c r="Q301" s="242"/>
      <c r="R301" s="230"/>
      <c r="S301" s="231"/>
      <c r="T301" s="231"/>
      <c r="U301" s="228"/>
      <c r="V301" s="228"/>
      <c r="W301" s="228"/>
    </row>
    <row r="302" spans="2:23" x14ac:dyDescent="0.3">
      <c r="B302" s="228"/>
      <c r="C302" s="228"/>
      <c r="D302" s="228"/>
      <c r="E302" s="228"/>
      <c r="F302" s="228"/>
      <c r="G302" s="228"/>
      <c r="H302" s="120"/>
      <c r="I302" s="120"/>
      <c r="J302" s="237"/>
      <c r="K302" s="239"/>
      <c r="L302" s="237"/>
      <c r="M302" s="237"/>
      <c r="N302" s="120"/>
      <c r="O302" s="120"/>
      <c r="P302" s="120"/>
      <c r="Q302" s="242"/>
      <c r="R302" s="230"/>
      <c r="S302" s="231"/>
      <c r="T302" s="231"/>
      <c r="U302" s="228"/>
      <c r="V302" s="228"/>
      <c r="W302" s="228"/>
    </row>
    <row r="303" spans="2:23" x14ac:dyDescent="0.3">
      <c r="B303" s="228"/>
      <c r="C303" s="228"/>
      <c r="D303" s="228"/>
      <c r="E303" s="228"/>
      <c r="F303" s="228"/>
      <c r="G303" s="228"/>
      <c r="H303" s="120"/>
      <c r="I303" s="120"/>
      <c r="J303" s="237"/>
      <c r="K303" s="239"/>
      <c r="L303" s="237"/>
      <c r="M303" s="237"/>
      <c r="N303" s="120"/>
      <c r="O303" s="120"/>
      <c r="P303" s="120"/>
      <c r="Q303" s="242"/>
      <c r="R303" s="230"/>
      <c r="S303" s="231"/>
      <c r="T303" s="231"/>
      <c r="U303" s="228"/>
      <c r="V303" s="228"/>
      <c r="W303" s="228"/>
    </row>
    <row r="304" spans="2:23" x14ac:dyDescent="0.3">
      <c r="B304" s="228"/>
      <c r="C304" s="228"/>
      <c r="D304" s="228"/>
      <c r="E304" s="228"/>
      <c r="F304" s="228"/>
      <c r="G304" s="228"/>
      <c r="H304" s="120"/>
      <c r="I304" s="120"/>
      <c r="J304" s="237"/>
      <c r="K304" s="239"/>
      <c r="L304" s="237"/>
      <c r="M304" s="237"/>
      <c r="N304" s="120"/>
      <c r="O304" s="120"/>
      <c r="P304" s="120"/>
      <c r="Q304" s="242"/>
      <c r="R304" s="230"/>
      <c r="S304" s="231"/>
      <c r="T304" s="231"/>
      <c r="U304" s="228"/>
      <c r="V304" s="228"/>
      <c r="W304" s="228"/>
    </row>
    <row r="305" spans="2:23" x14ac:dyDescent="0.3">
      <c r="B305" s="228"/>
      <c r="C305" s="228"/>
      <c r="D305" s="228"/>
      <c r="E305" s="228"/>
      <c r="F305" s="228"/>
      <c r="G305" s="228"/>
      <c r="H305" s="120"/>
      <c r="I305" s="120"/>
      <c r="J305" s="237"/>
      <c r="K305" s="239"/>
      <c r="L305" s="237"/>
      <c r="M305" s="237"/>
      <c r="N305" s="120"/>
      <c r="O305" s="120"/>
      <c r="P305" s="120"/>
      <c r="Q305" s="242"/>
      <c r="R305" s="230"/>
      <c r="S305" s="231"/>
      <c r="T305" s="231"/>
      <c r="U305" s="228"/>
      <c r="V305" s="228"/>
      <c r="W305" s="228"/>
    </row>
    <row r="306" spans="2:23" x14ac:dyDescent="0.3">
      <c r="B306" s="228"/>
      <c r="C306" s="228"/>
      <c r="D306" s="228"/>
      <c r="E306" s="228"/>
      <c r="F306" s="228"/>
      <c r="G306" s="228"/>
      <c r="H306" s="120"/>
      <c r="I306" s="120"/>
      <c r="J306" s="237"/>
      <c r="K306" s="239"/>
      <c r="L306" s="237"/>
      <c r="M306" s="237"/>
      <c r="N306" s="120"/>
      <c r="O306" s="120"/>
      <c r="P306" s="120"/>
      <c r="Q306" s="242"/>
      <c r="R306" s="230"/>
      <c r="S306" s="231"/>
      <c r="T306" s="231"/>
      <c r="U306" s="228"/>
      <c r="V306" s="228"/>
      <c r="W306" s="228"/>
    </row>
    <row r="307" spans="2:23" x14ac:dyDescent="0.3">
      <c r="B307" s="228"/>
      <c r="C307" s="228"/>
      <c r="D307" s="228"/>
      <c r="E307" s="228"/>
      <c r="F307" s="228"/>
      <c r="G307" s="228"/>
      <c r="H307" s="120"/>
      <c r="I307" s="120"/>
      <c r="J307" s="237"/>
      <c r="K307" s="239"/>
      <c r="L307" s="237"/>
      <c r="M307" s="237"/>
      <c r="N307" s="120"/>
      <c r="O307" s="120"/>
      <c r="P307" s="120"/>
      <c r="Q307" s="242"/>
      <c r="R307" s="230"/>
      <c r="S307" s="231"/>
      <c r="T307" s="231"/>
      <c r="U307" s="228"/>
      <c r="V307" s="228"/>
      <c r="W307" s="228"/>
    </row>
    <row r="308" spans="2:23" x14ac:dyDescent="0.3">
      <c r="B308" s="228"/>
      <c r="C308" s="228"/>
      <c r="D308" s="228"/>
      <c r="E308" s="228"/>
      <c r="F308" s="228"/>
      <c r="G308" s="228"/>
      <c r="H308" s="120"/>
      <c r="I308" s="120"/>
      <c r="J308" s="237"/>
      <c r="K308" s="239"/>
      <c r="L308" s="237"/>
      <c r="M308" s="237"/>
      <c r="N308" s="120"/>
      <c r="O308" s="120"/>
      <c r="P308" s="120"/>
      <c r="Q308" s="242"/>
      <c r="R308" s="230"/>
      <c r="S308" s="231"/>
      <c r="T308" s="231"/>
      <c r="U308" s="228"/>
      <c r="V308" s="228"/>
      <c r="W308" s="228"/>
    </row>
    <row r="309" spans="2:23" x14ac:dyDescent="0.3">
      <c r="B309" s="228"/>
      <c r="C309" s="228"/>
      <c r="D309" s="228"/>
      <c r="E309" s="228"/>
      <c r="F309" s="228"/>
      <c r="G309" s="228"/>
      <c r="H309" s="120"/>
      <c r="I309" s="120"/>
      <c r="J309" s="237"/>
      <c r="K309" s="239"/>
      <c r="L309" s="237"/>
      <c r="M309" s="237"/>
      <c r="N309" s="120"/>
      <c r="O309" s="120"/>
      <c r="P309" s="120"/>
      <c r="Q309" s="242"/>
      <c r="R309" s="230"/>
      <c r="S309" s="231"/>
      <c r="T309" s="231"/>
      <c r="U309" s="228"/>
      <c r="V309" s="228"/>
      <c r="W309" s="228"/>
    </row>
    <row r="310" spans="2:23" x14ac:dyDescent="0.3">
      <c r="B310" s="228"/>
      <c r="C310" s="228"/>
      <c r="D310" s="228"/>
      <c r="E310" s="228"/>
      <c r="F310" s="228"/>
      <c r="G310" s="228"/>
      <c r="H310" s="120"/>
      <c r="I310" s="120"/>
      <c r="J310" s="237"/>
      <c r="K310" s="239"/>
      <c r="L310" s="237"/>
      <c r="M310" s="237"/>
      <c r="N310" s="120"/>
      <c r="O310" s="120"/>
      <c r="P310" s="120"/>
      <c r="Q310" s="242"/>
      <c r="R310" s="230"/>
      <c r="S310" s="231"/>
      <c r="T310" s="231"/>
      <c r="U310" s="228"/>
      <c r="V310" s="228"/>
      <c r="W310" s="228"/>
    </row>
    <row r="311" spans="2:23" x14ac:dyDescent="0.3">
      <c r="B311" s="228"/>
      <c r="C311" s="228"/>
      <c r="D311" s="228"/>
      <c r="E311" s="228"/>
      <c r="F311" s="228"/>
      <c r="G311" s="228"/>
      <c r="H311" s="120"/>
      <c r="I311" s="120"/>
      <c r="J311" s="237"/>
      <c r="K311" s="239"/>
      <c r="L311" s="237"/>
      <c r="M311" s="237"/>
      <c r="N311" s="120"/>
      <c r="O311" s="120"/>
      <c r="P311" s="120"/>
      <c r="Q311" s="242"/>
      <c r="R311" s="230"/>
      <c r="S311" s="231"/>
      <c r="T311" s="231"/>
      <c r="U311" s="228"/>
      <c r="V311" s="228"/>
      <c r="W311" s="228"/>
    </row>
    <row r="312" spans="2:23" x14ac:dyDescent="0.3">
      <c r="B312" s="228"/>
      <c r="C312" s="228"/>
      <c r="D312" s="228"/>
      <c r="E312" s="228"/>
      <c r="F312" s="228"/>
      <c r="G312" s="228"/>
      <c r="H312" s="120"/>
      <c r="I312" s="120"/>
      <c r="J312" s="237"/>
      <c r="K312" s="239"/>
      <c r="L312" s="237"/>
      <c r="M312" s="237"/>
      <c r="N312" s="120"/>
      <c r="O312" s="120"/>
      <c r="P312" s="120"/>
      <c r="Q312" s="242"/>
      <c r="R312" s="230"/>
      <c r="S312" s="231"/>
      <c r="T312" s="231"/>
      <c r="U312" s="228"/>
      <c r="V312" s="228"/>
      <c r="W312" s="228"/>
    </row>
    <row r="313" spans="2:23" x14ac:dyDescent="0.3">
      <c r="B313" s="228"/>
      <c r="C313" s="228"/>
      <c r="D313" s="228"/>
      <c r="E313" s="228"/>
      <c r="F313" s="228"/>
      <c r="G313" s="228"/>
      <c r="H313" s="120"/>
      <c r="I313" s="120"/>
      <c r="J313" s="237"/>
      <c r="K313" s="239"/>
      <c r="L313" s="237"/>
      <c r="M313" s="237"/>
      <c r="N313" s="120"/>
      <c r="O313" s="120"/>
      <c r="P313" s="120"/>
      <c r="Q313" s="242"/>
      <c r="R313" s="230"/>
      <c r="S313" s="231"/>
      <c r="T313" s="231"/>
      <c r="U313" s="228"/>
      <c r="V313" s="228"/>
      <c r="W313" s="228"/>
    </row>
    <row r="314" spans="2:23" x14ac:dyDescent="0.3">
      <c r="B314" s="228"/>
      <c r="C314" s="228"/>
      <c r="D314" s="228"/>
      <c r="E314" s="228"/>
      <c r="F314" s="228"/>
      <c r="G314" s="228"/>
      <c r="H314" s="120"/>
      <c r="I314" s="120"/>
      <c r="J314" s="237"/>
      <c r="K314" s="239"/>
      <c r="L314" s="237"/>
      <c r="M314" s="237"/>
      <c r="N314" s="120"/>
      <c r="O314" s="120"/>
      <c r="P314" s="120"/>
      <c r="Q314" s="242"/>
      <c r="R314" s="230"/>
      <c r="S314" s="231"/>
      <c r="T314" s="231"/>
      <c r="U314" s="228"/>
      <c r="V314" s="228"/>
      <c r="W314" s="228"/>
    </row>
    <row r="315" spans="2:23" x14ac:dyDescent="0.3">
      <c r="B315" s="228"/>
      <c r="C315" s="228"/>
      <c r="D315" s="228"/>
      <c r="E315" s="228"/>
      <c r="F315" s="228"/>
      <c r="G315" s="228"/>
      <c r="H315" s="120"/>
      <c r="I315" s="120"/>
      <c r="J315" s="237"/>
      <c r="K315" s="239"/>
      <c r="L315" s="237"/>
      <c r="M315" s="237"/>
      <c r="N315" s="120"/>
      <c r="O315" s="120"/>
      <c r="P315" s="120"/>
      <c r="Q315" s="242"/>
      <c r="R315" s="230"/>
      <c r="S315" s="231"/>
      <c r="T315" s="231"/>
      <c r="U315" s="228"/>
      <c r="V315" s="228"/>
      <c r="W315" s="228"/>
    </row>
    <row r="316" spans="2:23" x14ac:dyDescent="0.3">
      <c r="B316" s="228"/>
      <c r="C316" s="228"/>
      <c r="D316" s="228"/>
      <c r="E316" s="228"/>
      <c r="F316" s="228"/>
      <c r="G316" s="228"/>
      <c r="H316" s="120"/>
      <c r="I316" s="120"/>
      <c r="J316" s="237"/>
      <c r="K316" s="239"/>
      <c r="L316" s="237"/>
      <c r="M316" s="237"/>
      <c r="N316" s="120"/>
      <c r="O316" s="120"/>
      <c r="P316" s="120"/>
      <c r="Q316" s="242"/>
      <c r="R316" s="230"/>
      <c r="S316" s="231"/>
      <c r="T316" s="231"/>
      <c r="U316" s="228"/>
      <c r="V316" s="228"/>
      <c r="W316" s="228"/>
    </row>
    <row r="317" spans="2:23" x14ac:dyDescent="0.3">
      <c r="B317" s="228"/>
      <c r="C317" s="228"/>
      <c r="D317" s="228"/>
      <c r="E317" s="228"/>
      <c r="F317" s="228"/>
      <c r="G317" s="228"/>
      <c r="H317" s="120"/>
      <c r="I317" s="120"/>
      <c r="J317" s="237"/>
      <c r="K317" s="239"/>
      <c r="L317" s="237"/>
      <c r="M317" s="237"/>
      <c r="N317" s="120"/>
      <c r="O317" s="120"/>
      <c r="P317" s="120"/>
      <c r="Q317" s="242"/>
      <c r="R317" s="230"/>
      <c r="S317" s="231"/>
      <c r="T317" s="231"/>
      <c r="U317" s="228"/>
      <c r="V317" s="228"/>
      <c r="W317" s="228"/>
    </row>
    <row r="318" spans="2:23" x14ac:dyDescent="0.3">
      <c r="B318" s="228"/>
      <c r="C318" s="228"/>
      <c r="D318" s="228"/>
      <c r="E318" s="228"/>
      <c r="F318" s="228"/>
      <c r="G318" s="228"/>
      <c r="H318" s="120"/>
      <c r="I318" s="120"/>
      <c r="J318" s="237"/>
      <c r="K318" s="239"/>
      <c r="L318" s="237"/>
      <c r="M318" s="237"/>
      <c r="N318" s="120"/>
      <c r="O318" s="120"/>
      <c r="P318" s="120"/>
      <c r="Q318" s="242"/>
      <c r="R318" s="230"/>
      <c r="S318" s="231"/>
      <c r="T318" s="231"/>
      <c r="U318" s="228"/>
      <c r="V318" s="228"/>
      <c r="W318" s="228"/>
    </row>
    <row r="319" spans="2:23" x14ac:dyDescent="0.3">
      <c r="B319" s="228"/>
      <c r="C319" s="228"/>
      <c r="D319" s="228"/>
      <c r="E319" s="228"/>
      <c r="F319" s="228"/>
      <c r="G319" s="228"/>
      <c r="H319" s="120"/>
      <c r="I319" s="120"/>
      <c r="J319" s="237"/>
      <c r="K319" s="239"/>
      <c r="L319" s="237"/>
      <c r="M319" s="237"/>
      <c r="N319" s="120"/>
      <c r="O319" s="120"/>
      <c r="P319" s="120"/>
      <c r="Q319" s="242"/>
      <c r="R319" s="230"/>
      <c r="S319" s="231"/>
      <c r="T319" s="231"/>
      <c r="U319" s="228"/>
      <c r="V319" s="228"/>
      <c r="W319" s="228"/>
    </row>
    <row r="320" spans="2:23" x14ac:dyDescent="0.3">
      <c r="B320" s="228"/>
      <c r="C320" s="228"/>
      <c r="D320" s="228"/>
      <c r="E320" s="228"/>
      <c r="F320" s="228"/>
      <c r="G320" s="228"/>
      <c r="H320" s="120"/>
      <c r="I320" s="120"/>
      <c r="J320" s="237"/>
      <c r="K320" s="239"/>
      <c r="L320" s="237"/>
      <c r="M320" s="237"/>
      <c r="N320" s="120"/>
      <c r="O320" s="120"/>
      <c r="P320" s="120"/>
      <c r="Q320" s="242"/>
      <c r="R320" s="230"/>
      <c r="S320" s="231"/>
      <c r="T320" s="231"/>
      <c r="U320" s="228"/>
      <c r="V320" s="228"/>
      <c r="W320" s="228"/>
    </row>
    <row r="321" spans="2:23" x14ac:dyDescent="0.3">
      <c r="B321" s="228"/>
      <c r="C321" s="228"/>
      <c r="D321" s="228"/>
      <c r="E321" s="228"/>
      <c r="F321" s="228"/>
      <c r="G321" s="228"/>
      <c r="H321" s="120"/>
      <c r="I321" s="120"/>
      <c r="J321" s="237"/>
      <c r="K321" s="239"/>
      <c r="L321" s="237"/>
      <c r="M321" s="237"/>
      <c r="N321" s="120"/>
      <c r="O321" s="120"/>
      <c r="P321" s="120"/>
      <c r="Q321" s="242"/>
      <c r="R321" s="230"/>
      <c r="S321" s="231"/>
      <c r="T321" s="231"/>
      <c r="U321" s="228"/>
      <c r="V321" s="228"/>
      <c r="W321" s="228"/>
    </row>
    <row r="322" spans="2:23" x14ac:dyDescent="0.3">
      <c r="B322" s="228"/>
      <c r="C322" s="228"/>
      <c r="D322" s="228"/>
      <c r="E322" s="228"/>
      <c r="F322" s="228"/>
      <c r="G322" s="228"/>
      <c r="H322" s="120"/>
      <c r="I322" s="120"/>
      <c r="J322" s="237"/>
      <c r="K322" s="239"/>
      <c r="L322" s="237"/>
      <c r="M322" s="237"/>
      <c r="N322" s="120"/>
      <c r="O322" s="120"/>
      <c r="P322" s="120"/>
      <c r="Q322" s="242"/>
      <c r="R322" s="230"/>
      <c r="S322" s="231"/>
      <c r="T322" s="231"/>
      <c r="U322" s="228"/>
      <c r="V322" s="228"/>
      <c r="W322" s="228"/>
    </row>
    <row r="323" spans="2:23" x14ac:dyDescent="0.3">
      <c r="B323" s="228"/>
      <c r="C323" s="228"/>
      <c r="D323" s="228"/>
      <c r="E323" s="228"/>
      <c r="F323" s="228"/>
      <c r="G323" s="228"/>
      <c r="H323" s="120"/>
      <c r="I323" s="120"/>
      <c r="J323" s="237"/>
      <c r="K323" s="239"/>
      <c r="L323" s="237"/>
      <c r="M323" s="237"/>
      <c r="N323" s="120"/>
      <c r="O323" s="120"/>
      <c r="P323" s="120"/>
      <c r="Q323" s="242"/>
      <c r="R323" s="230"/>
      <c r="S323" s="231"/>
      <c r="T323" s="231"/>
      <c r="U323" s="228"/>
      <c r="V323" s="228"/>
      <c r="W323" s="228"/>
    </row>
    <row r="324" spans="2:23" x14ac:dyDescent="0.3">
      <c r="B324" s="228"/>
      <c r="C324" s="228"/>
      <c r="D324" s="228"/>
      <c r="E324" s="228"/>
      <c r="F324" s="228"/>
      <c r="G324" s="228"/>
      <c r="H324" s="120"/>
      <c r="I324" s="120"/>
      <c r="J324" s="237"/>
      <c r="K324" s="239"/>
      <c r="L324" s="237"/>
      <c r="M324" s="237"/>
      <c r="N324" s="120"/>
      <c r="O324" s="120"/>
      <c r="P324" s="120"/>
      <c r="Q324" s="242"/>
      <c r="R324" s="230"/>
      <c r="S324" s="231"/>
      <c r="T324" s="231"/>
      <c r="U324" s="228"/>
      <c r="V324" s="228"/>
      <c r="W324" s="228"/>
    </row>
    <row r="325" spans="2:23" x14ac:dyDescent="0.3">
      <c r="B325" s="228"/>
      <c r="C325" s="228"/>
      <c r="D325" s="228"/>
      <c r="E325" s="228"/>
      <c r="F325" s="228"/>
      <c r="G325" s="228"/>
      <c r="H325" s="120"/>
      <c r="I325" s="120"/>
      <c r="J325" s="237"/>
      <c r="K325" s="239"/>
      <c r="L325" s="237"/>
      <c r="M325" s="237"/>
      <c r="N325" s="120"/>
      <c r="O325" s="120"/>
      <c r="P325" s="120"/>
      <c r="Q325" s="242"/>
      <c r="R325" s="230"/>
      <c r="S325" s="231"/>
      <c r="T325" s="231"/>
      <c r="U325" s="228"/>
      <c r="V325" s="228"/>
      <c r="W325" s="228"/>
    </row>
    <row r="326" spans="2:23" x14ac:dyDescent="0.3">
      <c r="B326" s="228"/>
      <c r="C326" s="228"/>
      <c r="D326" s="228"/>
      <c r="E326" s="228"/>
      <c r="F326" s="228"/>
      <c r="G326" s="228"/>
      <c r="H326" s="120"/>
      <c r="I326" s="120"/>
      <c r="J326" s="237"/>
      <c r="K326" s="239"/>
      <c r="L326" s="237"/>
      <c r="M326" s="237"/>
      <c r="N326" s="120"/>
      <c r="O326" s="120"/>
      <c r="P326" s="120"/>
      <c r="Q326" s="242"/>
      <c r="R326" s="230"/>
      <c r="S326" s="231"/>
      <c r="T326" s="231"/>
      <c r="U326" s="228"/>
      <c r="V326" s="228"/>
      <c r="W326" s="228"/>
    </row>
    <row r="327" spans="2:23" x14ac:dyDescent="0.3">
      <c r="B327" s="228"/>
      <c r="C327" s="228"/>
      <c r="D327" s="228"/>
      <c r="E327" s="228"/>
      <c r="F327" s="228"/>
      <c r="G327" s="228"/>
      <c r="H327" s="120"/>
      <c r="I327" s="120"/>
      <c r="J327" s="237"/>
      <c r="K327" s="239"/>
      <c r="L327" s="237"/>
      <c r="M327" s="237"/>
      <c r="N327" s="120"/>
      <c r="O327" s="120"/>
      <c r="P327" s="120"/>
      <c r="Q327" s="242"/>
      <c r="R327" s="230"/>
      <c r="S327" s="231"/>
      <c r="T327" s="231"/>
      <c r="U327" s="228"/>
      <c r="V327" s="228"/>
      <c r="W327" s="228"/>
    </row>
    <row r="328" spans="2:23" x14ac:dyDescent="0.3">
      <c r="B328" s="228"/>
      <c r="C328" s="228"/>
      <c r="D328" s="228"/>
      <c r="E328" s="228"/>
      <c r="F328" s="228"/>
      <c r="G328" s="228"/>
      <c r="H328" s="120"/>
      <c r="I328" s="120"/>
      <c r="J328" s="237"/>
      <c r="K328" s="239"/>
      <c r="L328" s="237"/>
      <c r="M328" s="237"/>
      <c r="N328" s="120"/>
      <c r="O328" s="120"/>
      <c r="P328" s="120"/>
      <c r="Q328" s="242"/>
      <c r="R328" s="230"/>
      <c r="S328" s="231"/>
      <c r="T328" s="231"/>
      <c r="U328" s="228"/>
      <c r="V328" s="228"/>
      <c r="W328" s="228"/>
    </row>
    <row r="329" spans="2:23" x14ac:dyDescent="0.3">
      <c r="B329" s="228"/>
      <c r="C329" s="228"/>
      <c r="D329" s="228"/>
      <c r="E329" s="228"/>
      <c r="F329" s="228"/>
      <c r="G329" s="228"/>
      <c r="H329" s="120"/>
      <c r="I329" s="120"/>
      <c r="J329" s="237"/>
      <c r="K329" s="239"/>
      <c r="L329" s="237"/>
      <c r="M329" s="237"/>
      <c r="N329" s="120"/>
      <c r="O329" s="120"/>
      <c r="P329" s="120"/>
      <c r="Q329" s="242"/>
      <c r="R329" s="230"/>
      <c r="S329" s="231"/>
      <c r="T329" s="231"/>
      <c r="U329" s="228"/>
      <c r="V329" s="228"/>
      <c r="W329" s="228"/>
    </row>
    <row r="330" spans="2:23" x14ac:dyDescent="0.3">
      <c r="B330" s="228"/>
      <c r="C330" s="228"/>
      <c r="D330" s="228"/>
      <c r="E330" s="228"/>
      <c r="F330" s="228"/>
      <c r="G330" s="228"/>
      <c r="H330" s="120"/>
      <c r="I330" s="120"/>
      <c r="J330" s="237"/>
      <c r="K330" s="239"/>
      <c r="L330" s="237"/>
      <c r="M330" s="237"/>
      <c r="N330" s="120"/>
      <c r="O330" s="120"/>
      <c r="P330" s="120"/>
      <c r="Q330" s="242"/>
      <c r="R330" s="230"/>
      <c r="S330" s="231"/>
      <c r="T330" s="231"/>
      <c r="U330" s="228"/>
      <c r="V330" s="228"/>
      <c r="W330" s="228"/>
    </row>
    <row r="331" spans="2:23" x14ac:dyDescent="0.3">
      <c r="B331" s="228"/>
      <c r="C331" s="228"/>
      <c r="D331" s="228"/>
      <c r="E331" s="228"/>
      <c r="F331" s="228"/>
      <c r="G331" s="228"/>
      <c r="H331" s="120"/>
      <c r="I331" s="120"/>
      <c r="J331" s="237"/>
      <c r="K331" s="239"/>
      <c r="L331" s="237"/>
      <c r="M331" s="237"/>
      <c r="N331" s="120"/>
      <c r="O331" s="120"/>
      <c r="P331" s="120"/>
      <c r="Q331" s="242"/>
      <c r="R331" s="230"/>
      <c r="S331" s="231"/>
      <c r="T331" s="231"/>
      <c r="U331" s="228"/>
      <c r="V331" s="228"/>
      <c r="W331" s="228"/>
    </row>
    <row r="332" spans="2:23" x14ac:dyDescent="0.3">
      <c r="B332" s="228"/>
      <c r="C332" s="228"/>
      <c r="D332" s="228"/>
      <c r="E332" s="228"/>
      <c r="F332" s="228"/>
      <c r="G332" s="228"/>
      <c r="H332" s="120"/>
      <c r="I332" s="120"/>
      <c r="J332" s="237"/>
      <c r="K332" s="239"/>
      <c r="L332" s="237"/>
      <c r="M332" s="237"/>
      <c r="N332" s="120"/>
      <c r="O332" s="120"/>
      <c r="P332" s="120"/>
      <c r="Q332" s="242"/>
      <c r="R332" s="230"/>
      <c r="S332" s="231"/>
      <c r="T332" s="231"/>
      <c r="U332" s="228"/>
      <c r="V332" s="228"/>
      <c r="W332" s="228"/>
    </row>
    <row r="333" spans="2:23" x14ac:dyDescent="0.3">
      <c r="B333" s="228"/>
      <c r="C333" s="228"/>
      <c r="D333" s="228"/>
      <c r="E333" s="228"/>
      <c r="F333" s="228"/>
      <c r="G333" s="228"/>
      <c r="H333" s="120"/>
      <c r="I333" s="120"/>
      <c r="J333" s="237"/>
      <c r="K333" s="239"/>
      <c r="L333" s="237"/>
      <c r="M333" s="237"/>
      <c r="N333" s="120"/>
      <c r="O333" s="120"/>
      <c r="P333" s="120"/>
      <c r="Q333" s="242"/>
      <c r="R333" s="230"/>
      <c r="S333" s="231"/>
      <c r="T333" s="231"/>
      <c r="U333" s="228"/>
      <c r="V333" s="228"/>
      <c r="W333" s="228"/>
    </row>
    <row r="334" spans="2:23" x14ac:dyDescent="0.3">
      <c r="B334" s="228"/>
      <c r="C334" s="228"/>
      <c r="D334" s="228"/>
      <c r="E334" s="228"/>
      <c r="F334" s="228"/>
      <c r="G334" s="228"/>
      <c r="H334" s="120"/>
      <c r="I334" s="120"/>
      <c r="J334" s="237"/>
      <c r="K334" s="239"/>
      <c r="L334" s="237"/>
      <c r="M334" s="237"/>
      <c r="N334" s="120"/>
      <c r="O334" s="120"/>
      <c r="P334" s="120"/>
      <c r="Q334" s="242"/>
      <c r="R334" s="230"/>
      <c r="S334" s="231"/>
      <c r="T334" s="231"/>
      <c r="U334" s="228"/>
      <c r="V334" s="228"/>
      <c r="W334" s="228"/>
    </row>
    <row r="335" spans="2:23" x14ac:dyDescent="0.3">
      <c r="B335" s="228"/>
      <c r="C335" s="228"/>
      <c r="D335" s="228"/>
      <c r="E335" s="228"/>
      <c r="F335" s="228"/>
      <c r="G335" s="228"/>
      <c r="H335" s="120"/>
      <c r="I335" s="120"/>
      <c r="J335" s="237"/>
      <c r="K335" s="239"/>
      <c r="L335" s="237"/>
      <c r="M335" s="237"/>
      <c r="N335" s="120"/>
      <c r="O335" s="120"/>
      <c r="P335" s="120"/>
      <c r="Q335" s="242"/>
      <c r="R335" s="230"/>
      <c r="S335" s="231"/>
      <c r="T335" s="231"/>
      <c r="U335" s="228"/>
      <c r="V335" s="228"/>
      <c r="W335" s="228"/>
    </row>
    <row r="336" spans="2:23" x14ac:dyDescent="0.3">
      <c r="B336" s="228"/>
      <c r="C336" s="228"/>
      <c r="D336" s="228"/>
      <c r="E336" s="228"/>
      <c r="F336" s="228"/>
      <c r="G336" s="228"/>
      <c r="H336" s="120"/>
      <c r="I336" s="120"/>
      <c r="J336" s="237"/>
      <c r="K336" s="239"/>
      <c r="L336" s="237"/>
      <c r="M336" s="237"/>
      <c r="N336" s="120"/>
      <c r="O336" s="120"/>
      <c r="P336" s="120"/>
      <c r="Q336" s="242"/>
      <c r="R336" s="230"/>
      <c r="S336" s="231"/>
      <c r="T336" s="231"/>
      <c r="U336" s="228"/>
      <c r="V336" s="228"/>
      <c r="W336" s="228"/>
    </row>
    <row r="337" spans="2:23" x14ac:dyDescent="0.3">
      <c r="B337" s="228"/>
      <c r="C337" s="228"/>
      <c r="D337" s="228"/>
      <c r="E337" s="228"/>
      <c r="F337" s="228"/>
      <c r="G337" s="228"/>
      <c r="H337" s="120"/>
      <c r="I337" s="120"/>
      <c r="J337" s="237"/>
      <c r="K337" s="239"/>
      <c r="L337" s="237"/>
      <c r="M337" s="237"/>
      <c r="N337" s="120"/>
      <c r="O337" s="120"/>
      <c r="P337" s="120"/>
      <c r="Q337" s="242"/>
      <c r="R337" s="230"/>
      <c r="S337" s="231"/>
      <c r="T337" s="231"/>
      <c r="U337" s="228"/>
      <c r="V337" s="228"/>
      <c r="W337" s="228"/>
    </row>
    <row r="338" spans="2:23" x14ac:dyDescent="0.3">
      <c r="B338" s="228"/>
      <c r="C338" s="228"/>
      <c r="D338" s="228"/>
      <c r="E338" s="228"/>
      <c r="F338" s="228"/>
      <c r="G338" s="228"/>
      <c r="H338" s="120"/>
      <c r="I338" s="120"/>
      <c r="J338" s="237"/>
      <c r="K338" s="239"/>
      <c r="L338" s="237"/>
      <c r="M338" s="237"/>
      <c r="N338" s="120"/>
      <c r="O338" s="120"/>
      <c r="P338" s="120"/>
      <c r="Q338" s="242"/>
      <c r="R338" s="230"/>
      <c r="S338" s="231"/>
      <c r="T338" s="231"/>
      <c r="U338" s="228"/>
      <c r="V338" s="228"/>
      <c r="W338" s="228"/>
    </row>
    <row r="339" spans="2:23" x14ac:dyDescent="0.3">
      <c r="B339" s="228"/>
      <c r="C339" s="228"/>
      <c r="D339" s="228"/>
      <c r="E339" s="228"/>
      <c r="F339" s="228"/>
      <c r="G339" s="228"/>
      <c r="H339" s="120"/>
      <c r="I339" s="120"/>
      <c r="J339" s="237"/>
      <c r="K339" s="239"/>
      <c r="L339" s="237"/>
      <c r="M339" s="237"/>
      <c r="N339" s="120"/>
      <c r="O339" s="120"/>
      <c r="P339" s="120"/>
      <c r="Q339" s="242"/>
      <c r="R339" s="230"/>
      <c r="S339" s="231"/>
      <c r="T339" s="231"/>
      <c r="U339" s="228"/>
      <c r="V339" s="228"/>
      <c r="W339" s="228"/>
    </row>
    <row r="340" spans="2:23" x14ac:dyDescent="0.3">
      <c r="B340" s="228"/>
      <c r="C340" s="228"/>
      <c r="D340" s="228"/>
      <c r="E340" s="228"/>
      <c r="F340" s="228"/>
      <c r="G340" s="228"/>
      <c r="H340" s="120"/>
      <c r="I340" s="120"/>
      <c r="J340" s="237"/>
      <c r="K340" s="239"/>
      <c r="L340" s="237"/>
      <c r="M340" s="237"/>
      <c r="N340" s="120"/>
      <c r="O340" s="120"/>
      <c r="P340" s="120"/>
      <c r="Q340" s="242"/>
      <c r="R340" s="230"/>
      <c r="S340" s="231"/>
      <c r="T340" s="231"/>
      <c r="U340" s="228"/>
      <c r="V340" s="228"/>
      <c r="W340" s="228"/>
    </row>
    <row r="341" spans="2:23" x14ac:dyDescent="0.3">
      <c r="B341" s="228"/>
      <c r="C341" s="228"/>
      <c r="D341" s="228"/>
      <c r="E341" s="228"/>
      <c r="F341" s="228"/>
      <c r="G341" s="228"/>
      <c r="H341" s="120"/>
      <c r="I341" s="120"/>
      <c r="J341" s="237"/>
      <c r="K341" s="239"/>
      <c r="L341" s="237"/>
      <c r="M341" s="237"/>
      <c r="N341" s="120"/>
      <c r="O341" s="120"/>
      <c r="P341" s="120"/>
      <c r="Q341" s="242"/>
      <c r="R341" s="230"/>
      <c r="S341" s="231"/>
      <c r="T341" s="231"/>
      <c r="U341" s="228"/>
      <c r="V341" s="228"/>
      <c r="W341" s="228"/>
    </row>
    <row r="342" spans="2:23" x14ac:dyDescent="0.3">
      <c r="B342" s="228"/>
      <c r="C342" s="228"/>
      <c r="D342" s="228"/>
      <c r="E342" s="228"/>
      <c r="F342" s="228"/>
      <c r="G342" s="228"/>
      <c r="H342" s="120"/>
      <c r="I342" s="120"/>
      <c r="J342" s="237"/>
      <c r="K342" s="239"/>
      <c r="L342" s="237"/>
      <c r="M342" s="237"/>
      <c r="N342" s="120"/>
      <c r="O342" s="120"/>
      <c r="P342" s="120"/>
      <c r="Q342" s="242"/>
      <c r="R342" s="230"/>
      <c r="S342" s="231"/>
      <c r="T342" s="231"/>
      <c r="U342" s="228"/>
      <c r="V342" s="228"/>
      <c r="W342" s="228"/>
    </row>
    <row r="343" spans="2:23" x14ac:dyDescent="0.3">
      <c r="B343" s="228"/>
      <c r="C343" s="228"/>
      <c r="D343" s="228"/>
      <c r="E343" s="228"/>
      <c r="F343" s="228"/>
      <c r="G343" s="228"/>
      <c r="H343" s="120"/>
      <c r="I343" s="120"/>
      <c r="J343" s="237"/>
      <c r="K343" s="239"/>
      <c r="L343" s="237"/>
      <c r="M343" s="237"/>
      <c r="N343" s="120"/>
      <c r="O343" s="120"/>
      <c r="P343" s="120"/>
      <c r="Q343" s="242"/>
      <c r="R343" s="230"/>
      <c r="S343" s="231"/>
      <c r="T343" s="231"/>
      <c r="U343" s="228"/>
      <c r="V343" s="228"/>
      <c r="W343" s="228"/>
    </row>
    <row r="344" spans="2:23" x14ac:dyDescent="0.3">
      <c r="B344" s="228"/>
      <c r="C344" s="228"/>
      <c r="D344" s="228"/>
      <c r="E344" s="228"/>
      <c r="F344" s="228"/>
      <c r="G344" s="228"/>
      <c r="H344" s="120"/>
      <c r="I344" s="120"/>
      <c r="J344" s="237"/>
      <c r="K344" s="239"/>
      <c r="L344" s="237"/>
      <c r="M344" s="237"/>
      <c r="N344" s="120"/>
      <c r="O344" s="120"/>
      <c r="P344" s="120"/>
      <c r="Q344" s="242"/>
      <c r="R344" s="230"/>
      <c r="S344" s="231"/>
      <c r="T344" s="231"/>
      <c r="U344" s="228"/>
      <c r="V344" s="228"/>
      <c r="W344" s="228"/>
    </row>
    <row r="345" spans="2:23" x14ac:dyDescent="0.3">
      <c r="B345" s="228"/>
      <c r="C345" s="228"/>
      <c r="D345" s="228"/>
      <c r="E345" s="228"/>
      <c r="F345" s="228"/>
      <c r="G345" s="228"/>
      <c r="H345" s="120"/>
      <c r="I345" s="120"/>
      <c r="J345" s="237"/>
      <c r="K345" s="239"/>
      <c r="L345" s="237"/>
      <c r="M345" s="237"/>
      <c r="N345" s="120"/>
      <c r="O345" s="120"/>
      <c r="P345" s="120"/>
      <c r="Q345" s="242"/>
      <c r="R345" s="230"/>
      <c r="S345" s="231"/>
      <c r="T345" s="231"/>
      <c r="U345" s="228"/>
      <c r="V345" s="228"/>
      <c r="W345" s="228"/>
    </row>
    <row r="346" spans="2:23" x14ac:dyDescent="0.3">
      <c r="B346" s="228"/>
      <c r="C346" s="228"/>
      <c r="D346" s="228"/>
      <c r="E346" s="228"/>
      <c r="F346" s="228"/>
      <c r="G346" s="228"/>
      <c r="H346" s="120"/>
      <c r="I346" s="120"/>
      <c r="J346" s="237"/>
      <c r="K346" s="239"/>
      <c r="L346" s="237"/>
      <c r="M346" s="237"/>
      <c r="N346" s="120"/>
      <c r="O346" s="120"/>
      <c r="P346" s="120"/>
      <c r="Q346" s="242"/>
      <c r="R346" s="230"/>
      <c r="S346" s="231"/>
      <c r="T346" s="231"/>
      <c r="U346" s="228"/>
      <c r="V346" s="228"/>
      <c r="W346" s="228"/>
    </row>
    <row r="347" spans="2:23" x14ac:dyDescent="0.3">
      <c r="B347" s="228"/>
      <c r="C347" s="228"/>
      <c r="D347" s="228"/>
      <c r="E347" s="228"/>
      <c r="F347" s="228"/>
      <c r="G347" s="228"/>
      <c r="H347" s="120"/>
      <c r="I347" s="120"/>
      <c r="J347" s="237"/>
      <c r="K347" s="239"/>
      <c r="L347" s="237"/>
      <c r="M347" s="237"/>
      <c r="N347" s="120"/>
      <c r="O347" s="120"/>
      <c r="P347" s="120"/>
      <c r="Q347" s="242"/>
      <c r="R347" s="230"/>
      <c r="S347" s="231"/>
      <c r="T347" s="231"/>
      <c r="U347" s="228"/>
      <c r="V347" s="228"/>
      <c r="W347" s="228"/>
    </row>
    <row r="348" spans="2:23" x14ac:dyDescent="0.3">
      <c r="B348" s="228"/>
      <c r="C348" s="228"/>
      <c r="D348" s="228"/>
      <c r="E348" s="228"/>
      <c r="F348" s="228"/>
      <c r="G348" s="228"/>
      <c r="H348" s="120"/>
      <c r="I348" s="120"/>
      <c r="J348" s="237"/>
      <c r="K348" s="239"/>
      <c r="L348" s="237"/>
      <c r="M348" s="237"/>
      <c r="N348" s="120"/>
      <c r="O348" s="120"/>
      <c r="P348" s="120"/>
      <c r="Q348" s="242"/>
      <c r="R348" s="230"/>
      <c r="S348" s="231"/>
      <c r="T348" s="231"/>
      <c r="U348" s="228"/>
      <c r="V348" s="228"/>
      <c r="W348" s="228"/>
    </row>
    <row r="349" spans="2:23" x14ac:dyDescent="0.3">
      <c r="B349" s="228"/>
      <c r="C349" s="228"/>
      <c r="D349" s="228"/>
      <c r="E349" s="228"/>
      <c r="F349" s="228"/>
      <c r="G349" s="228"/>
      <c r="H349" s="120"/>
      <c r="I349" s="120"/>
      <c r="J349" s="237"/>
      <c r="K349" s="239"/>
      <c r="L349" s="237"/>
      <c r="M349" s="237"/>
      <c r="N349" s="120"/>
      <c r="O349" s="120"/>
      <c r="P349" s="120"/>
      <c r="Q349" s="242"/>
      <c r="R349" s="230"/>
      <c r="S349" s="231"/>
      <c r="T349" s="231"/>
      <c r="U349" s="228"/>
      <c r="V349" s="228"/>
      <c r="W349" s="228"/>
    </row>
    <row r="350" spans="2:23" x14ac:dyDescent="0.3">
      <c r="B350" s="228"/>
      <c r="C350" s="228"/>
      <c r="D350" s="228"/>
      <c r="E350" s="228"/>
      <c r="F350" s="228"/>
      <c r="G350" s="228"/>
      <c r="H350" s="120"/>
      <c r="I350" s="120"/>
      <c r="J350" s="237"/>
      <c r="K350" s="239"/>
      <c r="L350" s="237"/>
      <c r="M350" s="237"/>
      <c r="N350" s="120"/>
      <c r="O350" s="120"/>
      <c r="P350" s="120"/>
      <c r="Q350" s="242"/>
      <c r="R350" s="230"/>
      <c r="S350" s="231"/>
      <c r="T350" s="231"/>
      <c r="U350" s="228"/>
      <c r="V350" s="228"/>
      <c r="W350" s="228"/>
    </row>
    <row r="351" spans="2:23" x14ac:dyDescent="0.3">
      <c r="B351" s="228"/>
      <c r="C351" s="228"/>
      <c r="D351" s="228"/>
      <c r="E351" s="228"/>
      <c r="F351" s="228"/>
      <c r="G351" s="228"/>
      <c r="H351" s="120"/>
      <c r="I351" s="120"/>
      <c r="J351" s="237"/>
      <c r="K351" s="239"/>
      <c r="L351" s="237"/>
      <c r="M351" s="237"/>
      <c r="N351" s="120"/>
      <c r="O351" s="120"/>
      <c r="P351" s="120"/>
      <c r="Q351" s="242"/>
      <c r="R351" s="230"/>
      <c r="S351" s="231"/>
      <c r="T351" s="231"/>
      <c r="U351" s="228"/>
      <c r="V351" s="228"/>
      <c r="W351" s="228"/>
    </row>
    <row r="352" spans="2:23" x14ac:dyDescent="0.3">
      <c r="B352" s="228"/>
      <c r="C352" s="228"/>
      <c r="D352" s="228"/>
      <c r="E352" s="228"/>
      <c r="F352" s="228"/>
      <c r="G352" s="228"/>
      <c r="H352" s="120"/>
      <c r="I352" s="120"/>
      <c r="J352" s="237"/>
      <c r="K352" s="239"/>
      <c r="L352" s="237"/>
      <c r="M352" s="237"/>
      <c r="N352" s="120"/>
      <c r="O352" s="120"/>
      <c r="P352" s="120"/>
      <c r="Q352" s="242"/>
      <c r="R352" s="230"/>
      <c r="S352" s="231"/>
      <c r="T352" s="231"/>
      <c r="U352" s="228"/>
      <c r="V352" s="228"/>
      <c r="W352" s="228"/>
    </row>
    <row r="353" spans="2:23" x14ac:dyDescent="0.3">
      <c r="B353" s="228"/>
      <c r="C353" s="228"/>
      <c r="D353" s="228"/>
      <c r="E353" s="228"/>
      <c r="F353" s="228"/>
      <c r="G353" s="228"/>
      <c r="H353" s="120"/>
      <c r="I353" s="120"/>
      <c r="J353" s="237"/>
      <c r="K353" s="239"/>
      <c r="L353" s="237"/>
      <c r="M353" s="237"/>
      <c r="N353" s="120"/>
      <c r="O353" s="120"/>
      <c r="P353" s="120"/>
      <c r="Q353" s="242"/>
      <c r="R353" s="230"/>
      <c r="S353" s="231"/>
      <c r="T353" s="231"/>
      <c r="U353" s="228"/>
      <c r="V353" s="228"/>
      <c r="W353" s="228"/>
    </row>
    <row r="354" spans="2:23" x14ac:dyDescent="0.3">
      <c r="B354" s="228"/>
      <c r="C354" s="228"/>
      <c r="D354" s="228"/>
      <c r="E354" s="228"/>
      <c r="F354" s="228"/>
      <c r="G354" s="228"/>
      <c r="H354" s="120"/>
      <c r="I354" s="120"/>
      <c r="J354" s="237"/>
      <c r="K354" s="239"/>
      <c r="L354" s="237"/>
      <c r="M354" s="237"/>
      <c r="N354" s="120"/>
      <c r="O354" s="120"/>
      <c r="P354" s="120"/>
      <c r="Q354" s="242"/>
      <c r="R354" s="230"/>
      <c r="S354" s="231"/>
      <c r="T354" s="231"/>
      <c r="U354" s="228"/>
      <c r="V354" s="228"/>
      <c r="W354" s="228"/>
    </row>
    <row r="355" spans="2:23" x14ac:dyDescent="0.3">
      <c r="B355" s="228"/>
      <c r="C355" s="228"/>
      <c r="D355" s="228"/>
      <c r="E355" s="228"/>
      <c r="F355" s="228"/>
      <c r="G355" s="228"/>
      <c r="H355" s="120"/>
      <c r="I355" s="120"/>
      <c r="J355" s="237"/>
      <c r="K355" s="239"/>
      <c r="L355" s="237"/>
      <c r="M355" s="237"/>
      <c r="N355" s="120"/>
      <c r="O355" s="120"/>
      <c r="P355" s="120"/>
      <c r="Q355" s="242"/>
      <c r="R355" s="230"/>
      <c r="S355" s="231"/>
      <c r="T355" s="231"/>
      <c r="U355" s="228"/>
      <c r="V355" s="228"/>
      <c r="W355" s="228"/>
    </row>
    <row r="356" spans="2:23" x14ac:dyDescent="0.3">
      <c r="B356" s="228"/>
      <c r="C356" s="228"/>
      <c r="D356" s="228"/>
      <c r="E356" s="228"/>
      <c r="F356" s="228"/>
      <c r="G356" s="228"/>
      <c r="H356" s="120"/>
      <c r="I356" s="120"/>
      <c r="J356" s="237"/>
      <c r="K356" s="239"/>
      <c r="L356" s="237"/>
      <c r="M356" s="237"/>
      <c r="N356" s="120"/>
      <c r="O356" s="120"/>
      <c r="P356" s="120"/>
      <c r="Q356" s="242"/>
      <c r="R356" s="230"/>
      <c r="S356" s="231"/>
      <c r="T356" s="231"/>
      <c r="U356" s="228"/>
      <c r="V356" s="228"/>
      <c r="W356" s="228"/>
    </row>
    <row r="357" spans="2:23" x14ac:dyDescent="0.3">
      <c r="B357" s="228"/>
      <c r="C357" s="228"/>
      <c r="D357" s="228"/>
      <c r="E357" s="228"/>
      <c r="F357" s="228"/>
      <c r="G357" s="228"/>
      <c r="H357" s="120"/>
      <c r="I357" s="120"/>
      <c r="J357" s="237"/>
      <c r="K357" s="239"/>
      <c r="L357" s="237"/>
      <c r="M357" s="237"/>
      <c r="N357" s="120"/>
      <c r="O357" s="120"/>
      <c r="P357" s="120"/>
      <c r="Q357" s="242"/>
      <c r="R357" s="230"/>
      <c r="S357" s="231"/>
      <c r="T357" s="231"/>
      <c r="U357" s="228"/>
      <c r="V357" s="228"/>
      <c r="W357" s="228"/>
    </row>
    <row r="358" spans="2:23" x14ac:dyDescent="0.3">
      <c r="B358" s="228"/>
      <c r="C358" s="228"/>
      <c r="D358" s="228"/>
      <c r="E358" s="228"/>
      <c r="F358" s="228"/>
      <c r="G358" s="228"/>
      <c r="H358" s="120"/>
      <c r="I358" s="120"/>
      <c r="J358" s="237"/>
      <c r="K358" s="239"/>
      <c r="L358" s="237"/>
      <c r="M358" s="237"/>
      <c r="N358" s="120"/>
      <c r="O358" s="120"/>
      <c r="P358" s="120"/>
      <c r="Q358" s="242"/>
      <c r="R358" s="230"/>
      <c r="S358" s="231"/>
      <c r="T358" s="231"/>
      <c r="U358" s="228"/>
      <c r="V358" s="228"/>
      <c r="W358" s="228"/>
    </row>
    <row r="359" spans="2:23" x14ac:dyDescent="0.3">
      <c r="B359" s="228"/>
      <c r="C359" s="228"/>
      <c r="D359" s="228"/>
      <c r="E359" s="228"/>
      <c r="F359" s="228"/>
      <c r="G359" s="228"/>
      <c r="H359" s="120"/>
      <c r="I359" s="120"/>
      <c r="J359" s="237"/>
      <c r="K359" s="239"/>
      <c r="L359" s="237"/>
      <c r="M359" s="237"/>
      <c r="N359" s="120"/>
      <c r="O359" s="120"/>
      <c r="P359" s="120"/>
      <c r="Q359" s="242"/>
      <c r="R359" s="230"/>
      <c r="S359" s="231"/>
      <c r="T359" s="231"/>
      <c r="U359" s="228"/>
      <c r="V359" s="228"/>
      <c r="W359" s="228"/>
    </row>
    <row r="360" spans="2:23" x14ac:dyDescent="0.3">
      <c r="B360" s="228"/>
      <c r="C360" s="228"/>
      <c r="D360" s="228"/>
      <c r="E360" s="228"/>
      <c r="F360" s="228"/>
      <c r="G360" s="228"/>
      <c r="H360" s="120"/>
      <c r="I360" s="120"/>
      <c r="J360" s="237"/>
      <c r="K360" s="239"/>
      <c r="L360" s="237"/>
      <c r="M360" s="237"/>
      <c r="N360" s="120"/>
      <c r="O360" s="120"/>
      <c r="P360" s="120"/>
      <c r="Q360" s="242"/>
      <c r="R360" s="230"/>
      <c r="S360" s="231"/>
      <c r="T360" s="231"/>
      <c r="U360" s="228"/>
      <c r="V360" s="228"/>
      <c r="W360" s="228"/>
    </row>
    <row r="361" spans="2:23" x14ac:dyDescent="0.3">
      <c r="B361" s="228"/>
      <c r="C361" s="228"/>
      <c r="D361" s="228"/>
      <c r="E361" s="228"/>
      <c r="F361" s="228"/>
      <c r="G361" s="228"/>
      <c r="H361" s="120"/>
      <c r="I361" s="120"/>
      <c r="J361" s="237"/>
      <c r="K361" s="239"/>
      <c r="L361" s="237"/>
      <c r="M361" s="237"/>
      <c r="N361" s="120"/>
      <c r="O361" s="120"/>
      <c r="P361" s="120"/>
      <c r="Q361" s="242"/>
      <c r="R361" s="230"/>
      <c r="S361" s="231"/>
      <c r="T361" s="231"/>
      <c r="U361" s="228"/>
      <c r="V361" s="228"/>
      <c r="W361" s="228"/>
    </row>
    <row r="362" spans="2:23" x14ac:dyDescent="0.3">
      <c r="B362" s="228"/>
      <c r="C362" s="228"/>
      <c r="D362" s="228"/>
      <c r="E362" s="228"/>
      <c r="F362" s="228"/>
      <c r="G362" s="228"/>
      <c r="H362" s="120"/>
      <c r="I362" s="120"/>
      <c r="J362" s="237"/>
      <c r="K362" s="239"/>
      <c r="L362" s="237"/>
      <c r="M362" s="237"/>
      <c r="N362" s="120"/>
      <c r="O362" s="120"/>
      <c r="P362" s="120"/>
      <c r="Q362" s="242"/>
      <c r="R362" s="230"/>
      <c r="S362" s="231"/>
      <c r="T362" s="231"/>
      <c r="U362" s="228"/>
      <c r="V362" s="228"/>
      <c r="W362" s="228"/>
    </row>
    <row r="363" spans="2:23" x14ac:dyDescent="0.3">
      <c r="B363" s="228"/>
      <c r="C363" s="228"/>
      <c r="D363" s="228"/>
      <c r="E363" s="228"/>
      <c r="F363" s="228"/>
      <c r="G363" s="228"/>
      <c r="H363" s="120"/>
      <c r="I363" s="120"/>
      <c r="J363" s="237"/>
      <c r="K363" s="239"/>
      <c r="L363" s="237"/>
      <c r="M363" s="237"/>
      <c r="N363" s="120"/>
      <c r="O363" s="120"/>
      <c r="P363" s="120"/>
      <c r="Q363" s="242"/>
      <c r="R363" s="230"/>
      <c r="S363" s="231"/>
      <c r="T363" s="231"/>
      <c r="U363" s="228"/>
      <c r="V363" s="228"/>
      <c r="W363" s="228"/>
    </row>
    <row r="364" spans="2:23" x14ac:dyDescent="0.3">
      <c r="B364" s="228"/>
      <c r="C364" s="228"/>
      <c r="D364" s="228"/>
      <c r="E364" s="228"/>
      <c r="F364" s="228"/>
      <c r="G364" s="228"/>
      <c r="H364" s="120"/>
      <c r="I364" s="120"/>
      <c r="J364" s="237"/>
      <c r="K364" s="239"/>
      <c r="L364" s="237"/>
      <c r="M364" s="237"/>
      <c r="N364" s="120"/>
      <c r="O364" s="120"/>
      <c r="P364" s="120"/>
      <c r="Q364" s="242"/>
      <c r="R364" s="230"/>
      <c r="S364" s="231"/>
      <c r="T364" s="231"/>
      <c r="U364" s="228"/>
      <c r="V364" s="228"/>
      <c r="W364" s="228"/>
    </row>
    <row r="365" spans="2:23" x14ac:dyDescent="0.3">
      <c r="B365" s="228"/>
      <c r="C365" s="228"/>
      <c r="D365" s="228"/>
      <c r="E365" s="228"/>
      <c r="F365" s="228"/>
      <c r="G365" s="228"/>
      <c r="H365" s="120"/>
      <c r="I365" s="120"/>
      <c r="J365" s="237"/>
      <c r="K365" s="239"/>
      <c r="L365" s="237"/>
      <c r="M365" s="237"/>
      <c r="N365" s="120"/>
      <c r="O365" s="120"/>
      <c r="P365" s="120"/>
      <c r="Q365" s="242"/>
      <c r="R365" s="230"/>
      <c r="S365" s="231"/>
      <c r="T365" s="231"/>
      <c r="U365" s="228"/>
      <c r="V365" s="228"/>
      <c r="W365" s="228"/>
    </row>
    <row r="366" spans="2:23" x14ac:dyDescent="0.3">
      <c r="B366" s="228"/>
      <c r="C366" s="228"/>
      <c r="D366" s="228"/>
      <c r="E366" s="228"/>
      <c r="F366" s="228"/>
      <c r="G366" s="228"/>
      <c r="H366" s="120"/>
      <c r="I366" s="120"/>
      <c r="J366" s="237"/>
      <c r="K366" s="239"/>
      <c r="L366" s="237"/>
      <c r="M366" s="237"/>
      <c r="N366" s="120"/>
      <c r="O366" s="120"/>
      <c r="P366" s="120"/>
      <c r="Q366" s="242"/>
      <c r="R366" s="230"/>
      <c r="S366" s="231"/>
      <c r="T366" s="231"/>
      <c r="U366" s="228"/>
      <c r="V366" s="228"/>
      <c r="W366" s="228"/>
    </row>
    <row r="367" spans="2:23" x14ac:dyDescent="0.3">
      <c r="B367" s="228"/>
      <c r="C367" s="228"/>
      <c r="D367" s="228"/>
      <c r="E367" s="228"/>
      <c r="F367" s="228"/>
      <c r="G367" s="228"/>
      <c r="H367" s="120"/>
      <c r="I367" s="120"/>
      <c r="J367" s="237"/>
      <c r="K367" s="239"/>
      <c r="L367" s="237"/>
      <c r="M367" s="237"/>
      <c r="N367" s="120"/>
      <c r="O367" s="120"/>
      <c r="P367" s="120"/>
      <c r="Q367" s="242"/>
      <c r="R367" s="230"/>
      <c r="S367" s="231"/>
      <c r="T367" s="231"/>
      <c r="U367" s="228"/>
      <c r="V367" s="228"/>
      <c r="W367" s="228"/>
    </row>
    <row r="368" spans="2:23" x14ac:dyDescent="0.3">
      <c r="B368" s="228"/>
      <c r="C368" s="228"/>
      <c r="D368" s="228"/>
      <c r="E368" s="228"/>
      <c r="F368" s="228"/>
      <c r="G368" s="228"/>
      <c r="H368" s="120"/>
      <c r="I368" s="120"/>
      <c r="J368" s="237"/>
      <c r="K368" s="239"/>
      <c r="L368" s="237"/>
      <c r="M368" s="237"/>
      <c r="N368" s="120"/>
      <c r="O368" s="120"/>
      <c r="P368" s="120"/>
      <c r="Q368" s="242"/>
      <c r="R368" s="230"/>
      <c r="S368" s="231"/>
      <c r="T368" s="231"/>
      <c r="U368" s="228"/>
      <c r="V368" s="228"/>
      <c r="W368" s="228"/>
    </row>
    <row r="369" spans="2:23" x14ac:dyDescent="0.3">
      <c r="B369" s="228"/>
      <c r="C369" s="228"/>
      <c r="D369" s="228"/>
      <c r="E369" s="228"/>
      <c r="F369" s="228"/>
      <c r="G369" s="228"/>
      <c r="H369" s="120"/>
      <c r="I369" s="120"/>
      <c r="J369" s="237"/>
      <c r="K369" s="239"/>
      <c r="L369" s="237"/>
      <c r="M369" s="237"/>
      <c r="N369" s="120"/>
      <c r="O369" s="120"/>
      <c r="P369" s="120"/>
      <c r="Q369" s="242"/>
      <c r="R369" s="230"/>
      <c r="S369" s="231"/>
      <c r="T369" s="231"/>
      <c r="U369" s="228"/>
      <c r="V369" s="228"/>
      <c r="W369" s="228"/>
    </row>
    <row r="370" spans="2:23" x14ac:dyDescent="0.3">
      <c r="B370" s="228"/>
      <c r="C370" s="228"/>
      <c r="D370" s="228"/>
      <c r="E370" s="228"/>
      <c r="F370" s="228"/>
      <c r="G370" s="228"/>
      <c r="H370" s="120"/>
      <c r="I370" s="120"/>
      <c r="J370" s="237"/>
      <c r="K370" s="239"/>
      <c r="L370" s="237"/>
      <c r="M370" s="237"/>
      <c r="N370" s="120"/>
      <c r="O370" s="120"/>
      <c r="P370" s="120"/>
      <c r="Q370" s="242"/>
      <c r="R370" s="230"/>
      <c r="S370" s="231"/>
      <c r="T370" s="231"/>
      <c r="U370" s="228"/>
      <c r="V370" s="228"/>
      <c r="W370" s="228"/>
    </row>
    <row r="371" spans="2:23" x14ac:dyDescent="0.3">
      <c r="B371" s="228"/>
      <c r="C371" s="228"/>
      <c r="D371" s="228"/>
      <c r="E371" s="228"/>
      <c r="F371" s="228"/>
      <c r="G371" s="228"/>
      <c r="H371" s="120"/>
      <c r="I371" s="120"/>
      <c r="J371" s="237"/>
      <c r="K371" s="239"/>
      <c r="L371" s="237"/>
      <c r="M371" s="237"/>
      <c r="N371" s="120"/>
      <c r="O371" s="120"/>
      <c r="P371" s="120"/>
      <c r="Q371" s="242"/>
      <c r="R371" s="230"/>
      <c r="S371" s="231"/>
      <c r="T371" s="231"/>
      <c r="U371" s="228"/>
      <c r="V371" s="228"/>
      <c r="W371" s="228"/>
    </row>
    <row r="372" spans="2:23" x14ac:dyDescent="0.3">
      <c r="B372" s="228"/>
      <c r="C372" s="228"/>
      <c r="D372" s="228"/>
      <c r="E372" s="228"/>
      <c r="F372" s="228"/>
      <c r="G372" s="228"/>
      <c r="H372" s="120"/>
      <c r="I372" s="120"/>
      <c r="J372" s="237"/>
      <c r="K372" s="239"/>
      <c r="L372" s="237"/>
      <c r="M372" s="237"/>
      <c r="N372" s="120"/>
      <c r="O372" s="120"/>
      <c r="P372" s="120"/>
      <c r="Q372" s="242"/>
      <c r="R372" s="230"/>
      <c r="S372" s="231"/>
      <c r="T372" s="231"/>
      <c r="U372" s="228"/>
      <c r="V372" s="228"/>
      <c r="W372" s="228"/>
    </row>
    <row r="373" spans="2:23" x14ac:dyDescent="0.3">
      <c r="B373" s="228"/>
      <c r="C373" s="228"/>
      <c r="D373" s="228"/>
      <c r="E373" s="228"/>
      <c r="F373" s="228"/>
      <c r="G373" s="228"/>
      <c r="H373" s="120"/>
      <c r="I373" s="120"/>
      <c r="J373" s="237"/>
      <c r="K373" s="239"/>
      <c r="L373" s="237"/>
      <c r="M373" s="237"/>
      <c r="N373" s="120"/>
      <c r="O373" s="120"/>
      <c r="P373" s="120"/>
      <c r="Q373" s="242"/>
      <c r="R373" s="230"/>
      <c r="S373" s="231"/>
      <c r="T373" s="231"/>
      <c r="U373" s="228"/>
      <c r="V373" s="228"/>
      <c r="W373" s="228"/>
    </row>
    <row r="374" spans="2:23" x14ac:dyDescent="0.3">
      <c r="B374" s="228"/>
      <c r="C374" s="228"/>
      <c r="D374" s="228"/>
      <c r="E374" s="228"/>
      <c r="F374" s="228"/>
      <c r="G374" s="228"/>
      <c r="H374" s="120"/>
      <c r="I374" s="120"/>
      <c r="J374" s="237"/>
      <c r="K374" s="239"/>
      <c r="L374" s="237"/>
      <c r="M374" s="237"/>
      <c r="N374" s="120"/>
      <c r="O374" s="120"/>
      <c r="P374" s="120"/>
      <c r="Q374" s="242"/>
      <c r="R374" s="230"/>
      <c r="S374" s="231"/>
      <c r="T374" s="231"/>
      <c r="U374" s="228"/>
      <c r="V374" s="228"/>
      <c r="W374" s="228"/>
    </row>
    <row r="375" spans="2:23" x14ac:dyDescent="0.3">
      <c r="B375" s="228"/>
      <c r="C375" s="228"/>
      <c r="D375" s="228"/>
      <c r="E375" s="228"/>
      <c r="F375" s="228"/>
      <c r="G375" s="228"/>
      <c r="H375" s="120"/>
      <c r="I375" s="120"/>
      <c r="J375" s="237"/>
      <c r="K375" s="239"/>
      <c r="L375" s="237"/>
      <c r="M375" s="237"/>
      <c r="N375" s="120"/>
      <c r="O375" s="120"/>
      <c r="P375" s="120"/>
      <c r="Q375" s="242"/>
      <c r="R375" s="230"/>
      <c r="S375" s="231"/>
      <c r="T375" s="231"/>
      <c r="U375" s="228"/>
      <c r="V375" s="228"/>
      <c r="W375" s="228"/>
    </row>
    <row r="376" spans="2:23" x14ac:dyDescent="0.3">
      <c r="B376" s="228"/>
      <c r="C376" s="228"/>
      <c r="D376" s="228"/>
      <c r="E376" s="228"/>
      <c r="F376" s="228"/>
      <c r="G376" s="228"/>
      <c r="H376" s="120"/>
      <c r="I376" s="120"/>
      <c r="J376" s="237"/>
      <c r="K376" s="239"/>
      <c r="L376" s="237"/>
      <c r="M376" s="237"/>
      <c r="N376" s="120"/>
      <c r="O376" s="120"/>
      <c r="P376" s="120"/>
      <c r="Q376" s="242"/>
      <c r="R376" s="230"/>
      <c r="S376" s="231"/>
      <c r="T376" s="231"/>
      <c r="U376" s="228"/>
      <c r="V376" s="228"/>
      <c r="W376" s="228"/>
    </row>
    <row r="377" spans="2:23" x14ac:dyDescent="0.3">
      <c r="B377" s="228"/>
      <c r="C377" s="228"/>
      <c r="D377" s="228"/>
      <c r="E377" s="228"/>
      <c r="F377" s="228"/>
      <c r="G377" s="228"/>
      <c r="H377" s="120"/>
      <c r="I377" s="120"/>
      <c r="J377" s="237"/>
      <c r="K377" s="239"/>
      <c r="L377" s="237"/>
      <c r="M377" s="237"/>
      <c r="N377" s="120"/>
      <c r="O377" s="120"/>
      <c r="P377" s="120"/>
      <c r="Q377" s="242"/>
      <c r="R377" s="230"/>
      <c r="S377" s="231"/>
      <c r="T377" s="231"/>
      <c r="U377" s="228"/>
      <c r="V377" s="228"/>
      <c r="W377" s="228"/>
    </row>
    <row r="378" spans="2:23" x14ac:dyDescent="0.3">
      <c r="B378" s="228"/>
      <c r="C378" s="228"/>
      <c r="D378" s="228"/>
      <c r="E378" s="228"/>
      <c r="F378" s="228"/>
      <c r="G378" s="228"/>
      <c r="H378" s="120"/>
      <c r="I378" s="120"/>
      <c r="J378" s="237"/>
      <c r="K378" s="239"/>
      <c r="L378" s="237"/>
      <c r="M378" s="237"/>
      <c r="N378" s="120"/>
      <c r="O378" s="120"/>
      <c r="P378" s="120"/>
      <c r="Q378" s="242"/>
      <c r="R378" s="230"/>
      <c r="S378" s="231"/>
      <c r="T378" s="231"/>
      <c r="U378" s="228"/>
      <c r="V378" s="228"/>
      <c r="W378" s="228"/>
    </row>
    <row r="379" spans="2:23" x14ac:dyDescent="0.3">
      <c r="B379" s="228"/>
      <c r="C379" s="228"/>
      <c r="D379" s="228"/>
      <c r="E379" s="228"/>
      <c r="F379" s="228"/>
      <c r="G379" s="228"/>
      <c r="H379" s="120"/>
      <c r="I379" s="120"/>
      <c r="J379" s="237"/>
      <c r="K379" s="239"/>
      <c r="L379" s="237"/>
      <c r="M379" s="237"/>
      <c r="N379" s="120"/>
      <c r="O379" s="120"/>
      <c r="P379" s="120"/>
      <c r="Q379" s="242"/>
      <c r="R379" s="230"/>
      <c r="S379" s="231"/>
      <c r="T379" s="231"/>
      <c r="U379" s="228"/>
      <c r="V379" s="228"/>
      <c r="W379" s="228"/>
    </row>
    <row r="380" spans="2:23" x14ac:dyDescent="0.3">
      <c r="B380" s="228"/>
      <c r="C380" s="228"/>
      <c r="D380" s="228"/>
      <c r="E380" s="228"/>
      <c r="F380" s="228"/>
      <c r="G380" s="228"/>
      <c r="H380" s="120"/>
      <c r="I380" s="120"/>
      <c r="J380" s="237"/>
      <c r="K380" s="239"/>
      <c r="L380" s="237"/>
      <c r="M380" s="237"/>
      <c r="N380" s="120"/>
      <c r="O380" s="120"/>
      <c r="P380" s="120"/>
      <c r="Q380" s="242"/>
      <c r="R380" s="230"/>
      <c r="S380" s="231"/>
      <c r="T380" s="231"/>
      <c r="U380" s="228"/>
      <c r="V380" s="228"/>
      <c r="W380" s="228"/>
    </row>
    <row r="381" spans="2:23" x14ac:dyDescent="0.3">
      <c r="B381" s="228"/>
      <c r="C381" s="228"/>
      <c r="D381" s="228"/>
      <c r="E381" s="228"/>
      <c r="F381" s="228"/>
      <c r="G381" s="228"/>
      <c r="H381" s="120"/>
      <c r="I381" s="120"/>
      <c r="J381" s="237"/>
      <c r="K381" s="239"/>
      <c r="L381" s="237"/>
      <c r="M381" s="237"/>
      <c r="N381" s="120"/>
      <c r="O381" s="120"/>
      <c r="P381" s="120"/>
      <c r="Q381" s="242"/>
      <c r="R381" s="230"/>
      <c r="S381" s="231"/>
      <c r="T381" s="231"/>
      <c r="U381" s="228"/>
      <c r="V381" s="228"/>
      <c r="W381" s="228"/>
    </row>
    <row r="382" spans="2:23" x14ac:dyDescent="0.3">
      <c r="B382" s="228"/>
      <c r="C382" s="228"/>
      <c r="D382" s="228"/>
      <c r="E382" s="228"/>
      <c r="F382" s="228"/>
      <c r="G382" s="228"/>
      <c r="H382" s="120"/>
      <c r="I382" s="120"/>
      <c r="J382" s="237"/>
      <c r="K382" s="239"/>
      <c r="L382" s="237"/>
      <c r="M382" s="237"/>
      <c r="N382" s="120"/>
      <c r="O382" s="120"/>
      <c r="P382" s="120"/>
      <c r="Q382" s="242"/>
      <c r="R382" s="230"/>
      <c r="S382" s="231"/>
      <c r="T382" s="231"/>
      <c r="U382" s="228"/>
      <c r="V382" s="228"/>
      <c r="W382" s="228"/>
    </row>
    <row r="383" spans="2:23" x14ac:dyDescent="0.3">
      <c r="B383" s="228"/>
      <c r="C383" s="228"/>
      <c r="D383" s="228"/>
      <c r="E383" s="228"/>
      <c r="F383" s="228"/>
      <c r="G383" s="228"/>
      <c r="H383" s="120"/>
      <c r="I383" s="120"/>
      <c r="J383" s="237"/>
      <c r="K383" s="239"/>
      <c r="L383" s="237"/>
      <c r="M383" s="237"/>
      <c r="N383" s="120"/>
      <c r="O383" s="120"/>
      <c r="P383" s="120"/>
      <c r="Q383" s="242"/>
      <c r="R383" s="230"/>
      <c r="S383" s="231"/>
      <c r="T383" s="231"/>
      <c r="U383" s="228"/>
      <c r="V383" s="228"/>
      <c r="W383" s="228"/>
    </row>
    <row r="384" spans="2:23" x14ac:dyDescent="0.3">
      <c r="B384" s="228"/>
      <c r="C384" s="228"/>
      <c r="D384" s="228"/>
      <c r="E384" s="228"/>
      <c r="F384" s="228"/>
      <c r="G384" s="228"/>
      <c r="H384" s="120"/>
      <c r="I384" s="120"/>
      <c r="J384" s="237"/>
      <c r="K384" s="239"/>
      <c r="L384" s="237"/>
      <c r="M384" s="237"/>
      <c r="N384" s="120"/>
      <c r="O384" s="120"/>
      <c r="P384" s="120"/>
      <c r="Q384" s="242"/>
      <c r="R384" s="230"/>
      <c r="S384" s="231"/>
      <c r="T384" s="231"/>
      <c r="U384" s="228"/>
      <c r="V384" s="228"/>
      <c r="W384" s="228"/>
    </row>
    <row r="385" spans="2:23" x14ac:dyDescent="0.3">
      <c r="B385" s="228"/>
      <c r="C385" s="228"/>
      <c r="D385" s="228"/>
      <c r="E385" s="228"/>
      <c r="F385" s="228"/>
      <c r="G385" s="228"/>
      <c r="H385" s="120"/>
      <c r="I385" s="120"/>
      <c r="J385" s="237"/>
      <c r="K385" s="239"/>
      <c r="L385" s="237"/>
      <c r="M385" s="237"/>
      <c r="N385" s="120"/>
      <c r="O385" s="120"/>
      <c r="P385" s="120"/>
      <c r="Q385" s="242"/>
      <c r="R385" s="230"/>
      <c r="S385" s="231"/>
      <c r="T385" s="231"/>
      <c r="U385" s="228"/>
      <c r="V385" s="228"/>
      <c r="W385" s="228"/>
    </row>
    <row r="386" spans="2:23" x14ac:dyDescent="0.3">
      <c r="B386" s="228"/>
      <c r="C386" s="228"/>
      <c r="D386" s="228"/>
      <c r="E386" s="228"/>
      <c r="F386" s="228"/>
      <c r="G386" s="228"/>
      <c r="H386" s="120"/>
      <c r="I386" s="120"/>
      <c r="J386" s="237"/>
      <c r="K386" s="239"/>
      <c r="L386" s="237"/>
      <c r="M386" s="237"/>
      <c r="N386" s="120"/>
      <c r="O386" s="120"/>
      <c r="P386" s="120"/>
      <c r="Q386" s="242"/>
      <c r="R386" s="230"/>
      <c r="S386" s="231"/>
      <c r="T386" s="231"/>
      <c r="U386" s="228"/>
      <c r="V386" s="228"/>
      <c r="W386" s="228"/>
    </row>
    <row r="387" spans="2:23" x14ac:dyDescent="0.3">
      <c r="B387" s="228"/>
      <c r="C387" s="228"/>
      <c r="D387" s="228"/>
      <c r="E387" s="228"/>
      <c r="F387" s="228"/>
      <c r="G387" s="228"/>
      <c r="H387" s="120"/>
      <c r="I387" s="120"/>
      <c r="J387" s="237"/>
      <c r="K387" s="239"/>
      <c r="L387" s="237"/>
      <c r="M387" s="237"/>
      <c r="N387" s="120"/>
      <c r="O387" s="120"/>
      <c r="P387" s="120"/>
      <c r="Q387" s="242"/>
      <c r="R387" s="230"/>
      <c r="S387" s="231"/>
      <c r="T387" s="231"/>
      <c r="U387" s="228"/>
      <c r="V387" s="228"/>
      <c r="W387" s="228"/>
    </row>
    <row r="388" spans="2:23" x14ac:dyDescent="0.3">
      <c r="B388" s="228"/>
      <c r="C388" s="228"/>
      <c r="D388" s="228"/>
      <c r="E388" s="228"/>
      <c r="F388" s="228"/>
      <c r="G388" s="228"/>
      <c r="H388" s="120"/>
      <c r="I388" s="120"/>
      <c r="J388" s="237"/>
      <c r="K388" s="239"/>
      <c r="L388" s="237"/>
      <c r="M388" s="237"/>
      <c r="N388" s="120"/>
      <c r="O388" s="120"/>
      <c r="P388" s="120"/>
      <c r="Q388" s="242"/>
      <c r="R388" s="230"/>
      <c r="S388" s="231"/>
      <c r="T388" s="231"/>
      <c r="U388" s="228"/>
      <c r="V388" s="228"/>
      <c r="W388" s="228"/>
    </row>
    <row r="389" spans="2:23" x14ac:dyDescent="0.3">
      <c r="B389" s="228"/>
      <c r="C389" s="228"/>
      <c r="D389" s="228"/>
      <c r="E389" s="228"/>
      <c r="F389" s="228"/>
      <c r="G389" s="228"/>
      <c r="H389" s="120"/>
      <c r="I389" s="120"/>
      <c r="J389" s="237"/>
      <c r="K389" s="239"/>
      <c r="L389" s="237"/>
      <c r="M389" s="237"/>
      <c r="N389" s="120"/>
      <c r="O389" s="120"/>
      <c r="P389" s="120"/>
      <c r="Q389" s="242"/>
      <c r="R389" s="230"/>
      <c r="S389" s="231"/>
      <c r="T389" s="231"/>
      <c r="U389" s="228"/>
      <c r="V389" s="228"/>
      <c r="W389" s="228"/>
    </row>
    <row r="390" spans="2:23" x14ac:dyDescent="0.3">
      <c r="B390" s="228"/>
      <c r="C390" s="228"/>
      <c r="D390" s="228"/>
      <c r="E390" s="228"/>
      <c r="F390" s="228"/>
      <c r="G390" s="228"/>
      <c r="H390" s="120"/>
      <c r="I390" s="120"/>
      <c r="J390" s="237"/>
      <c r="K390" s="239"/>
      <c r="L390" s="237"/>
      <c r="M390" s="237"/>
      <c r="N390" s="120"/>
      <c r="O390" s="120"/>
      <c r="P390" s="120"/>
      <c r="Q390" s="242"/>
      <c r="R390" s="230"/>
      <c r="S390" s="231"/>
      <c r="T390" s="231"/>
      <c r="U390" s="228"/>
      <c r="V390" s="228"/>
      <c r="W390" s="228"/>
    </row>
    <row r="391" spans="2:23" x14ac:dyDescent="0.3">
      <c r="B391" s="228"/>
      <c r="C391" s="228"/>
      <c r="D391" s="228"/>
      <c r="E391" s="228"/>
      <c r="F391" s="228"/>
      <c r="G391" s="228"/>
      <c r="H391" s="120"/>
      <c r="I391" s="120"/>
      <c r="J391" s="237"/>
      <c r="K391" s="239"/>
      <c r="L391" s="237"/>
      <c r="M391" s="237"/>
      <c r="N391" s="120"/>
      <c r="O391" s="120"/>
      <c r="P391" s="120"/>
      <c r="Q391" s="242"/>
      <c r="R391" s="230"/>
      <c r="S391" s="231"/>
      <c r="T391" s="231"/>
      <c r="U391" s="228"/>
      <c r="V391" s="228"/>
      <c r="W391" s="228"/>
    </row>
    <row r="392" spans="2:23" x14ac:dyDescent="0.3">
      <c r="B392" s="228"/>
      <c r="C392" s="228"/>
      <c r="D392" s="228"/>
      <c r="E392" s="228"/>
      <c r="F392" s="228"/>
      <c r="G392" s="228"/>
      <c r="H392" s="120"/>
      <c r="I392" s="120"/>
      <c r="J392" s="237"/>
      <c r="K392" s="239"/>
      <c r="L392" s="237"/>
      <c r="M392" s="237"/>
      <c r="N392" s="120"/>
      <c r="O392" s="120"/>
      <c r="P392" s="120"/>
      <c r="Q392" s="242"/>
      <c r="R392" s="230"/>
      <c r="S392" s="231"/>
      <c r="T392" s="231"/>
      <c r="U392" s="228"/>
      <c r="V392" s="228"/>
      <c r="W392" s="228"/>
    </row>
    <row r="393" spans="2:23" x14ac:dyDescent="0.3">
      <c r="B393" s="228"/>
      <c r="C393" s="228"/>
      <c r="D393" s="228"/>
      <c r="E393" s="228"/>
      <c r="F393" s="228"/>
      <c r="G393" s="228"/>
      <c r="H393" s="120"/>
      <c r="I393" s="120"/>
      <c r="J393" s="237"/>
      <c r="K393" s="239"/>
      <c r="L393" s="237"/>
      <c r="M393" s="237"/>
      <c r="N393" s="120"/>
      <c r="O393" s="120"/>
      <c r="P393" s="120"/>
      <c r="Q393" s="242"/>
      <c r="R393" s="230"/>
      <c r="S393" s="231"/>
      <c r="T393" s="231"/>
      <c r="U393" s="228"/>
      <c r="V393" s="228"/>
      <c r="W393" s="228"/>
    </row>
    <row r="394" spans="2:23" x14ac:dyDescent="0.3">
      <c r="B394" s="228"/>
      <c r="C394" s="228"/>
      <c r="D394" s="228"/>
      <c r="E394" s="228"/>
      <c r="F394" s="228"/>
      <c r="G394" s="228"/>
      <c r="H394" s="120"/>
      <c r="I394" s="120"/>
      <c r="J394" s="237"/>
      <c r="K394" s="239"/>
      <c r="L394" s="237"/>
      <c r="M394" s="237"/>
      <c r="N394" s="120"/>
      <c r="O394" s="120"/>
      <c r="P394" s="120"/>
      <c r="Q394" s="242"/>
      <c r="R394" s="230"/>
      <c r="S394" s="231"/>
      <c r="T394" s="231"/>
      <c r="U394" s="228"/>
      <c r="V394" s="228"/>
      <c r="W394" s="228"/>
    </row>
    <row r="395" spans="2:23" x14ac:dyDescent="0.3">
      <c r="B395" s="228"/>
      <c r="C395" s="228"/>
      <c r="D395" s="228"/>
      <c r="E395" s="228"/>
      <c r="F395" s="228"/>
      <c r="G395" s="228"/>
      <c r="H395" s="120"/>
      <c r="I395" s="120"/>
      <c r="J395" s="237"/>
      <c r="K395" s="239"/>
      <c r="L395" s="237"/>
      <c r="M395" s="237"/>
      <c r="N395" s="120"/>
      <c r="O395" s="120"/>
      <c r="P395" s="120"/>
      <c r="Q395" s="242"/>
      <c r="R395" s="230"/>
      <c r="S395" s="231"/>
      <c r="T395" s="231"/>
      <c r="U395" s="228"/>
      <c r="V395" s="228"/>
      <c r="W395" s="228"/>
    </row>
    <row r="396" spans="2:23" x14ac:dyDescent="0.3">
      <c r="B396" s="228"/>
      <c r="C396" s="228"/>
      <c r="D396" s="228"/>
      <c r="E396" s="228"/>
      <c r="F396" s="228"/>
      <c r="G396" s="228"/>
      <c r="H396" s="120"/>
      <c r="I396" s="120"/>
      <c r="J396" s="237"/>
      <c r="K396" s="239"/>
      <c r="L396" s="237"/>
      <c r="M396" s="237"/>
      <c r="N396" s="120"/>
      <c r="O396" s="120"/>
      <c r="P396" s="120"/>
      <c r="Q396" s="242"/>
      <c r="R396" s="230"/>
      <c r="S396" s="231"/>
      <c r="T396" s="231"/>
      <c r="U396" s="228"/>
      <c r="V396" s="228"/>
      <c r="W396" s="228"/>
    </row>
    <row r="397" spans="2:23" x14ac:dyDescent="0.3">
      <c r="B397" s="228"/>
      <c r="C397" s="228"/>
      <c r="D397" s="228"/>
      <c r="E397" s="228"/>
      <c r="F397" s="228"/>
      <c r="G397" s="228"/>
      <c r="H397" s="120"/>
      <c r="I397" s="120"/>
      <c r="J397" s="237"/>
      <c r="K397" s="239"/>
      <c r="L397" s="237"/>
      <c r="M397" s="237"/>
      <c r="N397" s="120"/>
      <c r="O397" s="120"/>
      <c r="P397" s="120"/>
      <c r="Q397" s="242"/>
      <c r="R397" s="230"/>
      <c r="S397" s="231"/>
      <c r="T397" s="231"/>
      <c r="U397" s="228"/>
      <c r="V397" s="228"/>
      <c r="W397" s="228"/>
    </row>
    <row r="398" spans="2:23" x14ac:dyDescent="0.3">
      <c r="B398" s="228"/>
      <c r="C398" s="228"/>
      <c r="D398" s="228"/>
      <c r="E398" s="228"/>
      <c r="F398" s="228"/>
      <c r="G398" s="228"/>
      <c r="H398" s="120"/>
      <c r="I398" s="120"/>
      <c r="J398" s="237"/>
      <c r="K398" s="239"/>
      <c r="L398" s="237"/>
      <c r="M398" s="237"/>
      <c r="N398" s="120"/>
      <c r="O398" s="120"/>
      <c r="P398" s="120"/>
      <c r="Q398" s="242"/>
      <c r="R398" s="230"/>
      <c r="S398" s="231"/>
      <c r="T398" s="231"/>
      <c r="U398" s="228"/>
      <c r="V398" s="228"/>
      <c r="W398" s="228"/>
    </row>
    <row r="399" spans="2:23" x14ac:dyDescent="0.3">
      <c r="B399" s="228"/>
      <c r="C399" s="228"/>
      <c r="D399" s="228"/>
      <c r="E399" s="228"/>
      <c r="F399" s="228"/>
      <c r="G399" s="228"/>
      <c r="H399" s="120"/>
      <c r="I399" s="120"/>
      <c r="J399" s="237"/>
      <c r="K399" s="239"/>
      <c r="L399" s="237"/>
      <c r="M399" s="237"/>
      <c r="N399" s="120"/>
      <c r="O399" s="120"/>
      <c r="P399" s="120"/>
      <c r="Q399" s="242"/>
      <c r="R399" s="230"/>
      <c r="S399" s="231"/>
      <c r="T399" s="231"/>
      <c r="U399" s="228"/>
      <c r="V399" s="228"/>
      <c r="W399" s="228"/>
    </row>
    <row r="400" spans="2:23" x14ac:dyDescent="0.3">
      <c r="B400" s="228"/>
      <c r="C400" s="228"/>
      <c r="D400" s="228"/>
      <c r="E400" s="228"/>
      <c r="F400" s="228"/>
      <c r="G400" s="228"/>
      <c r="H400" s="120"/>
      <c r="I400" s="120"/>
      <c r="J400" s="237"/>
      <c r="K400" s="239"/>
      <c r="L400" s="237"/>
      <c r="M400" s="237"/>
      <c r="N400" s="120"/>
      <c r="O400" s="120"/>
      <c r="P400" s="120"/>
      <c r="Q400" s="242"/>
      <c r="R400" s="230"/>
      <c r="S400" s="231"/>
      <c r="T400" s="231"/>
      <c r="U400" s="228"/>
      <c r="V400" s="228"/>
      <c r="W400" s="228"/>
    </row>
    <row r="401" spans="2:23" x14ac:dyDescent="0.3">
      <c r="B401" s="228"/>
      <c r="C401" s="228"/>
      <c r="D401" s="228"/>
      <c r="E401" s="228"/>
      <c r="F401" s="228"/>
      <c r="G401" s="228"/>
      <c r="H401" s="120"/>
      <c r="I401" s="120"/>
      <c r="J401" s="237"/>
      <c r="K401" s="239"/>
      <c r="L401" s="237"/>
      <c r="M401" s="237"/>
      <c r="N401" s="120"/>
      <c r="O401" s="120"/>
      <c r="P401" s="120"/>
      <c r="Q401" s="242"/>
      <c r="R401" s="230"/>
      <c r="S401" s="231"/>
      <c r="T401" s="231"/>
      <c r="U401" s="228"/>
      <c r="V401" s="228"/>
      <c r="W401" s="228"/>
    </row>
    <row r="402" spans="2:23" x14ac:dyDescent="0.3">
      <c r="B402" s="228"/>
      <c r="C402" s="228"/>
      <c r="D402" s="228"/>
      <c r="E402" s="228"/>
      <c r="F402" s="228"/>
      <c r="G402" s="228"/>
      <c r="H402" s="120"/>
      <c r="I402" s="120"/>
      <c r="J402" s="237"/>
      <c r="K402" s="239"/>
      <c r="L402" s="237"/>
      <c r="M402" s="237"/>
      <c r="N402" s="120"/>
      <c r="O402" s="120"/>
      <c r="P402" s="120"/>
      <c r="Q402" s="242"/>
      <c r="R402" s="230"/>
      <c r="S402" s="231"/>
      <c r="T402" s="231"/>
      <c r="U402" s="228"/>
      <c r="V402" s="228"/>
      <c r="W402" s="228"/>
    </row>
    <row r="403" spans="2:23" x14ac:dyDescent="0.3">
      <c r="B403" s="228"/>
      <c r="C403" s="228"/>
      <c r="D403" s="228"/>
      <c r="E403" s="228"/>
      <c r="F403" s="228"/>
      <c r="G403" s="228"/>
      <c r="H403" s="120"/>
      <c r="I403" s="120"/>
      <c r="J403" s="237"/>
      <c r="K403" s="239"/>
      <c r="L403" s="237"/>
      <c r="M403" s="237"/>
      <c r="N403" s="120"/>
      <c r="O403" s="120"/>
      <c r="P403" s="120"/>
      <c r="Q403" s="242"/>
      <c r="R403" s="230"/>
      <c r="S403" s="231"/>
      <c r="T403" s="231"/>
      <c r="U403" s="228"/>
      <c r="V403" s="228"/>
      <c r="W403" s="228"/>
    </row>
    <row r="404" spans="2:23" x14ac:dyDescent="0.3">
      <c r="B404" s="228"/>
      <c r="C404" s="228"/>
      <c r="D404" s="228"/>
      <c r="E404" s="228"/>
      <c r="F404" s="228"/>
      <c r="G404" s="228"/>
      <c r="H404" s="120"/>
      <c r="I404" s="120"/>
      <c r="J404" s="237"/>
      <c r="K404" s="239"/>
      <c r="L404" s="237"/>
      <c r="M404" s="237"/>
      <c r="N404" s="120"/>
      <c r="O404" s="120"/>
      <c r="P404" s="120"/>
      <c r="Q404" s="242"/>
      <c r="R404" s="230"/>
      <c r="S404" s="231"/>
      <c r="T404" s="231"/>
      <c r="U404" s="228"/>
      <c r="V404" s="228"/>
      <c r="W404" s="228"/>
    </row>
    <row r="405" spans="2:23" x14ac:dyDescent="0.3">
      <c r="B405" s="228"/>
      <c r="C405" s="228"/>
      <c r="D405" s="228"/>
      <c r="E405" s="228"/>
      <c r="F405" s="228"/>
      <c r="G405" s="228"/>
      <c r="H405" s="120"/>
      <c r="I405" s="120"/>
      <c r="J405" s="237"/>
      <c r="K405" s="239"/>
      <c r="L405" s="237"/>
      <c r="M405" s="237"/>
      <c r="N405" s="120"/>
      <c r="O405" s="120"/>
      <c r="P405" s="120"/>
      <c r="Q405" s="242"/>
      <c r="R405" s="230"/>
      <c r="S405" s="231"/>
      <c r="T405" s="231"/>
      <c r="U405" s="228"/>
      <c r="V405" s="228"/>
      <c r="W405" s="228"/>
    </row>
    <row r="406" spans="2:23" x14ac:dyDescent="0.3">
      <c r="B406" s="228"/>
      <c r="C406" s="228"/>
      <c r="D406" s="228"/>
      <c r="E406" s="228"/>
      <c r="F406" s="228"/>
      <c r="G406" s="228"/>
      <c r="H406" s="120"/>
      <c r="I406" s="120"/>
      <c r="J406" s="237"/>
      <c r="K406" s="239"/>
      <c r="L406" s="237"/>
      <c r="M406" s="237"/>
      <c r="N406" s="120"/>
      <c r="O406" s="120"/>
      <c r="P406" s="120"/>
      <c r="Q406" s="242"/>
      <c r="R406" s="230"/>
      <c r="S406" s="231"/>
      <c r="T406" s="231"/>
      <c r="U406" s="228"/>
      <c r="V406" s="228"/>
      <c r="W406" s="228"/>
    </row>
    <row r="407" spans="2:23" x14ac:dyDescent="0.3">
      <c r="B407" s="228"/>
      <c r="C407" s="228"/>
      <c r="D407" s="228"/>
      <c r="E407" s="228"/>
      <c r="F407" s="228"/>
      <c r="G407" s="228"/>
      <c r="H407" s="120"/>
      <c r="I407" s="120"/>
      <c r="J407" s="237"/>
      <c r="K407" s="239"/>
      <c r="L407" s="237"/>
      <c r="M407" s="237"/>
      <c r="N407" s="120"/>
      <c r="O407" s="120"/>
      <c r="P407" s="120"/>
      <c r="Q407" s="242"/>
      <c r="R407" s="230"/>
      <c r="S407" s="231"/>
      <c r="T407" s="231"/>
      <c r="U407" s="228"/>
      <c r="V407" s="228"/>
      <c r="W407" s="228"/>
    </row>
    <row r="408" spans="2:23" x14ac:dyDescent="0.3">
      <c r="B408" s="228"/>
      <c r="C408" s="228"/>
      <c r="D408" s="228"/>
      <c r="E408" s="228"/>
      <c r="F408" s="228"/>
      <c r="G408" s="228"/>
      <c r="H408" s="120"/>
      <c r="I408" s="120"/>
      <c r="J408" s="237"/>
      <c r="K408" s="239"/>
      <c r="L408" s="237"/>
      <c r="M408" s="237"/>
      <c r="N408" s="120"/>
      <c r="O408" s="120"/>
      <c r="P408" s="120"/>
      <c r="Q408" s="242"/>
      <c r="R408" s="230"/>
      <c r="S408" s="231"/>
      <c r="T408" s="231"/>
      <c r="U408" s="228"/>
      <c r="V408" s="228"/>
      <c r="W408" s="228"/>
    </row>
    <row r="409" spans="2:23" x14ac:dyDescent="0.3">
      <c r="B409" s="228"/>
      <c r="C409" s="228"/>
      <c r="D409" s="228"/>
      <c r="E409" s="228"/>
      <c r="F409" s="228"/>
      <c r="G409" s="228"/>
      <c r="H409" s="120"/>
      <c r="I409" s="120"/>
      <c r="J409" s="237"/>
      <c r="K409" s="239"/>
      <c r="L409" s="237"/>
      <c r="M409" s="237"/>
      <c r="N409" s="120"/>
      <c r="O409" s="120"/>
      <c r="P409" s="120"/>
      <c r="Q409" s="242"/>
      <c r="R409" s="230"/>
      <c r="S409" s="231"/>
      <c r="T409" s="231"/>
      <c r="U409" s="228"/>
      <c r="V409" s="228"/>
      <c r="W409" s="228"/>
    </row>
    <row r="410" spans="2:23" x14ac:dyDescent="0.3">
      <c r="B410" s="228"/>
      <c r="C410" s="228"/>
      <c r="D410" s="228"/>
      <c r="E410" s="228"/>
      <c r="F410" s="228"/>
      <c r="G410" s="228"/>
      <c r="H410" s="120"/>
      <c r="I410" s="120"/>
      <c r="J410" s="237"/>
      <c r="K410" s="239"/>
      <c r="L410" s="237"/>
      <c r="M410" s="237"/>
      <c r="N410" s="120"/>
      <c r="O410" s="120"/>
      <c r="P410" s="120"/>
      <c r="Q410" s="242"/>
      <c r="R410" s="230"/>
      <c r="S410" s="231"/>
      <c r="T410" s="231"/>
      <c r="U410" s="228"/>
      <c r="V410" s="228"/>
      <c r="W410" s="228"/>
    </row>
    <row r="411" spans="2:23" x14ac:dyDescent="0.3">
      <c r="B411" s="228"/>
      <c r="C411" s="228"/>
      <c r="D411" s="228"/>
      <c r="E411" s="228"/>
      <c r="F411" s="228"/>
      <c r="G411" s="228"/>
      <c r="H411" s="120"/>
      <c r="I411" s="120"/>
      <c r="J411" s="237"/>
      <c r="K411" s="239"/>
      <c r="L411" s="237"/>
      <c r="M411" s="237"/>
      <c r="N411" s="120"/>
      <c r="O411" s="120"/>
      <c r="P411" s="120"/>
      <c r="Q411" s="242"/>
      <c r="R411" s="230"/>
      <c r="S411" s="231"/>
      <c r="T411" s="231"/>
      <c r="U411" s="228"/>
      <c r="V411" s="228"/>
      <c r="W411" s="228"/>
    </row>
    <row r="412" spans="2:23" x14ac:dyDescent="0.3">
      <c r="B412" s="228"/>
      <c r="C412" s="228"/>
      <c r="D412" s="228"/>
      <c r="E412" s="228"/>
      <c r="F412" s="228"/>
      <c r="G412" s="228"/>
      <c r="H412" s="120"/>
      <c r="I412" s="120"/>
      <c r="J412" s="237"/>
      <c r="K412" s="239"/>
      <c r="L412" s="237"/>
      <c r="M412" s="237"/>
      <c r="N412" s="120"/>
      <c r="O412" s="120"/>
      <c r="P412" s="120"/>
      <c r="Q412" s="242"/>
      <c r="R412" s="230"/>
      <c r="S412" s="231"/>
      <c r="T412" s="231"/>
      <c r="U412" s="228"/>
      <c r="V412" s="228"/>
      <c r="W412" s="228"/>
    </row>
    <row r="413" spans="2:23" x14ac:dyDescent="0.3">
      <c r="B413" s="228"/>
      <c r="C413" s="228"/>
      <c r="D413" s="228"/>
      <c r="E413" s="228"/>
      <c r="F413" s="228"/>
      <c r="G413" s="228"/>
      <c r="H413" s="120"/>
      <c r="I413" s="120"/>
      <c r="J413" s="237"/>
      <c r="K413" s="239"/>
      <c r="L413" s="237"/>
      <c r="M413" s="237"/>
      <c r="N413" s="120"/>
      <c r="O413" s="120"/>
      <c r="P413" s="120"/>
      <c r="Q413" s="242"/>
      <c r="R413" s="230"/>
      <c r="S413" s="231"/>
      <c r="T413" s="231"/>
      <c r="U413" s="228"/>
      <c r="V413" s="228"/>
      <c r="W413" s="228"/>
    </row>
    <row r="414" spans="2:23" x14ac:dyDescent="0.3">
      <c r="B414" s="228"/>
      <c r="C414" s="228"/>
      <c r="D414" s="228"/>
      <c r="E414" s="228"/>
      <c r="F414" s="228"/>
      <c r="G414" s="228"/>
      <c r="H414" s="120"/>
      <c r="I414" s="120"/>
      <c r="J414" s="237"/>
      <c r="K414" s="239"/>
      <c r="L414" s="237"/>
      <c r="M414" s="237"/>
      <c r="N414" s="120"/>
      <c r="O414" s="120"/>
      <c r="P414" s="120"/>
      <c r="Q414" s="242"/>
      <c r="R414" s="230"/>
      <c r="S414" s="231"/>
      <c r="T414" s="231"/>
      <c r="U414" s="228"/>
      <c r="V414" s="228"/>
      <c r="W414" s="228"/>
    </row>
    <row r="415" spans="2:23" x14ac:dyDescent="0.3">
      <c r="B415" s="228"/>
      <c r="C415" s="228"/>
      <c r="D415" s="228"/>
      <c r="E415" s="228"/>
      <c r="F415" s="228"/>
      <c r="G415" s="228"/>
      <c r="H415" s="120"/>
      <c r="I415" s="120"/>
      <c r="J415" s="237"/>
      <c r="K415" s="239"/>
      <c r="L415" s="237"/>
      <c r="M415" s="237"/>
      <c r="N415" s="120"/>
      <c r="O415" s="120"/>
      <c r="P415" s="120"/>
      <c r="Q415" s="242"/>
      <c r="R415" s="230"/>
      <c r="S415" s="231"/>
      <c r="T415" s="231"/>
      <c r="U415" s="228"/>
      <c r="V415" s="228"/>
      <c r="W415" s="228"/>
    </row>
    <row r="416" spans="2:23" x14ac:dyDescent="0.3">
      <c r="B416" s="228"/>
      <c r="C416" s="228"/>
      <c r="D416" s="228"/>
      <c r="E416" s="228"/>
      <c r="F416" s="228"/>
      <c r="G416" s="228"/>
      <c r="H416" s="120"/>
      <c r="I416" s="120"/>
      <c r="J416" s="237"/>
      <c r="K416" s="239"/>
      <c r="L416" s="237"/>
      <c r="M416" s="237"/>
      <c r="N416" s="120"/>
      <c r="O416" s="120"/>
      <c r="P416" s="120"/>
      <c r="Q416" s="242"/>
      <c r="R416" s="230"/>
      <c r="S416" s="231"/>
      <c r="T416" s="231"/>
      <c r="U416" s="228"/>
      <c r="V416" s="228"/>
      <c r="W416" s="228"/>
    </row>
    <row r="417" spans="2:23" x14ac:dyDescent="0.3">
      <c r="B417" s="228"/>
      <c r="C417" s="228"/>
      <c r="D417" s="228"/>
      <c r="E417" s="228"/>
      <c r="F417" s="228"/>
      <c r="G417" s="228"/>
      <c r="H417" s="120"/>
      <c r="I417" s="120"/>
      <c r="J417" s="237"/>
      <c r="K417" s="239"/>
      <c r="L417" s="237"/>
      <c r="M417" s="237"/>
      <c r="N417" s="120"/>
      <c r="O417" s="120"/>
      <c r="P417" s="120"/>
      <c r="Q417" s="242"/>
      <c r="R417" s="230"/>
      <c r="S417" s="231"/>
      <c r="T417" s="231"/>
      <c r="U417" s="228"/>
      <c r="V417" s="228"/>
      <c r="W417" s="228"/>
    </row>
    <row r="418" spans="2:23" x14ac:dyDescent="0.3">
      <c r="B418" s="228"/>
      <c r="C418" s="228"/>
      <c r="D418" s="228"/>
      <c r="E418" s="228"/>
      <c r="F418" s="228"/>
      <c r="G418" s="228"/>
      <c r="H418" s="120"/>
      <c r="I418" s="120"/>
      <c r="J418" s="237"/>
      <c r="K418" s="239"/>
      <c r="L418" s="237"/>
      <c r="M418" s="237"/>
      <c r="N418" s="120"/>
      <c r="O418" s="120"/>
      <c r="P418" s="120"/>
      <c r="Q418" s="242"/>
      <c r="R418" s="230"/>
      <c r="S418" s="231"/>
      <c r="T418" s="231"/>
      <c r="U418" s="228"/>
      <c r="V418" s="228"/>
      <c r="W418" s="228"/>
    </row>
    <row r="419" spans="2:23" x14ac:dyDescent="0.3">
      <c r="B419" s="228"/>
      <c r="C419" s="228"/>
      <c r="D419" s="228"/>
      <c r="E419" s="228"/>
      <c r="F419" s="228"/>
      <c r="G419" s="228"/>
      <c r="H419" s="120"/>
      <c r="I419" s="120"/>
      <c r="J419" s="237"/>
      <c r="K419" s="239"/>
      <c r="L419" s="237"/>
      <c r="M419" s="237"/>
      <c r="N419" s="120"/>
      <c r="O419" s="120"/>
      <c r="P419" s="120"/>
      <c r="Q419" s="242"/>
      <c r="R419" s="230"/>
      <c r="S419" s="231"/>
      <c r="T419" s="231"/>
      <c r="U419" s="228"/>
      <c r="V419" s="228"/>
      <c r="W419" s="228"/>
    </row>
    <row r="420" spans="2:23" x14ac:dyDescent="0.3">
      <c r="B420" s="228"/>
      <c r="C420" s="228"/>
      <c r="D420" s="228"/>
      <c r="E420" s="228"/>
      <c r="F420" s="228"/>
      <c r="G420" s="228"/>
      <c r="H420" s="120"/>
      <c r="I420" s="120"/>
      <c r="J420" s="237"/>
      <c r="K420" s="239"/>
      <c r="L420" s="237"/>
      <c r="M420" s="237"/>
      <c r="N420" s="120"/>
      <c r="O420" s="120"/>
      <c r="P420" s="120"/>
      <c r="Q420" s="242"/>
      <c r="R420" s="230"/>
      <c r="S420" s="231"/>
      <c r="T420" s="231"/>
      <c r="U420" s="228"/>
      <c r="V420" s="228"/>
      <c r="W420" s="228"/>
    </row>
    <row r="421" spans="2:23" x14ac:dyDescent="0.3">
      <c r="B421" s="228"/>
      <c r="C421" s="228"/>
      <c r="D421" s="228"/>
      <c r="E421" s="228"/>
      <c r="F421" s="228"/>
      <c r="G421" s="228"/>
      <c r="H421" s="120"/>
      <c r="I421" s="120"/>
      <c r="J421" s="237"/>
      <c r="K421" s="239"/>
      <c r="L421" s="237"/>
      <c r="M421" s="237"/>
      <c r="N421" s="120"/>
      <c r="O421" s="120"/>
      <c r="P421" s="120"/>
      <c r="Q421" s="242"/>
      <c r="R421" s="230"/>
      <c r="S421" s="231"/>
      <c r="T421" s="231"/>
      <c r="U421" s="228"/>
      <c r="V421" s="228"/>
      <c r="W421" s="228"/>
    </row>
    <row r="422" spans="2:23" x14ac:dyDescent="0.3">
      <c r="B422" s="228"/>
      <c r="C422" s="228"/>
      <c r="D422" s="228"/>
      <c r="E422" s="228"/>
      <c r="F422" s="228"/>
      <c r="G422" s="228"/>
      <c r="H422" s="120"/>
      <c r="I422" s="120"/>
      <c r="J422" s="237"/>
      <c r="K422" s="239"/>
      <c r="L422" s="237"/>
      <c r="M422" s="237"/>
      <c r="N422" s="120"/>
      <c r="O422" s="120"/>
      <c r="P422" s="120"/>
      <c r="Q422" s="242"/>
      <c r="R422" s="230"/>
      <c r="S422" s="231"/>
      <c r="T422" s="231"/>
      <c r="U422" s="228"/>
      <c r="V422" s="228"/>
      <c r="W422" s="228"/>
    </row>
    <row r="423" spans="2:23" x14ac:dyDescent="0.3">
      <c r="B423" s="228"/>
      <c r="C423" s="228"/>
      <c r="D423" s="228"/>
      <c r="E423" s="228"/>
      <c r="F423" s="228"/>
      <c r="G423" s="228"/>
      <c r="H423" s="120"/>
      <c r="I423" s="120"/>
      <c r="J423" s="237"/>
      <c r="K423" s="239"/>
      <c r="L423" s="237"/>
      <c r="M423" s="237"/>
      <c r="N423" s="120"/>
      <c r="O423" s="120"/>
      <c r="P423" s="120"/>
      <c r="Q423" s="242"/>
      <c r="R423" s="230"/>
      <c r="S423" s="231"/>
      <c r="T423" s="231"/>
      <c r="U423" s="228"/>
      <c r="V423" s="228"/>
      <c r="W423" s="228"/>
    </row>
    <row r="424" spans="2:23" x14ac:dyDescent="0.3">
      <c r="B424" s="228"/>
      <c r="C424" s="228"/>
      <c r="D424" s="228"/>
      <c r="E424" s="228"/>
      <c r="F424" s="228"/>
      <c r="G424" s="228"/>
      <c r="H424" s="120"/>
      <c r="I424" s="120"/>
      <c r="J424" s="237"/>
      <c r="K424" s="239"/>
      <c r="L424" s="237"/>
      <c r="M424" s="237"/>
      <c r="N424" s="120"/>
      <c r="O424" s="120"/>
      <c r="P424" s="120"/>
      <c r="Q424" s="242"/>
      <c r="R424" s="230"/>
      <c r="S424" s="231"/>
      <c r="T424" s="231"/>
      <c r="U424" s="228"/>
      <c r="V424" s="228"/>
      <c r="W424" s="228"/>
    </row>
    <row r="425" spans="2:23" x14ac:dyDescent="0.3">
      <c r="B425" s="228"/>
      <c r="C425" s="228"/>
      <c r="D425" s="228"/>
      <c r="E425" s="228"/>
      <c r="F425" s="228"/>
      <c r="G425" s="228"/>
      <c r="H425" s="120"/>
      <c r="I425" s="120"/>
      <c r="J425" s="237"/>
      <c r="K425" s="239"/>
      <c r="L425" s="237"/>
      <c r="M425" s="237"/>
      <c r="N425" s="120"/>
      <c r="O425" s="120"/>
      <c r="P425" s="120"/>
      <c r="Q425" s="242"/>
      <c r="R425" s="230"/>
      <c r="S425" s="231"/>
      <c r="T425" s="231"/>
      <c r="U425" s="228"/>
      <c r="V425" s="228"/>
      <c r="W425" s="228"/>
    </row>
    <row r="426" spans="2:23" x14ac:dyDescent="0.3">
      <c r="B426" s="228"/>
      <c r="C426" s="228"/>
      <c r="D426" s="228"/>
      <c r="E426" s="228"/>
      <c r="F426" s="228"/>
      <c r="G426" s="228"/>
      <c r="H426" s="120"/>
      <c r="I426" s="120"/>
      <c r="J426" s="237"/>
      <c r="K426" s="239"/>
      <c r="L426" s="237"/>
      <c r="M426" s="237"/>
      <c r="N426" s="120"/>
      <c r="O426" s="120"/>
      <c r="P426" s="120"/>
      <c r="Q426" s="242"/>
      <c r="R426" s="230"/>
      <c r="S426" s="231"/>
      <c r="T426" s="231"/>
      <c r="U426" s="228"/>
      <c r="V426" s="228"/>
      <c r="W426" s="228"/>
    </row>
    <row r="427" spans="2:23" x14ac:dyDescent="0.3">
      <c r="B427" s="228"/>
      <c r="C427" s="228"/>
      <c r="D427" s="228"/>
      <c r="E427" s="228"/>
      <c r="F427" s="228"/>
      <c r="G427" s="228"/>
      <c r="H427" s="120"/>
      <c r="I427" s="120"/>
      <c r="J427" s="237"/>
      <c r="K427" s="239"/>
      <c r="L427" s="237"/>
      <c r="M427" s="237"/>
      <c r="N427" s="120"/>
      <c r="O427" s="120"/>
      <c r="P427" s="120"/>
      <c r="Q427" s="242"/>
      <c r="R427" s="230"/>
      <c r="S427" s="231"/>
      <c r="T427" s="231"/>
      <c r="U427" s="228"/>
      <c r="V427" s="228"/>
      <c r="W427" s="228"/>
    </row>
    <row r="428" spans="2:23" x14ac:dyDescent="0.3">
      <c r="B428" s="228"/>
      <c r="C428" s="228"/>
      <c r="D428" s="228"/>
      <c r="E428" s="228"/>
      <c r="F428" s="228"/>
      <c r="G428" s="228"/>
      <c r="H428" s="120"/>
      <c r="I428" s="120"/>
      <c r="J428" s="237"/>
      <c r="K428" s="239"/>
      <c r="L428" s="237"/>
      <c r="M428" s="237"/>
      <c r="N428" s="120"/>
      <c r="O428" s="120"/>
      <c r="P428" s="120"/>
      <c r="Q428" s="242"/>
      <c r="R428" s="230"/>
      <c r="S428" s="231"/>
      <c r="T428" s="231"/>
      <c r="U428" s="228"/>
      <c r="V428" s="228"/>
      <c r="W428" s="228"/>
    </row>
    <row r="429" spans="2:23" x14ac:dyDescent="0.3">
      <c r="B429" s="228"/>
      <c r="C429" s="228"/>
      <c r="D429" s="228"/>
      <c r="E429" s="228"/>
      <c r="F429" s="228"/>
      <c r="G429" s="228"/>
      <c r="H429" s="120"/>
      <c r="I429" s="120"/>
      <c r="J429" s="237"/>
      <c r="K429" s="239"/>
      <c r="L429" s="237"/>
      <c r="M429" s="237"/>
      <c r="N429" s="120"/>
      <c r="O429" s="120"/>
      <c r="P429" s="120"/>
      <c r="Q429" s="242"/>
      <c r="R429" s="230"/>
      <c r="S429" s="231"/>
      <c r="T429" s="231"/>
      <c r="U429" s="228"/>
      <c r="V429" s="228"/>
      <c r="W429" s="228"/>
    </row>
    <row r="430" spans="2:23" x14ac:dyDescent="0.3">
      <c r="B430" s="228"/>
      <c r="C430" s="228"/>
      <c r="D430" s="228"/>
      <c r="E430" s="228"/>
      <c r="F430" s="228"/>
      <c r="G430" s="228"/>
      <c r="H430" s="120"/>
      <c r="I430" s="120"/>
      <c r="J430" s="237"/>
      <c r="K430" s="239"/>
      <c r="L430" s="237"/>
      <c r="M430" s="237"/>
      <c r="N430" s="120"/>
      <c r="O430" s="120"/>
      <c r="P430" s="120"/>
      <c r="Q430" s="242"/>
      <c r="R430" s="230"/>
      <c r="S430" s="231"/>
      <c r="T430" s="231"/>
      <c r="U430" s="228"/>
      <c r="V430" s="228"/>
      <c r="W430" s="228"/>
    </row>
    <row r="431" spans="2:23" x14ac:dyDescent="0.3">
      <c r="B431" s="228"/>
      <c r="C431" s="228"/>
      <c r="D431" s="228"/>
      <c r="E431" s="228"/>
      <c r="F431" s="228"/>
      <c r="G431" s="228"/>
      <c r="H431" s="120"/>
      <c r="I431" s="120"/>
      <c r="J431" s="237"/>
      <c r="K431" s="239"/>
      <c r="L431" s="237"/>
      <c r="M431" s="237"/>
      <c r="N431" s="120"/>
      <c r="O431" s="120"/>
      <c r="P431" s="120"/>
      <c r="Q431" s="242"/>
      <c r="R431" s="230"/>
      <c r="S431" s="231"/>
      <c r="T431" s="231"/>
      <c r="U431" s="228"/>
      <c r="V431" s="228"/>
      <c r="W431" s="228"/>
    </row>
    <row r="432" spans="2:23" x14ac:dyDescent="0.3">
      <c r="B432" s="228"/>
      <c r="C432" s="228"/>
      <c r="D432" s="228"/>
      <c r="E432" s="228"/>
      <c r="F432" s="228"/>
      <c r="G432" s="228"/>
      <c r="H432" s="120"/>
      <c r="I432" s="120"/>
      <c r="J432" s="237"/>
      <c r="K432" s="239"/>
      <c r="L432" s="237"/>
      <c r="M432" s="237"/>
      <c r="N432" s="120"/>
      <c r="O432" s="120"/>
      <c r="P432" s="120"/>
      <c r="Q432" s="242"/>
      <c r="R432" s="230"/>
      <c r="S432" s="231"/>
      <c r="T432" s="231"/>
      <c r="U432" s="228"/>
      <c r="V432" s="228"/>
      <c r="W432" s="228"/>
    </row>
    <row r="433" spans="2:23" x14ac:dyDescent="0.3">
      <c r="B433" s="228"/>
      <c r="C433" s="228"/>
      <c r="D433" s="228"/>
      <c r="E433" s="228"/>
      <c r="F433" s="228"/>
      <c r="G433" s="228"/>
      <c r="H433" s="120"/>
      <c r="I433" s="120"/>
      <c r="J433" s="237"/>
      <c r="K433" s="239"/>
      <c r="L433" s="237"/>
      <c r="M433" s="237"/>
      <c r="N433" s="120"/>
      <c r="O433" s="120"/>
      <c r="P433" s="120"/>
      <c r="Q433" s="242"/>
      <c r="R433" s="230"/>
      <c r="S433" s="231"/>
      <c r="T433" s="231"/>
      <c r="U433" s="228"/>
      <c r="V433" s="228"/>
      <c r="W433" s="228"/>
    </row>
    <row r="434" spans="2:23" x14ac:dyDescent="0.3">
      <c r="B434" s="228"/>
      <c r="C434" s="228"/>
      <c r="D434" s="228"/>
      <c r="E434" s="228"/>
      <c r="F434" s="228"/>
      <c r="G434" s="228"/>
      <c r="H434" s="120"/>
      <c r="I434" s="120"/>
      <c r="J434" s="237"/>
      <c r="K434" s="239"/>
      <c r="L434" s="237"/>
      <c r="M434" s="237"/>
      <c r="N434" s="120"/>
      <c r="O434" s="120"/>
      <c r="P434" s="120"/>
      <c r="Q434" s="242"/>
      <c r="R434" s="230"/>
      <c r="S434" s="231"/>
      <c r="T434" s="231"/>
      <c r="U434" s="228"/>
      <c r="V434" s="228"/>
      <c r="W434" s="228"/>
    </row>
    <row r="435" spans="2:23" x14ac:dyDescent="0.3">
      <c r="B435" s="228"/>
      <c r="C435" s="228"/>
      <c r="D435" s="228"/>
      <c r="E435" s="228"/>
      <c r="F435" s="228"/>
      <c r="G435" s="228"/>
      <c r="H435" s="120"/>
      <c r="I435" s="120"/>
      <c r="J435" s="237"/>
      <c r="K435" s="239"/>
      <c r="L435" s="237"/>
      <c r="M435" s="237"/>
      <c r="N435" s="120"/>
      <c r="O435" s="120"/>
      <c r="P435" s="120"/>
      <c r="Q435" s="242"/>
      <c r="R435" s="230"/>
      <c r="S435" s="231"/>
      <c r="T435" s="231"/>
      <c r="U435" s="228"/>
      <c r="V435" s="228"/>
      <c r="W435" s="228"/>
    </row>
    <row r="436" spans="2:23" x14ac:dyDescent="0.3">
      <c r="B436" s="228"/>
      <c r="C436" s="228"/>
      <c r="D436" s="228"/>
      <c r="E436" s="228"/>
      <c r="F436" s="228"/>
      <c r="G436" s="228"/>
      <c r="H436" s="120"/>
      <c r="I436" s="120"/>
      <c r="J436" s="237"/>
      <c r="K436" s="239"/>
      <c r="L436" s="237"/>
      <c r="M436" s="237"/>
      <c r="N436" s="120"/>
      <c r="O436" s="120"/>
      <c r="P436" s="120"/>
      <c r="Q436" s="242"/>
      <c r="R436" s="230"/>
      <c r="S436" s="231"/>
      <c r="T436" s="231"/>
      <c r="U436" s="228"/>
      <c r="V436" s="228"/>
      <c r="W436" s="228"/>
    </row>
    <row r="437" spans="2:23" x14ac:dyDescent="0.3">
      <c r="B437" s="228"/>
      <c r="C437" s="228"/>
      <c r="D437" s="228"/>
      <c r="E437" s="228"/>
      <c r="F437" s="228"/>
      <c r="G437" s="228"/>
      <c r="H437" s="120"/>
      <c r="I437" s="120"/>
      <c r="J437" s="237"/>
      <c r="K437" s="239"/>
      <c r="L437" s="237"/>
      <c r="M437" s="237"/>
      <c r="N437" s="120"/>
      <c r="O437" s="120"/>
      <c r="P437" s="120"/>
      <c r="Q437" s="242"/>
      <c r="R437" s="230"/>
      <c r="S437" s="231"/>
      <c r="T437" s="231"/>
      <c r="U437" s="228"/>
      <c r="V437" s="228"/>
      <c r="W437" s="228"/>
    </row>
    <row r="438" spans="2:23" x14ac:dyDescent="0.3">
      <c r="B438" s="228"/>
      <c r="C438" s="228"/>
      <c r="D438" s="228"/>
      <c r="E438" s="228"/>
      <c r="F438" s="228"/>
      <c r="G438" s="228"/>
      <c r="H438" s="120"/>
      <c r="I438" s="120"/>
      <c r="J438" s="237"/>
      <c r="K438" s="239"/>
      <c r="L438" s="237"/>
      <c r="M438" s="237"/>
      <c r="N438" s="120"/>
      <c r="O438" s="120"/>
      <c r="P438" s="120"/>
      <c r="Q438" s="242"/>
      <c r="R438" s="230"/>
      <c r="S438" s="231"/>
      <c r="T438" s="231"/>
      <c r="U438" s="228"/>
      <c r="V438" s="228"/>
      <c r="W438" s="228"/>
    </row>
    <row r="439" spans="2:23" x14ac:dyDescent="0.3">
      <c r="B439" s="228"/>
      <c r="C439" s="228"/>
      <c r="D439" s="228"/>
      <c r="E439" s="228"/>
      <c r="F439" s="228"/>
      <c r="G439" s="228"/>
      <c r="H439" s="120"/>
      <c r="I439" s="120"/>
      <c r="J439" s="237"/>
      <c r="K439" s="239"/>
      <c r="L439" s="237"/>
      <c r="M439" s="237"/>
      <c r="N439" s="120"/>
      <c r="O439" s="120"/>
      <c r="P439" s="120"/>
      <c r="Q439" s="242"/>
      <c r="R439" s="230"/>
      <c r="S439" s="231"/>
      <c r="T439" s="231"/>
      <c r="U439" s="228"/>
      <c r="V439" s="228"/>
      <c r="W439" s="228"/>
    </row>
    <row r="440" spans="2:23" x14ac:dyDescent="0.3">
      <c r="B440" s="228"/>
      <c r="C440" s="228"/>
      <c r="D440" s="228"/>
      <c r="E440" s="228"/>
      <c r="F440" s="228"/>
      <c r="G440" s="228"/>
      <c r="H440" s="120"/>
      <c r="I440" s="120"/>
      <c r="J440" s="237"/>
      <c r="K440" s="239"/>
      <c r="L440" s="237"/>
      <c r="M440" s="237"/>
      <c r="N440" s="120"/>
      <c r="O440" s="120"/>
      <c r="P440" s="120"/>
      <c r="Q440" s="242"/>
      <c r="R440" s="230"/>
      <c r="S440" s="231"/>
      <c r="T440" s="231"/>
      <c r="U440" s="228"/>
      <c r="V440" s="228"/>
      <c r="W440" s="228"/>
    </row>
    <row r="441" spans="2:23" x14ac:dyDescent="0.3">
      <c r="B441" s="228"/>
      <c r="C441" s="228"/>
      <c r="D441" s="228"/>
      <c r="E441" s="228"/>
      <c r="F441" s="228"/>
      <c r="G441" s="228"/>
      <c r="H441" s="120"/>
      <c r="I441" s="120"/>
      <c r="J441" s="237"/>
      <c r="K441" s="239"/>
      <c r="L441" s="237"/>
      <c r="M441" s="237"/>
      <c r="N441" s="120"/>
      <c r="O441" s="120"/>
      <c r="P441" s="120"/>
      <c r="Q441" s="242"/>
      <c r="R441" s="230"/>
      <c r="S441" s="231"/>
      <c r="T441" s="231"/>
      <c r="U441" s="228"/>
      <c r="V441" s="228"/>
      <c r="W441" s="228"/>
    </row>
    <row r="442" spans="2:23" x14ac:dyDescent="0.3">
      <c r="B442" s="228"/>
      <c r="C442" s="228"/>
      <c r="D442" s="228"/>
      <c r="E442" s="228"/>
      <c r="F442" s="228"/>
      <c r="G442" s="228"/>
      <c r="H442" s="120"/>
      <c r="I442" s="120"/>
      <c r="J442" s="237"/>
      <c r="K442" s="239"/>
      <c r="L442" s="237"/>
      <c r="M442" s="237"/>
      <c r="N442" s="120"/>
      <c r="O442" s="120"/>
      <c r="P442" s="120"/>
      <c r="Q442" s="242"/>
      <c r="R442" s="230"/>
      <c r="S442" s="231"/>
      <c r="T442" s="231"/>
      <c r="U442" s="228"/>
      <c r="V442" s="228"/>
      <c r="W442" s="228"/>
    </row>
    <row r="443" spans="2:23" x14ac:dyDescent="0.3">
      <c r="B443" s="228"/>
      <c r="C443" s="228"/>
      <c r="D443" s="228"/>
      <c r="E443" s="228"/>
      <c r="F443" s="228"/>
      <c r="G443" s="228"/>
      <c r="H443" s="120"/>
      <c r="I443" s="120"/>
      <c r="J443" s="237"/>
      <c r="K443" s="239"/>
      <c r="L443" s="237"/>
      <c r="M443" s="237"/>
      <c r="N443" s="120"/>
      <c r="O443" s="120"/>
      <c r="P443" s="120"/>
      <c r="Q443" s="242"/>
      <c r="R443" s="230"/>
      <c r="S443" s="231"/>
      <c r="T443" s="231"/>
      <c r="U443" s="228"/>
      <c r="V443" s="228"/>
      <c r="W443" s="228"/>
    </row>
    <row r="444" spans="2:23" x14ac:dyDescent="0.3">
      <c r="B444" s="228"/>
      <c r="C444" s="228"/>
      <c r="D444" s="228"/>
      <c r="E444" s="228"/>
      <c r="F444" s="228"/>
      <c r="G444" s="228"/>
      <c r="H444" s="120"/>
      <c r="I444" s="120"/>
      <c r="J444" s="237"/>
      <c r="K444" s="239"/>
      <c r="L444" s="237"/>
      <c r="M444" s="237"/>
      <c r="N444" s="120"/>
      <c r="O444" s="120"/>
      <c r="P444" s="120"/>
      <c r="Q444" s="242"/>
      <c r="R444" s="230"/>
      <c r="S444" s="231"/>
      <c r="T444" s="231"/>
      <c r="U444" s="228"/>
      <c r="V444" s="228"/>
      <c r="W444" s="228"/>
    </row>
    <row r="445" spans="2:23" x14ac:dyDescent="0.3">
      <c r="B445" s="228"/>
      <c r="C445" s="228"/>
      <c r="D445" s="228"/>
      <c r="E445" s="228"/>
      <c r="F445" s="228"/>
      <c r="G445" s="228"/>
      <c r="H445" s="120"/>
      <c r="I445" s="120"/>
      <c r="J445" s="237"/>
      <c r="K445" s="239"/>
      <c r="L445" s="237"/>
      <c r="M445" s="237"/>
      <c r="N445" s="120"/>
      <c r="O445" s="120"/>
      <c r="P445" s="120"/>
      <c r="Q445" s="242"/>
      <c r="R445" s="230"/>
      <c r="S445" s="231"/>
      <c r="T445" s="231"/>
      <c r="U445" s="228"/>
      <c r="V445" s="228"/>
      <c r="W445" s="228"/>
    </row>
    <row r="446" spans="2:23" x14ac:dyDescent="0.3">
      <c r="B446" s="228"/>
      <c r="C446" s="228"/>
      <c r="D446" s="228"/>
      <c r="E446" s="228"/>
      <c r="F446" s="228"/>
      <c r="G446" s="228"/>
      <c r="H446" s="120"/>
      <c r="I446" s="120"/>
      <c r="J446" s="237"/>
      <c r="K446" s="239"/>
      <c r="L446" s="237"/>
      <c r="M446" s="237"/>
      <c r="N446" s="120"/>
      <c r="O446" s="120"/>
      <c r="P446" s="120"/>
      <c r="Q446" s="242"/>
      <c r="R446" s="230"/>
      <c r="S446" s="231"/>
      <c r="T446" s="231"/>
      <c r="U446" s="228"/>
      <c r="V446" s="228"/>
      <c r="W446" s="228"/>
    </row>
    <row r="447" spans="2:23" x14ac:dyDescent="0.3">
      <c r="B447" s="228"/>
      <c r="C447" s="228"/>
      <c r="D447" s="228"/>
      <c r="E447" s="228"/>
      <c r="F447" s="228"/>
      <c r="G447" s="228"/>
      <c r="H447" s="120"/>
      <c r="I447" s="120"/>
      <c r="J447" s="237"/>
      <c r="K447" s="239"/>
      <c r="L447" s="237"/>
      <c r="M447" s="237"/>
      <c r="N447" s="120"/>
      <c r="O447" s="120"/>
      <c r="P447" s="120"/>
      <c r="Q447" s="242"/>
      <c r="R447" s="230"/>
      <c r="S447" s="231"/>
      <c r="T447" s="231"/>
      <c r="U447" s="228"/>
      <c r="V447" s="228"/>
      <c r="W447" s="228"/>
    </row>
    <row r="448" spans="2:23" x14ac:dyDescent="0.3">
      <c r="B448" s="228"/>
      <c r="C448" s="228"/>
      <c r="D448" s="228"/>
      <c r="E448" s="228"/>
      <c r="F448" s="228"/>
      <c r="G448" s="228"/>
      <c r="H448" s="120"/>
      <c r="I448" s="120"/>
      <c r="J448" s="237"/>
      <c r="K448" s="239"/>
      <c r="L448" s="237"/>
      <c r="M448" s="237"/>
      <c r="N448" s="120"/>
      <c r="O448" s="120"/>
      <c r="P448" s="120"/>
      <c r="Q448" s="242"/>
      <c r="R448" s="230"/>
      <c r="S448" s="231"/>
      <c r="T448" s="231"/>
      <c r="U448" s="228"/>
      <c r="V448" s="228"/>
      <c r="W448" s="228"/>
    </row>
    <row r="449" spans="2:23" x14ac:dyDescent="0.3">
      <c r="B449" s="228"/>
      <c r="C449" s="228"/>
      <c r="D449" s="228"/>
      <c r="E449" s="228"/>
      <c r="F449" s="228"/>
      <c r="G449" s="228"/>
      <c r="H449" s="120"/>
      <c r="I449" s="120"/>
      <c r="J449" s="237"/>
      <c r="K449" s="239"/>
      <c r="L449" s="237"/>
      <c r="M449" s="237"/>
      <c r="N449" s="120"/>
      <c r="O449" s="120"/>
      <c r="P449" s="120"/>
      <c r="Q449" s="242"/>
      <c r="R449" s="230"/>
      <c r="S449" s="231"/>
      <c r="T449" s="231"/>
      <c r="U449" s="228"/>
      <c r="V449" s="228"/>
      <c r="W449" s="228"/>
    </row>
    <row r="450" spans="2:23" x14ac:dyDescent="0.3">
      <c r="B450" s="228"/>
      <c r="C450" s="228"/>
      <c r="D450" s="228"/>
      <c r="E450" s="228"/>
      <c r="F450" s="228"/>
      <c r="G450" s="228"/>
      <c r="H450" s="120"/>
      <c r="I450" s="120"/>
      <c r="J450" s="237"/>
      <c r="K450" s="239"/>
      <c r="L450" s="237"/>
      <c r="M450" s="237"/>
      <c r="N450" s="120"/>
      <c r="O450" s="120"/>
      <c r="P450" s="120"/>
      <c r="Q450" s="242"/>
      <c r="R450" s="230"/>
      <c r="S450" s="231"/>
      <c r="T450" s="231"/>
      <c r="U450" s="228"/>
      <c r="V450" s="228"/>
      <c r="W450" s="228"/>
    </row>
    <row r="451" spans="2:23" x14ac:dyDescent="0.3">
      <c r="B451" s="228"/>
      <c r="C451" s="228"/>
      <c r="D451" s="228"/>
      <c r="E451" s="228"/>
      <c r="F451" s="228"/>
      <c r="G451" s="228"/>
      <c r="H451" s="120"/>
      <c r="I451" s="120"/>
      <c r="J451" s="237"/>
      <c r="K451" s="239"/>
      <c r="L451" s="237"/>
      <c r="M451" s="237"/>
      <c r="N451" s="120"/>
      <c r="O451" s="120"/>
      <c r="P451" s="120"/>
      <c r="Q451" s="242"/>
      <c r="R451" s="230"/>
      <c r="S451" s="231"/>
      <c r="T451" s="231"/>
      <c r="U451" s="228"/>
      <c r="V451" s="228"/>
      <c r="W451" s="228"/>
    </row>
    <row r="452" spans="2:23" x14ac:dyDescent="0.3">
      <c r="B452" s="228"/>
      <c r="C452" s="228"/>
      <c r="D452" s="228"/>
      <c r="E452" s="228"/>
      <c r="F452" s="228"/>
      <c r="G452" s="228"/>
      <c r="H452" s="120"/>
      <c r="I452" s="120"/>
      <c r="J452" s="237"/>
      <c r="K452" s="239"/>
      <c r="L452" s="237"/>
      <c r="M452" s="237"/>
      <c r="N452" s="120"/>
      <c r="O452" s="120"/>
      <c r="P452" s="120"/>
      <c r="Q452" s="242"/>
      <c r="R452" s="230"/>
      <c r="S452" s="231"/>
      <c r="T452" s="231"/>
      <c r="U452" s="228"/>
      <c r="V452" s="228"/>
      <c r="W452" s="228"/>
    </row>
    <row r="453" spans="2:23" x14ac:dyDescent="0.3">
      <c r="B453" s="228"/>
      <c r="C453" s="228"/>
      <c r="D453" s="228"/>
      <c r="E453" s="228"/>
      <c r="F453" s="228"/>
      <c r="G453" s="228"/>
      <c r="H453" s="120"/>
      <c r="I453" s="120"/>
      <c r="J453" s="237"/>
      <c r="K453" s="239"/>
      <c r="L453" s="237"/>
      <c r="M453" s="237"/>
      <c r="N453" s="120"/>
      <c r="O453" s="120"/>
      <c r="P453" s="120"/>
      <c r="Q453" s="242"/>
      <c r="R453" s="230"/>
      <c r="S453" s="231"/>
      <c r="T453" s="231"/>
      <c r="U453" s="228"/>
      <c r="V453" s="228"/>
      <c r="W453" s="228"/>
    </row>
    <row r="454" spans="2:23" x14ac:dyDescent="0.3">
      <c r="B454" s="228"/>
      <c r="C454" s="228"/>
      <c r="D454" s="228"/>
      <c r="E454" s="228"/>
      <c r="F454" s="228"/>
      <c r="G454" s="228"/>
      <c r="H454" s="120"/>
      <c r="I454" s="120"/>
      <c r="J454" s="237"/>
      <c r="K454" s="239"/>
      <c r="L454" s="237"/>
      <c r="M454" s="237"/>
      <c r="N454" s="120"/>
      <c r="O454" s="120"/>
      <c r="P454" s="120"/>
      <c r="Q454" s="242"/>
      <c r="R454" s="230"/>
      <c r="S454" s="231"/>
      <c r="T454" s="231"/>
      <c r="U454" s="228"/>
      <c r="V454" s="228"/>
      <c r="W454" s="228"/>
    </row>
    <row r="455" spans="2:23" x14ac:dyDescent="0.3">
      <c r="B455" s="228"/>
      <c r="C455" s="228"/>
      <c r="D455" s="228"/>
      <c r="E455" s="228"/>
      <c r="F455" s="228"/>
      <c r="G455" s="228"/>
      <c r="H455" s="120"/>
      <c r="I455" s="120"/>
      <c r="J455" s="237"/>
      <c r="K455" s="239"/>
      <c r="L455" s="237"/>
      <c r="M455" s="237"/>
      <c r="N455" s="120"/>
      <c r="O455" s="120"/>
      <c r="P455" s="120"/>
      <c r="Q455" s="242"/>
      <c r="R455" s="230"/>
      <c r="S455" s="231"/>
      <c r="T455" s="231"/>
      <c r="U455" s="228"/>
      <c r="V455" s="228"/>
      <c r="W455" s="228"/>
    </row>
    <row r="456" spans="2:23" x14ac:dyDescent="0.3">
      <c r="B456" s="228"/>
      <c r="C456" s="228"/>
      <c r="D456" s="228"/>
      <c r="E456" s="228"/>
      <c r="F456" s="228"/>
      <c r="G456" s="228"/>
      <c r="H456" s="120"/>
      <c r="I456" s="120"/>
      <c r="J456" s="237"/>
      <c r="K456" s="239"/>
      <c r="L456" s="237"/>
      <c r="M456" s="237"/>
      <c r="N456" s="120"/>
      <c r="O456" s="120"/>
      <c r="P456" s="120"/>
      <c r="Q456" s="242"/>
      <c r="R456" s="230"/>
      <c r="S456" s="231"/>
      <c r="T456" s="231"/>
      <c r="U456" s="228"/>
      <c r="V456" s="228"/>
      <c r="W456" s="228"/>
    </row>
    <row r="457" spans="2:23" x14ac:dyDescent="0.3">
      <c r="B457" s="228"/>
      <c r="C457" s="228"/>
      <c r="D457" s="228"/>
      <c r="E457" s="228"/>
      <c r="F457" s="228"/>
      <c r="G457" s="228"/>
      <c r="H457" s="120"/>
      <c r="I457" s="120"/>
      <c r="J457" s="237"/>
      <c r="K457" s="239"/>
      <c r="L457" s="237"/>
      <c r="M457" s="237"/>
      <c r="N457" s="120"/>
      <c r="O457" s="120"/>
      <c r="P457" s="120"/>
      <c r="Q457" s="242"/>
      <c r="R457" s="230"/>
      <c r="S457" s="231"/>
      <c r="T457" s="231"/>
      <c r="U457" s="228"/>
      <c r="V457" s="228"/>
      <c r="W457" s="228"/>
    </row>
    <row r="458" spans="2:23" x14ac:dyDescent="0.3">
      <c r="B458" s="228"/>
      <c r="C458" s="228"/>
      <c r="D458" s="228"/>
      <c r="E458" s="228"/>
      <c r="F458" s="228"/>
      <c r="G458" s="228"/>
      <c r="H458" s="120"/>
      <c r="I458" s="120"/>
      <c r="J458" s="237"/>
      <c r="K458" s="239"/>
      <c r="L458" s="237"/>
      <c r="M458" s="237"/>
      <c r="N458" s="120"/>
      <c r="O458" s="120"/>
      <c r="P458" s="120"/>
      <c r="Q458" s="242"/>
      <c r="R458" s="230"/>
      <c r="S458" s="231"/>
      <c r="T458" s="231"/>
      <c r="U458" s="228"/>
      <c r="V458" s="228"/>
      <c r="W458" s="228"/>
    </row>
    <row r="459" spans="2:23" x14ac:dyDescent="0.3">
      <c r="B459" s="228"/>
      <c r="C459" s="228"/>
      <c r="D459" s="228"/>
      <c r="E459" s="228"/>
      <c r="F459" s="228"/>
      <c r="G459" s="228"/>
      <c r="H459" s="120"/>
      <c r="I459" s="120"/>
      <c r="J459" s="237"/>
      <c r="K459" s="239"/>
      <c r="L459" s="237"/>
      <c r="M459" s="237"/>
      <c r="N459" s="120"/>
      <c r="O459" s="120"/>
      <c r="P459" s="120"/>
      <c r="Q459" s="242"/>
      <c r="R459" s="230"/>
      <c r="S459" s="231"/>
      <c r="T459" s="231"/>
      <c r="U459" s="228"/>
      <c r="V459" s="228"/>
      <c r="W459" s="228"/>
    </row>
    <row r="460" spans="2:23" x14ac:dyDescent="0.3">
      <c r="B460" s="228"/>
      <c r="C460" s="228"/>
      <c r="D460" s="228"/>
      <c r="E460" s="228"/>
      <c r="F460" s="228"/>
      <c r="G460" s="228"/>
      <c r="H460" s="120"/>
      <c r="I460" s="120"/>
      <c r="J460" s="237"/>
      <c r="K460" s="239"/>
      <c r="L460" s="237"/>
      <c r="M460" s="237"/>
      <c r="N460" s="120"/>
      <c r="O460" s="120"/>
      <c r="P460" s="120"/>
      <c r="Q460" s="242"/>
      <c r="R460" s="230"/>
      <c r="S460" s="231"/>
      <c r="T460" s="231"/>
      <c r="U460" s="228"/>
      <c r="V460" s="228"/>
      <c r="W460" s="228"/>
    </row>
    <row r="461" spans="2:23" x14ac:dyDescent="0.3">
      <c r="B461" s="228"/>
      <c r="C461" s="228"/>
      <c r="D461" s="228"/>
      <c r="E461" s="228"/>
      <c r="F461" s="228"/>
      <c r="G461" s="228"/>
      <c r="H461" s="120"/>
      <c r="I461" s="120"/>
      <c r="J461" s="237"/>
      <c r="K461" s="239"/>
      <c r="L461" s="237"/>
      <c r="M461" s="237"/>
      <c r="N461" s="120"/>
      <c r="O461" s="120"/>
      <c r="P461" s="120"/>
      <c r="Q461" s="242"/>
      <c r="R461" s="230"/>
      <c r="S461" s="231"/>
      <c r="T461" s="231"/>
      <c r="U461" s="228"/>
      <c r="V461" s="228"/>
      <c r="W461" s="228"/>
    </row>
    <row r="462" spans="2:23" x14ac:dyDescent="0.3">
      <c r="B462" s="228"/>
      <c r="C462" s="228"/>
      <c r="D462" s="228"/>
      <c r="E462" s="228"/>
      <c r="F462" s="228"/>
      <c r="G462" s="228"/>
      <c r="H462" s="120"/>
      <c r="I462" s="120"/>
      <c r="J462" s="237"/>
      <c r="K462" s="239"/>
      <c r="L462" s="237"/>
      <c r="M462" s="237"/>
      <c r="N462" s="120"/>
      <c r="O462" s="120"/>
      <c r="P462" s="120"/>
      <c r="Q462" s="242"/>
      <c r="R462" s="230"/>
      <c r="S462" s="231"/>
      <c r="T462" s="231"/>
      <c r="U462" s="228"/>
      <c r="V462" s="228"/>
      <c r="W462" s="228"/>
    </row>
    <row r="463" spans="2:23" x14ac:dyDescent="0.3">
      <c r="B463" s="228"/>
      <c r="C463" s="228"/>
      <c r="D463" s="228"/>
      <c r="E463" s="228"/>
      <c r="F463" s="228"/>
      <c r="G463" s="228"/>
      <c r="H463" s="120"/>
      <c r="I463" s="120"/>
      <c r="J463" s="237"/>
      <c r="K463" s="239"/>
      <c r="L463" s="237"/>
      <c r="M463" s="237"/>
      <c r="N463" s="120"/>
      <c r="O463" s="120"/>
      <c r="P463" s="120"/>
      <c r="Q463" s="242"/>
      <c r="R463" s="230"/>
      <c r="S463" s="231"/>
      <c r="T463" s="231"/>
      <c r="U463" s="228"/>
      <c r="V463" s="228"/>
      <c r="W463" s="228"/>
    </row>
    <row r="464" spans="2:23" x14ac:dyDescent="0.3">
      <c r="B464" s="228"/>
      <c r="C464" s="228"/>
      <c r="D464" s="228"/>
      <c r="E464" s="228"/>
      <c r="F464" s="228"/>
      <c r="G464" s="228"/>
      <c r="H464" s="120"/>
      <c r="I464" s="120"/>
      <c r="J464" s="237"/>
      <c r="K464" s="239"/>
      <c r="L464" s="237"/>
      <c r="M464" s="237"/>
      <c r="N464" s="120"/>
      <c r="O464" s="120"/>
      <c r="P464" s="120"/>
      <c r="Q464" s="242"/>
      <c r="R464" s="230"/>
      <c r="S464" s="231"/>
      <c r="T464" s="231"/>
      <c r="U464" s="228"/>
      <c r="V464" s="228"/>
      <c r="W464" s="228"/>
    </row>
    <row r="465" spans="2:23" x14ac:dyDescent="0.3">
      <c r="B465" s="228"/>
      <c r="C465" s="228"/>
      <c r="D465" s="228"/>
      <c r="E465" s="228"/>
      <c r="F465" s="228"/>
      <c r="G465" s="228"/>
      <c r="H465" s="120"/>
      <c r="I465" s="120"/>
      <c r="J465" s="237"/>
      <c r="K465" s="239"/>
      <c r="L465" s="237"/>
      <c r="M465" s="237"/>
      <c r="N465" s="120"/>
      <c r="O465" s="120"/>
      <c r="P465" s="120"/>
      <c r="Q465" s="242"/>
      <c r="R465" s="230"/>
      <c r="S465" s="231"/>
      <c r="T465" s="231"/>
      <c r="U465" s="228"/>
      <c r="V465" s="228"/>
      <c r="W465" s="228"/>
    </row>
    <row r="466" spans="2:23" x14ac:dyDescent="0.3">
      <c r="B466" s="228"/>
      <c r="C466" s="228"/>
      <c r="D466" s="228"/>
      <c r="E466" s="228"/>
      <c r="F466" s="228"/>
      <c r="G466" s="228"/>
      <c r="H466" s="120"/>
      <c r="I466" s="120"/>
      <c r="J466" s="237"/>
      <c r="K466" s="239"/>
      <c r="L466" s="237"/>
      <c r="M466" s="237"/>
      <c r="N466" s="120"/>
      <c r="O466" s="120"/>
      <c r="P466" s="120"/>
      <c r="Q466" s="242"/>
      <c r="R466" s="230"/>
      <c r="S466" s="231"/>
      <c r="T466" s="231"/>
      <c r="U466" s="228"/>
      <c r="V466" s="228"/>
      <c r="W466" s="228"/>
    </row>
    <row r="467" spans="2:23" x14ac:dyDescent="0.3">
      <c r="B467" s="228"/>
      <c r="C467" s="228"/>
      <c r="D467" s="228"/>
      <c r="E467" s="228"/>
      <c r="F467" s="228"/>
      <c r="G467" s="228"/>
      <c r="H467" s="120"/>
      <c r="I467" s="120"/>
      <c r="J467" s="237"/>
      <c r="K467" s="239"/>
      <c r="L467" s="237"/>
      <c r="M467" s="237"/>
      <c r="N467" s="120"/>
      <c r="O467" s="120"/>
      <c r="P467" s="120"/>
      <c r="Q467" s="242"/>
      <c r="R467" s="230"/>
      <c r="S467" s="231"/>
      <c r="T467" s="231"/>
      <c r="U467" s="228"/>
      <c r="V467" s="228"/>
      <c r="W467" s="228"/>
    </row>
    <row r="468" spans="2:23" x14ac:dyDescent="0.3">
      <c r="B468" s="228"/>
      <c r="C468" s="228"/>
      <c r="D468" s="228"/>
      <c r="E468" s="228"/>
      <c r="F468" s="228"/>
      <c r="G468" s="228"/>
      <c r="H468" s="120"/>
      <c r="I468" s="120"/>
      <c r="J468" s="237"/>
      <c r="K468" s="239"/>
      <c r="L468" s="237"/>
      <c r="M468" s="237"/>
      <c r="N468" s="120"/>
      <c r="O468" s="120"/>
      <c r="P468" s="120"/>
      <c r="Q468" s="242"/>
      <c r="R468" s="230"/>
      <c r="S468" s="231"/>
      <c r="T468" s="231"/>
      <c r="U468" s="228"/>
      <c r="V468" s="228"/>
      <c r="W468" s="228"/>
    </row>
    <row r="469" spans="2:23" x14ac:dyDescent="0.3">
      <c r="B469" s="228"/>
      <c r="C469" s="228"/>
      <c r="D469" s="228"/>
      <c r="E469" s="228"/>
      <c r="F469" s="228"/>
      <c r="G469" s="228"/>
      <c r="H469" s="120"/>
      <c r="I469" s="120"/>
      <c r="J469" s="237"/>
      <c r="K469" s="239"/>
      <c r="L469" s="237"/>
      <c r="M469" s="237"/>
      <c r="N469" s="120"/>
      <c r="O469" s="120"/>
      <c r="P469" s="120"/>
      <c r="Q469" s="242"/>
      <c r="R469" s="230"/>
      <c r="S469" s="231"/>
      <c r="T469" s="231"/>
      <c r="U469" s="228"/>
      <c r="V469" s="228"/>
      <c r="W469" s="228"/>
    </row>
    <row r="470" spans="2:23" x14ac:dyDescent="0.3">
      <c r="B470" s="228"/>
      <c r="C470" s="228"/>
      <c r="D470" s="228"/>
      <c r="E470" s="228"/>
      <c r="F470" s="228"/>
      <c r="G470" s="228"/>
      <c r="H470" s="120"/>
      <c r="I470" s="120"/>
      <c r="J470" s="237"/>
      <c r="K470" s="239"/>
      <c r="L470" s="237"/>
      <c r="M470" s="237"/>
      <c r="N470" s="120"/>
      <c r="O470" s="120"/>
      <c r="P470" s="120"/>
      <c r="Q470" s="242"/>
      <c r="R470" s="230"/>
      <c r="S470" s="231"/>
      <c r="T470" s="231"/>
      <c r="U470" s="228"/>
      <c r="V470" s="228"/>
      <c r="W470" s="228"/>
    </row>
    <row r="471" spans="2:23" x14ac:dyDescent="0.3">
      <c r="B471" s="228"/>
      <c r="C471" s="228"/>
      <c r="D471" s="228"/>
      <c r="E471" s="228"/>
      <c r="F471" s="228"/>
      <c r="G471" s="228"/>
      <c r="H471" s="120"/>
      <c r="I471" s="120"/>
      <c r="J471" s="237"/>
      <c r="K471" s="239"/>
      <c r="L471" s="237"/>
      <c r="M471" s="237"/>
      <c r="N471" s="120"/>
      <c r="O471" s="120"/>
      <c r="P471" s="120"/>
      <c r="Q471" s="242"/>
      <c r="R471" s="230"/>
      <c r="S471" s="231"/>
      <c r="T471" s="231"/>
      <c r="U471" s="228"/>
      <c r="V471" s="228"/>
      <c r="W471" s="228"/>
    </row>
    <row r="472" spans="2:23" x14ac:dyDescent="0.3">
      <c r="B472" s="228"/>
      <c r="C472" s="228"/>
      <c r="D472" s="228"/>
      <c r="E472" s="228"/>
      <c r="F472" s="228"/>
      <c r="G472" s="228"/>
      <c r="H472" s="120"/>
      <c r="I472" s="120"/>
      <c r="J472" s="237"/>
      <c r="K472" s="239"/>
      <c r="L472" s="237"/>
      <c r="M472" s="237"/>
      <c r="N472" s="120"/>
      <c r="O472" s="120"/>
      <c r="P472" s="120"/>
      <c r="Q472" s="242"/>
      <c r="R472" s="230"/>
      <c r="S472" s="231"/>
      <c r="T472" s="231"/>
      <c r="U472" s="228"/>
      <c r="V472" s="228"/>
      <c r="W472" s="228"/>
    </row>
    <row r="473" spans="2:23" x14ac:dyDescent="0.3">
      <c r="B473" s="228"/>
      <c r="C473" s="228"/>
      <c r="D473" s="228"/>
      <c r="E473" s="228"/>
      <c r="F473" s="228"/>
      <c r="G473" s="228"/>
      <c r="H473" s="120"/>
      <c r="I473" s="120"/>
      <c r="J473" s="237"/>
      <c r="K473" s="239"/>
      <c r="L473" s="237"/>
      <c r="M473" s="237"/>
      <c r="N473" s="120"/>
      <c r="O473" s="120"/>
      <c r="P473" s="120"/>
      <c r="Q473" s="242"/>
      <c r="R473" s="230"/>
      <c r="S473" s="231"/>
      <c r="T473" s="231"/>
      <c r="U473" s="228"/>
      <c r="V473" s="228"/>
      <c r="W473" s="228"/>
    </row>
    <row r="474" spans="2:23" x14ac:dyDescent="0.3">
      <c r="B474" s="228"/>
      <c r="C474" s="228"/>
      <c r="D474" s="228"/>
      <c r="E474" s="228"/>
      <c r="F474" s="228"/>
      <c r="G474" s="228"/>
      <c r="H474" s="120"/>
      <c r="I474" s="120"/>
      <c r="J474" s="237"/>
      <c r="K474" s="239"/>
      <c r="L474" s="237"/>
      <c r="M474" s="237"/>
      <c r="N474" s="120"/>
      <c r="O474" s="120"/>
      <c r="P474" s="120"/>
      <c r="Q474" s="242"/>
      <c r="R474" s="230"/>
      <c r="S474" s="231"/>
      <c r="T474" s="231"/>
      <c r="U474" s="228"/>
      <c r="V474" s="228"/>
      <c r="W474" s="228"/>
    </row>
    <row r="475" spans="2:23" x14ac:dyDescent="0.3">
      <c r="B475" s="228"/>
      <c r="C475" s="228"/>
      <c r="D475" s="228"/>
      <c r="E475" s="228"/>
      <c r="F475" s="228"/>
      <c r="G475" s="228"/>
      <c r="H475" s="120"/>
      <c r="I475" s="120"/>
      <c r="J475" s="237"/>
      <c r="K475" s="239"/>
      <c r="L475" s="237"/>
      <c r="M475" s="237"/>
      <c r="N475" s="120"/>
      <c r="O475" s="120"/>
      <c r="P475" s="120"/>
      <c r="Q475" s="242"/>
      <c r="R475" s="230"/>
      <c r="S475" s="231"/>
      <c r="T475" s="231"/>
      <c r="U475" s="228"/>
      <c r="V475" s="228"/>
      <c r="W475" s="228"/>
    </row>
    <row r="476" spans="2:23" x14ac:dyDescent="0.3">
      <c r="B476" s="228"/>
      <c r="C476" s="228"/>
      <c r="D476" s="228"/>
      <c r="E476" s="228"/>
      <c r="F476" s="228"/>
      <c r="G476" s="228"/>
      <c r="H476" s="120"/>
      <c r="I476" s="120"/>
      <c r="J476" s="237"/>
      <c r="K476" s="239"/>
      <c r="L476" s="237"/>
      <c r="M476" s="237"/>
      <c r="N476" s="120"/>
      <c r="O476" s="120"/>
      <c r="P476" s="120"/>
      <c r="Q476" s="242"/>
      <c r="R476" s="230"/>
      <c r="S476" s="231"/>
      <c r="T476" s="231"/>
      <c r="U476" s="228"/>
      <c r="V476" s="228"/>
      <c r="W476" s="228"/>
    </row>
    <row r="477" spans="2:23" x14ac:dyDescent="0.3">
      <c r="B477" s="228"/>
      <c r="C477" s="228"/>
      <c r="D477" s="228"/>
      <c r="E477" s="228"/>
      <c r="F477" s="228"/>
      <c r="G477" s="228"/>
      <c r="H477" s="120"/>
      <c r="I477" s="120"/>
      <c r="J477" s="237"/>
      <c r="K477" s="239"/>
      <c r="L477" s="237"/>
      <c r="M477" s="237"/>
      <c r="N477" s="120"/>
      <c r="O477" s="120"/>
      <c r="P477" s="120"/>
      <c r="Q477" s="242"/>
      <c r="R477" s="230"/>
      <c r="S477" s="231"/>
      <c r="T477" s="231"/>
      <c r="U477" s="228"/>
      <c r="V477" s="228"/>
      <c r="W477" s="228"/>
    </row>
    <row r="478" spans="2:23" x14ac:dyDescent="0.3">
      <c r="B478" s="228"/>
      <c r="C478" s="228"/>
      <c r="D478" s="228"/>
      <c r="E478" s="228"/>
      <c r="F478" s="228"/>
      <c r="G478" s="228"/>
      <c r="H478" s="120"/>
      <c r="I478" s="120"/>
      <c r="J478" s="237"/>
      <c r="K478" s="239"/>
      <c r="L478" s="237"/>
      <c r="M478" s="237"/>
      <c r="N478" s="120"/>
      <c r="O478" s="120"/>
      <c r="P478" s="120"/>
      <c r="Q478" s="242"/>
      <c r="R478" s="230"/>
      <c r="S478" s="231"/>
      <c r="T478" s="231"/>
      <c r="U478" s="228"/>
      <c r="V478" s="228"/>
      <c r="W478" s="228"/>
    </row>
    <row r="479" spans="2:23" x14ac:dyDescent="0.3">
      <c r="B479" s="228"/>
      <c r="C479" s="228"/>
      <c r="D479" s="228"/>
      <c r="E479" s="228"/>
      <c r="F479" s="228"/>
      <c r="G479" s="228"/>
      <c r="H479" s="120"/>
      <c r="I479" s="120"/>
      <c r="J479" s="237"/>
      <c r="K479" s="239"/>
      <c r="L479" s="237"/>
      <c r="M479" s="237"/>
      <c r="N479" s="120"/>
      <c r="O479" s="120"/>
      <c r="P479" s="120"/>
      <c r="Q479" s="242"/>
      <c r="R479" s="230"/>
      <c r="S479" s="231"/>
      <c r="T479" s="231"/>
      <c r="U479" s="228"/>
      <c r="V479" s="228"/>
      <c r="W479" s="228"/>
    </row>
    <row r="480" spans="2:23" x14ac:dyDescent="0.3">
      <c r="B480" s="228"/>
      <c r="C480" s="228"/>
      <c r="D480" s="228"/>
      <c r="E480" s="228"/>
      <c r="F480" s="228"/>
      <c r="G480" s="228"/>
      <c r="H480" s="120"/>
      <c r="I480" s="120"/>
      <c r="J480" s="237"/>
      <c r="K480" s="239"/>
      <c r="L480" s="237"/>
      <c r="M480" s="237"/>
      <c r="N480" s="120"/>
      <c r="O480" s="120"/>
      <c r="P480" s="120"/>
      <c r="Q480" s="242"/>
      <c r="R480" s="230"/>
      <c r="S480" s="231"/>
      <c r="T480" s="231"/>
      <c r="U480" s="228"/>
      <c r="V480" s="228"/>
      <c r="W480" s="228"/>
    </row>
    <row r="481" spans="2:23" x14ac:dyDescent="0.3">
      <c r="B481" s="228"/>
      <c r="C481" s="228"/>
      <c r="D481" s="228"/>
      <c r="E481" s="228"/>
      <c r="F481" s="228"/>
      <c r="G481" s="228"/>
      <c r="H481" s="120"/>
      <c r="I481" s="120"/>
      <c r="J481" s="237"/>
      <c r="K481" s="239"/>
      <c r="L481" s="237"/>
      <c r="M481" s="237"/>
      <c r="N481" s="120"/>
      <c r="O481" s="120"/>
      <c r="P481" s="120"/>
      <c r="Q481" s="242"/>
      <c r="R481" s="230"/>
      <c r="S481" s="231"/>
      <c r="T481" s="231"/>
      <c r="U481" s="228"/>
      <c r="V481" s="228"/>
      <c r="W481" s="228"/>
    </row>
    <row r="482" spans="2:23" x14ac:dyDescent="0.3">
      <c r="B482" s="228"/>
      <c r="C482" s="228"/>
      <c r="D482" s="228"/>
      <c r="E482" s="228"/>
      <c r="F482" s="228"/>
      <c r="G482" s="228"/>
      <c r="H482" s="120"/>
      <c r="I482" s="120"/>
      <c r="J482" s="237"/>
      <c r="K482" s="239"/>
      <c r="L482" s="237"/>
      <c r="M482" s="237"/>
      <c r="N482" s="120"/>
      <c r="O482" s="120"/>
      <c r="P482" s="120"/>
      <c r="Q482" s="242"/>
      <c r="R482" s="230"/>
      <c r="S482" s="231"/>
      <c r="T482" s="231"/>
      <c r="U482" s="228"/>
      <c r="V482" s="228"/>
      <c r="W482" s="228"/>
    </row>
    <row r="483" spans="2:23" x14ac:dyDescent="0.3">
      <c r="B483" s="228"/>
      <c r="C483" s="228"/>
      <c r="D483" s="228"/>
      <c r="E483" s="228"/>
      <c r="F483" s="228"/>
      <c r="G483" s="228"/>
      <c r="H483" s="120"/>
      <c r="I483" s="120"/>
      <c r="J483" s="237"/>
      <c r="K483" s="239"/>
      <c r="L483" s="237"/>
      <c r="M483" s="237"/>
      <c r="N483" s="120"/>
      <c r="O483" s="120"/>
      <c r="P483" s="120"/>
      <c r="Q483" s="242"/>
      <c r="R483" s="230"/>
      <c r="S483" s="231"/>
      <c r="T483" s="231"/>
      <c r="U483" s="228"/>
      <c r="V483" s="228"/>
      <c r="W483" s="228"/>
    </row>
    <row r="484" spans="2:23" x14ac:dyDescent="0.3">
      <c r="B484" s="228"/>
      <c r="C484" s="228"/>
      <c r="D484" s="228"/>
      <c r="E484" s="228"/>
      <c r="F484" s="228"/>
      <c r="G484" s="228"/>
      <c r="H484" s="120"/>
      <c r="I484" s="120"/>
      <c r="J484" s="237"/>
      <c r="K484" s="239"/>
      <c r="L484" s="237"/>
      <c r="M484" s="237"/>
      <c r="N484" s="120"/>
      <c r="O484" s="120"/>
      <c r="P484" s="120"/>
      <c r="Q484" s="242"/>
      <c r="R484" s="230"/>
      <c r="S484" s="231"/>
      <c r="T484" s="231"/>
      <c r="U484" s="228"/>
      <c r="V484" s="228"/>
      <c r="W484" s="228"/>
    </row>
    <row r="485" spans="2:23" x14ac:dyDescent="0.3">
      <c r="B485" s="228"/>
      <c r="C485" s="228"/>
      <c r="D485" s="228"/>
      <c r="E485" s="228"/>
      <c r="F485" s="228"/>
      <c r="G485" s="228"/>
      <c r="H485" s="120"/>
      <c r="I485" s="120"/>
      <c r="J485" s="237"/>
      <c r="K485" s="239"/>
      <c r="L485" s="237"/>
      <c r="M485" s="237"/>
      <c r="N485" s="120"/>
      <c r="O485" s="120"/>
      <c r="P485" s="120"/>
      <c r="Q485" s="242"/>
      <c r="R485" s="230"/>
      <c r="S485" s="231"/>
      <c r="T485" s="231"/>
      <c r="U485" s="228"/>
      <c r="V485" s="228"/>
      <c r="W485" s="228"/>
    </row>
    <row r="486" spans="2:23" x14ac:dyDescent="0.3">
      <c r="B486" s="228"/>
      <c r="C486" s="228"/>
      <c r="D486" s="228"/>
      <c r="E486" s="228"/>
      <c r="F486" s="228"/>
      <c r="G486" s="228"/>
      <c r="H486" s="120"/>
      <c r="I486" s="120"/>
      <c r="J486" s="237"/>
      <c r="K486" s="239"/>
      <c r="L486" s="237"/>
      <c r="M486" s="237"/>
      <c r="N486" s="120"/>
      <c r="O486" s="120"/>
      <c r="P486" s="120"/>
      <c r="Q486" s="242"/>
      <c r="R486" s="230"/>
      <c r="S486" s="231"/>
      <c r="T486" s="231"/>
      <c r="U486" s="228"/>
      <c r="V486" s="228"/>
      <c r="W486" s="228"/>
    </row>
    <row r="487" spans="2:23" x14ac:dyDescent="0.3">
      <c r="B487" s="228"/>
      <c r="C487" s="228"/>
      <c r="D487" s="228"/>
      <c r="E487" s="228"/>
      <c r="F487" s="228"/>
      <c r="G487" s="228"/>
      <c r="H487" s="120"/>
      <c r="I487" s="120"/>
      <c r="J487" s="237"/>
      <c r="K487" s="239"/>
      <c r="L487" s="237"/>
      <c r="M487" s="237"/>
      <c r="N487" s="120"/>
      <c r="O487" s="120"/>
      <c r="P487" s="120"/>
      <c r="Q487" s="242"/>
      <c r="R487" s="230"/>
      <c r="S487" s="231"/>
      <c r="T487" s="231"/>
      <c r="U487" s="228"/>
      <c r="V487" s="228"/>
      <c r="W487" s="228"/>
    </row>
    <row r="488" spans="2:23" x14ac:dyDescent="0.3">
      <c r="B488" s="228"/>
      <c r="C488" s="228"/>
      <c r="D488" s="228"/>
      <c r="E488" s="228"/>
      <c r="F488" s="228"/>
      <c r="G488" s="228"/>
      <c r="H488" s="120"/>
      <c r="I488" s="120"/>
      <c r="J488" s="237"/>
      <c r="K488" s="239"/>
      <c r="L488" s="237"/>
      <c r="M488" s="237"/>
      <c r="N488" s="120"/>
      <c r="O488" s="120"/>
      <c r="P488" s="120"/>
      <c r="Q488" s="242"/>
      <c r="R488" s="230"/>
      <c r="S488" s="231"/>
      <c r="T488" s="231"/>
      <c r="U488" s="228"/>
      <c r="V488" s="228"/>
      <c r="W488" s="228"/>
    </row>
    <row r="489" spans="2:23" x14ac:dyDescent="0.3">
      <c r="B489" s="228"/>
      <c r="C489" s="228"/>
      <c r="D489" s="228"/>
      <c r="E489" s="228"/>
      <c r="F489" s="228"/>
      <c r="G489" s="228"/>
      <c r="H489" s="120"/>
      <c r="I489" s="120"/>
      <c r="J489" s="237"/>
      <c r="K489" s="239"/>
      <c r="L489" s="237"/>
      <c r="M489" s="237"/>
      <c r="N489" s="120"/>
      <c r="O489" s="120"/>
      <c r="P489" s="120"/>
      <c r="Q489" s="242"/>
      <c r="R489" s="230"/>
      <c r="S489" s="231"/>
      <c r="T489" s="231"/>
      <c r="U489" s="228"/>
      <c r="V489" s="228"/>
      <c r="W489" s="228"/>
    </row>
    <row r="490" spans="2:23" x14ac:dyDescent="0.3">
      <c r="B490" s="228"/>
      <c r="C490" s="228"/>
      <c r="D490" s="228"/>
      <c r="E490" s="228"/>
      <c r="F490" s="228"/>
      <c r="G490" s="228"/>
      <c r="H490" s="120"/>
      <c r="I490" s="120"/>
      <c r="J490" s="237"/>
      <c r="K490" s="239"/>
      <c r="L490" s="237"/>
      <c r="M490" s="237"/>
      <c r="N490" s="120"/>
      <c r="O490" s="120"/>
      <c r="P490" s="120"/>
      <c r="Q490" s="242"/>
      <c r="R490" s="230"/>
      <c r="S490" s="231"/>
      <c r="T490" s="231"/>
      <c r="U490" s="228"/>
      <c r="V490" s="228"/>
      <c r="W490" s="228"/>
    </row>
    <row r="491" spans="2:23" x14ac:dyDescent="0.3">
      <c r="B491" s="228"/>
      <c r="C491" s="228"/>
      <c r="D491" s="228"/>
      <c r="E491" s="228"/>
      <c r="F491" s="228"/>
      <c r="G491" s="228"/>
      <c r="H491" s="120"/>
      <c r="I491" s="120"/>
      <c r="J491" s="237"/>
      <c r="K491" s="239"/>
      <c r="L491" s="237"/>
      <c r="M491" s="237"/>
      <c r="N491" s="120"/>
      <c r="O491" s="120"/>
      <c r="P491" s="120"/>
      <c r="Q491" s="242"/>
      <c r="R491" s="230"/>
      <c r="S491" s="231"/>
      <c r="T491" s="231"/>
      <c r="U491" s="228"/>
      <c r="V491" s="228"/>
      <c r="W491" s="228"/>
    </row>
    <row r="492" spans="2:23" x14ac:dyDescent="0.3">
      <c r="B492" s="228"/>
      <c r="C492" s="228"/>
      <c r="D492" s="228"/>
      <c r="E492" s="228"/>
      <c r="F492" s="228"/>
      <c r="G492" s="228"/>
      <c r="H492" s="120"/>
      <c r="I492" s="120"/>
      <c r="J492" s="237"/>
      <c r="K492" s="239"/>
      <c r="L492" s="237"/>
      <c r="M492" s="237"/>
      <c r="N492" s="120"/>
      <c r="O492" s="120"/>
      <c r="P492" s="120"/>
      <c r="Q492" s="242"/>
      <c r="R492" s="230"/>
      <c r="S492" s="231"/>
      <c r="T492" s="231"/>
      <c r="U492" s="228"/>
      <c r="V492" s="228"/>
      <c r="W492" s="228"/>
    </row>
    <row r="493" spans="2:23" x14ac:dyDescent="0.3">
      <c r="B493" s="228"/>
      <c r="C493" s="228"/>
      <c r="D493" s="228"/>
      <c r="E493" s="228"/>
      <c r="F493" s="228"/>
      <c r="G493" s="228"/>
      <c r="H493" s="120"/>
      <c r="I493" s="120"/>
      <c r="J493" s="237"/>
      <c r="K493" s="239"/>
      <c r="L493" s="237"/>
      <c r="M493" s="237"/>
      <c r="N493" s="120"/>
      <c r="O493" s="120"/>
      <c r="P493" s="120"/>
      <c r="Q493" s="242"/>
      <c r="R493" s="230"/>
      <c r="S493" s="231"/>
      <c r="T493" s="231"/>
      <c r="U493" s="228"/>
      <c r="V493" s="228"/>
      <c r="W493" s="228"/>
    </row>
    <row r="494" spans="2:23" x14ac:dyDescent="0.3">
      <c r="B494" s="228"/>
      <c r="C494" s="228"/>
      <c r="D494" s="228"/>
      <c r="E494" s="228"/>
      <c r="F494" s="228"/>
      <c r="G494" s="228"/>
      <c r="H494" s="120"/>
      <c r="I494" s="120"/>
      <c r="J494" s="237"/>
      <c r="K494" s="239"/>
      <c r="L494" s="237"/>
      <c r="M494" s="237"/>
      <c r="N494" s="120"/>
      <c r="O494" s="120"/>
      <c r="P494" s="120"/>
      <c r="Q494" s="242"/>
      <c r="R494" s="230"/>
      <c r="S494" s="231"/>
      <c r="T494" s="231"/>
      <c r="U494" s="228"/>
      <c r="V494" s="228"/>
      <c r="W494" s="228"/>
    </row>
    <row r="495" spans="2:23" x14ac:dyDescent="0.3">
      <c r="B495" s="228"/>
      <c r="C495" s="228"/>
      <c r="D495" s="228"/>
      <c r="E495" s="228"/>
      <c r="F495" s="228"/>
      <c r="G495" s="228"/>
      <c r="H495" s="120"/>
      <c r="I495" s="120"/>
      <c r="J495" s="237"/>
      <c r="K495" s="239"/>
      <c r="L495" s="237"/>
      <c r="M495" s="237"/>
      <c r="N495" s="120"/>
      <c r="O495" s="120"/>
      <c r="P495" s="120"/>
      <c r="Q495" s="242"/>
      <c r="R495" s="230"/>
      <c r="S495" s="231"/>
      <c r="T495" s="231"/>
      <c r="U495" s="228"/>
      <c r="V495" s="228"/>
      <c r="W495" s="228"/>
    </row>
    <row r="496" spans="2:23" x14ac:dyDescent="0.3">
      <c r="B496" s="228"/>
      <c r="C496" s="228"/>
      <c r="D496" s="228"/>
      <c r="E496" s="228"/>
      <c r="F496" s="228"/>
      <c r="G496" s="228"/>
      <c r="H496" s="120"/>
      <c r="I496" s="120"/>
      <c r="J496" s="237"/>
      <c r="K496" s="239"/>
      <c r="L496" s="237"/>
      <c r="M496" s="237"/>
      <c r="N496" s="120"/>
      <c r="O496" s="120"/>
      <c r="P496" s="120"/>
      <c r="Q496" s="242"/>
      <c r="R496" s="230"/>
      <c r="S496" s="231"/>
      <c r="T496" s="231"/>
      <c r="U496" s="228"/>
      <c r="V496" s="228"/>
      <c r="W496" s="228"/>
    </row>
    <row r="497" spans="2:23" x14ac:dyDescent="0.3">
      <c r="B497" s="228"/>
      <c r="C497" s="228"/>
      <c r="D497" s="228"/>
      <c r="E497" s="228"/>
      <c r="F497" s="228"/>
      <c r="G497" s="228"/>
      <c r="H497" s="120"/>
      <c r="I497" s="120"/>
      <c r="J497" s="237"/>
      <c r="K497" s="239"/>
      <c r="L497" s="237"/>
      <c r="M497" s="237"/>
      <c r="N497" s="120"/>
      <c r="O497" s="120"/>
      <c r="P497" s="120"/>
      <c r="Q497" s="242"/>
      <c r="R497" s="230"/>
      <c r="S497" s="231"/>
      <c r="T497" s="231"/>
      <c r="U497" s="228"/>
      <c r="V497" s="228"/>
      <c r="W497" s="228"/>
    </row>
    <row r="498" spans="2:23" x14ac:dyDescent="0.3">
      <c r="B498" s="228"/>
      <c r="C498" s="228"/>
      <c r="D498" s="228"/>
      <c r="E498" s="228"/>
      <c r="F498" s="228"/>
      <c r="G498" s="228"/>
      <c r="H498" s="120"/>
      <c r="I498" s="120"/>
      <c r="J498" s="237"/>
      <c r="K498" s="239"/>
      <c r="L498" s="237"/>
      <c r="M498" s="237"/>
      <c r="N498" s="120"/>
      <c r="O498" s="120"/>
      <c r="P498" s="120"/>
      <c r="Q498" s="242"/>
      <c r="R498" s="230"/>
      <c r="S498" s="231"/>
      <c r="T498" s="231"/>
      <c r="U498" s="228"/>
      <c r="V498" s="228"/>
      <c r="W498" s="228"/>
    </row>
    <row r="499" spans="2:23" x14ac:dyDescent="0.3">
      <c r="B499" s="228"/>
      <c r="C499" s="228"/>
      <c r="D499" s="228"/>
      <c r="E499" s="228"/>
      <c r="F499" s="228"/>
      <c r="G499" s="228"/>
      <c r="H499" s="120"/>
      <c r="I499" s="120"/>
      <c r="J499" s="237"/>
      <c r="K499" s="239"/>
      <c r="L499" s="237"/>
      <c r="M499" s="237"/>
      <c r="N499" s="120"/>
      <c r="O499" s="120"/>
      <c r="P499" s="120"/>
      <c r="Q499" s="242"/>
      <c r="R499" s="230"/>
      <c r="S499" s="231"/>
      <c r="T499" s="231"/>
      <c r="U499" s="228"/>
      <c r="V499" s="228"/>
      <c r="W499" s="228"/>
    </row>
    <row r="500" spans="2:23" x14ac:dyDescent="0.3">
      <c r="B500" s="228"/>
      <c r="C500" s="228"/>
      <c r="D500" s="228"/>
      <c r="E500" s="228"/>
      <c r="F500" s="228"/>
      <c r="G500" s="228"/>
      <c r="H500" s="120"/>
      <c r="I500" s="120"/>
      <c r="J500" s="237"/>
      <c r="K500" s="239"/>
      <c r="L500" s="237"/>
      <c r="M500" s="237"/>
      <c r="N500" s="120"/>
      <c r="O500" s="120"/>
      <c r="P500" s="120"/>
      <c r="Q500" s="242"/>
      <c r="R500" s="230"/>
      <c r="S500" s="231"/>
      <c r="T500" s="231"/>
      <c r="U500" s="228"/>
      <c r="V500" s="228"/>
      <c r="W500" s="228"/>
    </row>
    <row r="501" spans="2:23" x14ac:dyDescent="0.3">
      <c r="B501" s="228"/>
      <c r="C501" s="228"/>
      <c r="D501" s="228"/>
      <c r="E501" s="228"/>
      <c r="F501" s="228"/>
      <c r="G501" s="228"/>
      <c r="H501" s="120"/>
      <c r="I501" s="120"/>
      <c r="J501" s="237"/>
      <c r="K501" s="239"/>
      <c r="L501" s="237"/>
      <c r="M501" s="237"/>
      <c r="N501" s="120"/>
      <c r="O501" s="120"/>
      <c r="P501" s="120"/>
      <c r="Q501" s="242"/>
      <c r="R501" s="230"/>
      <c r="S501" s="231"/>
      <c r="T501" s="231"/>
      <c r="U501" s="228"/>
      <c r="V501" s="228"/>
      <c r="W501" s="228"/>
    </row>
    <row r="502" spans="2:23" x14ac:dyDescent="0.3">
      <c r="B502" s="228"/>
      <c r="C502" s="228"/>
      <c r="D502" s="228"/>
      <c r="E502" s="228"/>
      <c r="F502" s="228"/>
      <c r="G502" s="228"/>
      <c r="H502" s="120"/>
      <c r="I502" s="120"/>
      <c r="J502" s="237"/>
      <c r="K502" s="239"/>
      <c r="L502" s="237"/>
      <c r="M502" s="237"/>
      <c r="N502" s="120"/>
      <c r="O502" s="120"/>
      <c r="P502" s="120"/>
      <c r="Q502" s="242"/>
      <c r="R502" s="230"/>
      <c r="S502" s="231"/>
      <c r="T502" s="231"/>
      <c r="U502" s="228"/>
      <c r="V502" s="228"/>
      <c r="W502" s="228"/>
    </row>
    <row r="503" spans="2:23" x14ac:dyDescent="0.3">
      <c r="B503" s="228"/>
      <c r="C503" s="228"/>
      <c r="D503" s="228"/>
      <c r="E503" s="228"/>
      <c r="F503" s="228"/>
      <c r="G503" s="228"/>
      <c r="H503" s="120"/>
      <c r="I503" s="120"/>
      <c r="J503" s="237"/>
      <c r="K503" s="239"/>
      <c r="L503" s="237"/>
      <c r="M503" s="237"/>
      <c r="N503" s="120"/>
      <c r="O503" s="120"/>
      <c r="P503" s="120"/>
      <c r="Q503" s="242"/>
      <c r="R503" s="230"/>
      <c r="S503" s="231"/>
      <c r="T503" s="231"/>
      <c r="U503" s="228"/>
      <c r="V503" s="228"/>
      <c r="W503" s="228"/>
    </row>
    <row r="504" spans="2:23" x14ac:dyDescent="0.3">
      <c r="B504" s="228"/>
      <c r="C504" s="228"/>
      <c r="D504" s="228"/>
      <c r="E504" s="228"/>
      <c r="F504" s="228"/>
      <c r="G504" s="228"/>
      <c r="H504" s="120"/>
      <c r="I504" s="120"/>
      <c r="J504" s="237"/>
      <c r="K504" s="239"/>
      <c r="L504" s="237"/>
      <c r="M504" s="237"/>
      <c r="N504" s="120"/>
      <c r="O504" s="120"/>
      <c r="P504" s="120"/>
      <c r="Q504" s="242"/>
      <c r="R504" s="230"/>
      <c r="S504" s="231"/>
      <c r="T504" s="231"/>
      <c r="U504" s="228"/>
      <c r="V504" s="228"/>
      <c r="W504" s="228"/>
    </row>
    <row r="505" spans="2:23" x14ac:dyDescent="0.3">
      <c r="B505" s="228"/>
      <c r="C505" s="228"/>
      <c r="D505" s="228"/>
      <c r="E505" s="228"/>
      <c r="F505" s="228"/>
      <c r="G505" s="228"/>
      <c r="H505" s="120"/>
      <c r="I505" s="120"/>
      <c r="J505" s="237"/>
      <c r="K505" s="239"/>
      <c r="L505" s="237"/>
      <c r="M505" s="237"/>
      <c r="N505" s="120"/>
      <c r="O505" s="120"/>
      <c r="P505" s="120"/>
      <c r="Q505" s="242"/>
      <c r="R505" s="230"/>
      <c r="S505" s="231"/>
      <c r="T505" s="231"/>
      <c r="U505" s="228"/>
      <c r="V505" s="228"/>
      <c r="W505" s="228"/>
    </row>
    <row r="506" spans="2:23" x14ac:dyDescent="0.3">
      <c r="B506" s="228"/>
      <c r="C506" s="228"/>
      <c r="D506" s="228"/>
      <c r="E506" s="228"/>
      <c r="F506" s="228"/>
      <c r="G506" s="228"/>
      <c r="H506" s="120"/>
      <c r="I506" s="120"/>
      <c r="J506" s="237"/>
      <c r="K506" s="239"/>
      <c r="L506" s="237"/>
      <c r="M506" s="237"/>
      <c r="N506" s="120"/>
      <c r="O506" s="120"/>
      <c r="P506" s="120"/>
      <c r="Q506" s="242"/>
      <c r="R506" s="230"/>
      <c r="S506" s="231"/>
      <c r="T506" s="231"/>
      <c r="U506" s="228"/>
      <c r="V506" s="228"/>
      <c r="W506" s="228"/>
    </row>
    <row r="507" spans="2:23" x14ac:dyDescent="0.3">
      <c r="B507" s="228"/>
      <c r="C507" s="228"/>
      <c r="D507" s="228"/>
      <c r="E507" s="228"/>
      <c r="F507" s="228"/>
      <c r="G507" s="228"/>
      <c r="H507" s="120"/>
      <c r="I507" s="120"/>
      <c r="J507" s="237"/>
      <c r="K507" s="239"/>
      <c r="L507" s="237"/>
      <c r="M507" s="237"/>
      <c r="N507" s="120"/>
      <c r="O507" s="120"/>
      <c r="P507" s="120"/>
      <c r="Q507" s="242"/>
      <c r="R507" s="230"/>
      <c r="S507" s="231"/>
      <c r="T507" s="231"/>
      <c r="U507" s="228"/>
      <c r="V507" s="228"/>
      <c r="W507" s="228"/>
    </row>
    <row r="508" spans="2:23" x14ac:dyDescent="0.3">
      <c r="B508" s="228"/>
      <c r="C508" s="228"/>
      <c r="D508" s="228"/>
      <c r="E508" s="228"/>
      <c r="F508" s="228"/>
      <c r="G508" s="228"/>
      <c r="H508" s="120"/>
      <c r="I508" s="120"/>
      <c r="J508" s="237"/>
      <c r="K508" s="239"/>
      <c r="L508" s="237"/>
      <c r="M508" s="237"/>
      <c r="N508" s="120"/>
      <c r="O508" s="120"/>
      <c r="P508" s="120"/>
      <c r="Q508" s="242"/>
      <c r="R508" s="230"/>
      <c r="S508" s="231"/>
      <c r="T508" s="231"/>
      <c r="U508" s="228"/>
      <c r="V508" s="228"/>
      <c r="W508" s="228"/>
    </row>
    <row r="509" spans="2:23" x14ac:dyDescent="0.3">
      <c r="B509" s="228"/>
      <c r="C509" s="228"/>
      <c r="D509" s="228"/>
      <c r="E509" s="228"/>
      <c r="F509" s="228"/>
      <c r="G509" s="228"/>
      <c r="H509" s="120"/>
      <c r="I509" s="120"/>
      <c r="J509" s="237"/>
      <c r="K509" s="239"/>
      <c r="L509" s="237"/>
      <c r="M509" s="237"/>
      <c r="N509" s="120"/>
      <c r="O509" s="120"/>
      <c r="P509" s="120"/>
      <c r="Q509" s="242"/>
      <c r="R509" s="230"/>
      <c r="S509" s="231"/>
      <c r="T509" s="231"/>
      <c r="U509" s="228"/>
      <c r="V509" s="228"/>
      <c r="W509" s="228"/>
    </row>
    <row r="510" spans="2:23" x14ac:dyDescent="0.3">
      <c r="B510" s="228"/>
      <c r="C510" s="228"/>
      <c r="D510" s="228"/>
      <c r="E510" s="228"/>
      <c r="F510" s="228"/>
      <c r="G510" s="228"/>
      <c r="H510" s="120"/>
      <c r="I510" s="120"/>
      <c r="J510" s="237"/>
      <c r="K510" s="239"/>
      <c r="L510" s="237"/>
      <c r="M510" s="237"/>
      <c r="N510" s="120"/>
      <c r="O510" s="120"/>
      <c r="P510" s="120"/>
      <c r="Q510" s="242"/>
      <c r="R510" s="230"/>
      <c r="S510" s="231"/>
      <c r="T510" s="231"/>
      <c r="U510" s="228"/>
      <c r="V510" s="228"/>
      <c r="W510" s="228"/>
    </row>
    <row r="511" spans="2:23" x14ac:dyDescent="0.3">
      <c r="B511" s="228"/>
      <c r="C511" s="228"/>
      <c r="D511" s="228"/>
      <c r="E511" s="228"/>
      <c r="F511" s="228"/>
      <c r="G511" s="228"/>
      <c r="H511" s="120"/>
      <c r="I511" s="120"/>
      <c r="J511" s="237"/>
      <c r="K511" s="239"/>
      <c r="L511" s="237"/>
      <c r="M511" s="237"/>
      <c r="N511" s="120"/>
      <c r="O511" s="120"/>
      <c r="P511" s="120"/>
      <c r="Q511" s="242"/>
      <c r="R511" s="230"/>
      <c r="S511" s="231"/>
      <c r="T511" s="231"/>
      <c r="U511" s="228"/>
      <c r="V511" s="228"/>
      <c r="W511" s="228"/>
    </row>
    <row r="512" spans="2:23" x14ac:dyDescent="0.3">
      <c r="B512" s="228"/>
      <c r="C512" s="228"/>
      <c r="D512" s="228"/>
      <c r="E512" s="228"/>
      <c r="F512" s="228"/>
      <c r="G512" s="228"/>
      <c r="H512" s="120"/>
      <c r="I512" s="120"/>
      <c r="J512" s="237"/>
      <c r="K512" s="239"/>
      <c r="L512" s="237"/>
      <c r="M512" s="237"/>
      <c r="N512" s="120"/>
      <c r="O512" s="120"/>
      <c r="P512" s="120"/>
      <c r="Q512" s="242"/>
      <c r="R512" s="230"/>
      <c r="S512" s="231"/>
      <c r="T512" s="231"/>
      <c r="U512" s="228"/>
      <c r="V512" s="228"/>
      <c r="W512" s="228"/>
    </row>
    <row r="513" spans="2:23" x14ac:dyDescent="0.3">
      <c r="B513" s="228"/>
      <c r="C513" s="228"/>
      <c r="D513" s="228"/>
      <c r="E513" s="228"/>
      <c r="F513" s="228"/>
      <c r="G513" s="228"/>
      <c r="H513" s="120"/>
      <c r="I513" s="120"/>
      <c r="J513" s="237"/>
      <c r="K513" s="239"/>
      <c r="L513" s="237"/>
      <c r="M513" s="237"/>
      <c r="N513" s="120"/>
      <c r="O513" s="120"/>
      <c r="P513" s="120"/>
      <c r="Q513" s="242"/>
      <c r="R513" s="230"/>
      <c r="S513" s="231"/>
      <c r="T513" s="231"/>
      <c r="U513" s="228"/>
      <c r="V513" s="228"/>
      <c r="W513" s="228"/>
    </row>
    <row r="514" spans="2:23" x14ac:dyDescent="0.3">
      <c r="B514" s="228"/>
      <c r="C514" s="228"/>
      <c r="D514" s="228"/>
      <c r="E514" s="228"/>
      <c r="F514" s="228"/>
      <c r="G514" s="228"/>
      <c r="H514" s="120"/>
      <c r="I514" s="120"/>
      <c r="J514" s="237"/>
      <c r="K514" s="239"/>
      <c r="L514" s="237"/>
      <c r="M514" s="237"/>
      <c r="N514" s="120"/>
      <c r="O514" s="120"/>
      <c r="P514" s="120"/>
      <c r="Q514" s="242"/>
      <c r="R514" s="230"/>
      <c r="S514" s="231"/>
      <c r="T514" s="231"/>
      <c r="U514" s="228"/>
      <c r="V514" s="228"/>
      <c r="W514" s="228"/>
    </row>
    <row r="515" spans="2:23" x14ac:dyDescent="0.3">
      <c r="B515" s="228"/>
      <c r="C515" s="228"/>
      <c r="D515" s="228"/>
      <c r="E515" s="228"/>
      <c r="F515" s="228"/>
      <c r="G515" s="228"/>
      <c r="H515" s="120"/>
      <c r="I515" s="120"/>
      <c r="J515" s="237"/>
      <c r="K515" s="239"/>
      <c r="L515" s="237"/>
      <c r="M515" s="237"/>
      <c r="N515" s="120"/>
      <c r="O515" s="120"/>
      <c r="P515" s="120"/>
      <c r="Q515" s="242"/>
      <c r="R515" s="230"/>
      <c r="S515" s="231"/>
      <c r="T515" s="231"/>
      <c r="U515" s="228"/>
      <c r="V515" s="228"/>
      <c r="W515" s="228"/>
    </row>
    <row r="516" spans="2:23" x14ac:dyDescent="0.3">
      <c r="B516" s="228"/>
      <c r="C516" s="228"/>
      <c r="D516" s="228"/>
      <c r="E516" s="228"/>
      <c r="F516" s="228"/>
      <c r="G516" s="228"/>
      <c r="H516" s="120"/>
      <c r="I516" s="120"/>
      <c r="J516" s="237"/>
      <c r="K516" s="239"/>
      <c r="L516" s="237"/>
      <c r="M516" s="237"/>
      <c r="N516" s="120"/>
      <c r="O516" s="120"/>
      <c r="P516" s="120"/>
      <c r="Q516" s="242"/>
      <c r="R516" s="230"/>
      <c r="S516" s="231"/>
      <c r="T516" s="231"/>
      <c r="U516" s="228"/>
      <c r="V516" s="228"/>
      <c r="W516" s="228"/>
    </row>
    <row r="517" spans="2:23" x14ac:dyDescent="0.3">
      <c r="B517" s="228"/>
      <c r="C517" s="228"/>
      <c r="D517" s="228"/>
      <c r="E517" s="228"/>
      <c r="F517" s="228"/>
      <c r="G517" s="228"/>
      <c r="H517" s="120"/>
      <c r="I517" s="120"/>
      <c r="J517" s="237"/>
      <c r="K517" s="239"/>
      <c r="L517" s="237"/>
      <c r="M517" s="237"/>
      <c r="N517" s="120"/>
      <c r="O517" s="120"/>
      <c r="P517" s="120"/>
      <c r="Q517" s="242"/>
      <c r="R517" s="230"/>
      <c r="S517" s="231"/>
      <c r="T517" s="231"/>
      <c r="U517" s="228"/>
      <c r="V517" s="228"/>
      <c r="W517" s="228"/>
    </row>
    <row r="518" spans="2:23" x14ac:dyDescent="0.3">
      <c r="B518" s="228"/>
      <c r="C518" s="228"/>
      <c r="D518" s="228"/>
      <c r="E518" s="228"/>
      <c r="F518" s="228"/>
      <c r="G518" s="228"/>
      <c r="H518" s="120"/>
      <c r="I518" s="120"/>
      <c r="J518" s="237"/>
      <c r="K518" s="239"/>
      <c r="L518" s="237"/>
      <c r="M518" s="237"/>
      <c r="N518" s="120"/>
      <c r="O518" s="120"/>
      <c r="P518" s="120"/>
      <c r="Q518" s="242"/>
      <c r="R518" s="230"/>
      <c r="S518" s="231"/>
      <c r="T518" s="231"/>
      <c r="U518" s="228"/>
      <c r="V518" s="228"/>
      <c r="W518" s="228"/>
    </row>
    <row r="519" spans="2:23" x14ac:dyDescent="0.3">
      <c r="B519" s="228"/>
      <c r="C519" s="228"/>
      <c r="D519" s="228"/>
      <c r="E519" s="228"/>
      <c r="F519" s="228"/>
      <c r="G519" s="228"/>
      <c r="H519" s="120"/>
      <c r="I519" s="120"/>
      <c r="J519" s="237"/>
      <c r="K519" s="239"/>
      <c r="L519" s="237"/>
      <c r="M519" s="237"/>
      <c r="N519" s="120"/>
      <c r="O519" s="120"/>
      <c r="P519" s="120"/>
      <c r="Q519" s="242"/>
      <c r="R519" s="230"/>
      <c r="S519" s="231"/>
      <c r="T519" s="231"/>
      <c r="U519" s="228"/>
      <c r="V519" s="228"/>
      <c r="W519" s="228"/>
    </row>
    <row r="520" spans="2:23" x14ac:dyDescent="0.3">
      <c r="B520" s="228"/>
      <c r="C520" s="228"/>
      <c r="D520" s="228"/>
      <c r="E520" s="228"/>
      <c r="F520" s="228"/>
      <c r="G520" s="228"/>
      <c r="H520" s="120"/>
      <c r="I520" s="120"/>
      <c r="J520" s="237"/>
      <c r="K520" s="239"/>
      <c r="L520" s="237"/>
      <c r="M520" s="237"/>
      <c r="N520" s="120"/>
      <c r="O520" s="120"/>
      <c r="P520" s="120"/>
      <c r="Q520" s="242"/>
      <c r="R520" s="230"/>
      <c r="S520" s="231"/>
      <c r="T520" s="231"/>
      <c r="U520" s="228"/>
      <c r="V520" s="228"/>
      <c r="W520" s="228"/>
    </row>
    <row r="521" spans="2:23" x14ac:dyDescent="0.3">
      <c r="B521" s="228"/>
      <c r="C521" s="228"/>
      <c r="D521" s="228"/>
      <c r="E521" s="228"/>
      <c r="F521" s="228"/>
      <c r="G521" s="228"/>
      <c r="H521" s="120"/>
      <c r="I521" s="120"/>
      <c r="J521" s="237"/>
      <c r="K521" s="239"/>
      <c r="L521" s="237"/>
      <c r="M521" s="237"/>
      <c r="N521" s="120"/>
      <c r="O521" s="120"/>
      <c r="P521" s="120"/>
      <c r="Q521" s="242"/>
      <c r="R521" s="230"/>
      <c r="S521" s="231"/>
      <c r="T521" s="231"/>
      <c r="U521" s="228"/>
      <c r="V521" s="228"/>
      <c r="W521" s="228"/>
    </row>
    <row r="522" spans="2:23" x14ac:dyDescent="0.3">
      <c r="B522" s="228"/>
      <c r="C522" s="228"/>
      <c r="D522" s="228"/>
      <c r="E522" s="228"/>
      <c r="F522" s="228"/>
      <c r="G522" s="228"/>
      <c r="H522" s="120"/>
      <c r="I522" s="120"/>
      <c r="J522" s="237"/>
      <c r="K522" s="239"/>
      <c r="L522" s="237"/>
      <c r="M522" s="237"/>
      <c r="N522" s="120"/>
      <c r="O522" s="120"/>
      <c r="P522" s="120"/>
      <c r="Q522" s="242"/>
      <c r="R522" s="230"/>
      <c r="S522" s="231"/>
      <c r="T522" s="231"/>
      <c r="U522" s="228"/>
      <c r="V522" s="228"/>
      <c r="W522" s="228"/>
    </row>
    <row r="523" spans="2:23" x14ac:dyDescent="0.3">
      <c r="B523" s="228"/>
      <c r="C523" s="228"/>
      <c r="D523" s="228"/>
      <c r="E523" s="228"/>
      <c r="F523" s="228"/>
      <c r="G523" s="228"/>
      <c r="H523" s="120"/>
      <c r="I523" s="120"/>
      <c r="J523" s="237"/>
      <c r="K523" s="239"/>
      <c r="L523" s="237"/>
      <c r="M523" s="237"/>
      <c r="N523" s="120"/>
      <c r="O523" s="120"/>
      <c r="P523" s="120"/>
      <c r="Q523" s="242"/>
      <c r="R523" s="230"/>
      <c r="S523" s="231"/>
      <c r="T523" s="231"/>
      <c r="U523" s="228"/>
      <c r="V523" s="228"/>
      <c r="W523" s="228"/>
    </row>
    <row r="524" spans="2:23" x14ac:dyDescent="0.3">
      <c r="B524" s="228"/>
      <c r="C524" s="228"/>
      <c r="D524" s="228"/>
      <c r="E524" s="228"/>
      <c r="F524" s="228"/>
      <c r="G524" s="228"/>
      <c r="H524" s="120"/>
      <c r="I524" s="120"/>
      <c r="J524" s="237"/>
      <c r="K524" s="239"/>
      <c r="L524" s="237"/>
      <c r="M524" s="237"/>
      <c r="N524" s="120"/>
      <c r="O524" s="120"/>
      <c r="P524" s="120"/>
      <c r="Q524" s="242"/>
      <c r="R524" s="230"/>
      <c r="S524" s="231"/>
      <c r="T524" s="231"/>
      <c r="U524" s="228"/>
      <c r="V524" s="228"/>
      <c r="W524" s="228"/>
    </row>
    <row r="525" spans="2:23" x14ac:dyDescent="0.3">
      <c r="B525" s="228"/>
      <c r="C525" s="228"/>
      <c r="D525" s="228"/>
      <c r="E525" s="228"/>
      <c r="F525" s="228"/>
      <c r="G525" s="228"/>
      <c r="H525" s="120"/>
      <c r="I525" s="120"/>
      <c r="J525" s="237"/>
      <c r="K525" s="239"/>
      <c r="L525" s="237"/>
      <c r="M525" s="237"/>
      <c r="N525" s="120"/>
      <c r="O525" s="120"/>
      <c r="P525" s="120"/>
      <c r="Q525" s="242"/>
      <c r="R525" s="230"/>
      <c r="S525" s="231"/>
      <c r="T525" s="231"/>
      <c r="U525" s="228"/>
      <c r="V525" s="228"/>
      <c r="W525" s="228"/>
    </row>
    <row r="526" spans="2:23" x14ac:dyDescent="0.3">
      <c r="B526" s="228"/>
      <c r="C526" s="228"/>
      <c r="D526" s="228"/>
      <c r="E526" s="228"/>
      <c r="F526" s="228"/>
      <c r="G526" s="228"/>
      <c r="H526" s="120"/>
      <c r="I526" s="120"/>
      <c r="J526" s="237"/>
      <c r="K526" s="239"/>
      <c r="L526" s="237"/>
      <c r="M526" s="237"/>
      <c r="N526" s="120"/>
      <c r="O526" s="120"/>
      <c r="P526" s="120"/>
      <c r="Q526" s="242"/>
      <c r="R526" s="230"/>
      <c r="S526" s="231"/>
      <c r="T526" s="231"/>
      <c r="U526" s="228"/>
      <c r="V526" s="228"/>
      <c r="W526" s="228"/>
    </row>
    <row r="527" spans="2:23" x14ac:dyDescent="0.3">
      <c r="B527" s="228"/>
      <c r="C527" s="228"/>
      <c r="D527" s="228"/>
      <c r="E527" s="228"/>
      <c r="F527" s="228"/>
      <c r="G527" s="228"/>
      <c r="H527" s="120"/>
      <c r="I527" s="120"/>
      <c r="J527" s="237"/>
      <c r="K527" s="239"/>
      <c r="L527" s="237"/>
      <c r="M527" s="237"/>
      <c r="N527" s="120"/>
      <c r="O527" s="120"/>
      <c r="P527" s="120"/>
      <c r="Q527" s="242"/>
      <c r="R527" s="230"/>
      <c r="S527" s="231"/>
      <c r="T527" s="231"/>
      <c r="U527" s="228"/>
      <c r="V527" s="228"/>
      <c r="W527" s="228"/>
    </row>
    <row r="528" spans="2:23" x14ac:dyDescent="0.3">
      <c r="B528" s="228"/>
      <c r="C528" s="228"/>
      <c r="D528" s="228"/>
      <c r="E528" s="228"/>
      <c r="F528" s="228"/>
      <c r="G528" s="228"/>
      <c r="H528" s="120"/>
      <c r="I528" s="120"/>
      <c r="J528" s="237"/>
      <c r="K528" s="239"/>
      <c r="L528" s="237"/>
      <c r="M528" s="237"/>
      <c r="N528" s="120"/>
      <c r="O528" s="120"/>
      <c r="P528" s="120"/>
      <c r="Q528" s="242"/>
      <c r="R528" s="230"/>
      <c r="S528" s="231"/>
      <c r="T528" s="231"/>
      <c r="U528" s="228"/>
      <c r="V528" s="228"/>
      <c r="W528" s="228"/>
    </row>
    <row r="529" spans="2:23" x14ac:dyDescent="0.3">
      <c r="B529" s="228"/>
      <c r="C529" s="228"/>
      <c r="D529" s="228"/>
      <c r="E529" s="228"/>
      <c r="F529" s="228"/>
      <c r="G529" s="228"/>
      <c r="H529" s="120"/>
      <c r="I529" s="120"/>
      <c r="J529" s="120"/>
      <c r="K529" s="120"/>
      <c r="L529" s="120"/>
      <c r="M529" s="228"/>
      <c r="N529" s="120"/>
      <c r="O529" s="120"/>
      <c r="P529" s="120"/>
      <c r="Q529" s="242"/>
      <c r="R529" s="230"/>
      <c r="S529" s="231"/>
      <c r="T529" s="231"/>
      <c r="U529" s="228"/>
      <c r="V529" s="228"/>
      <c r="W529" s="228"/>
    </row>
    <row r="530" spans="2:23" x14ac:dyDescent="0.3">
      <c r="B530" s="228"/>
      <c r="C530" s="228"/>
      <c r="D530" s="228"/>
      <c r="E530" s="228"/>
      <c r="F530" s="228"/>
      <c r="G530" s="228"/>
      <c r="H530" s="120"/>
      <c r="I530" s="120"/>
      <c r="J530" s="120"/>
      <c r="K530" s="120"/>
      <c r="L530" s="120"/>
      <c r="M530" s="228"/>
      <c r="N530" s="120"/>
      <c r="O530" s="120"/>
      <c r="P530" s="120"/>
      <c r="Q530" s="242"/>
      <c r="R530" s="230"/>
      <c r="S530" s="231"/>
      <c r="T530" s="231"/>
      <c r="U530" s="228"/>
      <c r="V530" s="228"/>
      <c r="W530" s="228"/>
    </row>
    <row r="531" spans="2:23" x14ac:dyDescent="0.3">
      <c r="B531" s="228"/>
      <c r="C531" s="228"/>
      <c r="D531" s="228"/>
      <c r="E531" s="228"/>
      <c r="F531" s="228"/>
      <c r="G531" s="228"/>
      <c r="H531" s="120"/>
      <c r="I531" s="120"/>
      <c r="J531" s="120"/>
      <c r="K531" s="120"/>
      <c r="L531" s="120"/>
      <c r="M531" s="228"/>
      <c r="N531" s="120"/>
      <c r="O531" s="120"/>
      <c r="P531" s="120"/>
      <c r="Q531" s="242"/>
      <c r="R531" s="230"/>
      <c r="S531" s="231"/>
      <c r="T531" s="231"/>
      <c r="U531" s="228"/>
      <c r="V531" s="228"/>
      <c r="W531" s="228"/>
    </row>
    <row r="532" spans="2:23" x14ac:dyDescent="0.3">
      <c r="B532" s="228"/>
      <c r="C532" s="228"/>
      <c r="D532" s="228"/>
      <c r="E532" s="228"/>
      <c r="F532" s="228"/>
      <c r="G532" s="228"/>
      <c r="H532" s="120"/>
      <c r="I532" s="120"/>
      <c r="J532" s="120"/>
      <c r="K532" s="120"/>
      <c r="L532" s="120"/>
      <c r="M532" s="228"/>
      <c r="N532" s="120"/>
      <c r="O532" s="120"/>
      <c r="P532" s="120"/>
      <c r="Q532" s="242"/>
      <c r="R532" s="230"/>
      <c r="S532" s="231"/>
      <c r="T532" s="231"/>
      <c r="U532" s="228"/>
      <c r="V532" s="228"/>
      <c r="W532" s="228"/>
    </row>
    <row r="533" spans="2:23" x14ac:dyDescent="0.3">
      <c r="B533" s="228"/>
      <c r="C533" s="228"/>
      <c r="D533" s="228"/>
      <c r="E533" s="228"/>
      <c r="F533" s="228"/>
      <c r="G533" s="228"/>
      <c r="H533" s="120"/>
      <c r="I533" s="120"/>
      <c r="J533" s="120"/>
      <c r="K533" s="120"/>
      <c r="L533" s="120"/>
      <c r="M533" s="228"/>
      <c r="N533" s="120"/>
      <c r="O533" s="120"/>
      <c r="P533" s="120"/>
      <c r="Q533" s="242"/>
      <c r="R533" s="230"/>
      <c r="S533" s="231"/>
      <c r="T533" s="231"/>
      <c r="U533" s="228"/>
      <c r="V533" s="228"/>
      <c r="W533" s="228"/>
    </row>
    <row r="534" spans="2:23" x14ac:dyDescent="0.3">
      <c r="B534" s="228"/>
      <c r="C534" s="228"/>
      <c r="D534" s="228"/>
      <c r="E534" s="228"/>
      <c r="F534" s="228"/>
      <c r="G534" s="228"/>
      <c r="H534" s="120"/>
      <c r="I534" s="120"/>
      <c r="J534" s="120"/>
      <c r="K534" s="120"/>
      <c r="L534" s="120"/>
      <c r="M534" s="228"/>
      <c r="N534" s="120"/>
      <c r="O534" s="120"/>
      <c r="P534" s="120"/>
      <c r="Q534" s="242"/>
      <c r="R534" s="230"/>
      <c r="S534" s="231"/>
      <c r="T534" s="231"/>
      <c r="U534" s="228"/>
      <c r="V534" s="228"/>
      <c r="W534" s="228"/>
    </row>
    <row r="535" spans="2:23" x14ac:dyDescent="0.3">
      <c r="B535" s="228"/>
      <c r="C535" s="228"/>
      <c r="D535" s="228"/>
      <c r="E535" s="228"/>
      <c r="F535" s="228"/>
      <c r="G535" s="228"/>
      <c r="H535" s="120"/>
      <c r="I535" s="120"/>
      <c r="J535" s="120"/>
      <c r="K535" s="120"/>
      <c r="L535" s="120"/>
      <c r="M535" s="228"/>
      <c r="N535" s="120"/>
      <c r="O535" s="120"/>
      <c r="P535" s="120"/>
      <c r="Q535" s="242"/>
      <c r="R535" s="230"/>
      <c r="S535" s="231"/>
      <c r="T535" s="231"/>
      <c r="U535" s="228"/>
      <c r="V535" s="228"/>
      <c r="W535" s="228"/>
    </row>
    <row r="536" spans="2:23" x14ac:dyDescent="0.3">
      <c r="B536" s="228"/>
      <c r="C536" s="228"/>
      <c r="D536" s="228"/>
      <c r="E536" s="228"/>
      <c r="F536" s="228"/>
      <c r="G536" s="228"/>
      <c r="H536" s="120"/>
      <c r="I536" s="120"/>
      <c r="J536" s="120"/>
      <c r="K536" s="120"/>
      <c r="L536" s="120"/>
      <c r="M536" s="228"/>
      <c r="N536" s="120"/>
      <c r="O536" s="120"/>
      <c r="P536" s="120"/>
      <c r="Q536" s="242"/>
      <c r="R536" s="230"/>
      <c r="S536" s="231"/>
      <c r="T536" s="231"/>
      <c r="U536" s="228"/>
      <c r="V536" s="228"/>
      <c r="W536" s="228"/>
    </row>
    <row r="537" spans="2:23" x14ac:dyDescent="0.3">
      <c r="B537" s="228"/>
      <c r="C537" s="228"/>
      <c r="D537" s="228"/>
      <c r="E537" s="228"/>
      <c r="F537" s="228"/>
      <c r="G537" s="228"/>
      <c r="H537" s="120"/>
      <c r="I537" s="120"/>
      <c r="J537" s="120"/>
      <c r="K537" s="120"/>
      <c r="L537" s="120"/>
      <c r="M537" s="228"/>
      <c r="N537" s="120"/>
      <c r="O537" s="120"/>
      <c r="P537" s="120"/>
      <c r="Q537" s="242"/>
      <c r="R537" s="230"/>
      <c r="S537" s="231"/>
      <c r="T537" s="231"/>
      <c r="U537" s="228"/>
      <c r="V537" s="228"/>
      <c r="W537" s="228"/>
    </row>
    <row r="538" spans="2:23" x14ac:dyDescent="0.3">
      <c r="B538" s="228"/>
      <c r="C538" s="228"/>
      <c r="D538" s="228"/>
      <c r="E538" s="228"/>
      <c r="F538" s="228"/>
      <c r="G538" s="228"/>
      <c r="H538" s="120"/>
      <c r="I538" s="120"/>
      <c r="J538" s="120"/>
      <c r="K538" s="120"/>
      <c r="L538" s="120"/>
      <c r="M538" s="120"/>
      <c r="N538" s="120"/>
      <c r="O538" s="120"/>
      <c r="P538" s="120"/>
      <c r="Q538" s="242"/>
      <c r="R538" s="230"/>
      <c r="S538" s="231"/>
      <c r="T538" s="231"/>
      <c r="U538" s="228"/>
      <c r="V538" s="228"/>
      <c r="W538" s="228"/>
    </row>
    <row r="539" spans="2:23" x14ac:dyDescent="0.3">
      <c r="B539" s="228"/>
      <c r="C539" s="228"/>
      <c r="D539" s="228"/>
      <c r="E539" s="228"/>
      <c r="F539" s="228"/>
      <c r="G539" s="228"/>
      <c r="H539" s="120"/>
      <c r="I539" s="120"/>
      <c r="J539" s="120"/>
      <c r="K539" s="120"/>
      <c r="L539" s="120"/>
      <c r="M539" s="120"/>
      <c r="N539" s="120"/>
      <c r="O539" s="120"/>
      <c r="P539" s="120"/>
      <c r="Q539" s="242"/>
      <c r="R539" s="230"/>
      <c r="S539" s="231"/>
      <c r="T539" s="231"/>
      <c r="U539" s="228"/>
      <c r="V539" s="228"/>
      <c r="W539" s="228"/>
    </row>
    <row r="540" spans="2:23" x14ac:dyDescent="0.3">
      <c r="B540" s="228"/>
      <c r="C540" s="228"/>
      <c r="D540" s="228"/>
      <c r="E540" s="228"/>
      <c r="F540" s="228"/>
      <c r="G540" s="228"/>
      <c r="H540" s="120"/>
      <c r="I540" s="120"/>
      <c r="J540" s="120"/>
      <c r="K540" s="120"/>
      <c r="L540" s="120"/>
      <c r="M540" s="120"/>
      <c r="N540" s="120"/>
      <c r="O540" s="120"/>
      <c r="P540" s="120"/>
      <c r="Q540" s="242"/>
      <c r="R540" s="230"/>
      <c r="S540" s="231"/>
      <c r="T540" s="231"/>
      <c r="U540" s="228"/>
      <c r="V540" s="228"/>
      <c r="W540" s="228"/>
    </row>
    <row r="541" spans="2:23" x14ac:dyDescent="0.3">
      <c r="B541" s="228"/>
      <c r="C541" s="228"/>
      <c r="D541" s="228"/>
      <c r="E541" s="228"/>
      <c r="F541" s="228"/>
      <c r="G541" s="228"/>
      <c r="H541" s="120"/>
      <c r="I541" s="120"/>
      <c r="J541" s="120"/>
      <c r="K541" s="120"/>
      <c r="L541" s="120"/>
      <c r="M541" s="120"/>
      <c r="N541" s="120"/>
      <c r="O541" s="120"/>
      <c r="P541" s="120"/>
      <c r="Q541" s="242"/>
      <c r="R541" s="230"/>
      <c r="S541" s="231"/>
      <c r="T541" s="231"/>
      <c r="U541" s="228"/>
      <c r="V541" s="228"/>
      <c r="W541" s="228"/>
    </row>
    <row r="542" spans="2:23" x14ac:dyDescent="0.3">
      <c r="B542" s="228"/>
      <c r="C542" s="228"/>
      <c r="D542" s="228"/>
      <c r="E542" s="228"/>
      <c r="F542" s="228"/>
      <c r="G542" s="228"/>
      <c r="H542" s="120"/>
      <c r="I542" s="120"/>
      <c r="J542" s="120"/>
      <c r="K542" s="120"/>
      <c r="L542" s="120"/>
      <c r="M542" s="120"/>
      <c r="N542" s="120"/>
      <c r="O542" s="120"/>
      <c r="P542" s="120"/>
      <c r="Q542" s="242"/>
      <c r="R542" s="230"/>
      <c r="S542" s="231"/>
      <c r="T542" s="231"/>
      <c r="U542" s="228"/>
      <c r="V542" s="228"/>
      <c r="W542" s="228"/>
    </row>
    <row r="543" spans="2:23" x14ac:dyDescent="0.3">
      <c r="B543" s="228"/>
      <c r="C543" s="228"/>
      <c r="D543" s="228"/>
      <c r="E543" s="228"/>
      <c r="F543" s="228"/>
      <c r="G543" s="228"/>
      <c r="H543" s="120"/>
      <c r="I543" s="120"/>
      <c r="J543" s="120"/>
      <c r="K543" s="120"/>
      <c r="L543" s="120"/>
      <c r="M543" s="120"/>
      <c r="N543" s="120"/>
      <c r="O543" s="120"/>
      <c r="P543" s="120"/>
      <c r="Q543" s="242"/>
      <c r="R543" s="230"/>
      <c r="S543" s="231"/>
      <c r="T543" s="231"/>
      <c r="U543" s="228"/>
      <c r="V543" s="228"/>
      <c r="W543" s="228"/>
    </row>
    <row r="544" spans="2:23" x14ac:dyDescent="0.3">
      <c r="B544" s="228"/>
      <c r="C544" s="228"/>
      <c r="D544" s="228"/>
      <c r="E544" s="228"/>
      <c r="F544" s="228"/>
      <c r="G544" s="228"/>
      <c r="H544" s="120"/>
      <c r="I544" s="120"/>
      <c r="J544" s="120"/>
      <c r="K544" s="120"/>
      <c r="L544" s="120"/>
      <c r="M544" s="120"/>
      <c r="N544" s="120"/>
      <c r="O544" s="120"/>
      <c r="P544" s="120"/>
      <c r="Q544" s="242"/>
      <c r="R544" s="230"/>
      <c r="S544" s="231"/>
      <c r="T544" s="231"/>
      <c r="U544" s="228"/>
      <c r="V544" s="228"/>
      <c r="W544" s="228"/>
    </row>
    <row r="545" spans="2:23" x14ac:dyDescent="0.3">
      <c r="B545" s="228"/>
      <c r="C545" s="228"/>
      <c r="D545" s="228"/>
      <c r="E545" s="228"/>
      <c r="F545" s="228"/>
      <c r="G545" s="228"/>
      <c r="H545" s="120"/>
      <c r="I545" s="120"/>
      <c r="J545" s="120"/>
      <c r="K545" s="120"/>
      <c r="L545" s="120"/>
      <c r="M545" s="120"/>
      <c r="N545" s="120"/>
      <c r="O545" s="120"/>
      <c r="P545" s="120"/>
      <c r="Q545" s="242"/>
      <c r="R545" s="230"/>
      <c r="S545" s="231"/>
      <c r="T545" s="231"/>
      <c r="U545" s="228"/>
      <c r="V545" s="228"/>
      <c r="W545" s="228"/>
    </row>
    <row r="546" spans="2:23" x14ac:dyDescent="0.3">
      <c r="B546" s="228"/>
      <c r="C546" s="228"/>
      <c r="D546" s="228"/>
      <c r="E546" s="228"/>
      <c r="F546" s="228"/>
      <c r="G546" s="228"/>
      <c r="H546" s="120"/>
      <c r="I546" s="120"/>
      <c r="J546" s="120"/>
      <c r="K546" s="120"/>
      <c r="L546" s="120"/>
      <c r="M546" s="120"/>
      <c r="N546" s="120"/>
      <c r="O546" s="120"/>
      <c r="P546" s="120"/>
      <c r="Q546" s="242"/>
      <c r="R546" s="230"/>
      <c r="S546" s="231"/>
      <c r="T546" s="231"/>
      <c r="U546" s="228"/>
      <c r="V546" s="228"/>
      <c r="W546" s="228"/>
    </row>
    <row r="547" spans="2:23" x14ac:dyDescent="0.3">
      <c r="B547" s="228"/>
      <c r="C547" s="228"/>
      <c r="D547" s="228"/>
      <c r="E547" s="228"/>
      <c r="F547" s="228"/>
      <c r="G547" s="228"/>
      <c r="H547" s="120"/>
      <c r="I547" s="120"/>
      <c r="J547" s="120"/>
      <c r="K547" s="120"/>
      <c r="L547" s="120"/>
      <c r="M547" s="120"/>
      <c r="N547" s="120"/>
      <c r="O547" s="120"/>
      <c r="P547" s="120"/>
      <c r="Q547" s="242"/>
      <c r="R547" s="230"/>
      <c r="S547" s="231"/>
      <c r="T547" s="231"/>
      <c r="U547" s="228"/>
      <c r="V547" s="228"/>
      <c r="W547" s="228"/>
    </row>
    <row r="548" spans="2:23" x14ac:dyDescent="0.3">
      <c r="B548" s="228"/>
      <c r="C548" s="228"/>
      <c r="D548" s="228"/>
      <c r="E548" s="228"/>
      <c r="F548" s="228"/>
      <c r="G548" s="228"/>
      <c r="H548" s="120"/>
      <c r="I548" s="120"/>
      <c r="J548" s="120"/>
      <c r="K548" s="120"/>
      <c r="L548" s="120"/>
      <c r="M548" s="120"/>
      <c r="N548" s="120"/>
      <c r="O548" s="120"/>
      <c r="P548" s="120"/>
      <c r="Q548" s="242"/>
      <c r="R548" s="230"/>
      <c r="S548" s="231"/>
      <c r="T548" s="231"/>
      <c r="U548" s="228"/>
      <c r="V548" s="228"/>
      <c r="W548" s="228"/>
    </row>
    <row r="549" spans="2:23" x14ac:dyDescent="0.3">
      <c r="B549" s="228"/>
      <c r="C549" s="228"/>
      <c r="D549" s="228"/>
      <c r="E549" s="228"/>
      <c r="F549" s="228"/>
      <c r="G549" s="228"/>
      <c r="H549" s="120"/>
      <c r="I549" s="120"/>
      <c r="J549" s="120"/>
      <c r="K549" s="120"/>
      <c r="L549" s="120"/>
      <c r="M549" s="120"/>
      <c r="N549" s="120"/>
      <c r="O549" s="120"/>
      <c r="P549" s="120"/>
      <c r="Q549" s="242"/>
      <c r="R549" s="230"/>
      <c r="S549" s="231"/>
      <c r="T549" s="231"/>
      <c r="U549" s="228"/>
      <c r="V549" s="228"/>
      <c r="W549" s="228"/>
    </row>
    <row r="550" spans="2:23" x14ac:dyDescent="0.3">
      <c r="B550" s="228"/>
      <c r="C550" s="228"/>
      <c r="D550" s="228"/>
      <c r="E550" s="228"/>
      <c r="F550" s="228"/>
      <c r="G550" s="228"/>
      <c r="H550" s="120"/>
      <c r="I550" s="120"/>
      <c r="J550" s="120"/>
      <c r="K550" s="120"/>
      <c r="L550" s="120"/>
      <c r="M550" s="120"/>
      <c r="N550" s="120"/>
      <c r="O550" s="120"/>
      <c r="P550" s="120"/>
      <c r="Q550" s="242"/>
      <c r="R550" s="230"/>
      <c r="S550" s="231"/>
      <c r="T550" s="231"/>
      <c r="U550" s="228"/>
      <c r="V550" s="228"/>
      <c r="W550" s="228"/>
    </row>
    <row r="551" spans="2:23" x14ac:dyDescent="0.3">
      <c r="B551" s="228"/>
      <c r="C551" s="228"/>
      <c r="D551" s="228"/>
      <c r="E551" s="228"/>
      <c r="F551" s="228"/>
      <c r="G551" s="228"/>
      <c r="H551" s="120"/>
      <c r="I551" s="120"/>
      <c r="J551" s="120"/>
      <c r="K551" s="120"/>
      <c r="L551" s="120"/>
      <c r="M551" s="120"/>
      <c r="N551" s="120"/>
      <c r="O551" s="120"/>
      <c r="P551" s="120"/>
      <c r="Q551" s="242"/>
      <c r="R551" s="230"/>
      <c r="S551" s="231"/>
      <c r="T551" s="231"/>
      <c r="U551" s="228"/>
      <c r="V551" s="228"/>
      <c r="W551" s="228"/>
    </row>
    <row r="552" spans="2:23" x14ac:dyDescent="0.3">
      <c r="B552" s="228"/>
      <c r="C552" s="228"/>
      <c r="D552" s="228"/>
      <c r="E552" s="228"/>
      <c r="F552" s="228"/>
      <c r="G552" s="228"/>
      <c r="H552" s="120"/>
      <c r="I552" s="120"/>
      <c r="J552" s="120"/>
      <c r="K552" s="120"/>
      <c r="L552" s="120"/>
      <c r="M552" s="120"/>
      <c r="N552" s="120"/>
      <c r="O552" s="120"/>
      <c r="P552" s="120"/>
      <c r="Q552" s="242"/>
      <c r="R552" s="230"/>
      <c r="S552" s="231"/>
      <c r="T552" s="231"/>
      <c r="U552" s="228"/>
      <c r="V552" s="228"/>
      <c r="W552" s="228"/>
    </row>
    <row r="553" spans="2:23" x14ac:dyDescent="0.3">
      <c r="B553" s="228"/>
      <c r="C553" s="228"/>
      <c r="D553" s="228"/>
      <c r="E553" s="228"/>
      <c r="F553" s="228"/>
      <c r="G553" s="228"/>
      <c r="H553" s="120"/>
      <c r="I553" s="120"/>
      <c r="J553" s="120"/>
      <c r="K553" s="120"/>
      <c r="L553" s="120"/>
      <c r="M553" s="120"/>
      <c r="N553" s="120"/>
      <c r="O553" s="120"/>
      <c r="P553" s="120"/>
      <c r="Q553" s="242"/>
      <c r="R553" s="230"/>
      <c r="S553" s="231"/>
      <c r="T553" s="231"/>
      <c r="U553" s="228"/>
      <c r="V553" s="228"/>
      <c r="W553" s="228"/>
    </row>
    <row r="554" spans="2:23" x14ac:dyDescent="0.3">
      <c r="B554" s="228"/>
      <c r="C554" s="228"/>
      <c r="D554" s="228"/>
      <c r="E554" s="228"/>
      <c r="F554" s="228"/>
      <c r="G554" s="228"/>
      <c r="H554" s="120"/>
      <c r="I554" s="120"/>
      <c r="J554" s="120"/>
      <c r="K554" s="120"/>
      <c r="L554" s="120"/>
      <c r="M554" s="120"/>
      <c r="N554" s="120"/>
      <c r="O554" s="120"/>
      <c r="P554" s="120"/>
      <c r="Q554" s="242"/>
      <c r="R554" s="230"/>
      <c r="S554" s="231"/>
      <c r="T554" s="231"/>
      <c r="U554" s="228"/>
      <c r="V554" s="228"/>
      <c r="W554" s="228"/>
    </row>
    <row r="555" spans="2:23" x14ac:dyDescent="0.3">
      <c r="B555" s="228"/>
      <c r="C555" s="228"/>
      <c r="D555" s="228"/>
      <c r="E555" s="228"/>
      <c r="F555" s="228"/>
      <c r="G555" s="228"/>
      <c r="H555" s="120"/>
      <c r="I555" s="120"/>
      <c r="J555" s="120"/>
      <c r="K555" s="120"/>
      <c r="L555" s="120"/>
      <c r="M555" s="120"/>
      <c r="N555" s="120"/>
      <c r="O555" s="120"/>
      <c r="P555" s="120"/>
      <c r="Q555" s="242"/>
      <c r="R555" s="230"/>
      <c r="S555" s="231"/>
      <c r="T555" s="231"/>
      <c r="U555" s="228"/>
      <c r="V555" s="228"/>
      <c r="W555" s="228"/>
    </row>
    <row r="556" spans="2:23" x14ac:dyDescent="0.3">
      <c r="B556" s="228"/>
      <c r="C556" s="228"/>
      <c r="D556" s="228"/>
      <c r="E556" s="228"/>
      <c r="F556" s="228"/>
      <c r="G556" s="228"/>
      <c r="H556" s="120"/>
      <c r="I556" s="120"/>
      <c r="J556" s="120"/>
      <c r="K556" s="120"/>
      <c r="L556" s="120"/>
      <c r="M556" s="120"/>
      <c r="N556" s="120"/>
      <c r="O556" s="120"/>
      <c r="P556" s="120"/>
      <c r="Q556" s="242"/>
      <c r="R556" s="230"/>
      <c r="S556" s="231"/>
      <c r="T556" s="231"/>
      <c r="U556" s="228"/>
      <c r="V556" s="228"/>
      <c r="W556" s="228"/>
    </row>
    <row r="557" spans="2:23" x14ac:dyDescent="0.3">
      <c r="B557" s="228"/>
      <c r="C557" s="228"/>
      <c r="D557" s="228"/>
      <c r="E557" s="228"/>
      <c r="F557" s="228"/>
      <c r="G557" s="228"/>
      <c r="H557" s="120"/>
      <c r="I557" s="120"/>
      <c r="J557" s="120"/>
      <c r="K557" s="120"/>
      <c r="L557" s="120"/>
      <c r="M557" s="120"/>
      <c r="N557" s="120"/>
      <c r="O557" s="120"/>
      <c r="P557" s="120"/>
      <c r="Q557" s="242"/>
      <c r="R557" s="230"/>
      <c r="S557" s="231"/>
      <c r="T557" s="231"/>
      <c r="U557" s="228"/>
      <c r="V557" s="228"/>
      <c r="W557" s="228"/>
    </row>
    <row r="558" spans="2:23" x14ac:dyDescent="0.3">
      <c r="B558" s="228"/>
      <c r="C558" s="228"/>
      <c r="D558" s="228"/>
      <c r="E558" s="228"/>
      <c r="F558" s="228"/>
      <c r="G558" s="228"/>
      <c r="H558" s="120"/>
      <c r="I558" s="120"/>
      <c r="J558" s="120"/>
      <c r="K558" s="120"/>
      <c r="L558" s="120"/>
      <c r="M558" s="120"/>
      <c r="N558" s="120"/>
      <c r="O558" s="120"/>
      <c r="P558" s="120"/>
      <c r="Q558" s="242"/>
      <c r="R558" s="230"/>
      <c r="S558" s="231"/>
      <c r="T558" s="231"/>
      <c r="U558" s="228"/>
      <c r="V558" s="228"/>
      <c r="W558" s="228"/>
    </row>
    <row r="559" spans="2:23" x14ac:dyDescent="0.3">
      <c r="B559" s="228"/>
      <c r="C559" s="228"/>
      <c r="D559" s="228"/>
      <c r="E559" s="228"/>
      <c r="F559" s="228"/>
      <c r="G559" s="228"/>
      <c r="H559" s="120"/>
      <c r="I559" s="120"/>
      <c r="J559" s="120"/>
      <c r="K559" s="120"/>
      <c r="L559" s="120"/>
      <c r="M559" s="120"/>
      <c r="N559" s="120"/>
      <c r="O559" s="120"/>
      <c r="P559" s="120"/>
      <c r="Q559" s="242"/>
      <c r="R559" s="230"/>
      <c r="S559" s="231"/>
      <c r="T559" s="231"/>
      <c r="U559" s="228"/>
      <c r="V559" s="228"/>
      <c r="W559" s="228"/>
    </row>
    <row r="560" spans="2:23" x14ac:dyDescent="0.3">
      <c r="B560" s="228"/>
      <c r="C560" s="228"/>
      <c r="D560" s="228"/>
      <c r="E560" s="228"/>
      <c r="F560" s="228"/>
      <c r="G560" s="228"/>
      <c r="H560" s="120"/>
      <c r="I560" s="120"/>
      <c r="J560" s="120"/>
      <c r="K560" s="120"/>
      <c r="L560" s="120"/>
      <c r="M560" s="120"/>
      <c r="N560" s="120"/>
      <c r="O560" s="120"/>
      <c r="P560" s="120"/>
      <c r="Q560" s="242"/>
      <c r="R560" s="230"/>
      <c r="S560" s="231"/>
      <c r="T560" s="231"/>
      <c r="U560" s="228"/>
      <c r="V560" s="228"/>
      <c r="W560" s="228"/>
    </row>
    <row r="561" spans="2:23" x14ac:dyDescent="0.3">
      <c r="B561" s="228"/>
      <c r="C561" s="228"/>
      <c r="D561" s="228"/>
      <c r="E561" s="228"/>
      <c r="F561" s="228"/>
      <c r="G561" s="228"/>
      <c r="H561" s="120"/>
      <c r="I561" s="120"/>
      <c r="J561" s="120"/>
      <c r="K561" s="120"/>
      <c r="L561" s="120"/>
      <c r="M561" s="120"/>
      <c r="N561" s="120"/>
      <c r="O561" s="120"/>
      <c r="P561" s="120"/>
      <c r="Q561" s="242"/>
      <c r="R561" s="230"/>
      <c r="S561" s="231"/>
      <c r="T561" s="231"/>
      <c r="U561" s="228"/>
      <c r="V561" s="228"/>
      <c r="W561" s="228"/>
    </row>
    <row r="562" spans="2:23" x14ac:dyDescent="0.3">
      <c r="B562" s="228"/>
      <c r="C562" s="228"/>
      <c r="D562" s="228"/>
      <c r="E562" s="228"/>
      <c r="F562" s="228"/>
      <c r="G562" s="228"/>
      <c r="H562" s="120"/>
      <c r="I562" s="120"/>
      <c r="J562" s="120"/>
      <c r="K562" s="120"/>
      <c r="L562" s="120"/>
      <c r="M562" s="120"/>
      <c r="N562" s="120"/>
      <c r="O562" s="120"/>
      <c r="P562" s="120"/>
      <c r="Q562" s="242"/>
      <c r="R562" s="230"/>
      <c r="S562" s="231"/>
      <c r="T562" s="231"/>
      <c r="U562" s="228"/>
      <c r="V562" s="228"/>
      <c r="W562" s="228"/>
    </row>
    <row r="563" spans="2:23" x14ac:dyDescent="0.3">
      <c r="B563" s="228"/>
      <c r="C563" s="228"/>
      <c r="D563" s="228"/>
      <c r="E563" s="228"/>
      <c r="F563" s="228"/>
      <c r="G563" s="228"/>
      <c r="H563" s="120"/>
      <c r="I563" s="120"/>
      <c r="J563" s="120"/>
      <c r="K563" s="120"/>
      <c r="L563" s="120"/>
      <c r="M563" s="120"/>
      <c r="N563" s="120"/>
      <c r="O563" s="120"/>
      <c r="P563" s="120"/>
      <c r="Q563" s="242"/>
      <c r="R563" s="230"/>
      <c r="S563" s="231"/>
      <c r="T563" s="231"/>
      <c r="U563" s="228"/>
      <c r="V563" s="228"/>
      <c r="W563" s="228"/>
    </row>
    <row r="564" spans="2:23" x14ac:dyDescent="0.3">
      <c r="B564" s="228"/>
      <c r="C564" s="228"/>
      <c r="D564" s="228"/>
      <c r="E564" s="228"/>
      <c r="F564" s="228"/>
      <c r="G564" s="228"/>
      <c r="H564" s="120"/>
      <c r="I564" s="120"/>
      <c r="J564" s="120"/>
      <c r="K564" s="120"/>
      <c r="L564" s="120"/>
      <c r="M564" s="120"/>
      <c r="N564" s="120"/>
      <c r="O564" s="120"/>
      <c r="P564" s="120"/>
      <c r="Q564" s="242"/>
      <c r="R564" s="230"/>
      <c r="S564" s="231"/>
      <c r="T564" s="231"/>
      <c r="U564" s="228"/>
      <c r="V564" s="228"/>
      <c r="W564" s="228"/>
    </row>
    <row r="565" spans="2:23" x14ac:dyDescent="0.3">
      <c r="B565" s="228"/>
      <c r="C565" s="228"/>
      <c r="D565" s="228"/>
      <c r="E565" s="228"/>
      <c r="F565" s="228"/>
      <c r="G565" s="228"/>
      <c r="H565" s="120"/>
      <c r="I565" s="120"/>
      <c r="J565" s="120"/>
      <c r="K565" s="120"/>
      <c r="L565" s="120"/>
      <c r="M565" s="120"/>
      <c r="N565" s="120"/>
      <c r="O565" s="120"/>
      <c r="P565" s="120"/>
      <c r="Q565" s="242"/>
      <c r="R565" s="230"/>
      <c r="S565" s="231"/>
      <c r="T565" s="231"/>
      <c r="U565" s="228"/>
      <c r="V565" s="228"/>
      <c r="W565" s="228"/>
    </row>
    <row r="566" spans="2:23" x14ac:dyDescent="0.3">
      <c r="B566" s="228"/>
      <c r="C566" s="228"/>
      <c r="D566" s="228"/>
      <c r="E566" s="228"/>
      <c r="F566" s="228"/>
      <c r="G566" s="228"/>
      <c r="H566" s="120"/>
      <c r="I566" s="120"/>
      <c r="J566" s="120"/>
      <c r="K566" s="120"/>
      <c r="L566" s="120"/>
      <c r="M566" s="120"/>
      <c r="N566" s="120"/>
      <c r="O566" s="120"/>
      <c r="P566" s="120"/>
      <c r="Q566" s="242"/>
      <c r="R566" s="230"/>
      <c r="S566" s="231"/>
      <c r="T566" s="231"/>
      <c r="U566" s="228"/>
      <c r="V566" s="228"/>
      <c r="W566" s="228"/>
    </row>
    <row r="567" spans="2:23" x14ac:dyDescent="0.3">
      <c r="B567" s="228"/>
      <c r="C567" s="228"/>
      <c r="D567" s="228"/>
      <c r="E567" s="228"/>
      <c r="F567" s="228"/>
      <c r="G567" s="228"/>
      <c r="H567" s="120"/>
      <c r="I567" s="120"/>
      <c r="J567" s="120"/>
      <c r="K567" s="120"/>
      <c r="L567" s="120"/>
      <c r="M567" s="120"/>
      <c r="N567" s="120"/>
      <c r="O567" s="120"/>
      <c r="P567" s="120"/>
      <c r="Q567" s="242"/>
      <c r="R567" s="230"/>
      <c r="S567" s="231"/>
      <c r="T567" s="231"/>
      <c r="U567" s="228"/>
      <c r="V567" s="228"/>
      <c r="W567" s="228"/>
    </row>
    <row r="568" spans="2:23" x14ac:dyDescent="0.3">
      <c r="B568" s="228"/>
      <c r="C568" s="228"/>
      <c r="D568" s="228"/>
      <c r="E568" s="228"/>
      <c r="F568" s="228"/>
      <c r="G568" s="228"/>
      <c r="H568" s="120"/>
      <c r="I568" s="120"/>
      <c r="J568" s="120"/>
      <c r="K568" s="120"/>
      <c r="L568" s="120"/>
      <c r="M568" s="120"/>
      <c r="N568" s="120"/>
      <c r="O568" s="120"/>
      <c r="P568" s="120"/>
      <c r="Q568" s="242"/>
      <c r="R568" s="230"/>
      <c r="S568" s="231"/>
      <c r="T568" s="231"/>
      <c r="U568" s="228"/>
      <c r="V568" s="228"/>
      <c r="W568" s="228"/>
    </row>
    <row r="569" spans="2:23" x14ac:dyDescent="0.3">
      <c r="B569" s="228"/>
      <c r="C569" s="228"/>
      <c r="D569" s="228"/>
      <c r="E569" s="228"/>
      <c r="F569" s="228"/>
      <c r="G569" s="228"/>
      <c r="H569" s="120"/>
      <c r="I569" s="120"/>
      <c r="J569" s="120"/>
      <c r="K569" s="120"/>
      <c r="L569" s="120"/>
      <c r="M569" s="120"/>
      <c r="N569" s="120"/>
      <c r="O569" s="120"/>
      <c r="P569" s="120"/>
      <c r="Q569" s="242"/>
      <c r="R569" s="230"/>
      <c r="S569" s="231"/>
      <c r="T569" s="231"/>
      <c r="U569" s="228"/>
      <c r="V569" s="228"/>
      <c r="W569" s="228"/>
    </row>
    <row r="570" spans="2:23" x14ac:dyDescent="0.3">
      <c r="B570" s="228"/>
      <c r="C570" s="228"/>
      <c r="D570" s="228"/>
      <c r="E570" s="228"/>
      <c r="F570" s="228"/>
      <c r="G570" s="228"/>
      <c r="H570" s="120"/>
      <c r="I570" s="120"/>
      <c r="J570" s="120"/>
      <c r="K570" s="120"/>
      <c r="L570" s="120"/>
      <c r="M570" s="120"/>
      <c r="N570" s="120"/>
      <c r="O570" s="120"/>
      <c r="P570" s="120"/>
      <c r="Q570" s="242"/>
      <c r="R570" s="230"/>
      <c r="S570" s="231"/>
      <c r="T570" s="231"/>
      <c r="U570" s="228"/>
      <c r="V570" s="228"/>
      <c r="W570" s="228"/>
    </row>
    <row r="571" spans="2:23" x14ac:dyDescent="0.3">
      <c r="B571" s="228"/>
      <c r="C571" s="228"/>
      <c r="D571" s="228"/>
      <c r="E571" s="228"/>
      <c r="F571" s="228"/>
      <c r="G571" s="228"/>
      <c r="H571" s="120"/>
      <c r="I571" s="120"/>
      <c r="J571" s="120"/>
      <c r="K571" s="120"/>
      <c r="L571" s="120"/>
      <c r="M571" s="120"/>
      <c r="N571" s="120"/>
      <c r="O571" s="120"/>
      <c r="P571" s="120"/>
      <c r="Q571" s="242"/>
      <c r="R571" s="230"/>
      <c r="S571" s="231"/>
      <c r="T571" s="231"/>
      <c r="U571" s="228"/>
      <c r="V571" s="228"/>
      <c r="W571" s="228"/>
    </row>
    <row r="572" spans="2:23" x14ac:dyDescent="0.3">
      <c r="B572" s="228"/>
      <c r="C572" s="228"/>
      <c r="D572" s="228"/>
      <c r="E572" s="228"/>
      <c r="F572" s="228"/>
      <c r="G572" s="228"/>
      <c r="H572" s="120"/>
      <c r="I572" s="120"/>
      <c r="J572" s="120"/>
      <c r="K572" s="120"/>
      <c r="L572" s="120"/>
      <c r="M572" s="120"/>
      <c r="N572" s="120"/>
      <c r="O572" s="120"/>
      <c r="P572" s="120"/>
      <c r="Q572" s="242"/>
      <c r="R572" s="230"/>
      <c r="S572" s="231"/>
      <c r="T572" s="231"/>
      <c r="U572" s="228"/>
      <c r="V572" s="228"/>
      <c r="W572" s="228"/>
    </row>
    <row r="573" spans="2:23" x14ac:dyDescent="0.3">
      <c r="B573" s="228"/>
      <c r="C573" s="228"/>
      <c r="D573" s="228"/>
      <c r="E573" s="228"/>
      <c r="F573" s="228"/>
      <c r="G573" s="228"/>
      <c r="H573" s="120"/>
      <c r="I573" s="120"/>
      <c r="J573" s="120"/>
      <c r="K573" s="120"/>
      <c r="L573" s="120"/>
      <c r="M573" s="120"/>
      <c r="N573" s="120"/>
      <c r="O573" s="120"/>
      <c r="P573" s="120"/>
      <c r="Q573" s="242"/>
      <c r="R573" s="230"/>
      <c r="S573" s="231"/>
      <c r="T573" s="231"/>
      <c r="U573" s="228"/>
      <c r="V573" s="228"/>
      <c r="W573" s="228"/>
    </row>
    <row r="574" spans="2:23" x14ac:dyDescent="0.3">
      <c r="B574" s="228"/>
      <c r="C574" s="228"/>
      <c r="D574" s="228"/>
      <c r="E574" s="228"/>
      <c r="F574" s="228"/>
      <c r="G574" s="228"/>
      <c r="H574" s="120"/>
      <c r="I574" s="120"/>
      <c r="J574" s="120"/>
      <c r="K574" s="120"/>
      <c r="L574" s="120"/>
      <c r="M574" s="120"/>
      <c r="N574" s="120"/>
      <c r="O574" s="120"/>
      <c r="P574" s="120"/>
      <c r="Q574" s="242"/>
      <c r="R574" s="230"/>
      <c r="S574" s="231"/>
      <c r="T574" s="231"/>
      <c r="U574" s="228"/>
      <c r="V574" s="228"/>
      <c r="W574" s="228"/>
    </row>
    <row r="575" spans="2:23" x14ac:dyDescent="0.3">
      <c r="B575" s="228"/>
      <c r="C575" s="228"/>
      <c r="D575" s="228"/>
      <c r="E575" s="228"/>
      <c r="F575" s="228"/>
      <c r="G575" s="228"/>
      <c r="H575" s="120"/>
      <c r="I575" s="120"/>
      <c r="J575" s="120"/>
      <c r="K575" s="120"/>
      <c r="L575" s="120"/>
      <c r="M575" s="120"/>
      <c r="N575" s="120"/>
      <c r="O575" s="120"/>
      <c r="P575" s="120"/>
      <c r="Q575" s="242"/>
      <c r="R575" s="230"/>
      <c r="S575" s="231"/>
      <c r="T575" s="231"/>
      <c r="U575" s="228"/>
      <c r="V575" s="228"/>
      <c r="W575" s="228"/>
    </row>
    <row r="576" spans="2:23" x14ac:dyDescent="0.3">
      <c r="B576" s="228"/>
      <c r="C576" s="228"/>
      <c r="D576" s="228"/>
      <c r="E576" s="228"/>
      <c r="F576" s="228"/>
      <c r="G576" s="228"/>
      <c r="H576" s="120"/>
      <c r="I576" s="120"/>
      <c r="J576" s="120"/>
      <c r="K576" s="120"/>
      <c r="L576" s="120"/>
      <c r="M576" s="120"/>
      <c r="N576" s="120"/>
      <c r="O576" s="120"/>
      <c r="P576" s="120"/>
      <c r="Q576" s="242"/>
      <c r="R576" s="230"/>
      <c r="S576" s="231"/>
      <c r="T576" s="231"/>
      <c r="U576" s="228"/>
      <c r="V576" s="228"/>
      <c r="W576" s="228"/>
    </row>
    <row r="577" spans="2:23" x14ac:dyDescent="0.3">
      <c r="B577" s="228"/>
      <c r="C577" s="228"/>
      <c r="D577" s="228"/>
      <c r="E577" s="228"/>
      <c r="F577" s="228"/>
      <c r="G577" s="228"/>
      <c r="H577" s="120"/>
      <c r="I577" s="120"/>
      <c r="J577" s="120"/>
      <c r="K577" s="120"/>
      <c r="L577" s="120"/>
      <c r="M577" s="120"/>
      <c r="N577" s="120"/>
      <c r="O577" s="120"/>
      <c r="P577" s="120"/>
      <c r="Q577" s="242"/>
      <c r="R577" s="230"/>
      <c r="S577" s="231"/>
      <c r="T577" s="231"/>
      <c r="U577" s="228"/>
      <c r="V577" s="228"/>
      <c r="W577" s="228"/>
    </row>
    <row r="578" spans="2:23" x14ac:dyDescent="0.3">
      <c r="B578" s="228"/>
      <c r="C578" s="228"/>
      <c r="D578" s="228"/>
      <c r="E578" s="228"/>
      <c r="F578" s="228"/>
      <c r="G578" s="228"/>
      <c r="H578" s="120"/>
      <c r="I578" s="120"/>
      <c r="J578" s="120"/>
      <c r="K578" s="120"/>
      <c r="L578" s="120"/>
      <c r="M578" s="120"/>
      <c r="N578" s="120"/>
      <c r="O578" s="120"/>
      <c r="P578" s="120"/>
      <c r="Q578" s="242"/>
      <c r="R578" s="230"/>
      <c r="S578" s="231"/>
      <c r="T578" s="231"/>
      <c r="U578" s="228"/>
      <c r="V578" s="228"/>
      <c r="W578" s="228"/>
    </row>
    <row r="579" spans="2:23" x14ac:dyDescent="0.3">
      <c r="B579" s="228"/>
      <c r="C579" s="228"/>
      <c r="D579" s="228"/>
      <c r="E579" s="228"/>
      <c r="F579" s="228"/>
      <c r="G579" s="228"/>
      <c r="H579" s="120"/>
      <c r="I579" s="120"/>
      <c r="J579" s="120"/>
      <c r="K579" s="120"/>
      <c r="L579" s="120"/>
      <c r="M579" s="120"/>
      <c r="N579" s="120"/>
      <c r="O579" s="120"/>
      <c r="P579" s="120"/>
      <c r="Q579" s="242"/>
      <c r="R579" s="230"/>
      <c r="S579" s="231"/>
      <c r="T579" s="231"/>
      <c r="U579" s="228"/>
      <c r="V579" s="228"/>
      <c r="W579" s="228"/>
    </row>
    <row r="580" spans="2:23" x14ac:dyDescent="0.3">
      <c r="B580" s="228"/>
      <c r="C580" s="228"/>
      <c r="D580" s="228"/>
      <c r="E580" s="228"/>
      <c r="F580" s="228"/>
      <c r="G580" s="228"/>
      <c r="H580" s="120"/>
      <c r="I580" s="120"/>
      <c r="J580" s="120"/>
      <c r="K580" s="120"/>
      <c r="L580" s="120"/>
      <c r="M580" s="120"/>
      <c r="N580" s="120"/>
      <c r="O580" s="120"/>
      <c r="P580" s="120"/>
      <c r="Q580" s="242"/>
      <c r="R580" s="230"/>
      <c r="S580" s="231"/>
      <c r="T580" s="231"/>
      <c r="U580" s="228"/>
      <c r="V580" s="228"/>
      <c r="W580" s="228"/>
    </row>
    <row r="581" spans="2:23" x14ac:dyDescent="0.3">
      <c r="B581" s="228"/>
      <c r="C581" s="228"/>
      <c r="D581" s="228"/>
      <c r="E581" s="228"/>
      <c r="F581" s="228"/>
      <c r="G581" s="228"/>
      <c r="H581" s="120"/>
      <c r="I581" s="120"/>
      <c r="J581" s="120"/>
      <c r="K581" s="120"/>
      <c r="L581" s="120"/>
      <c r="M581" s="120"/>
      <c r="N581" s="120"/>
      <c r="O581" s="120"/>
      <c r="P581" s="120"/>
      <c r="Q581" s="242"/>
      <c r="R581" s="230"/>
      <c r="S581" s="231"/>
      <c r="T581" s="231"/>
      <c r="U581" s="228"/>
      <c r="V581" s="228"/>
      <c r="W581" s="228"/>
    </row>
    <row r="582" spans="2:23" x14ac:dyDescent="0.3">
      <c r="B582" s="228"/>
      <c r="C582" s="228"/>
      <c r="D582" s="228"/>
      <c r="E582" s="228"/>
      <c r="F582" s="228"/>
      <c r="G582" s="228"/>
      <c r="H582" s="120"/>
      <c r="I582" s="120"/>
      <c r="J582" s="120"/>
      <c r="K582" s="120"/>
      <c r="L582" s="120"/>
      <c r="M582" s="120"/>
      <c r="N582" s="120"/>
      <c r="O582" s="120"/>
      <c r="P582" s="120"/>
      <c r="Q582" s="242"/>
      <c r="R582" s="230"/>
      <c r="S582" s="231"/>
      <c r="T582" s="231"/>
      <c r="U582" s="228"/>
      <c r="V582" s="228"/>
      <c r="W582" s="228"/>
    </row>
    <row r="583" spans="2:23" x14ac:dyDescent="0.3">
      <c r="B583" s="228"/>
      <c r="C583" s="228"/>
      <c r="D583" s="228"/>
      <c r="E583" s="228"/>
      <c r="F583" s="228"/>
      <c r="G583" s="228"/>
      <c r="H583" s="120"/>
      <c r="I583" s="120"/>
      <c r="J583" s="120"/>
      <c r="K583" s="120"/>
      <c r="L583" s="120"/>
      <c r="M583" s="120"/>
      <c r="N583" s="120"/>
      <c r="O583" s="120"/>
      <c r="P583" s="120"/>
      <c r="Q583" s="242"/>
      <c r="R583" s="230"/>
      <c r="S583" s="231"/>
      <c r="T583" s="231"/>
      <c r="U583" s="228"/>
      <c r="V583" s="228"/>
      <c r="W583" s="228"/>
    </row>
    <row r="584" spans="2:23" x14ac:dyDescent="0.3">
      <c r="B584" s="228"/>
      <c r="C584" s="228"/>
      <c r="D584" s="228"/>
      <c r="E584" s="228"/>
      <c r="F584" s="228"/>
      <c r="G584" s="228"/>
      <c r="H584" s="120"/>
      <c r="I584" s="120"/>
      <c r="J584" s="120"/>
      <c r="K584" s="120"/>
      <c r="L584" s="120"/>
      <c r="M584" s="120"/>
      <c r="N584" s="120"/>
      <c r="O584" s="120"/>
      <c r="P584" s="120"/>
      <c r="Q584" s="242"/>
      <c r="R584" s="230"/>
      <c r="S584" s="231"/>
      <c r="T584" s="231"/>
      <c r="U584" s="228"/>
      <c r="V584" s="228"/>
      <c r="W584" s="228"/>
    </row>
    <row r="585" spans="2:23" x14ac:dyDescent="0.3">
      <c r="B585" s="228"/>
      <c r="C585" s="228"/>
      <c r="D585" s="228"/>
      <c r="E585" s="228"/>
      <c r="F585" s="228"/>
      <c r="G585" s="228"/>
      <c r="H585" s="120"/>
      <c r="I585" s="120"/>
      <c r="J585" s="120"/>
      <c r="K585" s="120"/>
      <c r="L585" s="120"/>
      <c r="M585" s="120"/>
      <c r="N585" s="120"/>
      <c r="O585" s="120"/>
      <c r="P585" s="120"/>
      <c r="Q585" s="242"/>
      <c r="R585" s="230"/>
      <c r="S585" s="231"/>
      <c r="T585" s="231"/>
      <c r="U585" s="228"/>
      <c r="V585" s="228"/>
      <c r="W585" s="228"/>
    </row>
    <row r="586" spans="2:23" x14ac:dyDescent="0.3">
      <c r="B586" s="228"/>
      <c r="C586" s="228"/>
      <c r="D586" s="228"/>
      <c r="E586" s="228"/>
      <c r="F586" s="228"/>
      <c r="G586" s="228"/>
      <c r="H586" s="120"/>
      <c r="I586" s="120"/>
      <c r="J586" s="120"/>
      <c r="K586" s="120"/>
      <c r="L586" s="120"/>
      <c r="M586" s="120"/>
      <c r="N586" s="120"/>
      <c r="O586" s="120"/>
      <c r="P586" s="120"/>
      <c r="Q586" s="242"/>
      <c r="R586" s="230"/>
      <c r="S586" s="231"/>
      <c r="T586" s="231"/>
      <c r="U586" s="228"/>
      <c r="V586" s="228"/>
      <c r="W586" s="228"/>
    </row>
    <row r="587" spans="2:23" x14ac:dyDescent="0.3">
      <c r="B587" s="228"/>
      <c r="C587" s="228"/>
      <c r="D587" s="228"/>
      <c r="E587" s="228"/>
      <c r="F587" s="228"/>
      <c r="G587" s="228"/>
      <c r="H587" s="120"/>
      <c r="I587" s="120"/>
      <c r="J587" s="120"/>
      <c r="K587" s="120"/>
      <c r="L587" s="120"/>
      <c r="M587" s="120"/>
      <c r="N587" s="120"/>
      <c r="O587" s="120"/>
      <c r="P587" s="120"/>
      <c r="Q587" s="242"/>
      <c r="R587" s="230"/>
      <c r="S587" s="231"/>
      <c r="T587" s="231"/>
      <c r="U587" s="228"/>
      <c r="V587" s="228"/>
      <c r="W587" s="228"/>
    </row>
    <row r="588" spans="2:23" x14ac:dyDescent="0.3">
      <c r="B588" s="228"/>
      <c r="C588" s="228"/>
      <c r="D588" s="228"/>
      <c r="E588" s="228"/>
      <c r="F588" s="228"/>
      <c r="G588" s="228"/>
      <c r="H588" s="120"/>
      <c r="I588" s="120"/>
      <c r="J588" s="120"/>
      <c r="K588" s="120"/>
      <c r="L588" s="120"/>
      <c r="M588" s="120"/>
      <c r="N588" s="120"/>
      <c r="O588" s="120"/>
      <c r="P588" s="120"/>
      <c r="Q588" s="242"/>
      <c r="R588" s="230"/>
      <c r="S588" s="231"/>
      <c r="T588" s="231"/>
      <c r="U588" s="228"/>
      <c r="V588" s="228"/>
      <c r="W588" s="228"/>
    </row>
    <row r="589" spans="2:23" x14ac:dyDescent="0.3">
      <c r="B589" s="228"/>
      <c r="C589" s="228"/>
      <c r="D589" s="228"/>
      <c r="E589" s="228"/>
      <c r="F589" s="228"/>
      <c r="G589" s="228"/>
      <c r="H589" s="120"/>
      <c r="I589" s="120"/>
      <c r="J589" s="120"/>
      <c r="K589" s="120"/>
      <c r="L589" s="120"/>
      <c r="M589" s="120"/>
      <c r="N589" s="120"/>
      <c r="O589" s="120"/>
      <c r="P589" s="120"/>
      <c r="Q589" s="242"/>
      <c r="R589" s="230"/>
      <c r="S589" s="231"/>
      <c r="T589" s="231"/>
      <c r="U589" s="228"/>
      <c r="V589" s="228"/>
      <c r="W589" s="228"/>
    </row>
    <row r="590" spans="2:23" x14ac:dyDescent="0.3">
      <c r="B590" s="228"/>
      <c r="C590" s="228"/>
      <c r="D590" s="228"/>
      <c r="E590" s="228"/>
      <c r="F590" s="228"/>
      <c r="G590" s="228"/>
      <c r="H590" s="120"/>
      <c r="I590" s="120"/>
      <c r="J590" s="120"/>
      <c r="K590" s="120"/>
      <c r="L590" s="120"/>
      <c r="M590" s="120"/>
      <c r="N590" s="120"/>
      <c r="O590" s="120"/>
      <c r="P590" s="120"/>
      <c r="Q590" s="242"/>
      <c r="R590" s="230"/>
      <c r="S590" s="231"/>
      <c r="T590" s="231"/>
      <c r="U590" s="228"/>
      <c r="V590" s="228"/>
      <c r="W590" s="228"/>
    </row>
    <row r="591" spans="2:23" x14ac:dyDescent="0.3">
      <c r="B591" s="228"/>
      <c r="C591" s="228"/>
      <c r="D591" s="228"/>
      <c r="E591" s="228"/>
      <c r="F591" s="228"/>
      <c r="G591" s="228"/>
      <c r="H591" s="120"/>
      <c r="I591" s="120"/>
      <c r="J591" s="120"/>
      <c r="K591" s="120"/>
      <c r="L591" s="120"/>
      <c r="M591" s="120"/>
      <c r="N591" s="120"/>
      <c r="O591" s="120"/>
      <c r="P591" s="120"/>
      <c r="Q591" s="242"/>
      <c r="R591" s="230"/>
      <c r="S591" s="231"/>
      <c r="T591" s="231"/>
      <c r="U591" s="228"/>
      <c r="V591" s="228"/>
      <c r="W591" s="228"/>
    </row>
    <row r="592" spans="2:23" x14ac:dyDescent="0.3">
      <c r="B592" s="228"/>
      <c r="C592" s="228"/>
      <c r="D592" s="228"/>
      <c r="E592" s="228"/>
      <c r="F592" s="228"/>
      <c r="G592" s="228"/>
      <c r="H592" s="120"/>
      <c r="I592" s="120"/>
      <c r="J592" s="120"/>
      <c r="K592" s="120"/>
      <c r="L592" s="120"/>
      <c r="M592" s="120"/>
      <c r="N592" s="120"/>
      <c r="O592" s="120"/>
      <c r="P592" s="120"/>
      <c r="Q592" s="242"/>
      <c r="R592" s="230"/>
      <c r="S592" s="231"/>
      <c r="T592" s="231"/>
      <c r="U592" s="228"/>
      <c r="V592" s="228"/>
      <c r="W592" s="228"/>
    </row>
    <row r="593" spans="2:23" x14ac:dyDescent="0.3">
      <c r="B593" s="228"/>
      <c r="C593" s="228"/>
      <c r="D593" s="228"/>
      <c r="E593" s="228"/>
      <c r="F593" s="228"/>
      <c r="G593" s="228"/>
      <c r="H593" s="120"/>
      <c r="I593" s="120"/>
      <c r="J593" s="120"/>
      <c r="K593" s="120"/>
      <c r="L593" s="120"/>
      <c r="M593" s="120"/>
      <c r="N593" s="120"/>
      <c r="O593" s="120"/>
      <c r="P593" s="120"/>
      <c r="Q593" s="242"/>
      <c r="R593" s="230"/>
      <c r="S593" s="231"/>
      <c r="T593" s="231"/>
      <c r="U593" s="228"/>
      <c r="V593" s="228"/>
      <c r="W593" s="228"/>
    </row>
    <row r="594" spans="2:23" x14ac:dyDescent="0.3">
      <c r="B594" s="228"/>
      <c r="C594" s="228"/>
      <c r="D594" s="228"/>
      <c r="E594" s="228"/>
      <c r="F594" s="228"/>
      <c r="G594" s="228"/>
      <c r="H594" s="120"/>
      <c r="I594" s="120"/>
      <c r="J594" s="120"/>
      <c r="K594" s="120"/>
      <c r="L594" s="120"/>
      <c r="M594" s="120"/>
      <c r="N594" s="120"/>
      <c r="O594" s="120"/>
      <c r="P594" s="120"/>
      <c r="Q594" s="242"/>
      <c r="R594" s="230"/>
      <c r="S594" s="231"/>
      <c r="T594" s="231"/>
      <c r="U594" s="228"/>
      <c r="V594" s="228"/>
      <c r="W594" s="228"/>
    </row>
    <row r="595" spans="2:23" x14ac:dyDescent="0.3">
      <c r="B595" s="228"/>
      <c r="C595" s="228"/>
      <c r="D595" s="228"/>
      <c r="E595" s="228"/>
      <c r="F595" s="228"/>
      <c r="G595" s="228"/>
      <c r="H595" s="120"/>
      <c r="I595" s="120"/>
      <c r="J595" s="120"/>
      <c r="K595" s="120"/>
      <c r="L595" s="120"/>
      <c r="M595" s="120"/>
      <c r="N595" s="120"/>
      <c r="O595" s="120"/>
      <c r="P595" s="120"/>
      <c r="Q595" s="242"/>
      <c r="R595" s="230"/>
      <c r="S595" s="231"/>
      <c r="T595" s="231"/>
      <c r="U595" s="228"/>
      <c r="V595" s="228"/>
      <c r="W595" s="228"/>
    </row>
    <row r="596" spans="2:23" x14ac:dyDescent="0.3">
      <c r="B596" s="228"/>
      <c r="C596" s="228"/>
      <c r="D596" s="228"/>
      <c r="E596" s="228"/>
      <c r="F596" s="228"/>
      <c r="G596" s="228"/>
      <c r="H596" s="120"/>
      <c r="I596" s="120"/>
      <c r="J596" s="120"/>
      <c r="K596" s="120"/>
      <c r="L596" s="120"/>
      <c r="M596" s="120"/>
      <c r="N596" s="120"/>
      <c r="O596" s="120"/>
      <c r="P596" s="120"/>
      <c r="Q596" s="242"/>
      <c r="R596" s="230"/>
      <c r="S596" s="231"/>
      <c r="T596" s="231"/>
      <c r="U596" s="228"/>
      <c r="V596" s="228"/>
      <c r="W596" s="228"/>
    </row>
    <row r="597" spans="2:23" x14ac:dyDescent="0.3">
      <c r="B597" s="228"/>
      <c r="C597" s="228"/>
      <c r="D597" s="228"/>
      <c r="E597" s="228"/>
      <c r="F597" s="228"/>
      <c r="G597" s="228"/>
      <c r="H597" s="120"/>
      <c r="I597" s="120"/>
      <c r="J597" s="120"/>
      <c r="K597" s="120"/>
      <c r="L597" s="120"/>
      <c r="M597" s="120"/>
      <c r="N597" s="120"/>
      <c r="O597" s="120"/>
      <c r="P597" s="120"/>
      <c r="Q597" s="242"/>
      <c r="R597" s="230"/>
      <c r="S597" s="231"/>
      <c r="T597" s="231"/>
      <c r="U597" s="228"/>
      <c r="V597" s="228"/>
      <c r="W597" s="228"/>
    </row>
    <row r="598" spans="2:23" x14ac:dyDescent="0.3">
      <c r="B598" s="228"/>
      <c r="C598" s="228"/>
      <c r="D598" s="228"/>
      <c r="E598" s="228"/>
      <c r="F598" s="228"/>
      <c r="G598" s="228"/>
      <c r="H598" s="120"/>
      <c r="I598" s="120"/>
      <c r="J598" s="120"/>
      <c r="K598" s="120"/>
      <c r="L598" s="120"/>
      <c r="M598" s="120"/>
      <c r="N598" s="120"/>
      <c r="O598" s="120"/>
      <c r="P598" s="120"/>
      <c r="Q598" s="242"/>
      <c r="R598" s="230"/>
      <c r="S598" s="231"/>
      <c r="T598" s="231"/>
      <c r="U598" s="228"/>
      <c r="V598" s="228"/>
      <c r="W598" s="228"/>
    </row>
    <row r="599" spans="2:23" x14ac:dyDescent="0.3">
      <c r="B599" s="228"/>
      <c r="C599" s="228"/>
      <c r="D599" s="228"/>
      <c r="E599" s="228"/>
      <c r="F599" s="228"/>
      <c r="G599" s="228"/>
      <c r="H599" s="120"/>
      <c r="I599" s="120"/>
      <c r="J599" s="120"/>
      <c r="K599" s="120"/>
      <c r="L599" s="120"/>
      <c r="M599" s="120"/>
      <c r="N599" s="120"/>
      <c r="O599" s="120"/>
      <c r="P599" s="120"/>
      <c r="Q599" s="242"/>
      <c r="R599" s="230"/>
      <c r="S599" s="231"/>
      <c r="T599" s="231"/>
      <c r="U599" s="228"/>
      <c r="V599" s="228"/>
      <c r="W599" s="228"/>
    </row>
    <row r="600" spans="2:23" x14ac:dyDescent="0.3">
      <c r="B600" s="228"/>
      <c r="C600" s="228"/>
      <c r="D600" s="228"/>
      <c r="E600" s="228"/>
      <c r="F600" s="228"/>
      <c r="G600" s="228"/>
      <c r="H600" s="120"/>
      <c r="I600" s="120"/>
      <c r="J600" s="120"/>
      <c r="K600" s="120"/>
      <c r="L600" s="120"/>
      <c r="M600" s="120"/>
      <c r="N600" s="120"/>
      <c r="O600" s="120"/>
      <c r="P600" s="120"/>
      <c r="Q600" s="242"/>
      <c r="R600" s="230"/>
      <c r="S600" s="231"/>
      <c r="T600" s="231"/>
      <c r="U600" s="228"/>
      <c r="V600" s="228"/>
      <c r="W600" s="228"/>
    </row>
    <row r="601" spans="2:23" x14ac:dyDescent="0.3">
      <c r="B601" s="228"/>
      <c r="C601" s="228"/>
      <c r="D601" s="228"/>
      <c r="E601" s="228"/>
      <c r="F601" s="228"/>
      <c r="G601" s="228"/>
      <c r="H601" s="120"/>
      <c r="I601" s="120"/>
      <c r="J601" s="120"/>
      <c r="K601" s="120"/>
      <c r="L601" s="120"/>
      <c r="M601" s="120"/>
      <c r="N601" s="120"/>
      <c r="O601" s="120"/>
      <c r="P601" s="120"/>
      <c r="Q601" s="242"/>
      <c r="R601" s="230"/>
      <c r="S601" s="231"/>
      <c r="T601" s="231"/>
      <c r="U601" s="228"/>
      <c r="V601" s="228"/>
      <c r="W601" s="228"/>
    </row>
    <row r="602" spans="2:23" x14ac:dyDescent="0.3">
      <c r="B602" s="228"/>
      <c r="C602" s="228"/>
      <c r="D602" s="228"/>
      <c r="E602" s="228"/>
      <c r="F602" s="228"/>
      <c r="G602" s="228"/>
      <c r="H602" s="120"/>
      <c r="I602" s="120"/>
      <c r="J602" s="120"/>
      <c r="K602" s="120"/>
      <c r="L602" s="120"/>
      <c r="M602" s="120"/>
      <c r="N602" s="120"/>
      <c r="O602" s="120"/>
      <c r="P602" s="120"/>
      <c r="Q602" s="242"/>
      <c r="R602" s="230"/>
      <c r="S602" s="231"/>
      <c r="T602" s="231"/>
      <c r="U602" s="228"/>
      <c r="V602" s="228"/>
      <c r="W602" s="228"/>
    </row>
    <row r="603" spans="2:23" x14ac:dyDescent="0.3">
      <c r="B603" s="228"/>
      <c r="C603" s="228"/>
      <c r="D603" s="228"/>
      <c r="E603" s="228"/>
      <c r="F603" s="228"/>
      <c r="G603" s="228"/>
      <c r="H603" s="120"/>
      <c r="I603" s="120"/>
      <c r="J603" s="120"/>
      <c r="K603" s="120"/>
      <c r="L603" s="120"/>
      <c r="M603" s="120"/>
      <c r="N603" s="120"/>
      <c r="O603" s="120"/>
      <c r="P603" s="120"/>
      <c r="Q603" s="242"/>
      <c r="R603" s="230"/>
      <c r="S603" s="231"/>
      <c r="T603" s="231"/>
      <c r="U603" s="228"/>
      <c r="V603" s="228"/>
      <c r="W603" s="228"/>
    </row>
    <row r="604" spans="2:23" x14ac:dyDescent="0.3">
      <c r="B604" s="228"/>
      <c r="C604" s="228"/>
      <c r="D604" s="228"/>
      <c r="E604" s="228"/>
      <c r="F604" s="228"/>
      <c r="G604" s="228"/>
      <c r="H604" s="120"/>
      <c r="I604" s="120"/>
      <c r="J604" s="120"/>
      <c r="K604" s="120"/>
      <c r="L604" s="120"/>
      <c r="M604" s="120"/>
      <c r="N604" s="120"/>
      <c r="O604" s="120"/>
      <c r="P604" s="120"/>
      <c r="Q604" s="242"/>
      <c r="R604" s="230"/>
      <c r="S604" s="231"/>
      <c r="T604" s="231"/>
      <c r="U604" s="228"/>
      <c r="V604" s="228"/>
      <c r="W604" s="228"/>
    </row>
    <row r="605" spans="2:23" x14ac:dyDescent="0.3">
      <c r="B605" s="228"/>
      <c r="C605" s="228"/>
      <c r="D605" s="228"/>
      <c r="E605" s="228"/>
      <c r="F605" s="228"/>
      <c r="G605" s="228"/>
      <c r="H605" s="120"/>
      <c r="I605" s="120"/>
      <c r="J605" s="120"/>
      <c r="K605" s="120"/>
      <c r="L605" s="120"/>
      <c r="M605" s="120"/>
      <c r="N605" s="120"/>
      <c r="O605" s="120"/>
      <c r="P605" s="120"/>
      <c r="Q605" s="242"/>
      <c r="R605" s="230"/>
      <c r="S605" s="231"/>
      <c r="T605" s="231"/>
      <c r="U605" s="228"/>
      <c r="V605" s="228"/>
      <c r="W605" s="228"/>
    </row>
    <row r="606" spans="2:23" x14ac:dyDescent="0.3">
      <c r="B606" s="228"/>
      <c r="C606" s="228"/>
      <c r="D606" s="228"/>
      <c r="E606" s="228"/>
      <c r="F606" s="228"/>
      <c r="G606" s="228"/>
      <c r="H606" s="120"/>
      <c r="I606" s="120"/>
      <c r="J606" s="120"/>
      <c r="K606" s="120"/>
      <c r="L606" s="120"/>
      <c r="M606" s="120"/>
      <c r="N606" s="120"/>
      <c r="O606" s="120"/>
      <c r="P606" s="120"/>
      <c r="Q606" s="242"/>
      <c r="R606" s="230"/>
      <c r="S606" s="231"/>
      <c r="T606" s="231"/>
      <c r="U606" s="228"/>
      <c r="V606" s="228"/>
      <c r="W606" s="228"/>
    </row>
    <row r="607" spans="2:23" x14ac:dyDescent="0.3">
      <c r="B607" s="228"/>
      <c r="C607" s="228"/>
      <c r="D607" s="228"/>
      <c r="E607" s="228"/>
      <c r="F607" s="228"/>
      <c r="G607" s="228"/>
      <c r="H607" s="120"/>
      <c r="I607" s="120"/>
      <c r="J607" s="120"/>
      <c r="K607" s="120"/>
      <c r="L607" s="120"/>
      <c r="M607" s="120"/>
      <c r="N607" s="120"/>
      <c r="O607" s="120"/>
      <c r="P607" s="120"/>
      <c r="Q607" s="242"/>
      <c r="R607" s="230"/>
      <c r="S607" s="231"/>
      <c r="T607" s="231"/>
      <c r="U607" s="228"/>
      <c r="V607" s="228"/>
      <c r="W607" s="228"/>
    </row>
    <row r="608" spans="2:23" x14ac:dyDescent="0.3">
      <c r="B608" s="228"/>
      <c r="C608" s="228"/>
      <c r="D608" s="228"/>
      <c r="E608" s="228"/>
      <c r="F608" s="228"/>
      <c r="G608" s="228"/>
      <c r="H608" s="120"/>
      <c r="I608" s="120"/>
      <c r="J608" s="120"/>
      <c r="K608" s="120"/>
      <c r="L608" s="120"/>
      <c r="M608" s="120"/>
      <c r="N608" s="120"/>
      <c r="O608" s="120"/>
      <c r="P608" s="120"/>
      <c r="Q608" s="242"/>
      <c r="R608" s="230"/>
      <c r="S608" s="231"/>
      <c r="T608" s="231"/>
      <c r="U608" s="228"/>
      <c r="V608" s="228"/>
      <c r="W608" s="228"/>
    </row>
    <row r="609" spans="2:23" x14ac:dyDescent="0.3">
      <c r="B609" s="228"/>
      <c r="C609" s="228"/>
      <c r="D609" s="228"/>
      <c r="E609" s="228"/>
      <c r="F609" s="228"/>
      <c r="G609" s="228"/>
      <c r="H609" s="120"/>
      <c r="I609" s="120"/>
      <c r="J609" s="120"/>
      <c r="K609" s="120"/>
      <c r="L609" s="120"/>
      <c r="M609" s="120"/>
      <c r="N609" s="120"/>
      <c r="O609" s="120"/>
      <c r="P609" s="120"/>
      <c r="Q609" s="242"/>
      <c r="R609" s="230"/>
      <c r="S609" s="231"/>
      <c r="T609" s="231"/>
      <c r="U609" s="228"/>
      <c r="V609" s="228"/>
      <c r="W609" s="228"/>
    </row>
    <row r="610" spans="2:23" x14ac:dyDescent="0.3">
      <c r="B610" s="228"/>
      <c r="C610" s="228"/>
      <c r="D610" s="228"/>
      <c r="E610" s="228"/>
      <c r="F610" s="228"/>
      <c r="G610" s="228"/>
      <c r="H610" s="120"/>
      <c r="I610" s="120"/>
      <c r="J610" s="120"/>
      <c r="K610" s="120"/>
      <c r="L610" s="120"/>
      <c r="M610" s="120"/>
      <c r="N610" s="120"/>
      <c r="O610" s="120"/>
      <c r="P610" s="120"/>
      <c r="Q610" s="242"/>
      <c r="R610" s="230"/>
      <c r="S610" s="231"/>
      <c r="T610" s="231"/>
      <c r="U610" s="228"/>
      <c r="V610" s="228"/>
      <c r="W610" s="228"/>
    </row>
    <row r="611" spans="2:23" x14ac:dyDescent="0.3">
      <c r="B611" s="228"/>
      <c r="C611" s="228"/>
      <c r="D611" s="228"/>
      <c r="E611" s="228"/>
      <c r="F611" s="228"/>
      <c r="G611" s="228"/>
      <c r="H611" s="120"/>
      <c r="I611" s="120"/>
      <c r="J611" s="120"/>
      <c r="K611" s="120"/>
      <c r="L611" s="120"/>
      <c r="M611" s="120"/>
      <c r="N611" s="120"/>
      <c r="O611" s="120"/>
      <c r="P611" s="120"/>
      <c r="Q611" s="242"/>
      <c r="R611" s="230"/>
      <c r="S611" s="231"/>
      <c r="T611" s="231"/>
      <c r="U611" s="228"/>
      <c r="V611" s="228"/>
      <c r="W611" s="228"/>
    </row>
    <row r="612" spans="2:23" x14ac:dyDescent="0.3">
      <c r="B612" s="228"/>
      <c r="C612" s="228"/>
      <c r="D612" s="228"/>
      <c r="E612" s="228"/>
      <c r="F612" s="228"/>
      <c r="G612" s="228"/>
      <c r="H612" s="120"/>
      <c r="I612" s="120"/>
      <c r="J612" s="120"/>
      <c r="K612" s="120"/>
      <c r="L612" s="120"/>
      <c r="M612" s="120"/>
      <c r="N612" s="120"/>
      <c r="O612" s="120"/>
      <c r="P612" s="120"/>
      <c r="Q612" s="242"/>
      <c r="R612" s="230"/>
      <c r="S612" s="231"/>
      <c r="T612" s="231"/>
      <c r="U612" s="228"/>
      <c r="V612" s="228"/>
      <c r="W612" s="228"/>
    </row>
    <row r="613" spans="2:23" x14ac:dyDescent="0.3">
      <c r="B613" s="228"/>
      <c r="C613" s="228"/>
      <c r="D613" s="228"/>
      <c r="E613" s="228"/>
      <c r="F613" s="228"/>
      <c r="G613" s="228"/>
      <c r="H613" s="120"/>
      <c r="I613" s="120"/>
      <c r="J613" s="120"/>
      <c r="K613" s="120"/>
      <c r="L613" s="120"/>
      <c r="M613" s="120"/>
      <c r="N613" s="120"/>
      <c r="O613" s="120"/>
      <c r="P613" s="120"/>
      <c r="Q613" s="242"/>
      <c r="R613" s="230"/>
      <c r="S613" s="231"/>
      <c r="T613" s="231"/>
      <c r="U613" s="228"/>
      <c r="V613" s="228"/>
      <c r="W613" s="228"/>
    </row>
    <row r="614" spans="2:23" x14ac:dyDescent="0.3">
      <c r="B614" s="228"/>
      <c r="C614" s="228"/>
      <c r="D614" s="228"/>
      <c r="E614" s="228"/>
      <c r="F614" s="228"/>
      <c r="G614" s="228"/>
      <c r="H614" s="120"/>
      <c r="I614" s="120"/>
      <c r="J614" s="120"/>
      <c r="K614" s="120"/>
      <c r="L614" s="120"/>
      <c r="M614" s="120"/>
      <c r="N614" s="120"/>
      <c r="O614" s="120"/>
      <c r="P614" s="120"/>
      <c r="Q614" s="242"/>
      <c r="R614" s="230"/>
      <c r="S614" s="231"/>
      <c r="T614" s="231"/>
      <c r="U614" s="228"/>
      <c r="V614" s="228"/>
      <c r="W614" s="228"/>
    </row>
    <row r="615" spans="2:23" x14ac:dyDescent="0.3">
      <c r="B615" s="228"/>
      <c r="C615" s="228"/>
      <c r="D615" s="228"/>
      <c r="E615" s="228"/>
      <c r="F615" s="228"/>
      <c r="G615" s="228"/>
      <c r="H615" s="120"/>
      <c r="I615" s="120"/>
      <c r="J615" s="120"/>
      <c r="K615" s="120"/>
      <c r="L615" s="120"/>
      <c r="M615" s="120"/>
      <c r="N615" s="120"/>
      <c r="O615" s="120"/>
      <c r="P615" s="120"/>
      <c r="Q615" s="242"/>
      <c r="R615" s="230"/>
      <c r="S615" s="231"/>
      <c r="T615" s="231"/>
      <c r="U615" s="228"/>
      <c r="V615" s="228"/>
      <c r="W615" s="228"/>
    </row>
    <row r="616" spans="2:23" x14ac:dyDescent="0.3">
      <c r="B616" s="228"/>
      <c r="C616" s="228"/>
      <c r="D616" s="228"/>
      <c r="E616" s="228"/>
      <c r="F616" s="228"/>
      <c r="G616" s="228"/>
      <c r="H616" s="120"/>
      <c r="I616" s="120"/>
      <c r="J616" s="120"/>
      <c r="K616" s="120"/>
      <c r="L616" s="120"/>
      <c r="M616" s="120"/>
      <c r="N616" s="120"/>
      <c r="O616" s="120"/>
      <c r="P616" s="120"/>
      <c r="Q616" s="242"/>
      <c r="R616" s="230"/>
      <c r="S616" s="231"/>
      <c r="T616" s="231"/>
      <c r="U616" s="228"/>
      <c r="V616" s="228"/>
      <c r="W616" s="228"/>
    </row>
    <row r="617" spans="2:23" x14ac:dyDescent="0.3">
      <c r="B617" s="228"/>
      <c r="C617" s="228"/>
      <c r="D617" s="228"/>
      <c r="E617" s="228"/>
      <c r="F617" s="228"/>
      <c r="G617" s="228"/>
      <c r="H617" s="120"/>
      <c r="I617" s="120"/>
      <c r="J617" s="120"/>
      <c r="K617" s="120"/>
      <c r="L617" s="120"/>
      <c r="M617" s="120"/>
      <c r="N617" s="120"/>
      <c r="O617" s="120"/>
      <c r="P617" s="120"/>
      <c r="Q617" s="242"/>
      <c r="R617" s="230"/>
      <c r="S617" s="231"/>
      <c r="T617" s="231"/>
      <c r="U617" s="228"/>
      <c r="V617" s="228"/>
      <c r="W617" s="228"/>
    </row>
    <row r="618" spans="2:23" x14ac:dyDescent="0.3">
      <c r="B618" s="228"/>
      <c r="C618" s="228"/>
      <c r="D618" s="228"/>
      <c r="E618" s="228"/>
      <c r="F618" s="228"/>
      <c r="G618" s="228"/>
      <c r="H618" s="120"/>
      <c r="I618" s="120"/>
      <c r="J618" s="120"/>
      <c r="K618" s="120"/>
      <c r="L618" s="120"/>
      <c r="M618" s="120"/>
      <c r="N618" s="120"/>
      <c r="O618" s="120"/>
      <c r="P618" s="120"/>
      <c r="Q618" s="242"/>
      <c r="R618" s="230"/>
      <c r="S618" s="231"/>
      <c r="T618" s="231"/>
      <c r="U618" s="228"/>
      <c r="V618" s="228"/>
      <c r="W618" s="228"/>
    </row>
    <row r="619" spans="2:23" x14ac:dyDescent="0.3">
      <c r="B619" s="228"/>
      <c r="C619" s="228"/>
      <c r="D619" s="228"/>
      <c r="E619" s="228"/>
      <c r="F619" s="228"/>
      <c r="G619" s="228"/>
      <c r="H619" s="120"/>
      <c r="I619" s="120"/>
      <c r="J619" s="120"/>
      <c r="K619" s="120"/>
      <c r="L619" s="120"/>
      <c r="M619" s="120"/>
      <c r="N619" s="120"/>
      <c r="O619" s="120"/>
      <c r="P619" s="120"/>
      <c r="Q619" s="242"/>
      <c r="R619" s="230"/>
      <c r="S619" s="231"/>
      <c r="T619" s="231"/>
      <c r="U619" s="228"/>
      <c r="V619" s="228"/>
      <c r="W619" s="228"/>
    </row>
    <row r="620" spans="2:23" x14ac:dyDescent="0.3">
      <c r="B620" s="228"/>
      <c r="C620" s="228"/>
      <c r="D620" s="228"/>
      <c r="E620" s="228"/>
      <c r="F620" s="228"/>
      <c r="G620" s="228"/>
      <c r="H620" s="120"/>
      <c r="I620" s="120"/>
      <c r="J620" s="120"/>
      <c r="K620" s="120"/>
      <c r="L620" s="120"/>
      <c r="M620" s="120"/>
      <c r="N620" s="120"/>
      <c r="O620" s="120"/>
      <c r="P620" s="120"/>
      <c r="Q620" s="242"/>
      <c r="R620" s="230"/>
      <c r="S620" s="231"/>
      <c r="T620" s="231"/>
      <c r="U620" s="228"/>
      <c r="V620" s="228"/>
      <c r="W620" s="228"/>
    </row>
    <row r="621" spans="2:23" x14ac:dyDescent="0.3">
      <c r="B621" s="228"/>
      <c r="C621" s="228"/>
      <c r="D621" s="228"/>
      <c r="E621" s="228"/>
      <c r="F621" s="228"/>
      <c r="G621" s="228"/>
      <c r="H621" s="120"/>
      <c r="I621" s="120"/>
      <c r="J621" s="120"/>
      <c r="K621" s="120"/>
      <c r="L621" s="120"/>
      <c r="M621" s="120"/>
      <c r="N621" s="120"/>
      <c r="O621" s="120"/>
      <c r="P621" s="120"/>
      <c r="Q621" s="242"/>
      <c r="R621" s="230"/>
      <c r="S621" s="231"/>
      <c r="T621" s="231"/>
      <c r="U621" s="228"/>
      <c r="V621" s="228"/>
      <c r="W621" s="228"/>
    </row>
    <row r="622" spans="2:23" x14ac:dyDescent="0.3">
      <c r="B622" s="228"/>
      <c r="C622" s="228"/>
      <c r="D622" s="228"/>
      <c r="E622" s="228"/>
      <c r="F622" s="228"/>
      <c r="G622" s="228"/>
      <c r="H622" s="120"/>
      <c r="I622" s="120"/>
      <c r="J622" s="120"/>
      <c r="K622" s="120"/>
      <c r="L622" s="120"/>
      <c r="M622" s="120"/>
      <c r="N622" s="120"/>
      <c r="O622" s="120"/>
      <c r="P622" s="120"/>
      <c r="Q622" s="242"/>
      <c r="R622" s="230"/>
      <c r="S622" s="231"/>
      <c r="T622" s="231"/>
      <c r="U622" s="228"/>
      <c r="V622" s="228"/>
      <c r="W622" s="228"/>
    </row>
    <row r="623" spans="2:23" x14ac:dyDescent="0.3">
      <c r="B623" s="228"/>
      <c r="C623" s="228"/>
      <c r="D623" s="228"/>
      <c r="E623" s="228"/>
      <c r="F623" s="228"/>
      <c r="G623" s="228"/>
      <c r="H623" s="120"/>
      <c r="I623" s="120"/>
      <c r="J623" s="120"/>
      <c r="K623" s="120"/>
      <c r="L623" s="120"/>
      <c r="M623" s="120"/>
      <c r="N623" s="120"/>
      <c r="O623" s="120"/>
      <c r="P623" s="120"/>
      <c r="Q623" s="242"/>
      <c r="R623" s="230"/>
      <c r="S623" s="231"/>
      <c r="T623" s="231"/>
      <c r="U623" s="228"/>
      <c r="V623" s="228"/>
      <c r="W623" s="228"/>
    </row>
    <row r="624" spans="2:23" x14ac:dyDescent="0.3">
      <c r="B624" s="228"/>
      <c r="C624" s="228"/>
      <c r="D624" s="228"/>
      <c r="E624" s="228"/>
      <c r="F624" s="228"/>
      <c r="G624" s="228"/>
      <c r="H624" s="120"/>
      <c r="I624" s="120"/>
      <c r="J624" s="120"/>
      <c r="K624" s="120"/>
      <c r="L624" s="120"/>
      <c r="M624" s="120"/>
      <c r="N624" s="120"/>
      <c r="O624" s="120"/>
      <c r="P624" s="120"/>
      <c r="Q624" s="242"/>
      <c r="R624" s="230"/>
      <c r="S624" s="231"/>
      <c r="T624" s="231"/>
      <c r="U624" s="228"/>
      <c r="V624" s="228"/>
      <c r="W624" s="228"/>
    </row>
    <row r="625" spans="2:23" x14ac:dyDescent="0.3">
      <c r="B625" s="228"/>
      <c r="C625" s="228"/>
      <c r="D625" s="228"/>
      <c r="E625" s="228"/>
      <c r="F625" s="228"/>
      <c r="G625" s="228"/>
      <c r="H625" s="120"/>
      <c r="I625" s="120"/>
      <c r="J625" s="120"/>
      <c r="K625" s="120"/>
      <c r="L625" s="120"/>
      <c r="M625" s="120"/>
      <c r="N625" s="120"/>
      <c r="O625" s="120"/>
      <c r="P625" s="120"/>
      <c r="Q625" s="242"/>
      <c r="R625" s="230"/>
      <c r="S625" s="231"/>
      <c r="T625" s="231"/>
      <c r="U625" s="228"/>
      <c r="V625" s="228"/>
      <c r="W625" s="228"/>
    </row>
    <row r="626" spans="2:23" x14ac:dyDescent="0.3">
      <c r="B626" s="228"/>
      <c r="C626" s="228"/>
      <c r="D626" s="228"/>
      <c r="E626" s="228"/>
      <c r="F626" s="228"/>
      <c r="G626" s="228"/>
      <c r="H626" s="120"/>
      <c r="I626" s="120"/>
      <c r="J626" s="120"/>
      <c r="K626" s="120"/>
      <c r="L626" s="120"/>
      <c r="M626" s="120"/>
      <c r="N626" s="120"/>
      <c r="O626" s="120"/>
      <c r="P626" s="120"/>
      <c r="Q626" s="242"/>
      <c r="R626" s="230"/>
      <c r="S626" s="231"/>
      <c r="T626" s="231"/>
      <c r="U626" s="228"/>
      <c r="V626" s="228"/>
      <c r="W626" s="228"/>
    </row>
    <row r="627" spans="2:23" x14ac:dyDescent="0.3">
      <c r="B627" s="228"/>
      <c r="C627" s="228"/>
      <c r="D627" s="228"/>
      <c r="E627" s="228"/>
      <c r="F627" s="228"/>
      <c r="G627" s="228"/>
      <c r="H627" s="120"/>
      <c r="I627" s="120"/>
      <c r="J627" s="120"/>
      <c r="K627" s="120"/>
      <c r="L627" s="120"/>
      <c r="M627" s="120"/>
      <c r="N627" s="120"/>
      <c r="O627" s="120"/>
      <c r="P627" s="120"/>
      <c r="Q627" s="242"/>
      <c r="R627" s="230"/>
      <c r="S627" s="231"/>
      <c r="T627" s="231"/>
      <c r="U627" s="228"/>
      <c r="V627" s="228"/>
      <c r="W627" s="228"/>
    </row>
    <row r="628" spans="2:23" x14ac:dyDescent="0.3">
      <c r="B628" s="228"/>
      <c r="C628" s="228"/>
      <c r="D628" s="228"/>
      <c r="E628" s="228"/>
      <c r="F628" s="228"/>
      <c r="G628" s="228"/>
      <c r="H628" s="120"/>
      <c r="I628" s="120"/>
      <c r="J628" s="120"/>
      <c r="K628" s="120"/>
      <c r="L628" s="120"/>
      <c r="M628" s="120"/>
      <c r="N628" s="120"/>
      <c r="O628" s="120"/>
      <c r="P628" s="120"/>
      <c r="Q628" s="242"/>
      <c r="R628" s="230"/>
      <c r="S628" s="231"/>
      <c r="T628" s="231"/>
      <c r="U628" s="228"/>
      <c r="V628" s="228"/>
      <c r="W628" s="228"/>
    </row>
    <row r="629" spans="2:23" x14ac:dyDescent="0.3">
      <c r="B629" s="228"/>
      <c r="C629" s="228"/>
      <c r="D629" s="228"/>
      <c r="E629" s="228"/>
      <c r="F629" s="228"/>
      <c r="G629" s="228"/>
      <c r="H629" s="120"/>
      <c r="I629" s="120"/>
      <c r="J629" s="120"/>
      <c r="K629" s="120"/>
      <c r="L629" s="120"/>
      <c r="M629" s="120"/>
      <c r="N629" s="120"/>
      <c r="O629" s="120"/>
      <c r="P629" s="120"/>
      <c r="Q629" s="242"/>
      <c r="R629" s="230"/>
      <c r="S629" s="231"/>
      <c r="T629" s="231"/>
      <c r="U629" s="228"/>
      <c r="V629" s="228"/>
      <c r="W629" s="228"/>
    </row>
    <row r="630" spans="2:23" x14ac:dyDescent="0.3">
      <c r="B630" s="228"/>
      <c r="C630" s="228"/>
      <c r="D630" s="228"/>
      <c r="E630" s="228"/>
      <c r="F630" s="228"/>
      <c r="G630" s="228"/>
      <c r="H630" s="120"/>
      <c r="I630" s="120"/>
      <c r="J630" s="120"/>
      <c r="K630" s="120"/>
      <c r="L630" s="120"/>
      <c r="M630" s="120"/>
      <c r="N630" s="120"/>
      <c r="O630" s="120"/>
      <c r="P630" s="120"/>
      <c r="Q630" s="242"/>
      <c r="R630" s="230"/>
      <c r="S630" s="231"/>
      <c r="T630" s="231"/>
      <c r="U630" s="228"/>
      <c r="V630" s="228"/>
      <c r="W630" s="228"/>
    </row>
    <row r="631" spans="2:23" x14ac:dyDescent="0.3">
      <c r="B631" s="228"/>
      <c r="C631" s="228"/>
      <c r="D631" s="228"/>
      <c r="E631" s="228"/>
      <c r="F631" s="228"/>
      <c r="G631" s="228"/>
      <c r="H631" s="120"/>
      <c r="I631" s="120"/>
      <c r="J631" s="120"/>
      <c r="K631" s="120"/>
      <c r="L631" s="120"/>
      <c r="M631" s="120"/>
      <c r="N631" s="120"/>
      <c r="O631" s="120"/>
      <c r="P631" s="120"/>
      <c r="Q631" s="242"/>
      <c r="R631" s="230"/>
      <c r="S631" s="231"/>
      <c r="T631" s="231"/>
      <c r="U631" s="228"/>
      <c r="V631" s="228"/>
      <c r="W631" s="228"/>
    </row>
    <row r="632" spans="2:23" x14ac:dyDescent="0.3">
      <c r="B632" s="228"/>
      <c r="C632" s="228"/>
      <c r="D632" s="228"/>
      <c r="E632" s="228"/>
      <c r="F632" s="228"/>
      <c r="G632" s="228"/>
      <c r="H632" s="120"/>
      <c r="I632" s="120"/>
      <c r="J632" s="120"/>
      <c r="K632" s="120"/>
      <c r="L632" s="120"/>
      <c r="M632" s="120"/>
      <c r="N632" s="120"/>
      <c r="O632" s="120"/>
      <c r="P632" s="120"/>
      <c r="Q632" s="242"/>
      <c r="R632" s="230"/>
      <c r="S632" s="231"/>
      <c r="T632" s="231"/>
      <c r="U632" s="228"/>
      <c r="V632" s="228"/>
      <c r="W632" s="228"/>
    </row>
    <row r="633" spans="2:23" x14ac:dyDescent="0.3">
      <c r="B633" s="228"/>
      <c r="C633" s="228"/>
      <c r="D633" s="228"/>
      <c r="E633" s="228"/>
      <c r="F633" s="228"/>
      <c r="G633" s="228"/>
      <c r="H633" s="120"/>
      <c r="I633" s="120"/>
      <c r="J633" s="120"/>
      <c r="K633" s="120"/>
      <c r="L633" s="120"/>
      <c r="M633" s="120"/>
      <c r="N633" s="120"/>
      <c r="O633" s="120"/>
      <c r="P633" s="120"/>
      <c r="Q633" s="242"/>
      <c r="R633" s="230"/>
      <c r="S633" s="231"/>
      <c r="T633" s="231"/>
      <c r="U633" s="228"/>
      <c r="V633" s="228"/>
      <c r="W633" s="228"/>
    </row>
    <row r="634" spans="2:23" x14ac:dyDescent="0.3">
      <c r="B634" s="228"/>
      <c r="C634" s="228"/>
      <c r="D634" s="228"/>
      <c r="E634" s="228"/>
      <c r="F634" s="228"/>
      <c r="G634" s="228"/>
      <c r="H634" s="120"/>
      <c r="I634" s="120"/>
      <c r="J634" s="120"/>
      <c r="K634" s="120"/>
      <c r="L634" s="120"/>
      <c r="M634" s="120"/>
      <c r="N634" s="120"/>
      <c r="O634" s="120"/>
      <c r="P634" s="120"/>
      <c r="Q634" s="242"/>
      <c r="R634" s="230"/>
      <c r="S634" s="231"/>
      <c r="T634" s="231"/>
      <c r="U634" s="228"/>
      <c r="V634" s="228"/>
      <c r="W634" s="228"/>
    </row>
    <row r="635" spans="2:23" x14ac:dyDescent="0.3">
      <c r="B635" s="228"/>
      <c r="C635" s="228"/>
      <c r="D635" s="228"/>
      <c r="E635" s="228"/>
      <c r="F635" s="228"/>
      <c r="G635" s="228"/>
      <c r="H635" s="120"/>
      <c r="I635" s="120"/>
      <c r="J635" s="120"/>
      <c r="K635" s="120"/>
      <c r="L635" s="120"/>
      <c r="M635" s="120"/>
      <c r="N635" s="120"/>
      <c r="O635" s="120"/>
      <c r="P635" s="120"/>
      <c r="Q635" s="242"/>
      <c r="R635" s="230"/>
      <c r="S635" s="231"/>
      <c r="T635" s="231"/>
      <c r="U635" s="228"/>
      <c r="V635" s="228"/>
      <c r="W635" s="228"/>
    </row>
    <row r="636" spans="2:23" x14ac:dyDescent="0.3">
      <c r="B636" s="228"/>
      <c r="C636" s="228"/>
      <c r="D636" s="228"/>
      <c r="E636" s="228"/>
      <c r="F636" s="228"/>
      <c r="G636" s="228"/>
      <c r="H636" s="120"/>
      <c r="I636" s="120"/>
      <c r="J636" s="120"/>
      <c r="K636" s="120"/>
      <c r="L636" s="120"/>
      <c r="M636" s="120"/>
      <c r="N636" s="120"/>
      <c r="O636" s="120"/>
      <c r="P636" s="120"/>
      <c r="Q636" s="242"/>
      <c r="R636" s="230"/>
      <c r="S636" s="231"/>
      <c r="T636" s="231"/>
      <c r="U636" s="228"/>
      <c r="V636" s="228"/>
      <c r="W636" s="228"/>
    </row>
    <row r="637" spans="2:23" x14ac:dyDescent="0.3">
      <c r="B637" s="228"/>
      <c r="C637" s="228"/>
      <c r="D637" s="228"/>
      <c r="E637" s="228"/>
      <c r="F637" s="228"/>
      <c r="G637" s="228"/>
      <c r="H637" s="120"/>
      <c r="I637" s="120"/>
      <c r="J637" s="120"/>
      <c r="K637" s="120"/>
      <c r="L637" s="120"/>
      <c r="M637" s="120"/>
      <c r="N637" s="120"/>
      <c r="O637" s="120"/>
      <c r="P637" s="120"/>
      <c r="Q637" s="242"/>
      <c r="R637" s="230"/>
      <c r="S637" s="231"/>
      <c r="T637" s="231"/>
      <c r="U637" s="228"/>
      <c r="V637" s="228"/>
      <c r="W637" s="228"/>
    </row>
    <row r="638" spans="2:23" x14ac:dyDescent="0.3">
      <c r="B638" s="228"/>
      <c r="C638" s="228"/>
      <c r="D638" s="228"/>
      <c r="E638" s="228"/>
      <c r="F638" s="228"/>
      <c r="G638" s="228"/>
      <c r="H638" s="120"/>
      <c r="I638" s="120"/>
      <c r="J638" s="120"/>
      <c r="K638" s="120"/>
      <c r="L638" s="120"/>
      <c r="M638" s="120"/>
      <c r="N638" s="120"/>
      <c r="O638" s="120"/>
      <c r="P638" s="120"/>
      <c r="Q638" s="242"/>
      <c r="R638" s="230"/>
      <c r="S638" s="231"/>
      <c r="T638" s="231"/>
      <c r="U638" s="228"/>
      <c r="V638" s="228"/>
      <c r="W638" s="228"/>
    </row>
    <row r="639" spans="2:23" x14ac:dyDescent="0.3">
      <c r="B639" s="228"/>
      <c r="C639" s="228"/>
      <c r="D639" s="228"/>
      <c r="E639" s="228"/>
      <c r="F639" s="228"/>
      <c r="G639" s="228"/>
      <c r="H639" s="120"/>
      <c r="I639" s="120"/>
      <c r="J639" s="120"/>
      <c r="K639" s="120"/>
      <c r="L639" s="120"/>
      <c r="M639" s="120"/>
      <c r="N639" s="120"/>
      <c r="O639" s="120"/>
      <c r="P639" s="120"/>
      <c r="Q639" s="242"/>
      <c r="R639" s="230"/>
      <c r="S639" s="231"/>
      <c r="T639" s="231"/>
      <c r="U639" s="228"/>
      <c r="V639" s="228"/>
      <c r="W639" s="228"/>
    </row>
    <row r="640" spans="2:23" x14ac:dyDescent="0.3">
      <c r="B640" s="228"/>
      <c r="C640" s="228"/>
      <c r="D640" s="228"/>
      <c r="E640" s="228"/>
      <c r="F640" s="228"/>
      <c r="G640" s="228"/>
      <c r="H640" s="120"/>
      <c r="I640" s="120"/>
      <c r="J640" s="120"/>
      <c r="K640" s="120"/>
      <c r="L640" s="120"/>
      <c r="M640" s="120"/>
      <c r="N640" s="120"/>
      <c r="O640" s="120"/>
      <c r="P640" s="120"/>
      <c r="Q640" s="242"/>
      <c r="R640" s="230"/>
      <c r="S640" s="231"/>
      <c r="T640" s="231"/>
      <c r="U640" s="228"/>
      <c r="V640" s="228"/>
      <c r="W640" s="228"/>
    </row>
    <row r="641" spans="2:23" x14ac:dyDescent="0.3">
      <c r="B641" s="228"/>
      <c r="C641" s="228"/>
      <c r="D641" s="228"/>
      <c r="E641" s="228"/>
      <c r="F641" s="228"/>
      <c r="G641" s="228"/>
      <c r="H641" s="120"/>
      <c r="I641" s="120"/>
      <c r="J641" s="120"/>
      <c r="K641" s="120"/>
      <c r="L641" s="120"/>
      <c r="M641" s="120"/>
      <c r="N641" s="120"/>
      <c r="O641" s="120"/>
      <c r="P641" s="120"/>
      <c r="Q641" s="242"/>
      <c r="R641" s="230"/>
      <c r="S641" s="231"/>
      <c r="T641" s="231"/>
      <c r="U641" s="228"/>
      <c r="V641" s="228"/>
      <c r="W641" s="228"/>
    </row>
    <row r="642" spans="2:23" x14ac:dyDescent="0.3">
      <c r="B642" s="228"/>
      <c r="C642" s="228"/>
      <c r="D642" s="228"/>
      <c r="E642" s="228"/>
      <c r="F642" s="228"/>
      <c r="G642" s="228"/>
      <c r="H642" s="120"/>
      <c r="I642" s="120"/>
      <c r="J642" s="120"/>
      <c r="K642" s="120"/>
      <c r="L642" s="120"/>
      <c r="M642" s="120"/>
      <c r="N642" s="120"/>
      <c r="O642" s="120"/>
      <c r="P642" s="120"/>
      <c r="Q642" s="242"/>
      <c r="R642" s="230"/>
      <c r="S642" s="231"/>
      <c r="T642" s="231"/>
      <c r="U642" s="228"/>
      <c r="V642" s="228"/>
      <c r="W642" s="228"/>
    </row>
    <row r="643" spans="2:23" x14ac:dyDescent="0.3">
      <c r="B643" s="228"/>
      <c r="C643" s="228"/>
      <c r="D643" s="228"/>
      <c r="E643" s="228"/>
      <c r="F643" s="228"/>
      <c r="G643" s="228"/>
      <c r="H643" s="120"/>
      <c r="I643" s="120"/>
      <c r="J643" s="120"/>
      <c r="K643" s="120"/>
      <c r="L643" s="120"/>
      <c r="M643" s="120"/>
      <c r="N643" s="120"/>
      <c r="O643" s="120"/>
      <c r="P643" s="120"/>
      <c r="Q643" s="242"/>
      <c r="R643" s="230"/>
      <c r="S643" s="231"/>
      <c r="T643" s="231"/>
      <c r="U643" s="228"/>
      <c r="V643" s="228"/>
      <c r="W643" s="228"/>
    </row>
    <row r="644" spans="2:23" x14ac:dyDescent="0.3">
      <c r="B644" s="228"/>
      <c r="C644" s="228"/>
      <c r="D644" s="228"/>
      <c r="E644" s="228"/>
      <c r="F644" s="228"/>
      <c r="G644" s="228"/>
      <c r="H644" s="120"/>
      <c r="I644" s="120"/>
      <c r="J644" s="120"/>
      <c r="K644" s="120"/>
      <c r="L644" s="120"/>
      <c r="M644" s="120"/>
      <c r="N644" s="120"/>
      <c r="O644" s="120"/>
      <c r="P644" s="120"/>
      <c r="Q644" s="242"/>
      <c r="R644" s="230"/>
      <c r="S644" s="231"/>
      <c r="T644" s="231"/>
      <c r="U644" s="228"/>
      <c r="V644" s="228"/>
      <c r="W644" s="228"/>
    </row>
    <row r="645" spans="2:23" x14ac:dyDescent="0.3">
      <c r="B645" s="228"/>
      <c r="C645" s="228"/>
      <c r="D645" s="228"/>
      <c r="E645" s="228"/>
      <c r="F645" s="228"/>
      <c r="G645" s="228"/>
      <c r="H645" s="120"/>
      <c r="I645" s="120"/>
      <c r="J645" s="120"/>
      <c r="K645" s="120"/>
      <c r="L645" s="120"/>
      <c r="M645" s="120"/>
      <c r="N645" s="120"/>
      <c r="O645" s="120"/>
      <c r="P645" s="120"/>
      <c r="Q645" s="242"/>
      <c r="R645" s="230"/>
      <c r="S645" s="231"/>
      <c r="T645" s="231"/>
      <c r="U645" s="228"/>
      <c r="V645" s="228"/>
      <c r="W645" s="228"/>
    </row>
    <row r="646" spans="2:23" x14ac:dyDescent="0.3">
      <c r="B646" s="228"/>
      <c r="C646" s="228"/>
      <c r="D646" s="228"/>
      <c r="E646" s="228"/>
      <c r="F646" s="228"/>
      <c r="G646" s="228"/>
      <c r="H646" s="120"/>
      <c r="I646" s="120"/>
      <c r="J646" s="120"/>
      <c r="K646" s="120"/>
      <c r="L646" s="120"/>
      <c r="M646" s="120"/>
      <c r="N646" s="120"/>
      <c r="O646" s="120"/>
      <c r="P646" s="120"/>
      <c r="Q646" s="242"/>
      <c r="R646" s="230"/>
      <c r="S646" s="231"/>
      <c r="T646" s="231"/>
      <c r="U646" s="228"/>
      <c r="V646" s="228"/>
      <c r="W646" s="228"/>
    </row>
    <row r="647" spans="2:23" x14ac:dyDescent="0.3">
      <c r="B647" s="228"/>
      <c r="C647" s="228"/>
      <c r="D647" s="228"/>
      <c r="E647" s="228"/>
      <c r="F647" s="228"/>
      <c r="G647" s="228"/>
      <c r="H647" s="120"/>
      <c r="I647" s="120"/>
      <c r="J647" s="120"/>
      <c r="K647" s="120"/>
      <c r="L647" s="120"/>
      <c r="M647" s="120"/>
      <c r="N647" s="120"/>
      <c r="O647" s="120"/>
      <c r="P647" s="120"/>
      <c r="Q647" s="242"/>
      <c r="R647" s="230"/>
      <c r="S647" s="231"/>
      <c r="T647" s="231"/>
      <c r="U647" s="228"/>
      <c r="V647" s="228"/>
      <c r="W647" s="228"/>
    </row>
    <row r="648" spans="2:23" x14ac:dyDescent="0.3">
      <c r="B648" s="228"/>
      <c r="C648" s="228"/>
      <c r="D648" s="228"/>
      <c r="E648" s="228"/>
      <c r="F648" s="228"/>
      <c r="G648" s="228"/>
      <c r="H648" s="120"/>
      <c r="I648" s="120"/>
      <c r="J648" s="120"/>
      <c r="K648" s="120"/>
      <c r="L648" s="120"/>
      <c r="M648" s="120"/>
      <c r="N648" s="120"/>
      <c r="O648" s="120"/>
      <c r="P648" s="120"/>
      <c r="Q648" s="242"/>
      <c r="R648" s="230"/>
      <c r="S648" s="231"/>
      <c r="T648" s="231"/>
      <c r="U648" s="228"/>
      <c r="V648" s="228"/>
      <c r="W648" s="228"/>
    </row>
    <row r="649" spans="2:23" x14ac:dyDescent="0.3">
      <c r="B649" s="228"/>
      <c r="C649" s="228"/>
      <c r="D649" s="228"/>
      <c r="E649" s="228"/>
      <c r="F649" s="228"/>
      <c r="G649" s="228"/>
      <c r="H649" s="120"/>
      <c r="I649" s="120"/>
      <c r="J649" s="120"/>
      <c r="K649" s="120"/>
      <c r="L649" s="120"/>
      <c r="M649" s="120"/>
      <c r="N649" s="120"/>
      <c r="O649" s="120"/>
      <c r="P649" s="120"/>
      <c r="Q649" s="242"/>
      <c r="R649" s="230"/>
      <c r="S649" s="231"/>
      <c r="T649" s="231"/>
      <c r="U649" s="228"/>
      <c r="V649" s="228"/>
      <c r="W649" s="228"/>
    </row>
    <row r="650" spans="2:23" x14ac:dyDescent="0.3">
      <c r="B650" s="228"/>
      <c r="C650" s="228"/>
      <c r="D650" s="228"/>
      <c r="E650" s="228"/>
      <c r="F650" s="228"/>
      <c r="G650" s="228"/>
      <c r="H650" s="120"/>
      <c r="I650" s="120"/>
      <c r="J650" s="120"/>
      <c r="K650" s="120"/>
      <c r="L650" s="120"/>
      <c r="M650" s="120"/>
      <c r="N650" s="120"/>
      <c r="O650" s="120"/>
      <c r="P650" s="120"/>
      <c r="Q650" s="242"/>
      <c r="R650" s="230"/>
      <c r="S650" s="231"/>
      <c r="T650" s="231"/>
      <c r="U650" s="228"/>
      <c r="V650" s="228"/>
      <c r="W650" s="228"/>
    </row>
    <row r="651" spans="2:23" x14ac:dyDescent="0.3">
      <c r="B651" s="228"/>
      <c r="C651" s="228"/>
      <c r="D651" s="228"/>
      <c r="E651" s="228"/>
      <c r="F651" s="228"/>
      <c r="G651" s="228"/>
      <c r="H651" s="120"/>
      <c r="I651" s="120"/>
      <c r="J651" s="120"/>
      <c r="K651" s="120"/>
      <c r="L651" s="120"/>
      <c r="M651" s="120"/>
      <c r="N651" s="120"/>
      <c r="O651" s="120"/>
      <c r="P651" s="120"/>
      <c r="Q651" s="242"/>
      <c r="R651" s="230"/>
      <c r="S651" s="231"/>
      <c r="T651" s="231"/>
      <c r="U651" s="228"/>
      <c r="V651" s="228"/>
      <c r="W651" s="228"/>
    </row>
    <row r="652" spans="2:23" x14ac:dyDescent="0.3">
      <c r="B652" s="228"/>
      <c r="C652" s="228"/>
      <c r="D652" s="228"/>
      <c r="E652" s="228"/>
      <c r="F652" s="228"/>
      <c r="G652" s="228"/>
      <c r="H652" s="120"/>
      <c r="I652" s="120"/>
      <c r="J652" s="120"/>
      <c r="K652" s="120"/>
      <c r="L652" s="120"/>
      <c r="M652" s="120"/>
      <c r="N652" s="120"/>
      <c r="O652" s="120"/>
      <c r="P652" s="120"/>
      <c r="Q652" s="242"/>
      <c r="R652" s="230"/>
      <c r="S652" s="231"/>
      <c r="T652" s="231"/>
      <c r="U652" s="228"/>
      <c r="V652" s="228"/>
      <c r="W652" s="228"/>
    </row>
    <row r="653" spans="2:23" x14ac:dyDescent="0.3">
      <c r="B653" s="228"/>
      <c r="C653" s="228"/>
      <c r="D653" s="228"/>
      <c r="E653" s="228"/>
      <c r="F653" s="228"/>
      <c r="G653" s="228"/>
      <c r="H653" s="120"/>
      <c r="I653" s="120"/>
      <c r="J653" s="120"/>
      <c r="K653" s="120"/>
      <c r="L653" s="120"/>
      <c r="M653" s="120"/>
      <c r="N653" s="120"/>
      <c r="O653" s="120"/>
      <c r="P653" s="120"/>
      <c r="Q653" s="242"/>
      <c r="R653" s="230"/>
      <c r="S653" s="231"/>
      <c r="T653" s="231"/>
      <c r="U653" s="228"/>
      <c r="V653" s="228"/>
      <c r="W653" s="228"/>
    </row>
    <row r="654" spans="2:23" x14ac:dyDescent="0.3">
      <c r="B654" s="228"/>
      <c r="C654" s="228"/>
      <c r="D654" s="228"/>
      <c r="E654" s="228"/>
      <c r="F654" s="228"/>
      <c r="G654" s="228"/>
      <c r="H654" s="120"/>
      <c r="I654" s="120"/>
      <c r="J654" s="120"/>
      <c r="K654" s="120"/>
      <c r="L654" s="120"/>
      <c r="M654" s="120"/>
      <c r="N654" s="120"/>
      <c r="O654" s="120"/>
      <c r="P654" s="120"/>
      <c r="Q654" s="242"/>
      <c r="R654" s="230"/>
      <c r="S654" s="231"/>
      <c r="T654" s="231"/>
      <c r="U654" s="228"/>
      <c r="V654" s="228"/>
      <c r="W654" s="228"/>
    </row>
    <row r="655" spans="2:23" x14ac:dyDescent="0.3">
      <c r="B655" s="228"/>
      <c r="C655" s="228"/>
      <c r="D655" s="228"/>
      <c r="E655" s="228"/>
      <c r="F655" s="228"/>
      <c r="G655" s="228"/>
      <c r="H655" s="120"/>
      <c r="I655" s="120"/>
      <c r="J655" s="120"/>
      <c r="K655" s="120"/>
      <c r="L655" s="120"/>
      <c r="M655" s="120"/>
      <c r="N655" s="120"/>
      <c r="O655" s="120"/>
      <c r="P655" s="120"/>
      <c r="Q655" s="242"/>
      <c r="R655" s="230"/>
      <c r="S655" s="231"/>
      <c r="T655" s="231"/>
      <c r="U655" s="228"/>
      <c r="V655" s="228"/>
      <c r="W655" s="228"/>
    </row>
    <row r="656" spans="2:23" x14ac:dyDescent="0.3">
      <c r="B656" s="228"/>
      <c r="C656" s="228"/>
      <c r="D656" s="228"/>
      <c r="E656" s="228"/>
      <c r="F656" s="228"/>
      <c r="G656" s="228"/>
      <c r="H656" s="120"/>
      <c r="I656" s="120"/>
      <c r="J656" s="120"/>
      <c r="K656" s="120"/>
      <c r="L656" s="120"/>
      <c r="M656" s="120"/>
      <c r="N656" s="120"/>
      <c r="O656" s="120"/>
      <c r="P656" s="120"/>
      <c r="Q656" s="242"/>
      <c r="R656" s="230"/>
      <c r="S656" s="231"/>
      <c r="T656" s="231"/>
      <c r="U656" s="228"/>
      <c r="V656" s="228"/>
      <c r="W656" s="228"/>
    </row>
    <row r="657" spans="2:23" x14ac:dyDescent="0.3">
      <c r="B657" s="228"/>
      <c r="C657" s="228"/>
      <c r="D657" s="228"/>
      <c r="E657" s="228"/>
      <c r="F657" s="228"/>
      <c r="G657" s="228"/>
      <c r="H657" s="120"/>
      <c r="I657" s="120"/>
      <c r="J657" s="120"/>
      <c r="K657" s="120"/>
      <c r="L657" s="120"/>
      <c r="M657" s="120"/>
      <c r="N657" s="120"/>
      <c r="O657" s="120"/>
      <c r="P657" s="120"/>
      <c r="Q657" s="242"/>
      <c r="R657" s="230"/>
      <c r="S657" s="231"/>
      <c r="T657" s="231"/>
      <c r="U657" s="228"/>
      <c r="V657" s="228"/>
      <c r="W657" s="228"/>
    </row>
    <row r="658" spans="2:23" x14ac:dyDescent="0.3">
      <c r="B658" s="228"/>
      <c r="C658" s="228"/>
      <c r="D658" s="228"/>
      <c r="E658" s="228"/>
      <c r="F658" s="228"/>
      <c r="G658" s="228"/>
      <c r="H658" s="120"/>
      <c r="I658" s="120"/>
      <c r="J658" s="120"/>
      <c r="K658" s="120"/>
      <c r="L658" s="120"/>
      <c r="M658" s="120"/>
      <c r="N658" s="120"/>
      <c r="O658" s="120"/>
      <c r="P658" s="120"/>
      <c r="Q658" s="242"/>
      <c r="R658" s="230"/>
      <c r="S658" s="231"/>
      <c r="T658" s="231"/>
      <c r="U658" s="228"/>
      <c r="V658" s="228"/>
      <c r="W658" s="228"/>
    </row>
    <row r="659" spans="2:23" x14ac:dyDescent="0.3">
      <c r="B659" s="228"/>
      <c r="C659" s="228"/>
      <c r="D659" s="228"/>
      <c r="E659" s="228"/>
      <c r="F659" s="228"/>
      <c r="G659" s="228"/>
      <c r="H659" s="120"/>
      <c r="I659" s="120"/>
      <c r="J659" s="120"/>
      <c r="K659" s="120"/>
      <c r="L659" s="120"/>
      <c r="M659" s="120"/>
      <c r="N659" s="120"/>
      <c r="O659" s="120"/>
      <c r="P659" s="120"/>
      <c r="Q659" s="242"/>
      <c r="R659" s="230"/>
      <c r="S659" s="231"/>
      <c r="T659" s="231"/>
      <c r="U659" s="228"/>
      <c r="V659" s="228"/>
      <c r="W659" s="228"/>
    </row>
    <row r="660" spans="2:23" x14ac:dyDescent="0.3">
      <c r="B660" s="228"/>
      <c r="C660" s="228"/>
      <c r="D660" s="228"/>
      <c r="E660" s="228"/>
      <c r="F660" s="228"/>
      <c r="G660" s="228"/>
      <c r="H660" s="120"/>
      <c r="I660" s="120"/>
      <c r="J660" s="120"/>
      <c r="K660" s="120"/>
      <c r="L660" s="120"/>
      <c r="M660" s="120"/>
      <c r="N660" s="120"/>
      <c r="O660" s="120"/>
      <c r="P660" s="120"/>
      <c r="Q660" s="242"/>
      <c r="R660" s="230"/>
      <c r="S660" s="231"/>
      <c r="T660" s="231"/>
      <c r="U660" s="228"/>
      <c r="V660" s="228"/>
      <c r="W660" s="228"/>
    </row>
    <row r="661" spans="2:23" x14ac:dyDescent="0.3">
      <c r="B661" s="228"/>
      <c r="C661" s="228"/>
      <c r="D661" s="228"/>
      <c r="E661" s="228"/>
      <c r="F661" s="228"/>
      <c r="G661" s="228"/>
      <c r="H661" s="120"/>
      <c r="I661" s="120"/>
      <c r="J661" s="120"/>
      <c r="K661" s="120"/>
      <c r="L661" s="120"/>
      <c r="M661" s="120"/>
      <c r="N661" s="120"/>
      <c r="O661" s="120"/>
      <c r="P661" s="120"/>
      <c r="Q661" s="242"/>
      <c r="R661" s="230"/>
      <c r="S661" s="231"/>
      <c r="T661" s="231"/>
      <c r="U661" s="228"/>
      <c r="V661" s="228"/>
      <c r="W661" s="228"/>
    </row>
    <row r="662" spans="2:23" x14ac:dyDescent="0.3">
      <c r="B662" s="228"/>
      <c r="C662" s="228"/>
      <c r="D662" s="228"/>
      <c r="E662" s="228"/>
      <c r="F662" s="228"/>
      <c r="G662" s="228"/>
      <c r="H662" s="120"/>
      <c r="I662" s="120"/>
      <c r="J662" s="120"/>
      <c r="K662" s="120"/>
      <c r="L662" s="120"/>
      <c r="M662" s="120"/>
      <c r="N662" s="120"/>
      <c r="O662" s="120"/>
      <c r="P662" s="120"/>
      <c r="Q662" s="242"/>
      <c r="R662" s="230"/>
      <c r="S662" s="231"/>
      <c r="T662" s="231"/>
      <c r="U662" s="228"/>
      <c r="V662" s="228"/>
      <c r="W662" s="228"/>
    </row>
    <row r="663" spans="2:23" x14ac:dyDescent="0.3">
      <c r="B663" s="228"/>
      <c r="C663" s="228"/>
      <c r="D663" s="228"/>
      <c r="E663" s="228"/>
      <c r="F663" s="228"/>
      <c r="G663" s="228"/>
      <c r="H663" s="120"/>
      <c r="I663" s="120"/>
      <c r="J663" s="120"/>
      <c r="K663" s="120"/>
      <c r="L663" s="120"/>
      <c r="M663" s="120"/>
      <c r="N663" s="120"/>
      <c r="O663" s="120"/>
      <c r="P663" s="120"/>
      <c r="Q663" s="242"/>
      <c r="R663" s="230"/>
      <c r="S663" s="231"/>
      <c r="T663" s="231"/>
      <c r="U663" s="228"/>
      <c r="V663" s="228"/>
      <c r="W663" s="228"/>
    </row>
    <row r="664" spans="2:23" x14ac:dyDescent="0.3">
      <c r="B664" s="228"/>
      <c r="C664" s="228"/>
      <c r="D664" s="228"/>
      <c r="E664" s="228"/>
      <c r="F664" s="228"/>
      <c r="G664" s="228"/>
      <c r="H664" s="120"/>
      <c r="I664" s="120"/>
      <c r="J664" s="120"/>
      <c r="K664" s="120"/>
      <c r="L664" s="120"/>
      <c r="M664" s="120"/>
      <c r="N664" s="120"/>
      <c r="O664" s="120"/>
      <c r="P664" s="120"/>
      <c r="Q664" s="242"/>
      <c r="R664" s="230"/>
      <c r="S664" s="231"/>
      <c r="T664" s="231"/>
      <c r="U664" s="228"/>
      <c r="V664" s="228"/>
      <c r="W664" s="228"/>
    </row>
    <row r="665" spans="2:23" x14ac:dyDescent="0.3">
      <c r="B665" s="228"/>
      <c r="C665" s="228"/>
      <c r="D665" s="228"/>
      <c r="E665" s="228"/>
      <c r="F665" s="228"/>
      <c r="G665" s="228"/>
      <c r="H665" s="120"/>
      <c r="I665" s="120"/>
      <c r="J665" s="120"/>
      <c r="K665" s="120"/>
      <c r="L665" s="120"/>
      <c r="M665" s="120"/>
      <c r="N665" s="120"/>
      <c r="O665" s="120"/>
      <c r="P665" s="120"/>
      <c r="Q665" s="242"/>
      <c r="R665" s="230"/>
      <c r="S665" s="231"/>
      <c r="T665" s="231"/>
      <c r="U665" s="228"/>
      <c r="V665" s="228"/>
      <c r="W665" s="228"/>
    </row>
    <row r="666" spans="2:23" x14ac:dyDescent="0.3">
      <c r="B666" s="228"/>
      <c r="C666" s="228"/>
      <c r="D666" s="228"/>
      <c r="E666" s="228"/>
      <c r="F666" s="228"/>
      <c r="G666" s="228"/>
      <c r="H666" s="120"/>
      <c r="I666" s="120"/>
      <c r="J666" s="120"/>
      <c r="K666" s="120"/>
      <c r="L666" s="120"/>
      <c r="M666" s="120"/>
      <c r="N666" s="120"/>
      <c r="O666" s="120"/>
      <c r="P666" s="120"/>
      <c r="Q666" s="242"/>
      <c r="R666" s="230"/>
      <c r="S666" s="231"/>
      <c r="T666" s="231"/>
      <c r="U666" s="228"/>
      <c r="V666" s="228"/>
      <c r="W666" s="228"/>
    </row>
    <row r="667" spans="2:23" x14ac:dyDescent="0.3">
      <c r="B667" s="228"/>
      <c r="C667" s="228"/>
      <c r="D667" s="228"/>
      <c r="E667" s="228"/>
      <c r="F667" s="228"/>
      <c r="G667" s="228"/>
      <c r="H667" s="120"/>
      <c r="I667" s="120"/>
      <c r="J667" s="120"/>
      <c r="K667" s="120"/>
      <c r="L667" s="120"/>
      <c r="M667" s="120"/>
      <c r="N667" s="120"/>
      <c r="O667" s="120"/>
      <c r="P667" s="120"/>
      <c r="Q667" s="242"/>
      <c r="R667" s="230"/>
      <c r="S667" s="231"/>
      <c r="T667" s="231"/>
      <c r="U667" s="228"/>
      <c r="V667" s="228"/>
      <c r="W667" s="228"/>
    </row>
    <row r="668" spans="2:23" x14ac:dyDescent="0.3">
      <c r="B668" s="228"/>
      <c r="C668" s="228"/>
      <c r="D668" s="228"/>
      <c r="E668" s="228"/>
      <c r="F668" s="228"/>
      <c r="G668" s="228"/>
      <c r="H668" s="120"/>
      <c r="I668" s="120"/>
      <c r="J668" s="120"/>
      <c r="K668" s="120"/>
      <c r="L668" s="120"/>
      <c r="M668" s="120"/>
      <c r="N668" s="120"/>
      <c r="O668" s="120"/>
      <c r="P668" s="120"/>
      <c r="Q668" s="242"/>
      <c r="R668" s="230"/>
      <c r="S668" s="231"/>
      <c r="T668" s="231"/>
      <c r="U668" s="228"/>
      <c r="V668" s="228"/>
      <c r="W668" s="228"/>
    </row>
    <row r="669" spans="2:23" x14ac:dyDescent="0.3">
      <c r="B669" s="228"/>
      <c r="C669" s="228"/>
      <c r="D669" s="228"/>
      <c r="E669" s="228"/>
      <c r="F669" s="228"/>
      <c r="G669" s="228"/>
      <c r="H669" s="120"/>
      <c r="I669" s="120"/>
      <c r="J669" s="120"/>
      <c r="K669" s="120"/>
      <c r="L669" s="120"/>
      <c r="M669" s="120"/>
      <c r="N669" s="120"/>
      <c r="O669" s="120"/>
      <c r="P669" s="120"/>
      <c r="Q669" s="242"/>
      <c r="R669" s="230"/>
      <c r="S669" s="231"/>
      <c r="T669" s="231"/>
      <c r="U669" s="228"/>
      <c r="V669" s="228"/>
      <c r="W669" s="228"/>
    </row>
    <row r="670" spans="2:23" x14ac:dyDescent="0.3">
      <c r="B670" s="228"/>
      <c r="C670" s="228"/>
      <c r="D670" s="228"/>
      <c r="E670" s="228"/>
      <c r="F670" s="228"/>
      <c r="G670" s="228"/>
      <c r="H670" s="120"/>
      <c r="I670" s="120"/>
      <c r="J670" s="120"/>
      <c r="K670" s="120"/>
      <c r="L670" s="120"/>
      <c r="M670" s="120"/>
      <c r="N670" s="120"/>
      <c r="O670" s="120"/>
      <c r="P670" s="120"/>
      <c r="Q670" s="242"/>
      <c r="R670" s="230"/>
      <c r="S670" s="231"/>
      <c r="T670" s="231"/>
      <c r="U670" s="228"/>
      <c r="V670" s="228"/>
      <c r="W670" s="228"/>
    </row>
    <row r="671" spans="2:23" x14ac:dyDescent="0.3">
      <c r="B671" s="228"/>
      <c r="C671" s="228"/>
      <c r="D671" s="228"/>
      <c r="E671" s="228"/>
      <c r="F671" s="228"/>
      <c r="G671" s="228"/>
      <c r="H671" s="120"/>
      <c r="I671" s="120"/>
      <c r="J671" s="120"/>
      <c r="K671" s="120"/>
      <c r="L671" s="120"/>
      <c r="M671" s="120"/>
      <c r="N671" s="120"/>
      <c r="O671" s="120"/>
      <c r="P671" s="120"/>
      <c r="Q671" s="242"/>
      <c r="R671" s="230"/>
      <c r="S671" s="231"/>
      <c r="T671" s="231"/>
      <c r="U671" s="228"/>
      <c r="V671" s="228"/>
      <c r="W671" s="228"/>
    </row>
    <row r="672" spans="2:23" x14ac:dyDescent="0.3">
      <c r="B672" s="228"/>
      <c r="C672" s="228"/>
      <c r="D672" s="228"/>
      <c r="E672" s="228"/>
      <c r="F672" s="228"/>
      <c r="G672" s="228"/>
      <c r="H672" s="120"/>
      <c r="I672" s="120"/>
      <c r="J672" s="120"/>
      <c r="K672" s="120"/>
      <c r="L672" s="120"/>
      <c r="M672" s="120"/>
      <c r="N672" s="120"/>
      <c r="O672" s="120"/>
      <c r="P672" s="120"/>
      <c r="Q672" s="242"/>
      <c r="R672" s="230"/>
      <c r="S672" s="231"/>
      <c r="T672" s="231"/>
      <c r="U672" s="228"/>
      <c r="V672" s="228"/>
      <c r="W672" s="228"/>
    </row>
    <row r="673" spans="2:23" x14ac:dyDescent="0.3">
      <c r="B673" s="228"/>
      <c r="C673" s="228"/>
      <c r="D673" s="228"/>
      <c r="E673" s="228"/>
      <c r="F673" s="228"/>
      <c r="G673" s="228"/>
      <c r="H673" s="120"/>
      <c r="I673" s="120"/>
      <c r="J673" s="120"/>
      <c r="K673" s="120"/>
      <c r="L673" s="120"/>
      <c r="M673" s="120"/>
      <c r="N673" s="120"/>
      <c r="O673" s="120"/>
      <c r="P673" s="120"/>
      <c r="Q673" s="242"/>
      <c r="R673" s="230"/>
      <c r="S673" s="231"/>
      <c r="T673" s="231"/>
      <c r="U673" s="228"/>
      <c r="V673" s="228"/>
      <c r="W673" s="228"/>
    </row>
    <row r="674" spans="2:23" x14ac:dyDescent="0.3">
      <c r="B674" s="228"/>
      <c r="C674" s="228"/>
      <c r="D674" s="228"/>
      <c r="E674" s="228"/>
      <c r="F674" s="228"/>
      <c r="G674" s="228"/>
      <c r="H674" s="120"/>
      <c r="I674" s="120"/>
      <c r="J674" s="120"/>
      <c r="K674" s="120"/>
      <c r="L674" s="120"/>
      <c r="M674" s="120"/>
      <c r="N674" s="120"/>
      <c r="O674" s="120"/>
      <c r="P674" s="120"/>
      <c r="Q674" s="242"/>
      <c r="R674" s="230"/>
      <c r="S674" s="231"/>
      <c r="T674" s="231"/>
      <c r="U674" s="228"/>
      <c r="V674" s="228"/>
      <c r="W674" s="228"/>
    </row>
    <row r="675" spans="2:23" x14ac:dyDescent="0.3">
      <c r="B675" s="228"/>
      <c r="C675" s="228"/>
      <c r="D675" s="228"/>
      <c r="E675" s="228"/>
      <c r="F675" s="228"/>
      <c r="G675" s="228"/>
      <c r="H675" s="120"/>
      <c r="I675" s="120"/>
      <c r="J675" s="120"/>
      <c r="K675" s="120"/>
      <c r="L675" s="120"/>
      <c r="M675" s="120"/>
      <c r="N675" s="120"/>
      <c r="O675" s="120"/>
      <c r="P675" s="120"/>
      <c r="Q675" s="242"/>
      <c r="R675" s="230"/>
      <c r="S675" s="231"/>
      <c r="T675" s="231"/>
      <c r="U675" s="228"/>
      <c r="V675" s="228"/>
      <c r="W675" s="228"/>
    </row>
    <row r="676" spans="2:23" x14ac:dyDescent="0.3">
      <c r="B676" s="228"/>
      <c r="C676" s="228"/>
      <c r="D676" s="228"/>
      <c r="E676" s="228"/>
      <c r="F676" s="228"/>
      <c r="G676" s="228"/>
      <c r="H676" s="120"/>
      <c r="I676" s="120"/>
      <c r="J676" s="120"/>
      <c r="K676" s="120"/>
      <c r="L676" s="120"/>
      <c r="M676" s="120"/>
      <c r="N676" s="120"/>
      <c r="O676" s="120"/>
      <c r="P676" s="120"/>
      <c r="Q676" s="242"/>
      <c r="R676" s="230"/>
      <c r="S676" s="231"/>
      <c r="T676" s="231"/>
      <c r="U676" s="228"/>
      <c r="V676" s="228"/>
      <c r="W676" s="228"/>
    </row>
    <row r="677" spans="2:23" x14ac:dyDescent="0.3">
      <c r="B677" s="228"/>
      <c r="C677" s="228"/>
      <c r="D677" s="228"/>
      <c r="E677" s="228"/>
      <c r="F677" s="228"/>
      <c r="G677" s="228"/>
      <c r="H677" s="120"/>
      <c r="I677" s="120"/>
      <c r="J677" s="120"/>
      <c r="K677" s="120"/>
      <c r="L677" s="120"/>
      <c r="M677" s="120"/>
      <c r="N677" s="120"/>
      <c r="O677" s="120"/>
      <c r="P677" s="120"/>
      <c r="Q677" s="242"/>
      <c r="R677" s="230"/>
      <c r="S677" s="231"/>
      <c r="T677" s="231"/>
      <c r="U677" s="228"/>
      <c r="V677" s="228"/>
      <c r="W677" s="228"/>
    </row>
    <row r="678" spans="2:23" x14ac:dyDescent="0.3">
      <c r="B678" s="228"/>
      <c r="C678" s="228"/>
      <c r="D678" s="228"/>
      <c r="E678" s="228"/>
      <c r="F678" s="228"/>
      <c r="G678" s="228"/>
      <c r="H678" s="120"/>
      <c r="I678" s="120"/>
      <c r="J678" s="120"/>
      <c r="K678" s="120"/>
      <c r="L678" s="120"/>
      <c r="M678" s="120"/>
      <c r="N678" s="120"/>
      <c r="O678" s="120"/>
      <c r="P678" s="120"/>
      <c r="Q678" s="242"/>
      <c r="R678" s="230"/>
      <c r="S678" s="231"/>
      <c r="T678" s="231"/>
      <c r="U678" s="228"/>
      <c r="V678" s="228"/>
      <c r="W678" s="228"/>
    </row>
    <row r="679" spans="2:23" x14ac:dyDescent="0.3">
      <c r="B679" s="228"/>
      <c r="C679" s="228"/>
      <c r="D679" s="228"/>
      <c r="E679" s="228"/>
      <c r="F679" s="228"/>
      <c r="G679" s="228"/>
      <c r="H679" s="120"/>
      <c r="I679" s="120"/>
      <c r="J679" s="120"/>
      <c r="K679" s="120"/>
      <c r="L679" s="120"/>
      <c r="M679" s="120"/>
      <c r="N679" s="120"/>
      <c r="O679" s="120"/>
      <c r="P679" s="120"/>
      <c r="Q679" s="242"/>
      <c r="R679" s="230"/>
      <c r="S679" s="231"/>
      <c r="T679" s="231"/>
      <c r="U679" s="228"/>
      <c r="V679" s="228"/>
      <c r="W679" s="228"/>
    </row>
    <row r="680" spans="2:23" x14ac:dyDescent="0.3">
      <c r="B680" s="228"/>
      <c r="C680" s="228"/>
      <c r="D680" s="228"/>
      <c r="E680" s="228"/>
      <c r="F680" s="228"/>
      <c r="G680" s="228"/>
      <c r="H680" s="120"/>
      <c r="I680" s="120"/>
      <c r="J680" s="120"/>
      <c r="K680" s="120"/>
      <c r="L680" s="120"/>
      <c r="M680" s="120"/>
      <c r="N680" s="120"/>
      <c r="O680" s="120"/>
      <c r="P680" s="120"/>
      <c r="Q680" s="242"/>
      <c r="R680" s="230"/>
      <c r="S680" s="231"/>
      <c r="T680" s="231"/>
      <c r="U680" s="228"/>
      <c r="V680" s="228"/>
      <c r="W680" s="228"/>
    </row>
    <row r="681" spans="2:23" x14ac:dyDescent="0.3">
      <c r="B681" s="228"/>
      <c r="C681" s="228"/>
      <c r="D681" s="228"/>
      <c r="E681" s="228"/>
      <c r="F681" s="228"/>
      <c r="G681" s="228"/>
      <c r="H681" s="120"/>
      <c r="I681" s="120"/>
      <c r="J681" s="120"/>
      <c r="K681" s="120"/>
      <c r="L681" s="120"/>
      <c r="M681" s="120"/>
      <c r="N681" s="120"/>
      <c r="O681" s="120"/>
      <c r="P681" s="120"/>
      <c r="Q681" s="242"/>
      <c r="R681" s="230"/>
      <c r="S681" s="231"/>
      <c r="T681" s="231"/>
      <c r="U681" s="228"/>
      <c r="V681" s="228"/>
      <c r="W681" s="228"/>
    </row>
    <row r="682" spans="2:23" x14ac:dyDescent="0.3">
      <c r="B682" s="228"/>
      <c r="C682" s="228"/>
      <c r="D682" s="228"/>
      <c r="E682" s="228"/>
      <c r="F682" s="228"/>
      <c r="G682" s="228"/>
      <c r="H682" s="120"/>
      <c r="I682" s="120"/>
      <c r="J682" s="120"/>
      <c r="K682" s="120"/>
      <c r="L682" s="120"/>
      <c r="M682" s="120"/>
      <c r="N682" s="120"/>
      <c r="O682" s="120"/>
      <c r="P682" s="120"/>
      <c r="Q682" s="242"/>
      <c r="R682" s="230"/>
      <c r="S682" s="231"/>
      <c r="T682" s="231"/>
      <c r="U682" s="228"/>
      <c r="V682" s="228"/>
      <c r="W682" s="228"/>
    </row>
    <row r="683" spans="2:23" x14ac:dyDescent="0.3">
      <c r="B683" s="228"/>
      <c r="C683" s="228"/>
      <c r="D683" s="228"/>
      <c r="E683" s="228"/>
      <c r="F683" s="228"/>
      <c r="G683" s="228"/>
      <c r="H683" s="120"/>
      <c r="I683" s="120"/>
      <c r="J683" s="120"/>
      <c r="K683" s="120"/>
      <c r="L683" s="120"/>
      <c r="M683" s="120"/>
      <c r="N683" s="120"/>
      <c r="O683" s="120"/>
      <c r="P683" s="120"/>
      <c r="Q683" s="242"/>
      <c r="R683" s="230"/>
      <c r="S683" s="231"/>
      <c r="T683" s="231"/>
      <c r="U683" s="228"/>
      <c r="V683" s="228"/>
      <c r="W683" s="228"/>
    </row>
    <row r="684" spans="2:23" x14ac:dyDescent="0.3">
      <c r="B684" s="228"/>
      <c r="C684" s="228"/>
      <c r="D684" s="228"/>
      <c r="E684" s="228"/>
      <c r="F684" s="228"/>
      <c r="G684" s="228"/>
      <c r="H684" s="120"/>
      <c r="I684" s="120"/>
      <c r="J684" s="120"/>
      <c r="K684" s="120"/>
      <c r="L684" s="120"/>
      <c r="M684" s="120"/>
      <c r="N684" s="120"/>
      <c r="O684" s="120"/>
      <c r="P684" s="120"/>
      <c r="Q684" s="242"/>
      <c r="R684" s="230"/>
      <c r="S684" s="231"/>
      <c r="T684" s="231"/>
      <c r="U684" s="228"/>
      <c r="V684" s="228"/>
      <c r="W684" s="228"/>
    </row>
    <row r="685" spans="2:23" x14ac:dyDescent="0.3">
      <c r="B685" s="228"/>
      <c r="C685" s="228"/>
      <c r="D685" s="228"/>
      <c r="E685" s="228"/>
      <c r="F685" s="228"/>
      <c r="G685" s="228"/>
      <c r="H685" s="120"/>
      <c r="I685" s="120"/>
      <c r="J685" s="120"/>
      <c r="K685" s="120"/>
      <c r="L685" s="120"/>
      <c r="M685" s="120"/>
      <c r="N685" s="120"/>
      <c r="O685" s="120"/>
      <c r="P685" s="120"/>
      <c r="Q685" s="242"/>
      <c r="R685" s="230"/>
      <c r="S685" s="231"/>
      <c r="T685" s="231"/>
      <c r="U685" s="228"/>
      <c r="V685" s="228"/>
      <c r="W685" s="228"/>
    </row>
    <row r="686" spans="2:23" x14ac:dyDescent="0.3">
      <c r="B686" s="228"/>
      <c r="C686" s="228"/>
      <c r="D686" s="228"/>
      <c r="E686" s="228"/>
      <c r="F686" s="228"/>
      <c r="G686" s="228"/>
      <c r="H686" s="120"/>
      <c r="I686" s="120"/>
      <c r="J686" s="120"/>
      <c r="K686" s="120"/>
      <c r="L686" s="120"/>
      <c r="M686" s="120"/>
      <c r="N686" s="120"/>
      <c r="O686" s="120"/>
      <c r="P686" s="120"/>
      <c r="Q686" s="242"/>
      <c r="R686" s="230"/>
      <c r="S686" s="231"/>
      <c r="T686" s="231"/>
      <c r="U686" s="228"/>
      <c r="V686" s="228"/>
      <c r="W686" s="228"/>
    </row>
    <row r="687" spans="2:23" x14ac:dyDescent="0.3">
      <c r="B687" s="228"/>
      <c r="C687" s="228"/>
      <c r="D687" s="228"/>
      <c r="E687" s="228"/>
      <c r="F687" s="228"/>
      <c r="G687" s="228"/>
      <c r="H687" s="120"/>
      <c r="I687" s="120"/>
      <c r="J687" s="120"/>
      <c r="K687" s="120"/>
      <c r="L687" s="120"/>
      <c r="M687" s="120"/>
      <c r="N687" s="120"/>
      <c r="O687" s="120"/>
      <c r="P687" s="120"/>
      <c r="Q687" s="242"/>
      <c r="R687" s="230"/>
      <c r="S687" s="231"/>
      <c r="T687" s="231"/>
      <c r="U687" s="228"/>
      <c r="V687" s="228"/>
      <c r="W687" s="228"/>
    </row>
    <row r="688" spans="2:23" x14ac:dyDescent="0.3">
      <c r="B688" s="228"/>
      <c r="C688" s="228"/>
      <c r="D688" s="228"/>
      <c r="E688" s="228"/>
      <c r="F688" s="228"/>
      <c r="G688" s="228"/>
      <c r="H688" s="120"/>
      <c r="I688" s="120"/>
      <c r="J688" s="120"/>
      <c r="K688" s="120"/>
      <c r="L688" s="120"/>
      <c r="M688" s="120"/>
      <c r="N688" s="120"/>
      <c r="O688" s="120"/>
      <c r="P688" s="120"/>
      <c r="Q688" s="242"/>
      <c r="R688" s="230"/>
      <c r="S688" s="231"/>
      <c r="T688" s="231"/>
      <c r="U688" s="228"/>
      <c r="V688" s="228"/>
      <c r="W688" s="228"/>
    </row>
    <row r="689" spans="2:23" x14ac:dyDescent="0.3">
      <c r="B689" s="228"/>
      <c r="C689" s="228"/>
      <c r="D689" s="228"/>
      <c r="E689" s="228"/>
      <c r="F689" s="228"/>
      <c r="G689" s="228"/>
      <c r="H689" s="120"/>
      <c r="I689" s="120"/>
      <c r="J689" s="120"/>
      <c r="K689" s="120"/>
      <c r="L689" s="120"/>
      <c r="M689" s="120"/>
      <c r="N689" s="120"/>
      <c r="O689" s="120"/>
      <c r="P689" s="120"/>
      <c r="Q689" s="242"/>
      <c r="R689" s="230"/>
      <c r="S689" s="231"/>
      <c r="T689" s="231"/>
      <c r="U689" s="228"/>
      <c r="V689" s="228"/>
      <c r="W689" s="228"/>
    </row>
    <row r="690" spans="2:23" x14ac:dyDescent="0.3">
      <c r="B690" s="228"/>
      <c r="C690" s="228"/>
      <c r="D690" s="228"/>
      <c r="E690" s="228"/>
      <c r="F690" s="228"/>
      <c r="G690" s="228"/>
      <c r="H690" s="120"/>
      <c r="I690" s="120"/>
      <c r="J690" s="120"/>
      <c r="K690" s="120"/>
      <c r="L690" s="120"/>
      <c r="M690" s="120"/>
      <c r="N690" s="120"/>
      <c r="O690" s="120"/>
      <c r="P690" s="120"/>
      <c r="Q690" s="242"/>
      <c r="R690" s="230"/>
      <c r="S690" s="231"/>
      <c r="T690" s="231"/>
      <c r="U690" s="228"/>
      <c r="V690" s="228"/>
      <c r="W690" s="228"/>
    </row>
    <row r="691" spans="2:23" x14ac:dyDescent="0.3">
      <c r="B691" s="228"/>
      <c r="C691" s="228"/>
      <c r="D691" s="228"/>
      <c r="E691" s="228"/>
      <c r="F691" s="228"/>
      <c r="G691" s="228"/>
      <c r="H691" s="120"/>
      <c r="I691" s="120"/>
      <c r="J691" s="120"/>
      <c r="K691" s="120"/>
      <c r="L691" s="120"/>
      <c r="M691" s="120"/>
      <c r="N691" s="120"/>
      <c r="O691" s="120"/>
      <c r="P691" s="120"/>
      <c r="Q691" s="242"/>
      <c r="R691" s="230"/>
      <c r="S691" s="231"/>
      <c r="T691" s="231"/>
      <c r="U691" s="228"/>
      <c r="V691" s="228"/>
      <c r="W691" s="228"/>
    </row>
    <row r="692" spans="2:23" x14ac:dyDescent="0.3">
      <c r="B692" s="228"/>
      <c r="C692" s="228"/>
      <c r="D692" s="228"/>
      <c r="E692" s="228"/>
      <c r="F692" s="228"/>
      <c r="G692" s="228"/>
      <c r="H692" s="120"/>
      <c r="I692" s="120"/>
      <c r="J692" s="120"/>
      <c r="K692" s="120"/>
      <c r="L692" s="120"/>
      <c r="M692" s="120"/>
      <c r="N692" s="120"/>
      <c r="O692" s="120"/>
      <c r="P692" s="120"/>
      <c r="Q692" s="242"/>
      <c r="R692" s="230"/>
      <c r="S692" s="231"/>
      <c r="T692" s="231"/>
      <c r="U692" s="228"/>
      <c r="V692" s="228"/>
      <c r="W692" s="228"/>
    </row>
    <row r="693" spans="2:23" x14ac:dyDescent="0.3">
      <c r="B693" s="228"/>
      <c r="C693" s="228"/>
      <c r="D693" s="228"/>
      <c r="E693" s="228"/>
      <c r="F693" s="228"/>
      <c r="G693" s="228"/>
      <c r="H693" s="120"/>
      <c r="I693" s="120"/>
      <c r="J693" s="120"/>
      <c r="K693" s="120"/>
      <c r="L693" s="120"/>
      <c r="M693" s="120"/>
      <c r="N693" s="120"/>
      <c r="O693" s="120"/>
      <c r="P693" s="120"/>
      <c r="Q693" s="242"/>
      <c r="R693" s="230"/>
      <c r="S693" s="231"/>
      <c r="T693" s="231"/>
      <c r="U693" s="228"/>
      <c r="V693" s="228"/>
      <c r="W693" s="228"/>
    </row>
    <row r="694" spans="2:23" x14ac:dyDescent="0.3">
      <c r="B694" s="228"/>
      <c r="C694" s="228"/>
      <c r="D694" s="228"/>
      <c r="E694" s="228"/>
      <c r="F694" s="228"/>
      <c r="G694" s="228"/>
      <c r="H694" s="120"/>
      <c r="I694" s="120"/>
      <c r="J694" s="120"/>
      <c r="K694" s="120"/>
      <c r="L694" s="120"/>
      <c r="M694" s="120"/>
      <c r="N694" s="120"/>
      <c r="O694" s="120"/>
      <c r="P694" s="120"/>
      <c r="Q694" s="242"/>
      <c r="R694" s="230"/>
      <c r="S694" s="231"/>
      <c r="T694" s="231"/>
      <c r="U694" s="228"/>
      <c r="V694" s="228"/>
      <c r="W694" s="228"/>
    </row>
    <row r="695" spans="2:23" x14ac:dyDescent="0.3">
      <c r="B695" s="228"/>
      <c r="C695" s="228"/>
      <c r="D695" s="228"/>
      <c r="E695" s="228"/>
      <c r="F695" s="228"/>
      <c r="G695" s="228"/>
      <c r="H695" s="120"/>
      <c r="I695" s="120"/>
      <c r="J695" s="120"/>
      <c r="K695" s="120"/>
      <c r="L695" s="120"/>
      <c r="M695" s="120"/>
      <c r="N695" s="120"/>
      <c r="O695" s="120"/>
      <c r="P695" s="120"/>
      <c r="Q695" s="242"/>
      <c r="R695" s="230"/>
      <c r="S695" s="231"/>
      <c r="T695" s="231"/>
      <c r="U695" s="228"/>
      <c r="V695" s="228"/>
      <c r="W695" s="228"/>
    </row>
    <row r="696" spans="2:23" x14ac:dyDescent="0.3">
      <c r="B696" s="228"/>
      <c r="C696" s="228"/>
      <c r="D696" s="228"/>
      <c r="E696" s="228"/>
      <c r="F696" s="228"/>
      <c r="G696" s="228"/>
      <c r="H696" s="120"/>
      <c r="I696" s="120"/>
      <c r="J696" s="120"/>
      <c r="K696" s="120"/>
      <c r="L696" s="120"/>
      <c r="M696" s="120"/>
      <c r="N696" s="120"/>
      <c r="O696" s="120"/>
      <c r="P696" s="120"/>
      <c r="Q696" s="242"/>
      <c r="R696" s="230"/>
      <c r="S696" s="231"/>
      <c r="T696" s="231"/>
      <c r="U696" s="228"/>
      <c r="V696" s="228"/>
      <c r="W696" s="228"/>
    </row>
    <row r="697" spans="2:23" x14ac:dyDescent="0.3">
      <c r="B697" s="228"/>
      <c r="C697" s="228"/>
      <c r="D697" s="228"/>
      <c r="E697" s="228"/>
      <c r="F697" s="228"/>
      <c r="G697" s="228"/>
      <c r="H697" s="120"/>
      <c r="I697" s="120"/>
      <c r="J697" s="120"/>
      <c r="K697" s="120"/>
      <c r="L697" s="120"/>
      <c r="M697" s="120"/>
      <c r="N697" s="120"/>
      <c r="O697" s="120"/>
      <c r="P697" s="120"/>
      <c r="Q697" s="242"/>
      <c r="R697" s="230"/>
      <c r="S697" s="231"/>
      <c r="T697" s="231"/>
      <c r="U697" s="228"/>
      <c r="V697" s="228"/>
      <c r="W697" s="228"/>
    </row>
    <row r="698" spans="2:23" x14ac:dyDescent="0.3">
      <c r="B698" s="228"/>
      <c r="C698" s="228"/>
      <c r="D698" s="228"/>
      <c r="E698" s="228"/>
      <c r="F698" s="228"/>
      <c r="G698" s="228"/>
      <c r="H698" s="120"/>
      <c r="I698" s="120"/>
      <c r="J698" s="120"/>
      <c r="K698" s="120"/>
      <c r="L698" s="120"/>
      <c r="M698" s="120"/>
      <c r="N698" s="120"/>
      <c r="O698" s="120"/>
      <c r="P698" s="120"/>
      <c r="Q698" s="242"/>
      <c r="R698" s="230"/>
      <c r="S698" s="231"/>
      <c r="T698" s="231"/>
      <c r="U698" s="228"/>
      <c r="V698" s="228"/>
      <c r="W698" s="228"/>
    </row>
    <row r="699" spans="2:23" x14ac:dyDescent="0.3">
      <c r="B699" s="228"/>
      <c r="C699" s="228"/>
      <c r="D699" s="228"/>
      <c r="E699" s="228"/>
      <c r="F699" s="228"/>
      <c r="G699" s="228"/>
      <c r="H699" s="120"/>
      <c r="I699" s="120"/>
      <c r="J699" s="120"/>
      <c r="K699" s="120"/>
      <c r="L699" s="120"/>
      <c r="M699" s="120"/>
      <c r="N699" s="120"/>
      <c r="O699" s="120"/>
      <c r="P699" s="120"/>
      <c r="Q699" s="242"/>
      <c r="R699" s="230"/>
      <c r="S699" s="231"/>
      <c r="T699" s="231"/>
      <c r="U699" s="228"/>
      <c r="V699" s="228"/>
      <c r="W699" s="228"/>
    </row>
    <row r="700" spans="2:23" x14ac:dyDescent="0.3">
      <c r="B700" s="228"/>
      <c r="C700" s="228"/>
      <c r="D700" s="228"/>
      <c r="E700" s="228"/>
      <c r="F700" s="228"/>
      <c r="G700" s="228"/>
      <c r="H700" s="120"/>
      <c r="I700" s="120"/>
      <c r="J700" s="120"/>
      <c r="K700" s="120"/>
      <c r="L700" s="120"/>
      <c r="M700" s="120"/>
      <c r="N700" s="120"/>
      <c r="O700" s="120"/>
      <c r="P700" s="120"/>
      <c r="Q700" s="242"/>
      <c r="R700" s="230"/>
      <c r="S700" s="231"/>
      <c r="T700" s="231"/>
      <c r="U700" s="228"/>
      <c r="V700" s="228"/>
      <c r="W700" s="228"/>
    </row>
    <row r="701" spans="2:23" x14ac:dyDescent="0.3">
      <c r="B701" s="228"/>
      <c r="C701" s="228"/>
      <c r="D701" s="228"/>
      <c r="E701" s="228"/>
      <c r="F701" s="228"/>
      <c r="G701" s="228"/>
      <c r="H701" s="120"/>
      <c r="I701" s="120"/>
      <c r="J701" s="120"/>
      <c r="K701" s="120"/>
      <c r="L701" s="120"/>
      <c r="M701" s="120"/>
      <c r="N701" s="120"/>
      <c r="O701" s="120"/>
      <c r="P701" s="120"/>
      <c r="Q701" s="242"/>
      <c r="R701" s="230"/>
      <c r="S701" s="231"/>
      <c r="T701" s="231"/>
      <c r="U701" s="228"/>
      <c r="V701" s="228"/>
      <c r="W701" s="228"/>
    </row>
    <row r="702" spans="2:23" x14ac:dyDescent="0.3">
      <c r="B702" s="228"/>
      <c r="C702" s="228"/>
      <c r="D702" s="228"/>
      <c r="E702" s="228"/>
      <c r="F702" s="228"/>
      <c r="G702" s="228"/>
      <c r="H702" s="120"/>
      <c r="I702" s="120"/>
      <c r="J702" s="120"/>
      <c r="K702" s="120"/>
      <c r="L702" s="120"/>
      <c r="M702" s="120"/>
      <c r="N702" s="120"/>
      <c r="O702" s="120"/>
      <c r="P702" s="120"/>
      <c r="Q702" s="242"/>
      <c r="R702" s="230"/>
      <c r="S702" s="231"/>
      <c r="T702" s="231"/>
      <c r="U702" s="228"/>
      <c r="V702" s="228"/>
      <c r="W702" s="228"/>
    </row>
    <row r="703" spans="2:23" x14ac:dyDescent="0.3">
      <c r="B703" s="228"/>
      <c r="C703" s="228"/>
      <c r="D703" s="228"/>
      <c r="E703" s="228"/>
      <c r="F703" s="228"/>
      <c r="G703" s="228"/>
      <c r="H703" s="120"/>
      <c r="I703" s="120"/>
      <c r="J703" s="120"/>
      <c r="K703" s="120"/>
      <c r="L703" s="120"/>
      <c r="M703" s="120"/>
      <c r="N703" s="120"/>
      <c r="O703" s="120"/>
      <c r="P703" s="120"/>
      <c r="Q703" s="242"/>
      <c r="R703" s="230"/>
      <c r="S703" s="231"/>
      <c r="T703" s="231"/>
      <c r="U703" s="228"/>
      <c r="V703" s="228"/>
      <c r="W703" s="228"/>
    </row>
    <row r="704" spans="2:23" x14ac:dyDescent="0.3">
      <c r="B704" s="228"/>
      <c r="C704" s="228"/>
      <c r="D704" s="228"/>
      <c r="E704" s="228"/>
      <c r="F704" s="228"/>
      <c r="G704" s="228"/>
      <c r="H704" s="120"/>
      <c r="I704" s="120"/>
      <c r="J704" s="120"/>
      <c r="K704" s="120"/>
      <c r="L704" s="120"/>
      <c r="M704" s="120"/>
      <c r="N704" s="120"/>
      <c r="O704" s="120"/>
      <c r="P704" s="120"/>
      <c r="Q704" s="242"/>
      <c r="R704" s="230"/>
      <c r="S704" s="231"/>
      <c r="T704" s="231"/>
      <c r="U704" s="228"/>
      <c r="V704" s="228"/>
      <c r="W704" s="228"/>
    </row>
    <row r="705" spans="2:23" x14ac:dyDescent="0.3">
      <c r="B705" s="228"/>
      <c r="C705" s="228"/>
      <c r="D705" s="228"/>
      <c r="E705" s="228"/>
      <c r="F705" s="228"/>
      <c r="G705" s="228"/>
      <c r="H705" s="120"/>
      <c r="I705" s="120"/>
      <c r="J705" s="120"/>
      <c r="K705" s="120"/>
      <c r="L705" s="120"/>
      <c r="M705" s="120"/>
      <c r="N705" s="120"/>
      <c r="O705" s="120"/>
      <c r="P705" s="120"/>
      <c r="Q705" s="242"/>
      <c r="R705" s="230"/>
      <c r="S705" s="231"/>
      <c r="T705" s="231"/>
      <c r="U705" s="228"/>
      <c r="V705" s="228"/>
      <c r="W705" s="228"/>
    </row>
    <row r="706" spans="2:23" x14ac:dyDescent="0.3">
      <c r="B706" s="228"/>
      <c r="C706" s="228"/>
      <c r="D706" s="228"/>
      <c r="E706" s="228"/>
      <c r="F706" s="228"/>
      <c r="G706" s="228"/>
      <c r="H706" s="120"/>
      <c r="I706" s="120"/>
      <c r="J706" s="120"/>
      <c r="K706" s="120"/>
      <c r="L706" s="120"/>
      <c r="M706" s="120"/>
      <c r="N706" s="120"/>
      <c r="O706" s="120"/>
      <c r="P706" s="120"/>
      <c r="Q706" s="242"/>
      <c r="R706" s="230"/>
      <c r="S706" s="231"/>
      <c r="T706" s="231"/>
      <c r="U706" s="228"/>
      <c r="V706" s="228"/>
      <c r="W706" s="228"/>
    </row>
    <row r="707" spans="2:23" x14ac:dyDescent="0.3">
      <c r="B707" s="228"/>
      <c r="C707" s="228"/>
      <c r="D707" s="228"/>
      <c r="E707" s="228"/>
      <c r="F707" s="228"/>
      <c r="G707" s="228"/>
      <c r="H707" s="120"/>
      <c r="I707" s="120"/>
      <c r="J707" s="120"/>
      <c r="K707" s="120"/>
      <c r="L707" s="120"/>
      <c r="M707" s="120"/>
      <c r="N707" s="120"/>
      <c r="O707" s="120"/>
      <c r="P707" s="120"/>
      <c r="Q707" s="242"/>
      <c r="R707" s="230"/>
      <c r="S707" s="231"/>
      <c r="T707" s="231"/>
      <c r="U707" s="228"/>
      <c r="V707" s="228"/>
      <c r="W707" s="228"/>
    </row>
    <row r="708" spans="2:23" x14ac:dyDescent="0.3">
      <c r="B708" s="228"/>
      <c r="C708" s="228"/>
      <c r="D708" s="228"/>
      <c r="E708" s="228"/>
      <c r="F708" s="228"/>
      <c r="G708" s="228"/>
      <c r="H708" s="120"/>
      <c r="I708" s="120"/>
      <c r="J708" s="120"/>
      <c r="K708" s="120"/>
      <c r="L708" s="120"/>
      <c r="M708" s="120"/>
      <c r="N708" s="120"/>
      <c r="O708" s="120"/>
      <c r="P708" s="120"/>
      <c r="Q708" s="242"/>
      <c r="R708" s="230"/>
      <c r="S708" s="231"/>
      <c r="T708" s="231"/>
      <c r="U708" s="228"/>
      <c r="V708" s="228"/>
      <c r="W708" s="228"/>
    </row>
    <row r="709" spans="2:23" x14ac:dyDescent="0.3">
      <c r="B709" s="228"/>
      <c r="C709" s="228"/>
      <c r="D709" s="228"/>
      <c r="E709" s="228"/>
      <c r="F709" s="228"/>
      <c r="G709" s="228"/>
      <c r="H709" s="120"/>
      <c r="I709" s="120"/>
      <c r="J709" s="120"/>
      <c r="K709" s="120"/>
      <c r="L709" s="120"/>
      <c r="M709" s="120"/>
      <c r="N709" s="120"/>
      <c r="O709" s="120"/>
      <c r="P709" s="120"/>
      <c r="Q709" s="242"/>
      <c r="R709" s="230"/>
      <c r="S709" s="231"/>
      <c r="T709" s="231"/>
      <c r="U709" s="228"/>
      <c r="V709" s="228"/>
      <c r="W709" s="228"/>
    </row>
    <row r="710" spans="2:23" x14ac:dyDescent="0.3">
      <c r="B710" s="228"/>
      <c r="C710" s="228"/>
      <c r="D710" s="228"/>
      <c r="E710" s="228"/>
      <c r="F710" s="228"/>
      <c r="G710" s="228"/>
      <c r="H710" s="120"/>
      <c r="I710" s="120"/>
      <c r="J710" s="120"/>
      <c r="K710" s="120"/>
      <c r="L710" s="120"/>
      <c r="M710" s="120"/>
      <c r="N710" s="120"/>
      <c r="O710" s="120"/>
      <c r="P710" s="120"/>
      <c r="Q710" s="242"/>
      <c r="R710" s="230"/>
      <c r="S710" s="231"/>
      <c r="T710" s="231"/>
      <c r="U710" s="228"/>
      <c r="V710" s="228"/>
      <c r="W710" s="228"/>
    </row>
    <row r="711" spans="2:23" x14ac:dyDescent="0.3">
      <c r="B711" s="228"/>
      <c r="C711" s="228"/>
      <c r="D711" s="228"/>
      <c r="E711" s="228"/>
      <c r="F711" s="228"/>
      <c r="G711" s="228"/>
      <c r="H711" s="120"/>
      <c r="I711" s="120"/>
      <c r="J711" s="120"/>
      <c r="K711" s="120"/>
      <c r="L711" s="120"/>
      <c r="M711" s="120"/>
      <c r="N711" s="120"/>
      <c r="O711" s="120"/>
      <c r="P711" s="120"/>
      <c r="Q711" s="242"/>
      <c r="R711" s="230"/>
      <c r="S711" s="231"/>
      <c r="T711" s="231"/>
      <c r="U711" s="228"/>
      <c r="V711" s="228"/>
      <c r="W711" s="228"/>
    </row>
    <row r="712" spans="2:23" x14ac:dyDescent="0.3">
      <c r="B712" s="228"/>
      <c r="C712" s="228"/>
      <c r="D712" s="228"/>
      <c r="E712" s="228"/>
      <c r="F712" s="228"/>
      <c r="G712" s="228"/>
      <c r="H712" s="120"/>
      <c r="I712" s="120"/>
      <c r="J712" s="120"/>
      <c r="K712" s="120"/>
      <c r="L712" s="120"/>
      <c r="M712" s="120"/>
      <c r="N712" s="120"/>
      <c r="O712" s="120"/>
      <c r="P712" s="120"/>
      <c r="Q712" s="242"/>
      <c r="R712" s="230"/>
      <c r="S712" s="231"/>
      <c r="T712" s="231"/>
      <c r="U712" s="228"/>
      <c r="V712" s="228"/>
      <c r="W712" s="228"/>
    </row>
    <row r="713" spans="2:23" x14ac:dyDescent="0.3">
      <c r="B713" s="228"/>
      <c r="C713" s="228"/>
      <c r="D713" s="228"/>
      <c r="E713" s="228"/>
      <c r="F713" s="228"/>
      <c r="G713" s="228"/>
      <c r="H713" s="120"/>
      <c r="I713" s="120"/>
      <c r="J713" s="120"/>
      <c r="K713" s="120"/>
      <c r="L713" s="120"/>
      <c r="M713" s="120"/>
      <c r="N713" s="120"/>
      <c r="O713" s="120"/>
      <c r="P713" s="120"/>
      <c r="Q713" s="242"/>
      <c r="R713" s="230"/>
      <c r="S713" s="231"/>
      <c r="T713" s="231"/>
      <c r="U713" s="228"/>
      <c r="V713" s="228"/>
      <c r="W713" s="228"/>
    </row>
    <row r="714" spans="2:23" x14ac:dyDescent="0.3">
      <c r="B714" s="228"/>
      <c r="C714" s="228"/>
      <c r="D714" s="228"/>
      <c r="E714" s="228"/>
      <c r="F714" s="228"/>
      <c r="G714" s="228"/>
      <c r="H714" s="120"/>
      <c r="I714" s="120"/>
      <c r="J714" s="120"/>
      <c r="K714" s="120"/>
      <c r="L714" s="120"/>
      <c r="M714" s="120"/>
      <c r="N714" s="120"/>
      <c r="O714" s="120"/>
      <c r="P714" s="120"/>
      <c r="Q714" s="242"/>
      <c r="R714" s="230"/>
      <c r="S714" s="231"/>
      <c r="T714" s="231"/>
      <c r="U714" s="228"/>
      <c r="V714" s="228"/>
      <c r="W714" s="228"/>
    </row>
    <row r="715" spans="2:23" x14ac:dyDescent="0.3">
      <c r="B715" s="228"/>
      <c r="C715" s="228"/>
      <c r="D715" s="228"/>
      <c r="E715" s="228"/>
      <c r="F715" s="228"/>
      <c r="G715" s="228"/>
      <c r="H715" s="120"/>
      <c r="I715" s="120"/>
      <c r="J715" s="120"/>
      <c r="K715" s="120"/>
      <c r="L715" s="120"/>
      <c r="M715" s="120"/>
      <c r="N715" s="120"/>
      <c r="O715" s="120"/>
      <c r="P715" s="120"/>
      <c r="Q715" s="242"/>
      <c r="R715" s="230"/>
      <c r="S715" s="231"/>
      <c r="T715" s="231"/>
      <c r="U715" s="228"/>
      <c r="V715" s="228"/>
      <c r="W715" s="228"/>
    </row>
    <row r="716" spans="2:23" x14ac:dyDescent="0.3">
      <c r="B716" s="228"/>
      <c r="C716" s="228"/>
      <c r="D716" s="228"/>
      <c r="E716" s="228"/>
      <c r="F716" s="228"/>
      <c r="G716" s="228"/>
      <c r="H716" s="120"/>
      <c r="I716" s="120"/>
      <c r="J716" s="120"/>
      <c r="K716" s="120"/>
      <c r="L716" s="120"/>
      <c r="M716" s="120"/>
      <c r="N716" s="120"/>
      <c r="O716" s="120"/>
      <c r="P716" s="120"/>
      <c r="Q716" s="242"/>
      <c r="R716" s="230"/>
      <c r="S716" s="231"/>
      <c r="T716" s="231"/>
      <c r="U716" s="228"/>
      <c r="V716" s="228"/>
      <c r="W716" s="228"/>
    </row>
    <row r="717" spans="2:23" x14ac:dyDescent="0.3">
      <c r="B717" s="228"/>
      <c r="C717" s="228"/>
      <c r="D717" s="228"/>
      <c r="E717" s="228"/>
      <c r="F717" s="228"/>
      <c r="G717" s="228"/>
      <c r="H717" s="120"/>
      <c r="I717" s="120"/>
      <c r="J717" s="120"/>
      <c r="K717" s="120"/>
      <c r="L717" s="120"/>
      <c r="M717" s="120"/>
      <c r="N717" s="120"/>
      <c r="O717" s="120"/>
      <c r="P717" s="120"/>
      <c r="Q717" s="242"/>
      <c r="R717" s="230"/>
      <c r="S717" s="231"/>
      <c r="T717" s="231"/>
      <c r="U717" s="228"/>
      <c r="V717" s="228"/>
      <c r="W717" s="228"/>
    </row>
    <row r="718" spans="2:23" x14ac:dyDescent="0.3">
      <c r="B718" s="228"/>
      <c r="C718" s="228"/>
      <c r="D718" s="228"/>
      <c r="E718" s="228"/>
      <c r="F718" s="228"/>
      <c r="G718" s="228"/>
      <c r="H718" s="120"/>
      <c r="I718" s="120"/>
      <c r="J718" s="120"/>
      <c r="K718" s="120"/>
      <c r="L718" s="120"/>
      <c r="M718" s="120"/>
      <c r="N718" s="120"/>
      <c r="O718" s="120"/>
      <c r="P718" s="120"/>
      <c r="Q718" s="242"/>
      <c r="R718" s="230"/>
      <c r="S718" s="231"/>
      <c r="T718" s="231"/>
      <c r="U718" s="228"/>
      <c r="V718" s="228"/>
      <c r="W718" s="228"/>
    </row>
    <row r="719" spans="2:23" x14ac:dyDescent="0.3">
      <c r="B719" s="228"/>
      <c r="C719" s="228"/>
      <c r="D719" s="228"/>
      <c r="E719" s="228"/>
      <c r="F719" s="228"/>
      <c r="G719" s="228"/>
      <c r="H719" s="120"/>
      <c r="I719" s="120"/>
      <c r="J719" s="120"/>
      <c r="K719" s="120"/>
      <c r="L719" s="120"/>
      <c r="M719" s="120"/>
      <c r="N719" s="120"/>
      <c r="O719" s="120"/>
      <c r="P719" s="120"/>
      <c r="Q719" s="242"/>
      <c r="R719" s="230"/>
      <c r="S719" s="231"/>
      <c r="T719" s="231"/>
      <c r="U719" s="228"/>
      <c r="V719" s="228"/>
      <c r="W719" s="228"/>
    </row>
    <row r="720" spans="2:23" x14ac:dyDescent="0.3">
      <c r="B720" s="228"/>
      <c r="C720" s="228"/>
      <c r="D720" s="228"/>
      <c r="E720" s="228"/>
      <c r="F720" s="228"/>
      <c r="G720" s="228"/>
      <c r="H720" s="120"/>
      <c r="I720" s="120"/>
      <c r="J720" s="120"/>
      <c r="K720" s="120"/>
      <c r="L720" s="120"/>
      <c r="M720" s="120"/>
      <c r="N720" s="120"/>
      <c r="O720" s="120"/>
      <c r="P720" s="120"/>
      <c r="Q720" s="242"/>
      <c r="R720" s="230"/>
      <c r="S720" s="231"/>
      <c r="T720" s="231"/>
      <c r="U720" s="228"/>
      <c r="V720" s="228"/>
      <c r="W720" s="228"/>
    </row>
    <row r="721" spans="2:23" x14ac:dyDescent="0.3">
      <c r="B721" s="228"/>
      <c r="C721" s="228"/>
      <c r="D721" s="228"/>
      <c r="E721" s="228"/>
      <c r="F721" s="228"/>
      <c r="G721" s="228"/>
      <c r="H721" s="120"/>
      <c r="I721" s="120"/>
      <c r="J721" s="120"/>
      <c r="K721" s="120"/>
      <c r="L721" s="120"/>
      <c r="M721" s="120"/>
      <c r="N721" s="120"/>
      <c r="O721" s="120"/>
      <c r="P721" s="120"/>
      <c r="Q721" s="242"/>
      <c r="R721" s="230"/>
      <c r="S721" s="231"/>
      <c r="T721" s="231"/>
      <c r="U721" s="228"/>
      <c r="V721" s="228"/>
      <c r="W721" s="228"/>
    </row>
    <row r="722" spans="2:23" x14ac:dyDescent="0.3">
      <c r="B722" s="228"/>
      <c r="C722" s="228"/>
      <c r="D722" s="228"/>
      <c r="E722" s="228"/>
      <c r="F722" s="228"/>
      <c r="G722" s="228"/>
      <c r="H722" s="120"/>
      <c r="I722" s="120"/>
      <c r="J722" s="120"/>
      <c r="K722" s="120"/>
      <c r="L722" s="120"/>
      <c r="M722" s="120"/>
      <c r="N722" s="120"/>
      <c r="O722" s="120"/>
      <c r="P722" s="120"/>
      <c r="Q722" s="242"/>
      <c r="R722" s="230"/>
      <c r="S722" s="231"/>
      <c r="T722" s="231"/>
      <c r="U722" s="228"/>
      <c r="V722" s="228"/>
      <c r="W722" s="228"/>
    </row>
    <row r="723" spans="2:23" x14ac:dyDescent="0.3">
      <c r="B723" s="228"/>
      <c r="C723" s="228"/>
      <c r="D723" s="228"/>
      <c r="E723" s="228"/>
      <c r="F723" s="228"/>
      <c r="G723" s="228"/>
      <c r="H723" s="120"/>
      <c r="I723" s="120"/>
      <c r="J723" s="120"/>
      <c r="K723" s="120"/>
      <c r="L723" s="120"/>
      <c r="M723" s="120"/>
      <c r="N723" s="120"/>
      <c r="O723" s="120"/>
      <c r="P723" s="120"/>
      <c r="Q723" s="242"/>
      <c r="R723" s="230"/>
      <c r="S723" s="231"/>
      <c r="T723" s="231"/>
      <c r="U723" s="228"/>
      <c r="V723" s="228"/>
      <c r="W723" s="228"/>
    </row>
    <row r="724" spans="2:23" x14ac:dyDescent="0.3">
      <c r="B724" s="228"/>
      <c r="C724" s="228"/>
      <c r="D724" s="228"/>
      <c r="E724" s="228"/>
      <c r="F724" s="228"/>
      <c r="G724" s="228"/>
      <c r="H724" s="120"/>
      <c r="I724" s="120"/>
      <c r="J724" s="120"/>
      <c r="K724" s="120"/>
      <c r="L724" s="120"/>
      <c r="M724" s="120"/>
      <c r="N724" s="120"/>
      <c r="O724" s="120"/>
      <c r="P724" s="120"/>
      <c r="Q724" s="242"/>
      <c r="R724" s="230"/>
      <c r="S724" s="231"/>
      <c r="T724" s="231"/>
      <c r="U724" s="228"/>
      <c r="V724" s="228"/>
      <c r="W724" s="228"/>
    </row>
    <row r="725" spans="2:23" x14ac:dyDescent="0.3">
      <c r="B725" s="228"/>
      <c r="C725" s="228"/>
      <c r="D725" s="228"/>
      <c r="E725" s="228"/>
      <c r="F725" s="228"/>
      <c r="G725" s="228"/>
      <c r="H725" s="120"/>
      <c r="I725" s="120"/>
      <c r="J725" s="120"/>
      <c r="K725" s="120"/>
      <c r="L725" s="120"/>
      <c r="M725" s="120"/>
      <c r="N725" s="120"/>
      <c r="O725" s="120"/>
      <c r="P725" s="120"/>
      <c r="Q725" s="242"/>
      <c r="R725" s="230"/>
      <c r="S725" s="231"/>
      <c r="T725" s="231"/>
      <c r="U725" s="228"/>
      <c r="V725" s="228"/>
      <c r="W725" s="228"/>
    </row>
    <row r="726" spans="2:23" x14ac:dyDescent="0.3">
      <c r="B726" s="228"/>
      <c r="C726" s="228"/>
      <c r="D726" s="228"/>
      <c r="E726" s="228"/>
      <c r="F726" s="228"/>
      <c r="G726" s="228"/>
      <c r="H726" s="120"/>
      <c r="I726" s="120"/>
      <c r="J726" s="120"/>
      <c r="K726" s="120"/>
      <c r="L726" s="120"/>
      <c r="M726" s="120"/>
      <c r="N726" s="120"/>
      <c r="O726" s="120"/>
      <c r="P726" s="120"/>
      <c r="Q726" s="242"/>
      <c r="R726" s="230"/>
      <c r="S726" s="231"/>
      <c r="T726" s="231"/>
      <c r="U726" s="228"/>
      <c r="V726" s="228"/>
      <c r="W726" s="228"/>
    </row>
    <row r="727" spans="2:23" x14ac:dyDescent="0.3">
      <c r="B727" s="228"/>
      <c r="C727" s="228"/>
      <c r="D727" s="228"/>
      <c r="E727" s="228"/>
      <c r="F727" s="228"/>
      <c r="G727" s="228"/>
      <c r="H727" s="120"/>
      <c r="I727" s="120"/>
      <c r="J727" s="120"/>
      <c r="K727" s="120"/>
      <c r="L727" s="120"/>
      <c r="M727" s="120"/>
      <c r="N727" s="120"/>
      <c r="O727" s="120"/>
      <c r="P727" s="120"/>
      <c r="Q727" s="242"/>
      <c r="R727" s="230"/>
      <c r="S727" s="231"/>
      <c r="T727" s="231"/>
      <c r="U727" s="228"/>
      <c r="V727" s="228"/>
      <c r="W727" s="228"/>
    </row>
    <row r="728" spans="2:23" x14ac:dyDescent="0.3">
      <c r="B728" s="228"/>
      <c r="C728" s="228"/>
      <c r="D728" s="228"/>
      <c r="E728" s="228"/>
      <c r="F728" s="228"/>
      <c r="G728" s="228"/>
      <c r="H728" s="120"/>
      <c r="I728" s="120"/>
      <c r="J728" s="120"/>
      <c r="K728" s="120"/>
      <c r="L728" s="120"/>
      <c r="M728" s="120"/>
      <c r="N728" s="120"/>
      <c r="O728" s="120"/>
      <c r="P728" s="120"/>
      <c r="Q728" s="242"/>
      <c r="R728" s="230"/>
      <c r="S728" s="231"/>
      <c r="T728" s="231"/>
      <c r="U728" s="228"/>
      <c r="V728" s="228"/>
      <c r="W728" s="228"/>
    </row>
    <row r="729" spans="2:23" x14ac:dyDescent="0.3">
      <c r="B729" s="228"/>
      <c r="C729" s="228"/>
      <c r="D729" s="228"/>
      <c r="E729" s="228"/>
      <c r="F729" s="228"/>
      <c r="G729" s="228"/>
      <c r="H729" s="120"/>
      <c r="I729" s="120"/>
      <c r="J729" s="120"/>
      <c r="K729" s="120"/>
      <c r="L729" s="120"/>
      <c r="M729" s="120"/>
      <c r="N729" s="120"/>
      <c r="O729" s="120"/>
      <c r="P729" s="120"/>
      <c r="Q729" s="242"/>
      <c r="R729" s="230"/>
      <c r="S729" s="231"/>
      <c r="T729" s="231"/>
      <c r="U729" s="228"/>
      <c r="V729" s="228"/>
      <c r="W729" s="228"/>
    </row>
    <row r="730" spans="2:23" x14ac:dyDescent="0.3">
      <c r="B730" s="228"/>
      <c r="C730" s="228"/>
      <c r="D730" s="228"/>
      <c r="E730" s="228"/>
      <c r="F730" s="228"/>
      <c r="G730" s="228"/>
      <c r="H730" s="120"/>
      <c r="I730" s="120"/>
      <c r="J730" s="120"/>
      <c r="K730" s="120"/>
      <c r="L730" s="120"/>
      <c r="M730" s="120"/>
      <c r="N730" s="120"/>
      <c r="O730" s="120"/>
      <c r="P730" s="120"/>
      <c r="Q730" s="242"/>
      <c r="R730" s="230"/>
      <c r="S730" s="231"/>
      <c r="T730" s="231"/>
      <c r="U730" s="228"/>
      <c r="V730" s="228"/>
      <c r="W730" s="228"/>
    </row>
    <row r="731" spans="2:23" x14ac:dyDescent="0.3">
      <c r="B731" s="228"/>
      <c r="C731" s="228"/>
      <c r="D731" s="228"/>
      <c r="E731" s="228"/>
      <c r="F731" s="228"/>
      <c r="G731" s="228"/>
      <c r="H731" s="120"/>
      <c r="I731" s="120"/>
      <c r="J731" s="120"/>
      <c r="K731" s="120"/>
      <c r="L731" s="120"/>
      <c r="M731" s="120"/>
      <c r="N731" s="120"/>
      <c r="O731" s="120"/>
      <c r="P731" s="120"/>
      <c r="Q731" s="242"/>
      <c r="R731" s="230"/>
      <c r="S731" s="231"/>
      <c r="T731" s="231"/>
      <c r="U731" s="228"/>
      <c r="V731" s="228"/>
      <c r="W731" s="228"/>
    </row>
    <row r="732" spans="2:23" x14ac:dyDescent="0.3">
      <c r="B732" s="228"/>
      <c r="C732" s="228"/>
      <c r="D732" s="228"/>
      <c r="E732" s="228"/>
      <c r="F732" s="228"/>
      <c r="G732" s="228"/>
      <c r="H732" s="120"/>
      <c r="I732" s="120"/>
      <c r="J732" s="120"/>
      <c r="K732" s="120"/>
      <c r="L732" s="120"/>
      <c r="M732" s="120"/>
      <c r="N732" s="120"/>
      <c r="O732" s="120"/>
      <c r="P732" s="120"/>
      <c r="Q732" s="242"/>
      <c r="R732" s="230"/>
      <c r="S732" s="231"/>
      <c r="T732" s="231"/>
      <c r="U732" s="228"/>
      <c r="V732" s="228"/>
      <c r="W732" s="228"/>
    </row>
    <row r="733" spans="2:23" x14ac:dyDescent="0.3">
      <c r="B733" s="228"/>
      <c r="C733" s="228"/>
      <c r="D733" s="228"/>
      <c r="E733" s="228"/>
      <c r="F733" s="228"/>
      <c r="G733" s="228"/>
      <c r="H733" s="120"/>
      <c r="I733" s="120"/>
      <c r="J733" s="120"/>
      <c r="K733" s="120"/>
      <c r="L733" s="120"/>
      <c r="M733" s="120"/>
      <c r="N733" s="120"/>
      <c r="O733" s="120"/>
      <c r="P733" s="120"/>
      <c r="Q733" s="242"/>
      <c r="R733" s="230"/>
      <c r="S733" s="231"/>
      <c r="T733" s="231"/>
      <c r="U733" s="228"/>
      <c r="V733" s="228"/>
      <c r="W733" s="228"/>
    </row>
    <row r="734" spans="2:23" x14ac:dyDescent="0.3">
      <c r="B734" s="228"/>
      <c r="C734" s="228"/>
      <c r="D734" s="228"/>
      <c r="E734" s="228"/>
      <c r="F734" s="228"/>
      <c r="G734" s="228"/>
      <c r="H734" s="120"/>
      <c r="I734" s="120"/>
      <c r="J734" s="120"/>
      <c r="K734" s="120"/>
      <c r="L734" s="120"/>
      <c r="M734" s="120"/>
      <c r="N734" s="120"/>
      <c r="O734" s="120"/>
      <c r="P734" s="120"/>
      <c r="Q734" s="242"/>
      <c r="R734" s="230"/>
      <c r="S734" s="231"/>
      <c r="T734" s="231"/>
      <c r="U734" s="228"/>
      <c r="V734" s="228"/>
      <c r="W734" s="228"/>
    </row>
    <row r="735" spans="2:23" x14ac:dyDescent="0.3">
      <c r="B735" s="228"/>
      <c r="C735" s="228"/>
      <c r="D735" s="228"/>
      <c r="E735" s="228"/>
      <c r="F735" s="228"/>
      <c r="G735" s="228"/>
      <c r="H735" s="120"/>
      <c r="I735" s="120"/>
      <c r="J735" s="120"/>
      <c r="K735" s="120"/>
      <c r="L735" s="120"/>
      <c r="M735" s="120"/>
      <c r="N735" s="120"/>
      <c r="O735" s="120"/>
      <c r="P735" s="120"/>
      <c r="Q735" s="242"/>
      <c r="R735" s="230"/>
      <c r="S735" s="231"/>
      <c r="T735" s="231"/>
      <c r="U735" s="228"/>
      <c r="V735" s="228"/>
      <c r="W735" s="228"/>
    </row>
    <row r="736" spans="2:23" x14ac:dyDescent="0.3">
      <c r="B736" s="228"/>
      <c r="C736" s="228"/>
      <c r="D736" s="228"/>
      <c r="E736" s="228"/>
      <c r="F736" s="228"/>
      <c r="G736" s="228"/>
      <c r="H736" s="120"/>
      <c r="I736" s="120"/>
      <c r="J736" s="120"/>
      <c r="K736" s="120"/>
      <c r="L736" s="120"/>
      <c r="M736" s="120"/>
      <c r="N736" s="120"/>
      <c r="O736" s="120"/>
      <c r="P736" s="120"/>
      <c r="Q736" s="242"/>
      <c r="R736" s="230"/>
      <c r="S736" s="231"/>
      <c r="T736" s="231"/>
      <c r="U736" s="228"/>
      <c r="V736" s="228"/>
      <c r="W736" s="228"/>
    </row>
    <row r="737" spans="2:23" x14ac:dyDescent="0.3">
      <c r="B737" s="228"/>
      <c r="C737" s="228"/>
      <c r="D737" s="228"/>
      <c r="E737" s="228"/>
      <c r="F737" s="228"/>
      <c r="G737" s="228"/>
      <c r="H737" s="120"/>
      <c r="I737" s="120"/>
      <c r="J737" s="120"/>
      <c r="K737" s="120"/>
      <c r="L737" s="120"/>
      <c r="M737" s="120"/>
      <c r="N737" s="120"/>
      <c r="O737" s="120"/>
      <c r="P737" s="120"/>
      <c r="Q737" s="242"/>
      <c r="R737" s="230"/>
      <c r="S737" s="231"/>
      <c r="T737" s="231"/>
      <c r="U737" s="228"/>
      <c r="V737" s="228"/>
      <c r="W737" s="228"/>
    </row>
    <row r="738" spans="2:23" x14ac:dyDescent="0.3">
      <c r="B738" s="228"/>
      <c r="C738" s="228"/>
      <c r="D738" s="228"/>
      <c r="E738" s="228"/>
      <c r="F738" s="228"/>
      <c r="G738" s="228"/>
      <c r="H738" s="120"/>
      <c r="I738" s="120"/>
      <c r="J738" s="120"/>
      <c r="K738" s="120"/>
      <c r="L738" s="120"/>
      <c r="M738" s="120"/>
      <c r="N738" s="120"/>
      <c r="O738" s="120"/>
      <c r="P738" s="120"/>
      <c r="Q738" s="242"/>
      <c r="R738" s="230"/>
      <c r="S738" s="231"/>
      <c r="T738" s="231"/>
      <c r="U738" s="228"/>
      <c r="V738" s="228"/>
      <c r="W738" s="228"/>
    </row>
    <row r="739" spans="2:23" x14ac:dyDescent="0.3">
      <c r="B739" s="228"/>
      <c r="C739" s="228"/>
      <c r="D739" s="228"/>
      <c r="E739" s="228"/>
      <c r="F739" s="228"/>
      <c r="G739" s="228"/>
      <c r="H739" s="120"/>
      <c r="I739" s="120"/>
      <c r="J739" s="120"/>
      <c r="K739" s="120"/>
      <c r="L739" s="120"/>
      <c r="M739" s="120"/>
      <c r="N739" s="120"/>
      <c r="O739" s="120"/>
      <c r="P739" s="120"/>
      <c r="Q739" s="242"/>
      <c r="R739" s="230"/>
      <c r="S739" s="231"/>
      <c r="T739" s="231"/>
      <c r="U739" s="228"/>
      <c r="V739" s="228"/>
      <c r="W739" s="228"/>
    </row>
    <row r="740" spans="2:23" x14ac:dyDescent="0.3">
      <c r="B740" s="228"/>
      <c r="C740" s="228"/>
      <c r="D740" s="228"/>
      <c r="E740" s="228"/>
      <c r="F740" s="228"/>
      <c r="G740" s="228"/>
      <c r="H740" s="120"/>
      <c r="I740" s="120"/>
      <c r="J740" s="120"/>
      <c r="K740" s="120"/>
      <c r="L740" s="120"/>
      <c r="M740" s="120"/>
      <c r="N740" s="120"/>
      <c r="O740" s="120"/>
      <c r="P740" s="120"/>
      <c r="Q740" s="242"/>
      <c r="R740" s="230"/>
      <c r="S740" s="231"/>
      <c r="T740" s="231"/>
      <c r="U740" s="228"/>
      <c r="V740" s="228"/>
      <c r="W740" s="228"/>
    </row>
    <row r="741" spans="2:23" x14ac:dyDescent="0.3">
      <c r="B741" s="228"/>
      <c r="C741" s="228"/>
      <c r="D741" s="228"/>
      <c r="E741" s="228"/>
      <c r="F741" s="228"/>
      <c r="G741" s="228"/>
      <c r="H741" s="120"/>
      <c r="I741" s="120"/>
      <c r="J741" s="120"/>
      <c r="K741" s="120"/>
      <c r="L741" s="120"/>
      <c r="M741" s="120"/>
      <c r="N741" s="120"/>
      <c r="O741" s="120"/>
      <c r="P741" s="120"/>
      <c r="Q741" s="242"/>
      <c r="R741" s="230"/>
      <c r="S741" s="231"/>
      <c r="T741" s="231"/>
      <c r="U741" s="228"/>
      <c r="V741" s="228"/>
      <c r="W741" s="228"/>
    </row>
    <row r="742" spans="2:23" x14ac:dyDescent="0.3">
      <c r="B742" s="228"/>
      <c r="C742" s="228"/>
      <c r="D742" s="228"/>
      <c r="E742" s="228"/>
      <c r="F742" s="228"/>
      <c r="G742" s="228"/>
      <c r="H742" s="120"/>
      <c r="I742" s="120"/>
      <c r="J742" s="120"/>
      <c r="K742" s="120"/>
      <c r="L742" s="120"/>
      <c r="M742" s="120"/>
      <c r="N742" s="120"/>
      <c r="O742" s="120"/>
      <c r="P742" s="120"/>
      <c r="Q742" s="242"/>
      <c r="R742" s="230"/>
      <c r="S742" s="231"/>
      <c r="T742" s="231"/>
      <c r="U742" s="228"/>
      <c r="V742" s="228"/>
      <c r="W742" s="228"/>
    </row>
    <row r="743" spans="2:23" x14ac:dyDescent="0.3">
      <c r="B743" s="228"/>
      <c r="C743" s="228"/>
      <c r="D743" s="228"/>
      <c r="E743" s="228"/>
      <c r="F743" s="228"/>
      <c r="G743" s="228"/>
      <c r="H743" s="120"/>
      <c r="I743" s="120"/>
      <c r="J743" s="120"/>
      <c r="K743" s="120"/>
      <c r="L743" s="120"/>
      <c r="M743" s="120"/>
      <c r="N743" s="120"/>
      <c r="O743" s="120"/>
      <c r="P743" s="120"/>
      <c r="Q743" s="242"/>
      <c r="R743" s="230"/>
      <c r="S743" s="231"/>
      <c r="T743" s="231"/>
      <c r="U743" s="228"/>
      <c r="V743" s="228"/>
      <c r="W743" s="228"/>
    </row>
    <row r="744" spans="2:23" x14ac:dyDescent="0.3">
      <c r="B744" s="228"/>
      <c r="C744" s="228"/>
      <c r="D744" s="228"/>
      <c r="E744" s="228"/>
      <c r="F744" s="228"/>
      <c r="G744" s="228"/>
      <c r="H744" s="120"/>
      <c r="I744" s="120"/>
      <c r="J744" s="120"/>
      <c r="K744" s="120"/>
      <c r="L744" s="120"/>
      <c r="M744" s="120"/>
      <c r="N744" s="120"/>
      <c r="O744" s="120"/>
      <c r="P744" s="120"/>
      <c r="Q744" s="242"/>
      <c r="R744" s="230"/>
      <c r="S744" s="231"/>
      <c r="T744" s="231"/>
      <c r="U744" s="228"/>
      <c r="V744" s="228"/>
      <c r="W744" s="228"/>
    </row>
    <row r="745" spans="2:23" x14ac:dyDescent="0.3">
      <c r="B745" s="228"/>
      <c r="C745" s="228"/>
      <c r="D745" s="228"/>
      <c r="E745" s="228"/>
      <c r="F745" s="228"/>
      <c r="G745" s="228"/>
      <c r="H745" s="120"/>
      <c r="I745" s="120"/>
      <c r="J745" s="120"/>
      <c r="K745" s="120"/>
      <c r="L745" s="120"/>
      <c r="M745" s="120"/>
      <c r="N745" s="120"/>
      <c r="O745" s="120"/>
      <c r="P745" s="120"/>
      <c r="Q745" s="242"/>
      <c r="R745" s="230"/>
      <c r="S745" s="231"/>
      <c r="T745" s="231"/>
      <c r="U745" s="228"/>
      <c r="V745" s="228"/>
      <c r="W745" s="228"/>
    </row>
    <row r="746" spans="2:23" x14ac:dyDescent="0.3">
      <c r="B746" s="228"/>
      <c r="C746" s="228"/>
      <c r="D746" s="228"/>
      <c r="E746" s="228"/>
      <c r="F746" s="228"/>
      <c r="G746" s="228"/>
      <c r="H746" s="120"/>
      <c r="I746" s="120"/>
      <c r="J746" s="120"/>
      <c r="K746" s="120"/>
      <c r="L746" s="120"/>
      <c r="M746" s="120"/>
      <c r="N746" s="120"/>
      <c r="O746" s="120"/>
      <c r="P746" s="120"/>
      <c r="Q746" s="242"/>
      <c r="R746" s="230"/>
      <c r="S746" s="231"/>
      <c r="T746" s="231"/>
      <c r="U746" s="228"/>
      <c r="V746" s="228"/>
      <c r="W746" s="228"/>
    </row>
    <row r="747" spans="2:23" x14ac:dyDescent="0.3">
      <c r="B747" s="228"/>
      <c r="C747" s="228"/>
      <c r="D747" s="228"/>
      <c r="E747" s="228"/>
      <c r="F747" s="228"/>
      <c r="G747" s="228"/>
      <c r="H747" s="120"/>
      <c r="I747" s="120"/>
      <c r="J747" s="120"/>
      <c r="K747" s="120"/>
      <c r="L747" s="120"/>
      <c r="M747" s="120"/>
      <c r="N747" s="120"/>
      <c r="O747" s="120"/>
      <c r="P747" s="120"/>
      <c r="Q747" s="242"/>
      <c r="R747" s="230"/>
      <c r="S747" s="231"/>
      <c r="T747" s="231"/>
      <c r="U747" s="228"/>
      <c r="V747" s="228"/>
      <c r="W747" s="228"/>
    </row>
    <row r="748" spans="2:23" x14ac:dyDescent="0.3">
      <c r="B748" s="228"/>
      <c r="C748" s="228"/>
      <c r="D748" s="228"/>
      <c r="E748" s="228"/>
      <c r="F748" s="228"/>
      <c r="G748" s="228"/>
      <c r="H748" s="120"/>
      <c r="I748" s="120"/>
      <c r="J748" s="120"/>
      <c r="K748" s="120"/>
      <c r="L748" s="120"/>
      <c r="M748" s="120"/>
      <c r="N748" s="120"/>
      <c r="O748" s="120"/>
      <c r="P748" s="120"/>
      <c r="Q748" s="242"/>
      <c r="R748" s="230"/>
      <c r="S748" s="231"/>
      <c r="T748" s="231"/>
      <c r="U748" s="228"/>
      <c r="V748" s="228"/>
      <c r="W748" s="228"/>
    </row>
    <row r="749" spans="2:23" x14ac:dyDescent="0.3">
      <c r="B749" s="228"/>
      <c r="C749" s="228"/>
      <c r="D749" s="228"/>
      <c r="E749" s="228"/>
      <c r="F749" s="228"/>
      <c r="G749" s="228"/>
      <c r="H749" s="120"/>
      <c r="I749" s="120"/>
      <c r="J749" s="120"/>
      <c r="K749" s="120"/>
      <c r="L749" s="120"/>
      <c r="M749" s="120"/>
      <c r="N749" s="120"/>
      <c r="O749" s="120"/>
      <c r="P749" s="120"/>
      <c r="Q749" s="242"/>
      <c r="R749" s="230"/>
      <c r="S749" s="231"/>
      <c r="T749" s="231"/>
      <c r="U749" s="228"/>
      <c r="V749" s="228"/>
      <c r="W749" s="228"/>
    </row>
    <row r="750" spans="2:23" x14ac:dyDescent="0.3">
      <c r="B750" s="228"/>
      <c r="C750" s="228"/>
      <c r="D750" s="228"/>
      <c r="E750" s="228"/>
      <c r="F750" s="228"/>
      <c r="G750" s="228"/>
      <c r="H750" s="120"/>
      <c r="I750" s="120"/>
      <c r="J750" s="120"/>
      <c r="K750" s="120"/>
      <c r="L750" s="120"/>
      <c r="M750" s="120"/>
      <c r="N750" s="120"/>
      <c r="O750" s="120"/>
      <c r="P750" s="120"/>
      <c r="Q750" s="242"/>
      <c r="R750" s="230"/>
      <c r="S750" s="231"/>
      <c r="T750" s="231"/>
      <c r="U750" s="228"/>
      <c r="V750" s="228"/>
      <c r="W750" s="228"/>
    </row>
    <row r="751" spans="2:23" x14ac:dyDescent="0.3">
      <c r="B751" s="228"/>
      <c r="C751" s="228"/>
      <c r="D751" s="228"/>
      <c r="E751" s="228"/>
      <c r="F751" s="228"/>
      <c r="G751" s="228"/>
      <c r="H751" s="120"/>
      <c r="I751" s="120"/>
      <c r="J751" s="120"/>
      <c r="K751" s="120"/>
      <c r="L751" s="120"/>
      <c r="M751" s="120"/>
      <c r="N751" s="120"/>
      <c r="O751" s="120"/>
      <c r="P751" s="120"/>
      <c r="Q751" s="242"/>
      <c r="R751" s="230"/>
      <c r="S751" s="231"/>
      <c r="T751" s="231"/>
      <c r="U751" s="228"/>
      <c r="V751" s="228"/>
      <c r="W751" s="228"/>
    </row>
    <row r="752" spans="2:23" x14ac:dyDescent="0.3">
      <c r="B752" s="228"/>
      <c r="C752" s="228"/>
      <c r="D752" s="228"/>
      <c r="E752" s="228"/>
      <c r="F752" s="228"/>
      <c r="G752" s="228"/>
      <c r="H752" s="120"/>
      <c r="I752" s="120"/>
      <c r="J752" s="120"/>
      <c r="K752" s="120"/>
      <c r="L752" s="120"/>
      <c r="M752" s="120"/>
      <c r="N752" s="120"/>
      <c r="O752" s="120"/>
      <c r="P752" s="120"/>
      <c r="Q752" s="242"/>
      <c r="R752" s="230"/>
      <c r="S752" s="231"/>
      <c r="T752" s="231"/>
      <c r="U752" s="228"/>
      <c r="V752" s="228"/>
      <c r="W752" s="228"/>
    </row>
    <row r="753" spans="2:23" x14ac:dyDescent="0.3">
      <c r="B753" s="228"/>
      <c r="C753" s="228"/>
      <c r="D753" s="228"/>
      <c r="E753" s="228"/>
      <c r="F753" s="228"/>
      <c r="G753" s="228"/>
      <c r="H753" s="120"/>
      <c r="I753" s="120"/>
      <c r="J753" s="120"/>
      <c r="K753" s="120"/>
      <c r="L753" s="120"/>
      <c r="M753" s="120"/>
      <c r="N753" s="120"/>
      <c r="O753" s="120"/>
      <c r="P753" s="120"/>
      <c r="Q753" s="242"/>
      <c r="R753" s="230"/>
      <c r="S753" s="231"/>
      <c r="T753" s="231"/>
      <c r="U753" s="228"/>
      <c r="V753" s="228"/>
      <c r="W753" s="228"/>
    </row>
    <row r="754" spans="2:23" x14ac:dyDescent="0.3">
      <c r="B754" s="228"/>
      <c r="C754" s="228"/>
      <c r="D754" s="228"/>
      <c r="E754" s="228"/>
      <c r="F754" s="228"/>
      <c r="G754" s="228"/>
      <c r="H754" s="120"/>
      <c r="I754" s="120"/>
      <c r="J754" s="120"/>
      <c r="K754" s="120"/>
      <c r="L754" s="120"/>
      <c r="M754" s="120"/>
      <c r="N754" s="120"/>
      <c r="O754" s="120"/>
      <c r="P754" s="120"/>
      <c r="Q754" s="242"/>
      <c r="R754" s="230"/>
      <c r="S754" s="231"/>
      <c r="T754" s="231"/>
      <c r="U754" s="228"/>
      <c r="V754" s="228"/>
      <c r="W754" s="228"/>
    </row>
    <row r="755" spans="2:23" x14ac:dyDescent="0.3">
      <c r="B755" s="228"/>
      <c r="C755" s="228"/>
      <c r="D755" s="228"/>
      <c r="E755" s="228"/>
      <c r="F755" s="228"/>
      <c r="G755" s="228"/>
      <c r="H755" s="120"/>
      <c r="I755" s="120"/>
      <c r="J755" s="120"/>
      <c r="K755" s="120"/>
      <c r="L755" s="120"/>
      <c r="M755" s="120"/>
      <c r="N755" s="120"/>
      <c r="O755" s="120"/>
      <c r="P755" s="120"/>
      <c r="Q755" s="242"/>
      <c r="R755" s="230"/>
      <c r="S755" s="231"/>
      <c r="T755" s="231"/>
      <c r="U755" s="228"/>
      <c r="V755" s="228"/>
      <c r="W755" s="228"/>
    </row>
    <row r="756" spans="2:23" x14ac:dyDescent="0.3">
      <c r="B756" s="228"/>
      <c r="C756" s="228"/>
      <c r="D756" s="228"/>
      <c r="E756" s="228"/>
      <c r="F756" s="228"/>
      <c r="G756" s="228"/>
      <c r="H756" s="120"/>
      <c r="I756" s="120"/>
      <c r="J756" s="120"/>
      <c r="K756" s="120"/>
      <c r="L756" s="120"/>
      <c r="M756" s="120"/>
      <c r="N756" s="120"/>
      <c r="O756" s="120"/>
      <c r="P756" s="120"/>
      <c r="Q756" s="242"/>
      <c r="R756" s="230"/>
      <c r="S756" s="231"/>
      <c r="T756" s="231"/>
      <c r="U756" s="228"/>
      <c r="V756" s="228"/>
      <c r="W756" s="228"/>
    </row>
    <row r="757" spans="2:23" x14ac:dyDescent="0.3">
      <c r="B757" s="228"/>
      <c r="C757" s="228"/>
      <c r="D757" s="228"/>
      <c r="E757" s="228"/>
      <c r="F757" s="228"/>
      <c r="G757" s="228"/>
      <c r="H757" s="120"/>
      <c r="I757" s="120"/>
      <c r="J757" s="120"/>
      <c r="K757" s="120"/>
      <c r="L757" s="120"/>
      <c r="M757" s="120"/>
      <c r="N757" s="120"/>
      <c r="O757" s="120"/>
      <c r="P757" s="120"/>
      <c r="Q757" s="242"/>
      <c r="R757" s="230"/>
      <c r="S757" s="231"/>
      <c r="T757" s="231"/>
      <c r="U757" s="228"/>
      <c r="V757" s="228"/>
      <c r="W757" s="228"/>
    </row>
    <row r="758" spans="2:23" x14ac:dyDescent="0.3">
      <c r="B758" s="228"/>
      <c r="C758" s="228"/>
      <c r="D758" s="228"/>
      <c r="E758" s="228"/>
      <c r="F758" s="228"/>
      <c r="G758" s="228"/>
      <c r="H758" s="120"/>
      <c r="I758" s="120"/>
      <c r="J758" s="120"/>
      <c r="K758" s="120"/>
      <c r="L758" s="120"/>
      <c r="M758" s="120"/>
      <c r="N758" s="120"/>
      <c r="O758" s="120"/>
      <c r="P758" s="120"/>
      <c r="Q758" s="242"/>
      <c r="R758" s="230"/>
      <c r="S758" s="231"/>
      <c r="T758" s="231"/>
      <c r="U758" s="228"/>
      <c r="V758" s="228"/>
      <c r="W758" s="228"/>
    </row>
    <row r="759" spans="2:23" x14ac:dyDescent="0.3">
      <c r="B759" s="228"/>
      <c r="C759" s="228"/>
      <c r="D759" s="228"/>
      <c r="E759" s="228"/>
      <c r="F759" s="228"/>
      <c r="G759" s="228"/>
      <c r="H759" s="120"/>
      <c r="I759" s="120"/>
      <c r="J759" s="120"/>
      <c r="K759" s="120"/>
      <c r="L759" s="120"/>
      <c r="M759" s="120"/>
      <c r="N759" s="120"/>
      <c r="O759" s="120"/>
      <c r="P759" s="120"/>
      <c r="Q759" s="242"/>
      <c r="R759" s="230"/>
      <c r="S759" s="231"/>
      <c r="T759" s="231"/>
      <c r="U759" s="228"/>
      <c r="V759" s="228"/>
      <c r="W759" s="228"/>
    </row>
    <row r="760" spans="2:23" x14ac:dyDescent="0.3">
      <c r="B760" s="228"/>
      <c r="C760" s="228"/>
      <c r="D760" s="228"/>
      <c r="E760" s="228"/>
      <c r="F760" s="228"/>
      <c r="G760" s="228"/>
      <c r="H760" s="120"/>
      <c r="I760" s="120"/>
      <c r="J760" s="120"/>
      <c r="K760" s="120"/>
      <c r="L760" s="120"/>
      <c r="M760" s="120"/>
      <c r="N760" s="120"/>
      <c r="O760" s="120"/>
      <c r="P760" s="120"/>
      <c r="Q760" s="242"/>
      <c r="R760" s="230"/>
      <c r="S760" s="231"/>
      <c r="T760" s="231"/>
      <c r="U760" s="228"/>
      <c r="V760" s="228"/>
      <c r="W760" s="228"/>
    </row>
    <row r="761" spans="2:23" x14ac:dyDescent="0.3">
      <c r="B761" s="228"/>
      <c r="C761" s="228"/>
      <c r="D761" s="228"/>
      <c r="E761" s="228"/>
      <c r="F761" s="228"/>
      <c r="G761" s="228"/>
      <c r="H761" s="120"/>
      <c r="I761" s="120"/>
      <c r="J761" s="120"/>
      <c r="K761" s="120"/>
      <c r="L761" s="120"/>
      <c r="M761" s="120"/>
      <c r="N761" s="120"/>
      <c r="O761" s="120"/>
      <c r="P761" s="120"/>
      <c r="Q761" s="242"/>
      <c r="R761" s="230"/>
      <c r="S761" s="231"/>
      <c r="T761" s="231"/>
      <c r="U761" s="228"/>
      <c r="V761" s="228"/>
      <c r="W761" s="228"/>
    </row>
    <row r="762" spans="2:23" x14ac:dyDescent="0.3">
      <c r="B762" s="228"/>
      <c r="C762" s="228"/>
      <c r="D762" s="228"/>
      <c r="E762" s="228"/>
      <c r="F762" s="228"/>
      <c r="G762" s="228"/>
      <c r="H762" s="120"/>
      <c r="I762" s="120"/>
      <c r="J762" s="120"/>
      <c r="K762" s="120"/>
      <c r="L762" s="120"/>
      <c r="M762" s="120"/>
      <c r="N762" s="120"/>
      <c r="O762" s="120"/>
      <c r="P762" s="120"/>
      <c r="Q762" s="242"/>
      <c r="R762" s="230"/>
      <c r="S762" s="231"/>
      <c r="T762" s="231"/>
      <c r="U762" s="228"/>
      <c r="V762" s="228"/>
      <c r="W762" s="228"/>
    </row>
    <row r="763" spans="2:23" x14ac:dyDescent="0.3">
      <c r="B763" s="228"/>
      <c r="C763" s="228"/>
      <c r="D763" s="228"/>
      <c r="E763" s="228"/>
      <c r="F763" s="228"/>
      <c r="G763" s="228"/>
      <c r="H763" s="120"/>
      <c r="I763" s="120"/>
      <c r="J763" s="120"/>
      <c r="K763" s="120"/>
      <c r="L763" s="120"/>
      <c r="M763" s="120"/>
      <c r="N763" s="120"/>
      <c r="O763" s="120"/>
      <c r="P763" s="120"/>
      <c r="Q763" s="242"/>
      <c r="R763" s="230"/>
      <c r="S763" s="231"/>
      <c r="T763" s="231"/>
      <c r="U763" s="228"/>
      <c r="V763" s="228"/>
      <c r="W763" s="228"/>
    </row>
    <row r="764" spans="2:23" x14ac:dyDescent="0.3">
      <c r="B764" s="228"/>
      <c r="C764" s="228"/>
      <c r="D764" s="228"/>
      <c r="E764" s="228"/>
      <c r="F764" s="228"/>
      <c r="G764" s="228"/>
      <c r="H764" s="120"/>
      <c r="I764" s="120"/>
      <c r="J764" s="120"/>
      <c r="K764" s="120"/>
      <c r="L764" s="120"/>
      <c r="M764" s="120"/>
      <c r="N764" s="120"/>
      <c r="O764" s="120"/>
      <c r="P764" s="120"/>
      <c r="Q764" s="242"/>
      <c r="R764" s="230"/>
      <c r="S764" s="231"/>
      <c r="T764" s="231"/>
      <c r="U764" s="228"/>
      <c r="V764" s="228"/>
      <c r="W764" s="228"/>
    </row>
    <row r="765" spans="2:23" x14ac:dyDescent="0.3">
      <c r="B765" s="228"/>
      <c r="C765" s="228"/>
      <c r="D765" s="228"/>
      <c r="E765" s="228"/>
      <c r="F765" s="228"/>
      <c r="G765" s="228"/>
      <c r="H765" s="120"/>
      <c r="I765" s="120"/>
      <c r="J765" s="120"/>
      <c r="K765" s="120"/>
      <c r="L765" s="120"/>
      <c r="M765" s="120"/>
      <c r="N765" s="120"/>
      <c r="O765" s="120"/>
      <c r="P765" s="120"/>
      <c r="Q765" s="242"/>
      <c r="R765" s="230"/>
      <c r="S765" s="231"/>
      <c r="T765" s="231"/>
      <c r="U765" s="228"/>
      <c r="V765" s="228"/>
      <c r="W765" s="228"/>
    </row>
    <row r="766" spans="2:23" x14ac:dyDescent="0.3">
      <c r="B766" s="228"/>
      <c r="C766" s="228"/>
      <c r="D766" s="228"/>
      <c r="E766" s="228"/>
      <c r="F766" s="228"/>
      <c r="G766" s="228"/>
      <c r="H766" s="120"/>
      <c r="I766" s="120"/>
      <c r="J766" s="120"/>
      <c r="K766" s="120"/>
      <c r="L766" s="120"/>
      <c r="M766" s="120"/>
      <c r="N766" s="120"/>
      <c r="O766" s="120"/>
      <c r="P766" s="120"/>
      <c r="Q766" s="242"/>
      <c r="R766" s="230"/>
      <c r="S766" s="231"/>
      <c r="T766" s="231"/>
      <c r="U766" s="228"/>
      <c r="V766" s="228"/>
      <c r="W766" s="228"/>
    </row>
    <row r="767" spans="2:23" x14ac:dyDescent="0.3">
      <c r="B767" s="228"/>
      <c r="C767" s="228"/>
      <c r="D767" s="228"/>
      <c r="E767" s="228"/>
      <c r="F767" s="228"/>
      <c r="G767" s="228"/>
      <c r="H767" s="120"/>
      <c r="I767" s="120"/>
      <c r="J767" s="120"/>
      <c r="K767" s="120"/>
      <c r="L767" s="120"/>
      <c r="M767" s="120"/>
      <c r="N767" s="120"/>
      <c r="O767" s="120"/>
      <c r="P767" s="120"/>
      <c r="Q767" s="242"/>
      <c r="R767" s="230"/>
      <c r="S767" s="231"/>
      <c r="T767" s="231"/>
      <c r="U767" s="228"/>
      <c r="V767" s="228"/>
      <c r="W767" s="228"/>
    </row>
    <row r="768" spans="2:23" x14ac:dyDescent="0.3">
      <c r="B768" s="228"/>
      <c r="C768" s="228"/>
      <c r="D768" s="228"/>
      <c r="E768" s="228"/>
      <c r="F768" s="228"/>
      <c r="G768" s="228"/>
      <c r="H768" s="120"/>
      <c r="I768" s="120"/>
      <c r="J768" s="120"/>
      <c r="K768" s="120"/>
      <c r="L768" s="120"/>
      <c r="M768" s="120"/>
      <c r="N768" s="120"/>
      <c r="O768" s="120"/>
      <c r="P768" s="120"/>
      <c r="Q768" s="242"/>
      <c r="R768" s="230"/>
      <c r="S768" s="231"/>
      <c r="T768" s="231"/>
      <c r="U768" s="228"/>
      <c r="V768" s="228"/>
      <c r="W768" s="228"/>
    </row>
    <row r="769" spans="2:23" x14ac:dyDescent="0.3">
      <c r="B769" s="228"/>
      <c r="C769" s="228"/>
      <c r="D769" s="228"/>
      <c r="E769" s="228"/>
      <c r="F769" s="228"/>
      <c r="G769" s="228"/>
      <c r="H769" s="120"/>
      <c r="I769" s="120"/>
      <c r="J769" s="120"/>
      <c r="K769" s="120"/>
      <c r="L769" s="120"/>
      <c r="M769" s="120"/>
      <c r="N769" s="120"/>
      <c r="O769" s="120"/>
      <c r="P769" s="120"/>
      <c r="Q769" s="242"/>
      <c r="R769" s="230"/>
      <c r="S769" s="231"/>
      <c r="T769" s="231"/>
      <c r="U769" s="228"/>
      <c r="V769" s="228"/>
      <c r="W769" s="228"/>
    </row>
    <row r="770" spans="2:23" x14ac:dyDescent="0.3">
      <c r="B770" s="228"/>
      <c r="C770" s="228"/>
      <c r="D770" s="228"/>
      <c r="E770" s="228"/>
      <c r="F770" s="228"/>
      <c r="G770" s="228"/>
      <c r="H770" s="120"/>
      <c r="I770" s="120"/>
      <c r="J770" s="120"/>
      <c r="K770" s="120"/>
      <c r="L770" s="120"/>
      <c r="M770" s="120"/>
      <c r="N770" s="120"/>
      <c r="O770" s="120"/>
      <c r="P770" s="120"/>
      <c r="Q770" s="242"/>
      <c r="R770" s="230"/>
      <c r="S770" s="231"/>
      <c r="T770" s="231"/>
      <c r="U770" s="228"/>
      <c r="V770" s="228"/>
      <c r="W770" s="228"/>
    </row>
    <row r="771" spans="2:23" x14ac:dyDescent="0.3">
      <c r="B771" s="228"/>
      <c r="C771" s="228"/>
      <c r="D771" s="228"/>
      <c r="E771" s="228"/>
      <c r="F771" s="228"/>
      <c r="G771" s="228"/>
      <c r="H771" s="120"/>
      <c r="I771" s="120"/>
      <c r="J771" s="120"/>
      <c r="K771" s="120"/>
      <c r="L771" s="120"/>
      <c r="M771" s="120"/>
      <c r="N771" s="120"/>
      <c r="O771" s="120"/>
      <c r="P771" s="120"/>
      <c r="Q771" s="242"/>
      <c r="R771" s="230"/>
      <c r="S771" s="231"/>
      <c r="T771" s="231"/>
      <c r="U771" s="228"/>
      <c r="V771" s="228"/>
      <c r="W771" s="228"/>
    </row>
    <row r="772" spans="2:23" x14ac:dyDescent="0.3">
      <c r="B772" s="228"/>
      <c r="C772" s="228"/>
      <c r="D772" s="228"/>
      <c r="E772" s="228"/>
      <c r="F772" s="228"/>
      <c r="G772" s="228"/>
      <c r="H772" s="120"/>
      <c r="I772" s="120"/>
      <c r="J772" s="120"/>
      <c r="K772" s="120"/>
      <c r="L772" s="120"/>
      <c r="M772" s="120"/>
      <c r="N772" s="120"/>
      <c r="O772" s="120"/>
      <c r="P772" s="120"/>
      <c r="Q772" s="242"/>
      <c r="R772" s="230"/>
      <c r="S772" s="231"/>
      <c r="T772" s="231"/>
      <c r="U772" s="228"/>
      <c r="V772" s="228"/>
      <c r="W772" s="228"/>
    </row>
    <row r="773" spans="2:23" x14ac:dyDescent="0.3">
      <c r="B773" s="228"/>
      <c r="C773" s="228"/>
      <c r="D773" s="228"/>
      <c r="E773" s="228"/>
      <c r="F773" s="228"/>
      <c r="G773" s="228"/>
      <c r="H773" s="120"/>
      <c r="I773" s="120"/>
      <c r="J773" s="120"/>
      <c r="K773" s="120"/>
      <c r="L773" s="120"/>
      <c r="M773" s="120"/>
      <c r="N773" s="120"/>
      <c r="O773" s="120"/>
      <c r="P773" s="120"/>
      <c r="Q773" s="242"/>
      <c r="R773" s="230"/>
      <c r="S773" s="231"/>
      <c r="T773" s="231"/>
      <c r="U773" s="228"/>
      <c r="V773" s="228"/>
      <c r="W773" s="228"/>
    </row>
    <row r="774" spans="2:23" x14ac:dyDescent="0.3">
      <c r="B774" s="228"/>
      <c r="C774" s="228"/>
      <c r="D774" s="228"/>
      <c r="E774" s="228"/>
      <c r="F774" s="228"/>
      <c r="G774" s="228"/>
      <c r="H774" s="120"/>
      <c r="I774" s="120"/>
      <c r="J774" s="120"/>
      <c r="K774" s="120"/>
      <c r="L774" s="120"/>
      <c r="M774" s="120"/>
      <c r="N774" s="120"/>
      <c r="O774" s="120"/>
      <c r="P774" s="120"/>
      <c r="Q774" s="242"/>
      <c r="R774" s="230"/>
      <c r="S774" s="231"/>
      <c r="T774" s="231"/>
      <c r="U774" s="228"/>
      <c r="V774" s="228"/>
      <c r="W774" s="228"/>
    </row>
    <row r="775" spans="2:23" x14ac:dyDescent="0.3">
      <c r="B775" s="228"/>
      <c r="C775" s="228"/>
      <c r="D775" s="228"/>
      <c r="E775" s="228"/>
      <c r="F775" s="228"/>
      <c r="G775" s="228"/>
      <c r="H775" s="120"/>
      <c r="I775" s="120"/>
      <c r="J775" s="120"/>
      <c r="K775" s="120"/>
      <c r="L775" s="120"/>
      <c r="M775" s="120"/>
      <c r="N775" s="120"/>
      <c r="O775" s="120"/>
      <c r="P775" s="120"/>
      <c r="Q775" s="242"/>
      <c r="R775" s="230"/>
      <c r="S775" s="231"/>
      <c r="T775" s="231"/>
      <c r="U775" s="228"/>
      <c r="V775" s="228"/>
      <c r="W775" s="228"/>
    </row>
    <row r="776" spans="2:23" x14ac:dyDescent="0.3">
      <c r="B776" s="228"/>
      <c r="C776" s="228"/>
      <c r="D776" s="228"/>
      <c r="E776" s="228"/>
      <c r="F776" s="228"/>
      <c r="G776" s="228"/>
      <c r="H776" s="120"/>
      <c r="I776" s="120"/>
      <c r="J776" s="120"/>
      <c r="K776" s="120"/>
      <c r="L776" s="120"/>
      <c r="M776" s="120"/>
      <c r="N776" s="120"/>
      <c r="O776" s="120"/>
      <c r="P776" s="120"/>
      <c r="Q776" s="242"/>
      <c r="R776" s="230"/>
      <c r="S776" s="231"/>
      <c r="T776" s="231"/>
      <c r="U776" s="228"/>
      <c r="V776" s="228"/>
      <c r="W776" s="228"/>
    </row>
    <row r="777" spans="2:23" x14ac:dyDescent="0.3">
      <c r="B777" s="228"/>
      <c r="C777" s="228"/>
      <c r="D777" s="228"/>
      <c r="E777" s="228"/>
      <c r="F777" s="228"/>
      <c r="G777" s="228"/>
      <c r="H777" s="120"/>
      <c r="I777" s="120"/>
      <c r="J777" s="120"/>
      <c r="K777" s="120"/>
      <c r="L777" s="120"/>
      <c r="M777" s="120"/>
      <c r="N777" s="120"/>
      <c r="O777" s="120"/>
      <c r="P777" s="120"/>
      <c r="Q777" s="242"/>
      <c r="R777" s="230"/>
      <c r="S777" s="231"/>
      <c r="T777" s="231"/>
      <c r="U777" s="228"/>
      <c r="V777" s="228"/>
      <c r="W777" s="228"/>
    </row>
    <row r="778" spans="2:23" x14ac:dyDescent="0.3">
      <c r="B778" s="228"/>
      <c r="C778" s="228"/>
      <c r="D778" s="228"/>
      <c r="E778" s="228"/>
      <c r="F778" s="228"/>
      <c r="G778" s="228"/>
      <c r="H778" s="120"/>
      <c r="I778" s="120"/>
      <c r="J778" s="120"/>
      <c r="K778" s="120"/>
      <c r="L778" s="120"/>
      <c r="M778" s="120"/>
      <c r="N778" s="120"/>
      <c r="O778" s="120"/>
      <c r="P778" s="120"/>
      <c r="Q778" s="242"/>
      <c r="R778" s="230"/>
      <c r="S778" s="231"/>
      <c r="T778" s="231"/>
      <c r="U778" s="228"/>
      <c r="V778" s="228"/>
      <c r="W778" s="228"/>
    </row>
    <row r="779" spans="2:23" x14ac:dyDescent="0.3">
      <c r="B779" s="228"/>
      <c r="C779" s="228"/>
      <c r="D779" s="228"/>
      <c r="E779" s="228"/>
      <c r="F779" s="228"/>
      <c r="G779" s="228"/>
      <c r="H779" s="120"/>
      <c r="I779" s="120"/>
      <c r="J779" s="120"/>
      <c r="K779" s="120"/>
      <c r="L779" s="120"/>
      <c r="M779" s="120"/>
      <c r="N779" s="120"/>
      <c r="O779" s="120"/>
      <c r="P779" s="120"/>
      <c r="Q779" s="242"/>
      <c r="R779" s="230"/>
      <c r="S779" s="231"/>
      <c r="T779" s="231"/>
      <c r="U779" s="228"/>
      <c r="V779" s="228"/>
      <c r="W779" s="228"/>
    </row>
    <row r="780" spans="2:23" x14ac:dyDescent="0.3">
      <c r="B780" s="228"/>
      <c r="C780" s="228"/>
      <c r="D780" s="228"/>
      <c r="E780" s="228"/>
      <c r="F780" s="228"/>
      <c r="G780" s="228"/>
      <c r="H780" s="120"/>
      <c r="I780" s="120"/>
      <c r="J780" s="120"/>
      <c r="K780" s="120"/>
      <c r="L780" s="120"/>
      <c r="M780" s="120"/>
      <c r="N780" s="120"/>
      <c r="O780" s="120"/>
      <c r="P780" s="120"/>
      <c r="Q780" s="242"/>
      <c r="R780" s="230"/>
      <c r="S780" s="231"/>
      <c r="T780" s="231"/>
      <c r="U780" s="228"/>
      <c r="V780" s="228"/>
      <c r="W780" s="228"/>
    </row>
    <row r="781" spans="2:23" x14ac:dyDescent="0.3">
      <c r="B781" s="228"/>
      <c r="C781" s="228"/>
      <c r="D781" s="228"/>
      <c r="E781" s="228"/>
      <c r="F781" s="228"/>
      <c r="G781" s="228"/>
      <c r="H781" s="120"/>
      <c r="I781" s="120"/>
      <c r="J781" s="120"/>
      <c r="K781" s="120"/>
      <c r="L781" s="120"/>
      <c r="M781" s="120"/>
      <c r="N781" s="120"/>
      <c r="O781" s="120"/>
      <c r="P781" s="120"/>
      <c r="Q781" s="242"/>
      <c r="R781" s="230"/>
      <c r="S781" s="231"/>
      <c r="T781" s="231"/>
      <c r="U781" s="228"/>
      <c r="V781" s="228"/>
      <c r="W781" s="228"/>
    </row>
    <row r="782" spans="2:23" x14ac:dyDescent="0.3">
      <c r="B782" s="228"/>
      <c r="C782" s="228"/>
      <c r="D782" s="228"/>
      <c r="E782" s="228"/>
      <c r="F782" s="228"/>
      <c r="G782" s="228"/>
      <c r="H782" s="120"/>
      <c r="I782" s="120"/>
      <c r="J782" s="120"/>
      <c r="K782" s="120"/>
      <c r="L782" s="120"/>
      <c r="M782" s="120"/>
      <c r="N782" s="120"/>
      <c r="O782" s="120"/>
      <c r="P782" s="120"/>
      <c r="Q782" s="242"/>
      <c r="R782" s="230"/>
      <c r="S782" s="231"/>
      <c r="T782" s="231"/>
      <c r="U782" s="228"/>
      <c r="V782" s="228"/>
      <c r="W782" s="228"/>
    </row>
    <row r="783" spans="2:23" x14ac:dyDescent="0.3">
      <c r="B783" s="228"/>
      <c r="C783" s="228"/>
      <c r="D783" s="228"/>
      <c r="E783" s="228"/>
      <c r="F783" s="228"/>
      <c r="G783" s="228"/>
      <c r="H783" s="120"/>
      <c r="I783" s="120"/>
      <c r="J783" s="120"/>
      <c r="K783" s="120"/>
      <c r="L783" s="120"/>
      <c r="M783" s="120"/>
      <c r="N783" s="120"/>
      <c r="O783" s="120"/>
      <c r="P783" s="120"/>
      <c r="Q783" s="242"/>
      <c r="R783" s="230"/>
      <c r="S783" s="231"/>
      <c r="T783" s="231"/>
      <c r="U783" s="228"/>
      <c r="V783" s="228"/>
      <c r="W783" s="228"/>
    </row>
    <row r="784" spans="2:23" x14ac:dyDescent="0.3">
      <c r="B784" s="228"/>
      <c r="C784" s="228"/>
      <c r="D784" s="228"/>
      <c r="E784" s="228"/>
      <c r="F784" s="228"/>
      <c r="G784" s="228"/>
      <c r="H784" s="120"/>
      <c r="I784" s="120"/>
      <c r="J784" s="120"/>
      <c r="K784" s="120"/>
      <c r="L784" s="120"/>
      <c r="M784" s="120"/>
      <c r="N784" s="120"/>
      <c r="O784" s="120"/>
      <c r="P784" s="120"/>
      <c r="Q784" s="242"/>
      <c r="R784" s="230"/>
      <c r="S784" s="231"/>
      <c r="T784" s="231"/>
      <c r="U784" s="228"/>
      <c r="V784" s="228"/>
      <c r="W784" s="228"/>
    </row>
    <row r="785" spans="2:23" x14ac:dyDescent="0.3">
      <c r="B785" s="228"/>
      <c r="C785" s="228"/>
      <c r="D785" s="228"/>
      <c r="E785" s="228"/>
      <c r="F785" s="228"/>
      <c r="G785" s="228"/>
      <c r="H785" s="120"/>
      <c r="I785" s="120"/>
      <c r="J785" s="120"/>
      <c r="K785" s="120"/>
      <c r="L785" s="120"/>
      <c r="M785" s="120"/>
      <c r="N785" s="120"/>
      <c r="O785" s="120"/>
      <c r="P785" s="120"/>
      <c r="Q785" s="242"/>
      <c r="R785" s="230"/>
      <c r="S785" s="231"/>
      <c r="T785" s="231"/>
      <c r="U785" s="228"/>
      <c r="V785" s="228"/>
      <c r="W785" s="228"/>
    </row>
    <row r="786" spans="2:23" x14ac:dyDescent="0.3">
      <c r="B786" s="228"/>
      <c r="C786" s="228"/>
      <c r="D786" s="228"/>
      <c r="E786" s="228"/>
      <c r="F786" s="228"/>
      <c r="G786" s="228"/>
      <c r="H786" s="120"/>
      <c r="I786" s="120"/>
      <c r="J786" s="120"/>
      <c r="K786" s="120"/>
      <c r="L786" s="120"/>
      <c r="M786" s="120"/>
      <c r="N786" s="120"/>
      <c r="O786" s="120"/>
      <c r="P786" s="120"/>
      <c r="Q786" s="242"/>
      <c r="R786" s="230"/>
      <c r="S786" s="231"/>
      <c r="T786" s="231"/>
      <c r="U786" s="228"/>
      <c r="V786" s="228"/>
      <c r="W786" s="228"/>
    </row>
    <row r="787" spans="2:23" x14ac:dyDescent="0.3">
      <c r="B787" s="228"/>
      <c r="C787" s="228"/>
      <c r="D787" s="228"/>
      <c r="E787" s="228"/>
      <c r="F787" s="228"/>
      <c r="G787" s="228"/>
      <c r="H787" s="120"/>
      <c r="I787" s="120"/>
      <c r="J787" s="120"/>
      <c r="K787" s="120"/>
      <c r="L787" s="120"/>
      <c r="M787" s="120"/>
      <c r="N787" s="120"/>
      <c r="O787" s="120"/>
      <c r="P787" s="120"/>
      <c r="Q787" s="242"/>
      <c r="R787" s="230"/>
      <c r="S787" s="231"/>
      <c r="T787" s="231"/>
      <c r="U787" s="228"/>
      <c r="V787" s="228"/>
      <c r="W787" s="228"/>
    </row>
    <row r="788" spans="2:23" x14ac:dyDescent="0.3">
      <c r="B788" s="228"/>
      <c r="C788" s="228"/>
      <c r="D788" s="228"/>
      <c r="E788" s="228"/>
      <c r="F788" s="228"/>
      <c r="G788" s="228"/>
      <c r="H788" s="120"/>
      <c r="I788" s="120"/>
      <c r="J788" s="120"/>
      <c r="K788" s="120"/>
      <c r="L788" s="120"/>
      <c r="M788" s="120"/>
      <c r="N788" s="120"/>
      <c r="O788" s="120"/>
      <c r="P788" s="120"/>
      <c r="Q788" s="242"/>
      <c r="R788" s="230"/>
      <c r="S788" s="231"/>
      <c r="T788" s="231"/>
      <c r="U788" s="228"/>
      <c r="V788" s="228"/>
      <c r="W788" s="228"/>
    </row>
    <row r="789" spans="2:23" x14ac:dyDescent="0.3">
      <c r="B789" s="228"/>
      <c r="C789" s="228"/>
      <c r="D789" s="228"/>
      <c r="E789" s="228"/>
      <c r="F789" s="228"/>
      <c r="G789" s="228"/>
      <c r="H789" s="120"/>
      <c r="I789" s="120"/>
      <c r="J789" s="120"/>
      <c r="K789" s="120"/>
      <c r="L789" s="120"/>
      <c r="M789" s="120"/>
      <c r="N789" s="120"/>
      <c r="O789" s="120"/>
      <c r="P789" s="120"/>
      <c r="Q789" s="242"/>
      <c r="R789" s="230"/>
      <c r="S789" s="231"/>
      <c r="T789" s="231"/>
      <c r="U789" s="228"/>
      <c r="V789" s="228"/>
      <c r="W789" s="228"/>
    </row>
    <row r="790" spans="2:23" x14ac:dyDescent="0.3">
      <c r="B790" s="228"/>
      <c r="C790" s="228"/>
      <c r="D790" s="228"/>
      <c r="E790" s="228"/>
      <c r="F790" s="228"/>
      <c r="G790" s="228"/>
      <c r="H790" s="120"/>
      <c r="I790" s="120"/>
      <c r="J790" s="120"/>
      <c r="K790" s="120"/>
      <c r="L790" s="120"/>
      <c r="M790" s="120"/>
      <c r="N790" s="120"/>
      <c r="O790" s="120"/>
      <c r="P790" s="120"/>
      <c r="Q790" s="242"/>
      <c r="R790" s="230"/>
      <c r="S790" s="231"/>
      <c r="T790" s="231"/>
      <c r="U790" s="228"/>
      <c r="V790" s="228"/>
      <c r="W790" s="228"/>
    </row>
    <row r="791" spans="2:23" x14ac:dyDescent="0.3">
      <c r="B791" s="228"/>
      <c r="C791" s="228"/>
      <c r="D791" s="228"/>
      <c r="E791" s="228"/>
      <c r="F791" s="228"/>
      <c r="G791" s="228"/>
      <c r="H791" s="120"/>
      <c r="I791" s="120"/>
      <c r="J791" s="120"/>
      <c r="K791" s="120"/>
      <c r="L791" s="120"/>
      <c r="M791" s="120"/>
      <c r="N791" s="120"/>
      <c r="O791" s="120"/>
      <c r="P791" s="120"/>
      <c r="Q791" s="242"/>
      <c r="R791" s="230"/>
      <c r="S791" s="231"/>
      <c r="T791" s="231"/>
      <c r="U791" s="228"/>
      <c r="V791" s="228"/>
      <c r="W791" s="228"/>
    </row>
    <row r="792" spans="2:23" x14ac:dyDescent="0.3">
      <c r="B792" s="228"/>
      <c r="C792" s="228"/>
      <c r="D792" s="228"/>
      <c r="E792" s="228"/>
      <c r="F792" s="228"/>
      <c r="G792" s="228"/>
      <c r="H792" s="120"/>
      <c r="I792" s="120"/>
      <c r="J792" s="120"/>
      <c r="K792" s="120"/>
      <c r="L792" s="120"/>
      <c r="M792" s="120"/>
      <c r="N792" s="120"/>
      <c r="O792" s="120"/>
      <c r="P792" s="120"/>
      <c r="Q792" s="242"/>
      <c r="R792" s="230"/>
      <c r="S792" s="231"/>
      <c r="T792" s="231"/>
      <c r="U792" s="228"/>
      <c r="V792" s="228"/>
      <c r="W792" s="228"/>
    </row>
    <row r="793" spans="2:23" x14ac:dyDescent="0.3">
      <c r="B793" s="228"/>
      <c r="C793" s="228"/>
      <c r="D793" s="228"/>
      <c r="E793" s="228"/>
      <c r="F793" s="228"/>
      <c r="G793" s="228"/>
      <c r="H793" s="120"/>
      <c r="I793" s="120"/>
      <c r="J793" s="120"/>
      <c r="K793" s="120"/>
      <c r="L793" s="120"/>
      <c r="M793" s="120"/>
      <c r="N793" s="120"/>
      <c r="O793" s="120"/>
      <c r="P793" s="120"/>
      <c r="Q793" s="242"/>
      <c r="R793" s="230"/>
      <c r="S793" s="231"/>
      <c r="T793" s="231"/>
      <c r="U793" s="228"/>
      <c r="V793" s="228"/>
      <c r="W793" s="228"/>
    </row>
    <row r="794" spans="2:23" x14ac:dyDescent="0.3">
      <c r="B794" s="228"/>
      <c r="C794" s="228"/>
      <c r="D794" s="228"/>
      <c r="E794" s="228"/>
      <c r="F794" s="228"/>
      <c r="G794" s="228"/>
      <c r="H794" s="120"/>
      <c r="I794" s="120"/>
      <c r="J794" s="120"/>
      <c r="K794" s="120"/>
      <c r="L794" s="120"/>
      <c r="M794" s="120"/>
      <c r="N794" s="120"/>
      <c r="O794" s="120"/>
      <c r="P794" s="120"/>
      <c r="Q794" s="242"/>
      <c r="R794" s="230"/>
      <c r="S794" s="231"/>
      <c r="T794" s="231"/>
      <c r="U794" s="228"/>
      <c r="V794" s="228"/>
      <c r="W794" s="228"/>
    </row>
    <row r="795" spans="2:23" x14ac:dyDescent="0.3">
      <c r="B795" s="228"/>
      <c r="C795" s="228"/>
      <c r="D795" s="228"/>
      <c r="E795" s="228"/>
      <c r="F795" s="228"/>
      <c r="G795" s="228"/>
      <c r="H795" s="120"/>
      <c r="I795" s="120"/>
      <c r="J795" s="120"/>
      <c r="K795" s="120"/>
      <c r="L795" s="120"/>
      <c r="M795" s="120"/>
      <c r="N795" s="120"/>
      <c r="O795" s="120"/>
      <c r="P795" s="120"/>
      <c r="Q795" s="242"/>
      <c r="R795" s="230"/>
      <c r="S795" s="231"/>
      <c r="T795" s="231"/>
      <c r="U795" s="228"/>
      <c r="V795" s="228"/>
      <c r="W795" s="228"/>
    </row>
    <row r="796" spans="2:23" x14ac:dyDescent="0.3">
      <c r="B796" s="228"/>
      <c r="C796" s="228"/>
      <c r="D796" s="228"/>
      <c r="E796" s="228"/>
      <c r="F796" s="228"/>
      <c r="G796" s="228"/>
      <c r="H796" s="120"/>
      <c r="I796" s="120"/>
      <c r="J796" s="120"/>
      <c r="K796" s="120"/>
      <c r="L796" s="120"/>
      <c r="M796" s="120"/>
      <c r="N796" s="120"/>
      <c r="O796" s="120"/>
      <c r="P796" s="120"/>
      <c r="Q796" s="242"/>
      <c r="R796" s="230"/>
      <c r="S796" s="231"/>
      <c r="T796" s="231"/>
      <c r="U796" s="228"/>
      <c r="V796" s="228"/>
      <c r="W796" s="228"/>
    </row>
    <row r="797" spans="2:23" x14ac:dyDescent="0.3">
      <c r="B797" s="228"/>
      <c r="C797" s="228"/>
      <c r="D797" s="228"/>
      <c r="E797" s="228"/>
      <c r="F797" s="228"/>
      <c r="G797" s="228"/>
      <c r="H797" s="120"/>
      <c r="I797" s="120"/>
      <c r="J797" s="120"/>
      <c r="K797" s="120"/>
      <c r="L797" s="120"/>
      <c r="M797" s="120"/>
      <c r="N797" s="120"/>
      <c r="O797" s="120"/>
      <c r="P797" s="120"/>
      <c r="Q797" s="242"/>
      <c r="R797" s="230"/>
      <c r="S797" s="231"/>
      <c r="T797" s="231"/>
      <c r="U797" s="228"/>
      <c r="V797" s="228"/>
      <c r="W797" s="228"/>
    </row>
    <row r="798" spans="2:23" x14ac:dyDescent="0.3">
      <c r="B798" s="228"/>
      <c r="C798" s="228"/>
      <c r="D798" s="228"/>
      <c r="E798" s="228"/>
      <c r="F798" s="228"/>
      <c r="G798" s="228"/>
      <c r="H798" s="120"/>
      <c r="I798" s="120"/>
      <c r="J798" s="120"/>
      <c r="K798" s="120"/>
      <c r="L798" s="120"/>
      <c r="M798" s="120"/>
      <c r="N798" s="120"/>
      <c r="O798" s="120"/>
      <c r="P798" s="120"/>
      <c r="Q798" s="242"/>
      <c r="R798" s="230"/>
      <c r="S798" s="231"/>
      <c r="T798" s="231"/>
      <c r="U798" s="228"/>
      <c r="V798" s="228"/>
      <c r="W798" s="228"/>
    </row>
    <row r="799" spans="2:23" x14ac:dyDescent="0.3">
      <c r="B799" s="228"/>
      <c r="C799" s="228"/>
      <c r="D799" s="228"/>
      <c r="E799" s="228"/>
      <c r="F799" s="228"/>
      <c r="G799" s="228"/>
      <c r="H799" s="120"/>
      <c r="I799" s="120"/>
      <c r="J799" s="120"/>
      <c r="K799" s="120"/>
      <c r="L799" s="120"/>
      <c r="M799" s="120"/>
      <c r="N799" s="120"/>
      <c r="O799" s="120"/>
      <c r="P799" s="120"/>
      <c r="Q799" s="242"/>
      <c r="R799" s="230"/>
      <c r="S799" s="231"/>
      <c r="T799" s="231"/>
      <c r="U799" s="228"/>
      <c r="V799" s="228"/>
      <c r="W799" s="228"/>
    </row>
    <row r="800" spans="2:23" x14ac:dyDescent="0.3">
      <c r="B800" s="228"/>
      <c r="C800" s="228"/>
      <c r="D800" s="228"/>
      <c r="E800" s="228"/>
      <c r="F800" s="228"/>
      <c r="G800" s="228"/>
      <c r="H800" s="120"/>
      <c r="I800" s="120"/>
      <c r="J800" s="120"/>
      <c r="K800" s="120"/>
      <c r="L800" s="120"/>
      <c r="M800" s="120"/>
      <c r="N800" s="120"/>
      <c r="O800" s="120"/>
      <c r="P800" s="120"/>
      <c r="Q800" s="242"/>
      <c r="R800" s="230"/>
      <c r="S800" s="231"/>
      <c r="T800" s="231"/>
      <c r="U800" s="228"/>
      <c r="V800" s="228"/>
      <c r="W800" s="228"/>
    </row>
    <row r="801" spans="2:23" x14ac:dyDescent="0.3">
      <c r="B801" s="228"/>
      <c r="C801" s="228"/>
      <c r="D801" s="228"/>
      <c r="E801" s="228"/>
      <c r="F801" s="228"/>
      <c r="G801" s="228"/>
      <c r="H801" s="120"/>
      <c r="I801" s="120"/>
      <c r="J801" s="120"/>
      <c r="K801" s="120"/>
      <c r="L801" s="120"/>
      <c r="M801" s="120"/>
      <c r="N801" s="120"/>
      <c r="O801" s="120"/>
      <c r="P801" s="120"/>
      <c r="Q801" s="242"/>
      <c r="R801" s="230"/>
      <c r="S801" s="231"/>
      <c r="T801" s="231"/>
      <c r="U801" s="228"/>
      <c r="V801" s="228"/>
      <c r="W801" s="228"/>
    </row>
    <row r="802" spans="2:23" x14ac:dyDescent="0.3">
      <c r="B802" s="228"/>
      <c r="C802" s="228"/>
      <c r="D802" s="228"/>
      <c r="E802" s="228"/>
      <c r="F802" s="228"/>
      <c r="G802" s="228"/>
      <c r="H802" s="120"/>
      <c r="I802" s="120"/>
      <c r="J802" s="120"/>
      <c r="K802" s="120"/>
      <c r="L802" s="120"/>
      <c r="M802" s="120"/>
      <c r="N802" s="120"/>
      <c r="O802" s="120"/>
      <c r="P802" s="120"/>
      <c r="Q802" s="242"/>
      <c r="R802" s="230"/>
      <c r="S802" s="231"/>
      <c r="T802" s="231"/>
      <c r="U802" s="228"/>
      <c r="V802" s="228"/>
      <c r="W802" s="228"/>
    </row>
    <row r="803" spans="2:23" x14ac:dyDescent="0.3">
      <c r="B803" s="228"/>
      <c r="C803" s="228"/>
      <c r="D803" s="228"/>
      <c r="E803" s="228"/>
      <c r="F803" s="228"/>
      <c r="G803" s="228"/>
      <c r="H803" s="120"/>
      <c r="I803" s="120"/>
      <c r="J803" s="120"/>
      <c r="K803" s="120"/>
      <c r="L803" s="120"/>
      <c r="M803" s="120"/>
      <c r="N803" s="120"/>
      <c r="O803" s="120"/>
      <c r="P803" s="120"/>
      <c r="Q803" s="242"/>
      <c r="R803" s="230"/>
      <c r="S803" s="231"/>
      <c r="T803" s="231"/>
      <c r="U803" s="228"/>
      <c r="V803" s="228"/>
      <c r="W803" s="228"/>
    </row>
    <row r="804" spans="2:23" x14ac:dyDescent="0.3">
      <c r="B804" s="228"/>
      <c r="C804" s="228"/>
      <c r="D804" s="228"/>
      <c r="E804" s="228"/>
      <c r="F804" s="228"/>
      <c r="G804" s="228"/>
      <c r="H804" s="120"/>
      <c r="I804" s="120"/>
      <c r="J804" s="120"/>
      <c r="K804" s="120"/>
      <c r="L804" s="120"/>
      <c r="M804" s="120"/>
      <c r="N804" s="120"/>
      <c r="O804" s="120"/>
      <c r="P804" s="120"/>
      <c r="Q804" s="242"/>
      <c r="R804" s="230"/>
      <c r="S804" s="231"/>
      <c r="T804" s="231"/>
      <c r="U804" s="228"/>
      <c r="V804" s="228"/>
      <c r="W804" s="228"/>
    </row>
    <row r="805" spans="2:23" x14ac:dyDescent="0.3">
      <c r="B805" s="228"/>
      <c r="C805" s="228"/>
      <c r="D805" s="228"/>
      <c r="E805" s="228"/>
      <c r="F805" s="228"/>
      <c r="G805" s="228"/>
      <c r="H805" s="120"/>
      <c r="I805" s="120"/>
      <c r="J805" s="120"/>
      <c r="K805" s="120"/>
      <c r="L805" s="120"/>
      <c r="M805" s="120"/>
      <c r="N805" s="120"/>
      <c r="O805" s="120"/>
      <c r="P805" s="120"/>
      <c r="Q805" s="242"/>
      <c r="R805" s="230"/>
      <c r="S805" s="231"/>
      <c r="T805" s="231"/>
      <c r="U805" s="228"/>
      <c r="V805" s="228"/>
      <c r="W805" s="228"/>
    </row>
    <row r="806" spans="2:23" x14ac:dyDescent="0.3">
      <c r="B806" s="228"/>
      <c r="C806" s="228"/>
      <c r="D806" s="228"/>
      <c r="E806" s="228"/>
      <c r="F806" s="228"/>
      <c r="G806" s="228"/>
      <c r="H806" s="120"/>
      <c r="I806" s="120"/>
      <c r="J806" s="120"/>
      <c r="K806" s="120"/>
      <c r="L806" s="120"/>
      <c r="M806" s="120"/>
      <c r="N806" s="120"/>
      <c r="O806" s="120"/>
      <c r="P806" s="120"/>
      <c r="Q806" s="242"/>
      <c r="R806" s="230"/>
      <c r="S806" s="231"/>
      <c r="T806" s="231"/>
      <c r="U806" s="228"/>
      <c r="V806" s="228"/>
      <c r="W806" s="228"/>
    </row>
    <row r="807" spans="2:23" x14ac:dyDescent="0.3">
      <c r="B807" s="228"/>
      <c r="C807" s="228"/>
      <c r="D807" s="228"/>
      <c r="E807" s="228"/>
      <c r="F807" s="228"/>
      <c r="G807" s="228"/>
      <c r="H807" s="120"/>
      <c r="I807" s="120"/>
      <c r="J807" s="120"/>
      <c r="K807" s="120"/>
      <c r="L807" s="120"/>
      <c r="M807" s="120"/>
      <c r="N807" s="120"/>
      <c r="O807" s="120"/>
      <c r="P807" s="120"/>
      <c r="Q807" s="242"/>
      <c r="R807" s="230"/>
      <c r="S807" s="231"/>
      <c r="T807" s="231"/>
      <c r="U807" s="228"/>
      <c r="V807" s="228"/>
      <c r="W807" s="228"/>
    </row>
    <row r="808" spans="2:23" x14ac:dyDescent="0.3">
      <c r="B808" s="228"/>
      <c r="C808" s="228"/>
      <c r="D808" s="228"/>
      <c r="E808" s="228"/>
      <c r="F808" s="228"/>
      <c r="G808" s="228"/>
      <c r="H808" s="120"/>
      <c r="I808" s="120"/>
      <c r="J808" s="120"/>
      <c r="K808" s="120"/>
      <c r="L808" s="120"/>
      <c r="M808" s="120"/>
      <c r="N808" s="120"/>
      <c r="O808" s="120"/>
      <c r="P808" s="120"/>
      <c r="Q808" s="242"/>
      <c r="R808" s="230"/>
      <c r="S808" s="231"/>
      <c r="T808" s="231"/>
      <c r="U808" s="228"/>
      <c r="V808" s="228"/>
      <c r="W808" s="228"/>
    </row>
    <row r="809" spans="2:23" x14ac:dyDescent="0.3">
      <c r="B809" s="228"/>
      <c r="C809" s="228"/>
      <c r="D809" s="228"/>
      <c r="E809" s="228"/>
      <c r="F809" s="228"/>
      <c r="G809" s="228"/>
      <c r="H809" s="120"/>
      <c r="I809" s="120"/>
      <c r="J809" s="120"/>
      <c r="K809" s="120"/>
      <c r="L809" s="120"/>
      <c r="M809" s="120"/>
      <c r="N809" s="120"/>
      <c r="O809" s="120"/>
      <c r="P809" s="120"/>
      <c r="Q809" s="242"/>
      <c r="R809" s="230"/>
      <c r="S809" s="231"/>
      <c r="T809" s="231"/>
      <c r="U809" s="228"/>
      <c r="V809" s="228"/>
      <c r="W809" s="228"/>
    </row>
    <row r="810" spans="2:23" x14ac:dyDescent="0.3">
      <c r="B810" s="228"/>
      <c r="C810" s="228"/>
      <c r="D810" s="228"/>
      <c r="E810" s="228"/>
      <c r="F810" s="228"/>
      <c r="G810" s="228"/>
      <c r="H810" s="120"/>
      <c r="I810" s="120"/>
      <c r="J810" s="120"/>
      <c r="K810" s="120"/>
      <c r="L810" s="120"/>
      <c r="M810" s="120"/>
      <c r="N810" s="120"/>
      <c r="O810" s="120"/>
      <c r="P810" s="120"/>
      <c r="Q810" s="242"/>
      <c r="R810" s="230"/>
      <c r="S810" s="231"/>
      <c r="T810" s="231"/>
      <c r="U810" s="228"/>
      <c r="V810" s="228"/>
      <c r="W810" s="228"/>
    </row>
    <row r="811" spans="2:23" x14ac:dyDescent="0.3">
      <c r="B811" s="228"/>
      <c r="C811" s="228"/>
      <c r="D811" s="228"/>
      <c r="E811" s="228"/>
      <c r="F811" s="228"/>
      <c r="G811" s="228"/>
      <c r="H811" s="120"/>
      <c r="I811" s="120"/>
      <c r="J811" s="120"/>
      <c r="K811" s="120"/>
      <c r="L811" s="120"/>
      <c r="M811" s="120"/>
      <c r="N811" s="120"/>
      <c r="O811" s="120"/>
      <c r="P811" s="120"/>
      <c r="Q811" s="242"/>
      <c r="R811" s="230"/>
      <c r="S811" s="231"/>
      <c r="T811" s="231"/>
      <c r="U811" s="228"/>
      <c r="V811" s="228"/>
      <c r="W811" s="228"/>
    </row>
    <row r="812" spans="2:23" x14ac:dyDescent="0.3">
      <c r="B812" s="228"/>
      <c r="C812" s="228"/>
      <c r="D812" s="228"/>
      <c r="E812" s="228"/>
      <c r="F812" s="228"/>
      <c r="G812" s="228"/>
      <c r="H812" s="120"/>
      <c r="I812" s="120"/>
      <c r="J812" s="120"/>
      <c r="K812" s="120"/>
      <c r="L812" s="120"/>
      <c r="M812" s="120"/>
      <c r="N812" s="120"/>
      <c r="O812" s="120"/>
      <c r="P812" s="120"/>
      <c r="Q812" s="242"/>
      <c r="R812" s="230"/>
      <c r="S812" s="231"/>
      <c r="T812" s="231"/>
      <c r="U812" s="228"/>
      <c r="V812" s="228"/>
      <c r="W812" s="228"/>
    </row>
    <row r="813" spans="2:23" x14ac:dyDescent="0.3">
      <c r="B813" s="228"/>
      <c r="C813" s="228"/>
      <c r="D813" s="228"/>
      <c r="E813" s="228"/>
      <c r="F813" s="228"/>
      <c r="G813" s="228"/>
      <c r="H813" s="120"/>
      <c r="I813" s="120"/>
      <c r="J813" s="120"/>
      <c r="K813" s="120"/>
      <c r="L813" s="120"/>
      <c r="M813" s="120"/>
      <c r="N813" s="120"/>
      <c r="O813" s="120"/>
      <c r="P813" s="120"/>
      <c r="Q813" s="242"/>
      <c r="R813" s="230"/>
      <c r="S813" s="231"/>
      <c r="T813" s="231"/>
      <c r="U813" s="228"/>
      <c r="V813" s="228"/>
      <c r="W813" s="228"/>
    </row>
    <row r="814" spans="2:23" x14ac:dyDescent="0.3">
      <c r="B814" s="228"/>
      <c r="C814" s="228"/>
      <c r="D814" s="228"/>
      <c r="E814" s="228"/>
      <c r="F814" s="228"/>
      <c r="G814" s="228"/>
      <c r="H814" s="120"/>
      <c r="I814" s="120"/>
      <c r="J814" s="120"/>
      <c r="K814" s="120"/>
      <c r="L814" s="120"/>
      <c r="M814" s="120"/>
      <c r="N814" s="120"/>
      <c r="O814" s="120"/>
      <c r="P814" s="120"/>
      <c r="Q814" s="242"/>
      <c r="R814" s="230"/>
      <c r="S814" s="231"/>
      <c r="T814" s="231"/>
      <c r="U814" s="228"/>
      <c r="V814" s="228"/>
      <c r="W814" s="228"/>
    </row>
    <row r="815" spans="2:23" x14ac:dyDescent="0.3">
      <c r="B815" s="228"/>
      <c r="C815" s="228"/>
      <c r="D815" s="228"/>
      <c r="E815" s="228"/>
      <c r="F815" s="228"/>
      <c r="G815" s="228"/>
      <c r="H815" s="120"/>
      <c r="I815" s="120"/>
      <c r="J815" s="120"/>
      <c r="K815" s="120"/>
      <c r="L815" s="120"/>
      <c r="M815" s="120"/>
      <c r="N815" s="120"/>
      <c r="O815" s="120"/>
      <c r="P815" s="120"/>
      <c r="Q815" s="242"/>
      <c r="R815" s="230"/>
      <c r="S815" s="231"/>
      <c r="T815" s="231"/>
      <c r="U815" s="228"/>
      <c r="V815" s="228"/>
      <c r="W815" s="228"/>
    </row>
    <row r="816" spans="2:23" x14ac:dyDescent="0.3">
      <c r="B816" s="228"/>
      <c r="C816" s="228"/>
      <c r="D816" s="228"/>
      <c r="E816" s="228"/>
      <c r="F816" s="228"/>
      <c r="G816" s="228"/>
      <c r="H816" s="120"/>
      <c r="I816" s="120"/>
      <c r="J816" s="120"/>
      <c r="K816" s="120"/>
      <c r="L816" s="120"/>
      <c r="M816" s="120"/>
      <c r="N816" s="120"/>
      <c r="O816" s="120"/>
      <c r="P816" s="120"/>
      <c r="Q816" s="242"/>
      <c r="R816" s="230"/>
      <c r="S816" s="231"/>
      <c r="T816" s="231"/>
      <c r="U816" s="228"/>
      <c r="V816" s="228"/>
      <c r="W816" s="228"/>
    </row>
    <row r="817" spans="2:23" x14ac:dyDescent="0.3">
      <c r="B817" s="228"/>
      <c r="C817" s="228"/>
      <c r="D817" s="228"/>
      <c r="E817" s="228"/>
      <c r="F817" s="228"/>
      <c r="G817" s="228"/>
      <c r="H817" s="120"/>
      <c r="I817" s="120"/>
      <c r="J817" s="120"/>
      <c r="K817" s="120"/>
      <c r="L817" s="120"/>
      <c r="M817" s="120"/>
      <c r="N817" s="120"/>
      <c r="O817" s="120"/>
      <c r="P817" s="120"/>
      <c r="Q817" s="242"/>
      <c r="R817" s="230"/>
      <c r="S817" s="231"/>
      <c r="T817" s="231"/>
      <c r="U817" s="228"/>
      <c r="V817" s="228"/>
      <c r="W817" s="228"/>
    </row>
    <row r="818" spans="2:23" x14ac:dyDescent="0.3">
      <c r="B818" s="228"/>
      <c r="C818" s="228"/>
      <c r="D818" s="228"/>
      <c r="E818" s="228"/>
      <c r="F818" s="228"/>
      <c r="G818" s="228"/>
      <c r="H818" s="120"/>
      <c r="I818" s="120"/>
      <c r="J818" s="120"/>
      <c r="K818" s="120"/>
      <c r="L818" s="120"/>
      <c r="M818" s="120"/>
      <c r="N818" s="120"/>
      <c r="O818" s="120"/>
      <c r="P818" s="120"/>
      <c r="Q818" s="242"/>
      <c r="R818" s="230"/>
      <c r="S818" s="231"/>
      <c r="T818" s="231"/>
      <c r="U818" s="228"/>
      <c r="V818" s="228"/>
      <c r="W818" s="228"/>
    </row>
    <row r="819" spans="2:23" x14ac:dyDescent="0.3">
      <c r="B819" s="228"/>
      <c r="C819" s="228"/>
      <c r="D819" s="228"/>
      <c r="E819" s="228"/>
      <c r="F819" s="228"/>
      <c r="G819" s="228"/>
      <c r="H819" s="120"/>
      <c r="I819" s="120"/>
      <c r="J819" s="120"/>
      <c r="K819" s="120"/>
      <c r="L819" s="120"/>
      <c r="M819" s="120"/>
      <c r="N819" s="120"/>
      <c r="O819" s="120"/>
      <c r="P819" s="120"/>
      <c r="Q819" s="242"/>
      <c r="R819" s="230"/>
      <c r="S819" s="231"/>
      <c r="T819" s="231"/>
      <c r="U819" s="228"/>
      <c r="V819" s="228"/>
      <c r="W819" s="228"/>
    </row>
    <row r="820" spans="2:23" x14ac:dyDescent="0.3">
      <c r="B820" s="228"/>
      <c r="C820" s="228"/>
      <c r="D820" s="228"/>
      <c r="E820" s="228"/>
      <c r="F820" s="228"/>
      <c r="G820" s="228"/>
      <c r="H820" s="120"/>
      <c r="I820" s="120"/>
      <c r="J820" s="120"/>
      <c r="K820" s="120"/>
      <c r="L820" s="120"/>
      <c r="M820" s="120"/>
      <c r="N820" s="120"/>
      <c r="O820" s="120"/>
      <c r="P820" s="120"/>
      <c r="Q820" s="242"/>
      <c r="R820" s="230"/>
      <c r="S820" s="231"/>
      <c r="T820" s="231"/>
      <c r="U820" s="228"/>
      <c r="V820" s="228"/>
      <c r="W820" s="228"/>
    </row>
    <row r="821" spans="2:23" x14ac:dyDescent="0.3">
      <c r="B821" s="228"/>
      <c r="C821" s="228"/>
      <c r="D821" s="228"/>
      <c r="E821" s="228"/>
      <c r="F821" s="228"/>
      <c r="G821" s="228"/>
      <c r="H821" s="120"/>
      <c r="I821" s="120"/>
      <c r="J821" s="120"/>
      <c r="K821" s="120"/>
      <c r="L821" s="120"/>
      <c r="M821" s="120"/>
      <c r="N821" s="120"/>
      <c r="O821" s="120"/>
      <c r="P821" s="120"/>
      <c r="Q821" s="242"/>
      <c r="R821" s="230"/>
      <c r="S821" s="231"/>
      <c r="T821" s="231"/>
      <c r="U821" s="228"/>
      <c r="V821" s="228"/>
      <c r="W821" s="228"/>
    </row>
    <row r="822" spans="2:23" x14ac:dyDescent="0.3">
      <c r="B822" s="228"/>
      <c r="C822" s="228"/>
      <c r="D822" s="228"/>
      <c r="E822" s="228"/>
      <c r="F822" s="228"/>
      <c r="G822" s="228"/>
      <c r="H822" s="120"/>
      <c r="I822" s="120"/>
      <c r="J822" s="120"/>
      <c r="K822" s="120"/>
      <c r="L822" s="120"/>
      <c r="M822" s="120"/>
      <c r="N822" s="120"/>
      <c r="O822" s="120"/>
      <c r="P822" s="120"/>
      <c r="Q822" s="242"/>
      <c r="R822" s="230"/>
      <c r="S822" s="231"/>
      <c r="T822" s="231"/>
      <c r="U822" s="228"/>
      <c r="V822" s="228"/>
      <c r="W822" s="228"/>
    </row>
    <row r="823" spans="2:23" x14ac:dyDescent="0.3">
      <c r="B823" s="228"/>
      <c r="C823" s="228"/>
      <c r="D823" s="228"/>
      <c r="E823" s="228"/>
      <c r="F823" s="228"/>
      <c r="G823" s="228"/>
      <c r="H823" s="120"/>
      <c r="I823" s="120"/>
      <c r="J823" s="120"/>
      <c r="K823" s="120"/>
      <c r="L823" s="120"/>
      <c r="M823" s="120"/>
      <c r="N823" s="120"/>
      <c r="O823" s="120"/>
      <c r="P823" s="120"/>
      <c r="Q823" s="242"/>
      <c r="R823" s="230"/>
      <c r="S823" s="231"/>
      <c r="T823" s="231"/>
      <c r="U823" s="228"/>
      <c r="V823" s="228"/>
      <c r="W823" s="228"/>
    </row>
    <row r="824" spans="2:23" x14ac:dyDescent="0.3">
      <c r="B824" s="228"/>
      <c r="C824" s="228"/>
      <c r="D824" s="228"/>
      <c r="E824" s="228"/>
      <c r="F824" s="228"/>
      <c r="G824" s="228"/>
      <c r="H824" s="120"/>
      <c r="I824" s="120"/>
      <c r="J824" s="120"/>
      <c r="K824" s="120"/>
      <c r="L824" s="120"/>
      <c r="M824" s="120"/>
      <c r="N824" s="120"/>
      <c r="O824" s="120"/>
      <c r="P824" s="120"/>
      <c r="Q824" s="242"/>
      <c r="R824" s="230"/>
      <c r="S824" s="231"/>
      <c r="T824" s="231"/>
      <c r="U824" s="228"/>
      <c r="V824" s="228"/>
      <c r="W824" s="228"/>
    </row>
    <row r="825" spans="2:23" x14ac:dyDescent="0.3">
      <c r="B825" s="228"/>
      <c r="C825" s="228"/>
      <c r="D825" s="228"/>
      <c r="E825" s="228"/>
      <c r="F825" s="228"/>
      <c r="G825" s="228"/>
      <c r="H825" s="120"/>
      <c r="I825" s="120"/>
      <c r="J825" s="120"/>
      <c r="K825" s="120"/>
      <c r="L825" s="120"/>
      <c r="M825" s="120"/>
      <c r="N825" s="120"/>
      <c r="O825" s="120"/>
      <c r="P825" s="120"/>
      <c r="Q825" s="242"/>
      <c r="R825" s="230"/>
      <c r="S825" s="231"/>
      <c r="T825" s="231"/>
      <c r="U825" s="228"/>
      <c r="V825" s="228"/>
      <c r="W825" s="228"/>
    </row>
    <row r="826" spans="2:23" x14ac:dyDescent="0.3">
      <c r="B826" s="228"/>
      <c r="C826" s="228"/>
      <c r="D826" s="228"/>
      <c r="E826" s="228"/>
      <c r="F826" s="228"/>
      <c r="G826" s="228"/>
      <c r="H826" s="120"/>
      <c r="I826" s="120"/>
      <c r="J826" s="120"/>
      <c r="K826" s="120"/>
      <c r="L826" s="120"/>
      <c r="M826" s="120"/>
      <c r="N826" s="120"/>
      <c r="O826" s="120"/>
      <c r="P826" s="120"/>
      <c r="Q826" s="242"/>
      <c r="R826" s="230"/>
      <c r="S826" s="231"/>
      <c r="T826" s="231"/>
      <c r="U826" s="228"/>
      <c r="V826" s="228"/>
      <c r="W826" s="228"/>
    </row>
    <row r="827" spans="2:23" x14ac:dyDescent="0.3">
      <c r="B827" s="228"/>
      <c r="C827" s="228"/>
      <c r="D827" s="228"/>
      <c r="E827" s="228"/>
      <c r="F827" s="228"/>
      <c r="G827" s="228"/>
      <c r="H827" s="120"/>
      <c r="I827" s="120"/>
      <c r="J827" s="120"/>
      <c r="K827" s="120"/>
      <c r="L827" s="120"/>
      <c r="M827" s="120"/>
      <c r="N827" s="120"/>
      <c r="O827" s="120"/>
      <c r="P827" s="120"/>
      <c r="Q827" s="242"/>
      <c r="R827" s="230"/>
      <c r="S827" s="231"/>
      <c r="T827" s="231"/>
      <c r="U827" s="228"/>
      <c r="V827" s="228"/>
      <c r="W827" s="228"/>
    </row>
    <row r="828" spans="2:23" x14ac:dyDescent="0.3">
      <c r="B828" s="228"/>
      <c r="C828" s="228"/>
      <c r="D828" s="228"/>
      <c r="E828" s="228"/>
      <c r="F828" s="228"/>
      <c r="G828" s="228"/>
      <c r="H828" s="120"/>
      <c r="I828" s="120"/>
      <c r="J828" s="120"/>
      <c r="K828" s="120"/>
      <c r="L828" s="120"/>
      <c r="M828" s="120"/>
      <c r="N828" s="120"/>
      <c r="O828" s="120"/>
      <c r="P828" s="120"/>
      <c r="Q828" s="242"/>
      <c r="R828" s="230"/>
      <c r="S828" s="231"/>
      <c r="T828" s="231"/>
      <c r="U828" s="228"/>
      <c r="V828" s="228"/>
      <c r="W828" s="228"/>
    </row>
    <row r="829" spans="2:23" x14ac:dyDescent="0.3">
      <c r="B829" s="228"/>
      <c r="C829" s="228"/>
      <c r="D829" s="228"/>
      <c r="E829" s="228"/>
      <c r="F829" s="228"/>
      <c r="G829" s="228"/>
      <c r="H829" s="120"/>
      <c r="I829" s="120"/>
      <c r="J829" s="120"/>
      <c r="K829" s="120"/>
      <c r="L829" s="120"/>
      <c r="M829" s="120"/>
      <c r="N829" s="120"/>
      <c r="O829" s="120"/>
      <c r="P829" s="120"/>
      <c r="Q829" s="242"/>
      <c r="R829" s="230"/>
      <c r="S829" s="231"/>
      <c r="T829" s="231"/>
      <c r="U829" s="228"/>
      <c r="V829" s="228"/>
      <c r="W829" s="228"/>
    </row>
    <row r="830" spans="2:23" x14ac:dyDescent="0.3">
      <c r="B830" s="228"/>
      <c r="C830" s="228"/>
      <c r="D830" s="228"/>
      <c r="E830" s="228"/>
      <c r="F830" s="228"/>
      <c r="G830" s="228"/>
      <c r="H830" s="120"/>
      <c r="I830" s="120"/>
      <c r="J830" s="120"/>
      <c r="K830" s="120"/>
      <c r="L830" s="120"/>
      <c r="M830" s="120"/>
      <c r="N830" s="120"/>
      <c r="O830" s="120"/>
      <c r="P830" s="120"/>
      <c r="Q830" s="242"/>
      <c r="R830" s="230"/>
      <c r="S830" s="231"/>
      <c r="T830" s="231"/>
      <c r="U830" s="228"/>
      <c r="V830" s="228"/>
      <c r="W830" s="228"/>
    </row>
    <row r="831" spans="2:23" x14ac:dyDescent="0.3">
      <c r="B831" s="228"/>
      <c r="C831" s="228"/>
      <c r="D831" s="228"/>
      <c r="E831" s="228"/>
      <c r="F831" s="228"/>
      <c r="G831" s="228"/>
      <c r="H831" s="120"/>
      <c r="I831" s="120"/>
      <c r="J831" s="120"/>
      <c r="K831" s="120"/>
      <c r="L831" s="120"/>
      <c r="M831" s="120"/>
      <c r="N831" s="120"/>
      <c r="O831" s="120"/>
      <c r="P831" s="120"/>
      <c r="Q831" s="242"/>
      <c r="R831" s="230"/>
      <c r="S831" s="231"/>
      <c r="T831" s="231"/>
      <c r="U831" s="228"/>
      <c r="V831" s="228"/>
      <c r="W831" s="228"/>
    </row>
    <row r="832" spans="2:23" x14ac:dyDescent="0.3">
      <c r="B832" s="228"/>
      <c r="C832" s="228"/>
      <c r="D832" s="228"/>
      <c r="E832" s="228"/>
      <c r="F832" s="228"/>
      <c r="G832" s="228"/>
      <c r="H832" s="120"/>
      <c r="I832" s="120"/>
      <c r="J832" s="120"/>
      <c r="K832" s="120"/>
      <c r="L832" s="120"/>
      <c r="M832" s="120"/>
      <c r="N832" s="120"/>
      <c r="O832" s="120"/>
      <c r="P832" s="120"/>
      <c r="Q832" s="242"/>
      <c r="R832" s="230"/>
      <c r="S832" s="231"/>
      <c r="T832" s="231"/>
      <c r="U832" s="228"/>
      <c r="V832" s="228"/>
      <c r="W832" s="228"/>
    </row>
    <row r="833" spans="2:23" x14ac:dyDescent="0.3">
      <c r="B833" s="228"/>
      <c r="C833" s="228"/>
      <c r="D833" s="228"/>
      <c r="E833" s="228"/>
      <c r="F833" s="228"/>
      <c r="G833" s="228"/>
      <c r="H833" s="120"/>
      <c r="I833" s="120"/>
      <c r="J833" s="120"/>
      <c r="K833" s="120"/>
      <c r="L833" s="120"/>
      <c r="M833" s="120"/>
      <c r="N833" s="120"/>
      <c r="O833" s="120"/>
      <c r="P833" s="120"/>
      <c r="Q833" s="242"/>
      <c r="R833" s="230"/>
      <c r="S833" s="231"/>
      <c r="T833" s="231"/>
      <c r="U833" s="228"/>
      <c r="V833" s="228"/>
      <c r="W833" s="228"/>
    </row>
    <row r="834" spans="2:23" x14ac:dyDescent="0.3">
      <c r="B834" s="228"/>
      <c r="C834" s="228"/>
      <c r="D834" s="228"/>
      <c r="E834" s="228"/>
      <c r="F834" s="228"/>
      <c r="G834" s="228"/>
      <c r="H834" s="120"/>
      <c r="I834" s="120"/>
      <c r="J834" s="120"/>
      <c r="K834" s="120"/>
      <c r="L834" s="120"/>
      <c r="M834" s="120"/>
      <c r="N834" s="120"/>
      <c r="O834" s="120"/>
      <c r="P834" s="120"/>
      <c r="Q834" s="242"/>
      <c r="R834" s="230"/>
      <c r="S834" s="231"/>
      <c r="T834" s="231"/>
      <c r="U834" s="228"/>
      <c r="V834" s="228"/>
      <c r="W834" s="228"/>
    </row>
    <row r="835" spans="2:23" x14ac:dyDescent="0.3">
      <c r="B835" s="228"/>
      <c r="C835" s="228"/>
      <c r="D835" s="228"/>
      <c r="E835" s="228"/>
      <c r="F835" s="228"/>
      <c r="G835" s="228"/>
      <c r="H835" s="120"/>
      <c r="I835" s="120"/>
      <c r="J835" s="120"/>
      <c r="K835" s="120"/>
      <c r="L835" s="120"/>
      <c r="M835" s="120"/>
      <c r="N835" s="120"/>
      <c r="O835" s="120"/>
      <c r="P835" s="120"/>
      <c r="Q835" s="242"/>
      <c r="R835" s="230"/>
      <c r="S835" s="231"/>
      <c r="T835" s="231"/>
      <c r="U835" s="228"/>
      <c r="V835" s="228"/>
      <c r="W835" s="228"/>
    </row>
    <row r="836" spans="2:23" x14ac:dyDescent="0.3">
      <c r="B836" s="228"/>
      <c r="C836" s="228"/>
      <c r="D836" s="228"/>
      <c r="E836" s="228"/>
      <c r="F836" s="228"/>
      <c r="G836" s="228"/>
      <c r="H836" s="120"/>
      <c r="I836" s="120"/>
      <c r="J836" s="120"/>
      <c r="K836" s="120"/>
      <c r="L836" s="120"/>
      <c r="M836" s="120"/>
      <c r="N836" s="120"/>
      <c r="O836" s="120"/>
      <c r="P836" s="120"/>
      <c r="Q836" s="242"/>
      <c r="R836" s="230"/>
      <c r="S836" s="231"/>
      <c r="T836" s="231"/>
      <c r="U836" s="228"/>
      <c r="V836" s="228"/>
      <c r="W836" s="228"/>
    </row>
    <row r="837" spans="2:23" x14ac:dyDescent="0.3">
      <c r="B837" s="228"/>
      <c r="C837" s="228"/>
      <c r="D837" s="228"/>
      <c r="E837" s="228"/>
      <c r="F837" s="228"/>
      <c r="G837" s="228"/>
      <c r="H837" s="120"/>
      <c r="I837" s="120"/>
      <c r="J837" s="120"/>
      <c r="K837" s="120"/>
      <c r="L837" s="120"/>
      <c r="M837" s="120"/>
      <c r="N837" s="120"/>
      <c r="O837" s="120"/>
      <c r="P837" s="120"/>
      <c r="Q837" s="242"/>
      <c r="R837" s="230"/>
      <c r="S837" s="231"/>
      <c r="T837" s="231"/>
      <c r="U837" s="228"/>
      <c r="V837" s="228"/>
      <c r="W837" s="228"/>
    </row>
    <row r="838" spans="2:23" x14ac:dyDescent="0.3">
      <c r="B838" s="228"/>
      <c r="C838" s="228"/>
      <c r="D838" s="228"/>
      <c r="E838" s="228"/>
      <c r="F838" s="228"/>
      <c r="G838" s="228"/>
      <c r="H838" s="120"/>
      <c r="I838" s="120"/>
      <c r="J838" s="120"/>
      <c r="K838" s="120"/>
      <c r="L838" s="120"/>
      <c r="M838" s="120"/>
      <c r="N838" s="120"/>
      <c r="O838" s="120"/>
      <c r="P838" s="120"/>
      <c r="Q838" s="242"/>
      <c r="R838" s="230"/>
      <c r="S838" s="231"/>
      <c r="T838" s="231"/>
      <c r="U838" s="228"/>
      <c r="V838" s="228"/>
      <c r="W838" s="228"/>
    </row>
    <row r="839" spans="2:23" x14ac:dyDescent="0.3">
      <c r="B839" s="228"/>
      <c r="C839" s="228"/>
      <c r="D839" s="228"/>
      <c r="E839" s="228"/>
      <c r="F839" s="228"/>
      <c r="G839" s="228"/>
      <c r="H839" s="120"/>
      <c r="I839" s="120"/>
      <c r="J839" s="120"/>
      <c r="K839" s="120"/>
      <c r="L839" s="120"/>
      <c r="M839" s="120"/>
      <c r="N839" s="120"/>
      <c r="O839" s="120"/>
      <c r="P839" s="120"/>
      <c r="Q839" s="242"/>
      <c r="R839" s="230"/>
      <c r="S839" s="231"/>
      <c r="T839" s="231"/>
      <c r="U839" s="228"/>
      <c r="V839" s="228"/>
      <c r="W839" s="228"/>
    </row>
    <row r="840" spans="2:23" x14ac:dyDescent="0.3">
      <c r="B840" s="228"/>
      <c r="C840" s="228"/>
      <c r="D840" s="228"/>
      <c r="E840" s="228"/>
      <c r="F840" s="228"/>
      <c r="G840" s="228"/>
      <c r="H840" s="120"/>
      <c r="I840" s="120"/>
      <c r="J840" s="120"/>
      <c r="K840" s="120"/>
      <c r="L840" s="120"/>
      <c r="M840" s="120"/>
      <c r="N840" s="120"/>
      <c r="O840" s="120"/>
      <c r="P840" s="120"/>
      <c r="Q840" s="242"/>
      <c r="R840" s="230"/>
      <c r="S840" s="231"/>
      <c r="T840" s="231"/>
      <c r="U840" s="228"/>
      <c r="V840" s="228"/>
      <c r="W840" s="228"/>
    </row>
    <row r="841" spans="2:23" x14ac:dyDescent="0.3">
      <c r="B841" s="228"/>
      <c r="C841" s="228"/>
      <c r="D841" s="228"/>
      <c r="E841" s="228"/>
      <c r="F841" s="228"/>
      <c r="G841" s="228"/>
      <c r="H841" s="120"/>
      <c r="I841" s="120"/>
      <c r="J841" s="120"/>
      <c r="K841" s="120"/>
      <c r="L841" s="120"/>
      <c r="M841" s="120"/>
      <c r="N841" s="120"/>
      <c r="O841" s="120"/>
      <c r="P841" s="120"/>
      <c r="Q841" s="242"/>
      <c r="R841" s="230"/>
      <c r="S841" s="231"/>
      <c r="T841" s="231"/>
      <c r="U841" s="228"/>
      <c r="V841" s="228"/>
      <c r="W841" s="228"/>
    </row>
    <row r="842" spans="2:23" x14ac:dyDescent="0.3">
      <c r="B842" s="228"/>
      <c r="C842" s="228"/>
      <c r="D842" s="228"/>
      <c r="E842" s="228"/>
      <c r="F842" s="228"/>
      <c r="G842" s="228"/>
      <c r="H842" s="120"/>
      <c r="I842" s="120"/>
      <c r="J842" s="120"/>
      <c r="K842" s="120"/>
      <c r="L842" s="120"/>
      <c r="M842" s="120"/>
      <c r="N842" s="120"/>
      <c r="O842" s="120"/>
      <c r="P842" s="120"/>
      <c r="Q842" s="242"/>
      <c r="R842" s="230"/>
      <c r="S842" s="231"/>
      <c r="T842" s="231"/>
      <c r="U842" s="228"/>
      <c r="V842" s="228"/>
      <c r="W842" s="228"/>
    </row>
    <row r="843" spans="2:23" x14ac:dyDescent="0.3">
      <c r="B843" s="228"/>
      <c r="C843" s="228"/>
      <c r="D843" s="228"/>
      <c r="E843" s="228"/>
      <c r="F843" s="228"/>
      <c r="G843" s="228"/>
      <c r="H843" s="120"/>
      <c r="I843" s="120"/>
      <c r="J843" s="120"/>
      <c r="K843" s="120"/>
      <c r="L843" s="120"/>
      <c r="M843" s="120"/>
      <c r="N843" s="120"/>
      <c r="O843" s="120"/>
      <c r="P843" s="120"/>
      <c r="Q843" s="242"/>
      <c r="R843" s="230"/>
      <c r="S843" s="231"/>
      <c r="T843" s="231"/>
      <c r="U843" s="228"/>
      <c r="V843" s="228"/>
      <c r="W843" s="228"/>
    </row>
    <row r="844" spans="2:23" x14ac:dyDescent="0.3">
      <c r="B844" s="228"/>
      <c r="C844" s="228"/>
      <c r="D844" s="228"/>
      <c r="E844" s="228"/>
      <c r="F844" s="228"/>
      <c r="G844" s="228"/>
      <c r="H844" s="120"/>
      <c r="I844" s="120"/>
      <c r="J844" s="120"/>
      <c r="K844" s="120"/>
      <c r="L844" s="120"/>
      <c r="M844" s="120"/>
      <c r="N844" s="120"/>
      <c r="O844" s="120"/>
      <c r="P844" s="120"/>
      <c r="Q844" s="242"/>
      <c r="R844" s="230"/>
      <c r="S844" s="231"/>
      <c r="T844" s="231"/>
      <c r="U844" s="228"/>
      <c r="V844" s="228"/>
      <c r="W844" s="228"/>
    </row>
    <row r="845" spans="2:23" x14ac:dyDescent="0.3">
      <c r="B845" s="228"/>
      <c r="C845" s="228"/>
      <c r="D845" s="228"/>
      <c r="E845" s="228"/>
      <c r="F845" s="228"/>
      <c r="G845" s="228"/>
      <c r="H845" s="120"/>
      <c r="I845" s="120"/>
      <c r="J845" s="120"/>
      <c r="K845" s="120"/>
      <c r="L845" s="120"/>
      <c r="M845" s="120"/>
      <c r="N845" s="120"/>
      <c r="O845" s="120"/>
      <c r="P845" s="120"/>
      <c r="Q845" s="242"/>
      <c r="R845" s="230"/>
      <c r="S845" s="231"/>
      <c r="T845" s="231"/>
      <c r="U845" s="228"/>
      <c r="V845" s="228"/>
      <c r="W845" s="228"/>
    </row>
    <row r="846" spans="2:23" x14ac:dyDescent="0.3">
      <c r="B846" s="228"/>
      <c r="C846" s="228"/>
      <c r="D846" s="228"/>
      <c r="E846" s="228"/>
      <c r="F846" s="228"/>
      <c r="G846" s="228"/>
      <c r="H846" s="120"/>
      <c r="I846" s="120"/>
      <c r="J846" s="120"/>
      <c r="K846" s="120"/>
      <c r="L846" s="120"/>
      <c r="M846" s="120"/>
      <c r="N846" s="120"/>
      <c r="O846" s="120"/>
      <c r="P846" s="120"/>
      <c r="Q846" s="242"/>
      <c r="R846" s="230"/>
      <c r="S846" s="231"/>
      <c r="T846" s="231"/>
      <c r="U846" s="228"/>
      <c r="V846" s="228"/>
      <c r="W846" s="228"/>
    </row>
    <row r="847" spans="2:23" x14ac:dyDescent="0.3">
      <c r="B847" s="228"/>
      <c r="C847" s="228"/>
      <c r="D847" s="228"/>
      <c r="E847" s="228"/>
      <c r="F847" s="228"/>
      <c r="G847" s="228"/>
      <c r="H847" s="120"/>
      <c r="I847" s="120"/>
      <c r="J847" s="120"/>
      <c r="K847" s="120"/>
      <c r="L847" s="120"/>
      <c r="M847" s="120"/>
      <c r="N847" s="120"/>
      <c r="O847" s="120"/>
      <c r="P847" s="120"/>
      <c r="Q847" s="242"/>
      <c r="R847" s="230"/>
      <c r="S847" s="231"/>
      <c r="T847" s="231"/>
      <c r="U847" s="228"/>
      <c r="V847" s="228"/>
      <c r="W847" s="228"/>
    </row>
    <row r="848" spans="2:23" x14ac:dyDescent="0.3">
      <c r="B848" s="228"/>
      <c r="C848" s="228"/>
      <c r="D848" s="228"/>
      <c r="E848" s="228"/>
      <c r="F848" s="228"/>
      <c r="G848" s="228"/>
      <c r="H848" s="120"/>
      <c r="I848" s="120"/>
      <c r="J848" s="120"/>
      <c r="K848" s="120"/>
      <c r="L848" s="120"/>
      <c r="M848" s="120"/>
      <c r="N848" s="120"/>
      <c r="O848" s="120"/>
      <c r="P848" s="120"/>
      <c r="Q848" s="242"/>
      <c r="R848" s="230"/>
      <c r="S848" s="231"/>
      <c r="T848" s="231"/>
      <c r="U848" s="228"/>
      <c r="V848" s="228"/>
      <c r="W848" s="228"/>
    </row>
    <row r="849" spans="2:23" x14ac:dyDescent="0.3">
      <c r="B849" s="228"/>
      <c r="C849" s="228"/>
      <c r="D849" s="228"/>
      <c r="E849" s="228"/>
      <c r="F849" s="228"/>
      <c r="G849" s="228"/>
      <c r="H849" s="120"/>
      <c r="I849" s="120"/>
      <c r="J849" s="120"/>
      <c r="K849" s="120"/>
      <c r="L849" s="120"/>
      <c r="M849" s="120"/>
      <c r="N849" s="120"/>
      <c r="O849" s="120"/>
      <c r="P849" s="120"/>
      <c r="Q849" s="242"/>
      <c r="R849" s="230"/>
      <c r="S849" s="231"/>
      <c r="T849" s="231"/>
      <c r="U849" s="228"/>
      <c r="V849" s="228"/>
      <c r="W849" s="228"/>
    </row>
    <row r="850" spans="2:23" x14ac:dyDescent="0.3">
      <c r="B850" s="228"/>
      <c r="C850" s="228"/>
      <c r="D850" s="228"/>
      <c r="E850" s="228"/>
      <c r="F850" s="228"/>
      <c r="G850" s="228"/>
      <c r="H850" s="120"/>
      <c r="I850" s="120"/>
      <c r="J850" s="120"/>
      <c r="K850" s="120"/>
      <c r="L850" s="120"/>
      <c r="M850" s="120"/>
      <c r="N850" s="120"/>
      <c r="O850" s="120"/>
      <c r="P850" s="120"/>
      <c r="Q850" s="242"/>
      <c r="R850" s="230"/>
      <c r="S850" s="231"/>
      <c r="T850" s="231"/>
      <c r="U850" s="228"/>
      <c r="V850" s="228"/>
      <c r="W850" s="228"/>
    </row>
    <row r="851" spans="2:23" x14ac:dyDescent="0.3">
      <c r="B851" s="228"/>
      <c r="C851" s="228"/>
      <c r="D851" s="228"/>
      <c r="E851" s="228"/>
      <c r="F851" s="228"/>
      <c r="G851" s="228"/>
      <c r="H851" s="120"/>
      <c r="I851" s="120"/>
      <c r="J851" s="120"/>
      <c r="K851" s="120"/>
      <c r="L851" s="120"/>
      <c r="M851" s="120"/>
      <c r="N851" s="120"/>
      <c r="O851" s="120"/>
      <c r="P851" s="120"/>
      <c r="Q851" s="242"/>
      <c r="R851" s="230"/>
      <c r="S851" s="231"/>
      <c r="T851" s="231"/>
      <c r="U851" s="228"/>
      <c r="V851" s="228"/>
      <c r="W851" s="228"/>
    </row>
    <row r="852" spans="2:23" x14ac:dyDescent="0.3">
      <c r="B852" s="228"/>
      <c r="C852" s="228"/>
      <c r="D852" s="228"/>
      <c r="E852" s="228"/>
      <c r="F852" s="228"/>
      <c r="G852" s="228"/>
      <c r="H852" s="120"/>
      <c r="I852" s="120"/>
      <c r="J852" s="120"/>
      <c r="K852" s="120"/>
      <c r="L852" s="120"/>
      <c r="M852" s="120"/>
      <c r="N852" s="120"/>
      <c r="O852" s="120"/>
      <c r="P852" s="120"/>
      <c r="Q852" s="242"/>
      <c r="R852" s="230"/>
      <c r="S852" s="231"/>
      <c r="T852" s="231"/>
      <c r="U852" s="228"/>
      <c r="V852" s="228"/>
      <c r="W852" s="228"/>
    </row>
    <row r="853" spans="2:23" x14ac:dyDescent="0.3">
      <c r="B853" s="228"/>
      <c r="C853" s="228"/>
      <c r="D853" s="228"/>
      <c r="E853" s="228"/>
      <c r="F853" s="228"/>
      <c r="G853" s="228"/>
      <c r="H853" s="120"/>
      <c r="I853" s="120"/>
      <c r="J853" s="120"/>
      <c r="K853" s="120"/>
      <c r="L853" s="120"/>
      <c r="M853" s="120"/>
      <c r="N853" s="120"/>
      <c r="O853" s="120"/>
      <c r="P853" s="120"/>
      <c r="Q853" s="242"/>
      <c r="R853" s="230"/>
      <c r="S853" s="231"/>
      <c r="T853" s="231"/>
      <c r="U853" s="228"/>
      <c r="V853" s="228"/>
      <c r="W853" s="228"/>
    </row>
    <row r="854" spans="2:23" x14ac:dyDescent="0.3">
      <c r="B854" s="228"/>
      <c r="C854" s="228"/>
      <c r="D854" s="228"/>
      <c r="E854" s="228"/>
      <c r="F854" s="228"/>
      <c r="G854" s="228"/>
      <c r="H854" s="120"/>
      <c r="I854" s="120"/>
      <c r="J854" s="120"/>
      <c r="K854" s="120"/>
      <c r="L854" s="120"/>
      <c r="M854" s="120"/>
      <c r="N854" s="120"/>
      <c r="O854" s="120"/>
      <c r="P854" s="120"/>
      <c r="Q854" s="242"/>
      <c r="R854" s="230"/>
      <c r="S854" s="231"/>
      <c r="T854" s="231"/>
      <c r="U854" s="228"/>
      <c r="V854" s="228"/>
      <c r="W854" s="228"/>
    </row>
    <row r="855" spans="2:23" x14ac:dyDescent="0.3">
      <c r="B855" s="228"/>
      <c r="C855" s="228"/>
      <c r="D855" s="228"/>
      <c r="E855" s="228"/>
      <c r="F855" s="228"/>
      <c r="G855" s="228"/>
      <c r="H855" s="120"/>
      <c r="I855" s="120"/>
      <c r="J855" s="120"/>
      <c r="K855" s="120"/>
      <c r="L855" s="120"/>
      <c r="M855" s="120"/>
      <c r="N855" s="120"/>
      <c r="O855" s="120"/>
      <c r="P855" s="120"/>
      <c r="Q855" s="242"/>
      <c r="R855" s="230"/>
      <c r="S855" s="231"/>
      <c r="T855" s="231"/>
      <c r="U855" s="228"/>
      <c r="V855" s="228"/>
      <c r="W855" s="228"/>
    </row>
    <row r="856" spans="2:23" x14ac:dyDescent="0.3">
      <c r="B856" s="228"/>
      <c r="C856" s="228"/>
      <c r="D856" s="228"/>
      <c r="E856" s="228"/>
      <c r="F856" s="228"/>
      <c r="G856" s="228"/>
      <c r="H856" s="120"/>
      <c r="I856" s="120"/>
      <c r="J856" s="120"/>
      <c r="K856" s="120"/>
      <c r="L856" s="120"/>
      <c r="M856" s="120"/>
      <c r="N856" s="120"/>
      <c r="O856" s="120"/>
      <c r="P856" s="120"/>
      <c r="Q856" s="242"/>
      <c r="R856" s="230"/>
      <c r="S856" s="231"/>
      <c r="T856" s="231"/>
      <c r="U856" s="228"/>
      <c r="V856" s="228"/>
      <c r="W856" s="228"/>
    </row>
    <row r="857" spans="2:23" x14ac:dyDescent="0.3">
      <c r="B857" s="228"/>
      <c r="C857" s="228"/>
      <c r="D857" s="228"/>
      <c r="E857" s="228"/>
      <c r="F857" s="228"/>
      <c r="G857" s="228"/>
      <c r="H857" s="120"/>
      <c r="I857" s="120"/>
      <c r="J857" s="120"/>
      <c r="K857" s="120"/>
      <c r="L857" s="120"/>
      <c r="M857" s="120"/>
      <c r="N857" s="120"/>
      <c r="O857" s="120"/>
      <c r="P857" s="120"/>
      <c r="Q857" s="242"/>
      <c r="R857" s="230"/>
      <c r="S857" s="231"/>
      <c r="T857" s="231"/>
      <c r="U857" s="228"/>
      <c r="V857" s="228"/>
      <c r="W857" s="228"/>
    </row>
    <row r="858" spans="2:23" x14ac:dyDescent="0.3">
      <c r="B858" s="228"/>
      <c r="C858" s="228"/>
      <c r="D858" s="228"/>
      <c r="E858" s="228"/>
      <c r="F858" s="228"/>
      <c r="G858" s="228"/>
      <c r="H858" s="120"/>
      <c r="I858" s="120"/>
      <c r="J858" s="120"/>
      <c r="K858" s="120"/>
      <c r="L858" s="120"/>
      <c r="M858" s="120"/>
      <c r="N858" s="120"/>
      <c r="O858" s="120"/>
      <c r="P858" s="120"/>
      <c r="Q858" s="242"/>
      <c r="R858" s="230"/>
      <c r="S858" s="231"/>
      <c r="T858" s="231"/>
      <c r="U858" s="228"/>
      <c r="V858" s="228"/>
      <c r="W858" s="228"/>
    </row>
    <row r="859" spans="2:23" x14ac:dyDescent="0.3">
      <c r="B859" s="228"/>
      <c r="C859" s="228"/>
      <c r="D859" s="228"/>
      <c r="E859" s="228"/>
      <c r="F859" s="228"/>
      <c r="G859" s="228"/>
      <c r="H859" s="120"/>
      <c r="I859" s="120"/>
      <c r="J859" s="120"/>
      <c r="K859" s="120"/>
      <c r="L859" s="120"/>
      <c r="M859" s="120"/>
      <c r="N859" s="120"/>
      <c r="O859" s="120"/>
      <c r="P859" s="120"/>
      <c r="Q859" s="242"/>
      <c r="R859" s="230"/>
      <c r="S859" s="231"/>
      <c r="T859" s="231"/>
      <c r="U859" s="228"/>
      <c r="V859" s="228"/>
      <c r="W859" s="228"/>
    </row>
    <row r="860" spans="2:23" x14ac:dyDescent="0.3">
      <c r="B860" s="228"/>
      <c r="C860" s="228"/>
      <c r="D860" s="228"/>
      <c r="E860" s="228"/>
      <c r="F860" s="228"/>
      <c r="G860" s="228"/>
      <c r="H860" s="120"/>
      <c r="I860" s="120"/>
      <c r="J860" s="120"/>
      <c r="K860" s="120"/>
      <c r="L860" s="120"/>
      <c r="M860" s="120"/>
      <c r="N860" s="120"/>
      <c r="O860" s="120"/>
      <c r="P860" s="120"/>
      <c r="Q860" s="242"/>
      <c r="R860" s="230"/>
      <c r="S860" s="231"/>
      <c r="T860" s="231"/>
      <c r="U860" s="228"/>
      <c r="V860" s="228"/>
      <c r="W860" s="228"/>
    </row>
    <row r="861" spans="2:23" x14ac:dyDescent="0.3">
      <c r="B861" s="228"/>
      <c r="C861" s="228"/>
      <c r="D861" s="228"/>
      <c r="E861" s="228"/>
      <c r="F861" s="228"/>
      <c r="G861" s="228"/>
      <c r="H861" s="120"/>
      <c r="I861" s="120"/>
      <c r="J861" s="120"/>
      <c r="K861" s="120"/>
      <c r="L861" s="120"/>
      <c r="M861" s="120"/>
      <c r="N861" s="120"/>
      <c r="O861" s="120"/>
      <c r="P861" s="120"/>
      <c r="Q861" s="242"/>
      <c r="R861" s="230"/>
      <c r="S861" s="231"/>
      <c r="T861" s="231"/>
      <c r="U861" s="228"/>
      <c r="V861" s="228"/>
      <c r="W861" s="228"/>
    </row>
    <row r="862" spans="2:23" x14ac:dyDescent="0.3">
      <c r="B862" s="228"/>
      <c r="C862" s="228"/>
      <c r="D862" s="228"/>
      <c r="E862" s="228"/>
      <c r="F862" s="228"/>
      <c r="G862" s="228"/>
      <c r="H862" s="120"/>
      <c r="I862" s="120"/>
      <c r="J862" s="120"/>
      <c r="K862" s="120"/>
      <c r="L862" s="120"/>
      <c r="M862" s="120"/>
      <c r="N862" s="120"/>
      <c r="O862" s="120"/>
      <c r="P862" s="120"/>
      <c r="Q862" s="242"/>
      <c r="R862" s="230"/>
      <c r="S862" s="231"/>
      <c r="T862" s="231"/>
      <c r="U862" s="228"/>
      <c r="V862" s="228"/>
      <c r="W862" s="228"/>
    </row>
    <row r="863" spans="2:23" x14ac:dyDescent="0.3">
      <c r="B863" s="228"/>
      <c r="C863" s="228"/>
      <c r="D863" s="228"/>
      <c r="E863" s="228"/>
      <c r="F863" s="228"/>
      <c r="G863" s="228"/>
      <c r="H863" s="120"/>
      <c r="I863" s="120"/>
      <c r="J863" s="120"/>
      <c r="K863" s="120"/>
      <c r="L863" s="120"/>
      <c r="M863" s="120"/>
      <c r="N863" s="120"/>
      <c r="O863" s="120"/>
      <c r="P863" s="120"/>
      <c r="Q863" s="242"/>
      <c r="R863" s="230"/>
      <c r="S863" s="231"/>
      <c r="T863" s="231"/>
      <c r="U863" s="228"/>
      <c r="V863" s="228"/>
      <c r="W863" s="228"/>
    </row>
    <row r="864" spans="2:23" x14ac:dyDescent="0.3">
      <c r="B864" s="228"/>
      <c r="C864" s="228"/>
      <c r="D864" s="228"/>
      <c r="E864" s="228"/>
      <c r="F864" s="228"/>
      <c r="G864" s="228"/>
      <c r="H864" s="120"/>
      <c r="I864" s="120"/>
      <c r="J864" s="120"/>
      <c r="K864" s="120"/>
      <c r="L864" s="120"/>
      <c r="M864" s="120"/>
      <c r="N864" s="120"/>
      <c r="O864" s="120"/>
      <c r="P864" s="120"/>
      <c r="Q864" s="242"/>
      <c r="R864" s="230"/>
      <c r="S864" s="231"/>
      <c r="T864" s="231"/>
      <c r="U864" s="228"/>
      <c r="V864" s="228"/>
      <c r="W864" s="228"/>
    </row>
    <row r="865" spans="2:23" x14ac:dyDescent="0.3">
      <c r="B865" s="228"/>
      <c r="C865" s="228"/>
      <c r="D865" s="228"/>
      <c r="E865" s="228"/>
      <c r="F865" s="228"/>
      <c r="G865" s="228"/>
      <c r="H865" s="120"/>
      <c r="I865" s="120"/>
      <c r="J865" s="120"/>
      <c r="K865" s="120"/>
      <c r="L865" s="120"/>
      <c r="M865" s="120"/>
      <c r="N865" s="120"/>
      <c r="O865" s="120"/>
      <c r="P865" s="120"/>
      <c r="Q865" s="242"/>
      <c r="R865" s="230"/>
      <c r="S865" s="231"/>
      <c r="T865" s="231"/>
      <c r="U865" s="228"/>
      <c r="V865" s="228"/>
      <c r="W865" s="228"/>
    </row>
    <row r="866" spans="2:23" x14ac:dyDescent="0.3">
      <c r="B866" s="228"/>
      <c r="C866" s="228"/>
      <c r="D866" s="228"/>
      <c r="E866" s="228"/>
      <c r="F866" s="228"/>
      <c r="G866" s="228"/>
      <c r="H866" s="120"/>
      <c r="I866" s="120"/>
      <c r="J866" s="120"/>
      <c r="K866" s="120"/>
      <c r="L866" s="120"/>
      <c r="M866" s="120"/>
      <c r="N866" s="120"/>
      <c r="O866" s="120"/>
      <c r="P866" s="120"/>
      <c r="Q866" s="242"/>
      <c r="R866" s="230"/>
      <c r="S866" s="231"/>
      <c r="T866" s="231"/>
      <c r="U866" s="228"/>
      <c r="V866" s="228"/>
      <c r="W866" s="228"/>
    </row>
    <row r="867" spans="2:23" x14ac:dyDescent="0.3">
      <c r="B867" s="228"/>
      <c r="C867" s="228"/>
      <c r="D867" s="228"/>
      <c r="E867" s="228"/>
      <c r="F867" s="228"/>
      <c r="G867" s="228"/>
      <c r="H867" s="120"/>
      <c r="I867" s="120"/>
      <c r="J867" s="120"/>
      <c r="K867" s="120"/>
      <c r="L867" s="120"/>
      <c r="M867" s="120"/>
      <c r="N867" s="120"/>
      <c r="O867" s="120"/>
      <c r="P867" s="120"/>
      <c r="Q867" s="242"/>
      <c r="R867" s="230"/>
      <c r="S867" s="231"/>
      <c r="T867" s="231"/>
      <c r="U867" s="228"/>
      <c r="V867" s="228"/>
      <c r="W867" s="228"/>
    </row>
    <row r="868" spans="2:23" x14ac:dyDescent="0.3">
      <c r="B868" s="228"/>
      <c r="C868" s="228"/>
      <c r="D868" s="228"/>
      <c r="E868" s="228"/>
      <c r="F868" s="228"/>
      <c r="G868" s="228"/>
      <c r="H868" s="120"/>
      <c r="I868" s="120"/>
      <c r="J868" s="120"/>
      <c r="K868" s="120"/>
      <c r="L868" s="120"/>
      <c r="M868" s="120"/>
      <c r="N868" s="120"/>
      <c r="O868" s="120"/>
      <c r="P868" s="120"/>
      <c r="Q868" s="242"/>
      <c r="R868" s="230"/>
      <c r="S868" s="231"/>
      <c r="T868" s="231"/>
      <c r="U868" s="228"/>
      <c r="V868" s="228"/>
      <c r="W868" s="228"/>
    </row>
    <row r="869" spans="2:23" x14ac:dyDescent="0.3">
      <c r="B869" s="228"/>
      <c r="C869" s="228"/>
      <c r="D869" s="228"/>
      <c r="E869" s="228"/>
      <c r="F869" s="228"/>
      <c r="G869" s="228"/>
      <c r="H869" s="120"/>
      <c r="I869" s="120"/>
      <c r="J869" s="120"/>
      <c r="K869" s="120"/>
      <c r="L869" s="120"/>
      <c r="M869" s="120"/>
      <c r="N869" s="120"/>
      <c r="O869" s="120"/>
      <c r="P869" s="120"/>
      <c r="Q869" s="242"/>
      <c r="R869" s="230"/>
      <c r="S869" s="231"/>
      <c r="T869" s="231"/>
      <c r="U869" s="228"/>
      <c r="V869" s="228"/>
      <c r="W869" s="228"/>
    </row>
    <row r="870" spans="2:23" x14ac:dyDescent="0.3">
      <c r="B870" s="228"/>
      <c r="C870" s="228"/>
      <c r="D870" s="228"/>
      <c r="E870" s="228"/>
      <c r="F870" s="228"/>
      <c r="G870" s="228"/>
      <c r="H870" s="120"/>
      <c r="I870" s="120"/>
      <c r="J870" s="120"/>
      <c r="K870" s="120"/>
      <c r="L870" s="120"/>
      <c r="M870" s="120"/>
      <c r="N870" s="120"/>
      <c r="O870" s="120"/>
      <c r="P870" s="120"/>
      <c r="Q870" s="242"/>
      <c r="R870" s="230"/>
      <c r="S870" s="231"/>
      <c r="T870" s="231"/>
      <c r="U870" s="228"/>
      <c r="V870" s="228"/>
      <c r="W870" s="228"/>
    </row>
    <row r="871" spans="2:23" x14ac:dyDescent="0.3">
      <c r="B871" s="228"/>
      <c r="C871" s="228"/>
      <c r="D871" s="228"/>
      <c r="E871" s="228"/>
      <c r="F871" s="228"/>
      <c r="G871" s="228"/>
      <c r="H871" s="120"/>
      <c r="I871" s="120"/>
      <c r="J871" s="120"/>
      <c r="K871" s="120"/>
      <c r="L871" s="120"/>
      <c r="M871" s="120"/>
      <c r="N871" s="120"/>
      <c r="O871" s="120"/>
      <c r="P871" s="120"/>
      <c r="Q871" s="242"/>
      <c r="R871" s="230"/>
      <c r="S871" s="231"/>
      <c r="T871" s="231"/>
      <c r="U871" s="228"/>
      <c r="V871" s="228"/>
      <c r="W871" s="228"/>
    </row>
    <row r="872" spans="2:23" x14ac:dyDescent="0.3">
      <c r="B872" s="228"/>
      <c r="C872" s="228"/>
      <c r="D872" s="228"/>
      <c r="E872" s="228"/>
      <c r="F872" s="228"/>
      <c r="G872" s="228"/>
      <c r="H872" s="120"/>
      <c r="I872" s="120"/>
      <c r="J872" s="120"/>
      <c r="K872" s="120"/>
      <c r="L872" s="120"/>
      <c r="M872" s="120"/>
      <c r="N872" s="120"/>
      <c r="O872" s="120"/>
      <c r="P872" s="120"/>
      <c r="Q872" s="242"/>
      <c r="R872" s="230"/>
      <c r="S872" s="231"/>
      <c r="T872" s="231"/>
      <c r="U872" s="228"/>
      <c r="V872" s="228"/>
      <c r="W872" s="228"/>
    </row>
    <row r="873" spans="2:23" x14ac:dyDescent="0.3">
      <c r="B873" s="228"/>
      <c r="C873" s="228"/>
      <c r="D873" s="228"/>
      <c r="E873" s="228"/>
      <c r="F873" s="228"/>
      <c r="G873" s="228"/>
      <c r="H873" s="120"/>
      <c r="I873" s="120"/>
      <c r="J873" s="120"/>
      <c r="K873" s="120"/>
      <c r="L873" s="120"/>
      <c r="M873" s="120"/>
      <c r="N873" s="120"/>
      <c r="O873" s="120"/>
      <c r="P873" s="120"/>
      <c r="Q873" s="242"/>
      <c r="R873" s="230"/>
      <c r="S873" s="231"/>
      <c r="T873" s="231"/>
      <c r="U873" s="228"/>
      <c r="V873" s="228"/>
      <c r="W873" s="228"/>
    </row>
    <row r="874" spans="2:23" x14ac:dyDescent="0.3">
      <c r="B874" s="228"/>
      <c r="C874" s="228"/>
      <c r="D874" s="228"/>
      <c r="E874" s="228"/>
      <c r="F874" s="228"/>
      <c r="G874" s="228"/>
      <c r="H874" s="120"/>
      <c r="I874" s="120"/>
      <c r="J874" s="120"/>
      <c r="K874" s="120"/>
      <c r="L874" s="120"/>
      <c r="M874" s="120"/>
      <c r="N874" s="120"/>
      <c r="O874" s="120"/>
      <c r="P874" s="120"/>
      <c r="Q874" s="242"/>
      <c r="R874" s="230"/>
      <c r="S874" s="231"/>
      <c r="T874" s="231"/>
      <c r="U874" s="228"/>
      <c r="V874" s="228"/>
      <c r="W874" s="228"/>
    </row>
    <row r="875" spans="2:23" x14ac:dyDescent="0.3">
      <c r="B875" s="228"/>
      <c r="C875" s="228"/>
      <c r="D875" s="228"/>
      <c r="E875" s="228"/>
      <c r="F875" s="228"/>
      <c r="G875" s="228"/>
      <c r="H875" s="120"/>
      <c r="I875" s="120"/>
      <c r="J875" s="120"/>
      <c r="K875" s="120"/>
      <c r="L875" s="120"/>
      <c r="M875" s="120"/>
      <c r="N875" s="120"/>
      <c r="O875" s="120"/>
      <c r="P875" s="120"/>
      <c r="Q875" s="242"/>
      <c r="R875" s="230"/>
      <c r="S875" s="231"/>
      <c r="T875" s="231"/>
      <c r="U875" s="228"/>
      <c r="V875" s="228"/>
      <c r="W875" s="228"/>
    </row>
    <row r="876" spans="2:23" x14ac:dyDescent="0.3">
      <c r="B876" s="228"/>
      <c r="C876" s="228"/>
      <c r="D876" s="228"/>
      <c r="E876" s="228"/>
      <c r="F876" s="228"/>
      <c r="G876" s="228"/>
      <c r="H876" s="120"/>
      <c r="I876" s="120"/>
      <c r="J876" s="120"/>
      <c r="K876" s="120"/>
      <c r="L876" s="120"/>
      <c r="M876" s="120"/>
      <c r="N876" s="120"/>
      <c r="O876" s="120"/>
      <c r="P876" s="120"/>
      <c r="Q876" s="242"/>
      <c r="R876" s="230"/>
      <c r="S876" s="231"/>
      <c r="T876" s="231"/>
      <c r="U876" s="228"/>
      <c r="V876" s="228"/>
      <c r="W876" s="228"/>
    </row>
    <row r="877" spans="2:23" x14ac:dyDescent="0.3">
      <c r="B877" s="228"/>
      <c r="C877" s="228"/>
      <c r="D877" s="228"/>
      <c r="E877" s="228"/>
      <c r="F877" s="228"/>
      <c r="G877" s="228"/>
      <c r="H877" s="120"/>
      <c r="I877" s="120"/>
      <c r="J877" s="120"/>
      <c r="K877" s="120"/>
      <c r="L877" s="120"/>
      <c r="M877" s="120"/>
      <c r="N877" s="120"/>
      <c r="O877" s="120"/>
      <c r="P877" s="120"/>
      <c r="Q877" s="242"/>
      <c r="R877" s="230"/>
      <c r="S877" s="231"/>
      <c r="T877" s="231"/>
      <c r="U877" s="228"/>
      <c r="V877" s="228"/>
      <c r="W877" s="228"/>
    </row>
    <row r="878" spans="2:23" x14ac:dyDescent="0.3">
      <c r="B878" s="228"/>
      <c r="C878" s="228"/>
      <c r="D878" s="228"/>
      <c r="E878" s="228"/>
      <c r="F878" s="228"/>
      <c r="G878" s="228"/>
      <c r="H878" s="120"/>
      <c r="I878" s="120"/>
      <c r="J878" s="120"/>
      <c r="K878" s="120"/>
      <c r="L878" s="120"/>
      <c r="M878" s="120"/>
      <c r="N878" s="120"/>
      <c r="O878" s="120"/>
      <c r="P878" s="120"/>
      <c r="Q878" s="242"/>
      <c r="R878" s="230"/>
      <c r="S878" s="231"/>
      <c r="T878" s="231"/>
      <c r="U878" s="228"/>
      <c r="V878" s="228"/>
      <c r="W878" s="228"/>
    </row>
    <row r="879" spans="2:23" x14ac:dyDescent="0.3">
      <c r="B879" s="228"/>
      <c r="C879" s="228"/>
      <c r="D879" s="228"/>
      <c r="E879" s="228"/>
      <c r="F879" s="228"/>
      <c r="G879" s="228"/>
      <c r="H879" s="120"/>
      <c r="I879" s="120"/>
      <c r="J879" s="120"/>
      <c r="K879" s="120"/>
      <c r="L879" s="120"/>
      <c r="M879" s="120"/>
      <c r="N879" s="120"/>
      <c r="O879" s="120"/>
      <c r="P879" s="120"/>
      <c r="Q879" s="242"/>
      <c r="R879" s="230"/>
      <c r="S879" s="231"/>
      <c r="T879" s="231"/>
      <c r="U879" s="228"/>
      <c r="V879" s="228"/>
      <c r="W879" s="228"/>
    </row>
    <row r="880" spans="2:23" x14ac:dyDescent="0.3">
      <c r="B880" s="228"/>
      <c r="C880" s="228"/>
      <c r="D880" s="228"/>
      <c r="E880" s="228"/>
      <c r="F880" s="228"/>
      <c r="G880" s="228"/>
      <c r="H880" s="120"/>
      <c r="I880" s="120"/>
      <c r="J880" s="120"/>
      <c r="K880" s="120"/>
      <c r="L880" s="120"/>
      <c r="M880" s="120"/>
      <c r="N880" s="120"/>
      <c r="O880" s="120"/>
      <c r="P880" s="120"/>
      <c r="Q880" s="242"/>
      <c r="R880" s="230"/>
      <c r="S880" s="231"/>
      <c r="T880" s="231"/>
      <c r="U880" s="228"/>
      <c r="V880" s="228"/>
      <c r="W880" s="228"/>
    </row>
    <row r="881" spans="2:23" x14ac:dyDescent="0.3">
      <c r="B881" s="228"/>
      <c r="C881" s="228"/>
      <c r="D881" s="228"/>
      <c r="E881" s="228"/>
      <c r="F881" s="228"/>
      <c r="G881" s="228"/>
      <c r="H881" s="120"/>
      <c r="I881" s="120"/>
      <c r="J881" s="120"/>
      <c r="K881" s="120"/>
      <c r="L881" s="120"/>
      <c r="M881" s="120"/>
      <c r="N881" s="120"/>
      <c r="O881" s="120"/>
      <c r="P881" s="120"/>
      <c r="Q881" s="242"/>
      <c r="R881" s="230"/>
      <c r="S881" s="231"/>
      <c r="T881" s="231"/>
      <c r="U881" s="228"/>
      <c r="V881" s="228"/>
      <c r="W881" s="228"/>
    </row>
    <row r="882" spans="2:23" x14ac:dyDescent="0.3">
      <c r="B882" s="228"/>
      <c r="C882" s="228"/>
      <c r="D882" s="228"/>
      <c r="E882" s="228"/>
      <c r="F882" s="228"/>
      <c r="G882" s="228"/>
      <c r="H882" s="120"/>
      <c r="I882" s="120"/>
      <c r="J882" s="120"/>
      <c r="K882" s="120"/>
      <c r="L882" s="120"/>
      <c r="M882" s="120"/>
      <c r="N882" s="120"/>
      <c r="O882" s="120"/>
      <c r="P882" s="120"/>
      <c r="Q882" s="242"/>
      <c r="R882" s="230"/>
      <c r="S882" s="231"/>
      <c r="T882" s="231"/>
      <c r="U882" s="228"/>
      <c r="V882" s="228"/>
      <c r="W882" s="228"/>
    </row>
    <row r="883" spans="2:23" x14ac:dyDescent="0.3">
      <c r="B883" s="228"/>
      <c r="C883" s="228"/>
      <c r="D883" s="228"/>
      <c r="E883" s="228"/>
      <c r="F883" s="228"/>
      <c r="G883" s="228"/>
      <c r="H883" s="120"/>
      <c r="I883" s="120"/>
      <c r="J883" s="120"/>
      <c r="K883" s="120"/>
      <c r="L883" s="120"/>
      <c r="M883" s="120"/>
      <c r="N883" s="120"/>
      <c r="O883" s="120"/>
      <c r="P883" s="120"/>
      <c r="Q883" s="242"/>
      <c r="R883" s="230"/>
      <c r="S883" s="231"/>
      <c r="T883" s="231"/>
      <c r="U883" s="228"/>
      <c r="V883" s="228"/>
      <c r="W883" s="228"/>
    </row>
    <row r="884" spans="2:23" x14ac:dyDescent="0.3">
      <c r="B884" s="228"/>
      <c r="C884" s="228"/>
      <c r="D884" s="228"/>
      <c r="E884" s="228"/>
      <c r="F884" s="228"/>
      <c r="G884" s="228"/>
      <c r="H884" s="120"/>
      <c r="I884" s="120"/>
      <c r="J884" s="120"/>
      <c r="K884" s="120"/>
      <c r="L884" s="120"/>
      <c r="M884" s="120"/>
      <c r="N884" s="120"/>
      <c r="O884" s="120"/>
      <c r="P884" s="120"/>
      <c r="Q884" s="242"/>
      <c r="R884" s="230"/>
      <c r="S884" s="231"/>
      <c r="T884" s="231"/>
      <c r="U884" s="228"/>
      <c r="V884" s="228"/>
      <c r="W884" s="228"/>
    </row>
    <row r="885" spans="2:23" x14ac:dyDescent="0.3">
      <c r="B885" s="228"/>
      <c r="C885" s="228"/>
      <c r="D885" s="228"/>
      <c r="E885" s="228"/>
      <c r="F885" s="228"/>
      <c r="G885" s="228"/>
      <c r="H885" s="120"/>
      <c r="I885" s="120"/>
      <c r="J885" s="120"/>
      <c r="K885" s="120"/>
      <c r="L885" s="120"/>
      <c r="M885" s="120"/>
      <c r="N885" s="120"/>
      <c r="O885" s="120"/>
      <c r="P885" s="120"/>
      <c r="Q885" s="242"/>
      <c r="R885" s="230"/>
      <c r="S885" s="231"/>
      <c r="T885" s="231"/>
      <c r="U885" s="228"/>
      <c r="V885" s="228"/>
      <c r="W885" s="228"/>
    </row>
    <row r="886" spans="2:23" x14ac:dyDescent="0.3">
      <c r="B886" s="228"/>
      <c r="C886" s="228"/>
      <c r="D886" s="228"/>
      <c r="E886" s="228"/>
      <c r="F886" s="228"/>
      <c r="G886" s="228"/>
      <c r="H886" s="120"/>
      <c r="I886" s="120"/>
      <c r="J886" s="120"/>
      <c r="K886" s="120"/>
      <c r="L886" s="120"/>
      <c r="M886" s="120"/>
      <c r="N886" s="120"/>
      <c r="O886" s="120"/>
      <c r="P886" s="120"/>
      <c r="Q886" s="242"/>
      <c r="R886" s="230"/>
      <c r="S886" s="231"/>
      <c r="T886" s="231"/>
      <c r="U886" s="228"/>
      <c r="V886" s="228"/>
      <c r="W886" s="228"/>
    </row>
    <row r="887" spans="2:23" x14ac:dyDescent="0.3">
      <c r="B887" s="228"/>
      <c r="C887" s="228"/>
      <c r="D887" s="228"/>
      <c r="E887" s="228"/>
      <c r="F887" s="228"/>
      <c r="G887" s="228"/>
      <c r="H887" s="120"/>
      <c r="I887" s="120"/>
      <c r="J887" s="120"/>
      <c r="K887" s="120"/>
      <c r="L887" s="120"/>
      <c r="M887" s="120"/>
      <c r="N887" s="120"/>
      <c r="O887" s="120"/>
      <c r="P887" s="120"/>
      <c r="Q887" s="242"/>
      <c r="R887" s="230"/>
      <c r="S887" s="231"/>
      <c r="T887" s="231"/>
      <c r="U887" s="228"/>
      <c r="V887" s="228"/>
      <c r="W887" s="228"/>
    </row>
    <row r="888" spans="2:23" x14ac:dyDescent="0.3">
      <c r="B888" s="228"/>
      <c r="C888" s="228"/>
      <c r="D888" s="228"/>
      <c r="E888" s="228"/>
      <c r="F888" s="228"/>
      <c r="G888" s="228"/>
      <c r="H888" s="120"/>
      <c r="I888" s="120"/>
      <c r="J888" s="120"/>
      <c r="K888" s="120"/>
      <c r="L888" s="120"/>
      <c r="M888" s="120"/>
      <c r="N888" s="120"/>
      <c r="O888" s="120"/>
      <c r="P888" s="120"/>
      <c r="Q888" s="242"/>
      <c r="R888" s="230"/>
      <c r="S888" s="231"/>
      <c r="T888" s="231"/>
      <c r="U888" s="228"/>
      <c r="V888" s="228"/>
      <c r="W888" s="228"/>
    </row>
    <row r="889" spans="2:23" x14ac:dyDescent="0.3">
      <c r="B889" s="228"/>
      <c r="C889" s="228"/>
      <c r="D889" s="228"/>
      <c r="E889" s="228"/>
      <c r="F889" s="228"/>
      <c r="G889" s="228"/>
      <c r="H889" s="120"/>
      <c r="I889" s="120"/>
      <c r="J889" s="120"/>
      <c r="K889" s="120"/>
      <c r="L889" s="120"/>
      <c r="M889" s="120"/>
      <c r="N889" s="120"/>
      <c r="O889" s="120"/>
      <c r="P889" s="120"/>
      <c r="Q889" s="242"/>
      <c r="R889" s="230"/>
      <c r="S889" s="231"/>
      <c r="T889" s="231"/>
      <c r="U889" s="228"/>
      <c r="V889" s="228"/>
      <c r="W889" s="228"/>
    </row>
    <row r="890" spans="2:23" x14ac:dyDescent="0.3">
      <c r="B890" s="228"/>
      <c r="C890" s="228"/>
      <c r="D890" s="228"/>
      <c r="E890" s="228"/>
      <c r="F890" s="228"/>
      <c r="G890" s="228"/>
      <c r="H890" s="120"/>
      <c r="I890" s="120"/>
      <c r="J890" s="120"/>
      <c r="K890" s="120"/>
      <c r="L890" s="120"/>
      <c r="M890" s="120"/>
      <c r="N890" s="120"/>
      <c r="O890" s="120"/>
      <c r="P890" s="120"/>
      <c r="Q890" s="242"/>
      <c r="R890" s="230"/>
      <c r="S890" s="231"/>
      <c r="T890" s="231"/>
      <c r="U890" s="228"/>
      <c r="V890" s="228"/>
      <c r="W890" s="228"/>
    </row>
    <row r="891" spans="2:23" x14ac:dyDescent="0.3">
      <c r="B891" s="228"/>
      <c r="C891" s="228"/>
      <c r="D891" s="228"/>
      <c r="E891" s="228"/>
      <c r="F891" s="228"/>
      <c r="G891" s="228"/>
      <c r="H891" s="120"/>
      <c r="I891" s="120"/>
      <c r="J891" s="120"/>
      <c r="K891" s="120"/>
      <c r="L891" s="120"/>
      <c r="M891" s="120"/>
      <c r="N891" s="120"/>
      <c r="O891" s="120"/>
      <c r="P891" s="120"/>
      <c r="Q891" s="242"/>
      <c r="R891" s="230"/>
      <c r="S891" s="231"/>
      <c r="T891" s="231"/>
      <c r="U891" s="228"/>
      <c r="V891" s="228"/>
      <c r="W891" s="228"/>
    </row>
    <row r="892" spans="2:23" x14ac:dyDescent="0.3">
      <c r="B892" s="228"/>
      <c r="C892" s="228"/>
      <c r="D892" s="228"/>
      <c r="E892" s="228"/>
      <c r="F892" s="228"/>
      <c r="G892" s="228"/>
      <c r="H892" s="120"/>
      <c r="I892" s="120"/>
      <c r="J892" s="120"/>
      <c r="K892" s="120"/>
      <c r="L892" s="120"/>
      <c r="M892" s="120"/>
      <c r="N892" s="120"/>
      <c r="O892" s="120"/>
      <c r="P892" s="120"/>
      <c r="Q892" s="242"/>
      <c r="R892" s="230"/>
      <c r="S892" s="231"/>
      <c r="T892" s="231"/>
      <c r="U892" s="228"/>
      <c r="V892" s="228"/>
      <c r="W892" s="228"/>
    </row>
    <row r="893" spans="2:23" x14ac:dyDescent="0.3">
      <c r="B893" s="228"/>
      <c r="C893" s="228"/>
      <c r="D893" s="228"/>
      <c r="E893" s="228"/>
      <c r="F893" s="228"/>
      <c r="G893" s="228"/>
      <c r="H893" s="120"/>
      <c r="I893" s="120"/>
      <c r="J893" s="120"/>
      <c r="K893" s="120"/>
      <c r="L893" s="120"/>
      <c r="M893" s="120"/>
      <c r="N893" s="120"/>
      <c r="O893" s="120"/>
      <c r="P893" s="120"/>
      <c r="Q893" s="242"/>
      <c r="R893" s="230"/>
      <c r="S893" s="231"/>
      <c r="T893" s="231"/>
      <c r="U893" s="228"/>
      <c r="V893" s="228"/>
      <c r="W893" s="228"/>
    </row>
    <row r="894" spans="2:23" x14ac:dyDescent="0.3">
      <c r="B894" s="228"/>
      <c r="C894" s="228"/>
      <c r="D894" s="228"/>
      <c r="E894" s="228"/>
      <c r="F894" s="228"/>
      <c r="G894" s="228"/>
      <c r="H894" s="120"/>
      <c r="I894" s="120"/>
      <c r="J894" s="120"/>
      <c r="K894" s="120"/>
      <c r="L894" s="120"/>
      <c r="M894" s="120"/>
      <c r="N894" s="120"/>
      <c r="O894" s="120"/>
      <c r="P894" s="120"/>
      <c r="Q894" s="242"/>
      <c r="R894" s="230"/>
      <c r="S894" s="231"/>
      <c r="T894" s="231"/>
      <c r="U894" s="228"/>
      <c r="V894" s="228"/>
      <c r="W894" s="228"/>
    </row>
    <row r="895" spans="2:23" x14ac:dyDescent="0.3">
      <c r="B895" s="228"/>
      <c r="C895" s="228"/>
      <c r="D895" s="228"/>
      <c r="E895" s="228"/>
      <c r="F895" s="228"/>
      <c r="G895" s="228"/>
      <c r="H895" s="120"/>
      <c r="I895" s="120"/>
      <c r="J895" s="120"/>
      <c r="K895" s="120"/>
      <c r="L895" s="120"/>
      <c r="M895" s="120"/>
      <c r="N895" s="120"/>
      <c r="O895" s="120"/>
      <c r="P895" s="120"/>
      <c r="Q895" s="242"/>
      <c r="R895" s="230"/>
      <c r="S895" s="231"/>
      <c r="T895" s="231"/>
      <c r="U895" s="228"/>
      <c r="V895" s="228"/>
      <c r="W895" s="228"/>
    </row>
    <row r="896" spans="2:23" x14ac:dyDescent="0.3">
      <c r="B896" s="228"/>
      <c r="C896" s="228"/>
      <c r="D896" s="228"/>
      <c r="E896" s="228"/>
      <c r="F896" s="228"/>
      <c r="G896" s="228"/>
      <c r="H896" s="120"/>
      <c r="I896" s="120"/>
      <c r="J896" s="120"/>
      <c r="K896" s="120"/>
      <c r="L896" s="120"/>
      <c r="M896" s="120"/>
      <c r="N896" s="120"/>
      <c r="O896" s="120"/>
      <c r="P896" s="120"/>
      <c r="Q896" s="242"/>
      <c r="R896" s="230"/>
      <c r="S896" s="231"/>
      <c r="T896" s="231"/>
      <c r="U896" s="228"/>
      <c r="V896" s="228"/>
      <c r="W896" s="228"/>
    </row>
    <row r="897" spans="2:23" x14ac:dyDescent="0.3">
      <c r="B897" s="228"/>
      <c r="C897" s="228"/>
      <c r="D897" s="228"/>
      <c r="E897" s="228"/>
      <c r="F897" s="228"/>
      <c r="G897" s="228"/>
      <c r="H897" s="120"/>
      <c r="I897" s="120"/>
      <c r="J897" s="120"/>
      <c r="K897" s="120"/>
      <c r="L897" s="120"/>
      <c r="M897" s="120"/>
      <c r="N897" s="120"/>
      <c r="O897" s="120"/>
      <c r="P897" s="120"/>
      <c r="Q897" s="242"/>
      <c r="R897" s="230"/>
      <c r="S897" s="231"/>
      <c r="T897" s="231"/>
      <c r="U897" s="228"/>
      <c r="V897" s="228"/>
      <c r="W897" s="228"/>
    </row>
    <row r="898" spans="2:23" x14ac:dyDescent="0.3">
      <c r="B898" s="228"/>
      <c r="C898" s="228"/>
      <c r="D898" s="228"/>
      <c r="E898" s="228"/>
      <c r="F898" s="228"/>
      <c r="G898" s="228"/>
      <c r="H898" s="120"/>
      <c r="I898" s="120"/>
      <c r="J898" s="120"/>
      <c r="K898" s="120"/>
      <c r="L898" s="120"/>
      <c r="M898" s="120"/>
      <c r="N898" s="120"/>
      <c r="O898" s="120"/>
      <c r="P898" s="120"/>
      <c r="Q898" s="242"/>
      <c r="R898" s="230"/>
      <c r="S898" s="231"/>
      <c r="T898" s="231"/>
      <c r="U898" s="228"/>
      <c r="V898" s="228"/>
      <c r="W898" s="228"/>
    </row>
    <row r="899" spans="2:23" x14ac:dyDescent="0.3">
      <c r="B899" s="228"/>
      <c r="C899" s="228"/>
      <c r="D899" s="228"/>
      <c r="E899" s="228"/>
      <c r="F899" s="228"/>
      <c r="G899" s="228"/>
      <c r="H899" s="120"/>
      <c r="I899" s="120"/>
      <c r="J899" s="120"/>
      <c r="K899" s="120"/>
      <c r="L899" s="120"/>
      <c r="M899" s="120"/>
      <c r="N899" s="120"/>
      <c r="O899" s="120"/>
      <c r="P899" s="120"/>
      <c r="Q899" s="242"/>
      <c r="R899" s="230"/>
      <c r="S899" s="231"/>
      <c r="T899" s="231"/>
      <c r="U899" s="228"/>
      <c r="V899" s="228"/>
      <c r="W899" s="228"/>
    </row>
    <row r="900" spans="2:23" x14ac:dyDescent="0.3">
      <c r="B900" s="228"/>
      <c r="C900" s="228"/>
      <c r="D900" s="228"/>
      <c r="E900" s="228"/>
      <c r="F900" s="228"/>
      <c r="G900" s="228"/>
      <c r="H900" s="120"/>
      <c r="I900" s="120"/>
      <c r="J900" s="120"/>
      <c r="K900" s="120"/>
      <c r="L900" s="120"/>
      <c r="M900" s="120"/>
      <c r="N900" s="120"/>
      <c r="O900" s="120"/>
      <c r="P900" s="120"/>
      <c r="Q900" s="242"/>
      <c r="R900" s="230"/>
      <c r="S900" s="231"/>
      <c r="T900" s="231"/>
      <c r="U900" s="228"/>
      <c r="V900" s="228"/>
      <c r="W900" s="228"/>
    </row>
    <row r="901" spans="2:23" x14ac:dyDescent="0.3">
      <c r="B901" s="228"/>
      <c r="C901" s="228"/>
      <c r="D901" s="228"/>
      <c r="E901" s="228"/>
      <c r="F901" s="228"/>
      <c r="G901" s="228"/>
      <c r="H901" s="120"/>
      <c r="I901" s="120"/>
      <c r="J901" s="120"/>
      <c r="K901" s="120"/>
      <c r="L901" s="120"/>
      <c r="M901" s="120"/>
      <c r="N901" s="120"/>
      <c r="O901" s="120"/>
      <c r="P901" s="120"/>
      <c r="Q901" s="242"/>
      <c r="R901" s="230"/>
      <c r="S901" s="231"/>
      <c r="T901" s="231"/>
      <c r="U901" s="228"/>
      <c r="V901" s="228"/>
      <c r="W901" s="228"/>
    </row>
    <row r="902" spans="2:23" x14ac:dyDescent="0.3">
      <c r="B902" s="228"/>
      <c r="C902" s="228"/>
      <c r="D902" s="228"/>
      <c r="E902" s="228"/>
      <c r="F902" s="228"/>
      <c r="G902" s="228"/>
      <c r="H902" s="120"/>
      <c r="I902" s="120"/>
      <c r="J902" s="120"/>
      <c r="K902" s="120"/>
      <c r="L902" s="120"/>
      <c r="M902" s="120"/>
      <c r="N902" s="120"/>
      <c r="O902" s="120"/>
      <c r="P902" s="120"/>
      <c r="Q902" s="242"/>
      <c r="R902" s="230"/>
      <c r="S902" s="231"/>
      <c r="T902" s="231"/>
      <c r="U902" s="228"/>
      <c r="V902" s="228"/>
      <c r="W902" s="228"/>
    </row>
    <row r="903" spans="2:23" x14ac:dyDescent="0.3">
      <c r="B903" s="228"/>
      <c r="C903" s="228"/>
      <c r="D903" s="228"/>
      <c r="E903" s="228"/>
      <c r="F903" s="228"/>
      <c r="G903" s="228"/>
      <c r="H903" s="120"/>
      <c r="I903" s="120"/>
      <c r="J903" s="120"/>
      <c r="K903" s="120"/>
      <c r="L903" s="120"/>
      <c r="M903" s="120"/>
      <c r="N903" s="120"/>
      <c r="O903" s="120"/>
      <c r="P903" s="120"/>
      <c r="Q903" s="242"/>
      <c r="R903" s="230"/>
      <c r="S903" s="231"/>
      <c r="T903" s="231"/>
      <c r="U903" s="228"/>
      <c r="V903" s="228"/>
      <c r="W903" s="228"/>
    </row>
    <row r="904" spans="2:23" x14ac:dyDescent="0.3">
      <c r="B904" s="228"/>
      <c r="C904" s="228"/>
      <c r="D904" s="228"/>
      <c r="E904" s="228"/>
      <c r="F904" s="228"/>
      <c r="G904" s="228"/>
      <c r="H904" s="120"/>
      <c r="I904" s="120"/>
      <c r="J904" s="120"/>
      <c r="K904" s="120"/>
      <c r="L904" s="120"/>
      <c r="M904" s="120"/>
      <c r="N904" s="120"/>
      <c r="O904" s="120"/>
      <c r="P904" s="120"/>
      <c r="Q904" s="242"/>
      <c r="R904" s="230"/>
      <c r="S904" s="231"/>
      <c r="T904" s="231"/>
      <c r="U904" s="228"/>
      <c r="V904" s="228"/>
      <c r="W904" s="228"/>
    </row>
    <row r="905" spans="2:23" x14ac:dyDescent="0.3">
      <c r="B905" s="228"/>
      <c r="C905" s="228"/>
      <c r="D905" s="228"/>
      <c r="E905" s="228"/>
      <c r="F905" s="228"/>
      <c r="G905" s="228"/>
      <c r="H905" s="120"/>
      <c r="I905" s="120"/>
      <c r="J905" s="120"/>
      <c r="K905" s="120"/>
      <c r="L905" s="120"/>
      <c r="M905" s="120"/>
      <c r="N905" s="120"/>
      <c r="O905" s="120"/>
      <c r="P905" s="120"/>
      <c r="Q905" s="242"/>
      <c r="R905" s="230"/>
      <c r="S905" s="231"/>
      <c r="T905" s="231"/>
      <c r="U905" s="228"/>
      <c r="V905" s="228"/>
      <c r="W905" s="228"/>
    </row>
    <row r="906" spans="2:23" x14ac:dyDescent="0.3">
      <c r="B906" s="228"/>
      <c r="C906" s="228"/>
      <c r="D906" s="228"/>
      <c r="E906" s="228"/>
      <c r="F906" s="228"/>
      <c r="G906" s="228"/>
      <c r="H906" s="120"/>
      <c r="I906" s="120"/>
      <c r="J906" s="120"/>
      <c r="K906" s="120"/>
      <c r="L906" s="120"/>
      <c r="M906" s="120"/>
      <c r="N906" s="120"/>
      <c r="O906" s="120"/>
      <c r="P906" s="120"/>
      <c r="Q906" s="242"/>
      <c r="R906" s="230"/>
      <c r="S906" s="231"/>
      <c r="T906" s="231"/>
      <c r="U906" s="228"/>
      <c r="V906" s="228"/>
      <c r="W906" s="228"/>
    </row>
    <row r="907" spans="2:23" x14ac:dyDescent="0.3">
      <c r="B907" s="228"/>
      <c r="C907" s="228"/>
      <c r="D907" s="228"/>
      <c r="E907" s="228"/>
      <c r="F907" s="228"/>
      <c r="G907" s="228"/>
      <c r="H907" s="120"/>
      <c r="I907" s="120"/>
      <c r="J907" s="120"/>
      <c r="K907" s="120"/>
      <c r="L907" s="120"/>
      <c r="M907" s="120"/>
      <c r="N907" s="120"/>
      <c r="O907" s="120"/>
      <c r="P907" s="120"/>
      <c r="Q907" s="242"/>
      <c r="R907" s="230"/>
      <c r="S907" s="231"/>
      <c r="T907" s="231"/>
      <c r="U907" s="228"/>
      <c r="V907" s="228"/>
      <c r="W907" s="228"/>
    </row>
    <row r="908" spans="2:23" x14ac:dyDescent="0.3">
      <c r="B908" s="228"/>
      <c r="C908" s="228"/>
      <c r="D908" s="228"/>
      <c r="E908" s="228"/>
      <c r="F908" s="228"/>
      <c r="G908" s="228"/>
      <c r="H908" s="120"/>
      <c r="I908" s="120"/>
      <c r="J908" s="120"/>
      <c r="K908" s="120"/>
      <c r="L908" s="120"/>
      <c r="M908" s="120"/>
      <c r="N908" s="120"/>
      <c r="O908" s="120"/>
      <c r="P908" s="120"/>
      <c r="Q908" s="242"/>
      <c r="R908" s="230"/>
      <c r="S908" s="231"/>
      <c r="T908" s="231"/>
      <c r="U908" s="228"/>
      <c r="V908" s="228"/>
      <c r="W908" s="228"/>
    </row>
    <row r="909" spans="2:23" x14ac:dyDescent="0.3">
      <c r="B909" s="228"/>
      <c r="C909" s="228"/>
      <c r="D909" s="228"/>
      <c r="E909" s="228"/>
      <c r="F909" s="228"/>
      <c r="G909" s="228"/>
      <c r="H909" s="120"/>
      <c r="I909" s="120"/>
      <c r="J909" s="120"/>
      <c r="K909" s="120"/>
      <c r="L909" s="120"/>
      <c r="M909" s="120"/>
      <c r="N909" s="120"/>
      <c r="O909" s="120"/>
      <c r="P909" s="120"/>
      <c r="Q909" s="242"/>
      <c r="R909" s="230"/>
      <c r="S909" s="231"/>
      <c r="T909" s="231"/>
      <c r="U909" s="228"/>
      <c r="V909" s="228"/>
      <c r="W909" s="228"/>
    </row>
    <row r="910" spans="2:23" x14ac:dyDescent="0.3">
      <c r="B910" s="228"/>
      <c r="C910" s="228"/>
      <c r="D910" s="228"/>
      <c r="E910" s="228"/>
      <c r="F910" s="228"/>
      <c r="G910" s="228"/>
      <c r="H910" s="120"/>
      <c r="I910" s="120"/>
      <c r="J910" s="120"/>
      <c r="K910" s="120"/>
      <c r="L910" s="120"/>
      <c r="M910" s="120"/>
      <c r="N910" s="120"/>
      <c r="O910" s="120"/>
      <c r="P910" s="120"/>
      <c r="Q910" s="242"/>
      <c r="R910" s="230"/>
      <c r="S910" s="231"/>
      <c r="T910" s="231"/>
      <c r="U910" s="228"/>
      <c r="V910" s="228"/>
      <c r="W910" s="228"/>
    </row>
    <row r="911" spans="2:23" x14ac:dyDescent="0.3">
      <c r="B911" s="228"/>
      <c r="C911" s="228"/>
      <c r="D911" s="228"/>
      <c r="E911" s="228"/>
      <c r="F911" s="228"/>
      <c r="G911" s="228"/>
      <c r="H911" s="120"/>
      <c r="I911" s="120"/>
      <c r="J911" s="120"/>
      <c r="K911" s="120"/>
      <c r="L911" s="120"/>
      <c r="M911" s="120"/>
      <c r="N911" s="120"/>
      <c r="O911" s="120"/>
      <c r="P911" s="120"/>
      <c r="Q911" s="242"/>
      <c r="R911" s="230"/>
      <c r="S911" s="231"/>
      <c r="T911" s="231"/>
      <c r="U911" s="228"/>
      <c r="V911" s="228"/>
      <c r="W911" s="228"/>
    </row>
    <row r="912" spans="2:23" x14ac:dyDescent="0.3">
      <c r="B912" s="228"/>
      <c r="C912" s="228"/>
      <c r="D912" s="228"/>
      <c r="E912" s="228"/>
      <c r="F912" s="228"/>
      <c r="G912" s="228"/>
      <c r="H912" s="120"/>
      <c r="I912" s="120"/>
      <c r="J912" s="120"/>
      <c r="K912" s="120"/>
      <c r="L912" s="120"/>
      <c r="M912" s="120"/>
      <c r="N912" s="120"/>
      <c r="O912" s="120"/>
      <c r="P912" s="120"/>
      <c r="Q912" s="242"/>
      <c r="R912" s="230"/>
      <c r="S912" s="231"/>
      <c r="T912" s="231"/>
      <c r="U912" s="228"/>
      <c r="V912" s="228"/>
      <c r="W912" s="228"/>
    </row>
    <row r="913" spans="2:23" x14ac:dyDescent="0.3">
      <c r="B913" s="228"/>
      <c r="C913" s="228"/>
      <c r="D913" s="228"/>
      <c r="E913" s="228"/>
      <c r="F913" s="228"/>
      <c r="G913" s="228"/>
      <c r="H913" s="120"/>
      <c r="I913" s="120"/>
      <c r="J913" s="120"/>
      <c r="K913" s="120"/>
      <c r="L913" s="120"/>
      <c r="M913" s="120"/>
      <c r="N913" s="120"/>
      <c r="O913" s="120"/>
      <c r="P913" s="120"/>
      <c r="Q913" s="242"/>
      <c r="R913" s="230"/>
      <c r="S913" s="231"/>
      <c r="T913" s="231"/>
      <c r="U913" s="228"/>
      <c r="V913" s="228"/>
      <c r="W913" s="228"/>
    </row>
    <row r="914" spans="2:23" x14ac:dyDescent="0.3">
      <c r="B914" s="228"/>
      <c r="C914" s="228"/>
      <c r="D914" s="228"/>
      <c r="E914" s="228"/>
      <c r="F914" s="228"/>
      <c r="G914" s="228"/>
      <c r="H914" s="120"/>
      <c r="I914" s="120"/>
      <c r="J914" s="120"/>
      <c r="K914" s="120"/>
      <c r="L914" s="120"/>
      <c r="M914" s="120"/>
      <c r="N914" s="120"/>
      <c r="O914" s="120"/>
      <c r="P914" s="120"/>
      <c r="Q914" s="242"/>
      <c r="R914" s="230"/>
      <c r="S914" s="231"/>
      <c r="T914" s="231"/>
      <c r="U914" s="228"/>
      <c r="V914" s="228"/>
      <c r="W914" s="228"/>
    </row>
    <row r="915" spans="2:23" x14ac:dyDescent="0.3">
      <c r="B915" s="228"/>
      <c r="C915" s="228"/>
      <c r="D915" s="228"/>
      <c r="E915" s="228"/>
      <c r="F915" s="228"/>
      <c r="G915" s="228"/>
      <c r="H915" s="120"/>
      <c r="I915" s="120"/>
      <c r="J915" s="120"/>
      <c r="K915" s="120"/>
      <c r="L915" s="120"/>
      <c r="M915" s="120"/>
      <c r="N915" s="120"/>
      <c r="O915" s="120"/>
      <c r="P915" s="120"/>
      <c r="Q915" s="242"/>
      <c r="R915" s="230"/>
      <c r="S915" s="231"/>
      <c r="T915" s="231"/>
      <c r="U915" s="228"/>
      <c r="V915" s="228"/>
      <c r="W915" s="228"/>
    </row>
    <row r="916" spans="2:23" x14ac:dyDescent="0.3">
      <c r="B916" s="228"/>
      <c r="C916" s="228"/>
      <c r="D916" s="228"/>
      <c r="E916" s="228"/>
      <c r="F916" s="228"/>
      <c r="G916" s="228"/>
      <c r="H916" s="120"/>
      <c r="I916" s="120"/>
      <c r="J916" s="120"/>
      <c r="K916" s="120"/>
      <c r="L916" s="120"/>
      <c r="M916" s="120"/>
      <c r="N916" s="120"/>
      <c r="O916" s="120"/>
      <c r="P916" s="120"/>
      <c r="Q916" s="242"/>
      <c r="R916" s="230"/>
      <c r="S916" s="231"/>
      <c r="T916" s="231"/>
      <c r="U916" s="228"/>
      <c r="V916" s="228"/>
      <c r="W916" s="228"/>
    </row>
    <row r="917" spans="2:23" x14ac:dyDescent="0.3">
      <c r="B917" s="228"/>
      <c r="C917" s="228"/>
      <c r="D917" s="228"/>
      <c r="E917" s="228"/>
      <c r="F917" s="228"/>
      <c r="G917" s="228"/>
      <c r="H917" s="120"/>
      <c r="I917" s="120"/>
      <c r="J917" s="120"/>
      <c r="K917" s="120"/>
      <c r="L917" s="120"/>
      <c r="M917" s="120"/>
      <c r="N917" s="120"/>
      <c r="O917" s="120"/>
      <c r="P917" s="120"/>
      <c r="Q917" s="242"/>
      <c r="R917" s="230"/>
      <c r="S917" s="231"/>
      <c r="T917" s="231"/>
      <c r="U917" s="228"/>
      <c r="V917" s="228"/>
      <c r="W917" s="228"/>
    </row>
    <row r="918" spans="2:23" x14ac:dyDescent="0.3">
      <c r="B918" s="228"/>
      <c r="C918" s="228"/>
      <c r="D918" s="228"/>
      <c r="E918" s="228"/>
      <c r="F918" s="228"/>
      <c r="G918" s="228"/>
      <c r="H918" s="120"/>
      <c r="I918" s="120"/>
      <c r="J918" s="120"/>
      <c r="K918" s="120"/>
      <c r="L918" s="120"/>
      <c r="M918" s="120"/>
      <c r="N918" s="120"/>
      <c r="O918" s="120"/>
      <c r="P918" s="120"/>
      <c r="Q918" s="242"/>
      <c r="R918" s="230"/>
      <c r="S918" s="231"/>
      <c r="T918" s="231"/>
      <c r="U918" s="228"/>
      <c r="V918" s="228"/>
      <c r="W918" s="228"/>
    </row>
    <row r="919" spans="2:23" x14ac:dyDescent="0.3">
      <c r="B919" s="228"/>
      <c r="C919" s="228"/>
      <c r="D919" s="228"/>
      <c r="E919" s="228"/>
      <c r="F919" s="228"/>
      <c r="G919" s="228"/>
      <c r="H919" s="120"/>
      <c r="I919" s="120"/>
      <c r="J919" s="120"/>
      <c r="K919" s="120"/>
      <c r="L919" s="120"/>
      <c r="M919" s="120"/>
      <c r="N919" s="120"/>
      <c r="O919" s="120"/>
      <c r="P919" s="120"/>
      <c r="Q919" s="242"/>
      <c r="R919" s="230"/>
      <c r="S919" s="231"/>
      <c r="T919" s="231"/>
      <c r="U919" s="228"/>
      <c r="V919" s="228"/>
      <c r="W919" s="228"/>
    </row>
    <row r="920" spans="2:23" x14ac:dyDescent="0.3">
      <c r="B920" s="228"/>
      <c r="C920" s="228"/>
      <c r="D920" s="228"/>
      <c r="E920" s="228"/>
      <c r="F920" s="228"/>
      <c r="G920" s="228"/>
      <c r="H920" s="120"/>
      <c r="I920" s="120"/>
      <c r="J920" s="120"/>
      <c r="K920" s="120"/>
      <c r="L920" s="120"/>
      <c r="M920" s="120"/>
      <c r="N920" s="120"/>
      <c r="O920" s="120"/>
      <c r="P920" s="120"/>
      <c r="Q920" s="242"/>
      <c r="R920" s="230"/>
      <c r="S920" s="231"/>
      <c r="T920" s="231"/>
      <c r="U920" s="228"/>
      <c r="V920" s="228"/>
      <c r="W920" s="228"/>
    </row>
    <row r="921" spans="2:23" x14ac:dyDescent="0.3">
      <c r="B921" s="228"/>
      <c r="C921" s="228"/>
      <c r="D921" s="228"/>
      <c r="E921" s="228"/>
      <c r="F921" s="228"/>
      <c r="G921" s="228"/>
      <c r="H921" s="120"/>
      <c r="I921" s="120"/>
      <c r="J921" s="120"/>
      <c r="K921" s="120"/>
      <c r="L921" s="120"/>
      <c r="M921" s="120"/>
      <c r="N921" s="120"/>
      <c r="O921" s="120"/>
      <c r="P921" s="120"/>
      <c r="Q921" s="242"/>
      <c r="R921" s="230"/>
      <c r="S921" s="231"/>
      <c r="T921" s="231"/>
      <c r="U921" s="228"/>
      <c r="V921" s="228"/>
      <c r="W921" s="228"/>
    </row>
    <row r="922" spans="2:23" x14ac:dyDescent="0.3">
      <c r="B922" s="228"/>
      <c r="C922" s="228"/>
      <c r="D922" s="228"/>
      <c r="E922" s="228"/>
      <c r="F922" s="228"/>
      <c r="G922" s="228"/>
      <c r="H922" s="120"/>
      <c r="I922" s="120"/>
      <c r="J922" s="120"/>
      <c r="K922" s="120"/>
      <c r="L922" s="120"/>
      <c r="M922" s="120"/>
      <c r="N922" s="120"/>
      <c r="O922" s="120"/>
      <c r="P922" s="120"/>
      <c r="Q922" s="242"/>
      <c r="R922" s="230"/>
      <c r="S922" s="231"/>
      <c r="T922" s="231"/>
      <c r="U922" s="228"/>
      <c r="V922" s="228"/>
      <c r="W922" s="228"/>
    </row>
    <row r="923" spans="2:23" x14ac:dyDescent="0.3">
      <c r="B923" s="228"/>
      <c r="C923" s="228"/>
      <c r="D923" s="228"/>
      <c r="E923" s="228"/>
      <c r="F923" s="228"/>
      <c r="G923" s="228"/>
      <c r="H923" s="120"/>
      <c r="I923" s="120"/>
      <c r="J923" s="120"/>
      <c r="K923" s="120"/>
      <c r="L923" s="120"/>
      <c r="M923" s="120"/>
      <c r="N923" s="120"/>
      <c r="O923" s="120"/>
      <c r="P923" s="120"/>
      <c r="Q923" s="242"/>
      <c r="R923" s="230"/>
      <c r="S923" s="231"/>
      <c r="T923" s="231"/>
      <c r="U923" s="228"/>
      <c r="V923" s="228"/>
      <c r="W923" s="228"/>
    </row>
    <row r="924" spans="2:23" x14ac:dyDescent="0.3">
      <c r="B924" s="228"/>
      <c r="C924" s="228"/>
      <c r="D924" s="228"/>
      <c r="E924" s="228"/>
      <c r="F924" s="228"/>
      <c r="G924" s="228"/>
      <c r="H924" s="120"/>
      <c r="I924" s="120"/>
      <c r="J924" s="120"/>
      <c r="K924" s="120"/>
      <c r="L924" s="120"/>
      <c r="M924" s="120"/>
      <c r="N924" s="120"/>
      <c r="O924" s="120"/>
      <c r="P924" s="120"/>
      <c r="Q924" s="242"/>
      <c r="R924" s="230"/>
      <c r="S924" s="231"/>
      <c r="T924" s="231"/>
      <c r="U924" s="228"/>
      <c r="V924" s="228"/>
      <c r="W924" s="228"/>
    </row>
    <row r="925" spans="2:23" x14ac:dyDescent="0.3">
      <c r="B925" s="228"/>
      <c r="C925" s="228"/>
      <c r="D925" s="228"/>
      <c r="E925" s="228"/>
      <c r="F925" s="228"/>
      <c r="G925" s="228"/>
      <c r="H925" s="120"/>
      <c r="I925" s="120"/>
      <c r="J925" s="120"/>
      <c r="K925" s="120"/>
      <c r="L925" s="120"/>
      <c r="M925" s="120"/>
      <c r="N925" s="120"/>
      <c r="O925" s="120"/>
      <c r="P925" s="120"/>
      <c r="Q925" s="242"/>
      <c r="R925" s="230"/>
      <c r="S925" s="231"/>
      <c r="T925" s="231"/>
      <c r="U925" s="228"/>
      <c r="V925" s="228"/>
      <c r="W925" s="228"/>
    </row>
    <row r="926" spans="2:23" x14ac:dyDescent="0.3">
      <c r="B926" s="228"/>
      <c r="C926" s="228"/>
      <c r="D926" s="228"/>
      <c r="E926" s="228"/>
      <c r="F926" s="228"/>
      <c r="G926" s="228"/>
      <c r="H926" s="120"/>
      <c r="I926" s="120"/>
      <c r="J926" s="120"/>
      <c r="K926" s="120"/>
      <c r="L926" s="120"/>
      <c r="M926" s="120"/>
      <c r="N926" s="120"/>
      <c r="O926" s="120"/>
      <c r="P926" s="120"/>
      <c r="Q926" s="242"/>
      <c r="R926" s="230"/>
      <c r="S926" s="231"/>
      <c r="T926" s="231"/>
      <c r="U926" s="228"/>
      <c r="V926" s="228"/>
      <c r="W926" s="228"/>
    </row>
    <row r="927" spans="2:23" x14ac:dyDescent="0.3">
      <c r="B927" s="228"/>
      <c r="C927" s="228"/>
      <c r="D927" s="228"/>
      <c r="E927" s="228"/>
      <c r="F927" s="228"/>
      <c r="G927" s="228"/>
      <c r="H927" s="120"/>
      <c r="I927" s="120"/>
      <c r="J927" s="120"/>
      <c r="K927" s="120"/>
      <c r="L927" s="120"/>
      <c r="M927" s="120"/>
      <c r="N927" s="120"/>
      <c r="O927" s="120"/>
      <c r="P927" s="120"/>
      <c r="Q927" s="242"/>
      <c r="R927" s="230"/>
      <c r="S927" s="231"/>
      <c r="T927" s="231"/>
      <c r="U927" s="228"/>
      <c r="V927" s="228"/>
      <c r="W927" s="228"/>
    </row>
    <row r="928" spans="2:23" x14ac:dyDescent="0.3">
      <c r="B928" s="228"/>
      <c r="C928" s="228"/>
      <c r="D928" s="228"/>
      <c r="E928" s="228"/>
      <c r="F928" s="228"/>
      <c r="G928" s="228"/>
      <c r="H928" s="120"/>
      <c r="I928" s="120"/>
      <c r="J928" s="120"/>
      <c r="K928" s="120"/>
      <c r="L928" s="120"/>
      <c r="M928" s="120"/>
      <c r="N928" s="120"/>
      <c r="O928" s="120"/>
      <c r="P928" s="120"/>
      <c r="Q928" s="242"/>
      <c r="R928" s="230"/>
      <c r="S928" s="231"/>
      <c r="T928" s="231"/>
      <c r="U928" s="228"/>
      <c r="V928" s="228"/>
      <c r="W928" s="228"/>
    </row>
    <row r="929" spans="2:23" x14ac:dyDescent="0.3">
      <c r="B929" s="228"/>
      <c r="C929" s="228"/>
      <c r="D929" s="228"/>
      <c r="E929" s="228"/>
      <c r="F929" s="228"/>
      <c r="G929" s="228"/>
      <c r="H929" s="120"/>
      <c r="I929" s="120"/>
      <c r="J929" s="120"/>
      <c r="K929" s="120"/>
      <c r="L929" s="120"/>
      <c r="M929" s="120"/>
      <c r="N929" s="120"/>
      <c r="O929" s="120"/>
      <c r="P929" s="120"/>
      <c r="Q929" s="242"/>
      <c r="R929" s="230"/>
      <c r="S929" s="231"/>
      <c r="T929" s="231"/>
      <c r="U929" s="228"/>
      <c r="V929" s="228"/>
      <c r="W929" s="228"/>
    </row>
    <row r="930" spans="2:23" x14ac:dyDescent="0.3">
      <c r="B930" s="228"/>
      <c r="C930" s="228"/>
      <c r="D930" s="228"/>
      <c r="E930" s="228"/>
      <c r="F930" s="228"/>
      <c r="G930" s="228"/>
      <c r="H930" s="120"/>
      <c r="I930" s="120"/>
      <c r="J930" s="120"/>
      <c r="K930" s="120"/>
      <c r="L930" s="120"/>
      <c r="M930" s="120"/>
      <c r="N930" s="120"/>
      <c r="O930" s="120"/>
      <c r="P930" s="120"/>
      <c r="Q930" s="242"/>
      <c r="R930" s="230"/>
      <c r="S930" s="231"/>
      <c r="T930" s="231"/>
      <c r="U930" s="228"/>
      <c r="V930" s="228"/>
      <c r="W930" s="228"/>
    </row>
    <row r="931" spans="2:23" x14ac:dyDescent="0.3">
      <c r="B931" s="228"/>
      <c r="C931" s="228"/>
      <c r="D931" s="228"/>
      <c r="E931" s="228"/>
      <c r="F931" s="228"/>
      <c r="G931" s="228"/>
      <c r="H931" s="120"/>
      <c r="I931" s="120"/>
      <c r="J931" s="120"/>
      <c r="K931" s="120"/>
      <c r="L931" s="120"/>
      <c r="M931" s="120"/>
      <c r="N931" s="120"/>
      <c r="O931" s="120"/>
      <c r="P931" s="120"/>
      <c r="Q931" s="242"/>
      <c r="R931" s="230"/>
      <c r="S931" s="231"/>
      <c r="T931" s="231"/>
      <c r="U931" s="228"/>
      <c r="V931" s="228"/>
      <c r="W931" s="228"/>
    </row>
    <row r="932" spans="2:23" x14ac:dyDescent="0.3">
      <c r="B932" s="228"/>
      <c r="C932" s="228"/>
      <c r="D932" s="228"/>
      <c r="E932" s="228"/>
      <c r="F932" s="228"/>
      <c r="G932" s="228"/>
      <c r="H932" s="120"/>
      <c r="I932" s="120"/>
      <c r="J932" s="120"/>
      <c r="K932" s="120"/>
      <c r="L932" s="120"/>
      <c r="M932" s="120"/>
      <c r="N932" s="120"/>
      <c r="O932" s="120"/>
      <c r="P932" s="120"/>
      <c r="Q932" s="242"/>
      <c r="R932" s="230"/>
      <c r="S932" s="231"/>
      <c r="T932" s="231"/>
      <c r="U932" s="228"/>
      <c r="V932" s="228"/>
      <c r="W932" s="228"/>
    </row>
    <row r="933" spans="2:23" x14ac:dyDescent="0.3">
      <c r="B933" s="228"/>
      <c r="C933" s="228"/>
      <c r="D933" s="228"/>
      <c r="E933" s="228"/>
      <c r="F933" s="228"/>
      <c r="G933" s="228"/>
      <c r="H933" s="120"/>
      <c r="I933" s="120"/>
      <c r="J933" s="120"/>
      <c r="K933" s="120"/>
      <c r="L933" s="120"/>
      <c r="M933" s="120"/>
      <c r="N933" s="120"/>
      <c r="O933" s="120"/>
      <c r="P933" s="120"/>
      <c r="Q933" s="242"/>
      <c r="R933" s="230"/>
      <c r="S933" s="231"/>
      <c r="T933" s="231"/>
      <c r="U933" s="228"/>
      <c r="V933" s="228"/>
      <c r="W933" s="228"/>
    </row>
    <row r="934" spans="2:23" x14ac:dyDescent="0.3">
      <c r="B934" s="228"/>
      <c r="C934" s="228"/>
      <c r="D934" s="228"/>
      <c r="E934" s="228"/>
      <c r="F934" s="228"/>
      <c r="G934" s="228"/>
      <c r="H934" s="120"/>
      <c r="I934" s="120"/>
      <c r="J934" s="120"/>
      <c r="K934" s="120"/>
      <c r="L934" s="120"/>
      <c r="M934" s="120"/>
      <c r="N934" s="120"/>
      <c r="O934" s="120"/>
      <c r="P934" s="120"/>
      <c r="Q934" s="242"/>
      <c r="R934" s="230"/>
      <c r="S934" s="231"/>
      <c r="T934" s="231"/>
      <c r="U934" s="228"/>
      <c r="V934" s="228"/>
      <c r="W934" s="228"/>
    </row>
    <row r="935" spans="2:23" x14ac:dyDescent="0.3">
      <c r="B935" s="228"/>
      <c r="C935" s="228"/>
      <c r="D935" s="228"/>
      <c r="E935" s="228"/>
      <c r="F935" s="228"/>
      <c r="G935" s="228"/>
      <c r="H935" s="120"/>
      <c r="I935" s="120"/>
      <c r="J935" s="120"/>
      <c r="K935" s="120"/>
      <c r="L935" s="120"/>
      <c r="M935" s="120"/>
      <c r="N935" s="120"/>
      <c r="O935" s="120"/>
      <c r="P935" s="120"/>
      <c r="Q935" s="242"/>
      <c r="R935" s="230"/>
      <c r="S935" s="231"/>
      <c r="T935" s="231"/>
      <c r="U935" s="228"/>
      <c r="V935" s="228"/>
      <c r="W935" s="228"/>
    </row>
    <row r="936" spans="2:23" x14ac:dyDescent="0.3">
      <c r="B936" s="228"/>
      <c r="C936" s="228"/>
      <c r="D936" s="228"/>
      <c r="E936" s="228"/>
      <c r="F936" s="228"/>
      <c r="G936" s="228"/>
      <c r="H936" s="120"/>
      <c r="I936" s="120"/>
      <c r="J936" s="120"/>
      <c r="K936" s="120"/>
      <c r="L936" s="120"/>
      <c r="M936" s="120"/>
      <c r="N936" s="120"/>
      <c r="O936" s="120"/>
      <c r="P936" s="120"/>
      <c r="Q936" s="242"/>
      <c r="R936" s="230"/>
      <c r="S936" s="231"/>
      <c r="T936" s="231"/>
      <c r="U936" s="228"/>
      <c r="V936" s="228"/>
      <c r="W936" s="228"/>
    </row>
    <row r="937" spans="2:23" x14ac:dyDescent="0.3">
      <c r="B937" s="228"/>
      <c r="C937" s="228"/>
      <c r="D937" s="228"/>
      <c r="E937" s="228"/>
      <c r="F937" s="228"/>
      <c r="G937" s="228"/>
      <c r="H937" s="120"/>
      <c r="I937" s="120"/>
      <c r="J937" s="120"/>
      <c r="K937" s="120"/>
      <c r="L937" s="120"/>
      <c r="M937" s="120"/>
      <c r="N937" s="120"/>
      <c r="O937" s="120"/>
      <c r="P937" s="120"/>
      <c r="Q937" s="242"/>
      <c r="R937" s="230"/>
      <c r="S937" s="231"/>
      <c r="T937" s="231"/>
      <c r="U937" s="228"/>
      <c r="V937" s="228"/>
      <c r="W937" s="228"/>
    </row>
    <row r="938" spans="2:23" x14ac:dyDescent="0.3">
      <c r="B938" s="228"/>
      <c r="C938" s="228"/>
      <c r="D938" s="228"/>
      <c r="E938" s="228"/>
      <c r="F938" s="228"/>
      <c r="G938" s="228"/>
      <c r="H938" s="120"/>
      <c r="I938" s="120"/>
      <c r="J938" s="120"/>
      <c r="K938" s="120"/>
      <c r="L938" s="120"/>
      <c r="M938" s="120"/>
      <c r="N938" s="120"/>
      <c r="O938" s="120"/>
      <c r="P938" s="120"/>
      <c r="Q938" s="242"/>
      <c r="R938" s="230"/>
      <c r="S938" s="231"/>
      <c r="T938" s="231"/>
      <c r="U938" s="228"/>
      <c r="V938" s="228"/>
      <c r="W938" s="228"/>
    </row>
    <row r="939" spans="2:23" x14ac:dyDescent="0.3">
      <c r="B939" s="228"/>
      <c r="C939" s="228"/>
      <c r="D939" s="228"/>
      <c r="E939" s="228"/>
      <c r="F939" s="228"/>
      <c r="G939" s="228"/>
      <c r="H939" s="120"/>
      <c r="I939" s="120"/>
      <c r="J939" s="120"/>
      <c r="K939" s="120"/>
      <c r="L939" s="120"/>
      <c r="M939" s="120"/>
      <c r="N939" s="120"/>
      <c r="O939" s="120"/>
      <c r="P939" s="120"/>
      <c r="Q939" s="242"/>
      <c r="R939" s="230"/>
      <c r="S939" s="231"/>
      <c r="T939" s="231"/>
      <c r="U939" s="228"/>
      <c r="V939" s="228"/>
      <c r="W939" s="228"/>
    </row>
    <row r="940" spans="2:23" x14ac:dyDescent="0.3">
      <c r="B940" s="228"/>
      <c r="C940" s="228"/>
      <c r="D940" s="228"/>
      <c r="E940" s="228"/>
      <c r="F940" s="228"/>
      <c r="G940" s="228"/>
      <c r="H940" s="120"/>
      <c r="I940" s="120"/>
      <c r="J940" s="120"/>
      <c r="K940" s="120"/>
      <c r="L940" s="120"/>
      <c r="M940" s="120"/>
      <c r="N940" s="120"/>
      <c r="O940" s="120"/>
      <c r="P940" s="120"/>
      <c r="Q940" s="242"/>
      <c r="R940" s="230"/>
      <c r="S940" s="231"/>
      <c r="T940" s="231"/>
      <c r="U940" s="228"/>
      <c r="V940" s="228"/>
      <c r="W940" s="228"/>
    </row>
    <row r="941" spans="2:23" x14ac:dyDescent="0.3">
      <c r="B941" s="228"/>
      <c r="C941" s="228"/>
      <c r="D941" s="228"/>
      <c r="E941" s="228"/>
      <c r="F941" s="228"/>
      <c r="G941" s="228"/>
      <c r="H941" s="120"/>
      <c r="I941" s="120"/>
      <c r="J941" s="120"/>
      <c r="K941" s="120"/>
      <c r="L941" s="120"/>
      <c r="M941" s="120"/>
      <c r="N941" s="120"/>
      <c r="O941" s="120"/>
      <c r="P941" s="120"/>
      <c r="Q941" s="242"/>
      <c r="R941" s="230"/>
      <c r="S941" s="231"/>
      <c r="T941" s="231"/>
      <c r="U941" s="228"/>
      <c r="V941" s="228"/>
      <c r="W941" s="228"/>
    </row>
    <row r="942" spans="2:23" x14ac:dyDescent="0.3">
      <c r="B942" s="228"/>
      <c r="C942" s="228"/>
      <c r="D942" s="228"/>
      <c r="E942" s="228"/>
      <c r="F942" s="228"/>
      <c r="G942" s="228"/>
      <c r="H942" s="120"/>
      <c r="I942" s="120"/>
      <c r="J942" s="120"/>
      <c r="K942" s="120"/>
      <c r="L942" s="120"/>
      <c r="M942" s="120"/>
      <c r="N942" s="120"/>
      <c r="O942" s="120"/>
      <c r="P942" s="120"/>
      <c r="Q942" s="242"/>
      <c r="R942" s="230"/>
      <c r="S942" s="231"/>
      <c r="T942" s="231"/>
      <c r="U942" s="228"/>
      <c r="V942" s="228"/>
      <c r="W942" s="228"/>
    </row>
    <row r="943" spans="2:23" x14ac:dyDescent="0.3">
      <c r="B943" s="228"/>
      <c r="C943" s="228"/>
      <c r="D943" s="228"/>
      <c r="E943" s="228"/>
      <c r="F943" s="228"/>
      <c r="G943" s="228"/>
      <c r="H943" s="120"/>
      <c r="I943" s="120"/>
      <c r="J943" s="120"/>
      <c r="K943" s="120"/>
      <c r="L943" s="120"/>
      <c r="M943" s="120"/>
      <c r="N943" s="120"/>
      <c r="O943" s="120"/>
      <c r="P943" s="120"/>
      <c r="Q943" s="242"/>
      <c r="R943" s="230"/>
      <c r="S943" s="231"/>
      <c r="T943" s="231"/>
      <c r="U943" s="228"/>
      <c r="V943" s="228"/>
      <c r="W943" s="228"/>
    </row>
    <row r="944" spans="2:23" x14ac:dyDescent="0.3">
      <c r="B944" s="228"/>
      <c r="C944" s="228"/>
      <c r="D944" s="228"/>
      <c r="E944" s="228"/>
      <c r="F944" s="228"/>
      <c r="G944" s="228"/>
      <c r="H944" s="120"/>
      <c r="I944" s="120"/>
      <c r="J944" s="120"/>
      <c r="K944" s="120"/>
      <c r="L944" s="120"/>
      <c r="M944" s="120"/>
      <c r="N944" s="120"/>
      <c r="O944" s="120"/>
      <c r="P944" s="120"/>
      <c r="Q944" s="242"/>
      <c r="R944" s="230"/>
      <c r="S944" s="231"/>
      <c r="T944" s="231"/>
      <c r="U944" s="228"/>
      <c r="V944" s="228"/>
      <c r="W944" s="228"/>
    </row>
    <row r="945" spans="2:23" x14ac:dyDescent="0.3">
      <c r="B945" s="228"/>
      <c r="C945" s="228"/>
      <c r="D945" s="228"/>
      <c r="E945" s="228"/>
      <c r="F945" s="228"/>
      <c r="G945" s="228"/>
      <c r="H945" s="120"/>
      <c r="I945" s="120"/>
      <c r="J945" s="120"/>
      <c r="K945" s="120"/>
      <c r="L945" s="120"/>
      <c r="M945" s="120"/>
      <c r="N945" s="120"/>
      <c r="O945" s="120"/>
      <c r="P945" s="120"/>
      <c r="Q945" s="242"/>
      <c r="R945" s="230"/>
      <c r="S945" s="231"/>
      <c r="T945" s="231"/>
      <c r="U945" s="228"/>
      <c r="V945" s="228"/>
      <c r="W945" s="228"/>
    </row>
    <row r="946" spans="2:23" x14ac:dyDescent="0.3">
      <c r="B946" s="228"/>
      <c r="C946" s="228"/>
      <c r="D946" s="228"/>
      <c r="E946" s="228"/>
      <c r="F946" s="228"/>
      <c r="G946" s="228"/>
      <c r="H946" s="120"/>
      <c r="I946" s="120"/>
      <c r="J946" s="120"/>
      <c r="K946" s="120"/>
      <c r="L946" s="120"/>
      <c r="M946" s="120"/>
      <c r="N946" s="120"/>
      <c r="O946" s="120"/>
      <c r="P946" s="120"/>
      <c r="Q946" s="242"/>
      <c r="R946" s="230"/>
      <c r="S946" s="231"/>
      <c r="T946" s="231"/>
      <c r="U946" s="228"/>
      <c r="V946" s="228"/>
      <c r="W946" s="228"/>
    </row>
    <row r="947" spans="2:23" x14ac:dyDescent="0.3">
      <c r="B947" s="228"/>
      <c r="C947" s="228"/>
      <c r="D947" s="228"/>
      <c r="E947" s="228"/>
      <c r="F947" s="228"/>
      <c r="G947" s="228"/>
      <c r="H947" s="120"/>
      <c r="I947" s="120"/>
      <c r="J947" s="120"/>
      <c r="K947" s="120"/>
      <c r="L947" s="120"/>
      <c r="M947" s="120"/>
      <c r="N947" s="120"/>
      <c r="O947" s="120"/>
      <c r="P947" s="120"/>
      <c r="Q947" s="242"/>
      <c r="R947" s="230"/>
      <c r="S947" s="231"/>
      <c r="T947" s="231"/>
      <c r="U947" s="228"/>
      <c r="V947" s="228"/>
      <c r="W947" s="228"/>
    </row>
    <row r="948" spans="2:23" x14ac:dyDescent="0.3">
      <c r="B948" s="228"/>
      <c r="C948" s="228"/>
      <c r="D948" s="228"/>
      <c r="E948" s="228"/>
      <c r="F948" s="228"/>
      <c r="G948" s="228"/>
      <c r="H948" s="120"/>
      <c r="I948" s="120"/>
      <c r="J948" s="120"/>
      <c r="K948" s="120"/>
      <c r="L948" s="120"/>
      <c r="M948" s="120"/>
      <c r="N948" s="120"/>
      <c r="O948" s="120"/>
      <c r="P948" s="120"/>
      <c r="Q948" s="242"/>
      <c r="R948" s="230"/>
      <c r="S948" s="231"/>
      <c r="T948" s="231"/>
      <c r="U948" s="228"/>
      <c r="V948" s="228"/>
      <c r="W948" s="228"/>
    </row>
    <row r="949" spans="2:23" x14ac:dyDescent="0.3">
      <c r="B949" s="228"/>
      <c r="C949" s="228"/>
      <c r="D949" s="228"/>
      <c r="E949" s="228"/>
      <c r="F949" s="228"/>
      <c r="G949" s="228"/>
      <c r="H949" s="120"/>
      <c r="I949" s="120"/>
      <c r="J949" s="120"/>
      <c r="K949" s="120"/>
      <c r="L949" s="120"/>
      <c r="M949" s="120"/>
      <c r="N949" s="120"/>
      <c r="O949" s="120"/>
      <c r="P949" s="120"/>
      <c r="Q949" s="242"/>
      <c r="R949" s="230"/>
      <c r="S949" s="231"/>
      <c r="T949" s="231"/>
      <c r="U949" s="228"/>
      <c r="V949" s="228"/>
      <c r="W949" s="228"/>
    </row>
    <row r="950" spans="2:23" x14ac:dyDescent="0.3">
      <c r="B950" s="228"/>
      <c r="C950" s="228"/>
      <c r="D950" s="228"/>
      <c r="E950" s="228"/>
      <c r="F950" s="228"/>
      <c r="G950" s="228"/>
      <c r="H950" s="120"/>
      <c r="I950" s="120"/>
      <c r="J950" s="120"/>
      <c r="K950" s="120"/>
      <c r="L950" s="120"/>
      <c r="M950" s="120"/>
      <c r="N950" s="120"/>
      <c r="O950" s="120"/>
      <c r="P950" s="120"/>
      <c r="Q950" s="242"/>
      <c r="R950" s="230"/>
      <c r="S950" s="231"/>
      <c r="T950" s="231"/>
      <c r="U950" s="228"/>
      <c r="V950" s="228"/>
      <c r="W950" s="228"/>
    </row>
    <row r="951" spans="2:23" x14ac:dyDescent="0.3">
      <c r="B951" s="228"/>
      <c r="C951" s="228"/>
      <c r="D951" s="228"/>
      <c r="E951" s="228"/>
      <c r="F951" s="228"/>
      <c r="G951" s="228"/>
      <c r="H951" s="120"/>
      <c r="I951" s="120"/>
      <c r="J951" s="120"/>
      <c r="K951" s="120"/>
      <c r="L951" s="120"/>
      <c r="M951" s="120"/>
      <c r="N951" s="120"/>
      <c r="O951" s="120"/>
      <c r="P951" s="120"/>
      <c r="Q951" s="242"/>
      <c r="R951" s="230"/>
      <c r="S951" s="231"/>
      <c r="T951" s="231"/>
      <c r="U951" s="228"/>
      <c r="V951" s="228"/>
      <c r="W951" s="228"/>
    </row>
    <row r="952" spans="2:23" x14ac:dyDescent="0.3">
      <c r="B952" s="228"/>
      <c r="C952" s="228"/>
      <c r="D952" s="228"/>
      <c r="E952" s="228"/>
      <c r="F952" s="228"/>
      <c r="G952" s="228"/>
      <c r="H952" s="120"/>
      <c r="I952" s="120"/>
      <c r="J952" s="120"/>
      <c r="K952" s="120"/>
      <c r="L952" s="120"/>
      <c r="M952" s="120"/>
      <c r="N952" s="120"/>
      <c r="O952" s="120"/>
      <c r="P952" s="120"/>
      <c r="Q952" s="242"/>
      <c r="R952" s="230"/>
      <c r="S952" s="231"/>
      <c r="T952" s="231"/>
      <c r="U952" s="228"/>
      <c r="V952" s="228"/>
      <c r="W952" s="228"/>
    </row>
    <row r="953" spans="2:23" x14ac:dyDescent="0.3">
      <c r="B953" s="228"/>
      <c r="C953" s="228"/>
      <c r="D953" s="228"/>
      <c r="E953" s="228"/>
      <c r="F953" s="228"/>
      <c r="G953" s="228"/>
      <c r="H953" s="120"/>
      <c r="I953" s="120"/>
      <c r="J953" s="120"/>
      <c r="K953" s="120"/>
      <c r="L953" s="120"/>
      <c r="M953" s="120"/>
      <c r="N953" s="120"/>
      <c r="O953" s="120"/>
      <c r="P953" s="120"/>
      <c r="Q953" s="242"/>
      <c r="R953" s="230"/>
      <c r="S953" s="231"/>
      <c r="T953" s="231"/>
      <c r="U953" s="228"/>
      <c r="V953" s="228"/>
      <c r="W953" s="228"/>
    </row>
    <row r="954" spans="2:23" x14ac:dyDescent="0.3">
      <c r="B954" s="228"/>
      <c r="C954" s="228"/>
      <c r="D954" s="228"/>
      <c r="E954" s="228"/>
      <c r="F954" s="228"/>
      <c r="G954" s="228"/>
      <c r="H954" s="120"/>
      <c r="I954" s="120"/>
      <c r="J954" s="120"/>
      <c r="K954" s="120"/>
      <c r="L954" s="120"/>
      <c r="M954" s="120"/>
      <c r="N954" s="120"/>
      <c r="O954" s="120"/>
      <c r="P954" s="120"/>
      <c r="Q954" s="242"/>
      <c r="R954" s="230"/>
      <c r="S954" s="231"/>
      <c r="T954" s="231"/>
      <c r="U954" s="228"/>
      <c r="V954" s="228"/>
      <c r="W954" s="228"/>
    </row>
    <row r="955" spans="2:23" x14ac:dyDescent="0.3">
      <c r="B955" s="228"/>
      <c r="C955" s="228"/>
      <c r="D955" s="228"/>
      <c r="E955" s="228"/>
      <c r="F955" s="228"/>
      <c r="G955" s="228"/>
      <c r="H955" s="120"/>
      <c r="I955" s="120"/>
      <c r="J955" s="120"/>
      <c r="K955" s="120"/>
      <c r="L955" s="120"/>
      <c r="M955" s="120"/>
      <c r="N955" s="120"/>
      <c r="O955" s="120"/>
      <c r="P955" s="120"/>
      <c r="Q955" s="242"/>
      <c r="R955" s="230"/>
      <c r="S955" s="231"/>
      <c r="T955" s="231"/>
      <c r="U955" s="228"/>
      <c r="V955" s="228"/>
      <c r="W955" s="228"/>
    </row>
    <row r="956" spans="2:23" x14ac:dyDescent="0.3">
      <c r="B956" s="228"/>
      <c r="C956" s="228"/>
      <c r="D956" s="228"/>
      <c r="E956" s="228"/>
      <c r="F956" s="228"/>
      <c r="G956" s="228"/>
      <c r="H956" s="120"/>
      <c r="I956" s="120"/>
      <c r="J956" s="120"/>
      <c r="K956" s="120"/>
      <c r="L956" s="120"/>
      <c r="M956" s="120"/>
      <c r="N956" s="120"/>
      <c r="O956" s="120"/>
      <c r="P956" s="120"/>
      <c r="Q956" s="242"/>
      <c r="R956" s="230"/>
      <c r="S956" s="231"/>
      <c r="T956" s="231"/>
      <c r="U956" s="228"/>
      <c r="V956" s="228"/>
      <c r="W956" s="228"/>
    </row>
    <row r="957" spans="2:23" x14ac:dyDescent="0.3">
      <c r="B957" s="228"/>
      <c r="C957" s="228"/>
      <c r="D957" s="228"/>
      <c r="E957" s="228"/>
      <c r="F957" s="228"/>
      <c r="G957" s="228"/>
      <c r="H957" s="120"/>
      <c r="I957" s="120"/>
      <c r="J957" s="120"/>
      <c r="K957" s="120"/>
      <c r="L957" s="120"/>
      <c r="M957" s="120"/>
      <c r="N957" s="120"/>
      <c r="O957" s="120"/>
      <c r="P957" s="120"/>
      <c r="Q957" s="242"/>
      <c r="R957" s="230"/>
      <c r="S957" s="231"/>
      <c r="T957" s="231"/>
      <c r="U957" s="228"/>
      <c r="V957" s="228"/>
      <c r="W957" s="228"/>
    </row>
    <row r="958" spans="2:23" x14ac:dyDescent="0.3">
      <c r="B958" s="228"/>
      <c r="C958" s="228"/>
      <c r="D958" s="228"/>
      <c r="E958" s="228"/>
      <c r="F958" s="228"/>
      <c r="G958" s="228"/>
      <c r="P958" s="134"/>
      <c r="Q958" s="242"/>
      <c r="R958" s="230"/>
      <c r="S958" s="231"/>
      <c r="T958" s="231"/>
      <c r="U958" s="228"/>
      <c r="V958" s="228"/>
      <c r="W958" s="228"/>
    </row>
    <row r="959" spans="2:23" x14ac:dyDescent="0.3">
      <c r="B959" s="228"/>
      <c r="C959" s="228"/>
      <c r="D959" s="228"/>
      <c r="E959" s="228"/>
      <c r="F959" s="228"/>
      <c r="G959" s="228"/>
      <c r="P959" s="134"/>
      <c r="Q959" s="242"/>
      <c r="R959" s="230"/>
      <c r="S959" s="231"/>
      <c r="T959" s="231"/>
      <c r="U959" s="228"/>
      <c r="V959" s="228"/>
      <c r="W959" s="228"/>
    </row>
    <row r="960" spans="2:23" x14ac:dyDescent="0.3">
      <c r="B960" s="228"/>
      <c r="C960" s="228"/>
      <c r="D960" s="228"/>
      <c r="E960" s="228"/>
      <c r="F960" s="228"/>
      <c r="G960" s="228"/>
      <c r="P960" s="134"/>
      <c r="Q960" s="242"/>
      <c r="R960" s="230"/>
      <c r="S960" s="231"/>
      <c r="T960" s="231"/>
      <c r="U960" s="228"/>
      <c r="V960" s="228"/>
      <c r="W960" s="228"/>
    </row>
    <row r="961" spans="2:23" x14ac:dyDescent="0.3">
      <c r="B961" s="228"/>
      <c r="C961" s="228"/>
      <c r="D961" s="228"/>
      <c r="E961" s="228"/>
      <c r="F961" s="228"/>
      <c r="G961" s="228"/>
      <c r="P961" s="134"/>
      <c r="Q961" s="242"/>
      <c r="R961" s="230"/>
      <c r="S961" s="231"/>
      <c r="T961" s="231"/>
      <c r="U961" s="228"/>
      <c r="V961" s="228"/>
      <c r="W961" s="228"/>
    </row>
    <row r="962" spans="2:23" x14ac:dyDescent="0.3">
      <c r="B962" s="228"/>
      <c r="C962" s="228"/>
      <c r="D962" s="228"/>
      <c r="E962" s="228"/>
      <c r="F962" s="228"/>
      <c r="G962" s="228"/>
      <c r="P962" s="134"/>
      <c r="Q962" s="242"/>
      <c r="R962" s="230"/>
      <c r="S962" s="231"/>
      <c r="T962" s="231"/>
      <c r="U962" s="228"/>
      <c r="V962" s="228"/>
      <c r="W962" s="228"/>
    </row>
    <row r="963" spans="2:23" x14ac:dyDescent="0.3">
      <c r="B963" s="228"/>
      <c r="C963" s="228"/>
      <c r="D963" s="228"/>
      <c r="E963" s="228"/>
      <c r="F963" s="228"/>
      <c r="G963" s="228"/>
      <c r="P963" s="134"/>
      <c r="Q963" s="242"/>
      <c r="R963" s="230"/>
      <c r="S963" s="231"/>
      <c r="T963" s="231"/>
      <c r="U963" s="228"/>
      <c r="V963" s="228"/>
      <c r="W963" s="228"/>
    </row>
    <row r="964" spans="2:23" x14ac:dyDescent="0.3">
      <c r="B964" s="228"/>
      <c r="C964" s="228"/>
      <c r="D964" s="228"/>
      <c r="E964" s="228"/>
      <c r="F964" s="228"/>
      <c r="G964" s="228"/>
      <c r="P964" s="134"/>
      <c r="Q964" s="242"/>
      <c r="R964" s="230"/>
      <c r="S964" s="231"/>
      <c r="T964" s="231"/>
      <c r="U964" s="228"/>
      <c r="V964" s="228"/>
      <c r="W964" s="228"/>
    </row>
    <row r="965" spans="2:23" x14ac:dyDescent="0.3">
      <c r="B965" s="228"/>
      <c r="C965" s="228"/>
      <c r="D965" s="228"/>
      <c r="E965" s="228"/>
      <c r="F965" s="228"/>
      <c r="G965" s="228"/>
      <c r="P965" s="134"/>
      <c r="Q965" s="242"/>
      <c r="R965" s="230"/>
      <c r="S965" s="231"/>
      <c r="T965" s="231"/>
      <c r="U965" s="228"/>
      <c r="V965" s="228"/>
      <c r="W965" s="228"/>
    </row>
    <row r="966" spans="2:23" x14ac:dyDescent="0.3">
      <c r="B966" s="228"/>
      <c r="C966" s="228"/>
      <c r="D966" s="228"/>
      <c r="E966" s="228"/>
      <c r="F966" s="228"/>
      <c r="G966" s="228"/>
      <c r="P966" s="134"/>
      <c r="Q966" s="242"/>
      <c r="R966" s="230"/>
      <c r="S966" s="231"/>
      <c r="T966" s="231"/>
      <c r="U966" s="228"/>
      <c r="V966" s="228"/>
      <c r="W966" s="228"/>
    </row>
    <row r="967" spans="2:23" x14ac:dyDescent="0.3">
      <c r="B967" s="228"/>
      <c r="C967" s="228"/>
      <c r="D967" s="228"/>
      <c r="E967" s="228"/>
      <c r="F967" s="228"/>
      <c r="G967" s="228"/>
      <c r="P967" s="134"/>
      <c r="Q967" s="242"/>
      <c r="R967" s="230"/>
      <c r="S967" s="231"/>
      <c r="T967" s="231"/>
      <c r="U967" s="228"/>
      <c r="V967" s="228"/>
      <c r="W967" s="228"/>
    </row>
    <row r="968" spans="2:23" x14ac:dyDescent="0.3">
      <c r="B968" s="228"/>
      <c r="C968" s="228"/>
      <c r="D968" s="228"/>
      <c r="E968" s="228"/>
      <c r="F968" s="228"/>
      <c r="G968" s="228"/>
      <c r="P968" s="134"/>
      <c r="Q968" s="242"/>
      <c r="R968" s="230"/>
      <c r="S968" s="231"/>
      <c r="T968" s="231"/>
      <c r="U968" s="228"/>
      <c r="V968" s="228"/>
      <c r="W968" s="228"/>
    </row>
    <row r="969" spans="2:23" x14ac:dyDescent="0.3">
      <c r="B969" s="228"/>
      <c r="C969" s="228"/>
      <c r="D969" s="228"/>
      <c r="E969" s="228"/>
      <c r="F969" s="228"/>
      <c r="G969" s="228"/>
      <c r="P969" s="134"/>
      <c r="Q969" s="242"/>
      <c r="R969" s="230"/>
      <c r="S969" s="231"/>
      <c r="T969" s="231"/>
      <c r="U969" s="228"/>
      <c r="V969" s="228"/>
      <c r="W969" s="228"/>
    </row>
    <row r="970" spans="2:23" x14ac:dyDescent="0.3">
      <c r="B970" s="228"/>
      <c r="C970" s="228"/>
      <c r="D970" s="228"/>
      <c r="E970" s="228"/>
      <c r="F970" s="228"/>
      <c r="G970" s="228"/>
      <c r="P970" s="134"/>
      <c r="Q970" s="242"/>
      <c r="R970" s="230"/>
      <c r="S970" s="231"/>
      <c r="T970" s="231"/>
      <c r="U970" s="228"/>
      <c r="V970" s="228"/>
      <c r="W970" s="228"/>
    </row>
    <row r="971" spans="2:23" x14ac:dyDescent="0.3">
      <c r="B971" s="228"/>
      <c r="C971" s="228"/>
      <c r="D971" s="228"/>
      <c r="E971" s="228"/>
      <c r="F971" s="228"/>
      <c r="G971" s="228"/>
      <c r="P971" s="134"/>
      <c r="Q971" s="242"/>
      <c r="R971" s="230"/>
      <c r="S971" s="231"/>
      <c r="T971" s="231"/>
      <c r="U971" s="228"/>
      <c r="V971" s="228"/>
      <c r="W971" s="228"/>
    </row>
    <row r="972" spans="2:23" x14ac:dyDescent="0.3">
      <c r="B972" s="228"/>
      <c r="C972" s="228"/>
      <c r="D972" s="228"/>
      <c r="E972" s="228"/>
      <c r="F972" s="228"/>
      <c r="G972" s="228"/>
      <c r="P972" s="134"/>
      <c r="Q972" s="242"/>
      <c r="R972" s="230"/>
      <c r="S972" s="231"/>
      <c r="T972" s="231"/>
      <c r="U972" s="228"/>
      <c r="V972" s="228"/>
      <c r="W972" s="228"/>
    </row>
    <row r="973" spans="2:23" x14ac:dyDescent="0.3">
      <c r="B973" s="228"/>
      <c r="C973" s="228"/>
      <c r="D973" s="228"/>
      <c r="E973" s="228"/>
      <c r="F973" s="228"/>
      <c r="G973" s="228"/>
      <c r="P973" s="134"/>
      <c r="Q973" s="242"/>
      <c r="R973" s="230"/>
      <c r="S973" s="231"/>
      <c r="T973" s="231"/>
      <c r="U973" s="228"/>
      <c r="V973" s="228"/>
      <c r="W973" s="228"/>
    </row>
    <row r="974" spans="2:23" x14ac:dyDescent="0.3">
      <c r="B974" s="228"/>
      <c r="C974" s="228"/>
      <c r="D974" s="228"/>
      <c r="E974" s="228"/>
      <c r="F974" s="228"/>
      <c r="G974" s="228"/>
      <c r="P974" s="134"/>
      <c r="Q974" s="242"/>
      <c r="R974" s="230"/>
      <c r="S974" s="231"/>
      <c r="T974" s="231"/>
      <c r="U974" s="228"/>
      <c r="V974" s="228"/>
      <c r="W974" s="228"/>
    </row>
    <row r="975" spans="2:23" x14ac:dyDescent="0.3">
      <c r="B975" s="228"/>
      <c r="C975" s="228"/>
      <c r="D975" s="228"/>
      <c r="E975" s="228"/>
      <c r="F975" s="228"/>
      <c r="G975" s="228"/>
      <c r="P975" s="134"/>
      <c r="Q975" s="242"/>
      <c r="R975" s="230"/>
      <c r="S975" s="231"/>
      <c r="T975" s="231"/>
      <c r="U975" s="228"/>
      <c r="V975" s="228"/>
      <c r="W975" s="228"/>
    </row>
    <row r="976" spans="2:23" x14ac:dyDescent="0.3">
      <c r="B976" s="228"/>
      <c r="C976" s="228"/>
      <c r="D976" s="228"/>
      <c r="E976" s="228"/>
      <c r="F976" s="228"/>
      <c r="G976" s="228"/>
      <c r="P976" s="134"/>
      <c r="Q976" s="242"/>
      <c r="R976" s="230"/>
      <c r="S976" s="231"/>
      <c r="T976" s="231"/>
      <c r="U976" s="228"/>
      <c r="V976" s="228"/>
      <c r="W976" s="228"/>
    </row>
    <row r="977" spans="2:23" x14ac:dyDescent="0.3">
      <c r="B977" s="228"/>
      <c r="C977" s="228"/>
      <c r="D977" s="228"/>
      <c r="E977" s="228"/>
      <c r="F977" s="228"/>
      <c r="G977" s="228"/>
      <c r="P977" s="134"/>
      <c r="Q977" s="242"/>
      <c r="R977" s="230"/>
      <c r="S977" s="231"/>
      <c r="T977" s="231"/>
      <c r="U977" s="228"/>
      <c r="V977" s="228"/>
      <c r="W977" s="228"/>
    </row>
    <row r="978" spans="2:23" x14ac:dyDescent="0.3">
      <c r="B978" s="228"/>
      <c r="C978" s="228"/>
      <c r="D978" s="228"/>
      <c r="E978" s="228"/>
      <c r="F978" s="228"/>
      <c r="G978" s="228"/>
      <c r="P978" s="134"/>
      <c r="Q978" s="242"/>
      <c r="R978" s="230"/>
      <c r="S978" s="231"/>
      <c r="T978" s="231"/>
      <c r="U978" s="228"/>
      <c r="V978" s="228"/>
      <c r="W978" s="228"/>
    </row>
    <row r="979" spans="2:23" x14ac:dyDescent="0.3">
      <c r="B979" s="228"/>
      <c r="C979" s="228"/>
      <c r="D979" s="228"/>
      <c r="E979" s="228"/>
      <c r="F979" s="228"/>
      <c r="G979" s="228"/>
      <c r="P979" s="134"/>
      <c r="Q979" s="242"/>
      <c r="R979" s="230"/>
      <c r="S979" s="231"/>
      <c r="T979" s="231"/>
      <c r="U979" s="228"/>
      <c r="V979" s="228"/>
      <c r="W979" s="228"/>
    </row>
    <row r="980" spans="2:23" x14ac:dyDescent="0.3">
      <c r="B980" s="228"/>
      <c r="C980" s="228"/>
      <c r="D980" s="228"/>
      <c r="E980" s="228"/>
      <c r="F980" s="228"/>
      <c r="G980" s="228"/>
      <c r="P980" s="134"/>
      <c r="Q980" s="242"/>
      <c r="R980" s="230"/>
      <c r="S980" s="231"/>
      <c r="T980" s="231"/>
      <c r="U980" s="228"/>
      <c r="V980" s="228"/>
      <c r="W980" s="228"/>
    </row>
    <row r="981" spans="2:23" x14ac:dyDescent="0.3">
      <c r="B981" s="228"/>
      <c r="C981" s="228"/>
      <c r="D981" s="228"/>
      <c r="E981" s="228"/>
      <c r="F981" s="228"/>
      <c r="G981" s="228"/>
      <c r="P981" s="134"/>
      <c r="Q981" s="242"/>
      <c r="R981" s="230"/>
      <c r="S981" s="231"/>
      <c r="T981" s="231"/>
      <c r="U981" s="228"/>
      <c r="V981" s="228"/>
      <c r="W981" s="228"/>
    </row>
    <row r="982" spans="2:23" x14ac:dyDescent="0.3">
      <c r="B982" s="228"/>
      <c r="C982" s="228"/>
      <c r="D982" s="228"/>
      <c r="E982" s="228"/>
      <c r="F982" s="228"/>
      <c r="G982" s="228"/>
      <c r="P982" s="134"/>
      <c r="Q982" s="242"/>
      <c r="R982" s="230"/>
      <c r="S982" s="231"/>
      <c r="T982" s="231"/>
      <c r="U982" s="228"/>
      <c r="V982" s="228"/>
      <c r="W982" s="228"/>
    </row>
    <row r="983" spans="2:23" x14ac:dyDescent="0.3">
      <c r="B983" s="228"/>
      <c r="C983" s="228"/>
      <c r="D983" s="228"/>
      <c r="E983" s="228"/>
      <c r="F983" s="228"/>
      <c r="G983" s="228"/>
      <c r="P983" s="134"/>
      <c r="Q983" s="242"/>
      <c r="R983" s="230"/>
      <c r="S983" s="231"/>
      <c r="T983" s="231"/>
      <c r="U983" s="228"/>
      <c r="V983" s="228"/>
      <c r="W983" s="228"/>
    </row>
    <row r="984" spans="2:23" x14ac:dyDescent="0.3">
      <c r="B984" s="228"/>
      <c r="C984" s="228"/>
      <c r="D984" s="228"/>
      <c r="E984" s="228"/>
      <c r="F984" s="228"/>
      <c r="G984" s="228"/>
      <c r="P984" s="134"/>
      <c r="Q984" s="242"/>
      <c r="R984" s="230"/>
      <c r="S984" s="231"/>
      <c r="T984" s="231"/>
      <c r="U984" s="228"/>
      <c r="V984" s="228"/>
      <c r="W984" s="228"/>
    </row>
    <row r="985" spans="2:23" x14ac:dyDescent="0.3">
      <c r="B985" s="228"/>
      <c r="C985" s="228"/>
      <c r="D985" s="228"/>
      <c r="E985" s="228"/>
      <c r="F985" s="228"/>
      <c r="G985" s="228"/>
      <c r="P985" s="134"/>
      <c r="Q985" s="242"/>
      <c r="R985" s="230"/>
      <c r="S985" s="231"/>
      <c r="T985" s="231"/>
      <c r="U985" s="228"/>
      <c r="V985" s="228"/>
      <c r="W985" s="228"/>
    </row>
    <row r="986" spans="2:23" x14ac:dyDescent="0.3">
      <c r="B986" s="228"/>
      <c r="C986" s="228"/>
      <c r="D986" s="228"/>
      <c r="E986" s="228"/>
      <c r="F986" s="228"/>
      <c r="G986" s="228"/>
      <c r="P986" s="134"/>
      <c r="Q986" s="242"/>
      <c r="R986" s="230"/>
      <c r="S986" s="231"/>
      <c r="T986" s="231"/>
      <c r="U986" s="228"/>
      <c r="V986" s="228"/>
      <c r="W986" s="228"/>
    </row>
    <row r="987" spans="2:23" x14ac:dyDescent="0.3">
      <c r="B987" s="228"/>
      <c r="C987" s="228"/>
      <c r="D987" s="228"/>
      <c r="E987" s="228"/>
      <c r="F987" s="228"/>
      <c r="G987" s="228"/>
      <c r="P987" s="134"/>
      <c r="Q987" s="242"/>
      <c r="R987" s="230"/>
      <c r="S987" s="231"/>
      <c r="T987" s="231"/>
      <c r="U987" s="228"/>
      <c r="V987" s="228"/>
      <c r="W987" s="228"/>
    </row>
    <row r="988" spans="2:23" x14ac:dyDescent="0.3">
      <c r="B988" s="228"/>
      <c r="C988" s="228"/>
      <c r="D988" s="228"/>
      <c r="E988" s="228"/>
      <c r="F988" s="228"/>
      <c r="G988" s="228"/>
      <c r="P988" s="134"/>
      <c r="Q988" s="242"/>
      <c r="R988" s="230"/>
      <c r="S988" s="231"/>
      <c r="T988" s="231"/>
      <c r="U988" s="228"/>
      <c r="V988" s="228"/>
      <c r="W988" s="228"/>
    </row>
    <row r="989" spans="2:23" x14ac:dyDescent="0.3">
      <c r="B989" s="228"/>
      <c r="C989" s="228"/>
      <c r="D989" s="228"/>
      <c r="E989" s="228"/>
      <c r="F989" s="228"/>
      <c r="G989" s="228"/>
      <c r="P989" s="134"/>
      <c r="Q989" s="242"/>
      <c r="R989" s="230"/>
      <c r="S989" s="231"/>
      <c r="T989" s="231"/>
      <c r="U989" s="228"/>
      <c r="V989" s="228"/>
      <c r="W989" s="228"/>
    </row>
    <row r="990" spans="2:23" x14ac:dyDescent="0.3">
      <c r="B990" s="228"/>
      <c r="C990" s="228"/>
      <c r="D990" s="228"/>
      <c r="E990" s="228"/>
      <c r="F990" s="228"/>
      <c r="G990" s="228"/>
      <c r="P990" s="134"/>
      <c r="Q990" s="242"/>
      <c r="R990" s="230"/>
      <c r="S990" s="231"/>
      <c r="T990" s="231"/>
      <c r="U990" s="228"/>
      <c r="V990" s="228"/>
      <c r="W990" s="228"/>
    </row>
    <row r="991" spans="2:23" x14ac:dyDescent="0.3">
      <c r="B991" s="228"/>
      <c r="C991" s="228"/>
      <c r="D991" s="228"/>
      <c r="E991" s="228"/>
      <c r="F991" s="228"/>
      <c r="G991" s="228"/>
      <c r="P991" s="134"/>
      <c r="Q991" s="242"/>
      <c r="R991" s="230"/>
      <c r="S991" s="231"/>
      <c r="T991" s="231"/>
      <c r="U991" s="228"/>
      <c r="V991" s="228"/>
      <c r="W991" s="228"/>
    </row>
    <row r="992" spans="2:23" x14ac:dyDescent="0.3">
      <c r="B992" s="228"/>
      <c r="C992" s="228"/>
      <c r="D992" s="228"/>
      <c r="E992" s="228"/>
      <c r="F992" s="228"/>
      <c r="G992" s="228"/>
      <c r="P992" s="134"/>
      <c r="Q992" s="242"/>
      <c r="R992" s="230"/>
      <c r="S992" s="231"/>
      <c r="T992" s="231"/>
      <c r="U992" s="228"/>
      <c r="V992" s="228"/>
      <c r="W992" s="228"/>
    </row>
    <row r="993" spans="2:23" x14ac:dyDescent="0.3">
      <c r="B993" s="228"/>
      <c r="C993" s="228"/>
      <c r="D993" s="228"/>
      <c r="E993" s="228"/>
      <c r="F993" s="228"/>
      <c r="G993" s="228"/>
      <c r="P993" s="134"/>
      <c r="Q993" s="242"/>
      <c r="R993" s="230"/>
      <c r="S993" s="231"/>
      <c r="T993" s="231"/>
      <c r="U993" s="228"/>
      <c r="V993" s="228"/>
      <c r="W993" s="228"/>
    </row>
    <row r="994" spans="2:23" x14ac:dyDescent="0.3">
      <c r="B994" s="228"/>
      <c r="C994" s="228"/>
      <c r="D994" s="228"/>
      <c r="E994" s="228"/>
      <c r="F994" s="228"/>
      <c r="G994" s="228"/>
      <c r="P994" s="134"/>
      <c r="Q994" s="242"/>
      <c r="R994" s="230"/>
      <c r="S994" s="231"/>
      <c r="T994" s="231"/>
      <c r="U994" s="228"/>
      <c r="V994" s="228"/>
      <c r="W994" s="228"/>
    </row>
    <row r="995" spans="2:23" x14ac:dyDescent="0.3">
      <c r="B995" s="228"/>
      <c r="C995" s="228"/>
      <c r="D995" s="228"/>
      <c r="E995" s="228"/>
      <c r="F995" s="228"/>
      <c r="G995" s="228"/>
      <c r="P995" s="134"/>
      <c r="Q995" s="242"/>
      <c r="R995" s="230"/>
      <c r="S995" s="231"/>
      <c r="T995" s="231"/>
      <c r="U995" s="228"/>
      <c r="V995" s="228"/>
      <c r="W995" s="228"/>
    </row>
    <row r="996" spans="2:23" x14ac:dyDescent="0.3">
      <c r="B996" s="228"/>
      <c r="C996" s="228"/>
      <c r="D996" s="228"/>
      <c r="E996" s="228"/>
      <c r="F996" s="228"/>
      <c r="G996" s="228"/>
      <c r="P996" s="134"/>
      <c r="Q996" s="242"/>
      <c r="R996" s="230"/>
      <c r="S996" s="231"/>
      <c r="T996" s="231"/>
      <c r="U996" s="228"/>
      <c r="V996" s="228"/>
      <c r="W996" s="228"/>
    </row>
    <row r="997" spans="2:23" x14ac:dyDescent="0.3">
      <c r="B997" s="228"/>
      <c r="C997" s="228"/>
      <c r="D997" s="228"/>
      <c r="E997" s="228"/>
      <c r="F997" s="228"/>
      <c r="G997" s="228"/>
      <c r="P997" s="134"/>
      <c r="Q997" s="242"/>
      <c r="R997" s="230"/>
      <c r="S997" s="231"/>
      <c r="T997" s="231"/>
      <c r="U997" s="228"/>
      <c r="V997" s="228"/>
      <c r="W997" s="228"/>
    </row>
    <row r="998" spans="2:23" x14ac:dyDescent="0.3">
      <c r="B998" s="228"/>
      <c r="C998" s="228"/>
      <c r="D998" s="228"/>
      <c r="E998" s="228"/>
      <c r="F998" s="228"/>
      <c r="G998" s="228"/>
      <c r="P998" s="134"/>
      <c r="Q998" s="242"/>
      <c r="R998" s="230"/>
      <c r="S998" s="231"/>
      <c r="T998" s="231"/>
      <c r="U998" s="228"/>
      <c r="V998" s="228"/>
      <c r="W998" s="228"/>
    </row>
    <row r="999" spans="2:23" x14ac:dyDescent="0.3">
      <c r="B999" s="228"/>
      <c r="C999" s="228"/>
      <c r="D999" s="228"/>
      <c r="E999" s="228"/>
      <c r="F999" s="228"/>
      <c r="G999" s="228"/>
      <c r="P999" s="134"/>
      <c r="Q999" s="242"/>
      <c r="R999" s="230"/>
      <c r="S999" s="231"/>
      <c r="T999" s="231"/>
      <c r="U999" s="228"/>
      <c r="V999" s="228"/>
      <c r="W999" s="228"/>
    </row>
    <row r="1000" spans="2:23" x14ac:dyDescent="0.3">
      <c r="B1000" s="228"/>
      <c r="C1000" s="228"/>
      <c r="D1000" s="228"/>
      <c r="E1000" s="228"/>
      <c r="F1000" s="228"/>
      <c r="G1000" s="228"/>
      <c r="P1000" s="134"/>
      <c r="Q1000" s="242"/>
      <c r="R1000" s="230"/>
      <c r="S1000" s="231"/>
      <c r="T1000" s="231"/>
      <c r="U1000" s="228"/>
      <c r="V1000" s="228"/>
      <c r="W1000" s="228"/>
    </row>
    <row r="1001" spans="2:23" x14ac:dyDescent="0.3">
      <c r="B1001" s="228"/>
      <c r="C1001" s="228"/>
      <c r="D1001" s="228"/>
      <c r="E1001" s="228"/>
      <c r="F1001" s="228"/>
      <c r="G1001" s="228"/>
      <c r="P1001" s="134"/>
      <c r="Q1001" s="242"/>
      <c r="R1001" s="230"/>
      <c r="S1001" s="231"/>
      <c r="T1001" s="231"/>
      <c r="U1001" s="228"/>
      <c r="V1001" s="228"/>
      <c r="W1001" s="228"/>
    </row>
    <row r="1002" spans="2:23" x14ac:dyDescent="0.3">
      <c r="B1002" s="228"/>
      <c r="C1002" s="228"/>
      <c r="D1002" s="228"/>
      <c r="E1002" s="228"/>
      <c r="F1002" s="228"/>
      <c r="G1002" s="228"/>
      <c r="P1002" s="134"/>
      <c r="Q1002" s="242"/>
      <c r="R1002" s="230"/>
      <c r="S1002" s="231"/>
      <c r="T1002" s="231"/>
      <c r="U1002" s="228"/>
      <c r="V1002" s="228"/>
      <c r="W1002" s="228"/>
    </row>
    <row r="1003" spans="2:23" x14ac:dyDescent="0.3">
      <c r="B1003" s="228"/>
      <c r="C1003" s="228"/>
      <c r="D1003" s="228"/>
      <c r="E1003" s="228"/>
      <c r="F1003" s="228"/>
      <c r="G1003" s="228"/>
      <c r="P1003" s="134"/>
      <c r="Q1003" s="242"/>
      <c r="R1003" s="230"/>
      <c r="S1003" s="231"/>
      <c r="T1003" s="231"/>
      <c r="U1003" s="228"/>
      <c r="V1003" s="228"/>
      <c r="W1003" s="228"/>
    </row>
    <row r="1004" spans="2:23" x14ac:dyDescent="0.3">
      <c r="B1004" s="228"/>
      <c r="C1004" s="228"/>
      <c r="D1004" s="228"/>
      <c r="E1004" s="228"/>
      <c r="F1004" s="228"/>
      <c r="G1004" s="228"/>
      <c r="P1004" s="134"/>
      <c r="Q1004" s="242"/>
      <c r="R1004" s="230"/>
      <c r="S1004" s="231"/>
      <c r="T1004" s="231"/>
      <c r="U1004" s="228"/>
      <c r="V1004" s="228"/>
      <c r="W1004" s="228"/>
    </row>
    <row r="1005" spans="2:23" x14ac:dyDescent="0.3">
      <c r="B1005" s="228"/>
      <c r="C1005" s="228"/>
      <c r="D1005" s="228"/>
      <c r="E1005" s="228"/>
      <c r="F1005" s="228"/>
      <c r="G1005" s="228"/>
      <c r="P1005" s="134"/>
      <c r="Q1005" s="242"/>
      <c r="R1005" s="230"/>
      <c r="S1005" s="231"/>
      <c r="T1005" s="231"/>
      <c r="U1005" s="228"/>
      <c r="V1005" s="228"/>
      <c r="W1005" s="228"/>
    </row>
    <row r="1006" spans="2:23" x14ac:dyDescent="0.3">
      <c r="B1006" s="228"/>
      <c r="C1006" s="228"/>
      <c r="D1006" s="228"/>
      <c r="E1006" s="228"/>
      <c r="F1006" s="228"/>
      <c r="G1006" s="228"/>
      <c r="P1006" s="134"/>
      <c r="Q1006" s="242"/>
      <c r="R1006" s="230"/>
      <c r="S1006" s="231"/>
      <c r="T1006" s="231"/>
      <c r="U1006" s="228"/>
      <c r="V1006" s="228"/>
      <c r="W1006" s="228"/>
    </row>
    <row r="1007" spans="2:23" x14ac:dyDescent="0.3">
      <c r="B1007" s="228"/>
      <c r="C1007" s="228"/>
      <c r="D1007" s="228"/>
      <c r="E1007" s="228"/>
      <c r="F1007" s="228"/>
      <c r="G1007" s="228"/>
      <c r="P1007" s="134"/>
      <c r="Q1007" s="242"/>
      <c r="R1007" s="230"/>
      <c r="S1007" s="231"/>
      <c r="T1007" s="231"/>
      <c r="U1007" s="228"/>
      <c r="V1007" s="228"/>
      <c r="W1007" s="228"/>
    </row>
    <row r="1008" spans="2:23" x14ac:dyDescent="0.3">
      <c r="B1008" s="228"/>
      <c r="C1008" s="228"/>
      <c r="D1008" s="228"/>
      <c r="E1008" s="228"/>
      <c r="F1008" s="228"/>
      <c r="G1008" s="228"/>
      <c r="P1008" s="134"/>
      <c r="Q1008" s="242"/>
      <c r="R1008" s="230"/>
      <c r="S1008" s="231"/>
      <c r="T1008" s="231"/>
      <c r="U1008" s="228"/>
      <c r="V1008" s="228"/>
      <c r="W1008" s="228"/>
    </row>
    <row r="1009" spans="2:23" x14ac:dyDescent="0.3">
      <c r="B1009" s="228"/>
      <c r="C1009" s="228"/>
      <c r="D1009" s="228"/>
      <c r="E1009" s="228"/>
      <c r="F1009" s="228"/>
      <c r="G1009" s="228"/>
      <c r="P1009" s="134"/>
      <c r="Q1009" s="242"/>
      <c r="R1009" s="230"/>
      <c r="S1009" s="231"/>
      <c r="T1009" s="231"/>
      <c r="U1009" s="228"/>
      <c r="V1009" s="228"/>
      <c r="W1009" s="228"/>
    </row>
    <row r="1010" spans="2:23" x14ac:dyDescent="0.3">
      <c r="B1010" s="228"/>
      <c r="C1010" s="228"/>
      <c r="D1010" s="228"/>
      <c r="E1010" s="228"/>
      <c r="F1010" s="228"/>
      <c r="G1010" s="228"/>
      <c r="P1010" s="134"/>
      <c r="Q1010" s="242"/>
      <c r="R1010" s="230"/>
      <c r="S1010" s="231"/>
      <c r="T1010" s="231"/>
      <c r="U1010" s="228"/>
      <c r="V1010" s="228"/>
      <c r="W1010" s="228"/>
    </row>
    <row r="1011" spans="2:23" x14ac:dyDescent="0.3">
      <c r="B1011" s="228"/>
      <c r="C1011" s="228"/>
      <c r="D1011" s="228"/>
      <c r="E1011" s="228"/>
      <c r="F1011" s="228"/>
      <c r="G1011" s="228"/>
      <c r="P1011" s="134"/>
      <c r="Q1011" s="242"/>
      <c r="R1011" s="230"/>
      <c r="S1011" s="231"/>
      <c r="T1011" s="231"/>
      <c r="U1011" s="228"/>
      <c r="V1011" s="228"/>
      <c r="W1011" s="228"/>
    </row>
    <row r="1012" spans="2:23" x14ac:dyDescent="0.3">
      <c r="B1012" s="228"/>
      <c r="C1012" s="228"/>
      <c r="D1012" s="228"/>
      <c r="E1012" s="228"/>
      <c r="F1012" s="228"/>
      <c r="G1012" s="228"/>
      <c r="P1012" s="134"/>
      <c r="Q1012" s="242"/>
      <c r="R1012" s="230"/>
      <c r="S1012" s="231"/>
      <c r="T1012" s="231"/>
      <c r="U1012" s="228"/>
      <c r="V1012" s="228"/>
      <c r="W1012" s="228"/>
    </row>
    <row r="1013" spans="2:23" x14ac:dyDescent="0.3">
      <c r="B1013" s="228"/>
      <c r="C1013" s="228"/>
      <c r="D1013" s="228"/>
      <c r="E1013" s="228"/>
      <c r="F1013" s="228"/>
      <c r="G1013" s="228"/>
      <c r="P1013" s="134"/>
      <c r="Q1013" s="242"/>
      <c r="R1013" s="230"/>
      <c r="S1013" s="231"/>
      <c r="T1013" s="231"/>
      <c r="U1013" s="228"/>
      <c r="V1013" s="228"/>
      <c r="W1013" s="228"/>
    </row>
    <row r="1014" spans="2:23" x14ac:dyDescent="0.3">
      <c r="B1014" s="228"/>
      <c r="C1014" s="228"/>
      <c r="D1014" s="228"/>
      <c r="E1014" s="228"/>
      <c r="F1014" s="228"/>
      <c r="G1014" s="228"/>
      <c r="P1014" s="134"/>
      <c r="Q1014" s="242"/>
      <c r="R1014" s="230"/>
      <c r="S1014" s="231"/>
      <c r="T1014" s="231"/>
      <c r="U1014" s="228"/>
      <c r="V1014" s="228"/>
      <c r="W1014" s="228"/>
    </row>
    <row r="1015" spans="2:23" x14ac:dyDescent="0.3">
      <c r="B1015" s="228"/>
      <c r="C1015" s="228"/>
      <c r="D1015" s="228"/>
      <c r="E1015" s="228"/>
      <c r="F1015" s="228"/>
      <c r="G1015" s="228"/>
      <c r="P1015" s="134"/>
      <c r="Q1015" s="242"/>
      <c r="R1015" s="230"/>
      <c r="S1015" s="231"/>
      <c r="T1015" s="231"/>
      <c r="U1015" s="228"/>
      <c r="V1015" s="228"/>
      <c r="W1015" s="228"/>
    </row>
    <row r="1016" spans="2:23" x14ac:dyDescent="0.3">
      <c r="B1016" s="228"/>
      <c r="C1016" s="228"/>
      <c r="D1016" s="228"/>
      <c r="E1016" s="228"/>
      <c r="F1016" s="228"/>
      <c r="G1016" s="228"/>
      <c r="P1016" s="134"/>
      <c r="Q1016" s="242"/>
      <c r="R1016" s="230"/>
      <c r="S1016" s="231"/>
      <c r="T1016" s="231"/>
      <c r="U1016" s="228"/>
      <c r="V1016" s="228"/>
      <c r="W1016" s="228"/>
    </row>
    <row r="1017" spans="2:23" x14ac:dyDescent="0.3">
      <c r="B1017" s="228"/>
      <c r="C1017" s="228"/>
      <c r="D1017" s="228"/>
      <c r="E1017" s="228"/>
      <c r="F1017" s="228"/>
      <c r="G1017" s="228"/>
      <c r="P1017" s="134"/>
      <c r="Q1017" s="242"/>
      <c r="R1017" s="230"/>
      <c r="S1017" s="231"/>
      <c r="T1017" s="231"/>
      <c r="U1017" s="228"/>
      <c r="V1017" s="228"/>
      <c r="W1017" s="228"/>
    </row>
    <row r="1018" spans="2:23" x14ac:dyDescent="0.3">
      <c r="B1018" s="228"/>
      <c r="C1018" s="228"/>
      <c r="D1018" s="228"/>
      <c r="E1018" s="228"/>
      <c r="F1018" s="228"/>
      <c r="G1018" s="228"/>
      <c r="P1018" s="134"/>
      <c r="Q1018" s="242"/>
      <c r="R1018" s="230"/>
      <c r="S1018" s="231"/>
      <c r="T1018" s="231"/>
      <c r="U1018" s="228"/>
      <c r="V1018" s="228"/>
      <c r="W1018" s="228"/>
    </row>
    <row r="1019" spans="2:23" x14ac:dyDescent="0.3">
      <c r="B1019" s="228"/>
      <c r="C1019" s="228"/>
      <c r="D1019" s="228"/>
      <c r="E1019" s="228"/>
      <c r="F1019" s="228"/>
      <c r="G1019" s="228"/>
      <c r="P1019" s="134"/>
      <c r="Q1019" s="242"/>
      <c r="R1019" s="230"/>
      <c r="S1019" s="231"/>
      <c r="T1019" s="231"/>
      <c r="U1019" s="228"/>
      <c r="V1019" s="228"/>
      <c r="W1019" s="228"/>
    </row>
    <row r="1020" spans="2:23" x14ac:dyDescent="0.3">
      <c r="B1020" s="228"/>
      <c r="C1020" s="228"/>
      <c r="D1020" s="228"/>
      <c r="E1020" s="228"/>
      <c r="F1020" s="228"/>
      <c r="G1020" s="228"/>
      <c r="P1020" s="134"/>
      <c r="Q1020" s="242"/>
      <c r="R1020" s="230"/>
      <c r="S1020" s="231"/>
      <c r="T1020" s="231"/>
      <c r="U1020" s="228"/>
      <c r="V1020" s="228"/>
      <c r="W1020" s="228"/>
    </row>
    <row r="1021" spans="2:23" x14ac:dyDescent="0.3">
      <c r="B1021" s="228"/>
      <c r="C1021" s="228"/>
      <c r="D1021" s="228"/>
      <c r="E1021" s="228"/>
      <c r="F1021" s="228"/>
      <c r="G1021" s="228"/>
      <c r="P1021" s="134"/>
      <c r="Q1021" s="242"/>
      <c r="R1021" s="230"/>
      <c r="S1021" s="231"/>
      <c r="T1021" s="231"/>
      <c r="U1021" s="228"/>
      <c r="V1021" s="228"/>
      <c r="W1021" s="228"/>
    </row>
    <row r="1022" spans="2:23" x14ac:dyDescent="0.3">
      <c r="B1022" s="228"/>
      <c r="C1022" s="228"/>
      <c r="D1022" s="228"/>
      <c r="E1022" s="228"/>
      <c r="F1022" s="228"/>
      <c r="G1022" s="228"/>
      <c r="P1022" s="134"/>
      <c r="Q1022" s="242"/>
      <c r="R1022" s="230"/>
      <c r="S1022" s="231"/>
      <c r="T1022" s="231"/>
      <c r="U1022" s="228"/>
      <c r="V1022" s="228"/>
      <c r="W1022" s="228"/>
    </row>
    <row r="1023" spans="2:23" x14ac:dyDescent="0.3">
      <c r="B1023" s="228"/>
      <c r="C1023" s="228"/>
      <c r="D1023" s="228"/>
      <c r="E1023" s="228"/>
      <c r="F1023" s="228"/>
      <c r="G1023" s="228"/>
      <c r="P1023" s="134"/>
      <c r="Q1023" s="242"/>
      <c r="R1023" s="230"/>
      <c r="S1023" s="231"/>
      <c r="T1023" s="231"/>
      <c r="U1023" s="228"/>
      <c r="V1023" s="228"/>
      <c r="W1023" s="228"/>
    </row>
    <row r="1024" spans="2:23" x14ac:dyDescent="0.3">
      <c r="B1024" s="228"/>
      <c r="C1024" s="228"/>
      <c r="D1024" s="228"/>
      <c r="E1024" s="228"/>
      <c r="F1024" s="228"/>
      <c r="G1024" s="228"/>
      <c r="P1024" s="134"/>
      <c r="Q1024" s="242"/>
      <c r="R1024" s="230"/>
      <c r="S1024" s="231"/>
      <c r="T1024" s="231"/>
      <c r="U1024" s="228"/>
      <c r="V1024" s="228"/>
      <c r="W1024" s="228"/>
    </row>
    <row r="1025" spans="2:23" x14ac:dyDescent="0.3">
      <c r="B1025" s="228"/>
      <c r="C1025" s="228"/>
      <c r="D1025" s="228"/>
      <c r="E1025" s="228"/>
      <c r="F1025" s="228"/>
      <c r="G1025" s="228"/>
      <c r="P1025" s="134"/>
      <c r="Q1025" s="242"/>
      <c r="R1025" s="230"/>
      <c r="S1025" s="231"/>
      <c r="T1025" s="231"/>
      <c r="U1025" s="228"/>
      <c r="V1025" s="228"/>
      <c r="W1025" s="228"/>
    </row>
    <row r="1026" spans="2:23" x14ac:dyDescent="0.3">
      <c r="B1026" s="228"/>
      <c r="C1026" s="228"/>
      <c r="D1026" s="228"/>
      <c r="E1026" s="228"/>
      <c r="F1026" s="228"/>
      <c r="G1026" s="228"/>
      <c r="P1026" s="134"/>
      <c r="Q1026" s="242"/>
      <c r="R1026" s="230"/>
      <c r="S1026" s="231"/>
      <c r="T1026" s="231"/>
      <c r="U1026" s="228"/>
      <c r="V1026" s="228"/>
      <c r="W1026" s="228"/>
    </row>
    <row r="1027" spans="2:23" x14ac:dyDescent="0.3">
      <c r="B1027" s="228"/>
      <c r="C1027" s="228"/>
      <c r="D1027" s="228"/>
      <c r="E1027" s="228"/>
      <c r="F1027" s="228"/>
      <c r="G1027" s="228"/>
      <c r="P1027" s="134"/>
      <c r="Q1027" s="242"/>
      <c r="R1027" s="230"/>
      <c r="S1027" s="231"/>
      <c r="T1027" s="231"/>
      <c r="U1027" s="228"/>
      <c r="V1027" s="228"/>
      <c r="W1027" s="228"/>
    </row>
    <row r="1028" spans="2:23" x14ac:dyDescent="0.3">
      <c r="B1028" s="228"/>
      <c r="C1028" s="228"/>
      <c r="D1028" s="228"/>
      <c r="E1028" s="228"/>
      <c r="F1028" s="228"/>
      <c r="G1028" s="228"/>
      <c r="P1028" s="134"/>
      <c r="Q1028" s="242"/>
      <c r="R1028" s="230"/>
      <c r="S1028" s="231"/>
      <c r="T1028" s="231"/>
      <c r="U1028" s="228"/>
      <c r="V1028" s="228"/>
      <c r="W1028" s="228"/>
    </row>
    <row r="1029" spans="2:23" x14ac:dyDescent="0.3">
      <c r="B1029" s="228"/>
      <c r="C1029" s="228"/>
      <c r="D1029" s="228"/>
      <c r="E1029" s="228"/>
      <c r="F1029" s="228"/>
      <c r="G1029" s="228"/>
      <c r="P1029" s="134"/>
      <c r="Q1029" s="242"/>
      <c r="R1029" s="230"/>
      <c r="S1029" s="231"/>
      <c r="T1029" s="231"/>
      <c r="U1029" s="228"/>
      <c r="V1029" s="228"/>
      <c r="W1029" s="228"/>
    </row>
    <row r="1030" spans="2:23" x14ac:dyDescent="0.3">
      <c r="B1030" s="228"/>
      <c r="C1030" s="228"/>
      <c r="D1030" s="228"/>
      <c r="E1030" s="228"/>
      <c r="F1030" s="228"/>
      <c r="G1030" s="228"/>
      <c r="P1030" s="134"/>
      <c r="Q1030" s="242"/>
      <c r="R1030" s="230"/>
      <c r="S1030" s="231"/>
      <c r="T1030" s="231"/>
      <c r="U1030" s="228"/>
      <c r="V1030" s="228"/>
      <c r="W1030" s="228"/>
    </row>
    <row r="1031" spans="2:23" x14ac:dyDescent="0.3">
      <c r="B1031" s="228"/>
      <c r="C1031" s="228"/>
      <c r="D1031" s="228"/>
      <c r="E1031" s="228"/>
      <c r="F1031" s="228"/>
      <c r="G1031" s="228"/>
      <c r="P1031" s="134"/>
      <c r="Q1031" s="242"/>
      <c r="R1031" s="230"/>
      <c r="S1031" s="231"/>
      <c r="T1031" s="231"/>
      <c r="U1031" s="228"/>
      <c r="V1031" s="228"/>
      <c r="W1031" s="228"/>
    </row>
    <row r="1032" spans="2:23" x14ac:dyDescent="0.3">
      <c r="B1032" s="228"/>
      <c r="C1032" s="228"/>
      <c r="D1032" s="228"/>
      <c r="E1032" s="228"/>
      <c r="F1032" s="228"/>
      <c r="G1032" s="228"/>
      <c r="P1032" s="134"/>
      <c r="Q1032" s="242"/>
      <c r="R1032" s="230"/>
      <c r="S1032" s="231"/>
      <c r="T1032" s="231"/>
      <c r="U1032" s="228"/>
      <c r="V1032" s="228"/>
      <c r="W1032" s="228"/>
    </row>
    <row r="1033" spans="2:23" x14ac:dyDescent="0.3">
      <c r="B1033" s="228"/>
      <c r="C1033" s="228"/>
      <c r="D1033" s="228"/>
      <c r="E1033" s="228"/>
      <c r="F1033" s="228"/>
      <c r="G1033" s="228"/>
      <c r="P1033" s="134"/>
      <c r="Q1033" s="242"/>
      <c r="R1033" s="230"/>
      <c r="S1033" s="231"/>
      <c r="T1033" s="231"/>
      <c r="U1033" s="228"/>
      <c r="V1033" s="228"/>
      <c r="W1033" s="228"/>
    </row>
    <row r="1034" spans="2:23" x14ac:dyDescent="0.3">
      <c r="B1034" s="228"/>
      <c r="C1034" s="228"/>
      <c r="D1034" s="228"/>
      <c r="E1034" s="228"/>
      <c r="F1034" s="228"/>
      <c r="G1034" s="228"/>
      <c r="P1034" s="134"/>
      <c r="Q1034" s="242"/>
      <c r="R1034" s="230"/>
      <c r="S1034" s="231"/>
      <c r="T1034" s="231"/>
      <c r="U1034" s="228"/>
      <c r="V1034" s="228"/>
      <c r="W1034" s="228"/>
    </row>
    <row r="1035" spans="2:23" x14ac:dyDescent="0.3">
      <c r="B1035" s="228"/>
      <c r="C1035" s="228"/>
      <c r="D1035" s="228"/>
      <c r="E1035" s="228"/>
      <c r="F1035" s="228"/>
      <c r="G1035" s="228"/>
      <c r="P1035" s="134"/>
      <c r="Q1035" s="242"/>
      <c r="R1035" s="230"/>
      <c r="S1035" s="231"/>
      <c r="T1035" s="231"/>
      <c r="U1035" s="228"/>
      <c r="V1035" s="228"/>
      <c r="W1035" s="228"/>
    </row>
    <row r="1036" spans="2:23" x14ac:dyDescent="0.3">
      <c r="B1036" s="228"/>
      <c r="C1036" s="228"/>
      <c r="D1036" s="228"/>
      <c r="E1036" s="228"/>
      <c r="F1036" s="228"/>
      <c r="G1036" s="228"/>
      <c r="P1036" s="134"/>
      <c r="Q1036" s="242"/>
      <c r="R1036" s="230"/>
      <c r="S1036" s="231"/>
      <c r="T1036" s="231"/>
      <c r="U1036" s="228"/>
      <c r="V1036" s="228"/>
      <c r="W1036" s="228"/>
    </row>
    <row r="1037" spans="2:23" x14ac:dyDescent="0.3">
      <c r="B1037" s="228"/>
      <c r="C1037" s="228"/>
      <c r="D1037" s="228"/>
      <c r="E1037" s="228"/>
      <c r="F1037" s="228"/>
      <c r="G1037" s="228"/>
      <c r="P1037" s="134"/>
      <c r="Q1037" s="242"/>
      <c r="R1037" s="230"/>
      <c r="S1037" s="231"/>
      <c r="T1037" s="231"/>
      <c r="U1037" s="228"/>
      <c r="V1037" s="228"/>
      <c r="W1037" s="228"/>
    </row>
    <row r="1038" spans="2:23" x14ac:dyDescent="0.3">
      <c r="B1038" s="228"/>
      <c r="C1038" s="228"/>
      <c r="D1038" s="228"/>
      <c r="E1038" s="228"/>
      <c r="F1038" s="228"/>
      <c r="G1038" s="228"/>
      <c r="P1038" s="134"/>
      <c r="Q1038" s="242"/>
      <c r="R1038" s="230"/>
      <c r="S1038" s="231"/>
      <c r="T1038" s="231"/>
      <c r="U1038" s="228"/>
      <c r="V1038" s="228"/>
      <c r="W1038" s="228"/>
    </row>
    <row r="1039" spans="2:23" x14ac:dyDescent="0.3">
      <c r="P1039" s="134"/>
      <c r="Q1039" s="242"/>
      <c r="R1039" s="230"/>
      <c r="S1039" s="231"/>
      <c r="T1039" s="231"/>
      <c r="U1039" s="228"/>
      <c r="V1039" s="228"/>
      <c r="W1039" s="228"/>
    </row>
    <row r="1040" spans="2:23" x14ac:dyDescent="0.3">
      <c r="P1040" s="134"/>
      <c r="Q1040" s="242"/>
      <c r="R1040" s="230"/>
      <c r="S1040" s="231"/>
      <c r="T1040" s="231"/>
      <c r="U1040" s="228"/>
      <c r="V1040" s="228"/>
      <c r="W1040" s="228"/>
    </row>
    <row r="1041" spans="16:23" x14ac:dyDescent="0.3">
      <c r="P1041" s="134"/>
      <c r="Q1041" s="242"/>
      <c r="R1041" s="230"/>
      <c r="S1041" s="231"/>
      <c r="T1041" s="231"/>
      <c r="U1041" s="228"/>
      <c r="V1041" s="228"/>
      <c r="W1041" s="228"/>
    </row>
    <row r="1042" spans="16:23" x14ac:dyDescent="0.3">
      <c r="P1042" s="134"/>
      <c r="Q1042" s="242"/>
      <c r="R1042" s="230"/>
      <c r="S1042" s="231"/>
      <c r="T1042" s="231"/>
      <c r="U1042" s="228"/>
      <c r="V1042" s="228"/>
      <c r="W1042" s="228"/>
    </row>
    <row r="1043" spans="16:23" x14ac:dyDescent="0.3">
      <c r="P1043" s="134"/>
      <c r="Q1043" s="242"/>
      <c r="R1043" s="230"/>
      <c r="S1043" s="231"/>
      <c r="T1043" s="231"/>
      <c r="U1043" s="228"/>
      <c r="V1043" s="228"/>
      <c r="W1043" s="228"/>
    </row>
    <row r="1044" spans="16:23" x14ac:dyDescent="0.3">
      <c r="P1044" s="134"/>
      <c r="Q1044" s="242"/>
      <c r="R1044" s="230"/>
      <c r="S1044" s="231"/>
      <c r="T1044" s="231"/>
      <c r="U1044" s="228"/>
      <c r="V1044" s="228"/>
      <c r="W1044" s="228"/>
    </row>
    <row r="1045" spans="16:23" x14ac:dyDescent="0.3">
      <c r="P1045" s="134"/>
      <c r="Q1045" s="242"/>
      <c r="R1045" s="230"/>
      <c r="S1045" s="231"/>
      <c r="T1045" s="231"/>
      <c r="U1045" s="228"/>
      <c r="V1045" s="228"/>
      <c r="W1045" s="228"/>
    </row>
    <row r="1046" spans="16:23" x14ac:dyDescent="0.3">
      <c r="P1046" s="134"/>
      <c r="Q1046" s="242"/>
      <c r="R1046" s="230"/>
      <c r="S1046" s="231"/>
      <c r="T1046" s="231"/>
      <c r="U1046" s="228"/>
      <c r="V1046" s="228"/>
      <c r="W1046" s="228"/>
    </row>
    <row r="1047" spans="16:23" x14ac:dyDescent="0.3">
      <c r="P1047" s="134"/>
      <c r="Q1047" s="242"/>
      <c r="R1047" s="230"/>
      <c r="S1047" s="231"/>
      <c r="T1047" s="231"/>
      <c r="U1047" s="228"/>
      <c r="V1047" s="228"/>
      <c r="W1047" s="228"/>
    </row>
    <row r="1048" spans="16:23" x14ac:dyDescent="0.3">
      <c r="P1048" s="134"/>
      <c r="Q1048" s="242"/>
      <c r="R1048" s="230"/>
      <c r="S1048" s="231"/>
      <c r="T1048" s="231"/>
      <c r="U1048" s="228"/>
      <c r="V1048" s="228"/>
      <c r="W1048" s="228"/>
    </row>
    <row r="1049" spans="16:23" x14ac:dyDescent="0.3">
      <c r="P1049" s="134"/>
      <c r="Q1049" s="242"/>
      <c r="R1049" s="230"/>
      <c r="S1049" s="231"/>
      <c r="T1049" s="231"/>
      <c r="U1049" s="228"/>
      <c r="V1049" s="228"/>
      <c r="W1049" s="228"/>
    </row>
    <row r="1050" spans="16:23" x14ac:dyDescent="0.3">
      <c r="P1050" s="134"/>
      <c r="Q1050" s="242"/>
      <c r="R1050" s="230"/>
      <c r="S1050" s="231"/>
      <c r="T1050" s="231"/>
      <c r="U1050" s="228"/>
      <c r="V1050" s="228"/>
      <c r="W1050" s="228"/>
    </row>
    <row r="1051" spans="16:23" x14ac:dyDescent="0.3">
      <c r="P1051" s="134"/>
      <c r="Q1051" s="242"/>
      <c r="R1051" s="230"/>
      <c r="S1051" s="231"/>
      <c r="T1051" s="231"/>
      <c r="U1051" s="228"/>
      <c r="V1051" s="228"/>
      <c r="W1051" s="228"/>
    </row>
    <row r="1052" spans="16:23" x14ac:dyDescent="0.3">
      <c r="P1052" s="134"/>
      <c r="Q1052" s="242"/>
      <c r="R1052" s="230"/>
      <c r="S1052" s="231"/>
      <c r="T1052" s="231"/>
      <c r="U1052" s="228"/>
      <c r="V1052" s="228"/>
      <c r="W1052" s="228"/>
    </row>
    <row r="1053" spans="16:23" x14ac:dyDescent="0.3">
      <c r="P1053" s="134"/>
      <c r="Q1053" s="242"/>
      <c r="R1053" s="230"/>
      <c r="S1053" s="231"/>
      <c r="T1053" s="231"/>
      <c r="U1053" s="228"/>
      <c r="V1053" s="228"/>
      <c r="W1053" s="228"/>
    </row>
    <row r="1054" spans="16:23" x14ac:dyDescent="0.3">
      <c r="P1054" s="134"/>
      <c r="Q1054" s="242"/>
      <c r="R1054" s="230"/>
      <c r="S1054" s="231"/>
      <c r="T1054" s="231"/>
      <c r="U1054" s="228"/>
      <c r="V1054" s="228"/>
      <c r="W1054" s="228"/>
    </row>
    <row r="1055" spans="16:23" x14ac:dyDescent="0.3">
      <c r="P1055" s="134"/>
      <c r="Q1055" s="242"/>
      <c r="R1055" s="230"/>
      <c r="S1055" s="231"/>
      <c r="T1055" s="231"/>
      <c r="U1055" s="228"/>
      <c r="V1055" s="228"/>
      <c r="W1055" s="228"/>
    </row>
    <row r="1056" spans="16:23" x14ac:dyDescent="0.3">
      <c r="P1056" s="134"/>
      <c r="Q1056" s="242"/>
      <c r="R1056" s="230"/>
      <c r="S1056" s="231"/>
      <c r="T1056" s="231"/>
      <c r="U1056" s="228"/>
      <c r="V1056" s="228"/>
      <c r="W1056" s="228"/>
    </row>
    <row r="1057" spans="16:23" x14ac:dyDescent="0.3">
      <c r="P1057" s="134"/>
      <c r="Q1057" s="242"/>
      <c r="R1057" s="230"/>
      <c r="S1057" s="231"/>
      <c r="T1057" s="231"/>
      <c r="U1057" s="228"/>
      <c r="V1057" s="228"/>
      <c r="W1057" s="228"/>
    </row>
    <row r="1058" spans="16:23" x14ac:dyDescent="0.3">
      <c r="P1058" s="134"/>
      <c r="Q1058" s="242"/>
      <c r="R1058" s="230"/>
      <c r="S1058" s="231"/>
      <c r="T1058" s="231"/>
      <c r="U1058" s="228"/>
      <c r="V1058" s="228"/>
      <c r="W1058" s="228"/>
    </row>
    <row r="1059" spans="16:23" x14ac:dyDescent="0.3">
      <c r="P1059" s="134"/>
      <c r="Q1059" s="242"/>
      <c r="R1059" s="230"/>
      <c r="S1059" s="231"/>
      <c r="T1059" s="231"/>
      <c r="U1059" s="228"/>
      <c r="V1059" s="228"/>
      <c r="W1059" s="228"/>
    </row>
    <row r="1060" spans="16:23" x14ac:dyDescent="0.3">
      <c r="P1060" s="134"/>
      <c r="Q1060" s="242"/>
      <c r="R1060" s="230"/>
      <c r="S1060" s="231"/>
      <c r="T1060" s="231"/>
      <c r="U1060" s="228"/>
      <c r="V1060" s="228"/>
      <c r="W1060" s="228"/>
    </row>
    <row r="1061" spans="16:23" x14ac:dyDescent="0.3">
      <c r="P1061" s="134"/>
      <c r="Q1061" s="242"/>
      <c r="R1061" s="230"/>
      <c r="S1061" s="231"/>
      <c r="T1061" s="231"/>
      <c r="U1061" s="228"/>
      <c r="V1061" s="228"/>
      <c r="W1061" s="228"/>
    </row>
    <row r="1062" spans="16:23" x14ac:dyDescent="0.3">
      <c r="P1062" s="134"/>
      <c r="Q1062" s="242"/>
      <c r="R1062" s="230"/>
      <c r="S1062" s="231"/>
      <c r="T1062" s="231"/>
      <c r="U1062" s="228"/>
      <c r="V1062" s="228"/>
      <c r="W1062" s="228"/>
    </row>
    <row r="1063" spans="16:23" x14ac:dyDescent="0.3">
      <c r="P1063" s="134"/>
      <c r="Q1063" s="242"/>
      <c r="R1063" s="230"/>
      <c r="S1063" s="231"/>
      <c r="T1063" s="231"/>
      <c r="U1063" s="228"/>
      <c r="V1063" s="228"/>
      <c r="W1063" s="228"/>
    </row>
    <row r="1064" spans="16:23" x14ac:dyDescent="0.3">
      <c r="P1064" s="134"/>
      <c r="Q1064" s="242"/>
      <c r="R1064" s="230"/>
      <c r="S1064" s="231"/>
      <c r="T1064" s="231"/>
      <c r="U1064" s="228"/>
      <c r="V1064" s="228"/>
      <c r="W1064" s="228"/>
    </row>
    <row r="1065" spans="16:23" x14ac:dyDescent="0.3">
      <c r="P1065" s="134"/>
      <c r="Q1065" s="242"/>
      <c r="R1065" s="230"/>
      <c r="S1065" s="231"/>
      <c r="T1065" s="231"/>
      <c r="U1065" s="228"/>
      <c r="V1065" s="228"/>
      <c r="W1065" s="228"/>
    </row>
    <row r="1066" spans="16:23" x14ac:dyDescent="0.3">
      <c r="P1066" s="134"/>
      <c r="Q1066" s="242"/>
      <c r="R1066" s="230"/>
      <c r="S1066" s="231"/>
      <c r="T1066" s="231"/>
      <c r="U1066" s="228"/>
      <c r="V1066" s="228"/>
      <c r="W1066" s="228"/>
    </row>
    <row r="1067" spans="16:23" x14ac:dyDescent="0.3">
      <c r="P1067" s="134"/>
      <c r="Q1067" s="242"/>
      <c r="R1067" s="230"/>
      <c r="S1067" s="231"/>
      <c r="T1067" s="231"/>
      <c r="U1067" s="228"/>
      <c r="V1067" s="228"/>
      <c r="W1067" s="228"/>
    </row>
    <row r="1068" spans="16:23" x14ac:dyDescent="0.3">
      <c r="P1068" s="134"/>
      <c r="Q1068" s="242"/>
      <c r="R1068" s="230"/>
      <c r="S1068" s="231"/>
      <c r="T1068" s="231"/>
      <c r="U1068" s="228"/>
      <c r="V1068" s="228"/>
      <c r="W1068" s="228"/>
    </row>
    <row r="1069" spans="16:23" x14ac:dyDescent="0.3">
      <c r="P1069" s="134"/>
      <c r="Q1069" s="242"/>
      <c r="R1069" s="230"/>
      <c r="S1069" s="231"/>
      <c r="T1069" s="231"/>
      <c r="U1069" s="228"/>
      <c r="V1069" s="228"/>
      <c r="W1069" s="228"/>
    </row>
    <row r="1070" spans="16:23" x14ac:dyDescent="0.3">
      <c r="P1070" s="134"/>
      <c r="Q1070" s="242"/>
      <c r="R1070" s="230"/>
      <c r="S1070" s="231"/>
      <c r="T1070" s="231"/>
      <c r="U1070" s="228"/>
      <c r="V1070" s="228"/>
      <c r="W1070" s="228"/>
    </row>
    <row r="1071" spans="16:23" x14ac:dyDescent="0.3">
      <c r="P1071" s="134"/>
      <c r="Q1071" s="242"/>
      <c r="R1071" s="230"/>
      <c r="S1071" s="231"/>
      <c r="T1071" s="231"/>
      <c r="U1071" s="228"/>
      <c r="V1071" s="228"/>
      <c r="W1071" s="228"/>
    </row>
    <row r="1072" spans="16:23" x14ac:dyDescent="0.3">
      <c r="P1072" s="134"/>
      <c r="Q1072" s="242"/>
      <c r="R1072" s="230"/>
      <c r="S1072" s="231"/>
      <c r="T1072" s="231"/>
      <c r="U1072" s="228"/>
      <c r="V1072" s="228"/>
      <c r="W1072" s="228"/>
    </row>
    <row r="1073" spans="16:23" x14ac:dyDescent="0.3">
      <c r="P1073" s="134"/>
      <c r="Q1073" s="242"/>
      <c r="R1073" s="230"/>
      <c r="S1073" s="231"/>
      <c r="T1073" s="231"/>
      <c r="U1073" s="228"/>
      <c r="V1073" s="228"/>
      <c r="W1073" s="228"/>
    </row>
    <row r="1074" spans="16:23" x14ac:dyDescent="0.3">
      <c r="P1074" s="134"/>
      <c r="Q1074" s="242"/>
      <c r="R1074" s="230"/>
      <c r="S1074" s="231"/>
      <c r="T1074" s="231"/>
      <c r="U1074" s="228"/>
      <c r="V1074" s="228"/>
      <c r="W1074" s="228"/>
    </row>
    <row r="1075" spans="16:23" x14ac:dyDescent="0.3">
      <c r="P1075" s="134"/>
      <c r="Q1075" s="242"/>
      <c r="R1075" s="230"/>
      <c r="S1075" s="231"/>
      <c r="T1075" s="231"/>
      <c r="U1075" s="228"/>
      <c r="V1075" s="228"/>
      <c r="W1075" s="228"/>
    </row>
    <row r="1076" spans="16:23" x14ac:dyDescent="0.3">
      <c r="P1076" s="134"/>
      <c r="Q1076" s="242"/>
      <c r="R1076" s="230"/>
      <c r="S1076" s="231"/>
      <c r="T1076" s="231"/>
      <c r="U1076" s="228"/>
      <c r="V1076" s="228"/>
      <c r="W1076" s="228"/>
    </row>
    <row r="1077" spans="16:23" x14ac:dyDescent="0.3">
      <c r="P1077" s="134"/>
      <c r="Q1077" s="242"/>
      <c r="R1077" s="230"/>
      <c r="S1077" s="231"/>
      <c r="T1077" s="231"/>
      <c r="U1077" s="228"/>
      <c r="V1077" s="228"/>
      <c r="W1077" s="228"/>
    </row>
    <row r="1078" spans="16:23" x14ac:dyDescent="0.3">
      <c r="P1078" s="134"/>
      <c r="Q1078" s="242"/>
      <c r="R1078" s="230"/>
      <c r="S1078" s="231"/>
      <c r="T1078" s="231"/>
      <c r="U1078" s="228"/>
      <c r="V1078" s="228"/>
      <c r="W1078" s="228"/>
    </row>
    <row r="1079" spans="16:23" x14ac:dyDescent="0.3">
      <c r="P1079" s="134"/>
      <c r="Q1079" s="242"/>
      <c r="R1079" s="230"/>
      <c r="S1079" s="231"/>
      <c r="T1079" s="231"/>
      <c r="U1079" s="228"/>
      <c r="V1079" s="228"/>
      <c r="W1079" s="228"/>
    </row>
    <row r="1080" spans="16:23" x14ac:dyDescent="0.3">
      <c r="P1080" s="134"/>
      <c r="Q1080" s="242"/>
      <c r="R1080" s="230"/>
      <c r="S1080" s="231"/>
      <c r="T1080" s="231"/>
      <c r="U1080" s="228"/>
      <c r="V1080" s="228"/>
      <c r="W1080" s="228"/>
    </row>
    <row r="1081" spans="16:23" x14ac:dyDescent="0.3">
      <c r="P1081" s="134"/>
      <c r="Q1081" s="242"/>
      <c r="R1081" s="230"/>
      <c r="S1081" s="231"/>
      <c r="T1081" s="231"/>
      <c r="U1081" s="228"/>
      <c r="V1081" s="228"/>
      <c r="W1081" s="228"/>
    </row>
    <row r="1082" spans="16:23" x14ac:dyDescent="0.3">
      <c r="P1082" s="134"/>
      <c r="Q1082" s="242"/>
      <c r="R1082" s="230"/>
      <c r="S1082" s="231"/>
      <c r="T1082" s="231"/>
      <c r="U1082" s="228"/>
      <c r="V1082" s="228"/>
      <c r="W1082" s="228"/>
    </row>
    <row r="1083" spans="16:23" x14ac:dyDescent="0.3">
      <c r="P1083" s="134"/>
      <c r="Q1083" s="242"/>
      <c r="R1083" s="230"/>
      <c r="S1083" s="231"/>
      <c r="T1083" s="231"/>
      <c r="U1083" s="228"/>
      <c r="V1083" s="228"/>
      <c r="W1083" s="228"/>
    </row>
    <row r="1084" spans="16:23" x14ac:dyDescent="0.3">
      <c r="P1084" s="134"/>
      <c r="Q1084" s="242"/>
      <c r="R1084" s="230"/>
      <c r="S1084" s="231"/>
      <c r="T1084" s="231"/>
      <c r="U1084" s="228"/>
      <c r="V1084" s="228"/>
      <c r="W1084" s="228"/>
    </row>
    <row r="1085" spans="16:23" x14ac:dyDescent="0.3">
      <c r="P1085" s="134"/>
      <c r="Q1085" s="242"/>
      <c r="R1085" s="230"/>
      <c r="S1085" s="231"/>
      <c r="T1085" s="231"/>
      <c r="U1085" s="228"/>
      <c r="V1085" s="228"/>
      <c r="W1085" s="228"/>
    </row>
    <row r="1086" spans="16:23" x14ac:dyDescent="0.3">
      <c r="P1086" s="134"/>
      <c r="Q1086" s="242"/>
      <c r="R1086" s="230"/>
      <c r="S1086" s="231"/>
      <c r="T1086" s="231"/>
      <c r="U1086" s="228"/>
      <c r="V1086" s="228"/>
      <c r="W1086" s="228"/>
    </row>
    <row r="1087" spans="16:23" x14ac:dyDescent="0.3">
      <c r="P1087" s="134"/>
      <c r="Q1087" s="242"/>
      <c r="R1087" s="230"/>
      <c r="S1087" s="231"/>
      <c r="T1087" s="231"/>
      <c r="U1087" s="228"/>
      <c r="V1087" s="228"/>
      <c r="W1087" s="228"/>
    </row>
    <row r="1088" spans="16:23" x14ac:dyDescent="0.3">
      <c r="P1088" s="134"/>
      <c r="Q1088" s="242"/>
      <c r="R1088" s="230"/>
      <c r="S1088" s="231"/>
      <c r="T1088" s="231"/>
      <c r="U1088" s="228"/>
      <c r="V1088" s="228"/>
      <c r="W1088" s="228"/>
    </row>
    <row r="1089" spans="16:23" x14ac:dyDescent="0.3">
      <c r="P1089" s="134"/>
      <c r="Q1089" s="242"/>
      <c r="R1089" s="230"/>
      <c r="S1089" s="231"/>
      <c r="T1089" s="231"/>
      <c r="U1089" s="228"/>
      <c r="V1089" s="228"/>
      <c r="W1089" s="228"/>
    </row>
    <row r="1090" spans="16:23" x14ac:dyDescent="0.3">
      <c r="P1090" s="134"/>
      <c r="Q1090" s="242"/>
      <c r="R1090" s="230"/>
      <c r="S1090" s="231"/>
      <c r="T1090" s="231"/>
      <c r="U1090" s="228"/>
      <c r="V1090" s="228"/>
      <c r="W1090" s="228"/>
    </row>
    <row r="1091" spans="16:23" x14ac:dyDescent="0.3">
      <c r="P1091" s="134"/>
      <c r="Q1091" s="242"/>
      <c r="R1091" s="230"/>
      <c r="S1091" s="231"/>
      <c r="T1091" s="231"/>
      <c r="U1091" s="228"/>
      <c r="V1091" s="228"/>
      <c r="W1091" s="228"/>
    </row>
    <row r="1092" spans="16:23" x14ac:dyDescent="0.3">
      <c r="P1092" s="134"/>
      <c r="Q1092" s="242"/>
      <c r="R1092" s="230"/>
      <c r="S1092" s="231"/>
      <c r="T1092" s="231"/>
      <c r="U1092" s="228"/>
      <c r="V1092" s="228"/>
      <c r="W1092" s="228"/>
    </row>
    <row r="1093" spans="16:23" x14ac:dyDescent="0.3">
      <c r="P1093" s="134"/>
      <c r="Q1093" s="242"/>
      <c r="R1093" s="230"/>
      <c r="S1093" s="231"/>
      <c r="T1093" s="231"/>
      <c r="U1093" s="228"/>
      <c r="V1093" s="228"/>
      <c r="W1093" s="228"/>
    </row>
    <row r="1094" spans="16:23" x14ac:dyDescent="0.3">
      <c r="P1094" s="134"/>
      <c r="Q1094" s="242"/>
      <c r="R1094" s="230"/>
      <c r="S1094" s="231"/>
      <c r="T1094" s="231"/>
      <c r="U1094" s="228"/>
      <c r="V1094" s="228"/>
      <c r="W1094" s="228"/>
    </row>
    <row r="1095" spans="16:23" x14ac:dyDescent="0.3">
      <c r="P1095" s="134"/>
      <c r="Q1095" s="242"/>
      <c r="R1095" s="230"/>
      <c r="S1095" s="231"/>
      <c r="T1095" s="231"/>
      <c r="U1095" s="228"/>
      <c r="V1095" s="228"/>
      <c r="W1095" s="228"/>
    </row>
    <row r="1096" spans="16:23" x14ac:dyDescent="0.3">
      <c r="P1096" s="134"/>
      <c r="Q1096" s="242"/>
      <c r="R1096" s="230"/>
      <c r="S1096" s="231"/>
      <c r="T1096" s="231"/>
      <c r="U1096" s="228"/>
      <c r="V1096" s="228"/>
      <c r="W1096" s="228"/>
    </row>
    <row r="1097" spans="16:23" x14ac:dyDescent="0.3">
      <c r="P1097" s="134"/>
      <c r="Q1097" s="242"/>
      <c r="R1097" s="230"/>
      <c r="S1097" s="231"/>
      <c r="T1097" s="231"/>
      <c r="U1097" s="228"/>
      <c r="V1097" s="228"/>
      <c r="W1097" s="228"/>
    </row>
    <row r="1098" spans="16:23" x14ac:dyDescent="0.3">
      <c r="P1098" s="134"/>
      <c r="Q1098" s="242"/>
      <c r="R1098" s="230"/>
      <c r="S1098" s="231"/>
      <c r="T1098" s="231"/>
      <c r="U1098" s="228"/>
      <c r="V1098" s="228"/>
      <c r="W1098" s="228"/>
    </row>
    <row r="1099" spans="16:23" x14ac:dyDescent="0.3">
      <c r="P1099" s="134"/>
      <c r="Q1099" s="242"/>
      <c r="R1099" s="230"/>
      <c r="S1099" s="231"/>
      <c r="T1099" s="231"/>
      <c r="U1099" s="228"/>
      <c r="V1099" s="228"/>
      <c r="W1099" s="228"/>
    </row>
    <row r="1100" spans="16:23" x14ac:dyDescent="0.3">
      <c r="P1100" s="134"/>
      <c r="Q1100" s="242"/>
      <c r="R1100" s="230"/>
      <c r="S1100" s="231"/>
      <c r="T1100" s="231"/>
      <c r="U1100" s="228"/>
      <c r="V1100" s="228"/>
      <c r="W1100" s="228"/>
    </row>
    <row r="1101" spans="16:23" x14ac:dyDescent="0.3">
      <c r="P1101" s="134"/>
      <c r="Q1101" s="242"/>
      <c r="R1101" s="230"/>
      <c r="S1101" s="231"/>
      <c r="T1101" s="231"/>
      <c r="U1101" s="228"/>
      <c r="V1101" s="228"/>
      <c r="W1101" s="228"/>
    </row>
    <row r="1102" spans="16:23" x14ac:dyDescent="0.3">
      <c r="P1102" s="134"/>
      <c r="Q1102" s="242"/>
      <c r="R1102" s="230"/>
      <c r="S1102" s="231"/>
      <c r="T1102" s="231"/>
      <c r="U1102" s="228"/>
      <c r="V1102" s="228"/>
      <c r="W1102" s="228"/>
    </row>
    <row r="1103" spans="16:23" x14ac:dyDescent="0.3">
      <c r="P1103" s="134"/>
      <c r="Q1103" s="242"/>
      <c r="R1103" s="230"/>
      <c r="S1103" s="231"/>
      <c r="T1103" s="231"/>
      <c r="U1103" s="228"/>
      <c r="V1103" s="228"/>
      <c r="W1103" s="228"/>
    </row>
    <row r="1104" spans="16:23" x14ac:dyDescent="0.3">
      <c r="P1104" s="134"/>
      <c r="Q1104" s="242"/>
      <c r="R1104" s="230"/>
      <c r="S1104" s="231"/>
      <c r="T1104" s="231"/>
      <c r="U1104" s="228"/>
      <c r="V1104" s="228"/>
      <c r="W1104" s="228"/>
    </row>
    <row r="1105" spans="16:23" x14ac:dyDescent="0.3">
      <c r="P1105" s="134"/>
      <c r="Q1105" s="242"/>
      <c r="R1105" s="230"/>
      <c r="S1105" s="231"/>
      <c r="T1105" s="231"/>
      <c r="U1105" s="228"/>
      <c r="V1105" s="228"/>
      <c r="W1105" s="228"/>
    </row>
    <row r="1106" spans="16:23" x14ac:dyDescent="0.3">
      <c r="P1106" s="134"/>
      <c r="Q1106" s="242"/>
      <c r="R1106" s="230"/>
      <c r="S1106" s="231"/>
      <c r="T1106" s="231"/>
      <c r="U1106" s="228"/>
      <c r="V1106" s="228"/>
      <c r="W1106" s="228"/>
    </row>
    <row r="1107" spans="16:23" x14ac:dyDescent="0.3">
      <c r="P1107" s="134"/>
      <c r="Q1107" s="242"/>
      <c r="R1107" s="230"/>
      <c r="S1107" s="231"/>
      <c r="T1107" s="231"/>
      <c r="U1107" s="228"/>
      <c r="V1107" s="228"/>
      <c r="W1107" s="228"/>
    </row>
    <row r="1108" spans="16:23" x14ac:dyDescent="0.3">
      <c r="P1108" s="134"/>
      <c r="Q1108" s="242"/>
      <c r="R1108" s="230"/>
      <c r="S1108" s="231"/>
      <c r="T1108" s="231"/>
      <c r="U1108" s="228"/>
      <c r="V1108" s="228"/>
      <c r="W1108" s="228"/>
    </row>
    <row r="1109" spans="16:23" x14ac:dyDescent="0.3">
      <c r="P1109" s="134"/>
      <c r="Q1109" s="242"/>
      <c r="R1109" s="230"/>
      <c r="S1109" s="231"/>
      <c r="T1109" s="231"/>
      <c r="U1109" s="228"/>
      <c r="V1109" s="228"/>
      <c r="W1109" s="228"/>
    </row>
    <row r="1110" spans="16:23" x14ac:dyDescent="0.3">
      <c r="P1110" s="134"/>
      <c r="Q1110" s="242"/>
      <c r="R1110" s="230"/>
      <c r="S1110" s="231"/>
      <c r="T1110" s="231"/>
      <c r="U1110" s="228"/>
      <c r="V1110" s="228"/>
      <c r="W1110" s="228"/>
    </row>
    <row r="1111" spans="16:23" x14ac:dyDescent="0.3">
      <c r="P1111" s="134"/>
      <c r="Q1111" s="242"/>
      <c r="R1111" s="230"/>
      <c r="S1111" s="231"/>
      <c r="T1111" s="231"/>
      <c r="U1111" s="228"/>
      <c r="V1111" s="228"/>
      <c r="W1111" s="228"/>
    </row>
    <row r="1112" spans="16:23" x14ac:dyDescent="0.3">
      <c r="P1112" s="134"/>
      <c r="Q1112" s="242"/>
      <c r="R1112" s="230"/>
      <c r="S1112" s="231"/>
      <c r="T1112" s="231"/>
      <c r="U1112" s="228"/>
      <c r="V1112" s="228"/>
      <c r="W1112" s="228"/>
    </row>
    <row r="1113" spans="16:23" x14ac:dyDescent="0.3">
      <c r="P1113" s="134"/>
      <c r="Q1113" s="242"/>
      <c r="R1113" s="230"/>
      <c r="S1113" s="231"/>
      <c r="T1113" s="231"/>
      <c r="U1113" s="228"/>
      <c r="V1113" s="228"/>
      <c r="W1113" s="228"/>
    </row>
    <row r="1114" spans="16:23" x14ac:dyDescent="0.3">
      <c r="P1114" s="134"/>
      <c r="Q1114" s="242"/>
      <c r="R1114" s="230"/>
      <c r="S1114" s="231"/>
      <c r="T1114" s="231"/>
      <c r="U1114" s="228"/>
      <c r="V1114" s="228"/>
      <c r="W1114" s="228"/>
    </row>
    <row r="1115" spans="16:23" x14ac:dyDescent="0.3">
      <c r="P1115" s="134"/>
      <c r="Q1115" s="242"/>
      <c r="R1115" s="230"/>
      <c r="S1115" s="231"/>
      <c r="T1115" s="231"/>
      <c r="U1115" s="228"/>
      <c r="V1115" s="228"/>
      <c r="W1115" s="228"/>
    </row>
    <row r="1116" spans="16:23" x14ac:dyDescent="0.3">
      <c r="P1116" s="134"/>
      <c r="Q1116" s="242"/>
      <c r="R1116" s="230"/>
      <c r="S1116" s="231"/>
      <c r="T1116" s="231"/>
      <c r="U1116" s="228"/>
      <c r="V1116" s="228"/>
      <c r="W1116" s="228"/>
    </row>
    <row r="1117" spans="16:23" x14ac:dyDescent="0.3">
      <c r="P1117" s="134"/>
      <c r="Q1117" s="242"/>
      <c r="R1117" s="230"/>
      <c r="S1117" s="231"/>
      <c r="T1117" s="231"/>
      <c r="U1117" s="228"/>
      <c r="V1117" s="228"/>
      <c r="W1117" s="228"/>
    </row>
    <row r="1118" spans="16:23" x14ac:dyDescent="0.3">
      <c r="P1118" s="134"/>
      <c r="Q1118" s="242"/>
      <c r="R1118" s="230"/>
      <c r="S1118" s="231"/>
      <c r="T1118" s="231"/>
      <c r="U1118" s="228"/>
      <c r="V1118" s="228"/>
      <c r="W1118" s="228"/>
    </row>
    <row r="1119" spans="16:23" x14ac:dyDescent="0.3">
      <c r="P1119" s="134"/>
      <c r="Q1119" s="242"/>
      <c r="R1119" s="230"/>
      <c r="S1119" s="231"/>
      <c r="T1119" s="231"/>
      <c r="U1119" s="228"/>
      <c r="V1119" s="228"/>
      <c r="W1119" s="228"/>
    </row>
    <row r="1120" spans="16:23" x14ac:dyDescent="0.3">
      <c r="P1120" s="134"/>
      <c r="Q1120" s="242"/>
      <c r="R1120" s="230"/>
      <c r="S1120" s="231"/>
      <c r="T1120" s="231"/>
      <c r="U1120" s="228"/>
      <c r="V1120" s="228"/>
      <c r="W1120" s="228"/>
    </row>
    <row r="1121" spans="16:23" x14ac:dyDescent="0.3">
      <c r="P1121" s="134"/>
      <c r="Q1121" s="242"/>
      <c r="R1121" s="230"/>
      <c r="S1121" s="231"/>
      <c r="T1121" s="231"/>
      <c r="U1121" s="228"/>
      <c r="V1121" s="228"/>
      <c r="W1121" s="228"/>
    </row>
    <row r="1122" spans="16:23" x14ac:dyDescent="0.3">
      <c r="P1122" s="134"/>
      <c r="Q1122" s="242"/>
      <c r="R1122" s="230"/>
      <c r="S1122" s="231"/>
      <c r="T1122" s="231"/>
      <c r="U1122" s="228"/>
      <c r="V1122" s="228"/>
      <c r="W1122" s="228"/>
    </row>
    <row r="1123" spans="16:23" x14ac:dyDescent="0.3">
      <c r="P1123" s="134"/>
      <c r="Q1123" s="242"/>
      <c r="R1123" s="230"/>
      <c r="S1123" s="231"/>
      <c r="T1123" s="231"/>
      <c r="U1123" s="228"/>
      <c r="V1123" s="228"/>
      <c r="W1123" s="228"/>
    </row>
    <row r="1124" spans="16:23" x14ac:dyDescent="0.3">
      <c r="P1124" s="134"/>
      <c r="Q1124" s="242"/>
      <c r="R1124" s="230"/>
      <c r="S1124" s="231"/>
      <c r="T1124" s="231"/>
      <c r="U1124" s="228"/>
      <c r="V1124" s="228"/>
      <c r="W1124" s="228"/>
    </row>
    <row r="1125" spans="16:23" x14ac:dyDescent="0.3">
      <c r="P1125" s="134"/>
      <c r="Q1125" s="242"/>
      <c r="R1125" s="230"/>
      <c r="S1125" s="231"/>
      <c r="T1125" s="231"/>
      <c r="U1125" s="228"/>
      <c r="V1125" s="228"/>
      <c r="W1125" s="228"/>
    </row>
    <row r="1126" spans="16:23" x14ac:dyDescent="0.3">
      <c r="P1126" s="134"/>
      <c r="Q1126" s="242"/>
      <c r="R1126" s="230"/>
      <c r="S1126" s="231"/>
      <c r="T1126" s="231"/>
      <c r="U1126" s="228"/>
      <c r="V1126" s="228"/>
      <c r="W1126" s="228"/>
    </row>
    <row r="1127" spans="16:23" x14ac:dyDescent="0.3">
      <c r="P1127" s="134"/>
      <c r="Q1127" s="242"/>
      <c r="R1127" s="230"/>
      <c r="S1127" s="231"/>
      <c r="T1127" s="231"/>
      <c r="U1127" s="228"/>
      <c r="V1127" s="228"/>
      <c r="W1127" s="228"/>
    </row>
    <row r="1128" spans="16:23" x14ac:dyDescent="0.3">
      <c r="P1128" s="134"/>
      <c r="Q1128" s="242"/>
      <c r="R1128" s="230"/>
      <c r="S1128" s="231"/>
      <c r="T1128" s="231"/>
      <c r="U1128" s="228"/>
      <c r="V1128" s="228"/>
      <c r="W1128" s="228"/>
    </row>
    <row r="1129" spans="16:23" x14ac:dyDescent="0.3">
      <c r="P1129" s="134"/>
      <c r="Q1129" s="242"/>
      <c r="R1129" s="230"/>
      <c r="S1129" s="231"/>
      <c r="T1129" s="231"/>
      <c r="U1129" s="228"/>
      <c r="V1129" s="228"/>
      <c r="W1129" s="228"/>
    </row>
    <row r="1130" spans="16:23" x14ac:dyDescent="0.3">
      <c r="P1130" s="134"/>
      <c r="Q1130" s="242"/>
      <c r="R1130" s="230"/>
      <c r="S1130" s="231"/>
      <c r="T1130" s="231"/>
      <c r="U1130" s="228"/>
      <c r="V1130" s="228"/>
      <c r="W1130" s="228"/>
    </row>
    <row r="1131" spans="16:23" x14ac:dyDescent="0.3">
      <c r="P1131" s="134"/>
      <c r="Q1131" s="242"/>
      <c r="R1131" s="230"/>
      <c r="S1131" s="231"/>
      <c r="T1131" s="231"/>
      <c r="U1131" s="228"/>
      <c r="V1131" s="228"/>
      <c r="W1131" s="228"/>
    </row>
    <row r="1132" spans="16:23" x14ac:dyDescent="0.3">
      <c r="P1132" s="134"/>
      <c r="Q1132" s="242"/>
      <c r="R1132" s="230"/>
      <c r="S1132" s="231"/>
      <c r="T1132" s="231"/>
      <c r="U1132" s="228"/>
      <c r="V1132" s="228"/>
      <c r="W1132" s="228"/>
    </row>
    <row r="1133" spans="16:23" x14ac:dyDescent="0.3">
      <c r="P1133" s="134"/>
      <c r="Q1133" s="242"/>
      <c r="R1133" s="230"/>
      <c r="S1133" s="231"/>
      <c r="T1133" s="231"/>
      <c r="U1133" s="228"/>
      <c r="V1133" s="228"/>
      <c r="W1133" s="228"/>
    </row>
    <row r="1134" spans="16:23" x14ac:dyDescent="0.3">
      <c r="P1134" s="134"/>
      <c r="Q1134" s="242"/>
      <c r="R1134" s="230"/>
      <c r="S1134" s="231"/>
      <c r="T1134" s="231"/>
      <c r="U1134" s="228"/>
      <c r="V1134" s="228"/>
      <c r="W1134" s="228"/>
    </row>
    <row r="1135" spans="16:23" x14ac:dyDescent="0.3">
      <c r="P1135" s="134"/>
      <c r="Q1135" s="242"/>
      <c r="R1135" s="230"/>
      <c r="S1135" s="231"/>
      <c r="T1135" s="231"/>
      <c r="U1135" s="228"/>
      <c r="V1135" s="228"/>
      <c r="W1135" s="228"/>
    </row>
    <row r="1136" spans="16:23" x14ac:dyDescent="0.3">
      <c r="P1136" s="134"/>
      <c r="Q1136" s="242"/>
      <c r="R1136" s="230"/>
      <c r="S1136" s="231"/>
      <c r="T1136" s="231"/>
      <c r="U1136" s="228"/>
      <c r="V1136" s="228"/>
      <c r="W1136" s="228"/>
    </row>
    <row r="1137" spans="16:23" x14ac:dyDescent="0.3">
      <c r="P1137" s="134"/>
      <c r="Q1137" s="242"/>
      <c r="R1137" s="230"/>
      <c r="S1137" s="231"/>
      <c r="T1137" s="231"/>
      <c r="U1137" s="228"/>
      <c r="V1137" s="228"/>
      <c r="W1137" s="228"/>
    </row>
    <row r="1138" spans="16:23" x14ac:dyDescent="0.3">
      <c r="P1138" s="134"/>
      <c r="Q1138" s="242"/>
      <c r="R1138" s="230"/>
      <c r="S1138" s="231"/>
      <c r="T1138" s="231"/>
      <c r="U1138" s="228"/>
      <c r="V1138" s="228"/>
      <c r="W1138" s="228"/>
    </row>
    <row r="1139" spans="16:23" x14ac:dyDescent="0.3">
      <c r="P1139" s="134"/>
      <c r="Q1139" s="242"/>
      <c r="R1139" s="230"/>
      <c r="S1139" s="231"/>
      <c r="T1139" s="231"/>
      <c r="U1139" s="228"/>
      <c r="V1139" s="228"/>
      <c r="W1139" s="228"/>
    </row>
    <row r="1140" spans="16:23" x14ac:dyDescent="0.3">
      <c r="P1140" s="134"/>
      <c r="Q1140" s="242"/>
      <c r="R1140" s="230"/>
      <c r="S1140" s="231"/>
      <c r="T1140" s="231"/>
      <c r="U1140" s="228"/>
      <c r="V1140" s="228"/>
      <c r="W1140" s="228"/>
    </row>
    <row r="1141" spans="16:23" x14ac:dyDescent="0.3">
      <c r="P1141" s="134"/>
      <c r="Q1141" s="242"/>
      <c r="R1141" s="230"/>
      <c r="S1141" s="231"/>
      <c r="T1141" s="231"/>
      <c r="U1141" s="228"/>
      <c r="V1141" s="228"/>
      <c r="W1141" s="228"/>
    </row>
    <row r="1142" spans="16:23" x14ac:dyDescent="0.3">
      <c r="P1142" s="134"/>
      <c r="Q1142" s="242"/>
      <c r="R1142" s="230"/>
      <c r="S1142" s="231"/>
      <c r="T1142" s="231"/>
      <c r="U1142" s="228"/>
      <c r="V1142" s="228"/>
      <c r="W1142" s="228"/>
    </row>
    <row r="1143" spans="16:23" x14ac:dyDescent="0.3">
      <c r="P1143" s="134"/>
      <c r="Q1143" s="242"/>
      <c r="R1143" s="230"/>
      <c r="S1143" s="231"/>
      <c r="T1143" s="231"/>
      <c r="U1143" s="228"/>
      <c r="V1143" s="228"/>
      <c r="W1143" s="228"/>
    </row>
    <row r="1144" spans="16:23" x14ac:dyDescent="0.3">
      <c r="P1144" s="134"/>
      <c r="Q1144" s="242"/>
      <c r="R1144" s="230"/>
      <c r="S1144" s="231"/>
      <c r="T1144" s="231"/>
      <c r="U1144" s="228"/>
      <c r="V1144" s="228"/>
      <c r="W1144" s="228"/>
    </row>
    <row r="1145" spans="16:23" x14ac:dyDescent="0.3">
      <c r="P1145" s="134"/>
      <c r="Q1145" s="242"/>
      <c r="R1145" s="230"/>
      <c r="S1145" s="231"/>
      <c r="T1145" s="231"/>
      <c r="U1145" s="228"/>
      <c r="V1145" s="228"/>
      <c r="W1145" s="228"/>
    </row>
    <row r="1146" spans="16:23" x14ac:dyDescent="0.3">
      <c r="P1146" s="134"/>
      <c r="Q1146" s="242"/>
      <c r="R1146" s="230"/>
      <c r="S1146" s="231"/>
      <c r="T1146" s="231"/>
      <c r="U1146" s="228"/>
      <c r="V1146" s="228"/>
      <c r="W1146" s="228"/>
    </row>
    <row r="1147" spans="16:23" x14ac:dyDescent="0.3">
      <c r="P1147" s="134"/>
      <c r="Q1147" s="242"/>
      <c r="R1147" s="230"/>
      <c r="S1147" s="231"/>
      <c r="T1147" s="231"/>
      <c r="U1147" s="228"/>
      <c r="V1147" s="228"/>
      <c r="W1147" s="228"/>
    </row>
    <row r="1148" spans="16:23" x14ac:dyDescent="0.3">
      <c r="P1148" s="134"/>
      <c r="Q1148" s="242"/>
      <c r="R1148" s="230"/>
      <c r="S1148" s="231"/>
      <c r="T1148" s="231"/>
      <c r="U1148" s="228"/>
      <c r="V1148" s="228"/>
      <c r="W1148" s="228"/>
    </row>
    <row r="1149" spans="16:23" x14ac:dyDescent="0.3">
      <c r="P1149" s="134"/>
      <c r="Q1149" s="242"/>
      <c r="R1149" s="230"/>
      <c r="S1149" s="231"/>
      <c r="T1149" s="231"/>
      <c r="U1149" s="228"/>
      <c r="V1149" s="228"/>
      <c r="W1149" s="228"/>
    </row>
    <row r="1150" spans="16:23" x14ac:dyDescent="0.3">
      <c r="P1150" s="134"/>
      <c r="Q1150" s="242"/>
      <c r="R1150" s="230"/>
      <c r="S1150" s="231"/>
      <c r="T1150" s="231"/>
      <c r="U1150" s="228"/>
      <c r="V1150" s="228"/>
      <c r="W1150" s="228"/>
    </row>
    <row r="1151" spans="16:23" x14ac:dyDescent="0.3">
      <c r="P1151" s="134"/>
      <c r="Q1151" s="242"/>
      <c r="R1151" s="230"/>
      <c r="S1151" s="231"/>
      <c r="T1151" s="231"/>
      <c r="U1151" s="228"/>
      <c r="V1151" s="228"/>
      <c r="W1151" s="228"/>
    </row>
    <row r="1152" spans="16:23" x14ac:dyDescent="0.3">
      <c r="P1152" s="134"/>
      <c r="Q1152" s="242"/>
      <c r="R1152" s="230"/>
      <c r="S1152" s="231"/>
      <c r="T1152" s="231"/>
      <c r="U1152" s="228"/>
      <c r="V1152" s="228"/>
      <c r="W1152" s="228"/>
    </row>
    <row r="1153" spans="16:23" x14ac:dyDescent="0.3">
      <c r="P1153" s="134"/>
      <c r="Q1153" s="242"/>
      <c r="R1153" s="230"/>
      <c r="S1153" s="231"/>
      <c r="T1153" s="231"/>
      <c r="U1153" s="228"/>
      <c r="V1153" s="228"/>
      <c r="W1153" s="228"/>
    </row>
    <row r="1154" spans="16:23" x14ac:dyDescent="0.3">
      <c r="P1154" s="134"/>
      <c r="Q1154" s="242"/>
      <c r="R1154" s="230"/>
      <c r="S1154" s="231"/>
      <c r="T1154" s="231"/>
      <c r="U1154" s="228"/>
      <c r="V1154" s="228"/>
      <c r="W1154" s="228"/>
    </row>
    <row r="1155" spans="16:23" x14ac:dyDescent="0.3">
      <c r="P1155" s="134"/>
      <c r="Q1155" s="242"/>
      <c r="R1155" s="230"/>
      <c r="S1155" s="231"/>
      <c r="T1155" s="231"/>
      <c r="U1155" s="228"/>
      <c r="V1155" s="228"/>
      <c r="W1155" s="228"/>
    </row>
    <row r="1156" spans="16:23" x14ac:dyDescent="0.3">
      <c r="P1156" s="134"/>
      <c r="Q1156" s="242"/>
      <c r="R1156" s="230"/>
      <c r="S1156" s="231"/>
      <c r="T1156" s="231"/>
      <c r="U1156" s="228"/>
      <c r="V1156" s="228"/>
      <c r="W1156" s="228"/>
    </row>
    <row r="1157" spans="16:23" x14ac:dyDescent="0.3">
      <c r="P1157" s="134"/>
      <c r="Q1157" s="242"/>
      <c r="R1157" s="230"/>
      <c r="S1157" s="231"/>
      <c r="T1157" s="231"/>
      <c r="U1157" s="228"/>
      <c r="V1157" s="228"/>
      <c r="W1157" s="228"/>
    </row>
    <row r="1158" spans="16:23" x14ac:dyDescent="0.3">
      <c r="P1158" s="134"/>
      <c r="Q1158" s="242"/>
      <c r="R1158" s="230"/>
      <c r="S1158" s="231"/>
      <c r="T1158" s="231"/>
      <c r="U1158" s="228"/>
      <c r="V1158" s="228"/>
      <c r="W1158" s="228"/>
    </row>
    <row r="1159" spans="16:23" x14ac:dyDescent="0.3">
      <c r="P1159" s="134"/>
      <c r="Q1159" s="242"/>
      <c r="R1159" s="230"/>
      <c r="S1159" s="231"/>
      <c r="T1159" s="231"/>
      <c r="U1159" s="228"/>
      <c r="V1159" s="228"/>
      <c r="W1159" s="228"/>
    </row>
    <row r="1160" spans="16:23" x14ac:dyDescent="0.3">
      <c r="P1160" s="134"/>
      <c r="Q1160" s="242"/>
      <c r="R1160" s="230"/>
      <c r="S1160" s="231"/>
      <c r="T1160" s="231"/>
      <c r="U1160" s="228"/>
      <c r="V1160" s="228"/>
      <c r="W1160" s="228"/>
    </row>
    <row r="1161" spans="16:23" x14ac:dyDescent="0.3">
      <c r="P1161" s="134"/>
      <c r="Q1161" s="242"/>
      <c r="R1161" s="230"/>
      <c r="S1161" s="231"/>
      <c r="T1161" s="231"/>
      <c r="U1161" s="228"/>
      <c r="V1161" s="228"/>
      <c r="W1161" s="228"/>
    </row>
    <row r="1162" spans="16:23" x14ac:dyDescent="0.3">
      <c r="P1162" s="134"/>
      <c r="Q1162" s="242"/>
      <c r="R1162" s="230"/>
      <c r="S1162" s="231"/>
      <c r="T1162" s="231"/>
      <c r="U1162" s="228"/>
      <c r="V1162" s="228"/>
      <c r="W1162" s="228"/>
    </row>
    <row r="1163" spans="16:23" x14ac:dyDescent="0.3">
      <c r="P1163" s="134"/>
      <c r="Q1163" s="242"/>
      <c r="R1163" s="230"/>
      <c r="S1163" s="231"/>
      <c r="T1163" s="231"/>
      <c r="U1163" s="228"/>
      <c r="V1163" s="228"/>
      <c r="W1163" s="228"/>
    </row>
    <row r="1164" spans="16:23" x14ac:dyDescent="0.3">
      <c r="P1164" s="134"/>
      <c r="Q1164" s="242"/>
      <c r="R1164" s="230"/>
      <c r="S1164" s="231"/>
      <c r="T1164" s="231"/>
      <c r="U1164" s="228"/>
      <c r="V1164" s="228"/>
      <c r="W1164" s="228"/>
    </row>
    <row r="1165" spans="16:23" x14ac:dyDescent="0.3">
      <c r="P1165" s="134"/>
      <c r="Q1165" s="242"/>
      <c r="R1165" s="230"/>
      <c r="S1165" s="231"/>
      <c r="T1165" s="231"/>
      <c r="U1165" s="228"/>
      <c r="V1165" s="228"/>
      <c r="W1165" s="228"/>
    </row>
    <row r="1166" spans="16:23" x14ac:dyDescent="0.3">
      <c r="P1166" s="134"/>
      <c r="Q1166" s="242"/>
      <c r="R1166" s="230"/>
      <c r="S1166" s="231"/>
      <c r="T1166" s="231"/>
      <c r="U1166" s="228"/>
      <c r="V1166" s="228"/>
      <c r="W1166" s="228"/>
    </row>
    <row r="1167" spans="16:23" x14ac:dyDescent="0.3">
      <c r="P1167" s="134"/>
      <c r="Q1167" s="242"/>
      <c r="R1167" s="230"/>
      <c r="S1167" s="231"/>
      <c r="T1167" s="231"/>
      <c r="U1167" s="228"/>
      <c r="V1167" s="228"/>
      <c r="W1167" s="228"/>
    </row>
    <row r="1168" spans="16:23" x14ac:dyDescent="0.3">
      <c r="P1168" s="134"/>
      <c r="Q1168" s="242"/>
      <c r="R1168" s="230"/>
      <c r="S1168" s="231"/>
      <c r="T1168" s="231"/>
      <c r="U1168" s="228"/>
      <c r="V1168" s="228"/>
      <c r="W1168" s="228"/>
    </row>
    <row r="1169" spans="16:23" x14ac:dyDescent="0.3">
      <c r="P1169" s="134"/>
      <c r="Q1169" s="242"/>
      <c r="R1169" s="230"/>
      <c r="S1169" s="231"/>
      <c r="T1169" s="231"/>
      <c r="U1169" s="228"/>
      <c r="V1169" s="228"/>
      <c r="W1169" s="228"/>
    </row>
    <row r="1170" spans="16:23" x14ac:dyDescent="0.3">
      <c r="P1170" s="134"/>
      <c r="Q1170" s="242"/>
      <c r="R1170" s="230"/>
      <c r="S1170" s="231"/>
      <c r="T1170" s="231"/>
      <c r="U1170" s="228"/>
      <c r="V1170" s="228"/>
      <c r="W1170" s="228"/>
    </row>
    <row r="1171" spans="16:23" x14ac:dyDescent="0.3">
      <c r="P1171" s="134"/>
      <c r="Q1171" s="242"/>
      <c r="R1171" s="230"/>
      <c r="S1171" s="231"/>
      <c r="T1171" s="231"/>
      <c r="U1171" s="228"/>
      <c r="V1171" s="228"/>
      <c r="W1171" s="228"/>
    </row>
    <row r="1172" spans="16:23" x14ac:dyDescent="0.3">
      <c r="P1172" s="134"/>
      <c r="Q1172" s="242"/>
      <c r="R1172" s="230"/>
      <c r="S1172" s="231"/>
      <c r="T1172" s="231"/>
      <c r="U1172" s="228"/>
      <c r="V1172" s="228"/>
      <c r="W1172" s="228"/>
    </row>
    <row r="1173" spans="16:23" x14ac:dyDescent="0.3">
      <c r="P1173" s="134"/>
      <c r="Q1173" s="242"/>
      <c r="R1173" s="230"/>
      <c r="S1173" s="231"/>
      <c r="T1173" s="231"/>
      <c r="U1173" s="228"/>
      <c r="V1173" s="228"/>
      <c r="W1173" s="228"/>
    </row>
    <row r="1174" spans="16:23" x14ac:dyDescent="0.3">
      <c r="P1174" s="134"/>
      <c r="Q1174" s="242"/>
      <c r="R1174" s="230"/>
      <c r="S1174" s="231"/>
      <c r="T1174" s="231"/>
      <c r="U1174" s="228"/>
      <c r="V1174" s="228"/>
      <c r="W1174" s="228"/>
    </row>
    <row r="1175" spans="16:23" x14ac:dyDescent="0.3">
      <c r="P1175" s="134"/>
      <c r="Q1175" s="242"/>
      <c r="R1175" s="230"/>
      <c r="S1175" s="231"/>
      <c r="T1175" s="231"/>
      <c r="U1175" s="228"/>
      <c r="V1175" s="228"/>
      <c r="W1175" s="228"/>
    </row>
    <row r="1176" spans="16:23" x14ac:dyDescent="0.3">
      <c r="P1176" s="134"/>
      <c r="Q1176" s="242"/>
      <c r="R1176" s="230"/>
      <c r="S1176" s="231"/>
      <c r="T1176" s="231"/>
      <c r="U1176" s="228"/>
      <c r="V1176" s="228"/>
      <c r="W1176" s="228"/>
    </row>
    <row r="1177" spans="16:23" x14ac:dyDescent="0.3">
      <c r="P1177" s="134"/>
      <c r="Q1177" s="242"/>
      <c r="R1177" s="230"/>
      <c r="S1177" s="231"/>
      <c r="T1177" s="231"/>
      <c r="U1177" s="228"/>
      <c r="V1177" s="228"/>
      <c r="W1177" s="228"/>
    </row>
    <row r="1178" spans="16:23" x14ac:dyDescent="0.3">
      <c r="P1178" s="134"/>
      <c r="Q1178" s="242"/>
      <c r="R1178" s="230"/>
      <c r="S1178" s="231"/>
      <c r="T1178" s="231"/>
      <c r="U1178" s="228"/>
      <c r="V1178" s="228"/>
      <c r="W1178" s="228"/>
    </row>
    <row r="1179" spans="16:23" x14ac:dyDescent="0.3">
      <c r="P1179" s="134"/>
      <c r="Q1179" s="242"/>
      <c r="R1179" s="230"/>
      <c r="S1179" s="231"/>
      <c r="T1179" s="231"/>
      <c r="U1179" s="228"/>
      <c r="V1179" s="228"/>
      <c r="W1179" s="228"/>
    </row>
    <row r="1180" spans="16:23" x14ac:dyDescent="0.3">
      <c r="P1180" s="134"/>
      <c r="Q1180" s="242"/>
      <c r="R1180" s="230"/>
      <c r="S1180" s="231"/>
      <c r="T1180" s="231"/>
      <c r="U1180" s="228"/>
      <c r="V1180" s="228"/>
      <c r="W1180" s="228"/>
    </row>
    <row r="1181" spans="16:23" x14ac:dyDescent="0.3">
      <c r="P1181" s="134"/>
      <c r="Q1181" s="242"/>
      <c r="R1181" s="230"/>
      <c r="S1181" s="231"/>
      <c r="T1181" s="231"/>
      <c r="U1181" s="228"/>
      <c r="V1181" s="228"/>
      <c r="W1181" s="228"/>
    </row>
    <row r="1182" spans="16:23" x14ac:dyDescent="0.3">
      <c r="P1182" s="134"/>
      <c r="Q1182" s="242"/>
      <c r="R1182" s="230"/>
      <c r="S1182" s="231"/>
      <c r="T1182" s="231"/>
      <c r="U1182" s="228"/>
      <c r="V1182" s="228"/>
      <c r="W1182" s="228"/>
    </row>
    <row r="1183" spans="16:23" x14ac:dyDescent="0.3">
      <c r="P1183" s="134"/>
      <c r="Q1183" s="242"/>
      <c r="R1183" s="230"/>
      <c r="S1183" s="231"/>
      <c r="T1183" s="231"/>
      <c r="U1183" s="228"/>
      <c r="V1183" s="228"/>
      <c r="W1183" s="228"/>
    </row>
    <row r="1184" spans="16:23" x14ac:dyDescent="0.3">
      <c r="P1184" s="134"/>
      <c r="Q1184" s="242"/>
      <c r="R1184" s="230"/>
      <c r="S1184" s="231"/>
      <c r="T1184" s="231"/>
      <c r="U1184" s="228"/>
      <c r="V1184" s="228"/>
      <c r="W1184" s="228"/>
    </row>
    <row r="1185" spans="16:23" x14ac:dyDescent="0.3">
      <c r="P1185" s="134"/>
      <c r="Q1185" s="242"/>
      <c r="R1185" s="230"/>
      <c r="S1185" s="231"/>
      <c r="T1185" s="231"/>
      <c r="U1185" s="228"/>
      <c r="V1185" s="228"/>
      <c r="W1185" s="228"/>
    </row>
    <row r="1186" spans="16:23" x14ac:dyDescent="0.3">
      <c r="P1186" s="134"/>
      <c r="Q1186" s="242"/>
      <c r="R1186" s="230"/>
      <c r="S1186" s="231"/>
      <c r="T1186" s="231"/>
      <c r="U1186" s="228"/>
      <c r="V1186" s="228"/>
      <c r="W1186" s="228"/>
    </row>
    <row r="1187" spans="16:23" x14ac:dyDescent="0.3">
      <c r="P1187" s="134"/>
      <c r="Q1187" s="242"/>
      <c r="R1187" s="230"/>
      <c r="S1187" s="231"/>
      <c r="T1187" s="231"/>
      <c r="U1187" s="228"/>
      <c r="V1187" s="228"/>
      <c r="W1187" s="228"/>
    </row>
    <row r="1188" spans="16:23" x14ac:dyDescent="0.3">
      <c r="P1188" s="134"/>
      <c r="Q1188" s="242"/>
      <c r="R1188" s="230"/>
      <c r="S1188" s="231"/>
      <c r="T1188" s="231"/>
      <c r="U1188" s="228"/>
      <c r="V1188" s="228"/>
      <c r="W1188" s="228"/>
    </row>
    <row r="1189" spans="16:23" x14ac:dyDescent="0.3">
      <c r="P1189" s="134"/>
      <c r="Q1189" s="242"/>
      <c r="R1189" s="230"/>
      <c r="S1189" s="231"/>
      <c r="T1189" s="231"/>
      <c r="U1189" s="228"/>
      <c r="V1189" s="228"/>
      <c r="W1189" s="228"/>
    </row>
    <row r="1190" spans="16:23" x14ac:dyDescent="0.3">
      <c r="P1190" s="134"/>
      <c r="Q1190" s="242"/>
      <c r="R1190" s="230"/>
      <c r="S1190" s="231"/>
      <c r="T1190" s="231"/>
      <c r="U1190" s="228"/>
      <c r="V1190" s="228"/>
      <c r="W1190" s="228"/>
    </row>
    <row r="1191" spans="16:23" x14ac:dyDescent="0.3">
      <c r="P1191" s="134"/>
      <c r="Q1191" s="242"/>
      <c r="R1191" s="230"/>
      <c r="S1191" s="231"/>
      <c r="T1191" s="231"/>
      <c r="U1191" s="228"/>
      <c r="V1191" s="228"/>
      <c r="W1191" s="228"/>
    </row>
    <row r="1192" spans="16:23" x14ac:dyDescent="0.3">
      <c r="P1192" s="134"/>
      <c r="Q1192" s="242"/>
      <c r="R1192" s="230"/>
      <c r="S1192" s="231"/>
      <c r="T1192" s="231"/>
      <c r="U1192" s="228"/>
      <c r="V1192" s="228"/>
      <c r="W1192" s="228"/>
    </row>
    <row r="1193" spans="16:23" x14ac:dyDescent="0.3">
      <c r="P1193" s="134"/>
      <c r="Q1193" s="242"/>
      <c r="R1193" s="230"/>
      <c r="S1193" s="231"/>
      <c r="T1193" s="231"/>
      <c r="U1193" s="228"/>
      <c r="V1193" s="228"/>
      <c r="W1193" s="228"/>
    </row>
    <row r="1194" spans="16:23" x14ac:dyDescent="0.3">
      <c r="P1194" s="134"/>
      <c r="Q1194" s="242"/>
      <c r="R1194" s="230"/>
      <c r="S1194" s="231"/>
      <c r="T1194" s="231"/>
      <c r="U1194" s="228"/>
      <c r="V1194" s="228"/>
      <c r="W1194" s="228"/>
    </row>
    <row r="1195" spans="16:23" x14ac:dyDescent="0.3">
      <c r="P1195" s="134"/>
      <c r="Q1195" s="242"/>
      <c r="R1195" s="230"/>
      <c r="S1195" s="231"/>
      <c r="T1195" s="231"/>
      <c r="U1195" s="228"/>
      <c r="V1195" s="228"/>
      <c r="W1195" s="228"/>
    </row>
    <row r="1196" spans="16:23" x14ac:dyDescent="0.3">
      <c r="P1196" s="134"/>
      <c r="Q1196" s="242"/>
      <c r="R1196" s="230"/>
      <c r="S1196" s="231"/>
      <c r="T1196" s="231"/>
      <c r="U1196" s="228"/>
      <c r="V1196" s="228"/>
      <c r="W1196" s="228"/>
    </row>
    <row r="1197" spans="16:23" x14ac:dyDescent="0.3">
      <c r="P1197" s="134"/>
      <c r="Q1197" s="242"/>
      <c r="R1197" s="230"/>
      <c r="S1197" s="231"/>
      <c r="T1197" s="231"/>
      <c r="U1197" s="228"/>
      <c r="V1197" s="228"/>
      <c r="W1197" s="228"/>
    </row>
    <row r="1198" spans="16:23" x14ac:dyDescent="0.3">
      <c r="P1198" s="134"/>
      <c r="Q1198" s="242"/>
      <c r="R1198" s="230"/>
      <c r="S1198" s="231"/>
      <c r="T1198" s="231"/>
      <c r="U1198" s="228"/>
      <c r="V1198" s="228"/>
      <c r="W1198" s="228"/>
    </row>
    <row r="1199" spans="16:23" x14ac:dyDescent="0.3">
      <c r="P1199" s="134"/>
      <c r="Q1199" s="242"/>
      <c r="R1199" s="230"/>
      <c r="S1199" s="231"/>
      <c r="T1199" s="231"/>
      <c r="U1199" s="228"/>
      <c r="V1199" s="228"/>
      <c r="W1199" s="228"/>
    </row>
    <row r="1200" spans="16:23" x14ac:dyDescent="0.3">
      <c r="P1200" s="134"/>
      <c r="Q1200" s="242"/>
      <c r="R1200" s="230"/>
      <c r="S1200" s="231"/>
      <c r="T1200" s="231"/>
      <c r="U1200" s="228"/>
      <c r="V1200" s="228"/>
      <c r="W1200" s="228"/>
    </row>
    <row r="1201" spans="16:23" x14ac:dyDescent="0.3">
      <c r="P1201" s="134"/>
      <c r="Q1201" s="242"/>
      <c r="R1201" s="230"/>
      <c r="S1201" s="231"/>
      <c r="T1201" s="231"/>
      <c r="U1201" s="228"/>
      <c r="V1201" s="228"/>
      <c r="W1201" s="228"/>
    </row>
    <row r="1202" spans="16:23" x14ac:dyDescent="0.3">
      <c r="P1202" s="134"/>
      <c r="Q1202" s="242"/>
      <c r="R1202" s="230"/>
      <c r="S1202" s="231"/>
      <c r="T1202" s="231"/>
      <c r="U1202" s="228"/>
      <c r="V1202" s="228"/>
      <c r="W1202" s="228"/>
    </row>
    <row r="1203" spans="16:23" x14ac:dyDescent="0.3">
      <c r="P1203" s="134"/>
      <c r="Q1203" s="242"/>
      <c r="R1203" s="230"/>
      <c r="S1203" s="231"/>
      <c r="T1203" s="231"/>
      <c r="U1203" s="228"/>
      <c r="V1203" s="228"/>
      <c r="W1203" s="228"/>
    </row>
    <row r="1204" spans="16:23" x14ac:dyDescent="0.3">
      <c r="P1204" s="134"/>
      <c r="Q1204" s="242"/>
      <c r="R1204" s="230"/>
      <c r="S1204" s="231"/>
      <c r="T1204" s="231"/>
      <c r="U1204" s="228"/>
      <c r="V1204" s="228"/>
      <c r="W1204" s="228"/>
    </row>
    <row r="1205" spans="16:23" x14ac:dyDescent="0.3">
      <c r="P1205" s="134"/>
      <c r="Q1205" s="242"/>
      <c r="R1205" s="230"/>
      <c r="S1205" s="231"/>
      <c r="T1205" s="231"/>
      <c r="U1205" s="228"/>
      <c r="V1205" s="228"/>
      <c r="W1205" s="228"/>
    </row>
    <row r="1206" spans="16:23" x14ac:dyDescent="0.3">
      <c r="P1206" s="134"/>
      <c r="Q1206" s="242"/>
      <c r="R1206" s="230"/>
      <c r="S1206" s="231"/>
      <c r="T1206" s="231"/>
      <c r="U1206" s="228"/>
      <c r="V1206" s="228"/>
      <c r="W1206" s="228"/>
    </row>
    <row r="1207" spans="16:23" x14ac:dyDescent="0.3">
      <c r="P1207" s="134"/>
      <c r="Q1207" s="242"/>
      <c r="R1207" s="230"/>
      <c r="S1207" s="231"/>
      <c r="T1207" s="231"/>
      <c r="U1207" s="228"/>
      <c r="V1207" s="228"/>
      <c r="W1207" s="228"/>
    </row>
    <row r="1208" spans="16:23" x14ac:dyDescent="0.3">
      <c r="P1208" s="134"/>
      <c r="Q1208" s="242"/>
      <c r="R1208" s="230"/>
      <c r="S1208" s="231"/>
      <c r="T1208" s="231"/>
      <c r="U1208" s="228"/>
      <c r="V1208" s="228"/>
      <c r="W1208" s="228"/>
    </row>
    <row r="1209" spans="16:23" x14ac:dyDescent="0.3">
      <c r="P1209" s="134"/>
      <c r="Q1209" s="242"/>
      <c r="R1209" s="230"/>
      <c r="S1209" s="231"/>
      <c r="T1209" s="231"/>
      <c r="U1209" s="228"/>
      <c r="V1209" s="228"/>
      <c r="W1209" s="228"/>
    </row>
    <row r="1210" spans="16:23" x14ac:dyDescent="0.3">
      <c r="P1210" s="134"/>
      <c r="Q1210" s="242"/>
      <c r="R1210" s="230"/>
      <c r="S1210" s="231"/>
      <c r="T1210" s="231"/>
      <c r="U1210" s="228"/>
      <c r="V1210" s="228"/>
      <c r="W1210" s="228"/>
    </row>
    <row r="1211" spans="16:23" x14ac:dyDescent="0.3">
      <c r="P1211" s="134"/>
      <c r="Q1211" s="242"/>
      <c r="R1211" s="230"/>
      <c r="S1211" s="231"/>
      <c r="T1211" s="231"/>
      <c r="U1211" s="228"/>
      <c r="V1211" s="228"/>
      <c r="W1211" s="228"/>
    </row>
    <row r="1212" spans="16:23" x14ac:dyDescent="0.3">
      <c r="P1212" s="134"/>
      <c r="Q1212" s="242"/>
      <c r="R1212" s="230"/>
      <c r="S1212" s="231"/>
      <c r="T1212" s="231"/>
      <c r="U1212" s="228"/>
      <c r="V1212" s="228"/>
      <c r="W1212" s="228"/>
    </row>
    <row r="1213" spans="16:23" x14ac:dyDescent="0.3">
      <c r="P1213" s="134"/>
      <c r="Q1213" s="242"/>
      <c r="R1213" s="230"/>
      <c r="S1213" s="231"/>
      <c r="T1213" s="231"/>
      <c r="U1213" s="228"/>
      <c r="V1213" s="228"/>
      <c r="W1213" s="228"/>
    </row>
    <row r="1214" spans="16:23" x14ac:dyDescent="0.3">
      <c r="P1214" s="134"/>
      <c r="Q1214" s="242"/>
      <c r="R1214" s="230"/>
      <c r="S1214" s="231"/>
      <c r="T1214" s="231"/>
      <c r="U1214" s="228"/>
      <c r="V1214" s="228"/>
      <c r="W1214" s="228"/>
    </row>
    <row r="1215" spans="16:23" x14ac:dyDescent="0.3">
      <c r="P1215" s="134"/>
      <c r="Q1215" s="242"/>
      <c r="R1215" s="230"/>
      <c r="S1215" s="231"/>
      <c r="T1215" s="231"/>
      <c r="U1215" s="228"/>
      <c r="V1215" s="228"/>
      <c r="W1215" s="228"/>
    </row>
    <row r="1216" spans="16:23" x14ac:dyDescent="0.3">
      <c r="P1216" s="134"/>
      <c r="Q1216" s="242"/>
      <c r="R1216" s="230"/>
      <c r="S1216" s="231"/>
      <c r="T1216" s="231"/>
      <c r="U1216" s="228"/>
      <c r="V1216" s="228"/>
      <c r="W1216" s="228"/>
    </row>
    <row r="1217" spans="16:23" x14ac:dyDescent="0.3">
      <c r="P1217" s="134"/>
      <c r="Q1217" s="242"/>
      <c r="R1217" s="230"/>
      <c r="S1217" s="231"/>
      <c r="T1217" s="231"/>
      <c r="U1217" s="228"/>
      <c r="V1217" s="228"/>
      <c r="W1217" s="228"/>
    </row>
    <row r="1218" spans="16:23" x14ac:dyDescent="0.3">
      <c r="P1218" s="134"/>
      <c r="Q1218" s="242"/>
      <c r="R1218" s="230"/>
      <c r="S1218" s="231"/>
      <c r="T1218" s="231"/>
      <c r="U1218" s="228"/>
      <c r="V1218" s="228"/>
      <c r="W1218" s="228"/>
    </row>
    <row r="1219" spans="16:23" x14ac:dyDescent="0.3">
      <c r="P1219" s="134"/>
      <c r="Q1219" s="242"/>
      <c r="R1219" s="230"/>
      <c r="S1219" s="231"/>
      <c r="T1219" s="231"/>
      <c r="U1219" s="228"/>
      <c r="V1219" s="228"/>
      <c r="W1219" s="228"/>
    </row>
    <row r="1220" spans="16:23" x14ac:dyDescent="0.3">
      <c r="P1220" s="134"/>
      <c r="Q1220" s="242"/>
      <c r="R1220" s="230"/>
      <c r="S1220" s="231"/>
      <c r="T1220" s="231"/>
      <c r="U1220" s="228"/>
      <c r="V1220" s="228"/>
      <c r="W1220" s="228"/>
    </row>
    <row r="1221" spans="16:23" x14ac:dyDescent="0.3">
      <c r="P1221" s="134"/>
      <c r="Q1221" s="242"/>
      <c r="R1221" s="230"/>
      <c r="S1221" s="231"/>
      <c r="T1221" s="231"/>
      <c r="U1221" s="228"/>
      <c r="V1221" s="228"/>
      <c r="W1221" s="228"/>
    </row>
    <row r="1222" spans="16:23" x14ac:dyDescent="0.3">
      <c r="P1222" s="134"/>
      <c r="Q1222" s="242"/>
      <c r="R1222" s="230"/>
      <c r="S1222" s="231"/>
      <c r="T1222" s="231"/>
      <c r="U1222" s="228"/>
      <c r="V1222" s="228"/>
      <c r="W1222" s="228"/>
    </row>
    <row r="1223" spans="16:23" x14ac:dyDescent="0.3">
      <c r="P1223" s="134"/>
      <c r="Q1223" s="242"/>
      <c r="R1223" s="230"/>
      <c r="S1223" s="231"/>
      <c r="T1223" s="231"/>
      <c r="U1223" s="228"/>
      <c r="V1223" s="228"/>
      <c r="W1223" s="228"/>
    </row>
    <row r="1224" spans="16:23" x14ac:dyDescent="0.3">
      <c r="P1224" s="134"/>
      <c r="Q1224" s="242"/>
      <c r="R1224" s="230"/>
      <c r="S1224" s="231"/>
      <c r="T1224" s="231"/>
      <c r="U1224" s="228"/>
      <c r="V1224" s="228"/>
      <c r="W1224" s="228"/>
    </row>
    <row r="1225" spans="16:23" x14ac:dyDescent="0.3">
      <c r="P1225" s="134"/>
      <c r="Q1225" s="242"/>
      <c r="R1225" s="230"/>
      <c r="S1225" s="231"/>
      <c r="T1225" s="231"/>
      <c r="U1225" s="228"/>
      <c r="V1225" s="228"/>
      <c r="W1225" s="228"/>
    </row>
    <row r="1226" spans="16:23" x14ac:dyDescent="0.3">
      <c r="P1226" s="134"/>
      <c r="Q1226" s="242"/>
      <c r="R1226" s="230"/>
      <c r="S1226" s="231"/>
      <c r="T1226" s="231"/>
      <c r="U1226" s="228"/>
      <c r="V1226" s="228"/>
      <c r="W1226" s="228"/>
    </row>
    <row r="1227" spans="16:23" x14ac:dyDescent="0.3">
      <c r="P1227" s="134"/>
      <c r="Q1227" s="242"/>
      <c r="R1227" s="230"/>
      <c r="S1227" s="231"/>
      <c r="T1227" s="231"/>
      <c r="U1227" s="228"/>
      <c r="V1227" s="228"/>
      <c r="W1227" s="228"/>
    </row>
    <row r="1228" spans="16:23" x14ac:dyDescent="0.3">
      <c r="P1228" s="134"/>
      <c r="Q1228" s="242"/>
      <c r="R1228" s="230"/>
      <c r="S1228" s="231"/>
      <c r="T1228" s="231"/>
      <c r="U1228" s="228"/>
      <c r="V1228" s="228"/>
      <c r="W1228" s="228"/>
    </row>
    <row r="1229" spans="16:23" x14ac:dyDescent="0.3">
      <c r="P1229" s="134"/>
      <c r="Q1229" s="242"/>
      <c r="R1229" s="230"/>
      <c r="S1229" s="231"/>
      <c r="T1229" s="231"/>
      <c r="U1229" s="228"/>
      <c r="V1229" s="228"/>
      <c r="W1229" s="228"/>
    </row>
    <row r="1230" spans="16:23" x14ac:dyDescent="0.3">
      <c r="P1230" s="134"/>
      <c r="Q1230" s="242"/>
      <c r="R1230" s="230"/>
      <c r="S1230" s="231"/>
      <c r="T1230" s="231"/>
      <c r="U1230" s="228"/>
      <c r="V1230" s="228"/>
      <c r="W1230" s="228"/>
    </row>
    <row r="1231" spans="16:23" x14ac:dyDescent="0.3">
      <c r="P1231" s="134"/>
      <c r="Q1231" s="242"/>
      <c r="R1231" s="230"/>
      <c r="S1231" s="231"/>
      <c r="T1231" s="231"/>
      <c r="U1231" s="228"/>
      <c r="V1231" s="228"/>
      <c r="W1231" s="228"/>
    </row>
    <row r="1232" spans="16:23" x14ac:dyDescent="0.3">
      <c r="P1232" s="134"/>
      <c r="Q1232" s="242"/>
      <c r="R1232" s="230"/>
      <c r="S1232" s="231"/>
      <c r="T1232" s="231"/>
      <c r="U1232" s="228"/>
      <c r="V1232" s="228"/>
      <c r="W1232" s="228"/>
    </row>
    <row r="1233" spans="16:23" x14ac:dyDescent="0.3">
      <c r="P1233" s="134"/>
      <c r="Q1233" s="242"/>
      <c r="R1233" s="230"/>
      <c r="S1233" s="231"/>
      <c r="T1233" s="231"/>
      <c r="U1233" s="228"/>
      <c r="V1233" s="228"/>
      <c r="W1233" s="228"/>
    </row>
    <row r="1234" spans="16:23" x14ac:dyDescent="0.3">
      <c r="P1234" s="134"/>
      <c r="Q1234" s="242"/>
      <c r="R1234" s="230"/>
      <c r="S1234" s="231"/>
      <c r="T1234" s="231"/>
      <c r="U1234" s="228"/>
      <c r="V1234" s="228"/>
      <c r="W1234" s="228"/>
    </row>
    <row r="1235" spans="16:23" x14ac:dyDescent="0.3">
      <c r="P1235" s="134"/>
      <c r="Q1235" s="242"/>
      <c r="R1235" s="230"/>
      <c r="S1235" s="231"/>
      <c r="T1235" s="231"/>
      <c r="U1235" s="228"/>
      <c r="V1235" s="228"/>
      <c r="W1235" s="228"/>
    </row>
    <row r="1236" spans="16:23" x14ac:dyDescent="0.3">
      <c r="P1236" s="134"/>
      <c r="Q1236" s="242"/>
      <c r="R1236" s="230"/>
      <c r="S1236" s="231"/>
      <c r="T1236" s="231"/>
      <c r="U1236" s="228"/>
      <c r="V1236" s="228"/>
      <c r="W1236" s="228"/>
    </row>
    <row r="1237" spans="16:23" x14ac:dyDescent="0.3">
      <c r="P1237" s="134"/>
      <c r="Q1237" s="242"/>
      <c r="R1237" s="230"/>
      <c r="S1237" s="231"/>
      <c r="T1237" s="231"/>
      <c r="U1237" s="228"/>
      <c r="V1237" s="228"/>
      <c r="W1237" s="228"/>
    </row>
    <row r="1238" spans="16:23" x14ac:dyDescent="0.3">
      <c r="P1238" s="134"/>
      <c r="Q1238" s="242"/>
      <c r="R1238" s="230"/>
      <c r="S1238" s="231"/>
      <c r="T1238" s="231"/>
      <c r="U1238" s="228"/>
      <c r="V1238" s="228"/>
      <c r="W1238" s="228"/>
    </row>
    <row r="1239" spans="16:23" x14ac:dyDescent="0.3">
      <c r="P1239" s="134"/>
      <c r="Q1239" s="242"/>
      <c r="R1239" s="230"/>
      <c r="S1239" s="231"/>
      <c r="T1239" s="231"/>
      <c r="U1239" s="228"/>
      <c r="V1239" s="228"/>
      <c r="W1239" s="228"/>
    </row>
    <row r="1240" spans="16:23" x14ac:dyDescent="0.3">
      <c r="P1240" s="134"/>
      <c r="Q1240" s="242"/>
      <c r="R1240" s="230"/>
      <c r="S1240" s="231"/>
      <c r="T1240" s="231"/>
      <c r="U1240" s="228"/>
      <c r="V1240" s="228"/>
      <c r="W1240" s="228"/>
    </row>
    <row r="1241" spans="16:23" x14ac:dyDescent="0.3">
      <c r="P1241" s="134"/>
      <c r="Q1241" s="242"/>
      <c r="R1241" s="230"/>
      <c r="S1241" s="231"/>
      <c r="T1241" s="231"/>
      <c r="U1241" s="228"/>
      <c r="V1241" s="228"/>
      <c r="W1241" s="228"/>
    </row>
    <row r="1242" spans="16:23" x14ac:dyDescent="0.3">
      <c r="P1242" s="134"/>
      <c r="Q1242" s="242"/>
      <c r="R1242" s="230"/>
      <c r="S1242" s="231"/>
      <c r="T1242" s="231"/>
      <c r="U1242" s="228"/>
      <c r="V1242" s="228"/>
      <c r="W1242" s="228"/>
    </row>
    <row r="1243" spans="16:23" x14ac:dyDescent="0.3">
      <c r="P1243" s="134"/>
      <c r="Q1243" s="242"/>
      <c r="R1243" s="230"/>
      <c r="S1243" s="231"/>
      <c r="T1243" s="231"/>
      <c r="U1243" s="228"/>
      <c r="V1243" s="228"/>
      <c r="W1243" s="228"/>
    </row>
    <row r="1244" spans="16:23" x14ac:dyDescent="0.3">
      <c r="P1244" s="134"/>
      <c r="Q1244" s="242"/>
      <c r="R1244" s="230"/>
      <c r="S1244" s="231"/>
      <c r="T1244" s="231"/>
      <c r="U1244" s="228"/>
      <c r="V1244" s="228"/>
      <c r="W1244" s="228"/>
    </row>
    <row r="1245" spans="16:23" x14ac:dyDescent="0.3">
      <c r="P1245" s="134"/>
      <c r="Q1245" s="242"/>
      <c r="R1245" s="230"/>
      <c r="S1245" s="231"/>
      <c r="T1245" s="231"/>
      <c r="U1245" s="228"/>
      <c r="V1245" s="228"/>
      <c r="W1245" s="228"/>
    </row>
    <row r="1246" spans="16:23" x14ac:dyDescent="0.3">
      <c r="P1246" s="134"/>
      <c r="Q1246" s="242"/>
      <c r="R1246" s="230"/>
      <c r="S1246" s="231"/>
      <c r="T1246" s="231"/>
      <c r="U1246" s="228"/>
      <c r="V1246" s="228"/>
      <c r="W1246" s="228"/>
    </row>
    <row r="1247" spans="16:23" x14ac:dyDescent="0.3">
      <c r="P1247" s="134"/>
      <c r="Q1247" s="242"/>
      <c r="R1247" s="230"/>
      <c r="S1247" s="231"/>
      <c r="T1247" s="231"/>
      <c r="U1247" s="228"/>
      <c r="V1247" s="228"/>
      <c r="W1247" s="228"/>
    </row>
    <row r="1248" spans="16:23" x14ac:dyDescent="0.3">
      <c r="P1248" s="134"/>
      <c r="Q1248" s="242"/>
      <c r="R1248" s="230"/>
      <c r="S1248" s="231"/>
      <c r="T1248" s="231"/>
      <c r="U1248" s="228"/>
      <c r="V1248" s="228"/>
      <c r="W1248" s="228"/>
    </row>
    <row r="1249" spans="16:23" x14ac:dyDescent="0.3">
      <c r="P1249" s="134"/>
      <c r="Q1249" s="242"/>
      <c r="R1249" s="230"/>
      <c r="S1249" s="231"/>
      <c r="T1249" s="231"/>
      <c r="U1249" s="228"/>
      <c r="V1249" s="228"/>
      <c r="W1249" s="228"/>
    </row>
    <row r="1250" spans="16:23" x14ac:dyDescent="0.3">
      <c r="P1250" s="134"/>
      <c r="Q1250" s="242"/>
      <c r="R1250" s="230"/>
      <c r="S1250" s="231"/>
      <c r="T1250" s="231"/>
      <c r="U1250" s="228"/>
      <c r="V1250" s="228"/>
      <c r="W1250" s="228"/>
    </row>
    <row r="1251" spans="16:23" x14ac:dyDescent="0.3">
      <c r="P1251" s="134"/>
      <c r="Q1251" s="242"/>
      <c r="R1251" s="230"/>
      <c r="S1251" s="231"/>
      <c r="T1251" s="231"/>
      <c r="U1251" s="228"/>
      <c r="V1251" s="228"/>
      <c r="W1251" s="228"/>
    </row>
    <row r="1252" spans="16:23" x14ac:dyDescent="0.3">
      <c r="P1252" s="134"/>
      <c r="Q1252" s="242"/>
      <c r="R1252" s="230"/>
      <c r="S1252" s="231"/>
      <c r="T1252" s="231"/>
      <c r="U1252" s="228"/>
      <c r="V1252" s="228"/>
      <c r="W1252" s="228"/>
    </row>
    <row r="1253" spans="16:23" x14ac:dyDescent="0.3">
      <c r="P1253" s="134"/>
      <c r="Q1253" s="242"/>
      <c r="R1253" s="230"/>
      <c r="S1253" s="231"/>
      <c r="T1253" s="231"/>
      <c r="U1253" s="228"/>
      <c r="V1253" s="228"/>
      <c r="W1253" s="228"/>
    </row>
    <row r="1254" spans="16:23" x14ac:dyDescent="0.3">
      <c r="P1254" s="134"/>
      <c r="Q1254" s="242"/>
      <c r="R1254" s="230"/>
      <c r="S1254" s="231"/>
      <c r="T1254" s="231"/>
      <c r="U1254" s="228"/>
      <c r="V1254" s="228"/>
      <c r="W1254" s="228"/>
    </row>
    <row r="1255" spans="16:23" x14ac:dyDescent="0.3">
      <c r="P1255" s="134"/>
      <c r="Q1255" s="242"/>
      <c r="R1255" s="230"/>
      <c r="S1255" s="231"/>
      <c r="T1255" s="231"/>
      <c r="U1255" s="228"/>
      <c r="V1255" s="228"/>
      <c r="W1255" s="228"/>
    </row>
    <row r="1256" spans="16:23" x14ac:dyDescent="0.3">
      <c r="P1256" s="134"/>
      <c r="Q1256" s="242"/>
      <c r="R1256" s="230"/>
      <c r="S1256" s="231"/>
      <c r="T1256" s="231"/>
      <c r="U1256" s="228"/>
      <c r="V1256" s="228"/>
      <c r="W1256" s="228"/>
    </row>
    <row r="1257" spans="16:23" x14ac:dyDescent="0.3">
      <c r="P1257" s="134"/>
      <c r="Q1257" s="242"/>
      <c r="R1257" s="230"/>
      <c r="S1257" s="231"/>
      <c r="T1257" s="231"/>
      <c r="U1257" s="228"/>
      <c r="V1257" s="228"/>
      <c r="W1257" s="228"/>
    </row>
    <row r="1258" spans="16:23" x14ac:dyDescent="0.3">
      <c r="P1258" s="134"/>
      <c r="Q1258" s="242"/>
      <c r="R1258" s="230"/>
      <c r="S1258" s="231"/>
      <c r="T1258" s="231"/>
      <c r="U1258" s="228"/>
      <c r="V1258" s="228"/>
      <c r="W1258" s="228"/>
    </row>
    <row r="1259" spans="16:23" x14ac:dyDescent="0.3">
      <c r="P1259" s="134"/>
      <c r="Q1259" s="242"/>
      <c r="R1259" s="230"/>
      <c r="S1259" s="231"/>
      <c r="T1259" s="231"/>
      <c r="U1259" s="228"/>
      <c r="V1259" s="228"/>
      <c r="W1259" s="228"/>
    </row>
    <row r="1260" spans="16:23" x14ac:dyDescent="0.3">
      <c r="P1260" s="134"/>
      <c r="Q1260" s="242"/>
      <c r="R1260" s="230"/>
      <c r="S1260" s="231"/>
      <c r="T1260" s="231"/>
      <c r="U1260" s="228"/>
      <c r="V1260" s="228"/>
      <c r="W1260" s="228"/>
    </row>
    <row r="1261" spans="16:23" x14ac:dyDescent="0.3">
      <c r="P1261" s="134"/>
      <c r="Q1261" s="242"/>
      <c r="R1261" s="230"/>
      <c r="S1261" s="231"/>
      <c r="T1261" s="231"/>
      <c r="U1261" s="228"/>
      <c r="V1261" s="228"/>
      <c r="W1261" s="228"/>
    </row>
    <row r="1262" spans="16:23" x14ac:dyDescent="0.3">
      <c r="P1262" s="134"/>
      <c r="Q1262" s="242"/>
      <c r="R1262" s="230"/>
      <c r="S1262" s="231"/>
      <c r="T1262" s="231"/>
      <c r="U1262" s="228"/>
      <c r="V1262" s="228"/>
      <c r="W1262" s="228"/>
    </row>
    <row r="1263" spans="16:23" x14ac:dyDescent="0.3">
      <c r="P1263" s="134"/>
      <c r="Q1263" s="242"/>
      <c r="R1263" s="230"/>
      <c r="S1263" s="231"/>
      <c r="T1263" s="231"/>
      <c r="U1263" s="228"/>
      <c r="V1263" s="228"/>
      <c r="W1263" s="228"/>
    </row>
    <row r="1264" spans="16:23" x14ac:dyDescent="0.3">
      <c r="P1264" s="134"/>
      <c r="Q1264" s="242"/>
      <c r="R1264" s="230"/>
      <c r="S1264" s="231"/>
      <c r="T1264" s="231"/>
      <c r="U1264" s="228"/>
      <c r="V1264" s="228"/>
      <c r="W1264" s="228"/>
    </row>
    <row r="1265" spans="16:23" x14ac:dyDescent="0.3">
      <c r="P1265" s="134"/>
      <c r="Q1265" s="242"/>
      <c r="R1265" s="230"/>
      <c r="S1265" s="231"/>
      <c r="T1265" s="231"/>
      <c r="U1265" s="228"/>
      <c r="V1265" s="228"/>
      <c r="W1265" s="228"/>
    </row>
    <row r="1266" spans="16:23" x14ac:dyDescent="0.3">
      <c r="P1266" s="134"/>
      <c r="Q1266" s="242"/>
      <c r="R1266" s="230"/>
      <c r="S1266" s="231"/>
      <c r="T1266" s="231"/>
      <c r="U1266" s="228"/>
      <c r="V1266" s="228"/>
      <c r="W1266" s="228"/>
    </row>
    <row r="1267" spans="16:23" x14ac:dyDescent="0.3">
      <c r="P1267" s="134"/>
      <c r="Q1267" s="242"/>
      <c r="R1267" s="230"/>
      <c r="S1267" s="231"/>
      <c r="T1267" s="231"/>
      <c r="U1267" s="228"/>
      <c r="V1267" s="228"/>
      <c r="W1267" s="228"/>
    </row>
    <row r="1268" spans="16:23" x14ac:dyDescent="0.3">
      <c r="P1268" s="134"/>
      <c r="Q1268" s="242"/>
      <c r="R1268" s="230"/>
      <c r="S1268" s="231"/>
      <c r="T1268" s="231"/>
      <c r="U1268" s="228"/>
      <c r="V1268" s="228"/>
      <c r="W1268" s="228"/>
    </row>
    <row r="1269" spans="16:23" x14ac:dyDescent="0.3">
      <c r="P1269" s="134"/>
      <c r="Q1269" s="242"/>
      <c r="R1269" s="230"/>
      <c r="S1269" s="231"/>
      <c r="T1269" s="231"/>
      <c r="U1269" s="228"/>
      <c r="V1269" s="228"/>
      <c r="W1269" s="228"/>
    </row>
    <row r="1270" spans="16:23" x14ac:dyDescent="0.3">
      <c r="P1270" s="134"/>
      <c r="Q1270" s="242"/>
      <c r="R1270" s="230"/>
      <c r="S1270" s="231"/>
      <c r="T1270" s="231"/>
      <c r="U1270" s="228"/>
      <c r="V1270" s="228"/>
      <c r="W1270" s="228"/>
    </row>
    <row r="1271" spans="16:23" x14ac:dyDescent="0.3">
      <c r="P1271" s="134"/>
      <c r="Q1271" s="242"/>
      <c r="R1271" s="230"/>
      <c r="S1271" s="231"/>
      <c r="T1271" s="231"/>
      <c r="U1271" s="228"/>
      <c r="V1271" s="228"/>
      <c r="W1271" s="228"/>
    </row>
    <row r="1272" spans="16:23" x14ac:dyDescent="0.3">
      <c r="P1272" s="134"/>
      <c r="Q1272" s="242"/>
      <c r="R1272" s="230"/>
      <c r="S1272" s="231"/>
      <c r="T1272" s="231"/>
      <c r="U1272" s="228"/>
      <c r="V1272" s="228"/>
      <c r="W1272" s="228"/>
    </row>
    <row r="1273" spans="16:23" x14ac:dyDescent="0.3">
      <c r="P1273" s="134"/>
      <c r="Q1273" s="242"/>
      <c r="R1273" s="230"/>
      <c r="S1273" s="231"/>
      <c r="T1273" s="231"/>
      <c r="U1273" s="228"/>
      <c r="V1273" s="228"/>
      <c r="W1273" s="228"/>
    </row>
    <row r="1274" spans="16:23" x14ac:dyDescent="0.3">
      <c r="P1274" s="134"/>
      <c r="Q1274" s="242"/>
      <c r="R1274" s="230"/>
      <c r="S1274" s="231"/>
      <c r="T1274" s="231"/>
      <c r="U1274" s="228"/>
      <c r="V1274" s="228"/>
      <c r="W1274" s="228"/>
    </row>
    <row r="1275" spans="16:23" x14ac:dyDescent="0.3">
      <c r="P1275" s="134"/>
      <c r="Q1275" s="242"/>
      <c r="R1275" s="230"/>
      <c r="S1275" s="231"/>
      <c r="T1275" s="231"/>
      <c r="U1275" s="228"/>
      <c r="V1275" s="228"/>
      <c r="W1275" s="228"/>
    </row>
    <row r="1276" spans="16:23" x14ac:dyDescent="0.3">
      <c r="P1276" s="134"/>
      <c r="Q1276" s="242"/>
      <c r="R1276" s="230"/>
      <c r="S1276" s="231"/>
      <c r="T1276" s="231"/>
      <c r="U1276" s="228"/>
      <c r="V1276" s="228"/>
      <c r="W1276" s="228"/>
    </row>
    <row r="1277" spans="16:23" x14ac:dyDescent="0.3">
      <c r="P1277" s="134"/>
      <c r="Q1277" s="242"/>
      <c r="R1277" s="230"/>
      <c r="S1277" s="231"/>
      <c r="T1277" s="231"/>
      <c r="U1277" s="228"/>
      <c r="V1277" s="228"/>
      <c r="W1277" s="228"/>
    </row>
    <row r="1278" spans="16:23" x14ac:dyDescent="0.3">
      <c r="P1278" s="134"/>
      <c r="Q1278" s="242"/>
      <c r="R1278" s="230"/>
      <c r="S1278" s="231"/>
      <c r="T1278" s="231"/>
      <c r="U1278" s="228"/>
      <c r="V1278" s="228"/>
      <c r="W1278" s="228"/>
    </row>
    <row r="1279" spans="16:23" x14ac:dyDescent="0.3">
      <c r="P1279" s="134"/>
      <c r="Q1279" s="242"/>
      <c r="R1279" s="230"/>
      <c r="S1279" s="231"/>
      <c r="T1279" s="231"/>
      <c r="U1279" s="228"/>
      <c r="V1279" s="228"/>
      <c r="W1279" s="228"/>
    </row>
    <row r="1280" spans="16:23" x14ac:dyDescent="0.3">
      <c r="P1280" s="134"/>
      <c r="Q1280" s="242"/>
      <c r="R1280" s="230"/>
      <c r="S1280" s="231"/>
      <c r="T1280" s="231"/>
      <c r="U1280" s="228"/>
      <c r="V1280" s="228"/>
      <c r="W1280" s="228"/>
    </row>
    <row r="1281" spans="16:23" x14ac:dyDescent="0.3">
      <c r="P1281" s="134"/>
      <c r="Q1281" s="242"/>
      <c r="R1281" s="230"/>
      <c r="S1281" s="231"/>
      <c r="T1281" s="231"/>
      <c r="U1281" s="228"/>
      <c r="V1281" s="228"/>
      <c r="W1281" s="228"/>
    </row>
    <row r="1282" spans="16:23" x14ac:dyDescent="0.3">
      <c r="P1282" s="134"/>
      <c r="Q1282" s="242"/>
      <c r="R1282" s="230"/>
      <c r="S1282" s="231"/>
      <c r="T1282" s="231"/>
      <c r="U1282" s="228"/>
      <c r="V1282" s="228"/>
      <c r="W1282" s="228"/>
    </row>
    <row r="1283" spans="16:23" x14ac:dyDescent="0.3">
      <c r="P1283" s="134"/>
      <c r="Q1283" s="242"/>
      <c r="R1283" s="230"/>
      <c r="S1283" s="231"/>
      <c r="T1283" s="231"/>
      <c r="U1283" s="228"/>
      <c r="V1283" s="228"/>
      <c r="W1283" s="228"/>
    </row>
    <row r="1284" spans="16:23" x14ac:dyDescent="0.3">
      <c r="P1284" s="134"/>
      <c r="Q1284" s="242"/>
      <c r="R1284" s="230"/>
      <c r="S1284" s="231"/>
      <c r="T1284" s="231"/>
      <c r="U1284" s="228"/>
      <c r="V1284" s="228"/>
      <c r="W1284" s="228"/>
    </row>
    <row r="1285" spans="16:23" x14ac:dyDescent="0.3">
      <c r="P1285" s="134"/>
      <c r="Q1285" s="242"/>
      <c r="R1285" s="230"/>
      <c r="S1285" s="231"/>
      <c r="T1285" s="231"/>
      <c r="U1285" s="228"/>
      <c r="V1285" s="228"/>
      <c r="W1285" s="228"/>
    </row>
    <row r="1286" spans="16:23" x14ac:dyDescent="0.3">
      <c r="P1286" s="134"/>
      <c r="Q1286" s="242"/>
      <c r="R1286" s="230"/>
      <c r="S1286" s="231"/>
      <c r="T1286" s="231"/>
      <c r="U1286" s="228"/>
      <c r="V1286" s="228"/>
      <c r="W1286" s="228"/>
    </row>
    <row r="1287" spans="16:23" x14ac:dyDescent="0.3">
      <c r="P1287" s="134"/>
      <c r="Q1287" s="242"/>
      <c r="R1287" s="230"/>
      <c r="S1287" s="231"/>
      <c r="T1287" s="231"/>
      <c r="U1287" s="228"/>
      <c r="V1287" s="228"/>
      <c r="W1287" s="228"/>
    </row>
    <row r="1288" spans="16:23" x14ac:dyDescent="0.3">
      <c r="P1288" s="134"/>
      <c r="Q1288" s="242"/>
      <c r="R1288" s="230"/>
      <c r="S1288" s="231"/>
      <c r="T1288" s="231"/>
      <c r="U1288" s="228"/>
      <c r="V1288" s="228"/>
      <c r="W1288" s="228"/>
    </row>
    <row r="1289" spans="16:23" x14ac:dyDescent="0.3">
      <c r="P1289" s="134"/>
      <c r="Q1289" s="242"/>
      <c r="R1289" s="230"/>
      <c r="S1289" s="231"/>
      <c r="T1289" s="231"/>
      <c r="U1289" s="228"/>
      <c r="V1289" s="228"/>
      <c r="W1289" s="228"/>
    </row>
    <row r="1290" spans="16:23" x14ac:dyDescent="0.3">
      <c r="P1290" s="134"/>
      <c r="Q1290" s="242"/>
      <c r="R1290" s="230"/>
      <c r="S1290" s="231"/>
      <c r="T1290" s="231"/>
      <c r="U1290" s="228"/>
      <c r="V1290" s="228"/>
      <c r="W1290" s="228"/>
    </row>
    <row r="1291" spans="16:23" x14ac:dyDescent="0.3">
      <c r="P1291" s="134"/>
      <c r="Q1291" s="242"/>
      <c r="R1291" s="230"/>
      <c r="S1291" s="231"/>
      <c r="T1291" s="231"/>
      <c r="U1291" s="228"/>
      <c r="V1291" s="228"/>
      <c r="W1291" s="228"/>
    </row>
    <row r="1292" spans="16:23" x14ac:dyDescent="0.3">
      <c r="P1292" s="134"/>
      <c r="Q1292" s="242"/>
      <c r="R1292" s="230"/>
      <c r="S1292" s="231"/>
      <c r="T1292" s="231"/>
      <c r="U1292" s="228"/>
      <c r="V1292" s="228"/>
      <c r="W1292" s="228"/>
    </row>
    <row r="1293" spans="16:23" x14ac:dyDescent="0.3">
      <c r="P1293" s="134"/>
      <c r="Q1293" s="242"/>
      <c r="R1293" s="230"/>
      <c r="S1293" s="231"/>
      <c r="T1293" s="231"/>
      <c r="U1293" s="228"/>
      <c r="V1293" s="228"/>
      <c r="W1293" s="228"/>
    </row>
    <row r="1294" spans="16:23" x14ac:dyDescent="0.3">
      <c r="P1294" s="134"/>
      <c r="Q1294" s="242"/>
      <c r="R1294" s="230"/>
      <c r="S1294" s="231"/>
      <c r="T1294" s="231"/>
      <c r="U1294" s="228"/>
      <c r="V1294" s="228"/>
      <c r="W1294" s="228"/>
    </row>
    <row r="1295" spans="16:23" x14ac:dyDescent="0.3">
      <c r="P1295" s="134"/>
      <c r="Q1295" s="242"/>
      <c r="R1295" s="230"/>
      <c r="S1295" s="231"/>
      <c r="T1295" s="231"/>
      <c r="U1295" s="228"/>
      <c r="V1295" s="228"/>
      <c r="W1295" s="228"/>
    </row>
    <row r="1296" spans="16:23" x14ac:dyDescent="0.3">
      <c r="P1296" s="134"/>
      <c r="Q1296" s="242"/>
      <c r="R1296" s="230"/>
      <c r="S1296" s="231"/>
      <c r="T1296" s="231"/>
      <c r="U1296" s="228"/>
      <c r="V1296" s="228"/>
      <c r="W1296" s="228"/>
    </row>
    <row r="1297" spans="16:23" x14ac:dyDescent="0.3">
      <c r="P1297" s="134"/>
      <c r="Q1297" s="242"/>
      <c r="R1297" s="230"/>
      <c r="S1297" s="231"/>
      <c r="T1297" s="231"/>
      <c r="U1297" s="228"/>
      <c r="V1297" s="228"/>
      <c r="W1297" s="228"/>
    </row>
    <row r="1298" spans="16:23" x14ac:dyDescent="0.3">
      <c r="P1298" s="134"/>
      <c r="Q1298" s="242"/>
      <c r="R1298" s="230"/>
      <c r="S1298" s="231"/>
      <c r="T1298" s="231"/>
      <c r="U1298" s="228"/>
      <c r="V1298" s="228"/>
      <c r="W1298" s="228"/>
    </row>
    <row r="1299" spans="16:23" x14ac:dyDescent="0.3">
      <c r="P1299" s="134"/>
      <c r="Q1299" s="242"/>
      <c r="R1299" s="230"/>
      <c r="S1299" s="231"/>
      <c r="T1299" s="231"/>
      <c r="U1299" s="228"/>
      <c r="V1299" s="228"/>
      <c r="W1299" s="228"/>
    </row>
    <row r="1300" spans="16:23" x14ac:dyDescent="0.3">
      <c r="P1300" s="134"/>
      <c r="Q1300" s="242"/>
      <c r="R1300" s="230"/>
      <c r="S1300" s="231"/>
      <c r="T1300" s="231"/>
      <c r="U1300" s="228"/>
      <c r="V1300" s="228"/>
      <c r="W1300" s="228"/>
    </row>
    <row r="1301" spans="16:23" x14ac:dyDescent="0.3">
      <c r="P1301" s="134"/>
      <c r="Q1301" s="242"/>
      <c r="R1301" s="230"/>
      <c r="S1301" s="231"/>
      <c r="T1301" s="231"/>
      <c r="U1301" s="228"/>
      <c r="V1301" s="228"/>
      <c r="W1301" s="228"/>
    </row>
    <row r="1302" spans="16:23" x14ac:dyDescent="0.3">
      <c r="P1302" s="134"/>
      <c r="Q1302" s="242"/>
      <c r="R1302" s="230"/>
      <c r="S1302" s="231"/>
      <c r="T1302" s="231"/>
      <c r="U1302" s="228"/>
      <c r="V1302" s="228"/>
      <c r="W1302" s="228"/>
    </row>
    <row r="1303" spans="16:23" x14ac:dyDescent="0.3">
      <c r="P1303" s="134"/>
      <c r="Q1303" s="242"/>
      <c r="R1303" s="230"/>
      <c r="S1303" s="231"/>
      <c r="T1303" s="231"/>
      <c r="U1303" s="228"/>
      <c r="V1303" s="228"/>
      <c r="W1303" s="228"/>
    </row>
    <row r="1304" spans="16:23" x14ac:dyDescent="0.3">
      <c r="P1304" s="134"/>
      <c r="Q1304" s="242"/>
      <c r="R1304" s="230"/>
      <c r="S1304" s="231"/>
      <c r="T1304" s="231"/>
      <c r="U1304" s="228"/>
      <c r="V1304" s="228"/>
      <c r="W1304" s="228"/>
    </row>
    <row r="1305" spans="16:23" x14ac:dyDescent="0.3">
      <c r="P1305" s="134"/>
      <c r="Q1305" s="242"/>
      <c r="R1305" s="230"/>
      <c r="S1305" s="231"/>
      <c r="T1305" s="231"/>
      <c r="U1305" s="228"/>
      <c r="V1305" s="228"/>
      <c r="W1305" s="228"/>
    </row>
    <row r="1306" spans="16:23" x14ac:dyDescent="0.3">
      <c r="P1306" s="134"/>
      <c r="Q1306" s="242"/>
      <c r="R1306" s="230"/>
      <c r="S1306" s="231"/>
      <c r="T1306" s="231"/>
      <c r="U1306" s="228"/>
      <c r="V1306" s="228"/>
      <c r="W1306" s="228"/>
    </row>
    <row r="1307" spans="16:23" x14ac:dyDescent="0.3">
      <c r="P1307" s="134"/>
      <c r="Q1307" s="242"/>
      <c r="R1307" s="230"/>
      <c r="S1307" s="231"/>
      <c r="T1307" s="231"/>
      <c r="U1307" s="228"/>
      <c r="V1307" s="228"/>
      <c r="W1307" s="228"/>
    </row>
    <row r="1308" spans="16:23" x14ac:dyDescent="0.3">
      <c r="P1308" s="134"/>
      <c r="Q1308" s="242"/>
      <c r="R1308" s="230"/>
      <c r="S1308" s="231"/>
      <c r="T1308" s="231"/>
      <c r="U1308" s="228"/>
      <c r="V1308" s="228"/>
      <c r="W1308" s="228"/>
    </row>
    <row r="1309" spans="16:23" x14ac:dyDescent="0.3">
      <c r="P1309" s="134"/>
      <c r="Q1309" s="242"/>
      <c r="R1309" s="230"/>
      <c r="S1309" s="231"/>
      <c r="T1309" s="231"/>
      <c r="U1309" s="228"/>
      <c r="V1309" s="228"/>
      <c r="W1309" s="228"/>
    </row>
    <row r="1310" spans="16:23" x14ac:dyDescent="0.3">
      <c r="P1310" s="134"/>
      <c r="Q1310" s="242"/>
      <c r="R1310" s="230"/>
      <c r="S1310" s="231"/>
      <c r="T1310" s="231"/>
      <c r="U1310" s="228"/>
      <c r="V1310" s="228"/>
      <c r="W1310" s="228"/>
    </row>
    <row r="1311" spans="16:23" x14ac:dyDescent="0.3">
      <c r="P1311" s="134"/>
      <c r="Q1311" s="242"/>
      <c r="R1311" s="230"/>
      <c r="S1311" s="231"/>
      <c r="T1311" s="231"/>
      <c r="U1311" s="228"/>
      <c r="V1311" s="228"/>
      <c r="W1311" s="228"/>
    </row>
    <row r="1312" spans="16:23" x14ac:dyDescent="0.3">
      <c r="P1312" s="134"/>
      <c r="Q1312" s="242"/>
      <c r="R1312" s="230"/>
      <c r="S1312" s="231"/>
      <c r="T1312" s="231"/>
      <c r="U1312" s="228"/>
      <c r="V1312" s="228"/>
      <c r="W1312" s="228"/>
    </row>
    <row r="1313" spans="16:23" x14ac:dyDescent="0.3">
      <c r="P1313" s="134"/>
      <c r="Q1313" s="242"/>
      <c r="R1313" s="230"/>
      <c r="S1313" s="231"/>
      <c r="T1313" s="231"/>
      <c r="U1313" s="228"/>
      <c r="V1313" s="228"/>
      <c r="W1313" s="228"/>
    </row>
    <row r="1314" spans="16:23" x14ac:dyDescent="0.3">
      <c r="P1314" s="134"/>
      <c r="Q1314" s="242"/>
      <c r="R1314" s="230"/>
      <c r="S1314" s="231"/>
      <c r="T1314" s="231"/>
      <c r="U1314" s="228"/>
      <c r="V1314" s="228"/>
      <c r="W1314" s="228"/>
    </row>
    <row r="1315" spans="16:23" x14ac:dyDescent="0.3">
      <c r="P1315" s="134"/>
      <c r="Q1315" s="242"/>
      <c r="R1315" s="230"/>
      <c r="S1315" s="231"/>
      <c r="T1315" s="231"/>
      <c r="U1315" s="228"/>
      <c r="V1315" s="228"/>
      <c r="W1315" s="228"/>
    </row>
    <row r="1316" spans="16:23" x14ac:dyDescent="0.3">
      <c r="P1316" s="134"/>
      <c r="Q1316" s="242"/>
      <c r="R1316" s="230"/>
      <c r="S1316" s="231"/>
      <c r="T1316" s="231"/>
      <c r="U1316" s="228"/>
      <c r="V1316" s="228"/>
      <c r="W1316" s="228"/>
    </row>
    <row r="1317" spans="16:23" x14ac:dyDescent="0.3">
      <c r="P1317" s="134"/>
      <c r="Q1317" s="242"/>
      <c r="R1317" s="230"/>
      <c r="S1317" s="231"/>
      <c r="T1317" s="231"/>
      <c r="U1317" s="228"/>
      <c r="V1317" s="228"/>
      <c r="W1317" s="228"/>
    </row>
    <row r="1318" spans="16:23" x14ac:dyDescent="0.3">
      <c r="P1318" s="134"/>
      <c r="Q1318" s="242"/>
      <c r="R1318" s="230"/>
      <c r="S1318" s="231"/>
      <c r="T1318" s="231"/>
      <c r="U1318" s="228"/>
      <c r="V1318" s="228"/>
      <c r="W1318" s="228"/>
    </row>
    <row r="1319" spans="16:23" x14ac:dyDescent="0.3">
      <c r="P1319" s="134"/>
      <c r="Q1319" s="242"/>
      <c r="R1319" s="230"/>
      <c r="S1319" s="231"/>
      <c r="T1319" s="231"/>
      <c r="U1319" s="228"/>
      <c r="V1319" s="228"/>
      <c r="W1319" s="228"/>
    </row>
    <row r="1320" spans="16:23" x14ac:dyDescent="0.3">
      <c r="P1320" s="134"/>
      <c r="Q1320" s="242"/>
      <c r="R1320" s="230"/>
      <c r="S1320" s="231"/>
      <c r="T1320" s="231"/>
      <c r="U1320" s="228"/>
      <c r="V1320" s="228"/>
      <c r="W1320" s="228"/>
    </row>
    <row r="1321" spans="16:23" x14ac:dyDescent="0.3">
      <c r="P1321" s="134"/>
      <c r="Q1321" s="242"/>
      <c r="R1321" s="230"/>
      <c r="S1321" s="231"/>
      <c r="T1321" s="231"/>
      <c r="U1321" s="228"/>
      <c r="V1321" s="228"/>
      <c r="W1321" s="228"/>
    </row>
    <row r="1322" spans="16:23" x14ac:dyDescent="0.3">
      <c r="P1322" s="134"/>
      <c r="Q1322" s="242"/>
      <c r="R1322" s="230"/>
      <c r="S1322" s="231"/>
      <c r="T1322" s="231"/>
      <c r="U1322" s="228"/>
      <c r="V1322" s="228"/>
      <c r="W1322" s="228"/>
    </row>
    <row r="1323" spans="16:23" x14ac:dyDescent="0.3">
      <c r="P1323" s="134"/>
      <c r="Q1323" s="242"/>
      <c r="R1323" s="230"/>
      <c r="S1323" s="231"/>
      <c r="T1323" s="231"/>
      <c r="U1323" s="228"/>
      <c r="V1323" s="228"/>
      <c r="W1323" s="228"/>
    </row>
    <row r="1324" spans="16:23" x14ac:dyDescent="0.3">
      <c r="P1324" s="134"/>
      <c r="Q1324" s="242"/>
      <c r="R1324" s="230"/>
      <c r="S1324" s="231"/>
      <c r="T1324" s="231"/>
      <c r="U1324" s="228"/>
      <c r="V1324" s="228"/>
      <c r="W1324" s="228"/>
    </row>
    <row r="1325" spans="16:23" x14ac:dyDescent="0.3">
      <c r="P1325" s="134"/>
      <c r="Q1325" s="242"/>
      <c r="R1325" s="230"/>
      <c r="S1325" s="231"/>
      <c r="T1325" s="231"/>
      <c r="U1325" s="228"/>
      <c r="V1325" s="228"/>
      <c r="W1325" s="228"/>
    </row>
    <row r="1326" spans="16:23" x14ac:dyDescent="0.3">
      <c r="P1326" s="134"/>
      <c r="Q1326" s="242"/>
      <c r="R1326" s="230"/>
      <c r="S1326" s="231"/>
      <c r="T1326" s="231"/>
      <c r="U1326" s="228"/>
      <c r="V1326" s="228"/>
      <c r="W1326" s="228"/>
    </row>
    <row r="1327" spans="16:23" x14ac:dyDescent="0.3">
      <c r="P1327" s="134"/>
      <c r="Q1327" s="242"/>
      <c r="R1327" s="230"/>
      <c r="S1327" s="231"/>
      <c r="T1327" s="231"/>
      <c r="U1327" s="228"/>
      <c r="V1327" s="228"/>
      <c r="W1327" s="228"/>
    </row>
    <row r="1328" spans="16:23" x14ac:dyDescent="0.3">
      <c r="P1328" s="134"/>
      <c r="Q1328" s="242"/>
      <c r="R1328" s="230"/>
      <c r="S1328" s="231"/>
      <c r="T1328" s="231"/>
      <c r="U1328" s="228"/>
      <c r="V1328" s="228"/>
      <c r="W1328" s="228"/>
    </row>
    <row r="1329" spans="16:23" x14ac:dyDescent="0.3">
      <c r="P1329" s="134"/>
      <c r="Q1329" s="242"/>
      <c r="R1329" s="230"/>
      <c r="S1329" s="231"/>
      <c r="T1329" s="231"/>
      <c r="U1329" s="228"/>
      <c r="V1329" s="228"/>
      <c r="W1329" s="228"/>
    </row>
    <row r="1330" spans="16:23" x14ac:dyDescent="0.3">
      <c r="P1330" s="134"/>
      <c r="Q1330" s="242"/>
      <c r="R1330" s="230"/>
      <c r="S1330" s="231"/>
      <c r="T1330" s="231"/>
      <c r="U1330" s="228"/>
      <c r="V1330" s="228"/>
      <c r="W1330" s="228"/>
    </row>
    <row r="1331" spans="16:23" x14ac:dyDescent="0.3">
      <c r="P1331" s="134"/>
      <c r="Q1331" s="242"/>
      <c r="R1331" s="230"/>
      <c r="S1331" s="231"/>
      <c r="T1331" s="231"/>
      <c r="U1331" s="228"/>
      <c r="V1331" s="228"/>
      <c r="W1331" s="228"/>
    </row>
    <row r="1332" spans="16:23" x14ac:dyDescent="0.3">
      <c r="P1332" s="134"/>
      <c r="Q1332" s="242"/>
      <c r="R1332" s="230"/>
      <c r="S1332" s="231"/>
      <c r="T1332" s="231"/>
      <c r="U1332" s="228"/>
      <c r="V1332" s="228"/>
      <c r="W1332" s="228"/>
    </row>
    <row r="1333" spans="16:23" x14ac:dyDescent="0.3">
      <c r="P1333" s="134"/>
      <c r="Q1333" s="242"/>
      <c r="R1333" s="230"/>
      <c r="S1333" s="231"/>
      <c r="T1333" s="231"/>
      <c r="U1333" s="228"/>
      <c r="V1333" s="228"/>
      <c r="W1333" s="228"/>
    </row>
    <row r="1334" spans="16:23" x14ac:dyDescent="0.3">
      <c r="P1334" s="134"/>
      <c r="Q1334" s="242"/>
      <c r="R1334" s="230"/>
      <c r="S1334" s="231"/>
      <c r="T1334" s="231"/>
      <c r="U1334" s="228"/>
      <c r="V1334" s="228"/>
      <c r="W1334" s="228"/>
    </row>
    <row r="1335" spans="16:23" x14ac:dyDescent="0.3">
      <c r="P1335" s="134"/>
      <c r="Q1335" s="242"/>
      <c r="R1335" s="230"/>
      <c r="S1335" s="231"/>
      <c r="T1335" s="231"/>
      <c r="U1335" s="228"/>
      <c r="V1335" s="228"/>
      <c r="W1335" s="228"/>
    </row>
    <row r="1336" spans="16:23" x14ac:dyDescent="0.3">
      <c r="P1336" s="134"/>
      <c r="Q1336" s="242"/>
      <c r="R1336" s="230"/>
      <c r="S1336" s="231"/>
      <c r="T1336" s="231"/>
      <c r="U1336" s="228"/>
      <c r="V1336" s="228"/>
      <c r="W1336" s="228"/>
    </row>
    <row r="1337" spans="16:23" x14ac:dyDescent="0.3">
      <c r="P1337" s="134"/>
      <c r="Q1337" s="242"/>
      <c r="R1337" s="230"/>
      <c r="S1337" s="231"/>
      <c r="T1337" s="231"/>
      <c r="U1337" s="228"/>
      <c r="V1337" s="228"/>
      <c r="W1337" s="228"/>
    </row>
    <row r="1338" spans="16:23" x14ac:dyDescent="0.3">
      <c r="P1338" s="134"/>
      <c r="Q1338" s="242"/>
      <c r="R1338" s="230"/>
      <c r="S1338" s="231"/>
      <c r="T1338" s="231"/>
      <c r="U1338" s="228"/>
      <c r="V1338" s="228"/>
      <c r="W1338" s="228"/>
    </row>
    <row r="1339" spans="16:23" x14ac:dyDescent="0.3">
      <c r="P1339" s="134"/>
      <c r="Q1339" s="242"/>
      <c r="R1339" s="230"/>
      <c r="S1339" s="231"/>
      <c r="T1339" s="231"/>
      <c r="U1339" s="228"/>
      <c r="V1339" s="228"/>
      <c r="W1339" s="228"/>
    </row>
    <row r="1340" spans="16:23" x14ac:dyDescent="0.3">
      <c r="P1340" s="134"/>
      <c r="Q1340" s="242"/>
      <c r="R1340" s="230"/>
      <c r="S1340" s="231"/>
      <c r="T1340" s="231"/>
      <c r="U1340" s="228"/>
      <c r="V1340" s="228"/>
      <c r="W1340" s="228"/>
    </row>
    <row r="1341" spans="16:23" x14ac:dyDescent="0.3">
      <c r="P1341" s="134"/>
      <c r="Q1341" s="242"/>
      <c r="R1341" s="230"/>
      <c r="S1341" s="231"/>
      <c r="T1341" s="231"/>
      <c r="U1341" s="228"/>
      <c r="V1341" s="228"/>
      <c r="W1341" s="228"/>
    </row>
    <row r="1342" spans="16:23" x14ac:dyDescent="0.3">
      <c r="P1342" s="134"/>
      <c r="Q1342" s="242"/>
      <c r="R1342" s="230"/>
      <c r="S1342" s="231"/>
      <c r="T1342" s="231"/>
      <c r="U1342" s="228"/>
      <c r="V1342" s="228"/>
      <c r="W1342" s="228"/>
    </row>
    <row r="1343" spans="16:23" x14ac:dyDescent="0.3">
      <c r="P1343" s="134"/>
      <c r="Q1343" s="242"/>
      <c r="R1343" s="230"/>
      <c r="S1343" s="231"/>
      <c r="T1343" s="231"/>
      <c r="U1343" s="228"/>
      <c r="V1343" s="228"/>
      <c r="W1343" s="228"/>
    </row>
    <row r="1344" spans="16:23" x14ac:dyDescent="0.3">
      <c r="P1344" s="134"/>
      <c r="Q1344" s="242"/>
      <c r="R1344" s="230"/>
      <c r="S1344" s="231"/>
      <c r="T1344" s="231"/>
      <c r="U1344" s="228"/>
      <c r="V1344" s="228"/>
      <c r="W1344" s="228"/>
    </row>
    <row r="1345" spans="16:23" x14ac:dyDescent="0.3">
      <c r="P1345" s="134"/>
      <c r="Q1345" s="242"/>
      <c r="R1345" s="230"/>
      <c r="S1345" s="231"/>
      <c r="T1345" s="231"/>
      <c r="U1345" s="228"/>
      <c r="V1345" s="228"/>
      <c r="W1345" s="228"/>
    </row>
    <row r="1346" spans="16:23" x14ac:dyDescent="0.3">
      <c r="P1346" s="134"/>
      <c r="Q1346" s="242"/>
      <c r="R1346" s="230"/>
      <c r="S1346" s="231"/>
      <c r="T1346" s="231"/>
      <c r="U1346" s="228"/>
      <c r="V1346" s="228"/>
      <c r="W1346" s="228"/>
    </row>
    <row r="1347" spans="16:23" x14ac:dyDescent="0.3">
      <c r="P1347" s="134"/>
      <c r="Q1347" s="242"/>
      <c r="R1347" s="230"/>
      <c r="S1347" s="231"/>
      <c r="T1347" s="231"/>
      <c r="U1347" s="228"/>
      <c r="V1347" s="228"/>
      <c r="W1347" s="228"/>
    </row>
    <row r="1348" spans="16:23" x14ac:dyDescent="0.3">
      <c r="P1348" s="134"/>
      <c r="Q1348" s="242"/>
      <c r="R1348" s="230"/>
      <c r="S1348" s="231"/>
      <c r="T1348" s="231"/>
      <c r="U1348" s="228"/>
      <c r="V1348" s="228"/>
      <c r="W1348" s="228"/>
    </row>
    <row r="1349" spans="16:23" x14ac:dyDescent="0.3">
      <c r="P1349" s="134"/>
      <c r="Q1349" s="242"/>
      <c r="R1349" s="230"/>
      <c r="S1349" s="231"/>
      <c r="T1349" s="231"/>
      <c r="U1349" s="228"/>
      <c r="V1349" s="228"/>
      <c r="W1349" s="228"/>
    </row>
    <row r="1350" spans="16:23" x14ac:dyDescent="0.3">
      <c r="P1350" s="134"/>
      <c r="Q1350" s="242"/>
      <c r="R1350" s="230"/>
      <c r="S1350" s="231"/>
      <c r="T1350" s="231"/>
      <c r="U1350" s="228"/>
      <c r="V1350" s="228"/>
      <c r="W1350" s="228"/>
    </row>
    <row r="1351" spans="16:23" x14ac:dyDescent="0.3">
      <c r="P1351" s="134"/>
      <c r="Q1351" s="242"/>
      <c r="R1351" s="230"/>
      <c r="S1351" s="231"/>
      <c r="T1351" s="231"/>
      <c r="U1351" s="228"/>
      <c r="V1351" s="228"/>
      <c r="W1351" s="228"/>
    </row>
    <row r="1352" spans="16:23" x14ac:dyDescent="0.3">
      <c r="P1352" s="134"/>
      <c r="Q1352" s="242"/>
      <c r="R1352" s="230"/>
      <c r="S1352" s="231"/>
      <c r="T1352" s="231"/>
      <c r="U1352" s="228"/>
      <c r="V1352" s="228"/>
      <c r="W1352" s="228"/>
    </row>
    <row r="1353" spans="16:23" x14ac:dyDescent="0.3">
      <c r="P1353" s="134"/>
      <c r="Q1353" s="242"/>
      <c r="R1353" s="230"/>
      <c r="S1353" s="231"/>
      <c r="T1353" s="231"/>
      <c r="U1353" s="228"/>
      <c r="V1353" s="228"/>
      <c r="W1353" s="228"/>
    </row>
    <row r="1354" spans="16:23" x14ac:dyDescent="0.3">
      <c r="P1354" s="134"/>
      <c r="Q1354" s="242"/>
      <c r="R1354" s="230"/>
      <c r="S1354" s="231"/>
      <c r="T1354" s="231"/>
      <c r="U1354" s="228"/>
      <c r="V1354" s="228"/>
      <c r="W1354" s="228"/>
    </row>
    <row r="1355" spans="16:23" x14ac:dyDescent="0.3">
      <c r="P1355" s="134"/>
      <c r="Q1355" s="242"/>
      <c r="R1355" s="230"/>
      <c r="S1355" s="231"/>
      <c r="T1355" s="231"/>
      <c r="U1355" s="228"/>
      <c r="V1355" s="228"/>
      <c r="W1355" s="228"/>
    </row>
    <row r="1356" spans="16:23" x14ac:dyDescent="0.3">
      <c r="P1356" s="134"/>
      <c r="Q1356" s="242"/>
      <c r="R1356" s="230"/>
      <c r="S1356" s="231"/>
      <c r="T1356" s="231"/>
      <c r="U1356" s="228"/>
      <c r="V1356" s="228"/>
      <c r="W1356" s="228"/>
    </row>
    <row r="1357" spans="16:23" x14ac:dyDescent="0.3">
      <c r="P1357" s="134"/>
      <c r="Q1357" s="242"/>
      <c r="R1357" s="230"/>
      <c r="S1357" s="231"/>
      <c r="T1357" s="231"/>
      <c r="U1357" s="228"/>
      <c r="V1357" s="228"/>
      <c r="W1357" s="228"/>
    </row>
    <row r="1358" spans="16:23" x14ac:dyDescent="0.3">
      <c r="P1358" s="134"/>
      <c r="Q1358" s="242"/>
      <c r="R1358" s="230"/>
      <c r="S1358" s="231"/>
      <c r="T1358" s="231"/>
      <c r="U1358" s="228"/>
      <c r="V1358" s="228"/>
      <c r="W1358" s="228"/>
    </row>
    <row r="1359" spans="16:23" x14ac:dyDescent="0.3">
      <c r="P1359" s="134"/>
      <c r="Q1359" s="242"/>
      <c r="R1359" s="230"/>
      <c r="S1359" s="231"/>
      <c r="T1359" s="231"/>
      <c r="U1359" s="228"/>
      <c r="V1359" s="228"/>
      <c r="W1359" s="228"/>
    </row>
    <row r="1360" spans="16:23" x14ac:dyDescent="0.3">
      <c r="P1360" s="134"/>
      <c r="Q1360" s="242"/>
      <c r="R1360" s="230"/>
      <c r="S1360" s="231"/>
      <c r="T1360" s="231"/>
      <c r="U1360" s="228"/>
      <c r="V1360" s="228"/>
      <c r="W1360" s="228"/>
    </row>
    <row r="1361" spans="16:23" x14ac:dyDescent="0.3">
      <c r="P1361" s="134"/>
      <c r="Q1361" s="242"/>
      <c r="R1361" s="230"/>
      <c r="S1361" s="231"/>
      <c r="T1361" s="231"/>
      <c r="U1361" s="228"/>
      <c r="V1361" s="228"/>
      <c r="W1361" s="228"/>
    </row>
    <row r="1362" spans="16:23" x14ac:dyDescent="0.3">
      <c r="P1362" s="134"/>
      <c r="Q1362" s="242"/>
      <c r="R1362" s="230"/>
      <c r="S1362" s="231"/>
      <c r="T1362" s="231"/>
      <c r="U1362" s="228"/>
      <c r="V1362" s="228"/>
      <c r="W1362" s="228"/>
    </row>
    <row r="1363" spans="16:23" x14ac:dyDescent="0.3">
      <c r="P1363" s="134"/>
      <c r="Q1363" s="242"/>
      <c r="R1363" s="230"/>
      <c r="S1363" s="231"/>
      <c r="T1363" s="231"/>
      <c r="U1363" s="228"/>
      <c r="V1363" s="228"/>
      <c r="W1363" s="228"/>
    </row>
    <row r="1364" spans="16:23" x14ac:dyDescent="0.3">
      <c r="P1364" s="134"/>
      <c r="Q1364" s="242"/>
      <c r="R1364" s="230"/>
      <c r="S1364" s="231"/>
      <c r="T1364" s="231"/>
      <c r="U1364" s="228"/>
      <c r="V1364" s="228"/>
      <c r="W1364" s="228"/>
    </row>
    <row r="1365" spans="16:23" x14ac:dyDescent="0.3">
      <c r="P1365" s="134"/>
      <c r="Q1365" s="242"/>
      <c r="R1365" s="230"/>
      <c r="S1365" s="231"/>
      <c r="T1365" s="231"/>
      <c r="U1365" s="228"/>
      <c r="V1365" s="228"/>
      <c r="W1365" s="228"/>
    </row>
    <row r="1366" spans="16:23" x14ac:dyDescent="0.3">
      <c r="P1366" s="134"/>
      <c r="Q1366" s="242"/>
      <c r="R1366" s="230"/>
      <c r="S1366" s="231"/>
      <c r="T1366" s="231"/>
      <c r="U1366" s="228"/>
      <c r="V1366" s="228"/>
      <c r="W1366" s="228"/>
    </row>
    <row r="1367" spans="16:23" x14ac:dyDescent="0.3">
      <c r="P1367" s="134"/>
      <c r="Q1367" s="242"/>
      <c r="R1367" s="230"/>
      <c r="S1367" s="231"/>
      <c r="T1367" s="231"/>
      <c r="U1367" s="228"/>
      <c r="V1367" s="228"/>
      <c r="W1367" s="228"/>
    </row>
    <row r="1368" spans="16:23" x14ac:dyDescent="0.3">
      <c r="P1368" s="134"/>
      <c r="Q1368" s="242"/>
      <c r="R1368" s="230"/>
      <c r="S1368" s="231"/>
      <c r="T1368" s="231"/>
      <c r="U1368" s="228"/>
      <c r="V1368" s="228"/>
      <c r="W1368" s="228"/>
    </row>
    <row r="1369" spans="16:23" x14ac:dyDescent="0.3">
      <c r="P1369" s="134"/>
      <c r="Q1369" s="242"/>
      <c r="R1369" s="230"/>
      <c r="S1369" s="231"/>
      <c r="T1369" s="231"/>
      <c r="U1369" s="228"/>
      <c r="V1369" s="228"/>
      <c r="W1369" s="228"/>
    </row>
    <row r="1370" spans="16:23" x14ac:dyDescent="0.3">
      <c r="P1370" s="134"/>
      <c r="Q1370" s="242"/>
      <c r="R1370" s="230"/>
      <c r="S1370" s="231"/>
      <c r="T1370" s="231"/>
      <c r="U1370" s="228"/>
      <c r="V1370" s="228"/>
      <c r="W1370" s="228"/>
    </row>
    <row r="1371" spans="16:23" x14ac:dyDescent="0.3">
      <c r="P1371" s="134"/>
      <c r="Q1371" s="242"/>
      <c r="R1371" s="230"/>
      <c r="S1371" s="231"/>
      <c r="T1371" s="231"/>
      <c r="U1371" s="228"/>
      <c r="V1371" s="228"/>
      <c r="W1371" s="228"/>
    </row>
    <row r="1372" spans="16:23" x14ac:dyDescent="0.3">
      <c r="P1372" s="134"/>
      <c r="Q1372" s="242"/>
      <c r="R1372" s="230"/>
      <c r="S1372" s="231"/>
      <c r="T1372" s="231"/>
      <c r="U1372" s="228"/>
      <c r="V1372" s="228"/>
      <c r="W1372" s="228"/>
    </row>
    <row r="1373" spans="16:23" x14ac:dyDescent="0.3">
      <c r="P1373" s="134"/>
      <c r="Q1373" s="242"/>
      <c r="R1373" s="230"/>
      <c r="S1373" s="231"/>
      <c r="T1373" s="231"/>
      <c r="U1373" s="228"/>
      <c r="V1373" s="228"/>
      <c r="W1373" s="228"/>
    </row>
    <row r="1374" spans="16:23" x14ac:dyDescent="0.3">
      <c r="P1374" s="134"/>
      <c r="Q1374" s="242"/>
      <c r="R1374" s="230"/>
      <c r="S1374" s="231"/>
      <c r="T1374" s="231"/>
      <c r="U1374" s="228"/>
      <c r="V1374" s="228"/>
      <c r="W1374" s="228"/>
    </row>
    <row r="1375" spans="16:23" x14ac:dyDescent="0.3">
      <c r="P1375" s="134"/>
      <c r="Q1375" s="242"/>
      <c r="R1375" s="230"/>
      <c r="S1375" s="231"/>
      <c r="T1375" s="231"/>
      <c r="U1375" s="228"/>
      <c r="V1375" s="228"/>
      <c r="W1375" s="228"/>
    </row>
    <row r="1376" spans="16:23" x14ac:dyDescent="0.3">
      <c r="P1376" s="134"/>
      <c r="Q1376" s="242"/>
      <c r="R1376" s="230"/>
      <c r="S1376" s="231"/>
      <c r="T1376" s="231"/>
      <c r="U1376" s="228"/>
      <c r="V1376" s="228"/>
      <c r="W1376" s="228"/>
    </row>
    <row r="1377" spans="16:23" x14ac:dyDescent="0.3">
      <c r="P1377" s="134"/>
      <c r="Q1377" s="242"/>
      <c r="R1377" s="230"/>
      <c r="S1377" s="231"/>
      <c r="T1377" s="231"/>
      <c r="U1377" s="228"/>
      <c r="V1377" s="228"/>
      <c r="W1377" s="228"/>
    </row>
    <row r="1378" spans="16:23" x14ac:dyDescent="0.3">
      <c r="P1378" s="134"/>
      <c r="Q1378" s="242"/>
      <c r="R1378" s="230"/>
      <c r="S1378" s="231"/>
      <c r="T1378" s="231"/>
      <c r="U1378" s="228"/>
      <c r="V1378" s="228"/>
      <c r="W1378" s="228"/>
    </row>
    <row r="1379" spans="16:23" x14ac:dyDescent="0.3">
      <c r="P1379" s="134"/>
      <c r="Q1379" s="242"/>
      <c r="R1379" s="230"/>
      <c r="S1379" s="231"/>
      <c r="T1379" s="231"/>
      <c r="U1379" s="228"/>
      <c r="V1379" s="228"/>
      <c r="W1379" s="228"/>
    </row>
    <row r="1380" spans="16:23" x14ac:dyDescent="0.3">
      <c r="P1380" s="134"/>
      <c r="Q1380" s="242"/>
      <c r="R1380" s="230"/>
      <c r="S1380" s="231"/>
      <c r="T1380" s="231"/>
      <c r="U1380" s="228"/>
      <c r="V1380" s="228"/>
      <c r="W1380" s="228"/>
    </row>
    <row r="1381" spans="16:23" x14ac:dyDescent="0.3">
      <c r="P1381" s="134"/>
      <c r="Q1381" s="242"/>
      <c r="R1381" s="230"/>
      <c r="S1381" s="231"/>
      <c r="T1381" s="231"/>
      <c r="U1381" s="228"/>
      <c r="V1381" s="228"/>
      <c r="W1381" s="228"/>
    </row>
    <row r="1382" spans="16:23" x14ac:dyDescent="0.3">
      <c r="P1382" s="134"/>
      <c r="Q1382" s="242"/>
      <c r="R1382" s="230"/>
      <c r="S1382" s="231"/>
      <c r="T1382" s="231"/>
      <c r="U1382" s="228"/>
      <c r="V1382" s="228"/>
      <c r="W1382" s="228"/>
    </row>
    <row r="1383" spans="16:23" x14ac:dyDescent="0.3">
      <c r="P1383" s="134"/>
      <c r="Q1383" s="242"/>
      <c r="R1383" s="230"/>
      <c r="S1383" s="231"/>
      <c r="T1383" s="231"/>
      <c r="U1383" s="228"/>
      <c r="V1383" s="228"/>
      <c r="W1383" s="228"/>
    </row>
    <row r="1384" spans="16:23" x14ac:dyDescent="0.3">
      <c r="P1384" s="134"/>
      <c r="Q1384" s="242"/>
      <c r="R1384" s="230"/>
      <c r="S1384" s="231"/>
      <c r="T1384" s="231"/>
      <c r="U1384" s="228"/>
      <c r="V1384" s="228"/>
      <c r="W1384" s="228"/>
    </row>
    <row r="1385" spans="16:23" x14ac:dyDescent="0.3">
      <c r="P1385" s="134"/>
      <c r="Q1385" s="242"/>
      <c r="R1385" s="230"/>
      <c r="S1385" s="231"/>
      <c r="T1385" s="231"/>
      <c r="U1385" s="228"/>
      <c r="V1385" s="228"/>
      <c r="W1385" s="228"/>
    </row>
    <row r="1386" spans="16:23" x14ac:dyDescent="0.3">
      <c r="P1386" s="134"/>
      <c r="Q1386" s="242"/>
      <c r="R1386" s="230"/>
      <c r="S1386" s="231"/>
      <c r="T1386" s="231"/>
      <c r="U1386" s="228"/>
      <c r="V1386" s="228"/>
      <c r="W1386" s="228"/>
    </row>
    <row r="1387" spans="16:23" x14ac:dyDescent="0.3">
      <c r="P1387" s="134"/>
      <c r="Q1387" s="242"/>
      <c r="R1387" s="230"/>
      <c r="S1387" s="231"/>
      <c r="T1387" s="231"/>
      <c r="U1387" s="228"/>
      <c r="V1387" s="228"/>
      <c r="W1387" s="228"/>
    </row>
    <row r="1388" spans="16:23" x14ac:dyDescent="0.3">
      <c r="P1388" s="134"/>
      <c r="Q1388" s="242"/>
      <c r="R1388" s="230"/>
      <c r="S1388" s="231"/>
      <c r="T1388" s="231"/>
      <c r="U1388" s="228"/>
      <c r="V1388" s="228"/>
      <c r="W1388" s="228"/>
    </row>
    <row r="1389" spans="16:23" x14ac:dyDescent="0.3">
      <c r="P1389" s="134"/>
      <c r="Q1389" s="242"/>
      <c r="R1389" s="230"/>
      <c r="S1389" s="231"/>
      <c r="T1389" s="231"/>
      <c r="U1389" s="228"/>
      <c r="V1389" s="228"/>
      <c r="W1389" s="228"/>
    </row>
    <row r="1390" spans="16:23" x14ac:dyDescent="0.3">
      <c r="P1390" s="134"/>
      <c r="Q1390" s="242"/>
      <c r="R1390" s="230"/>
      <c r="S1390" s="231"/>
      <c r="T1390" s="231"/>
      <c r="U1390" s="228"/>
      <c r="V1390" s="228"/>
      <c r="W1390" s="228"/>
    </row>
    <row r="1391" spans="16:23" x14ac:dyDescent="0.3">
      <c r="P1391" s="134"/>
      <c r="Q1391" s="242"/>
      <c r="R1391" s="230"/>
      <c r="S1391" s="231"/>
      <c r="T1391" s="231"/>
      <c r="U1391" s="228"/>
      <c r="V1391" s="228"/>
      <c r="W1391" s="228"/>
    </row>
    <row r="1392" spans="16:23" x14ac:dyDescent="0.3">
      <c r="P1392" s="134"/>
      <c r="Q1392" s="242"/>
      <c r="R1392" s="230"/>
      <c r="S1392" s="231"/>
      <c r="T1392" s="231"/>
      <c r="U1392" s="228"/>
      <c r="V1392" s="228"/>
      <c r="W1392" s="228"/>
    </row>
    <row r="1393" spans="16:23" x14ac:dyDescent="0.3">
      <c r="P1393" s="134"/>
      <c r="Q1393" s="242"/>
      <c r="R1393" s="230"/>
      <c r="S1393" s="231"/>
      <c r="T1393" s="231"/>
      <c r="U1393" s="228"/>
      <c r="V1393" s="228"/>
      <c r="W1393" s="228"/>
    </row>
    <row r="1394" spans="16:23" x14ac:dyDescent="0.3">
      <c r="P1394" s="134"/>
      <c r="Q1394" s="242"/>
      <c r="R1394" s="230"/>
      <c r="S1394" s="231"/>
      <c r="T1394" s="231"/>
      <c r="U1394" s="228"/>
      <c r="V1394" s="228"/>
      <c r="W1394" s="228"/>
    </row>
    <row r="1395" spans="16:23" x14ac:dyDescent="0.3">
      <c r="P1395" s="134"/>
      <c r="Q1395" s="242"/>
      <c r="R1395" s="230"/>
      <c r="S1395" s="231"/>
      <c r="T1395" s="231"/>
      <c r="U1395" s="228"/>
      <c r="V1395" s="228"/>
      <c r="W1395" s="228"/>
    </row>
    <row r="1396" spans="16:23" x14ac:dyDescent="0.3">
      <c r="P1396" s="134"/>
      <c r="Q1396" s="242"/>
      <c r="R1396" s="230"/>
      <c r="S1396" s="231"/>
      <c r="T1396" s="231"/>
      <c r="U1396" s="228"/>
      <c r="V1396" s="228"/>
      <c r="W1396" s="228"/>
    </row>
    <row r="1397" spans="16:23" x14ac:dyDescent="0.3">
      <c r="P1397" s="134"/>
      <c r="Q1397" s="242"/>
      <c r="R1397" s="230"/>
      <c r="S1397" s="231"/>
      <c r="T1397" s="231"/>
      <c r="U1397" s="228"/>
      <c r="V1397" s="228"/>
      <c r="W1397" s="228"/>
    </row>
    <row r="1398" spans="16:23" x14ac:dyDescent="0.3">
      <c r="P1398" s="134"/>
      <c r="Q1398" s="242"/>
      <c r="R1398" s="230"/>
      <c r="S1398" s="231"/>
      <c r="T1398" s="231"/>
      <c r="U1398" s="228"/>
      <c r="V1398" s="228"/>
      <c r="W1398" s="228"/>
    </row>
    <row r="1399" spans="16:23" x14ac:dyDescent="0.3">
      <c r="P1399" s="134"/>
      <c r="Q1399" s="242"/>
      <c r="R1399" s="230"/>
      <c r="S1399" s="231"/>
      <c r="T1399" s="231"/>
      <c r="U1399" s="228"/>
      <c r="V1399" s="228"/>
      <c r="W1399" s="228"/>
    </row>
    <row r="1400" spans="16:23" x14ac:dyDescent="0.3">
      <c r="P1400" s="134"/>
      <c r="Q1400" s="242"/>
      <c r="R1400" s="230"/>
      <c r="S1400" s="231"/>
      <c r="T1400" s="231"/>
      <c r="U1400" s="228"/>
      <c r="V1400" s="228"/>
      <c r="W1400" s="228"/>
    </row>
    <row r="1401" spans="16:23" x14ac:dyDescent="0.3">
      <c r="P1401" s="134"/>
      <c r="Q1401" s="242"/>
      <c r="R1401" s="230"/>
      <c r="S1401" s="231"/>
      <c r="T1401" s="231"/>
      <c r="U1401" s="228"/>
      <c r="V1401" s="228"/>
      <c r="W1401" s="228"/>
    </row>
    <row r="1402" spans="16:23" x14ac:dyDescent="0.3">
      <c r="P1402" s="134"/>
      <c r="Q1402" s="242"/>
      <c r="R1402" s="230"/>
      <c r="S1402" s="231"/>
      <c r="T1402" s="231"/>
      <c r="U1402" s="228"/>
      <c r="V1402" s="228"/>
      <c r="W1402" s="228"/>
    </row>
    <row r="1403" spans="16:23" x14ac:dyDescent="0.3">
      <c r="P1403" s="134"/>
      <c r="Q1403" s="242"/>
      <c r="R1403" s="230"/>
      <c r="S1403" s="231"/>
      <c r="T1403" s="231"/>
      <c r="U1403" s="228"/>
      <c r="V1403" s="228"/>
      <c r="W1403" s="228"/>
    </row>
    <row r="1404" spans="16:23" x14ac:dyDescent="0.3">
      <c r="P1404" s="134"/>
      <c r="Q1404" s="242"/>
      <c r="R1404" s="230"/>
      <c r="S1404" s="231"/>
      <c r="T1404" s="231"/>
      <c r="U1404" s="228"/>
      <c r="V1404" s="228"/>
      <c r="W1404" s="228"/>
    </row>
    <row r="1405" spans="16:23" x14ac:dyDescent="0.3">
      <c r="P1405" s="134"/>
      <c r="Q1405" s="242"/>
      <c r="R1405" s="230"/>
      <c r="S1405" s="231"/>
      <c r="T1405" s="231"/>
      <c r="U1405" s="228"/>
      <c r="V1405" s="228"/>
      <c r="W1405" s="228"/>
    </row>
    <row r="1406" spans="16:23" x14ac:dyDescent="0.3">
      <c r="P1406" s="134"/>
      <c r="Q1406" s="242"/>
      <c r="R1406" s="230"/>
      <c r="S1406" s="231"/>
      <c r="T1406" s="231"/>
      <c r="U1406" s="228"/>
      <c r="V1406" s="228"/>
      <c r="W1406" s="228"/>
    </row>
    <row r="1407" spans="16:23" x14ac:dyDescent="0.3">
      <c r="P1407" s="134"/>
      <c r="Q1407" s="242"/>
      <c r="R1407" s="230"/>
      <c r="S1407" s="231"/>
      <c r="T1407" s="231"/>
      <c r="U1407" s="228"/>
      <c r="V1407" s="228"/>
      <c r="W1407" s="228"/>
    </row>
    <row r="1408" spans="16:23" x14ac:dyDescent="0.3">
      <c r="P1408" s="134"/>
      <c r="Q1408" s="242"/>
      <c r="R1408" s="230"/>
      <c r="S1408" s="231"/>
      <c r="T1408" s="231"/>
      <c r="U1408" s="228"/>
      <c r="V1408" s="228"/>
      <c r="W1408" s="228"/>
    </row>
    <row r="1409" spans="16:23" x14ac:dyDescent="0.3">
      <c r="P1409" s="134"/>
      <c r="Q1409" s="242"/>
      <c r="R1409" s="230"/>
      <c r="S1409" s="231"/>
      <c r="T1409" s="231"/>
      <c r="U1409" s="228"/>
      <c r="V1409" s="228"/>
      <c r="W1409" s="228"/>
    </row>
    <row r="1410" spans="16:23" x14ac:dyDescent="0.3">
      <c r="P1410" s="134"/>
      <c r="Q1410" s="242"/>
      <c r="R1410" s="230"/>
      <c r="S1410" s="231"/>
      <c r="T1410" s="231"/>
      <c r="U1410" s="228"/>
      <c r="V1410" s="228"/>
      <c r="W1410" s="228"/>
    </row>
    <row r="1411" spans="16:23" x14ac:dyDescent="0.3">
      <c r="P1411" s="134"/>
      <c r="Q1411" s="242"/>
      <c r="R1411" s="230"/>
      <c r="S1411" s="231"/>
      <c r="T1411" s="231"/>
      <c r="U1411" s="228"/>
      <c r="V1411" s="228"/>
      <c r="W1411" s="228"/>
    </row>
    <row r="1412" spans="16:23" x14ac:dyDescent="0.3">
      <c r="P1412" s="134"/>
      <c r="Q1412" s="242"/>
      <c r="R1412" s="230"/>
      <c r="S1412" s="231"/>
      <c r="T1412" s="231"/>
      <c r="U1412" s="228"/>
      <c r="V1412" s="228"/>
      <c r="W1412" s="228"/>
    </row>
    <row r="1413" spans="16:23" x14ac:dyDescent="0.3">
      <c r="P1413" s="134"/>
      <c r="Q1413" s="242"/>
      <c r="R1413" s="230"/>
      <c r="S1413" s="231"/>
      <c r="T1413" s="231"/>
      <c r="U1413" s="228"/>
      <c r="V1413" s="228"/>
      <c r="W1413" s="228"/>
    </row>
    <row r="1414" spans="16:23" x14ac:dyDescent="0.3">
      <c r="P1414" s="134"/>
      <c r="Q1414" s="242"/>
      <c r="R1414" s="230"/>
      <c r="S1414" s="231"/>
      <c r="T1414" s="231"/>
      <c r="U1414" s="228"/>
      <c r="V1414" s="228"/>
      <c r="W1414" s="228"/>
    </row>
    <row r="1415" spans="16:23" x14ac:dyDescent="0.3">
      <c r="P1415" s="134"/>
      <c r="Q1415" s="242"/>
      <c r="R1415" s="230"/>
      <c r="S1415" s="231"/>
      <c r="T1415" s="231"/>
      <c r="U1415" s="228"/>
      <c r="V1415" s="228"/>
      <c r="W1415" s="228"/>
    </row>
    <row r="1416" spans="16:23" x14ac:dyDescent="0.3">
      <c r="P1416" s="134"/>
      <c r="Q1416" s="242"/>
      <c r="R1416" s="230"/>
      <c r="S1416" s="231"/>
      <c r="T1416" s="231"/>
      <c r="U1416" s="228"/>
      <c r="V1416" s="228"/>
      <c r="W1416" s="228"/>
    </row>
    <row r="1417" spans="16:23" x14ac:dyDescent="0.3">
      <c r="P1417" s="134"/>
      <c r="Q1417" s="242"/>
      <c r="R1417" s="230"/>
      <c r="S1417" s="231"/>
      <c r="T1417" s="231"/>
      <c r="U1417" s="228"/>
      <c r="V1417" s="228"/>
      <c r="W1417" s="228"/>
    </row>
    <row r="1418" spans="16:23" x14ac:dyDescent="0.3">
      <c r="P1418" s="134"/>
      <c r="Q1418" s="242"/>
      <c r="R1418" s="230"/>
      <c r="S1418" s="231"/>
      <c r="T1418" s="231"/>
      <c r="U1418" s="228"/>
      <c r="V1418" s="228"/>
      <c r="W1418" s="228"/>
    </row>
    <row r="1419" spans="16:23" x14ac:dyDescent="0.3">
      <c r="P1419" s="134"/>
      <c r="Q1419" s="242"/>
      <c r="R1419" s="230"/>
      <c r="S1419" s="231"/>
      <c r="T1419" s="231"/>
      <c r="U1419" s="228"/>
      <c r="V1419" s="228"/>
      <c r="W1419" s="228"/>
    </row>
    <row r="1420" spans="16:23" x14ac:dyDescent="0.3">
      <c r="P1420" s="134"/>
      <c r="Q1420" s="242"/>
      <c r="R1420" s="230"/>
      <c r="S1420" s="231"/>
      <c r="T1420" s="231"/>
      <c r="U1420" s="228"/>
      <c r="V1420" s="228"/>
      <c r="W1420" s="228"/>
    </row>
    <row r="1421" spans="16:23" x14ac:dyDescent="0.3">
      <c r="P1421" s="134"/>
      <c r="Q1421" s="242"/>
      <c r="R1421" s="230"/>
      <c r="S1421" s="231"/>
      <c r="T1421" s="231"/>
      <c r="U1421" s="228"/>
      <c r="V1421" s="228"/>
      <c r="W1421" s="228"/>
    </row>
    <row r="1422" spans="16:23" x14ac:dyDescent="0.3">
      <c r="P1422" s="134"/>
      <c r="Q1422" s="242"/>
      <c r="R1422" s="230"/>
      <c r="S1422" s="231"/>
      <c r="T1422" s="231"/>
      <c r="U1422" s="228"/>
      <c r="V1422" s="228"/>
      <c r="W1422" s="228"/>
    </row>
    <row r="1423" spans="16:23" x14ac:dyDescent="0.3">
      <c r="P1423" s="134"/>
      <c r="Q1423" s="242"/>
      <c r="R1423" s="230"/>
      <c r="S1423" s="231"/>
      <c r="T1423" s="231"/>
      <c r="U1423" s="228"/>
      <c r="V1423" s="228"/>
      <c r="W1423" s="228"/>
    </row>
    <row r="1424" spans="16:23" x14ac:dyDescent="0.3">
      <c r="P1424" s="134"/>
      <c r="Q1424" s="242"/>
      <c r="R1424" s="230"/>
      <c r="S1424" s="231"/>
      <c r="T1424" s="231"/>
      <c r="U1424" s="228"/>
      <c r="V1424" s="228"/>
      <c r="W1424" s="228"/>
    </row>
    <row r="1425" spans="16:23" x14ac:dyDescent="0.3">
      <c r="P1425" s="134"/>
      <c r="Q1425" s="242"/>
      <c r="R1425" s="230"/>
      <c r="S1425" s="231"/>
      <c r="T1425" s="231"/>
      <c r="U1425" s="228"/>
      <c r="V1425" s="228"/>
      <c r="W1425" s="228"/>
    </row>
    <row r="1426" spans="16:23" x14ac:dyDescent="0.3">
      <c r="P1426" s="134"/>
      <c r="Q1426" s="242"/>
      <c r="R1426" s="230"/>
      <c r="S1426" s="231"/>
      <c r="T1426" s="231"/>
      <c r="U1426" s="228"/>
      <c r="V1426" s="228"/>
      <c r="W1426" s="228"/>
    </row>
    <row r="1427" spans="16:23" x14ac:dyDescent="0.3">
      <c r="P1427" s="134"/>
      <c r="Q1427" s="242"/>
      <c r="R1427" s="230"/>
      <c r="S1427" s="231"/>
      <c r="T1427" s="231"/>
      <c r="U1427" s="228"/>
      <c r="V1427" s="228"/>
      <c r="W1427" s="228"/>
    </row>
    <row r="1428" spans="16:23" x14ac:dyDescent="0.3">
      <c r="P1428" s="134"/>
      <c r="Q1428" s="242"/>
      <c r="R1428" s="230"/>
      <c r="S1428" s="231"/>
      <c r="T1428" s="231"/>
      <c r="U1428" s="228"/>
      <c r="V1428" s="228"/>
      <c r="W1428" s="228"/>
    </row>
    <row r="1429" spans="16:23" x14ac:dyDescent="0.3">
      <c r="P1429" s="134"/>
      <c r="Q1429" s="242"/>
      <c r="R1429" s="230"/>
      <c r="S1429" s="231"/>
      <c r="T1429" s="231"/>
      <c r="U1429" s="228"/>
      <c r="V1429" s="228"/>
      <c r="W1429" s="228"/>
    </row>
    <row r="1430" spans="16:23" x14ac:dyDescent="0.3">
      <c r="P1430" s="134"/>
      <c r="Q1430" s="242"/>
      <c r="R1430" s="230"/>
      <c r="S1430" s="231"/>
      <c r="T1430" s="231"/>
      <c r="U1430" s="228"/>
      <c r="V1430" s="228"/>
      <c r="W1430" s="228"/>
    </row>
    <row r="1431" spans="16:23" x14ac:dyDescent="0.3">
      <c r="P1431" s="134"/>
      <c r="Q1431" s="242"/>
      <c r="R1431" s="230"/>
      <c r="S1431" s="231"/>
      <c r="T1431" s="231"/>
      <c r="U1431" s="228"/>
      <c r="V1431" s="228"/>
      <c r="W1431" s="228"/>
    </row>
    <row r="1432" spans="16:23" x14ac:dyDescent="0.3">
      <c r="P1432" s="134"/>
      <c r="Q1432" s="242"/>
      <c r="R1432" s="230"/>
      <c r="S1432" s="231"/>
      <c r="T1432" s="231"/>
      <c r="U1432" s="228"/>
      <c r="V1432" s="228"/>
      <c r="W1432" s="228"/>
    </row>
    <row r="1433" spans="16:23" x14ac:dyDescent="0.3">
      <c r="P1433" s="134"/>
      <c r="Q1433" s="242"/>
      <c r="R1433" s="230"/>
      <c r="S1433" s="231"/>
      <c r="T1433" s="231"/>
      <c r="U1433" s="228"/>
      <c r="V1433" s="228"/>
      <c r="W1433" s="228"/>
    </row>
    <row r="1434" spans="16:23" x14ac:dyDescent="0.3">
      <c r="P1434" s="134"/>
      <c r="Q1434" s="242"/>
      <c r="R1434" s="230"/>
      <c r="S1434" s="231"/>
      <c r="T1434" s="231"/>
      <c r="U1434" s="228"/>
      <c r="V1434" s="228"/>
      <c r="W1434" s="228"/>
    </row>
    <row r="1435" spans="16:23" x14ac:dyDescent="0.3">
      <c r="P1435" s="134"/>
      <c r="Q1435" s="242"/>
      <c r="R1435" s="230"/>
      <c r="S1435" s="231"/>
      <c r="T1435" s="231"/>
      <c r="U1435" s="228"/>
      <c r="V1435" s="228"/>
      <c r="W1435" s="228"/>
    </row>
    <row r="1436" spans="16:23" x14ac:dyDescent="0.3">
      <c r="P1436" s="134"/>
      <c r="Q1436" s="242"/>
      <c r="R1436" s="230"/>
      <c r="S1436" s="231"/>
      <c r="T1436" s="231"/>
      <c r="U1436" s="228"/>
      <c r="V1436" s="228"/>
      <c r="W1436" s="228"/>
    </row>
    <row r="1437" spans="16:23" x14ac:dyDescent="0.3">
      <c r="P1437" s="134"/>
      <c r="Q1437" s="242"/>
      <c r="R1437" s="230"/>
      <c r="S1437" s="231"/>
      <c r="T1437" s="231"/>
      <c r="U1437" s="228"/>
      <c r="V1437" s="228"/>
      <c r="W1437" s="228"/>
    </row>
    <row r="1438" spans="16:23" x14ac:dyDescent="0.3">
      <c r="P1438" s="134"/>
      <c r="Q1438" s="242"/>
      <c r="R1438" s="230"/>
      <c r="S1438" s="231"/>
      <c r="T1438" s="231"/>
      <c r="U1438" s="228"/>
      <c r="V1438" s="228"/>
      <c r="W1438" s="228"/>
    </row>
    <row r="1439" spans="16:23" x14ac:dyDescent="0.3">
      <c r="P1439" s="134"/>
      <c r="Q1439" s="242"/>
      <c r="R1439" s="230"/>
      <c r="S1439" s="231"/>
      <c r="T1439" s="231"/>
      <c r="U1439" s="228"/>
      <c r="V1439" s="228"/>
      <c r="W1439" s="228"/>
    </row>
    <row r="1440" spans="16:23" x14ac:dyDescent="0.3">
      <c r="P1440" s="134"/>
      <c r="Q1440" s="242"/>
      <c r="R1440" s="230"/>
      <c r="S1440" s="231"/>
      <c r="T1440" s="231"/>
      <c r="U1440" s="228"/>
      <c r="V1440" s="228"/>
      <c r="W1440" s="228"/>
    </row>
    <row r="1441" spans="16:23" x14ac:dyDescent="0.3">
      <c r="P1441" s="134"/>
      <c r="Q1441" s="242"/>
      <c r="R1441" s="230"/>
      <c r="S1441" s="231"/>
      <c r="T1441" s="231"/>
      <c r="U1441" s="228"/>
      <c r="V1441" s="228"/>
      <c r="W1441" s="228"/>
    </row>
    <row r="1442" spans="16:23" x14ac:dyDescent="0.3">
      <c r="P1442" s="134"/>
      <c r="Q1442" s="242"/>
      <c r="R1442" s="230"/>
      <c r="S1442" s="231"/>
      <c r="T1442" s="231"/>
      <c r="U1442" s="228"/>
      <c r="V1442" s="228"/>
      <c r="W1442" s="228"/>
    </row>
    <row r="1443" spans="16:23" x14ac:dyDescent="0.3">
      <c r="P1443" s="134"/>
      <c r="Q1443" s="242"/>
      <c r="R1443" s="230"/>
      <c r="S1443" s="231"/>
      <c r="T1443" s="231"/>
      <c r="U1443" s="228"/>
      <c r="V1443" s="228"/>
      <c r="W1443" s="228"/>
    </row>
    <row r="1444" spans="16:23" x14ac:dyDescent="0.3">
      <c r="P1444" s="134"/>
      <c r="Q1444" s="242"/>
      <c r="R1444" s="230"/>
      <c r="S1444" s="231"/>
      <c r="T1444" s="231"/>
      <c r="U1444" s="228"/>
      <c r="V1444" s="228"/>
      <c r="W1444" s="228"/>
    </row>
    <row r="1445" spans="16:23" x14ac:dyDescent="0.3">
      <c r="P1445" s="134"/>
      <c r="Q1445" s="242"/>
      <c r="R1445" s="230"/>
      <c r="S1445" s="231"/>
      <c r="T1445" s="231"/>
      <c r="U1445" s="228"/>
      <c r="V1445" s="228"/>
      <c r="W1445" s="228"/>
    </row>
    <row r="1446" spans="16:23" x14ac:dyDescent="0.3">
      <c r="P1446" s="134"/>
      <c r="Q1446" s="242"/>
      <c r="R1446" s="230"/>
      <c r="S1446" s="231"/>
      <c r="T1446" s="231"/>
      <c r="U1446" s="228"/>
      <c r="V1446" s="228"/>
      <c r="W1446" s="228"/>
    </row>
    <row r="1447" spans="16:23" x14ac:dyDescent="0.3">
      <c r="P1447" s="134"/>
      <c r="Q1447" s="242"/>
      <c r="R1447" s="230"/>
      <c r="S1447" s="231"/>
      <c r="T1447" s="231"/>
      <c r="U1447" s="228"/>
      <c r="V1447" s="228"/>
      <c r="W1447" s="228"/>
    </row>
    <row r="1448" spans="16:23" x14ac:dyDescent="0.3">
      <c r="P1448" s="134"/>
      <c r="Q1448" s="242"/>
      <c r="R1448" s="230"/>
      <c r="S1448" s="231"/>
      <c r="T1448" s="231"/>
      <c r="U1448" s="228"/>
      <c r="V1448" s="228"/>
      <c r="W1448" s="228"/>
    </row>
    <row r="1449" spans="16:23" x14ac:dyDescent="0.3">
      <c r="P1449" s="134"/>
      <c r="Q1449" s="242"/>
      <c r="R1449" s="230"/>
      <c r="S1449" s="231"/>
      <c r="T1449" s="231"/>
      <c r="U1449" s="228"/>
      <c r="V1449" s="228"/>
      <c r="W1449" s="228"/>
    </row>
    <row r="1450" spans="16:23" x14ac:dyDescent="0.3">
      <c r="P1450" s="134"/>
      <c r="Q1450" s="242"/>
      <c r="R1450" s="230"/>
      <c r="S1450" s="231"/>
      <c r="T1450" s="231"/>
      <c r="U1450" s="228"/>
      <c r="V1450" s="228"/>
      <c r="W1450" s="228"/>
    </row>
    <row r="1451" spans="16:23" x14ac:dyDescent="0.3">
      <c r="P1451" s="134"/>
      <c r="Q1451" s="242"/>
      <c r="R1451" s="230"/>
      <c r="S1451" s="231"/>
      <c r="T1451" s="231"/>
      <c r="U1451" s="228"/>
      <c r="V1451" s="228"/>
      <c r="W1451" s="228"/>
    </row>
    <row r="1452" spans="16:23" x14ac:dyDescent="0.3">
      <c r="P1452" s="134"/>
      <c r="Q1452" s="242"/>
      <c r="R1452" s="230"/>
      <c r="S1452" s="231"/>
      <c r="T1452" s="231"/>
      <c r="U1452" s="228"/>
      <c r="V1452" s="228"/>
      <c r="W1452" s="228"/>
    </row>
    <row r="1453" spans="16:23" x14ac:dyDescent="0.3">
      <c r="P1453" s="134"/>
      <c r="Q1453" s="242"/>
      <c r="R1453" s="230"/>
      <c r="S1453" s="231"/>
      <c r="T1453" s="231"/>
      <c r="U1453" s="228"/>
      <c r="V1453" s="228"/>
      <c r="W1453" s="228"/>
    </row>
    <row r="1454" spans="16:23" x14ac:dyDescent="0.3">
      <c r="P1454" s="134"/>
      <c r="Q1454" s="242"/>
      <c r="R1454" s="230"/>
      <c r="S1454" s="231"/>
      <c r="T1454" s="231"/>
      <c r="U1454" s="228"/>
      <c r="V1454" s="228"/>
      <c r="W1454" s="228"/>
    </row>
    <row r="1455" spans="16:23" x14ac:dyDescent="0.3">
      <c r="P1455" s="134"/>
      <c r="Q1455" s="242"/>
      <c r="R1455" s="230"/>
      <c r="S1455" s="231"/>
      <c r="T1455" s="231"/>
      <c r="U1455" s="228"/>
      <c r="V1455" s="228"/>
      <c r="W1455" s="228"/>
    </row>
    <row r="1456" spans="16:23" x14ac:dyDescent="0.3">
      <c r="P1456" s="134"/>
      <c r="Q1456" s="242"/>
      <c r="R1456" s="230"/>
      <c r="S1456" s="231"/>
      <c r="T1456" s="231"/>
      <c r="U1456" s="228"/>
      <c r="V1456" s="228"/>
      <c r="W1456" s="228"/>
    </row>
    <row r="1457" spans="16:23" x14ac:dyDescent="0.3">
      <c r="P1457" s="134"/>
      <c r="Q1457" s="242"/>
      <c r="R1457" s="230"/>
      <c r="S1457" s="231"/>
      <c r="T1457" s="231"/>
      <c r="U1457" s="228"/>
      <c r="V1457" s="228"/>
      <c r="W1457" s="228"/>
    </row>
    <row r="1458" spans="16:23" x14ac:dyDescent="0.3">
      <c r="P1458" s="134"/>
      <c r="Q1458" s="242"/>
      <c r="R1458" s="230"/>
      <c r="S1458" s="231"/>
      <c r="T1458" s="231"/>
      <c r="U1458" s="228"/>
      <c r="V1458" s="228"/>
      <c r="W1458" s="228"/>
    </row>
    <row r="1459" spans="16:23" x14ac:dyDescent="0.3">
      <c r="P1459" s="134"/>
      <c r="Q1459" s="242"/>
      <c r="R1459" s="230"/>
      <c r="S1459" s="231"/>
      <c r="T1459" s="231"/>
      <c r="U1459" s="228"/>
      <c r="V1459" s="228"/>
      <c r="W1459" s="228"/>
    </row>
    <row r="1460" spans="16:23" x14ac:dyDescent="0.3">
      <c r="P1460" s="134"/>
      <c r="Q1460" s="242"/>
      <c r="R1460" s="230"/>
      <c r="S1460" s="231"/>
      <c r="T1460" s="231"/>
      <c r="U1460" s="228"/>
      <c r="V1460" s="228"/>
      <c r="W1460" s="228"/>
    </row>
    <row r="1461" spans="16:23" x14ac:dyDescent="0.3">
      <c r="P1461" s="134"/>
      <c r="Q1461" s="242"/>
      <c r="R1461" s="230"/>
      <c r="S1461" s="231"/>
      <c r="T1461" s="231"/>
      <c r="U1461" s="228"/>
      <c r="V1461" s="228"/>
      <c r="W1461" s="228"/>
    </row>
    <row r="1462" spans="16:23" x14ac:dyDescent="0.3">
      <c r="P1462" s="134"/>
      <c r="Q1462" s="242"/>
      <c r="R1462" s="230"/>
      <c r="S1462" s="231"/>
      <c r="T1462" s="231"/>
      <c r="U1462" s="228"/>
      <c r="V1462" s="228"/>
      <c r="W1462" s="228"/>
    </row>
    <row r="1463" spans="16:23" x14ac:dyDescent="0.3">
      <c r="P1463" s="134"/>
      <c r="Q1463" s="242"/>
      <c r="R1463" s="230"/>
      <c r="S1463" s="231"/>
      <c r="T1463" s="231"/>
      <c r="U1463" s="228"/>
      <c r="V1463" s="228"/>
      <c r="W1463" s="228"/>
    </row>
    <row r="1464" spans="16:23" x14ac:dyDescent="0.3">
      <c r="P1464" s="134"/>
      <c r="Q1464" s="242"/>
      <c r="R1464" s="230"/>
      <c r="S1464" s="231"/>
      <c r="T1464" s="231"/>
      <c r="U1464" s="228"/>
      <c r="V1464" s="228"/>
      <c r="W1464" s="228"/>
    </row>
    <row r="1465" spans="16:23" x14ac:dyDescent="0.3">
      <c r="P1465" s="134"/>
      <c r="Q1465" s="242"/>
      <c r="R1465" s="230"/>
      <c r="S1465" s="231"/>
      <c r="T1465" s="231"/>
      <c r="U1465" s="228"/>
      <c r="V1465" s="228"/>
      <c r="W1465" s="228"/>
    </row>
    <row r="1466" spans="16:23" x14ac:dyDescent="0.3">
      <c r="P1466" s="134"/>
      <c r="Q1466" s="242"/>
      <c r="R1466" s="230"/>
      <c r="S1466" s="231"/>
      <c r="T1466" s="231"/>
      <c r="U1466" s="228"/>
      <c r="V1466" s="228"/>
      <c r="W1466" s="228"/>
    </row>
    <row r="1467" spans="16:23" x14ac:dyDescent="0.3">
      <c r="P1467" s="134"/>
      <c r="Q1467" s="242"/>
      <c r="R1467" s="230"/>
      <c r="S1467" s="231"/>
      <c r="T1467" s="231"/>
      <c r="U1467" s="228"/>
      <c r="V1467" s="228"/>
      <c r="W1467" s="228"/>
    </row>
    <row r="1468" spans="16:23" x14ac:dyDescent="0.3">
      <c r="P1468" s="134"/>
      <c r="Q1468" s="242"/>
      <c r="R1468" s="230"/>
      <c r="S1468" s="231"/>
      <c r="T1468" s="231"/>
      <c r="U1468" s="228"/>
      <c r="V1468" s="228"/>
      <c r="W1468" s="228"/>
    </row>
    <row r="1469" spans="16:23" x14ac:dyDescent="0.3">
      <c r="P1469" s="134"/>
      <c r="Q1469" s="242"/>
      <c r="R1469" s="230"/>
      <c r="S1469" s="231"/>
      <c r="T1469" s="231"/>
      <c r="U1469" s="228"/>
      <c r="V1469" s="228"/>
      <c r="W1469" s="228"/>
    </row>
    <row r="1470" spans="16:23" x14ac:dyDescent="0.3">
      <c r="P1470" s="134"/>
      <c r="Q1470" s="242"/>
      <c r="R1470" s="230"/>
      <c r="S1470" s="231"/>
      <c r="T1470" s="231"/>
      <c r="U1470" s="228"/>
      <c r="V1470" s="228"/>
      <c r="W1470" s="228"/>
    </row>
    <row r="1471" spans="16:23" x14ac:dyDescent="0.3">
      <c r="P1471" s="134"/>
      <c r="Q1471" s="242"/>
      <c r="R1471" s="230"/>
      <c r="S1471" s="231"/>
      <c r="T1471" s="231"/>
      <c r="U1471" s="228"/>
      <c r="V1471" s="228"/>
      <c r="W1471" s="228"/>
    </row>
    <row r="1472" spans="16:23" x14ac:dyDescent="0.3">
      <c r="P1472" s="134"/>
      <c r="Q1472" s="242"/>
      <c r="R1472" s="230"/>
      <c r="S1472" s="231"/>
      <c r="T1472" s="231"/>
      <c r="U1472" s="228"/>
      <c r="V1472" s="228"/>
      <c r="W1472" s="228"/>
    </row>
    <row r="1473" spans="16:23" x14ac:dyDescent="0.3">
      <c r="P1473" s="134"/>
      <c r="Q1473" s="242"/>
      <c r="R1473" s="230"/>
      <c r="S1473" s="231"/>
      <c r="T1473" s="231"/>
      <c r="U1473" s="228"/>
      <c r="V1473" s="228"/>
      <c r="W1473" s="228"/>
    </row>
    <row r="1474" spans="16:23" x14ac:dyDescent="0.3">
      <c r="P1474" s="134"/>
      <c r="Q1474" s="242"/>
      <c r="R1474" s="230"/>
      <c r="S1474" s="231"/>
      <c r="T1474" s="231"/>
      <c r="U1474" s="228"/>
      <c r="V1474" s="228"/>
      <c r="W1474" s="228"/>
    </row>
    <row r="1475" spans="16:23" x14ac:dyDescent="0.3">
      <c r="P1475" s="134"/>
      <c r="Q1475" s="242"/>
      <c r="R1475" s="230"/>
      <c r="S1475" s="231"/>
      <c r="T1475" s="231"/>
      <c r="U1475" s="228"/>
      <c r="V1475" s="228"/>
      <c r="W1475" s="228"/>
    </row>
    <row r="1476" spans="16:23" x14ac:dyDescent="0.3">
      <c r="P1476" s="134"/>
      <c r="Q1476" s="242"/>
      <c r="R1476" s="230"/>
      <c r="S1476" s="231"/>
      <c r="T1476" s="231"/>
      <c r="U1476" s="228"/>
      <c r="V1476" s="228"/>
      <c r="W1476" s="228"/>
    </row>
    <row r="1477" spans="16:23" x14ac:dyDescent="0.3">
      <c r="P1477" s="134"/>
      <c r="Q1477" s="242"/>
      <c r="R1477" s="230"/>
      <c r="S1477" s="231"/>
      <c r="T1477" s="231"/>
      <c r="U1477" s="228"/>
      <c r="V1477" s="228"/>
      <c r="W1477" s="228"/>
    </row>
    <row r="1478" spans="16:23" x14ac:dyDescent="0.3">
      <c r="P1478" s="134"/>
      <c r="Q1478" s="242"/>
      <c r="R1478" s="230"/>
      <c r="S1478" s="231"/>
      <c r="T1478" s="231"/>
      <c r="U1478" s="228"/>
      <c r="V1478" s="228"/>
      <c r="W1478" s="228"/>
    </row>
    <row r="1479" spans="16:23" x14ac:dyDescent="0.3">
      <c r="P1479" s="134"/>
      <c r="Q1479" s="242"/>
      <c r="R1479" s="230"/>
      <c r="S1479" s="231"/>
      <c r="T1479" s="231"/>
      <c r="U1479" s="228"/>
      <c r="V1479" s="228"/>
      <c r="W1479" s="228"/>
    </row>
    <row r="1480" spans="16:23" x14ac:dyDescent="0.3">
      <c r="P1480" s="134"/>
      <c r="Q1480" s="242"/>
      <c r="R1480" s="230"/>
      <c r="S1480" s="231"/>
      <c r="T1480" s="231"/>
      <c r="U1480" s="228"/>
      <c r="V1480" s="228"/>
      <c r="W1480" s="228"/>
    </row>
    <row r="1481" spans="16:23" x14ac:dyDescent="0.3">
      <c r="P1481" s="134"/>
      <c r="Q1481" s="242"/>
      <c r="R1481" s="230"/>
      <c r="S1481" s="231"/>
      <c r="T1481" s="231"/>
      <c r="U1481" s="228"/>
      <c r="V1481" s="228"/>
      <c r="W1481" s="228"/>
    </row>
    <row r="1482" spans="16:23" x14ac:dyDescent="0.3">
      <c r="P1482" s="134"/>
      <c r="Q1482" s="242"/>
      <c r="R1482" s="230"/>
      <c r="S1482" s="231"/>
      <c r="T1482" s="231"/>
      <c r="U1482" s="228"/>
      <c r="V1482" s="228"/>
      <c r="W1482" s="228"/>
    </row>
    <row r="1483" spans="16:23" x14ac:dyDescent="0.3">
      <c r="P1483" s="134"/>
      <c r="Q1483" s="242"/>
      <c r="R1483" s="230"/>
      <c r="S1483" s="231"/>
      <c r="T1483" s="231"/>
      <c r="U1483" s="228"/>
      <c r="V1483" s="228"/>
      <c r="W1483" s="228"/>
    </row>
    <row r="1484" spans="16:23" x14ac:dyDescent="0.3">
      <c r="P1484" s="134"/>
      <c r="Q1484" s="242"/>
      <c r="R1484" s="230"/>
      <c r="S1484" s="231"/>
      <c r="T1484" s="231"/>
      <c r="U1484" s="228"/>
      <c r="V1484" s="228"/>
      <c r="W1484" s="228"/>
    </row>
    <row r="1485" spans="16:23" x14ac:dyDescent="0.3">
      <c r="P1485" s="134"/>
      <c r="Q1485" s="242"/>
      <c r="R1485" s="230"/>
      <c r="S1485" s="231"/>
      <c r="T1485" s="231"/>
      <c r="U1485" s="228"/>
      <c r="V1485" s="228"/>
      <c r="W1485" s="228"/>
    </row>
    <row r="1486" spans="16:23" x14ac:dyDescent="0.3">
      <c r="P1486" s="134"/>
      <c r="Q1486" s="242"/>
      <c r="R1486" s="230"/>
      <c r="S1486" s="231"/>
      <c r="T1486" s="231"/>
      <c r="U1486" s="228"/>
      <c r="V1486" s="228"/>
      <c r="W1486" s="228"/>
    </row>
    <row r="1487" spans="16:23" x14ac:dyDescent="0.3">
      <c r="P1487" s="134"/>
      <c r="Q1487" s="242"/>
      <c r="R1487" s="230"/>
      <c r="S1487" s="231"/>
      <c r="T1487" s="231"/>
      <c r="U1487" s="228"/>
      <c r="V1487" s="228"/>
      <c r="W1487" s="228"/>
    </row>
    <row r="1488" spans="16:23" x14ac:dyDescent="0.3">
      <c r="P1488" s="134"/>
      <c r="Q1488" s="242"/>
      <c r="R1488" s="230"/>
      <c r="S1488" s="231"/>
      <c r="T1488" s="231"/>
      <c r="U1488" s="228"/>
      <c r="V1488" s="228"/>
      <c r="W1488" s="228"/>
    </row>
    <row r="1489" spans="16:23" x14ac:dyDescent="0.3">
      <c r="P1489" s="134"/>
      <c r="Q1489" s="242"/>
      <c r="R1489" s="230"/>
      <c r="S1489" s="231"/>
      <c r="T1489" s="231"/>
      <c r="U1489" s="228"/>
      <c r="V1489" s="228"/>
      <c r="W1489" s="228"/>
    </row>
    <row r="1490" spans="16:23" x14ac:dyDescent="0.3">
      <c r="P1490" s="134"/>
      <c r="Q1490" s="242"/>
      <c r="R1490" s="230"/>
      <c r="S1490" s="231"/>
      <c r="T1490" s="231"/>
      <c r="U1490" s="228"/>
      <c r="V1490" s="228"/>
      <c r="W1490" s="228"/>
    </row>
    <row r="1491" spans="16:23" x14ac:dyDescent="0.3">
      <c r="P1491" s="134"/>
      <c r="Q1491" s="242"/>
      <c r="R1491" s="230"/>
      <c r="S1491" s="231"/>
      <c r="T1491" s="231"/>
      <c r="U1491" s="228"/>
      <c r="V1491" s="228"/>
      <c r="W1491" s="228"/>
    </row>
    <row r="1492" spans="16:23" x14ac:dyDescent="0.3">
      <c r="P1492" s="134"/>
      <c r="Q1492" s="242"/>
      <c r="R1492" s="230"/>
      <c r="S1492" s="231"/>
      <c r="T1492" s="231"/>
      <c r="U1492" s="228"/>
      <c r="V1492" s="228"/>
      <c r="W1492" s="228"/>
    </row>
    <row r="1493" spans="16:23" x14ac:dyDescent="0.3">
      <c r="P1493" s="134"/>
      <c r="Q1493" s="242"/>
      <c r="R1493" s="230"/>
      <c r="S1493" s="231"/>
      <c r="T1493" s="231"/>
      <c r="U1493" s="228"/>
      <c r="V1493" s="228"/>
      <c r="W1493" s="228"/>
    </row>
    <row r="1494" spans="16:23" x14ac:dyDescent="0.3">
      <c r="P1494" s="134"/>
      <c r="Q1494" s="242"/>
      <c r="R1494" s="230"/>
      <c r="S1494" s="231"/>
      <c r="T1494" s="231"/>
      <c r="U1494" s="228"/>
      <c r="V1494" s="228"/>
      <c r="W1494" s="228"/>
    </row>
    <row r="1495" spans="16:23" x14ac:dyDescent="0.3">
      <c r="P1495" s="134"/>
      <c r="Q1495" s="242"/>
      <c r="R1495" s="230"/>
      <c r="S1495" s="231"/>
      <c r="T1495" s="231"/>
      <c r="U1495" s="228"/>
      <c r="V1495" s="228"/>
      <c r="W1495" s="228"/>
    </row>
    <row r="1496" spans="16:23" x14ac:dyDescent="0.3">
      <c r="P1496" s="134"/>
      <c r="Q1496" s="242"/>
      <c r="R1496" s="230"/>
      <c r="S1496" s="231"/>
      <c r="T1496" s="231"/>
      <c r="U1496" s="228"/>
      <c r="V1496" s="228"/>
      <c r="W1496" s="228"/>
    </row>
    <row r="1497" spans="16:23" x14ac:dyDescent="0.3">
      <c r="P1497" s="134"/>
      <c r="Q1497" s="242"/>
      <c r="R1497" s="230"/>
      <c r="S1497" s="231"/>
      <c r="T1497" s="231"/>
      <c r="U1497" s="228"/>
      <c r="V1497" s="228"/>
      <c r="W1497" s="228"/>
    </row>
    <row r="1498" spans="16:23" x14ac:dyDescent="0.3">
      <c r="P1498" s="134"/>
      <c r="Q1498" s="242"/>
      <c r="R1498" s="230"/>
      <c r="S1498" s="231"/>
      <c r="T1498" s="231"/>
      <c r="U1498" s="228"/>
      <c r="V1498" s="228"/>
      <c r="W1498" s="228"/>
    </row>
    <row r="1499" spans="16:23" x14ac:dyDescent="0.3">
      <c r="P1499" s="134"/>
      <c r="Q1499" s="242"/>
      <c r="R1499" s="230"/>
      <c r="S1499" s="231"/>
      <c r="T1499" s="231"/>
      <c r="U1499" s="228"/>
      <c r="V1499" s="228"/>
      <c r="W1499" s="228"/>
    </row>
    <row r="1500" spans="16:23" x14ac:dyDescent="0.3">
      <c r="P1500" s="134"/>
      <c r="Q1500" s="242"/>
      <c r="R1500" s="230"/>
      <c r="S1500" s="231"/>
      <c r="T1500" s="231"/>
      <c r="U1500" s="228"/>
      <c r="V1500" s="228"/>
      <c r="W1500" s="228"/>
    </row>
    <row r="1501" spans="16:23" x14ac:dyDescent="0.3">
      <c r="P1501" s="134"/>
      <c r="Q1501" s="242"/>
      <c r="R1501" s="230"/>
      <c r="S1501" s="231"/>
      <c r="T1501" s="231"/>
      <c r="U1501" s="228"/>
      <c r="V1501" s="228"/>
      <c r="W1501" s="228"/>
    </row>
    <row r="1502" spans="16:23" x14ac:dyDescent="0.3">
      <c r="P1502" s="134"/>
      <c r="Q1502" s="242"/>
      <c r="R1502" s="230"/>
      <c r="S1502" s="231"/>
      <c r="T1502" s="231"/>
      <c r="U1502" s="228"/>
      <c r="V1502" s="228"/>
      <c r="W1502" s="228"/>
    </row>
    <row r="1503" spans="16:23" x14ac:dyDescent="0.3">
      <c r="P1503" s="134"/>
      <c r="Q1503" s="242"/>
      <c r="R1503" s="230"/>
      <c r="S1503" s="231"/>
      <c r="T1503" s="231"/>
      <c r="U1503" s="228"/>
      <c r="V1503" s="228"/>
      <c r="W1503" s="228"/>
    </row>
    <row r="1504" spans="16:23" x14ac:dyDescent="0.3">
      <c r="P1504" s="134"/>
      <c r="Q1504" s="242"/>
      <c r="R1504" s="230"/>
      <c r="S1504" s="231"/>
      <c r="T1504" s="231"/>
      <c r="U1504" s="228"/>
      <c r="V1504" s="228"/>
      <c r="W1504" s="228"/>
    </row>
    <row r="1505" spans="16:23" x14ac:dyDescent="0.3">
      <c r="P1505" s="134"/>
      <c r="Q1505" s="242"/>
      <c r="R1505" s="230"/>
      <c r="S1505" s="231"/>
      <c r="T1505" s="231"/>
      <c r="U1505" s="228"/>
      <c r="V1505" s="228"/>
      <c r="W1505" s="228"/>
    </row>
    <row r="1506" spans="16:23" x14ac:dyDescent="0.3">
      <c r="P1506" s="134"/>
      <c r="Q1506" s="242"/>
      <c r="R1506" s="230"/>
      <c r="S1506" s="231"/>
      <c r="T1506" s="231"/>
      <c r="U1506" s="228"/>
      <c r="V1506" s="228"/>
      <c r="W1506" s="228"/>
    </row>
    <row r="1507" spans="16:23" x14ac:dyDescent="0.3">
      <c r="P1507" s="134"/>
      <c r="Q1507" s="242"/>
      <c r="R1507" s="230"/>
      <c r="S1507" s="231"/>
      <c r="T1507" s="231"/>
      <c r="U1507" s="228"/>
      <c r="V1507" s="228"/>
      <c r="W1507" s="228"/>
    </row>
    <row r="1508" spans="16:23" x14ac:dyDescent="0.3">
      <c r="P1508" s="134"/>
      <c r="Q1508" s="242"/>
      <c r="R1508" s="230"/>
      <c r="S1508" s="231"/>
      <c r="T1508" s="231"/>
      <c r="U1508" s="228"/>
      <c r="V1508" s="228"/>
      <c r="W1508" s="228"/>
    </row>
    <row r="1509" spans="16:23" x14ac:dyDescent="0.3">
      <c r="P1509" s="134"/>
      <c r="Q1509" s="242"/>
      <c r="R1509" s="230"/>
      <c r="S1509" s="231"/>
      <c r="T1509" s="231"/>
      <c r="U1509" s="228"/>
      <c r="V1509" s="228"/>
      <c r="W1509" s="228"/>
    </row>
    <row r="1510" spans="16:23" x14ac:dyDescent="0.3">
      <c r="P1510" s="134"/>
      <c r="Q1510" s="242"/>
      <c r="R1510" s="230"/>
      <c r="S1510" s="231"/>
      <c r="T1510" s="231"/>
      <c r="U1510" s="228"/>
      <c r="V1510" s="228"/>
      <c r="W1510" s="228"/>
    </row>
    <row r="1511" spans="16:23" x14ac:dyDescent="0.3">
      <c r="P1511" s="134"/>
      <c r="Q1511" s="242"/>
      <c r="R1511" s="230"/>
      <c r="S1511" s="231"/>
      <c r="T1511" s="231"/>
      <c r="U1511" s="228"/>
      <c r="V1511" s="228"/>
      <c r="W1511" s="228"/>
    </row>
    <row r="1512" spans="16:23" x14ac:dyDescent="0.3">
      <c r="P1512" s="134"/>
      <c r="Q1512" s="242"/>
      <c r="R1512" s="230"/>
      <c r="S1512" s="231"/>
      <c r="T1512" s="231"/>
      <c r="U1512" s="228"/>
      <c r="V1512" s="228"/>
      <c r="W1512" s="228"/>
    </row>
    <row r="1513" spans="16:23" x14ac:dyDescent="0.3">
      <c r="P1513" s="134"/>
      <c r="Q1513" s="242"/>
      <c r="R1513" s="230"/>
      <c r="S1513" s="231"/>
      <c r="T1513" s="231"/>
      <c r="U1513" s="228"/>
      <c r="V1513" s="228"/>
      <c r="W1513" s="228"/>
    </row>
    <row r="1514" spans="16:23" x14ac:dyDescent="0.3">
      <c r="P1514" s="134"/>
      <c r="Q1514" s="242"/>
      <c r="R1514" s="230"/>
      <c r="S1514" s="231"/>
      <c r="T1514" s="231"/>
      <c r="U1514" s="228"/>
      <c r="V1514" s="228"/>
      <c r="W1514" s="228"/>
    </row>
    <row r="1515" spans="16:23" x14ac:dyDescent="0.3">
      <c r="P1515" s="134"/>
      <c r="Q1515" s="242"/>
      <c r="R1515" s="230"/>
      <c r="S1515" s="231"/>
      <c r="T1515" s="231"/>
      <c r="U1515" s="228"/>
      <c r="V1515" s="228"/>
      <c r="W1515" s="228"/>
    </row>
    <row r="1516" spans="16:23" x14ac:dyDescent="0.3">
      <c r="P1516" s="134"/>
      <c r="Q1516" s="242"/>
      <c r="R1516" s="230"/>
      <c r="S1516" s="231"/>
      <c r="T1516" s="231"/>
      <c r="U1516" s="228"/>
      <c r="V1516" s="228"/>
      <c r="W1516" s="228"/>
    </row>
    <row r="1517" spans="16:23" x14ac:dyDescent="0.3">
      <c r="P1517" s="134"/>
      <c r="Q1517" s="242"/>
      <c r="R1517" s="230"/>
      <c r="S1517" s="231"/>
      <c r="T1517" s="231"/>
      <c r="U1517" s="228"/>
      <c r="V1517" s="228"/>
      <c r="W1517" s="228"/>
    </row>
    <row r="1518" spans="16:23" x14ac:dyDescent="0.3">
      <c r="P1518" s="134"/>
      <c r="Q1518" s="242"/>
      <c r="R1518" s="230"/>
      <c r="S1518" s="231"/>
      <c r="T1518" s="231"/>
      <c r="U1518" s="228"/>
      <c r="V1518" s="228"/>
      <c r="W1518" s="228"/>
    </row>
    <row r="1519" spans="16:23" x14ac:dyDescent="0.3">
      <c r="P1519" s="134"/>
      <c r="Q1519" s="242"/>
      <c r="R1519" s="230"/>
      <c r="S1519" s="231"/>
      <c r="T1519" s="231"/>
      <c r="U1519" s="228"/>
      <c r="V1519" s="228"/>
      <c r="W1519" s="228"/>
    </row>
    <row r="1520" spans="16:23" x14ac:dyDescent="0.3">
      <c r="P1520" s="134"/>
      <c r="Q1520" s="242"/>
      <c r="R1520" s="230"/>
      <c r="S1520" s="231"/>
      <c r="T1520" s="231"/>
      <c r="U1520" s="228"/>
      <c r="V1520" s="228"/>
      <c r="W1520" s="228"/>
    </row>
    <row r="1521" spans="16:23" x14ac:dyDescent="0.3">
      <c r="P1521" s="134"/>
      <c r="Q1521" s="242"/>
      <c r="R1521" s="230"/>
      <c r="S1521" s="231"/>
      <c r="T1521" s="231"/>
      <c r="U1521" s="228"/>
      <c r="V1521" s="228"/>
      <c r="W1521" s="228"/>
    </row>
    <row r="1522" spans="16:23" x14ac:dyDescent="0.3">
      <c r="P1522" s="134"/>
      <c r="Q1522" s="242"/>
      <c r="R1522" s="230"/>
      <c r="S1522" s="231"/>
      <c r="T1522" s="231"/>
      <c r="U1522" s="228"/>
      <c r="V1522" s="228"/>
      <c r="W1522" s="228"/>
    </row>
    <row r="1523" spans="16:23" x14ac:dyDescent="0.3">
      <c r="P1523" s="134"/>
      <c r="Q1523" s="242"/>
      <c r="R1523" s="230"/>
      <c r="S1523" s="231"/>
      <c r="T1523" s="231"/>
      <c r="U1523" s="228"/>
      <c r="V1523" s="228"/>
      <c r="W1523" s="228"/>
    </row>
    <row r="1524" spans="16:23" x14ac:dyDescent="0.3">
      <c r="P1524" s="134"/>
      <c r="Q1524" s="242"/>
      <c r="R1524" s="230"/>
      <c r="S1524" s="231"/>
      <c r="T1524" s="231"/>
      <c r="U1524" s="228"/>
      <c r="V1524" s="228"/>
      <c r="W1524" s="228"/>
    </row>
    <row r="1525" spans="16:23" x14ac:dyDescent="0.3">
      <c r="P1525" s="134"/>
      <c r="Q1525" s="242"/>
      <c r="R1525" s="230"/>
      <c r="S1525" s="231"/>
      <c r="T1525" s="231"/>
      <c r="U1525" s="228"/>
      <c r="V1525" s="228"/>
      <c r="W1525" s="228"/>
    </row>
    <row r="1526" spans="16:23" x14ac:dyDescent="0.3">
      <c r="P1526" s="134"/>
      <c r="Q1526" s="242"/>
      <c r="R1526" s="230"/>
      <c r="S1526" s="231"/>
      <c r="T1526" s="231"/>
      <c r="U1526" s="228"/>
      <c r="V1526" s="228"/>
      <c r="W1526" s="228"/>
    </row>
    <row r="1527" spans="16:23" x14ac:dyDescent="0.3">
      <c r="P1527" s="134"/>
      <c r="Q1527" s="242"/>
      <c r="R1527" s="230"/>
      <c r="S1527" s="231"/>
      <c r="T1527" s="231"/>
      <c r="U1527" s="228"/>
      <c r="V1527" s="228"/>
      <c r="W1527" s="228"/>
    </row>
    <row r="1528" spans="16:23" x14ac:dyDescent="0.3">
      <c r="P1528" s="134"/>
      <c r="Q1528" s="242"/>
      <c r="R1528" s="230"/>
      <c r="S1528" s="231"/>
      <c r="T1528" s="231"/>
      <c r="U1528" s="228"/>
      <c r="V1528" s="228"/>
      <c r="W1528" s="228"/>
    </row>
    <row r="1529" spans="16:23" x14ac:dyDescent="0.3">
      <c r="P1529" s="134"/>
      <c r="Q1529" s="242"/>
      <c r="R1529" s="230"/>
      <c r="S1529" s="231"/>
      <c r="T1529" s="231"/>
      <c r="U1529" s="228"/>
      <c r="V1529" s="228"/>
      <c r="W1529" s="228"/>
    </row>
    <row r="1530" spans="16:23" x14ac:dyDescent="0.3">
      <c r="P1530" s="134"/>
      <c r="Q1530" s="242"/>
      <c r="R1530" s="230"/>
      <c r="S1530" s="231"/>
      <c r="T1530" s="231"/>
      <c r="U1530" s="228"/>
      <c r="V1530" s="228"/>
      <c r="W1530" s="228"/>
    </row>
    <row r="1531" spans="16:23" x14ac:dyDescent="0.3">
      <c r="P1531" s="134"/>
      <c r="Q1531" s="242"/>
      <c r="R1531" s="230"/>
      <c r="S1531" s="231"/>
      <c r="T1531" s="231"/>
      <c r="U1531" s="228"/>
      <c r="V1531" s="228"/>
      <c r="W1531" s="228"/>
    </row>
    <row r="1532" spans="16:23" x14ac:dyDescent="0.3">
      <c r="P1532" s="134"/>
      <c r="Q1532" s="242"/>
      <c r="R1532" s="230"/>
      <c r="S1532" s="231"/>
      <c r="T1532" s="231"/>
      <c r="U1532" s="228"/>
      <c r="V1532" s="228"/>
      <c r="W1532" s="228"/>
    </row>
    <row r="1533" spans="16:23" x14ac:dyDescent="0.3">
      <c r="P1533" s="134"/>
      <c r="Q1533" s="242"/>
      <c r="R1533" s="230"/>
      <c r="S1533" s="231"/>
      <c r="T1533" s="231"/>
      <c r="U1533" s="228"/>
      <c r="V1533" s="228"/>
      <c r="W1533" s="228"/>
    </row>
    <row r="1534" spans="16:23" x14ac:dyDescent="0.3">
      <c r="P1534" s="134"/>
      <c r="Q1534" s="242"/>
      <c r="R1534" s="230"/>
      <c r="S1534" s="231"/>
      <c r="T1534" s="231"/>
      <c r="U1534" s="228"/>
      <c r="V1534" s="228"/>
      <c r="W1534" s="228"/>
    </row>
    <row r="1535" spans="16:23" x14ac:dyDescent="0.3">
      <c r="P1535" s="134"/>
      <c r="Q1535" s="242"/>
      <c r="R1535" s="230"/>
      <c r="S1535" s="231"/>
      <c r="T1535" s="231"/>
      <c r="U1535" s="228"/>
      <c r="V1535" s="228"/>
      <c r="W1535" s="228"/>
    </row>
    <row r="1536" spans="16:23" x14ac:dyDescent="0.3">
      <c r="P1536" s="134"/>
      <c r="Q1536" s="242"/>
      <c r="R1536" s="230"/>
      <c r="S1536" s="231"/>
      <c r="T1536" s="231"/>
      <c r="U1536" s="228"/>
      <c r="V1536" s="228"/>
      <c r="W1536" s="228"/>
    </row>
    <row r="1537" spans="16:23" x14ac:dyDescent="0.3">
      <c r="P1537" s="134"/>
      <c r="Q1537" s="242"/>
      <c r="R1537" s="230"/>
      <c r="S1537" s="231"/>
      <c r="T1537" s="231"/>
      <c r="U1537" s="228"/>
      <c r="V1537" s="228"/>
      <c r="W1537" s="228"/>
    </row>
    <row r="1538" spans="16:23" x14ac:dyDescent="0.3">
      <c r="P1538" s="134"/>
      <c r="Q1538" s="242"/>
      <c r="R1538" s="230"/>
      <c r="S1538" s="231"/>
      <c r="T1538" s="231"/>
      <c r="U1538" s="228"/>
      <c r="V1538" s="228"/>
      <c r="W1538" s="228"/>
    </row>
    <row r="1539" spans="16:23" x14ac:dyDescent="0.3">
      <c r="P1539" s="134"/>
      <c r="Q1539" s="242"/>
      <c r="R1539" s="230"/>
      <c r="S1539" s="231"/>
      <c r="T1539" s="231"/>
      <c r="U1539" s="228"/>
      <c r="V1539" s="228"/>
      <c r="W1539" s="228"/>
    </row>
    <row r="1540" spans="16:23" x14ac:dyDescent="0.3">
      <c r="P1540" s="134"/>
      <c r="Q1540" s="242"/>
      <c r="R1540" s="230"/>
      <c r="S1540" s="231"/>
      <c r="T1540" s="231"/>
      <c r="U1540" s="228"/>
      <c r="V1540" s="228"/>
      <c r="W1540" s="228"/>
    </row>
    <row r="1541" spans="16:23" x14ac:dyDescent="0.3">
      <c r="P1541" s="134"/>
      <c r="Q1541" s="242"/>
      <c r="R1541" s="230"/>
      <c r="S1541" s="231"/>
      <c r="T1541" s="231"/>
      <c r="U1541" s="228"/>
      <c r="V1541" s="228"/>
      <c r="W1541" s="228"/>
    </row>
    <row r="1542" spans="16:23" x14ac:dyDescent="0.3">
      <c r="P1542" s="134"/>
      <c r="Q1542" s="242"/>
      <c r="R1542" s="230"/>
      <c r="S1542" s="231"/>
      <c r="T1542" s="231"/>
      <c r="U1542" s="228"/>
      <c r="V1542" s="228"/>
      <c r="W1542" s="228"/>
    </row>
    <row r="1543" spans="16:23" x14ac:dyDescent="0.3">
      <c r="P1543" s="134"/>
      <c r="Q1543" s="242"/>
      <c r="R1543" s="230"/>
      <c r="S1543" s="231"/>
      <c r="T1543" s="231"/>
      <c r="U1543" s="228"/>
      <c r="V1543" s="228"/>
      <c r="W1543" s="228"/>
    </row>
    <row r="1544" spans="16:23" x14ac:dyDescent="0.3">
      <c r="P1544" s="134"/>
      <c r="Q1544" s="242"/>
      <c r="R1544" s="230"/>
      <c r="S1544" s="231"/>
      <c r="T1544" s="231"/>
      <c r="U1544" s="228"/>
      <c r="V1544" s="228"/>
      <c r="W1544" s="228"/>
    </row>
    <row r="1545" spans="16:23" x14ac:dyDescent="0.3">
      <c r="P1545" s="134"/>
      <c r="Q1545" s="242"/>
      <c r="R1545" s="230"/>
      <c r="S1545" s="231"/>
      <c r="T1545" s="231"/>
      <c r="U1545" s="228"/>
      <c r="V1545" s="228"/>
      <c r="W1545" s="228"/>
    </row>
    <row r="1546" spans="16:23" x14ac:dyDescent="0.3">
      <c r="P1546" s="134"/>
      <c r="Q1546" s="242"/>
      <c r="R1546" s="230"/>
      <c r="S1546" s="231"/>
      <c r="T1546" s="231"/>
      <c r="U1546" s="228"/>
      <c r="V1546" s="228"/>
      <c r="W1546" s="228"/>
    </row>
    <row r="1547" spans="16:23" x14ac:dyDescent="0.3">
      <c r="P1547" s="134"/>
      <c r="Q1547" s="242"/>
      <c r="R1547" s="230"/>
      <c r="S1547" s="231"/>
      <c r="T1547" s="231"/>
      <c r="U1547" s="228"/>
      <c r="V1547" s="228"/>
      <c r="W1547" s="228"/>
    </row>
    <row r="1548" spans="16:23" x14ac:dyDescent="0.3">
      <c r="P1548" s="134"/>
      <c r="Q1548" s="242"/>
      <c r="R1548" s="230"/>
      <c r="S1548" s="231"/>
      <c r="T1548" s="231"/>
      <c r="U1548" s="228"/>
      <c r="V1548" s="228"/>
      <c r="W1548" s="228"/>
    </row>
    <row r="1549" spans="16:23" x14ac:dyDescent="0.3">
      <c r="P1549" s="134"/>
      <c r="Q1549" s="242"/>
      <c r="R1549" s="230"/>
      <c r="S1549" s="231"/>
      <c r="T1549" s="231"/>
      <c r="U1549" s="228"/>
      <c r="V1549" s="228"/>
      <c r="W1549" s="228"/>
    </row>
    <row r="1550" spans="16:23" x14ac:dyDescent="0.3">
      <c r="P1550" s="134"/>
      <c r="Q1550" s="242"/>
      <c r="R1550" s="230"/>
      <c r="S1550" s="231"/>
      <c r="T1550" s="231"/>
      <c r="U1550" s="228"/>
      <c r="V1550" s="228"/>
      <c r="W1550" s="228"/>
    </row>
    <row r="1551" spans="16:23" x14ac:dyDescent="0.3">
      <c r="P1551" s="134"/>
      <c r="Q1551" s="242"/>
      <c r="R1551" s="230"/>
      <c r="S1551" s="231"/>
      <c r="T1551" s="231"/>
      <c r="U1551" s="228"/>
      <c r="V1551" s="228"/>
      <c r="W1551" s="228"/>
    </row>
    <row r="1552" spans="16:23" x14ac:dyDescent="0.3">
      <c r="P1552" s="134"/>
      <c r="Q1552" s="242"/>
      <c r="R1552" s="230"/>
      <c r="S1552" s="231"/>
      <c r="T1552" s="231"/>
      <c r="U1552" s="228"/>
      <c r="V1552" s="228"/>
      <c r="W1552" s="228"/>
    </row>
    <row r="1553" spans="16:23" x14ac:dyDescent="0.3">
      <c r="P1553" s="134"/>
      <c r="Q1553" s="242"/>
      <c r="R1553" s="230"/>
      <c r="S1553" s="231"/>
      <c r="T1553" s="231"/>
      <c r="U1553" s="228"/>
      <c r="V1553" s="228"/>
      <c r="W1553" s="228"/>
    </row>
    <row r="1554" spans="16:23" x14ac:dyDescent="0.3">
      <c r="P1554" s="134"/>
      <c r="Q1554" s="242"/>
      <c r="R1554" s="230"/>
      <c r="S1554" s="231"/>
      <c r="T1554" s="231"/>
      <c r="U1554" s="228"/>
      <c r="V1554" s="228"/>
      <c r="W1554" s="228"/>
    </row>
    <row r="1555" spans="16:23" x14ac:dyDescent="0.3">
      <c r="P1555" s="134"/>
      <c r="Q1555" s="242"/>
      <c r="R1555" s="230"/>
      <c r="S1555" s="231"/>
      <c r="T1555" s="231"/>
      <c r="U1555" s="228"/>
      <c r="V1555" s="228"/>
      <c r="W1555" s="228"/>
    </row>
    <row r="1556" spans="16:23" x14ac:dyDescent="0.3">
      <c r="P1556" s="134"/>
      <c r="Q1556" s="242"/>
      <c r="R1556" s="230"/>
      <c r="S1556" s="231"/>
      <c r="T1556" s="231"/>
      <c r="U1556" s="228"/>
      <c r="V1556" s="228"/>
      <c r="W1556" s="228"/>
    </row>
    <row r="1557" spans="16:23" x14ac:dyDescent="0.3">
      <c r="P1557" s="134"/>
      <c r="Q1557" s="242"/>
      <c r="R1557" s="230"/>
      <c r="S1557" s="231"/>
      <c r="T1557" s="231"/>
      <c r="U1557" s="228"/>
      <c r="V1557" s="228"/>
      <c r="W1557" s="228"/>
    </row>
    <row r="1558" spans="16:23" x14ac:dyDescent="0.3">
      <c r="P1558" s="134"/>
      <c r="Q1558" s="242"/>
      <c r="R1558" s="230"/>
      <c r="S1558" s="231"/>
      <c r="T1558" s="231"/>
      <c r="U1558" s="228"/>
      <c r="V1558" s="228"/>
      <c r="W1558" s="228"/>
    </row>
    <row r="1559" spans="16:23" x14ac:dyDescent="0.3">
      <c r="P1559" s="134"/>
      <c r="Q1559" s="242"/>
      <c r="R1559" s="230"/>
      <c r="S1559" s="231"/>
      <c r="T1559" s="231"/>
      <c r="U1559" s="228"/>
      <c r="V1559" s="228"/>
      <c r="W1559" s="228"/>
    </row>
    <row r="1560" spans="16:23" x14ac:dyDescent="0.3">
      <c r="P1560" s="134"/>
      <c r="Q1560" s="242"/>
      <c r="R1560" s="230"/>
      <c r="S1560" s="231"/>
      <c r="T1560" s="231"/>
      <c r="U1560" s="228"/>
      <c r="V1560" s="228"/>
      <c r="W1560" s="228"/>
    </row>
    <row r="1561" spans="16:23" x14ac:dyDescent="0.3">
      <c r="P1561" s="134"/>
      <c r="Q1561" s="242"/>
      <c r="R1561" s="230"/>
      <c r="S1561" s="231"/>
      <c r="T1561" s="231"/>
      <c r="U1561" s="228"/>
      <c r="V1561" s="228"/>
      <c r="W1561" s="228"/>
    </row>
    <row r="1562" spans="16:23" x14ac:dyDescent="0.3">
      <c r="P1562" s="134"/>
      <c r="Q1562" s="242"/>
      <c r="R1562" s="230"/>
      <c r="S1562" s="231"/>
      <c r="T1562" s="231"/>
      <c r="U1562" s="228"/>
      <c r="V1562" s="228"/>
      <c r="W1562" s="228"/>
    </row>
    <row r="1563" spans="16:23" x14ac:dyDescent="0.3">
      <c r="P1563" s="134"/>
      <c r="Q1563" s="242"/>
      <c r="R1563" s="230"/>
      <c r="S1563" s="231"/>
      <c r="T1563" s="231"/>
      <c r="U1563" s="228"/>
      <c r="V1563" s="228"/>
      <c r="W1563" s="228"/>
    </row>
    <row r="1564" spans="16:23" x14ac:dyDescent="0.3">
      <c r="P1564" s="134"/>
      <c r="Q1564" s="242"/>
      <c r="R1564" s="230"/>
      <c r="S1564" s="231"/>
      <c r="T1564" s="231"/>
      <c r="U1564" s="228"/>
      <c r="V1564" s="228"/>
      <c r="W1564" s="228"/>
    </row>
    <row r="1565" spans="16:23" x14ac:dyDescent="0.3">
      <c r="P1565" s="134"/>
      <c r="Q1565" s="242"/>
      <c r="R1565" s="230"/>
      <c r="S1565" s="231"/>
      <c r="T1565" s="231"/>
      <c r="U1565" s="228"/>
      <c r="V1565" s="228"/>
      <c r="W1565" s="228"/>
    </row>
    <row r="1566" spans="16:23" x14ac:dyDescent="0.3">
      <c r="P1566" s="134"/>
      <c r="Q1566" s="242"/>
      <c r="R1566" s="230"/>
      <c r="S1566" s="231"/>
      <c r="T1566" s="231"/>
      <c r="U1566" s="228"/>
      <c r="V1566" s="228"/>
      <c r="W1566" s="228"/>
    </row>
    <row r="1567" spans="16:23" x14ac:dyDescent="0.3">
      <c r="P1567" s="134"/>
      <c r="Q1567" s="242"/>
      <c r="R1567" s="230"/>
      <c r="S1567" s="231"/>
      <c r="T1567" s="231"/>
      <c r="U1567" s="228"/>
      <c r="V1567" s="228"/>
      <c r="W1567" s="228"/>
    </row>
    <row r="1568" spans="16:23" x14ac:dyDescent="0.3">
      <c r="P1568" s="134"/>
      <c r="Q1568" s="242"/>
      <c r="R1568" s="230"/>
      <c r="S1568" s="231"/>
      <c r="T1568" s="231"/>
      <c r="U1568" s="228"/>
      <c r="V1568" s="228"/>
      <c r="W1568" s="228"/>
    </row>
    <row r="1569" spans="16:23" x14ac:dyDescent="0.3">
      <c r="P1569" s="134"/>
      <c r="Q1569" s="242"/>
      <c r="R1569" s="230"/>
      <c r="S1569" s="231"/>
      <c r="T1569" s="231"/>
      <c r="U1569" s="228"/>
      <c r="V1569" s="228"/>
      <c r="W1569" s="228"/>
    </row>
    <row r="1570" spans="16:23" x14ac:dyDescent="0.3">
      <c r="P1570" s="134"/>
      <c r="Q1570" s="242"/>
      <c r="R1570" s="230"/>
      <c r="S1570" s="231"/>
      <c r="T1570" s="231"/>
      <c r="U1570" s="228"/>
      <c r="V1570" s="228"/>
      <c r="W1570" s="228"/>
    </row>
    <row r="1571" spans="16:23" x14ac:dyDescent="0.3">
      <c r="P1571" s="134"/>
      <c r="Q1571" s="242"/>
      <c r="R1571" s="230"/>
      <c r="S1571" s="231"/>
      <c r="T1571" s="231"/>
      <c r="U1571" s="228"/>
      <c r="V1571" s="228"/>
      <c r="W1571" s="228"/>
    </row>
    <row r="1572" spans="16:23" x14ac:dyDescent="0.3">
      <c r="P1572" s="134"/>
      <c r="Q1572" s="242"/>
      <c r="R1572" s="230"/>
      <c r="S1572" s="231"/>
      <c r="T1572" s="231"/>
      <c r="U1572" s="228"/>
      <c r="V1572" s="228"/>
      <c r="W1572" s="228"/>
    </row>
    <row r="1573" spans="16:23" x14ac:dyDescent="0.3">
      <c r="P1573" s="134"/>
      <c r="Q1573" s="242"/>
      <c r="R1573" s="230"/>
      <c r="S1573" s="231"/>
      <c r="T1573" s="231"/>
      <c r="U1573" s="228"/>
      <c r="V1573" s="228"/>
      <c r="W1573" s="228"/>
    </row>
    <row r="1574" spans="16:23" x14ac:dyDescent="0.3">
      <c r="P1574" s="134"/>
      <c r="Q1574" s="242"/>
      <c r="R1574" s="230"/>
      <c r="S1574" s="231"/>
      <c r="T1574" s="231"/>
      <c r="U1574" s="228"/>
      <c r="V1574" s="228"/>
      <c r="W1574" s="228"/>
    </row>
    <row r="1575" spans="16:23" x14ac:dyDescent="0.3">
      <c r="P1575" s="134"/>
      <c r="Q1575" s="242"/>
      <c r="R1575" s="230"/>
      <c r="S1575" s="231"/>
      <c r="T1575" s="231"/>
      <c r="U1575" s="228"/>
      <c r="V1575" s="228"/>
      <c r="W1575" s="228"/>
    </row>
    <row r="1576" spans="16:23" x14ac:dyDescent="0.3">
      <c r="P1576" s="134"/>
      <c r="Q1576" s="242"/>
      <c r="R1576" s="230"/>
      <c r="S1576" s="231"/>
      <c r="T1576" s="231"/>
      <c r="U1576" s="228"/>
      <c r="V1576" s="228"/>
      <c r="W1576" s="228"/>
    </row>
    <row r="1577" spans="16:23" x14ac:dyDescent="0.3">
      <c r="P1577" s="134"/>
      <c r="Q1577" s="242"/>
      <c r="R1577" s="230"/>
      <c r="S1577" s="231"/>
      <c r="T1577" s="231"/>
      <c r="U1577" s="228"/>
      <c r="V1577" s="228"/>
      <c r="W1577" s="228"/>
    </row>
    <row r="1578" spans="16:23" x14ac:dyDescent="0.3">
      <c r="P1578" s="134"/>
      <c r="Q1578" s="242"/>
      <c r="R1578" s="230"/>
      <c r="S1578" s="231"/>
      <c r="T1578" s="231"/>
      <c r="U1578" s="228"/>
      <c r="V1578" s="228"/>
      <c r="W1578" s="228"/>
    </row>
    <row r="1579" spans="16:23" x14ac:dyDescent="0.3">
      <c r="P1579" s="134"/>
      <c r="Q1579" s="242"/>
      <c r="R1579" s="230"/>
      <c r="S1579" s="231"/>
      <c r="T1579" s="231"/>
      <c r="U1579" s="228"/>
      <c r="V1579" s="228"/>
      <c r="W1579" s="228"/>
    </row>
    <row r="1580" spans="16:23" x14ac:dyDescent="0.3">
      <c r="P1580" s="134"/>
      <c r="Q1580" s="242"/>
      <c r="R1580" s="230"/>
      <c r="S1580" s="231"/>
      <c r="T1580" s="231"/>
      <c r="U1580" s="228"/>
      <c r="V1580" s="228"/>
      <c r="W1580" s="228"/>
    </row>
    <row r="1581" spans="16:23" x14ac:dyDescent="0.3">
      <c r="P1581" s="134"/>
      <c r="Q1581" s="242"/>
      <c r="R1581" s="230"/>
      <c r="S1581" s="231"/>
      <c r="T1581" s="231"/>
      <c r="U1581" s="228"/>
      <c r="V1581" s="228"/>
      <c r="W1581" s="228"/>
    </row>
    <row r="1582" spans="16:23" x14ac:dyDescent="0.3">
      <c r="P1582" s="134"/>
      <c r="Q1582" s="242"/>
      <c r="R1582" s="230"/>
      <c r="S1582" s="231"/>
      <c r="T1582" s="231"/>
      <c r="U1582" s="228"/>
      <c r="V1582" s="228"/>
      <c r="W1582" s="228"/>
    </row>
    <row r="1583" spans="16:23" x14ac:dyDescent="0.3">
      <c r="P1583" s="134"/>
      <c r="Q1583" s="242"/>
      <c r="R1583" s="230"/>
      <c r="S1583" s="231"/>
      <c r="T1583" s="231"/>
      <c r="U1583" s="228"/>
      <c r="V1583" s="228"/>
      <c r="W1583" s="228"/>
    </row>
    <row r="1584" spans="16:23" x14ac:dyDescent="0.3">
      <c r="P1584" s="134"/>
      <c r="Q1584" s="242"/>
      <c r="R1584" s="230"/>
      <c r="S1584" s="231"/>
      <c r="T1584" s="231"/>
      <c r="U1584" s="228"/>
      <c r="V1584" s="228"/>
      <c r="W1584" s="228"/>
    </row>
    <row r="1585" spans="16:23" x14ac:dyDescent="0.3">
      <c r="P1585" s="134"/>
      <c r="Q1585" s="242"/>
      <c r="R1585" s="230"/>
      <c r="S1585" s="231"/>
      <c r="T1585" s="231"/>
      <c r="U1585" s="228"/>
      <c r="V1585" s="228"/>
      <c r="W1585" s="228"/>
    </row>
    <row r="1586" spans="16:23" x14ac:dyDescent="0.3">
      <c r="P1586" s="134"/>
      <c r="Q1586" s="242"/>
      <c r="R1586" s="230"/>
      <c r="S1586" s="231"/>
      <c r="T1586" s="231"/>
      <c r="U1586" s="228"/>
      <c r="V1586" s="228"/>
      <c r="W1586" s="228"/>
    </row>
    <row r="1587" spans="16:23" x14ac:dyDescent="0.3">
      <c r="P1587" s="134"/>
      <c r="Q1587" s="242"/>
      <c r="R1587" s="230"/>
      <c r="S1587" s="231"/>
      <c r="T1587" s="231"/>
      <c r="U1587" s="228"/>
      <c r="V1587" s="228"/>
      <c r="W1587" s="228"/>
    </row>
    <row r="1588" spans="16:23" x14ac:dyDescent="0.3">
      <c r="P1588" s="134"/>
      <c r="Q1588" s="242"/>
      <c r="R1588" s="230"/>
      <c r="S1588" s="231"/>
      <c r="T1588" s="231"/>
      <c r="U1588" s="228"/>
      <c r="V1588" s="228"/>
      <c r="W1588" s="228"/>
    </row>
    <row r="1589" spans="16:23" x14ac:dyDescent="0.3">
      <c r="P1589" s="134"/>
      <c r="Q1589" s="242"/>
      <c r="R1589" s="230"/>
      <c r="S1589" s="231"/>
      <c r="T1589" s="231"/>
      <c r="U1589" s="228"/>
      <c r="V1589" s="228"/>
      <c r="W1589" s="228"/>
    </row>
    <row r="1590" spans="16:23" x14ac:dyDescent="0.3">
      <c r="P1590" s="134"/>
      <c r="Q1590" s="242"/>
      <c r="R1590" s="230"/>
      <c r="S1590" s="231"/>
      <c r="T1590" s="231"/>
      <c r="U1590" s="228"/>
      <c r="V1590" s="228"/>
      <c r="W1590" s="228"/>
    </row>
    <row r="1591" spans="16:23" x14ac:dyDescent="0.3">
      <c r="P1591" s="134"/>
      <c r="Q1591" s="242"/>
      <c r="R1591" s="230"/>
      <c r="S1591" s="231"/>
      <c r="T1591" s="231"/>
      <c r="U1591" s="228"/>
      <c r="V1591" s="228"/>
      <c r="W1591" s="228"/>
    </row>
    <row r="1592" spans="16:23" x14ac:dyDescent="0.3">
      <c r="P1592" s="134"/>
      <c r="Q1592" s="242"/>
      <c r="R1592" s="230"/>
      <c r="S1592" s="231"/>
      <c r="T1592" s="231"/>
      <c r="U1592" s="228"/>
      <c r="V1592" s="228"/>
      <c r="W1592" s="228"/>
    </row>
    <row r="1593" spans="16:23" x14ac:dyDescent="0.3">
      <c r="P1593" s="134"/>
      <c r="Q1593" s="242"/>
      <c r="R1593" s="230"/>
      <c r="S1593" s="231"/>
      <c r="T1593" s="231"/>
      <c r="U1593" s="228"/>
      <c r="V1593" s="228"/>
      <c r="W1593" s="228"/>
    </row>
    <row r="1594" spans="16:23" x14ac:dyDescent="0.3">
      <c r="P1594" s="134"/>
      <c r="Q1594" s="242"/>
      <c r="R1594" s="230"/>
      <c r="S1594" s="231"/>
      <c r="T1594" s="231"/>
      <c r="U1594" s="228"/>
      <c r="V1594" s="228"/>
      <c r="W1594" s="228"/>
    </row>
    <row r="1595" spans="16:23" x14ac:dyDescent="0.3">
      <c r="P1595" s="134"/>
      <c r="Q1595" s="242"/>
      <c r="R1595" s="230"/>
      <c r="S1595" s="231"/>
      <c r="T1595" s="231"/>
      <c r="U1595" s="228"/>
      <c r="V1595" s="228"/>
      <c r="W1595" s="228"/>
    </row>
    <row r="1596" spans="16:23" x14ac:dyDescent="0.3">
      <c r="P1596" s="134"/>
      <c r="Q1596" s="242"/>
      <c r="R1596" s="230"/>
      <c r="S1596" s="231"/>
      <c r="T1596" s="231"/>
      <c r="U1596" s="228"/>
      <c r="V1596" s="228"/>
      <c r="W1596" s="228"/>
    </row>
    <row r="1597" spans="16:23" x14ac:dyDescent="0.3">
      <c r="P1597" s="134"/>
      <c r="Q1597" s="242"/>
      <c r="R1597" s="230"/>
      <c r="S1597" s="231"/>
      <c r="T1597" s="231"/>
      <c r="U1597" s="228"/>
      <c r="V1597" s="228"/>
      <c r="W1597" s="228"/>
    </row>
    <row r="1598" spans="16:23" x14ac:dyDescent="0.3">
      <c r="P1598" s="134"/>
      <c r="Q1598" s="242"/>
      <c r="R1598" s="230"/>
      <c r="S1598" s="231"/>
      <c r="T1598" s="231"/>
      <c r="U1598" s="228"/>
      <c r="V1598" s="228"/>
      <c r="W1598" s="228"/>
    </row>
    <row r="1599" spans="16:23" x14ac:dyDescent="0.3">
      <c r="P1599" s="134"/>
      <c r="Q1599" s="242"/>
      <c r="R1599" s="230"/>
      <c r="S1599" s="231"/>
      <c r="T1599" s="231"/>
      <c r="U1599" s="228"/>
      <c r="V1599" s="228"/>
      <c r="W1599" s="228"/>
    </row>
    <row r="1600" spans="16:23" x14ac:dyDescent="0.3">
      <c r="P1600" s="134"/>
      <c r="Q1600" s="242"/>
      <c r="R1600" s="230"/>
      <c r="S1600" s="231"/>
      <c r="T1600" s="231"/>
      <c r="U1600" s="228"/>
      <c r="V1600" s="228"/>
      <c r="W1600" s="228"/>
    </row>
    <row r="1601" spans="16:23" x14ac:dyDescent="0.3">
      <c r="P1601" s="134"/>
      <c r="Q1601" s="242"/>
      <c r="R1601" s="230"/>
      <c r="S1601" s="231"/>
      <c r="T1601" s="231"/>
      <c r="U1601" s="228"/>
      <c r="V1601" s="228"/>
      <c r="W1601" s="228"/>
    </row>
    <row r="1602" spans="16:23" x14ac:dyDescent="0.3">
      <c r="P1602" s="134"/>
      <c r="Q1602" s="242"/>
      <c r="R1602" s="230"/>
      <c r="S1602" s="231"/>
      <c r="T1602" s="231"/>
      <c r="U1602" s="228"/>
      <c r="V1602" s="228"/>
      <c r="W1602" s="228"/>
    </row>
    <row r="1603" spans="16:23" x14ac:dyDescent="0.3">
      <c r="P1603" s="134"/>
      <c r="Q1603" s="242"/>
      <c r="R1603" s="230"/>
      <c r="S1603" s="231"/>
      <c r="T1603" s="231"/>
      <c r="U1603" s="228"/>
      <c r="V1603" s="228"/>
      <c r="W1603" s="228"/>
    </row>
    <row r="1604" spans="16:23" x14ac:dyDescent="0.3">
      <c r="P1604" s="134"/>
      <c r="Q1604" s="242"/>
      <c r="R1604" s="230"/>
      <c r="S1604" s="231"/>
      <c r="T1604" s="231"/>
      <c r="U1604" s="228"/>
      <c r="V1604" s="228"/>
      <c r="W1604" s="228"/>
    </row>
    <row r="1605" spans="16:23" x14ac:dyDescent="0.3">
      <c r="P1605" s="134"/>
      <c r="Q1605" s="242"/>
      <c r="R1605" s="230"/>
      <c r="S1605" s="231"/>
      <c r="T1605" s="231"/>
      <c r="U1605" s="228"/>
      <c r="V1605" s="228"/>
      <c r="W1605" s="228"/>
    </row>
    <row r="1606" spans="16:23" x14ac:dyDescent="0.3">
      <c r="P1606" s="134"/>
      <c r="Q1606" s="242"/>
      <c r="R1606" s="230"/>
      <c r="S1606" s="231"/>
      <c r="T1606" s="231"/>
      <c r="U1606" s="228"/>
      <c r="V1606" s="228"/>
      <c r="W1606" s="228"/>
    </row>
    <row r="1607" spans="16:23" x14ac:dyDescent="0.3">
      <c r="P1607" s="134"/>
      <c r="Q1607" s="242"/>
      <c r="R1607" s="230"/>
      <c r="S1607" s="231"/>
      <c r="T1607" s="231"/>
      <c r="U1607" s="228"/>
      <c r="V1607" s="228"/>
      <c r="W1607" s="228"/>
    </row>
    <row r="1608" spans="16:23" x14ac:dyDescent="0.3">
      <c r="P1608" s="134"/>
      <c r="Q1608" s="242"/>
      <c r="R1608" s="230"/>
      <c r="S1608" s="231"/>
      <c r="T1608" s="231"/>
      <c r="U1608" s="228"/>
      <c r="V1608" s="228"/>
      <c r="W1608" s="228"/>
    </row>
    <row r="1609" spans="16:23" x14ac:dyDescent="0.3">
      <c r="P1609" s="134"/>
      <c r="Q1609" s="242"/>
      <c r="R1609" s="230"/>
      <c r="S1609" s="231"/>
      <c r="T1609" s="231"/>
      <c r="U1609" s="228"/>
      <c r="V1609" s="228"/>
      <c r="W1609" s="228"/>
    </row>
    <row r="1610" spans="16:23" x14ac:dyDescent="0.3">
      <c r="P1610" s="134"/>
      <c r="Q1610" s="242"/>
      <c r="R1610" s="230"/>
      <c r="S1610" s="231"/>
      <c r="T1610" s="231"/>
      <c r="U1610" s="228"/>
      <c r="V1610" s="228"/>
      <c r="W1610" s="228"/>
    </row>
    <row r="1611" spans="16:23" x14ac:dyDescent="0.3">
      <c r="P1611" s="134"/>
      <c r="Q1611" s="242"/>
      <c r="R1611" s="230"/>
      <c r="S1611" s="231"/>
      <c r="T1611" s="231"/>
      <c r="U1611" s="228"/>
      <c r="V1611" s="228"/>
      <c r="W1611" s="228"/>
    </row>
    <row r="1612" spans="16:23" x14ac:dyDescent="0.3">
      <c r="P1612" s="134"/>
      <c r="Q1612" s="242"/>
      <c r="R1612" s="230"/>
      <c r="S1612" s="231"/>
      <c r="T1612" s="231"/>
      <c r="U1612" s="228"/>
      <c r="V1612" s="228"/>
      <c r="W1612" s="228"/>
    </row>
    <row r="1613" spans="16:23" x14ac:dyDescent="0.3">
      <c r="P1613" s="134"/>
      <c r="Q1613" s="242"/>
      <c r="R1613" s="230"/>
      <c r="S1613" s="231"/>
      <c r="T1613" s="231"/>
      <c r="U1613" s="228"/>
      <c r="V1613" s="228"/>
      <c r="W1613" s="228"/>
    </row>
    <row r="1614" spans="16:23" x14ac:dyDescent="0.3">
      <c r="P1614" s="134"/>
      <c r="Q1614" s="242"/>
      <c r="R1614" s="230"/>
      <c r="S1614" s="231"/>
      <c r="T1614" s="231"/>
      <c r="U1614" s="228"/>
      <c r="V1614" s="228"/>
      <c r="W1614" s="228"/>
    </row>
    <row r="1615" spans="16:23" x14ac:dyDescent="0.3">
      <c r="P1615" s="134"/>
      <c r="Q1615" s="242"/>
      <c r="R1615" s="230"/>
      <c r="S1615" s="231"/>
      <c r="T1615" s="231"/>
      <c r="U1615" s="228"/>
      <c r="V1615" s="228"/>
      <c r="W1615" s="228"/>
    </row>
    <row r="1616" spans="16:23" x14ac:dyDescent="0.3">
      <c r="P1616" s="134"/>
      <c r="Q1616" s="242"/>
      <c r="R1616" s="230"/>
      <c r="S1616" s="231"/>
      <c r="T1616" s="231"/>
      <c r="U1616" s="228"/>
      <c r="V1616" s="228"/>
      <c r="W1616" s="228"/>
    </row>
    <row r="1617" spans="16:23" x14ac:dyDescent="0.3">
      <c r="P1617" s="134"/>
      <c r="Q1617" s="242"/>
      <c r="R1617" s="230"/>
      <c r="S1617" s="231"/>
      <c r="T1617" s="231"/>
      <c r="U1617" s="228"/>
      <c r="V1617" s="228"/>
      <c r="W1617" s="228"/>
    </row>
    <row r="1618" spans="16:23" x14ac:dyDescent="0.3">
      <c r="P1618" s="134"/>
      <c r="Q1618" s="242"/>
      <c r="R1618" s="230"/>
      <c r="S1618" s="231"/>
      <c r="T1618" s="231"/>
      <c r="U1618" s="228"/>
      <c r="V1618" s="228"/>
      <c r="W1618" s="228"/>
    </row>
    <row r="1619" spans="16:23" x14ac:dyDescent="0.3">
      <c r="P1619" s="134"/>
      <c r="Q1619" s="242"/>
      <c r="R1619" s="230"/>
      <c r="S1619" s="231"/>
      <c r="T1619" s="231"/>
      <c r="U1619" s="228"/>
      <c r="V1619" s="228"/>
      <c r="W1619" s="228"/>
    </row>
    <row r="1620" spans="16:23" x14ac:dyDescent="0.3">
      <c r="P1620" s="134"/>
      <c r="Q1620" s="242"/>
      <c r="R1620" s="230"/>
      <c r="S1620" s="231"/>
      <c r="T1620" s="231"/>
      <c r="U1620" s="228"/>
      <c r="V1620" s="228"/>
      <c r="W1620" s="228"/>
    </row>
    <row r="1621" spans="16:23" x14ac:dyDescent="0.3">
      <c r="P1621" s="134"/>
      <c r="Q1621" s="242"/>
      <c r="R1621" s="230"/>
      <c r="S1621" s="231"/>
      <c r="T1621" s="231"/>
      <c r="U1621" s="228"/>
      <c r="V1621" s="228"/>
      <c r="W1621" s="228"/>
    </row>
    <row r="1622" spans="16:23" x14ac:dyDescent="0.3">
      <c r="P1622" s="134"/>
      <c r="Q1622" s="242"/>
      <c r="R1622" s="230"/>
      <c r="S1622" s="231"/>
      <c r="T1622" s="231"/>
      <c r="U1622" s="228"/>
      <c r="V1622" s="228"/>
      <c r="W1622" s="228"/>
    </row>
    <row r="1623" spans="16:23" x14ac:dyDescent="0.3">
      <c r="P1623" s="134"/>
      <c r="Q1623" s="242"/>
      <c r="R1623" s="230"/>
      <c r="S1623" s="231"/>
      <c r="T1623" s="231"/>
      <c r="U1623" s="228"/>
      <c r="V1623" s="228"/>
      <c r="W1623" s="228"/>
    </row>
    <row r="1624" spans="16:23" x14ac:dyDescent="0.3">
      <c r="P1624" s="134"/>
      <c r="Q1624" s="242"/>
      <c r="R1624" s="230"/>
      <c r="S1624" s="231"/>
      <c r="T1624" s="231"/>
      <c r="U1624" s="228"/>
      <c r="V1624" s="228"/>
      <c r="W1624" s="228"/>
    </row>
    <row r="1625" spans="16:23" x14ac:dyDescent="0.3">
      <c r="P1625" s="134"/>
      <c r="Q1625" s="242"/>
      <c r="R1625" s="230"/>
      <c r="S1625" s="231"/>
      <c r="T1625" s="231"/>
      <c r="U1625" s="228"/>
      <c r="V1625" s="228"/>
      <c r="W1625" s="228"/>
    </row>
    <row r="1626" spans="16:23" x14ac:dyDescent="0.3">
      <c r="P1626" s="134"/>
      <c r="Q1626" s="242"/>
      <c r="R1626" s="230"/>
      <c r="S1626" s="231"/>
      <c r="T1626" s="231"/>
      <c r="U1626" s="228"/>
      <c r="V1626" s="228"/>
      <c r="W1626" s="228"/>
    </row>
    <row r="1627" spans="16:23" x14ac:dyDescent="0.3">
      <c r="P1627" s="134"/>
      <c r="Q1627" s="242"/>
      <c r="R1627" s="230"/>
      <c r="S1627" s="231"/>
      <c r="T1627" s="231"/>
      <c r="U1627" s="228"/>
      <c r="V1627" s="228"/>
      <c r="W1627" s="228"/>
    </row>
    <row r="1628" spans="16:23" x14ac:dyDescent="0.3">
      <c r="P1628" s="134"/>
      <c r="Q1628" s="242"/>
      <c r="R1628" s="230"/>
      <c r="S1628" s="231"/>
      <c r="T1628" s="231"/>
      <c r="U1628" s="228"/>
      <c r="V1628" s="228"/>
      <c r="W1628" s="228"/>
    </row>
    <row r="1629" spans="16:23" x14ac:dyDescent="0.3">
      <c r="P1629" s="134"/>
      <c r="Q1629" s="242"/>
      <c r="R1629" s="230"/>
      <c r="S1629" s="231"/>
      <c r="T1629" s="231"/>
      <c r="U1629" s="228"/>
      <c r="V1629" s="228"/>
      <c r="W1629" s="228"/>
    </row>
    <row r="1630" spans="16:23" x14ac:dyDescent="0.3">
      <c r="P1630" s="134"/>
      <c r="Q1630" s="242"/>
      <c r="R1630" s="230"/>
      <c r="S1630" s="231"/>
      <c r="T1630" s="231"/>
      <c r="U1630" s="228"/>
      <c r="V1630" s="228"/>
      <c r="W1630" s="228"/>
    </row>
    <row r="1631" spans="16:23" x14ac:dyDescent="0.3">
      <c r="P1631" s="134"/>
      <c r="Q1631" s="242"/>
      <c r="R1631" s="230"/>
      <c r="S1631" s="231"/>
      <c r="T1631" s="231"/>
      <c r="U1631" s="228"/>
      <c r="V1631" s="228"/>
      <c r="W1631" s="228"/>
    </row>
    <row r="1632" spans="16:23" x14ac:dyDescent="0.3">
      <c r="P1632" s="134"/>
      <c r="Q1632" s="242"/>
      <c r="R1632" s="230"/>
      <c r="S1632" s="231"/>
      <c r="T1632" s="231"/>
      <c r="U1632" s="228"/>
      <c r="V1632" s="228"/>
      <c r="W1632" s="228"/>
    </row>
    <row r="1633" spans="16:23" x14ac:dyDescent="0.3">
      <c r="P1633" s="134"/>
      <c r="Q1633" s="242"/>
      <c r="R1633" s="230"/>
      <c r="S1633" s="231"/>
      <c r="T1633" s="231"/>
      <c r="U1633" s="228"/>
      <c r="V1633" s="228"/>
      <c r="W1633" s="228"/>
    </row>
    <row r="1634" spans="16:23" x14ac:dyDescent="0.3">
      <c r="P1634" s="134"/>
      <c r="Q1634" s="242"/>
      <c r="R1634" s="230"/>
      <c r="S1634" s="231"/>
      <c r="T1634" s="231"/>
      <c r="U1634" s="228"/>
      <c r="V1634" s="228"/>
      <c r="W1634" s="228"/>
    </row>
    <row r="1635" spans="16:23" x14ac:dyDescent="0.3">
      <c r="P1635" s="134"/>
      <c r="Q1635" s="242"/>
      <c r="R1635" s="230"/>
      <c r="S1635" s="231"/>
      <c r="T1635" s="231"/>
      <c r="U1635" s="228"/>
      <c r="V1635" s="228"/>
      <c r="W1635" s="228"/>
    </row>
    <row r="1636" spans="16:23" x14ac:dyDescent="0.3">
      <c r="P1636" s="134"/>
      <c r="Q1636" s="242"/>
      <c r="R1636" s="230"/>
      <c r="S1636" s="231"/>
      <c r="T1636" s="231"/>
      <c r="U1636" s="228"/>
      <c r="V1636" s="228"/>
      <c r="W1636" s="228"/>
    </row>
    <row r="1637" spans="16:23" x14ac:dyDescent="0.3">
      <c r="P1637" s="134"/>
      <c r="Q1637" s="242"/>
      <c r="R1637" s="230"/>
      <c r="S1637" s="231"/>
      <c r="T1637" s="231"/>
      <c r="U1637" s="228"/>
      <c r="V1637" s="228"/>
      <c r="W1637" s="228"/>
    </row>
    <row r="1638" spans="16:23" x14ac:dyDescent="0.3">
      <c r="P1638" s="134"/>
      <c r="Q1638" s="242"/>
      <c r="R1638" s="230"/>
      <c r="S1638" s="231"/>
      <c r="T1638" s="231"/>
      <c r="U1638" s="228"/>
      <c r="V1638" s="228"/>
      <c r="W1638" s="228"/>
    </row>
    <row r="1639" spans="16:23" x14ac:dyDescent="0.3">
      <c r="P1639" s="134"/>
      <c r="Q1639" s="242"/>
      <c r="R1639" s="230"/>
      <c r="S1639" s="231"/>
      <c r="T1639" s="231"/>
      <c r="U1639" s="228"/>
      <c r="V1639" s="228"/>
      <c r="W1639" s="228"/>
    </row>
    <row r="1640" spans="16:23" x14ac:dyDescent="0.3">
      <c r="P1640" s="134"/>
      <c r="Q1640" s="242"/>
      <c r="R1640" s="230"/>
      <c r="S1640" s="231"/>
      <c r="T1640" s="231"/>
      <c r="U1640" s="228"/>
      <c r="V1640" s="228"/>
      <c r="W1640" s="228"/>
    </row>
    <row r="1641" spans="16:23" x14ac:dyDescent="0.3">
      <c r="P1641" s="134"/>
      <c r="Q1641" s="242"/>
      <c r="R1641" s="230"/>
      <c r="S1641" s="231"/>
      <c r="T1641" s="231"/>
      <c r="U1641" s="228"/>
      <c r="V1641" s="228"/>
      <c r="W1641" s="228"/>
    </row>
    <row r="1642" spans="16:23" x14ac:dyDescent="0.3">
      <c r="P1642" s="134"/>
      <c r="Q1642" s="242"/>
      <c r="R1642" s="230"/>
      <c r="S1642" s="231"/>
      <c r="T1642" s="231"/>
      <c r="U1642" s="228"/>
      <c r="V1642" s="228"/>
      <c r="W1642" s="228"/>
    </row>
    <row r="1643" spans="16:23" x14ac:dyDescent="0.3">
      <c r="P1643" s="134"/>
      <c r="Q1643" s="242"/>
      <c r="R1643" s="230"/>
      <c r="S1643" s="231"/>
      <c r="T1643" s="231"/>
      <c r="U1643" s="228"/>
      <c r="V1643" s="228"/>
      <c r="W1643" s="228"/>
    </row>
    <row r="1644" spans="16:23" x14ac:dyDescent="0.3">
      <c r="P1644" s="134"/>
      <c r="Q1644" s="242"/>
      <c r="R1644" s="230"/>
      <c r="S1644" s="231"/>
      <c r="T1644" s="231"/>
      <c r="U1644" s="228"/>
      <c r="V1644" s="228"/>
      <c r="W1644" s="228"/>
    </row>
    <row r="1645" spans="16:23" x14ac:dyDescent="0.3">
      <c r="P1645" s="134"/>
      <c r="Q1645" s="242"/>
      <c r="R1645" s="230"/>
      <c r="S1645" s="231"/>
      <c r="T1645" s="231"/>
      <c r="U1645" s="228"/>
      <c r="V1645" s="228"/>
      <c r="W1645" s="228"/>
    </row>
    <row r="1646" spans="16:23" x14ac:dyDescent="0.3">
      <c r="P1646" s="134"/>
      <c r="Q1646" s="242"/>
      <c r="R1646" s="230"/>
      <c r="S1646" s="231"/>
      <c r="T1646" s="231"/>
      <c r="U1646" s="228"/>
      <c r="V1646" s="228"/>
      <c r="W1646" s="228"/>
    </row>
    <row r="1647" spans="16:23" x14ac:dyDescent="0.3">
      <c r="P1647" s="134"/>
      <c r="Q1647" s="242"/>
      <c r="R1647" s="230"/>
      <c r="S1647" s="231"/>
      <c r="T1647" s="231"/>
      <c r="U1647" s="228"/>
      <c r="V1647" s="228"/>
      <c r="W1647" s="228"/>
    </row>
    <row r="1648" spans="16:23" x14ac:dyDescent="0.3">
      <c r="P1648" s="134"/>
      <c r="Q1648" s="242"/>
      <c r="R1648" s="230"/>
      <c r="S1648" s="231"/>
      <c r="T1648" s="231"/>
      <c r="U1648" s="228"/>
      <c r="V1648" s="228"/>
      <c r="W1648" s="228"/>
    </row>
    <row r="1649" spans="16:23" x14ac:dyDescent="0.3">
      <c r="P1649" s="134"/>
      <c r="Q1649" s="242"/>
      <c r="R1649" s="230"/>
      <c r="S1649" s="231"/>
      <c r="T1649" s="231"/>
      <c r="U1649" s="228"/>
      <c r="V1649" s="228"/>
      <c r="W1649" s="228"/>
    </row>
    <row r="1650" spans="16:23" x14ac:dyDescent="0.3">
      <c r="P1650" s="134"/>
      <c r="Q1650" s="242"/>
      <c r="R1650" s="230"/>
      <c r="S1650" s="231"/>
      <c r="T1650" s="231"/>
      <c r="U1650" s="228"/>
      <c r="V1650" s="228"/>
      <c r="W1650" s="228"/>
    </row>
    <row r="1651" spans="16:23" x14ac:dyDescent="0.3">
      <c r="P1651" s="134"/>
      <c r="Q1651" s="242"/>
      <c r="R1651" s="230"/>
      <c r="S1651" s="231"/>
      <c r="T1651" s="231"/>
      <c r="U1651" s="228"/>
      <c r="V1651" s="228"/>
      <c r="W1651" s="228"/>
    </row>
    <row r="1652" spans="16:23" x14ac:dyDescent="0.3">
      <c r="P1652" s="134"/>
      <c r="Q1652" s="242"/>
      <c r="R1652" s="230"/>
      <c r="S1652" s="231"/>
      <c r="T1652" s="231"/>
      <c r="U1652" s="228"/>
      <c r="V1652" s="228"/>
      <c r="W1652" s="228"/>
    </row>
    <row r="1653" spans="16:23" x14ac:dyDescent="0.3">
      <c r="P1653" s="134"/>
      <c r="Q1653" s="242"/>
      <c r="R1653" s="230"/>
      <c r="S1653" s="231"/>
      <c r="T1653" s="231"/>
      <c r="U1653" s="228"/>
      <c r="V1653" s="228"/>
      <c r="W1653" s="228"/>
    </row>
    <row r="1654" spans="16:23" x14ac:dyDescent="0.3">
      <c r="P1654" s="134"/>
      <c r="Q1654" s="242"/>
      <c r="R1654" s="230"/>
      <c r="S1654" s="231"/>
      <c r="T1654" s="231"/>
      <c r="U1654" s="228"/>
      <c r="V1654" s="228"/>
      <c r="W1654" s="228"/>
    </row>
    <row r="1655" spans="16:23" x14ac:dyDescent="0.3">
      <c r="P1655" s="134"/>
      <c r="Q1655" s="242"/>
      <c r="R1655" s="230"/>
      <c r="S1655" s="231"/>
      <c r="T1655" s="231"/>
      <c r="U1655" s="228"/>
      <c r="V1655" s="228"/>
      <c r="W1655" s="228"/>
    </row>
    <row r="1656" spans="16:23" x14ac:dyDescent="0.3">
      <c r="P1656" s="134"/>
      <c r="Q1656" s="242"/>
      <c r="R1656" s="230"/>
      <c r="S1656" s="231"/>
      <c r="T1656" s="231"/>
      <c r="U1656" s="228"/>
      <c r="V1656" s="228"/>
      <c r="W1656" s="228"/>
    </row>
    <row r="1657" spans="16:23" x14ac:dyDescent="0.3">
      <c r="P1657" s="134"/>
      <c r="Q1657" s="242"/>
      <c r="R1657" s="230"/>
      <c r="S1657" s="231"/>
      <c r="T1657" s="231"/>
      <c r="U1657" s="228"/>
      <c r="V1657" s="228"/>
      <c r="W1657" s="228"/>
    </row>
    <row r="1658" spans="16:23" x14ac:dyDescent="0.3">
      <c r="P1658" s="134"/>
      <c r="Q1658" s="242"/>
      <c r="R1658" s="230"/>
      <c r="S1658" s="231"/>
      <c r="T1658" s="231"/>
      <c r="U1658" s="228"/>
      <c r="V1658" s="228"/>
      <c r="W1658" s="228"/>
    </row>
    <row r="1659" spans="16:23" x14ac:dyDescent="0.3">
      <c r="P1659" s="134"/>
      <c r="Q1659" s="242"/>
      <c r="R1659" s="230"/>
      <c r="S1659" s="231"/>
      <c r="T1659" s="231"/>
      <c r="U1659" s="228"/>
      <c r="V1659" s="228"/>
      <c r="W1659" s="228"/>
    </row>
    <row r="1660" spans="16:23" x14ac:dyDescent="0.3">
      <c r="P1660" s="134"/>
      <c r="Q1660" s="242"/>
      <c r="R1660" s="230"/>
      <c r="S1660" s="231"/>
      <c r="T1660" s="231"/>
      <c r="U1660" s="228"/>
      <c r="V1660" s="228"/>
      <c r="W1660" s="228"/>
    </row>
    <row r="1661" spans="16:23" x14ac:dyDescent="0.3">
      <c r="P1661" s="134"/>
      <c r="Q1661" s="242"/>
      <c r="R1661" s="230"/>
      <c r="S1661" s="231"/>
      <c r="T1661" s="231"/>
      <c r="U1661" s="228"/>
      <c r="V1661" s="228"/>
      <c r="W1661" s="228"/>
    </row>
    <row r="1662" spans="16:23" x14ac:dyDescent="0.3">
      <c r="P1662" s="134"/>
      <c r="Q1662" s="242"/>
      <c r="R1662" s="230"/>
      <c r="S1662" s="231"/>
      <c r="T1662" s="231"/>
      <c r="U1662" s="228"/>
      <c r="V1662" s="228"/>
      <c r="W1662" s="228"/>
    </row>
    <row r="1663" spans="16:23" x14ac:dyDescent="0.3">
      <c r="P1663" s="134"/>
      <c r="Q1663" s="242"/>
      <c r="R1663" s="230"/>
      <c r="S1663" s="231"/>
      <c r="T1663" s="231"/>
      <c r="U1663" s="228"/>
      <c r="V1663" s="228"/>
      <c r="W1663" s="228"/>
    </row>
    <row r="1664" spans="16:23" x14ac:dyDescent="0.3">
      <c r="P1664" s="134"/>
      <c r="Q1664" s="242"/>
      <c r="R1664" s="230"/>
      <c r="S1664" s="231"/>
      <c r="T1664" s="231"/>
      <c r="U1664" s="228"/>
      <c r="V1664" s="228"/>
      <c r="W1664" s="228"/>
    </row>
    <row r="1665" spans="16:23" x14ac:dyDescent="0.3">
      <c r="P1665" s="134"/>
      <c r="Q1665" s="242"/>
      <c r="R1665" s="230"/>
      <c r="S1665" s="231"/>
      <c r="T1665" s="231"/>
      <c r="U1665" s="228"/>
      <c r="V1665" s="228"/>
      <c r="W1665" s="228"/>
    </row>
    <row r="1666" spans="16:23" x14ac:dyDescent="0.3">
      <c r="P1666" s="134"/>
      <c r="Q1666" s="242"/>
      <c r="R1666" s="230"/>
      <c r="S1666" s="231"/>
      <c r="T1666" s="231"/>
      <c r="U1666" s="228"/>
      <c r="V1666" s="228"/>
      <c r="W1666" s="228"/>
    </row>
    <row r="1667" spans="16:23" x14ac:dyDescent="0.3">
      <c r="P1667" s="134"/>
      <c r="Q1667" s="242"/>
      <c r="R1667" s="230"/>
      <c r="S1667" s="231"/>
      <c r="T1667" s="231"/>
      <c r="U1667" s="228"/>
      <c r="V1667" s="228"/>
      <c r="W1667" s="228"/>
    </row>
    <row r="1668" spans="16:23" x14ac:dyDescent="0.3">
      <c r="P1668" s="134"/>
      <c r="Q1668" s="242"/>
      <c r="R1668" s="230"/>
      <c r="S1668" s="231"/>
      <c r="T1668" s="231"/>
      <c r="U1668" s="228"/>
      <c r="V1668" s="228"/>
      <c r="W1668" s="228"/>
    </row>
    <row r="1669" spans="16:23" x14ac:dyDescent="0.3">
      <c r="P1669" s="134"/>
      <c r="Q1669" s="242"/>
      <c r="R1669" s="230"/>
      <c r="S1669" s="231"/>
      <c r="T1669" s="231"/>
      <c r="U1669" s="228"/>
      <c r="V1669" s="228"/>
      <c r="W1669" s="228"/>
    </row>
    <row r="1670" spans="16:23" x14ac:dyDescent="0.3">
      <c r="P1670" s="134"/>
      <c r="Q1670" s="242"/>
      <c r="R1670" s="230"/>
      <c r="S1670" s="231"/>
      <c r="T1670" s="231"/>
      <c r="U1670" s="228"/>
      <c r="V1670" s="228"/>
      <c r="W1670" s="228"/>
    </row>
    <row r="1671" spans="16:23" x14ac:dyDescent="0.3">
      <c r="P1671" s="134"/>
      <c r="Q1671" s="242"/>
      <c r="R1671" s="230"/>
      <c r="S1671" s="231"/>
      <c r="T1671" s="231"/>
      <c r="U1671" s="228"/>
      <c r="V1671" s="228"/>
      <c r="W1671" s="228"/>
    </row>
    <row r="1672" spans="16:23" x14ac:dyDescent="0.3">
      <c r="P1672" s="134"/>
      <c r="Q1672" s="242"/>
      <c r="R1672" s="230"/>
      <c r="S1672" s="231"/>
      <c r="T1672" s="231"/>
      <c r="U1672" s="228"/>
      <c r="V1672" s="228"/>
      <c r="W1672" s="228"/>
    </row>
    <row r="1673" spans="16:23" x14ac:dyDescent="0.3">
      <c r="P1673" s="134"/>
      <c r="Q1673" s="242"/>
      <c r="R1673" s="230"/>
      <c r="S1673" s="231"/>
      <c r="T1673" s="231"/>
      <c r="U1673" s="228"/>
      <c r="V1673" s="228"/>
      <c r="W1673" s="228"/>
    </row>
    <row r="1674" spans="16:23" x14ac:dyDescent="0.3">
      <c r="P1674" s="134"/>
      <c r="Q1674" s="242"/>
      <c r="R1674" s="230"/>
      <c r="S1674" s="231"/>
      <c r="T1674" s="231"/>
      <c r="U1674" s="228"/>
      <c r="V1674" s="228"/>
      <c r="W1674" s="228"/>
    </row>
    <row r="1675" spans="16:23" x14ac:dyDescent="0.3">
      <c r="P1675" s="134"/>
      <c r="Q1675" s="242"/>
      <c r="R1675" s="230"/>
      <c r="S1675" s="231"/>
      <c r="T1675" s="231"/>
      <c r="U1675" s="228"/>
      <c r="V1675" s="228"/>
      <c r="W1675" s="228"/>
    </row>
    <row r="1676" spans="16:23" x14ac:dyDescent="0.3">
      <c r="P1676" s="134"/>
      <c r="Q1676" s="242"/>
      <c r="R1676" s="230"/>
      <c r="S1676" s="231"/>
      <c r="T1676" s="231"/>
      <c r="U1676" s="228"/>
      <c r="V1676" s="228"/>
      <c r="W1676" s="228"/>
    </row>
    <row r="1677" spans="16:23" x14ac:dyDescent="0.3">
      <c r="P1677" s="134"/>
      <c r="Q1677" s="242"/>
      <c r="R1677" s="230"/>
      <c r="S1677" s="231"/>
      <c r="T1677" s="231"/>
      <c r="U1677" s="228"/>
      <c r="V1677" s="228"/>
      <c r="W1677" s="228"/>
    </row>
    <row r="1678" spans="16:23" x14ac:dyDescent="0.3">
      <c r="P1678" s="134"/>
      <c r="Q1678" s="242"/>
      <c r="R1678" s="230"/>
      <c r="S1678" s="231"/>
      <c r="T1678" s="231"/>
      <c r="U1678" s="228"/>
      <c r="V1678" s="228"/>
      <c r="W1678" s="228"/>
    </row>
    <row r="1679" spans="16:23" x14ac:dyDescent="0.3">
      <c r="P1679" s="134"/>
      <c r="Q1679" s="242"/>
      <c r="R1679" s="230"/>
      <c r="S1679" s="231"/>
      <c r="T1679" s="231"/>
      <c r="U1679" s="228"/>
      <c r="V1679" s="228"/>
      <c r="W1679" s="228"/>
    </row>
    <row r="1680" spans="16:23" x14ac:dyDescent="0.3">
      <c r="P1680" s="134"/>
      <c r="Q1680" s="242"/>
      <c r="R1680" s="230"/>
      <c r="S1680" s="231"/>
      <c r="T1680" s="231"/>
      <c r="U1680" s="228"/>
      <c r="V1680" s="228"/>
      <c r="W1680" s="228"/>
    </row>
    <row r="1681" spans="16:23" x14ac:dyDescent="0.3">
      <c r="P1681" s="134"/>
      <c r="Q1681" s="242"/>
      <c r="R1681" s="230"/>
      <c r="S1681" s="231"/>
      <c r="T1681" s="231"/>
      <c r="U1681" s="228"/>
      <c r="V1681" s="228"/>
      <c r="W1681" s="228"/>
    </row>
    <row r="1682" spans="16:23" x14ac:dyDescent="0.3">
      <c r="P1682" s="134"/>
      <c r="Q1682" s="242"/>
      <c r="R1682" s="230"/>
      <c r="S1682" s="231"/>
      <c r="T1682" s="231"/>
      <c r="U1682" s="228"/>
      <c r="V1682" s="228"/>
      <c r="W1682" s="228"/>
    </row>
    <row r="1683" spans="16:23" x14ac:dyDescent="0.3">
      <c r="P1683" s="134"/>
      <c r="Q1683" s="242"/>
      <c r="R1683" s="230"/>
      <c r="S1683" s="231"/>
      <c r="T1683" s="231"/>
      <c r="U1683" s="228"/>
      <c r="V1683" s="228"/>
      <c r="W1683" s="228"/>
    </row>
    <row r="1684" spans="16:23" x14ac:dyDescent="0.3">
      <c r="P1684" s="134"/>
      <c r="Q1684" s="242"/>
      <c r="R1684" s="230"/>
      <c r="S1684" s="231"/>
      <c r="T1684" s="231"/>
      <c r="U1684" s="228"/>
      <c r="V1684" s="228"/>
      <c r="W1684" s="228"/>
    </row>
    <row r="1685" spans="16:23" x14ac:dyDescent="0.3">
      <c r="P1685" s="134"/>
      <c r="Q1685" s="242"/>
      <c r="R1685" s="230"/>
      <c r="S1685" s="231"/>
      <c r="T1685" s="231"/>
      <c r="U1685" s="228"/>
      <c r="V1685" s="228"/>
      <c r="W1685" s="228"/>
    </row>
    <row r="1686" spans="16:23" x14ac:dyDescent="0.3">
      <c r="P1686" s="134"/>
      <c r="Q1686" s="242"/>
      <c r="R1686" s="230"/>
      <c r="S1686" s="231"/>
      <c r="T1686" s="231"/>
      <c r="U1686" s="228"/>
      <c r="V1686" s="228"/>
      <c r="W1686" s="228"/>
    </row>
    <row r="1687" spans="16:23" x14ac:dyDescent="0.3">
      <c r="P1687" s="134"/>
      <c r="Q1687" s="242"/>
      <c r="R1687" s="230"/>
      <c r="S1687" s="231"/>
      <c r="T1687" s="231"/>
      <c r="U1687" s="228"/>
      <c r="V1687" s="228"/>
      <c r="W1687" s="228"/>
    </row>
    <row r="1688" spans="16:23" x14ac:dyDescent="0.3">
      <c r="P1688" s="134"/>
      <c r="Q1688" s="242"/>
      <c r="R1688" s="230"/>
      <c r="S1688" s="231"/>
      <c r="T1688" s="231"/>
      <c r="U1688" s="228"/>
      <c r="V1688" s="228"/>
      <c r="W1688" s="228"/>
    </row>
    <row r="1689" spans="16:23" x14ac:dyDescent="0.3">
      <c r="P1689" s="134"/>
      <c r="Q1689" s="242"/>
      <c r="R1689" s="230"/>
      <c r="S1689" s="231"/>
      <c r="T1689" s="231"/>
      <c r="U1689" s="228"/>
      <c r="V1689" s="228"/>
      <c r="W1689" s="228"/>
    </row>
    <row r="1690" spans="16:23" x14ac:dyDescent="0.3">
      <c r="P1690" s="134"/>
      <c r="Q1690" s="242"/>
      <c r="R1690" s="230"/>
      <c r="S1690" s="231"/>
      <c r="T1690" s="231"/>
      <c r="U1690" s="228"/>
      <c r="V1690" s="228"/>
      <c r="W1690" s="228"/>
    </row>
    <row r="1691" spans="16:23" x14ac:dyDescent="0.3">
      <c r="P1691" s="134"/>
      <c r="Q1691" s="242"/>
      <c r="R1691" s="230"/>
      <c r="S1691" s="231"/>
      <c r="T1691" s="231"/>
      <c r="U1691" s="228"/>
      <c r="V1691" s="228"/>
      <c r="W1691" s="228"/>
    </row>
    <row r="1692" spans="16:23" x14ac:dyDescent="0.3">
      <c r="P1692" s="134"/>
      <c r="Q1692" s="242"/>
      <c r="R1692" s="230"/>
      <c r="S1692" s="231"/>
      <c r="T1692" s="231"/>
      <c r="U1692" s="228"/>
      <c r="V1692" s="228"/>
      <c r="W1692" s="228"/>
    </row>
    <row r="1693" spans="16:23" x14ac:dyDescent="0.3">
      <c r="P1693" s="134"/>
      <c r="Q1693" s="242"/>
      <c r="R1693" s="230"/>
      <c r="S1693" s="231"/>
      <c r="T1693" s="231"/>
      <c r="U1693" s="228"/>
      <c r="V1693" s="228"/>
      <c r="W1693" s="228"/>
    </row>
    <row r="1694" spans="16:23" x14ac:dyDescent="0.3">
      <c r="P1694" s="134"/>
      <c r="Q1694" s="242"/>
      <c r="R1694" s="230"/>
      <c r="S1694" s="231"/>
      <c r="T1694" s="231"/>
      <c r="U1694" s="228"/>
      <c r="V1694" s="228"/>
      <c r="W1694" s="228"/>
    </row>
    <row r="1695" spans="16:23" x14ac:dyDescent="0.3">
      <c r="P1695" s="134"/>
      <c r="Q1695" s="242"/>
      <c r="R1695" s="230"/>
      <c r="S1695" s="231"/>
      <c r="T1695" s="231"/>
      <c r="U1695" s="228"/>
      <c r="V1695" s="228"/>
      <c r="W1695" s="228"/>
    </row>
    <row r="1696" spans="16:23" x14ac:dyDescent="0.3">
      <c r="P1696" s="134"/>
      <c r="Q1696" s="242"/>
      <c r="R1696" s="230"/>
      <c r="S1696" s="231"/>
      <c r="T1696" s="231"/>
      <c r="U1696" s="228"/>
      <c r="V1696" s="228"/>
      <c r="W1696" s="228"/>
    </row>
    <row r="1697" spans="16:23" x14ac:dyDescent="0.3">
      <c r="P1697" s="134"/>
      <c r="Q1697" s="242"/>
      <c r="R1697" s="230"/>
      <c r="S1697" s="231"/>
      <c r="T1697" s="231"/>
      <c r="U1697" s="228"/>
      <c r="V1697" s="228"/>
      <c r="W1697" s="228"/>
    </row>
    <row r="1698" spans="16:23" x14ac:dyDescent="0.3">
      <c r="P1698" s="134"/>
      <c r="Q1698" s="242"/>
      <c r="R1698" s="230"/>
      <c r="S1698" s="231"/>
      <c r="T1698" s="231"/>
      <c r="U1698" s="228"/>
      <c r="V1698" s="228"/>
      <c r="W1698" s="228"/>
    </row>
    <row r="1699" spans="16:23" x14ac:dyDescent="0.3">
      <c r="P1699" s="134"/>
      <c r="Q1699" s="242"/>
      <c r="R1699" s="230"/>
      <c r="S1699" s="231"/>
      <c r="T1699" s="231"/>
      <c r="U1699" s="228"/>
      <c r="V1699" s="228"/>
      <c r="W1699" s="228"/>
    </row>
    <row r="1700" spans="16:23" x14ac:dyDescent="0.3">
      <c r="P1700" s="134"/>
      <c r="Q1700" s="242"/>
      <c r="R1700" s="230"/>
      <c r="S1700" s="231"/>
      <c r="T1700" s="231"/>
      <c r="U1700" s="228"/>
      <c r="V1700" s="228"/>
      <c r="W1700" s="228"/>
    </row>
    <row r="1701" spans="16:23" x14ac:dyDescent="0.3">
      <c r="P1701" s="134"/>
      <c r="Q1701" s="242"/>
      <c r="R1701" s="230"/>
      <c r="S1701" s="231"/>
      <c r="T1701" s="231"/>
      <c r="U1701" s="228"/>
      <c r="V1701" s="228"/>
      <c r="W1701" s="228"/>
    </row>
    <row r="1702" spans="16:23" x14ac:dyDescent="0.3">
      <c r="P1702" s="134"/>
      <c r="Q1702" s="242"/>
      <c r="R1702" s="230"/>
      <c r="S1702" s="231"/>
      <c r="T1702" s="231"/>
      <c r="U1702" s="228"/>
      <c r="V1702" s="228"/>
      <c r="W1702" s="228"/>
    </row>
    <row r="1703" spans="16:23" x14ac:dyDescent="0.3">
      <c r="P1703" s="134"/>
      <c r="Q1703" s="242"/>
      <c r="R1703" s="230"/>
      <c r="S1703" s="231"/>
      <c r="T1703" s="231"/>
      <c r="U1703" s="228"/>
      <c r="V1703" s="228"/>
      <c r="W1703" s="228"/>
    </row>
    <row r="1704" spans="16:23" x14ac:dyDescent="0.3">
      <c r="P1704" s="134"/>
      <c r="Q1704" s="242"/>
      <c r="R1704" s="230"/>
      <c r="S1704" s="231"/>
      <c r="T1704" s="231"/>
      <c r="U1704" s="228"/>
      <c r="V1704" s="228"/>
      <c r="W1704" s="228"/>
    </row>
    <row r="1705" spans="16:23" x14ac:dyDescent="0.3">
      <c r="P1705" s="134"/>
      <c r="Q1705" s="242"/>
      <c r="R1705" s="230"/>
      <c r="S1705" s="231"/>
      <c r="T1705" s="231"/>
      <c r="U1705" s="228"/>
      <c r="V1705" s="228"/>
      <c r="W1705" s="228"/>
    </row>
    <row r="1706" spans="16:23" x14ac:dyDescent="0.3">
      <c r="P1706" s="134"/>
      <c r="Q1706" s="242"/>
      <c r="R1706" s="230"/>
      <c r="S1706" s="231"/>
      <c r="T1706" s="231"/>
      <c r="U1706" s="228"/>
      <c r="V1706" s="228"/>
      <c r="W1706" s="228"/>
    </row>
    <row r="1707" spans="16:23" x14ac:dyDescent="0.3">
      <c r="P1707" s="134"/>
      <c r="Q1707" s="242"/>
      <c r="R1707" s="230"/>
      <c r="S1707" s="231"/>
      <c r="T1707" s="231"/>
      <c r="U1707" s="228"/>
      <c r="V1707" s="228"/>
      <c r="W1707" s="228"/>
    </row>
    <row r="1708" spans="16:23" x14ac:dyDescent="0.3">
      <c r="P1708" s="134"/>
      <c r="Q1708" s="242"/>
      <c r="R1708" s="230"/>
      <c r="S1708" s="231"/>
      <c r="T1708" s="231"/>
      <c r="U1708" s="228"/>
      <c r="V1708" s="228"/>
      <c r="W1708" s="228"/>
    </row>
    <row r="1709" spans="16:23" x14ac:dyDescent="0.3">
      <c r="P1709" s="134"/>
      <c r="Q1709" s="242"/>
      <c r="R1709" s="230"/>
      <c r="S1709" s="231"/>
      <c r="T1709" s="231"/>
      <c r="U1709" s="228"/>
      <c r="V1709" s="228"/>
      <c r="W1709" s="228"/>
    </row>
    <row r="1710" spans="16:23" x14ac:dyDescent="0.3">
      <c r="P1710" s="134"/>
      <c r="Q1710" s="242"/>
      <c r="R1710" s="230"/>
      <c r="S1710" s="231"/>
      <c r="T1710" s="231"/>
      <c r="U1710" s="228"/>
      <c r="V1710" s="228"/>
      <c r="W1710" s="228"/>
    </row>
    <row r="1711" spans="16:23" x14ac:dyDescent="0.3">
      <c r="P1711" s="134"/>
      <c r="Q1711" s="242"/>
      <c r="R1711" s="230"/>
      <c r="S1711" s="231"/>
      <c r="T1711" s="231"/>
      <c r="U1711" s="228"/>
      <c r="V1711" s="228"/>
      <c r="W1711" s="228"/>
    </row>
    <row r="1712" spans="16:23" x14ac:dyDescent="0.3">
      <c r="P1712" s="134"/>
      <c r="Q1712" s="242"/>
      <c r="R1712" s="230"/>
      <c r="S1712" s="231"/>
      <c r="T1712" s="231"/>
      <c r="U1712" s="228"/>
      <c r="V1712" s="228"/>
      <c r="W1712" s="228"/>
    </row>
    <row r="1713" spans="16:23" x14ac:dyDescent="0.3">
      <c r="P1713" s="134"/>
      <c r="Q1713" s="242"/>
      <c r="R1713" s="230"/>
      <c r="S1713" s="231"/>
      <c r="T1713" s="231"/>
      <c r="U1713" s="228"/>
      <c r="V1713" s="228"/>
      <c r="W1713" s="228"/>
    </row>
    <row r="1714" spans="16:23" x14ac:dyDescent="0.3">
      <c r="P1714" s="134"/>
      <c r="Q1714" s="242"/>
      <c r="R1714" s="230"/>
      <c r="S1714" s="231"/>
      <c r="T1714" s="231"/>
      <c r="U1714" s="228"/>
      <c r="V1714" s="228"/>
      <c r="W1714" s="228"/>
    </row>
    <row r="1715" spans="16:23" x14ac:dyDescent="0.3">
      <c r="P1715" s="134"/>
      <c r="Q1715" s="242"/>
      <c r="R1715" s="230"/>
      <c r="S1715" s="231"/>
      <c r="T1715" s="231"/>
      <c r="U1715" s="228"/>
      <c r="V1715" s="228"/>
      <c r="W1715" s="228"/>
    </row>
    <row r="1716" spans="16:23" x14ac:dyDescent="0.3">
      <c r="P1716" s="134"/>
      <c r="Q1716" s="242"/>
      <c r="R1716" s="230"/>
      <c r="S1716" s="231"/>
      <c r="T1716" s="231"/>
      <c r="U1716" s="228"/>
      <c r="V1716" s="228"/>
      <c r="W1716" s="228"/>
    </row>
    <row r="1717" spans="16:23" x14ac:dyDescent="0.3">
      <c r="P1717" s="134"/>
      <c r="Q1717" s="242"/>
      <c r="R1717" s="230"/>
      <c r="S1717" s="231"/>
      <c r="T1717" s="231"/>
      <c r="U1717" s="228"/>
      <c r="V1717" s="228"/>
      <c r="W1717" s="228"/>
    </row>
    <row r="1718" spans="16:23" x14ac:dyDescent="0.3">
      <c r="P1718" s="134"/>
      <c r="Q1718" s="242"/>
      <c r="R1718" s="230"/>
      <c r="S1718" s="231"/>
      <c r="T1718" s="231"/>
      <c r="U1718" s="228"/>
      <c r="V1718" s="228"/>
      <c r="W1718" s="228"/>
    </row>
    <row r="1719" spans="16:23" x14ac:dyDescent="0.3">
      <c r="P1719" s="134"/>
      <c r="Q1719" s="242"/>
      <c r="R1719" s="230"/>
      <c r="S1719" s="231"/>
      <c r="T1719" s="231"/>
      <c r="U1719" s="228"/>
      <c r="V1719" s="228"/>
      <c r="W1719" s="228"/>
    </row>
    <row r="1720" spans="16:23" x14ac:dyDescent="0.3">
      <c r="P1720" s="134"/>
      <c r="Q1720" s="242"/>
      <c r="R1720" s="230"/>
      <c r="S1720" s="231"/>
      <c r="T1720" s="231"/>
      <c r="U1720" s="228"/>
      <c r="V1720" s="228"/>
      <c r="W1720" s="228"/>
    </row>
    <row r="1721" spans="16:23" x14ac:dyDescent="0.3">
      <c r="P1721" s="134"/>
      <c r="Q1721" s="242"/>
      <c r="R1721" s="230"/>
      <c r="S1721" s="231"/>
      <c r="T1721" s="231"/>
      <c r="U1721" s="228"/>
      <c r="V1721" s="228"/>
      <c r="W1721" s="228"/>
    </row>
    <row r="1722" spans="16:23" x14ac:dyDescent="0.3">
      <c r="P1722" s="134"/>
      <c r="Q1722" s="242"/>
      <c r="R1722" s="230"/>
      <c r="S1722" s="231"/>
      <c r="T1722" s="231"/>
      <c r="U1722" s="228"/>
      <c r="V1722" s="228"/>
      <c r="W1722" s="228"/>
    </row>
    <row r="1723" spans="16:23" x14ac:dyDescent="0.3">
      <c r="P1723" s="134"/>
      <c r="Q1723" s="242"/>
      <c r="R1723" s="230"/>
      <c r="S1723" s="231"/>
      <c r="T1723" s="231"/>
      <c r="U1723" s="228"/>
      <c r="V1723" s="228"/>
      <c r="W1723" s="228"/>
    </row>
    <row r="1724" spans="16:23" x14ac:dyDescent="0.3">
      <c r="P1724" s="134"/>
      <c r="Q1724" s="242"/>
      <c r="R1724" s="230"/>
      <c r="S1724" s="231"/>
      <c r="T1724" s="231"/>
      <c r="U1724" s="228"/>
      <c r="V1724" s="228"/>
      <c r="W1724" s="228"/>
    </row>
    <row r="1725" spans="16:23" x14ac:dyDescent="0.3">
      <c r="P1725" s="134"/>
      <c r="Q1725" s="242"/>
      <c r="R1725" s="230"/>
      <c r="S1725" s="231"/>
      <c r="T1725" s="232"/>
      <c r="U1725" s="135"/>
    </row>
    <row r="1726" spans="16:23" x14ac:dyDescent="0.3">
      <c r="P1726" s="134"/>
      <c r="Q1726" s="242"/>
      <c r="R1726" s="230"/>
      <c r="S1726" s="231"/>
      <c r="T1726" s="232"/>
      <c r="U1726" s="135"/>
    </row>
    <row r="1727" spans="16:23" x14ac:dyDescent="0.3">
      <c r="P1727" s="134"/>
      <c r="Q1727" s="242"/>
      <c r="R1727" s="230"/>
      <c r="S1727" s="231"/>
      <c r="T1727" s="232"/>
      <c r="U1727" s="135"/>
    </row>
    <row r="1728" spans="16:23" x14ac:dyDescent="0.3">
      <c r="P1728" s="134"/>
      <c r="Q1728" s="242"/>
      <c r="R1728" s="230"/>
      <c r="S1728" s="231"/>
      <c r="T1728" s="232"/>
      <c r="U1728" s="135"/>
    </row>
    <row r="1729" spans="16:21" x14ac:dyDescent="0.3">
      <c r="P1729" s="134"/>
      <c r="Q1729" s="242"/>
      <c r="R1729" s="230"/>
      <c r="S1729" s="231"/>
      <c r="T1729" s="232"/>
      <c r="U1729" s="135"/>
    </row>
    <row r="1730" spans="16:21" x14ac:dyDescent="0.3">
      <c r="P1730" s="134"/>
      <c r="Q1730" s="242"/>
      <c r="R1730" s="230"/>
      <c r="S1730" s="231"/>
      <c r="T1730" s="232"/>
      <c r="U1730" s="135"/>
    </row>
    <row r="1731" spans="16:21" x14ac:dyDescent="0.3">
      <c r="P1731" s="134"/>
      <c r="Q1731" s="242"/>
      <c r="R1731" s="230"/>
      <c r="S1731" s="231"/>
      <c r="T1731" s="232"/>
      <c r="U1731" s="135"/>
    </row>
    <row r="1732" spans="16:21" x14ac:dyDescent="0.3">
      <c r="P1732" s="134"/>
      <c r="Q1732" s="242"/>
      <c r="R1732" s="230"/>
      <c r="S1732" s="231"/>
      <c r="T1732" s="232"/>
      <c r="U1732" s="135"/>
    </row>
    <row r="1733" spans="16:21" x14ac:dyDescent="0.3">
      <c r="P1733" s="134"/>
      <c r="Q1733" s="242"/>
      <c r="R1733" s="230"/>
      <c r="S1733" s="231"/>
      <c r="T1733" s="232"/>
      <c r="U1733" s="135"/>
    </row>
    <row r="1734" spans="16:21" x14ac:dyDescent="0.3">
      <c r="P1734" s="134"/>
      <c r="Q1734" s="242"/>
      <c r="R1734" s="230"/>
      <c r="S1734" s="231"/>
      <c r="T1734" s="232"/>
      <c r="U1734" s="135"/>
    </row>
    <row r="1735" spans="16:21" x14ac:dyDescent="0.3">
      <c r="P1735" s="134"/>
      <c r="Q1735" s="242"/>
      <c r="R1735" s="230"/>
      <c r="S1735" s="231"/>
      <c r="T1735" s="232"/>
      <c r="U1735" s="135"/>
    </row>
    <row r="1736" spans="16:21" x14ac:dyDescent="0.3">
      <c r="P1736" s="134"/>
      <c r="Q1736" s="242"/>
      <c r="R1736" s="230"/>
      <c r="S1736" s="231"/>
      <c r="T1736" s="232"/>
      <c r="U1736" s="135"/>
    </row>
    <row r="1737" spans="16:21" x14ac:dyDescent="0.3">
      <c r="P1737" s="134"/>
      <c r="Q1737" s="242"/>
      <c r="R1737" s="230"/>
      <c r="S1737" s="231"/>
      <c r="T1737" s="232"/>
      <c r="U1737" s="135"/>
    </row>
    <row r="1738" spans="16:21" x14ac:dyDescent="0.3">
      <c r="P1738" s="134"/>
      <c r="Q1738" s="242"/>
      <c r="R1738" s="230"/>
      <c r="S1738" s="231"/>
      <c r="T1738" s="232"/>
      <c r="U1738" s="135"/>
    </row>
    <row r="1739" spans="16:21" x14ac:dyDescent="0.3">
      <c r="P1739" s="134"/>
      <c r="Q1739" s="242"/>
      <c r="R1739" s="230"/>
      <c r="S1739" s="231"/>
      <c r="T1739" s="232"/>
      <c r="U1739" s="135"/>
    </row>
    <row r="1740" spans="16:21" x14ac:dyDescent="0.3">
      <c r="P1740" s="134"/>
      <c r="Q1740" s="242"/>
      <c r="R1740" s="230"/>
      <c r="S1740" s="231"/>
      <c r="T1740" s="232"/>
      <c r="U1740" s="135"/>
    </row>
    <row r="1741" spans="16:21" x14ac:dyDescent="0.3">
      <c r="P1741" s="134"/>
      <c r="Q1741" s="242"/>
      <c r="R1741" s="230"/>
      <c r="S1741" s="231"/>
      <c r="T1741" s="232"/>
      <c r="U1741" s="135"/>
    </row>
    <row r="1742" spans="16:21" x14ac:dyDescent="0.3">
      <c r="P1742" s="134"/>
      <c r="Q1742" s="242"/>
      <c r="R1742" s="230"/>
      <c r="S1742" s="231"/>
      <c r="T1742" s="232"/>
      <c r="U1742" s="135"/>
    </row>
    <row r="1743" spans="16:21" x14ac:dyDescent="0.3">
      <c r="P1743" s="134"/>
      <c r="Q1743" s="242"/>
      <c r="R1743" s="230"/>
      <c r="S1743" s="231"/>
      <c r="T1743" s="232"/>
      <c r="U1743" s="135"/>
    </row>
    <row r="1744" spans="16:21" x14ac:dyDescent="0.3">
      <c r="P1744" s="134"/>
      <c r="Q1744" s="242"/>
      <c r="R1744" s="230"/>
      <c r="S1744" s="231"/>
      <c r="T1744" s="232"/>
      <c r="U1744" s="135"/>
    </row>
    <row r="1745" spans="16:21" x14ac:dyDescent="0.3">
      <c r="P1745" s="134"/>
      <c r="Q1745" s="242"/>
      <c r="R1745" s="230"/>
      <c r="S1745" s="231"/>
      <c r="T1745" s="232"/>
      <c r="U1745" s="135"/>
    </row>
    <row r="1746" spans="16:21" x14ac:dyDescent="0.3">
      <c r="P1746" s="134"/>
      <c r="Q1746" s="242"/>
      <c r="R1746" s="230"/>
      <c r="S1746" s="231"/>
      <c r="T1746" s="232"/>
      <c r="U1746" s="135"/>
    </row>
    <row r="1747" spans="16:21" x14ac:dyDescent="0.3">
      <c r="P1747" s="134"/>
      <c r="Q1747" s="242"/>
      <c r="R1747" s="230"/>
      <c r="S1747" s="231"/>
      <c r="T1747" s="232"/>
      <c r="U1747" s="135"/>
    </row>
    <row r="1748" spans="16:21" x14ac:dyDescent="0.3">
      <c r="P1748" s="134"/>
      <c r="Q1748" s="242"/>
      <c r="R1748" s="230"/>
      <c r="S1748" s="231"/>
      <c r="T1748" s="232"/>
      <c r="U1748" s="135"/>
    </row>
    <row r="1749" spans="16:21" x14ac:dyDescent="0.3">
      <c r="P1749" s="134"/>
      <c r="Q1749" s="242"/>
      <c r="R1749" s="230"/>
      <c r="S1749" s="231"/>
      <c r="T1749" s="232"/>
      <c r="U1749" s="135"/>
    </row>
    <row r="1750" spans="16:21" x14ac:dyDescent="0.3">
      <c r="P1750" s="134"/>
      <c r="Q1750" s="242"/>
      <c r="R1750" s="230"/>
      <c r="S1750" s="231"/>
      <c r="T1750" s="232"/>
      <c r="U1750" s="135"/>
    </row>
    <row r="1751" spans="16:21" x14ac:dyDescent="0.3">
      <c r="P1751" s="134"/>
      <c r="Q1751" s="242"/>
      <c r="R1751" s="230"/>
      <c r="S1751" s="231"/>
      <c r="T1751" s="232"/>
      <c r="U1751" s="135"/>
    </row>
    <row r="1752" spans="16:21" x14ac:dyDescent="0.3">
      <c r="P1752" s="134"/>
      <c r="Q1752" s="242"/>
      <c r="R1752" s="230"/>
      <c r="S1752" s="231"/>
      <c r="T1752" s="232"/>
      <c r="U1752" s="135"/>
    </row>
    <row r="1753" spans="16:21" x14ac:dyDescent="0.3">
      <c r="P1753" s="134"/>
      <c r="Q1753" s="242"/>
      <c r="R1753" s="230"/>
      <c r="S1753" s="231"/>
      <c r="T1753" s="232"/>
      <c r="U1753" s="135"/>
    </row>
    <row r="1754" spans="16:21" x14ac:dyDescent="0.3">
      <c r="P1754" s="134"/>
      <c r="Q1754" s="242"/>
      <c r="R1754" s="230"/>
      <c r="S1754" s="231"/>
      <c r="T1754" s="232"/>
      <c r="U1754" s="135"/>
    </row>
    <row r="1755" spans="16:21" x14ac:dyDescent="0.3">
      <c r="P1755" s="134"/>
      <c r="Q1755" s="242"/>
      <c r="R1755" s="230"/>
      <c r="S1755" s="231"/>
      <c r="T1755" s="232"/>
      <c r="U1755" s="135"/>
    </row>
    <row r="1756" spans="16:21" x14ac:dyDescent="0.3">
      <c r="P1756" s="134"/>
      <c r="Q1756" s="242"/>
      <c r="R1756" s="230"/>
      <c r="S1756" s="231"/>
      <c r="T1756" s="232"/>
      <c r="U1756" s="135"/>
    </row>
    <row r="1757" spans="16:21" x14ac:dyDescent="0.3">
      <c r="P1757" s="134"/>
      <c r="Q1757" s="242"/>
      <c r="R1757" s="230"/>
      <c r="S1757" s="231"/>
      <c r="T1757" s="232"/>
      <c r="U1757" s="135"/>
    </row>
    <row r="1758" spans="16:21" x14ac:dyDescent="0.3">
      <c r="P1758" s="134"/>
      <c r="Q1758" s="242"/>
      <c r="R1758" s="230"/>
      <c r="S1758" s="231"/>
      <c r="T1758" s="232"/>
      <c r="U1758" s="135"/>
    </row>
    <row r="1759" spans="16:21" x14ac:dyDescent="0.3">
      <c r="P1759" s="134"/>
      <c r="Q1759" s="242"/>
      <c r="R1759" s="230"/>
      <c r="S1759" s="231"/>
      <c r="T1759" s="232"/>
      <c r="U1759" s="135"/>
    </row>
    <row r="1760" spans="16:21" x14ac:dyDescent="0.3">
      <c r="P1760" s="134"/>
      <c r="Q1760" s="242"/>
      <c r="R1760" s="230"/>
      <c r="S1760" s="231"/>
      <c r="T1760" s="232"/>
      <c r="U1760" s="135"/>
    </row>
    <row r="1761" spans="16:21" x14ac:dyDescent="0.3">
      <c r="P1761" s="134"/>
      <c r="Q1761" s="242"/>
      <c r="R1761" s="230"/>
      <c r="S1761" s="231"/>
      <c r="T1761" s="232"/>
      <c r="U1761" s="135"/>
    </row>
    <row r="1762" spans="16:21" x14ac:dyDescent="0.3">
      <c r="P1762" s="134"/>
      <c r="Q1762" s="242"/>
      <c r="R1762" s="230"/>
      <c r="S1762" s="231"/>
      <c r="T1762" s="232"/>
      <c r="U1762" s="135"/>
    </row>
    <row r="1763" spans="16:21" x14ac:dyDescent="0.3">
      <c r="P1763" s="134"/>
      <c r="Q1763" s="242"/>
      <c r="R1763" s="230"/>
      <c r="S1763" s="231"/>
      <c r="T1763" s="232"/>
      <c r="U1763" s="135"/>
    </row>
    <row r="1764" spans="16:21" x14ac:dyDescent="0.3">
      <c r="P1764" s="134"/>
      <c r="Q1764" s="242"/>
      <c r="R1764" s="230"/>
      <c r="S1764" s="231"/>
      <c r="T1764" s="232"/>
      <c r="U1764" s="135"/>
    </row>
    <row r="1765" spans="16:21" x14ac:dyDescent="0.3">
      <c r="P1765" s="134"/>
      <c r="Q1765" s="242"/>
      <c r="R1765" s="230"/>
      <c r="S1765" s="231"/>
      <c r="T1765" s="232"/>
      <c r="U1765" s="135"/>
    </row>
    <row r="1766" spans="16:21" x14ac:dyDescent="0.3">
      <c r="P1766" s="134"/>
      <c r="Q1766" s="242"/>
      <c r="R1766" s="230"/>
      <c r="S1766" s="231"/>
      <c r="T1766" s="232"/>
      <c r="U1766" s="135"/>
    </row>
    <row r="1767" spans="16:21" x14ac:dyDescent="0.3">
      <c r="P1767" s="134"/>
      <c r="Q1767" s="242"/>
      <c r="R1767" s="230"/>
      <c r="S1767" s="231"/>
      <c r="T1767" s="232"/>
      <c r="U1767" s="135"/>
    </row>
    <row r="1768" spans="16:21" x14ac:dyDescent="0.3">
      <c r="P1768" s="134"/>
      <c r="Q1768" s="242"/>
      <c r="R1768" s="230"/>
      <c r="S1768" s="231"/>
      <c r="T1768" s="232"/>
      <c r="U1768" s="135"/>
    </row>
    <row r="1769" spans="16:21" x14ac:dyDescent="0.3">
      <c r="P1769" s="134"/>
      <c r="Q1769" s="242"/>
      <c r="R1769" s="230"/>
      <c r="S1769" s="231"/>
      <c r="T1769" s="232"/>
      <c r="U1769" s="135"/>
    </row>
    <row r="1770" spans="16:21" x14ac:dyDescent="0.3">
      <c r="P1770" s="134"/>
      <c r="Q1770" s="242"/>
      <c r="R1770" s="230"/>
      <c r="S1770" s="231"/>
      <c r="T1770" s="232"/>
      <c r="U1770" s="135"/>
    </row>
    <row r="1771" spans="16:21" x14ac:dyDescent="0.3">
      <c r="P1771" s="134"/>
      <c r="Q1771" s="242"/>
      <c r="R1771" s="230"/>
      <c r="S1771" s="231"/>
      <c r="T1771" s="232"/>
      <c r="U1771" s="135"/>
    </row>
    <row r="1772" spans="16:21" x14ac:dyDescent="0.3">
      <c r="P1772" s="134"/>
      <c r="Q1772" s="242"/>
      <c r="R1772" s="230"/>
      <c r="S1772" s="231"/>
      <c r="T1772" s="232"/>
      <c r="U1772" s="135"/>
    </row>
    <row r="1773" spans="16:21" x14ac:dyDescent="0.3">
      <c r="P1773" s="134"/>
      <c r="Q1773" s="242"/>
      <c r="R1773" s="230"/>
      <c r="S1773" s="231"/>
      <c r="T1773" s="232"/>
      <c r="U1773" s="135"/>
    </row>
    <row r="1774" spans="16:21" x14ac:dyDescent="0.3">
      <c r="P1774" s="134"/>
      <c r="Q1774" s="242"/>
      <c r="R1774" s="230"/>
      <c r="S1774" s="231"/>
      <c r="T1774" s="232"/>
      <c r="U1774" s="135"/>
    </row>
    <row r="1775" spans="16:21" x14ac:dyDescent="0.3">
      <c r="P1775" s="134"/>
      <c r="Q1775" s="242"/>
      <c r="R1775" s="230"/>
      <c r="S1775" s="231"/>
      <c r="T1775" s="232"/>
      <c r="U1775" s="135"/>
    </row>
    <row r="1776" spans="16:21" x14ac:dyDescent="0.3">
      <c r="P1776" s="134"/>
      <c r="Q1776" s="242"/>
      <c r="R1776" s="230"/>
      <c r="S1776" s="231"/>
      <c r="T1776" s="232"/>
      <c r="U1776" s="135"/>
    </row>
    <row r="1777" spans="16:21" x14ac:dyDescent="0.3">
      <c r="P1777" s="134"/>
      <c r="Q1777" s="242"/>
      <c r="R1777" s="230"/>
      <c r="S1777" s="231"/>
      <c r="T1777" s="232"/>
      <c r="U1777" s="135"/>
    </row>
    <row r="1778" spans="16:21" x14ac:dyDescent="0.3">
      <c r="P1778" s="134"/>
      <c r="Q1778" s="242"/>
      <c r="R1778" s="230"/>
      <c r="S1778" s="231"/>
      <c r="T1778" s="232"/>
      <c r="U1778" s="135"/>
    </row>
    <row r="1779" spans="16:21" x14ac:dyDescent="0.3">
      <c r="P1779" s="134"/>
      <c r="Q1779" s="242"/>
      <c r="R1779" s="230"/>
      <c r="S1779" s="231"/>
      <c r="T1779" s="232"/>
      <c r="U1779" s="135"/>
    </row>
    <row r="1780" spans="16:21" x14ac:dyDescent="0.3">
      <c r="P1780" s="134"/>
      <c r="Q1780" s="242"/>
      <c r="R1780" s="230"/>
      <c r="S1780" s="231"/>
      <c r="T1780" s="232"/>
      <c r="U1780" s="135"/>
    </row>
    <row r="1781" spans="16:21" x14ac:dyDescent="0.3">
      <c r="P1781" s="134"/>
      <c r="Q1781" s="242"/>
      <c r="R1781" s="230"/>
      <c r="S1781" s="231"/>
      <c r="T1781" s="232"/>
      <c r="U1781" s="135"/>
    </row>
    <row r="1782" spans="16:21" x14ac:dyDescent="0.3">
      <c r="P1782" s="134"/>
      <c r="Q1782" s="242"/>
      <c r="R1782" s="230"/>
      <c r="S1782" s="231"/>
      <c r="T1782" s="232"/>
      <c r="U1782" s="135"/>
    </row>
    <row r="1783" spans="16:21" x14ac:dyDescent="0.3">
      <c r="P1783" s="134"/>
      <c r="Q1783" s="242"/>
      <c r="R1783" s="230"/>
      <c r="S1783" s="231"/>
      <c r="T1783" s="232"/>
      <c r="U1783" s="135"/>
    </row>
    <row r="1784" spans="16:21" x14ac:dyDescent="0.3">
      <c r="P1784" s="134"/>
      <c r="Q1784" s="242"/>
      <c r="R1784" s="230"/>
      <c r="S1784" s="231"/>
      <c r="T1784" s="232"/>
      <c r="U1784" s="135"/>
    </row>
    <row r="1785" spans="16:21" x14ac:dyDescent="0.3">
      <c r="P1785" s="134"/>
      <c r="Q1785" s="242"/>
      <c r="R1785" s="230"/>
      <c r="S1785" s="231"/>
      <c r="T1785" s="232"/>
      <c r="U1785" s="135"/>
    </row>
    <row r="1786" spans="16:21" x14ac:dyDescent="0.3">
      <c r="P1786" s="134"/>
      <c r="Q1786" s="242"/>
      <c r="R1786" s="230"/>
      <c r="S1786" s="231"/>
      <c r="T1786" s="232"/>
      <c r="U1786" s="135"/>
    </row>
    <row r="1787" spans="16:21" x14ac:dyDescent="0.3">
      <c r="P1787" s="134"/>
      <c r="Q1787" s="242"/>
      <c r="R1787" s="230"/>
      <c r="S1787" s="231"/>
      <c r="T1787" s="232"/>
      <c r="U1787" s="135"/>
    </row>
    <row r="1788" spans="16:21" x14ac:dyDescent="0.3">
      <c r="P1788" s="134"/>
      <c r="Q1788" s="242"/>
      <c r="R1788" s="230"/>
      <c r="S1788" s="231"/>
      <c r="T1788" s="232"/>
      <c r="U1788" s="135"/>
    </row>
    <row r="1789" spans="16:21" x14ac:dyDescent="0.3">
      <c r="P1789" s="134"/>
      <c r="Q1789" s="242"/>
      <c r="R1789" s="230"/>
      <c r="S1789" s="231"/>
      <c r="T1789" s="232"/>
      <c r="U1789" s="135"/>
    </row>
    <row r="1790" spans="16:21" x14ac:dyDescent="0.3">
      <c r="P1790" s="134"/>
      <c r="Q1790" s="242"/>
      <c r="R1790" s="230"/>
      <c r="S1790" s="231"/>
      <c r="T1790" s="232"/>
      <c r="U1790" s="135"/>
    </row>
    <row r="1791" spans="16:21" x14ac:dyDescent="0.3">
      <c r="P1791" s="134"/>
      <c r="Q1791" s="242"/>
      <c r="R1791" s="230"/>
      <c r="S1791" s="231"/>
      <c r="T1791" s="232"/>
      <c r="U1791" s="135"/>
    </row>
    <row r="1792" spans="16:21" x14ac:dyDescent="0.3">
      <c r="P1792" s="134"/>
      <c r="Q1792" s="242"/>
      <c r="R1792" s="230"/>
      <c r="S1792" s="231"/>
      <c r="T1792" s="232"/>
      <c r="U1792" s="135"/>
    </row>
    <row r="1793" spans="16:21" x14ac:dyDescent="0.3">
      <c r="P1793" s="134"/>
      <c r="Q1793" s="242"/>
      <c r="R1793" s="230"/>
      <c r="S1793" s="231"/>
      <c r="T1793" s="232"/>
      <c r="U1793" s="135"/>
    </row>
    <row r="1794" spans="16:21" x14ac:dyDescent="0.3">
      <c r="P1794" s="134"/>
      <c r="Q1794" s="242"/>
      <c r="R1794" s="230"/>
      <c r="S1794" s="231"/>
      <c r="T1794" s="232"/>
      <c r="U1794" s="135"/>
    </row>
    <row r="1795" spans="16:21" x14ac:dyDescent="0.3">
      <c r="P1795" s="134"/>
      <c r="Q1795" s="242"/>
      <c r="R1795" s="230"/>
      <c r="S1795" s="231"/>
      <c r="T1795" s="232"/>
      <c r="U1795" s="135"/>
    </row>
    <row r="1796" spans="16:21" x14ac:dyDescent="0.3">
      <c r="P1796" s="134"/>
      <c r="Q1796" s="242"/>
      <c r="R1796" s="230"/>
      <c r="S1796" s="231"/>
      <c r="T1796" s="232"/>
      <c r="U1796" s="135"/>
    </row>
    <row r="1797" spans="16:21" x14ac:dyDescent="0.3">
      <c r="P1797" s="134"/>
      <c r="Q1797" s="242"/>
      <c r="R1797" s="230"/>
      <c r="S1797" s="231"/>
      <c r="T1797" s="232"/>
      <c r="U1797" s="135"/>
    </row>
    <row r="1798" spans="16:21" x14ac:dyDescent="0.3">
      <c r="P1798" s="134"/>
      <c r="Q1798" s="242"/>
      <c r="R1798" s="230"/>
      <c r="S1798" s="231"/>
      <c r="T1798" s="232"/>
      <c r="U1798" s="135"/>
    </row>
    <row r="1799" spans="16:21" x14ac:dyDescent="0.3">
      <c r="P1799" s="134"/>
      <c r="Q1799" s="242"/>
      <c r="R1799" s="230"/>
      <c r="S1799" s="231"/>
      <c r="T1799" s="232"/>
      <c r="U1799" s="135"/>
    </row>
    <row r="1800" spans="16:21" x14ac:dyDescent="0.3">
      <c r="P1800" s="134"/>
      <c r="Q1800" s="242"/>
      <c r="R1800" s="230"/>
      <c r="S1800" s="231"/>
      <c r="T1800" s="232"/>
      <c r="U1800" s="135"/>
    </row>
    <row r="1801" spans="16:21" x14ac:dyDescent="0.3">
      <c r="P1801" s="134"/>
      <c r="Q1801" s="242"/>
      <c r="R1801" s="230"/>
      <c r="S1801" s="231"/>
      <c r="T1801" s="232"/>
      <c r="U1801" s="135"/>
    </row>
    <row r="1802" spans="16:21" x14ac:dyDescent="0.3">
      <c r="P1802" s="134"/>
      <c r="Q1802" s="242"/>
      <c r="R1802" s="230"/>
      <c r="S1802" s="231"/>
      <c r="T1802" s="232"/>
      <c r="U1802" s="135"/>
    </row>
    <row r="1803" spans="16:21" x14ac:dyDescent="0.3">
      <c r="P1803" s="134"/>
      <c r="Q1803" s="242"/>
      <c r="R1803" s="230"/>
      <c r="S1803" s="231"/>
      <c r="T1803" s="232"/>
      <c r="U1803" s="135"/>
    </row>
    <row r="1804" spans="16:21" x14ac:dyDescent="0.3">
      <c r="P1804" s="134"/>
      <c r="Q1804" s="242"/>
      <c r="R1804" s="230"/>
      <c r="S1804" s="231"/>
      <c r="T1804" s="232"/>
      <c r="U1804" s="135"/>
    </row>
    <row r="1805" spans="16:21" x14ac:dyDescent="0.3">
      <c r="P1805" s="134"/>
      <c r="Q1805" s="242"/>
      <c r="R1805" s="230"/>
      <c r="S1805" s="231"/>
      <c r="T1805" s="232"/>
      <c r="U1805" s="135"/>
    </row>
    <row r="1806" spans="16:21" x14ac:dyDescent="0.3">
      <c r="P1806" s="134"/>
      <c r="Q1806" s="242"/>
      <c r="R1806" s="230"/>
      <c r="S1806" s="231"/>
      <c r="T1806" s="232"/>
      <c r="U1806" s="135"/>
    </row>
    <row r="1807" spans="16:21" x14ac:dyDescent="0.3">
      <c r="P1807" s="134"/>
      <c r="Q1807" s="242"/>
      <c r="R1807" s="230"/>
      <c r="S1807" s="231"/>
      <c r="T1807" s="232"/>
      <c r="U1807" s="135"/>
    </row>
    <row r="1808" spans="16:21" x14ac:dyDescent="0.3">
      <c r="P1808" s="134"/>
      <c r="Q1808" s="242"/>
      <c r="R1808" s="230"/>
      <c r="S1808" s="231"/>
      <c r="T1808" s="232"/>
      <c r="U1808" s="135"/>
    </row>
    <row r="1809" spans="16:21" x14ac:dyDescent="0.3">
      <c r="P1809" s="134"/>
      <c r="Q1809" s="242"/>
      <c r="R1809" s="230"/>
      <c r="S1809" s="231"/>
      <c r="T1809" s="232"/>
      <c r="U1809" s="135"/>
    </row>
    <row r="1810" spans="16:21" x14ac:dyDescent="0.3">
      <c r="P1810" s="134"/>
      <c r="Q1810" s="242"/>
      <c r="R1810" s="230"/>
      <c r="S1810" s="231"/>
      <c r="T1810" s="232"/>
      <c r="U1810" s="135"/>
    </row>
    <row r="1811" spans="16:21" x14ac:dyDescent="0.3">
      <c r="P1811" s="134"/>
      <c r="Q1811" s="242"/>
      <c r="R1811" s="230"/>
      <c r="S1811" s="231"/>
      <c r="T1811" s="232"/>
      <c r="U1811" s="135"/>
    </row>
    <row r="1812" spans="16:21" x14ac:dyDescent="0.3">
      <c r="P1812" s="134"/>
      <c r="Q1812" s="242"/>
      <c r="R1812" s="230"/>
      <c r="S1812" s="231"/>
      <c r="T1812" s="232"/>
      <c r="U1812" s="135"/>
    </row>
    <row r="1813" spans="16:21" x14ac:dyDescent="0.3">
      <c r="P1813" s="134"/>
      <c r="Q1813" s="242"/>
      <c r="R1813" s="230"/>
      <c r="S1813" s="231"/>
      <c r="T1813" s="232"/>
      <c r="U1813" s="135"/>
    </row>
    <row r="1814" spans="16:21" x14ac:dyDescent="0.3">
      <c r="P1814" s="134"/>
      <c r="Q1814" s="242"/>
      <c r="R1814" s="230"/>
      <c r="S1814" s="231"/>
      <c r="T1814" s="232"/>
      <c r="U1814" s="135"/>
    </row>
    <row r="1815" spans="16:21" x14ac:dyDescent="0.3">
      <c r="P1815" s="134"/>
      <c r="Q1815" s="242"/>
      <c r="R1815" s="230"/>
      <c r="S1815" s="231"/>
      <c r="T1815" s="232"/>
      <c r="U1815" s="135"/>
    </row>
    <row r="1816" spans="16:21" x14ac:dyDescent="0.3">
      <c r="P1816" s="134"/>
      <c r="Q1816" s="242"/>
      <c r="R1816" s="230"/>
      <c r="S1816" s="231"/>
      <c r="T1816" s="232"/>
      <c r="U1816" s="135"/>
    </row>
    <row r="1817" spans="16:21" x14ac:dyDescent="0.3">
      <c r="P1817" s="134"/>
      <c r="Q1817" s="242"/>
      <c r="R1817" s="230"/>
      <c r="S1817" s="231"/>
      <c r="T1817" s="232"/>
      <c r="U1817" s="135"/>
    </row>
    <row r="1818" spans="16:21" x14ac:dyDescent="0.3">
      <c r="P1818" s="134"/>
      <c r="Q1818" s="242"/>
      <c r="R1818" s="230"/>
      <c r="S1818" s="231"/>
      <c r="T1818" s="232"/>
      <c r="U1818" s="135"/>
    </row>
    <row r="1819" spans="16:21" x14ac:dyDescent="0.3">
      <c r="P1819" s="134"/>
      <c r="Q1819" s="242"/>
      <c r="R1819" s="230"/>
      <c r="S1819" s="231"/>
      <c r="T1819" s="232"/>
      <c r="U1819" s="135"/>
    </row>
    <row r="1820" spans="16:21" x14ac:dyDescent="0.3">
      <c r="P1820" s="134"/>
      <c r="Q1820" s="242"/>
      <c r="R1820" s="230"/>
      <c r="S1820" s="231"/>
      <c r="T1820" s="232"/>
      <c r="U1820" s="135"/>
    </row>
    <row r="1821" spans="16:21" x14ac:dyDescent="0.3">
      <c r="P1821" s="134"/>
      <c r="Q1821" s="242"/>
      <c r="R1821" s="230"/>
      <c r="S1821" s="231"/>
      <c r="T1821" s="232"/>
      <c r="U1821" s="135"/>
    </row>
    <row r="1822" spans="16:21" x14ac:dyDescent="0.3">
      <c r="P1822" s="134"/>
      <c r="Q1822" s="242"/>
      <c r="R1822" s="230"/>
      <c r="S1822" s="231"/>
      <c r="T1822" s="232"/>
      <c r="U1822" s="135"/>
    </row>
    <row r="1823" spans="16:21" x14ac:dyDescent="0.3">
      <c r="P1823" s="134"/>
      <c r="Q1823" s="242"/>
      <c r="R1823" s="230"/>
      <c r="S1823" s="231"/>
      <c r="T1823" s="232"/>
      <c r="U1823" s="135"/>
    </row>
    <row r="1824" spans="16:21" x14ac:dyDescent="0.3">
      <c r="P1824" s="134"/>
      <c r="Q1824" s="242"/>
      <c r="R1824" s="230"/>
      <c r="S1824" s="231"/>
      <c r="T1824" s="232"/>
      <c r="U1824" s="135"/>
    </row>
    <row r="1825" spans="16:21" x14ac:dyDescent="0.3">
      <c r="P1825" s="134"/>
      <c r="Q1825" s="242"/>
      <c r="R1825" s="230"/>
      <c r="S1825" s="231"/>
      <c r="T1825" s="232"/>
      <c r="U1825" s="135"/>
    </row>
    <row r="1826" spans="16:21" x14ac:dyDescent="0.3">
      <c r="P1826" s="134"/>
      <c r="Q1826" s="242"/>
      <c r="R1826" s="230"/>
      <c r="S1826" s="231"/>
      <c r="T1826" s="232"/>
      <c r="U1826" s="135"/>
    </row>
    <row r="1827" spans="16:21" x14ac:dyDescent="0.3">
      <c r="P1827" s="134"/>
      <c r="Q1827" s="242"/>
      <c r="R1827" s="230"/>
      <c r="S1827" s="231"/>
      <c r="T1827" s="232"/>
      <c r="U1827" s="135"/>
    </row>
    <row r="1828" spans="16:21" x14ac:dyDescent="0.3">
      <c r="P1828" s="134"/>
      <c r="Q1828" s="242"/>
      <c r="R1828" s="230"/>
      <c r="S1828" s="231"/>
      <c r="T1828" s="232"/>
      <c r="U1828" s="135"/>
    </row>
    <row r="1829" spans="16:21" x14ac:dyDescent="0.3">
      <c r="P1829" s="134"/>
      <c r="Q1829" s="242"/>
      <c r="R1829" s="230"/>
      <c r="S1829" s="231"/>
      <c r="T1829" s="232"/>
      <c r="U1829" s="135"/>
    </row>
    <row r="1830" spans="16:21" x14ac:dyDescent="0.3">
      <c r="P1830" s="134"/>
      <c r="Q1830" s="242"/>
      <c r="R1830" s="230"/>
      <c r="S1830" s="231"/>
      <c r="T1830" s="232"/>
      <c r="U1830" s="135"/>
    </row>
    <row r="1831" spans="16:21" x14ac:dyDescent="0.3">
      <c r="P1831" s="134"/>
      <c r="Q1831" s="242"/>
      <c r="R1831" s="230"/>
      <c r="S1831" s="231"/>
      <c r="T1831" s="232"/>
      <c r="U1831" s="135"/>
    </row>
    <row r="1832" spans="16:21" x14ac:dyDescent="0.3">
      <c r="P1832" s="134"/>
      <c r="Q1832" s="242"/>
      <c r="R1832" s="230"/>
      <c r="S1832" s="231"/>
      <c r="T1832" s="232"/>
      <c r="U1832" s="135"/>
    </row>
    <row r="1833" spans="16:21" x14ac:dyDescent="0.3">
      <c r="P1833" s="134"/>
      <c r="Q1833" s="242"/>
      <c r="R1833" s="230"/>
      <c r="S1833" s="231"/>
      <c r="T1833" s="232"/>
      <c r="U1833" s="135"/>
    </row>
    <row r="1834" spans="16:21" x14ac:dyDescent="0.3">
      <c r="P1834" s="134"/>
      <c r="Q1834" s="242"/>
      <c r="R1834" s="230"/>
      <c r="S1834" s="231"/>
      <c r="T1834" s="232"/>
      <c r="U1834" s="135"/>
    </row>
    <row r="1835" spans="16:21" x14ac:dyDescent="0.3">
      <c r="P1835" s="134"/>
      <c r="Q1835" s="242"/>
      <c r="R1835" s="230"/>
      <c r="S1835" s="231"/>
      <c r="T1835" s="232"/>
      <c r="U1835" s="135"/>
    </row>
    <row r="1836" spans="16:21" x14ac:dyDescent="0.3">
      <c r="P1836" s="134"/>
      <c r="Q1836" s="242"/>
      <c r="R1836" s="230"/>
      <c r="S1836" s="231"/>
      <c r="T1836" s="232"/>
      <c r="U1836" s="135"/>
    </row>
    <row r="1837" spans="16:21" x14ac:dyDescent="0.3">
      <c r="P1837" s="134"/>
      <c r="Q1837" s="242"/>
      <c r="R1837" s="230"/>
      <c r="S1837" s="231"/>
      <c r="T1837" s="232"/>
      <c r="U1837" s="135"/>
    </row>
    <row r="1838" spans="16:21" x14ac:dyDescent="0.3">
      <c r="P1838" s="134"/>
      <c r="Q1838" s="242"/>
      <c r="R1838" s="230"/>
      <c r="S1838" s="231"/>
      <c r="T1838" s="232"/>
      <c r="U1838" s="135"/>
    </row>
    <row r="1839" spans="16:21" x14ac:dyDescent="0.3">
      <c r="P1839" s="134"/>
      <c r="Q1839" s="242"/>
      <c r="R1839" s="230"/>
      <c r="S1839" s="231"/>
      <c r="T1839" s="232"/>
      <c r="U1839" s="135"/>
    </row>
    <row r="1840" spans="16:21" x14ac:dyDescent="0.3">
      <c r="P1840" s="134"/>
      <c r="Q1840" s="242"/>
      <c r="R1840" s="230"/>
      <c r="S1840" s="231"/>
      <c r="T1840" s="232"/>
      <c r="U1840" s="135"/>
    </row>
    <row r="1841" spans="16:21" x14ac:dyDescent="0.3">
      <c r="P1841" s="134"/>
      <c r="Q1841" s="242"/>
      <c r="R1841" s="230"/>
      <c r="S1841" s="231"/>
      <c r="T1841" s="232"/>
      <c r="U1841" s="135"/>
    </row>
    <row r="1842" spans="16:21" x14ac:dyDescent="0.3">
      <c r="P1842" s="134"/>
      <c r="Q1842" s="242"/>
      <c r="R1842" s="230"/>
      <c r="S1842" s="231"/>
      <c r="T1842" s="232"/>
      <c r="U1842" s="135"/>
    </row>
    <row r="1843" spans="16:21" x14ac:dyDescent="0.3">
      <c r="P1843" s="134"/>
      <c r="Q1843" s="242"/>
      <c r="R1843" s="230"/>
      <c r="S1843" s="231"/>
      <c r="T1843" s="232"/>
      <c r="U1843" s="135"/>
    </row>
    <row r="1844" spans="16:21" x14ac:dyDescent="0.3">
      <c r="P1844" s="134"/>
      <c r="Q1844" s="242"/>
      <c r="R1844" s="230"/>
      <c r="S1844" s="231"/>
      <c r="T1844" s="232"/>
      <c r="U1844" s="135"/>
    </row>
    <row r="1845" spans="16:21" x14ac:dyDescent="0.3">
      <c r="P1845" s="134"/>
      <c r="Q1845" s="242"/>
      <c r="R1845" s="230"/>
      <c r="S1845" s="231"/>
      <c r="T1845" s="232"/>
      <c r="U1845" s="135"/>
    </row>
    <row r="1846" spans="16:21" x14ac:dyDescent="0.3">
      <c r="P1846" s="134"/>
      <c r="Q1846" s="242"/>
      <c r="R1846" s="230"/>
      <c r="S1846" s="231"/>
      <c r="T1846" s="232"/>
      <c r="U1846" s="135"/>
    </row>
    <row r="1847" spans="16:21" x14ac:dyDescent="0.3">
      <c r="P1847" s="134"/>
      <c r="Q1847" s="242"/>
      <c r="R1847" s="230"/>
      <c r="S1847" s="231"/>
      <c r="T1847" s="232"/>
      <c r="U1847" s="135"/>
    </row>
    <row r="1848" spans="16:21" x14ac:dyDescent="0.3">
      <c r="P1848" s="134"/>
      <c r="Q1848" s="242"/>
      <c r="R1848" s="230"/>
      <c r="S1848" s="231"/>
      <c r="T1848" s="232"/>
      <c r="U1848" s="135"/>
    </row>
    <row r="1849" spans="16:21" x14ac:dyDescent="0.3">
      <c r="P1849" s="134"/>
      <c r="Q1849" s="242"/>
      <c r="R1849" s="230"/>
      <c r="S1849" s="231"/>
      <c r="T1849" s="232"/>
      <c r="U1849" s="135"/>
    </row>
    <row r="1850" spans="16:21" x14ac:dyDescent="0.3">
      <c r="P1850" s="134"/>
      <c r="Q1850" s="242"/>
      <c r="R1850" s="230"/>
      <c r="S1850" s="231"/>
      <c r="T1850" s="232"/>
      <c r="U1850" s="135"/>
    </row>
    <row r="1851" spans="16:21" x14ac:dyDescent="0.3">
      <c r="P1851" s="134"/>
      <c r="Q1851" s="242"/>
      <c r="R1851" s="230"/>
      <c r="S1851" s="231"/>
      <c r="T1851" s="232"/>
      <c r="U1851" s="135"/>
    </row>
    <row r="1852" spans="16:21" x14ac:dyDescent="0.3">
      <c r="P1852" s="134"/>
      <c r="Q1852" s="242"/>
      <c r="R1852" s="230"/>
      <c r="S1852" s="231"/>
      <c r="T1852" s="232"/>
      <c r="U1852" s="135"/>
    </row>
    <row r="1853" spans="16:21" x14ac:dyDescent="0.3">
      <c r="P1853" s="134"/>
      <c r="Q1853" s="242"/>
      <c r="R1853" s="230"/>
      <c r="S1853" s="231"/>
      <c r="T1853" s="232"/>
      <c r="U1853" s="135"/>
    </row>
    <row r="1854" spans="16:21" x14ac:dyDescent="0.3">
      <c r="P1854" s="134"/>
      <c r="Q1854" s="242"/>
      <c r="R1854" s="230"/>
      <c r="S1854" s="231"/>
      <c r="T1854" s="232"/>
      <c r="U1854" s="135"/>
    </row>
    <row r="1855" spans="16:21" x14ac:dyDescent="0.3">
      <c r="P1855" s="134"/>
      <c r="Q1855" s="242"/>
      <c r="R1855" s="230"/>
      <c r="S1855" s="231"/>
      <c r="T1855" s="232"/>
      <c r="U1855" s="135"/>
    </row>
    <row r="1856" spans="16:21" x14ac:dyDescent="0.3">
      <c r="P1856" s="134"/>
      <c r="Q1856" s="242"/>
      <c r="R1856" s="230"/>
      <c r="S1856" s="231"/>
      <c r="T1856" s="232"/>
      <c r="U1856" s="135"/>
    </row>
    <row r="1857" spans="16:21" x14ac:dyDescent="0.3">
      <c r="P1857" s="134"/>
      <c r="Q1857" s="242"/>
      <c r="R1857" s="230"/>
      <c r="S1857" s="231"/>
      <c r="T1857" s="232"/>
      <c r="U1857" s="135"/>
    </row>
    <row r="1858" spans="16:21" x14ac:dyDescent="0.3">
      <c r="P1858" s="134"/>
      <c r="Q1858" s="242"/>
      <c r="R1858" s="230"/>
      <c r="S1858" s="231"/>
      <c r="T1858" s="232"/>
      <c r="U1858" s="135"/>
    </row>
    <row r="1859" spans="16:21" x14ac:dyDescent="0.3">
      <c r="P1859" s="134"/>
      <c r="Q1859" s="242"/>
      <c r="R1859" s="230"/>
      <c r="S1859" s="231"/>
      <c r="T1859" s="232"/>
      <c r="U1859" s="135"/>
    </row>
    <row r="1860" spans="16:21" x14ac:dyDescent="0.3">
      <c r="P1860" s="134"/>
      <c r="Q1860" s="242"/>
      <c r="R1860" s="230"/>
      <c r="S1860" s="231"/>
      <c r="T1860" s="232"/>
      <c r="U1860" s="135"/>
    </row>
    <row r="1861" spans="16:21" x14ac:dyDescent="0.3">
      <c r="P1861" s="134"/>
      <c r="Q1861" s="242"/>
      <c r="R1861" s="230"/>
      <c r="S1861" s="231"/>
      <c r="T1861" s="232"/>
      <c r="U1861" s="135"/>
    </row>
    <row r="1862" spans="16:21" x14ac:dyDescent="0.3">
      <c r="P1862" s="134"/>
      <c r="Q1862" s="242"/>
      <c r="R1862" s="230"/>
      <c r="S1862" s="231"/>
      <c r="T1862" s="232"/>
      <c r="U1862" s="135"/>
    </row>
    <row r="1863" spans="16:21" x14ac:dyDescent="0.3">
      <c r="P1863" s="134"/>
      <c r="Q1863" s="242"/>
      <c r="R1863" s="230"/>
      <c r="S1863" s="231"/>
      <c r="T1863" s="232"/>
      <c r="U1863" s="135"/>
    </row>
    <row r="1864" spans="16:21" x14ac:dyDescent="0.3">
      <c r="P1864" s="134"/>
      <c r="Q1864" s="242"/>
      <c r="R1864" s="230"/>
      <c r="S1864" s="231"/>
      <c r="T1864" s="232"/>
      <c r="U1864" s="135"/>
    </row>
    <row r="1865" spans="16:21" x14ac:dyDescent="0.3">
      <c r="P1865" s="134"/>
      <c r="Q1865" s="242"/>
      <c r="R1865" s="230"/>
      <c r="S1865" s="231"/>
      <c r="T1865" s="232"/>
      <c r="U1865" s="135"/>
    </row>
    <row r="1866" spans="16:21" x14ac:dyDescent="0.3">
      <c r="P1866" s="134"/>
      <c r="Q1866" s="242"/>
      <c r="R1866" s="230"/>
      <c r="S1866" s="231"/>
      <c r="T1866" s="232"/>
      <c r="U1866" s="135"/>
    </row>
    <row r="1867" spans="16:21" x14ac:dyDescent="0.3">
      <c r="P1867" s="134"/>
      <c r="Q1867" s="242"/>
      <c r="R1867" s="230"/>
      <c r="S1867" s="231"/>
      <c r="T1867" s="232"/>
      <c r="U1867" s="135"/>
    </row>
    <row r="1868" spans="16:21" x14ac:dyDescent="0.3">
      <c r="P1868" s="134"/>
      <c r="Q1868" s="242"/>
      <c r="R1868" s="230"/>
      <c r="S1868" s="231"/>
      <c r="T1868" s="232"/>
      <c r="U1868" s="135"/>
    </row>
    <row r="1869" spans="16:21" x14ac:dyDescent="0.3">
      <c r="P1869" s="134"/>
      <c r="Q1869" s="242"/>
      <c r="R1869" s="230"/>
      <c r="S1869" s="231"/>
      <c r="T1869" s="232"/>
      <c r="U1869" s="135"/>
    </row>
    <row r="1870" spans="16:21" x14ac:dyDescent="0.3">
      <c r="P1870" s="134"/>
      <c r="Q1870" s="242"/>
      <c r="R1870" s="230"/>
      <c r="S1870" s="231"/>
      <c r="T1870" s="232"/>
      <c r="U1870" s="135"/>
    </row>
    <row r="1871" spans="16:21" x14ac:dyDescent="0.3">
      <c r="P1871" s="134"/>
      <c r="Q1871" s="242"/>
      <c r="R1871" s="230"/>
      <c r="S1871" s="231"/>
      <c r="T1871" s="232"/>
      <c r="U1871" s="135"/>
    </row>
    <row r="1872" spans="16:21" x14ac:dyDescent="0.3">
      <c r="P1872" s="134"/>
      <c r="Q1872" s="242"/>
      <c r="R1872" s="230"/>
      <c r="S1872" s="231"/>
      <c r="T1872" s="232"/>
      <c r="U1872" s="135"/>
    </row>
    <row r="1873" spans="16:21" x14ac:dyDescent="0.3">
      <c r="P1873" s="134"/>
      <c r="Q1873" s="242"/>
      <c r="R1873" s="230"/>
      <c r="S1873" s="231"/>
      <c r="T1873" s="232"/>
      <c r="U1873" s="135"/>
    </row>
    <row r="1874" spans="16:21" x14ac:dyDescent="0.3">
      <c r="P1874" s="134"/>
      <c r="Q1874" s="242"/>
      <c r="R1874" s="230"/>
      <c r="S1874" s="231"/>
      <c r="T1874" s="232"/>
      <c r="U1874" s="135"/>
    </row>
    <row r="1875" spans="16:21" x14ac:dyDescent="0.3">
      <c r="P1875" s="134"/>
      <c r="Q1875" s="242"/>
      <c r="R1875" s="230"/>
      <c r="S1875" s="231"/>
      <c r="T1875" s="232"/>
      <c r="U1875" s="135"/>
    </row>
    <row r="1876" spans="16:21" x14ac:dyDescent="0.3">
      <c r="P1876" s="134"/>
      <c r="Q1876" s="242"/>
      <c r="R1876" s="230"/>
      <c r="S1876" s="231"/>
      <c r="T1876" s="232"/>
      <c r="U1876" s="135"/>
    </row>
    <row r="1877" spans="16:21" x14ac:dyDescent="0.3">
      <c r="P1877" s="134"/>
      <c r="Q1877" s="242"/>
      <c r="R1877" s="230"/>
      <c r="S1877" s="231"/>
      <c r="T1877" s="232"/>
      <c r="U1877" s="135"/>
    </row>
    <row r="1878" spans="16:21" x14ac:dyDescent="0.3">
      <c r="P1878" s="134"/>
      <c r="Q1878" s="242"/>
      <c r="R1878" s="230"/>
      <c r="S1878" s="231"/>
      <c r="T1878" s="232"/>
      <c r="U1878" s="135"/>
    </row>
    <row r="1879" spans="16:21" x14ac:dyDescent="0.3">
      <c r="P1879" s="134"/>
      <c r="Q1879" s="242"/>
      <c r="R1879" s="230"/>
      <c r="S1879" s="231"/>
      <c r="T1879" s="232"/>
      <c r="U1879" s="135"/>
    </row>
    <row r="1880" spans="16:21" x14ac:dyDescent="0.3">
      <c r="P1880" s="134"/>
      <c r="Q1880" s="242"/>
      <c r="R1880" s="230"/>
      <c r="S1880" s="231"/>
      <c r="T1880" s="232"/>
      <c r="U1880" s="135"/>
    </row>
    <row r="1881" spans="16:21" x14ac:dyDescent="0.3">
      <c r="P1881" s="134"/>
      <c r="Q1881" s="242"/>
      <c r="R1881" s="230"/>
      <c r="S1881" s="231"/>
      <c r="T1881" s="232"/>
      <c r="U1881" s="135"/>
    </row>
    <row r="1882" spans="16:21" x14ac:dyDescent="0.3">
      <c r="P1882" s="134"/>
      <c r="Q1882" s="242"/>
      <c r="R1882" s="230"/>
      <c r="S1882" s="231"/>
      <c r="T1882" s="232"/>
      <c r="U1882" s="135"/>
    </row>
    <row r="1883" spans="16:21" x14ac:dyDescent="0.3">
      <c r="P1883" s="134"/>
      <c r="Q1883" s="242"/>
      <c r="R1883" s="230"/>
      <c r="S1883" s="231"/>
      <c r="T1883" s="232"/>
      <c r="U1883" s="135"/>
    </row>
    <row r="1884" spans="16:21" x14ac:dyDescent="0.3">
      <c r="P1884" s="134"/>
      <c r="Q1884" s="242"/>
      <c r="R1884" s="230"/>
      <c r="S1884" s="231"/>
      <c r="T1884" s="232"/>
      <c r="U1884" s="135"/>
    </row>
    <row r="1885" spans="16:21" x14ac:dyDescent="0.3">
      <c r="P1885" s="134"/>
      <c r="Q1885" s="242"/>
      <c r="R1885" s="230"/>
      <c r="S1885" s="231"/>
      <c r="T1885" s="232"/>
      <c r="U1885" s="135"/>
    </row>
    <row r="1886" spans="16:21" x14ac:dyDescent="0.3">
      <c r="P1886" s="134"/>
      <c r="Q1886" s="242"/>
      <c r="R1886" s="230"/>
      <c r="S1886" s="231"/>
      <c r="T1886" s="232"/>
      <c r="U1886" s="135"/>
    </row>
    <row r="1887" spans="16:21" x14ac:dyDescent="0.3">
      <c r="P1887" s="134"/>
      <c r="Q1887" s="242"/>
      <c r="R1887" s="230"/>
      <c r="S1887" s="231"/>
      <c r="T1887" s="232"/>
      <c r="U1887" s="135"/>
    </row>
    <row r="1888" spans="16:21" x14ac:dyDescent="0.3">
      <c r="P1888" s="134"/>
      <c r="Q1888" s="242"/>
      <c r="R1888" s="230"/>
      <c r="S1888" s="231"/>
      <c r="T1888" s="232"/>
      <c r="U1888" s="135"/>
    </row>
    <row r="1889" spans="16:21" x14ac:dyDescent="0.3">
      <c r="P1889" s="134"/>
      <c r="Q1889" s="242"/>
      <c r="R1889" s="230"/>
      <c r="S1889" s="231"/>
      <c r="T1889" s="232"/>
      <c r="U1889" s="135"/>
    </row>
    <row r="1890" spans="16:21" x14ac:dyDescent="0.3">
      <c r="P1890" s="134"/>
      <c r="Q1890" s="242"/>
      <c r="R1890" s="230"/>
      <c r="S1890" s="231"/>
      <c r="T1890" s="232"/>
      <c r="U1890" s="135"/>
    </row>
    <row r="1891" spans="16:21" x14ac:dyDescent="0.3">
      <c r="P1891" s="134"/>
      <c r="Q1891" s="242"/>
      <c r="R1891" s="230"/>
      <c r="S1891" s="231"/>
      <c r="T1891" s="232"/>
      <c r="U1891" s="135"/>
    </row>
    <row r="1892" spans="16:21" x14ac:dyDescent="0.3">
      <c r="P1892" s="134"/>
      <c r="Q1892" s="242"/>
      <c r="R1892" s="230"/>
      <c r="S1892" s="231"/>
      <c r="T1892" s="232"/>
      <c r="U1892" s="135"/>
    </row>
    <row r="1893" spans="16:21" x14ac:dyDescent="0.3">
      <c r="P1893" s="134"/>
      <c r="Q1893" s="242"/>
      <c r="R1893" s="230"/>
      <c r="S1893" s="231"/>
      <c r="T1893" s="232"/>
      <c r="U1893" s="135"/>
    </row>
    <row r="1894" spans="16:21" x14ac:dyDescent="0.3">
      <c r="P1894" s="134"/>
      <c r="Q1894" s="242"/>
      <c r="R1894" s="230"/>
      <c r="S1894" s="231"/>
      <c r="T1894" s="232"/>
      <c r="U1894" s="135"/>
    </row>
    <row r="1895" spans="16:21" x14ac:dyDescent="0.3">
      <c r="P1895" s="134"/>
      <c r="Q1895" s="242"/>
      <c r="R1895" s="230"/>
      <c r="S1895" s="231"/>
      <c r="T1895" s="232"/>
      <c r="U1895" s="135"/>
    </row>
    <row r="1896" spans="16:21" x14ac:dyDescent="0.3">
      <c r="P1896" s="134"/>
      <c r="Q1896" s="242"/>
      <c r="R1896" s="230"/>
      <c r="S1896" s="231"/>
      <c r="T1896" s="232"/>
      <c r="U1896" s="135"/>
    </row>
    <row r="1897" spans="16:21" x14ac:dyDescent="0.3">
      <c r="P1897" s="134"/>
      <c r="Q1897" s="242"/>
      <c r="R1897" s="230"/>
      <c r="S1897" s="231"/>
      <c r="T1897" s="232"/>
      <c r="U1897" s="135"/>
    </row>
    <row r="1898" spans="16:21" x14ac:dyDescent="0.3">
      <c r="P1898" s="134"/>
      <c r="Q1898" s="242"/>
      <c r="R1898" s="230"/>
      <c r="S1898" s="231"/>
      <c r="T1898" s="232"/>
      <c r="U1898" s="135"/>
    </row>
    <row r="1899" spans="16:21" x14ac:dyDescent="0.3">
      <c r="P1899" s="134"/>
      <c r="Q1899" s="242"/>
      <c r="R1899" s="230"/>
      <c r="S1899" s="231"/>
      <c r="T1899" s="232"/>
      <c r="U1899" s="135"/>
    </row>
    <row r="1900" spans="16:21" x14ac:dyDescent="0.3">
      <c r="P1900" s="134"/>
      <c r="Q1900" s="242"/>
      <c r="R1900" s="230"/>
      <c r="S1900" s="231"/>
      <c r="T1900" s="232"/>
      <c r="U1900" s="135"/>
    </row>
    <row r="1901" spans="16:21" x14ac:dyDescent="0.3">
      <c r="P1901" s="134"/>
      <c r="Q1901" s="242"/>
      <c r="R1901" s="230"/>
      <c r="S1901" s="231"/>
      <c r="T1901" s="232"/>
      <c r="U1901" s="135"/>
    </row>
    <row r="1902" spans="16:21" x14ac:dyDescent="0.3">
      <c r="P1902" s="134"/>
      <c r="Q1902" s="242"/>
      <c r="R1902" s="230"/>
      <c r="S1902" s="231"/>
      <c r="T1902" s="232"/>
      <c r="U1902" s="135"/>
    </row>
    <row r="1903" spans="16:21" x14ac:dyDescent="0.3">
      <c r="P1903" s="134"/>
      <c r="Q1903" s="242"/>
      <c r="R1903" s="230"/>
      <c r="S1903" s="231"/>
      <c r="T1903" s="232"/>
      <c r="U1903" s="135"/>
    </row>
    <row r="1904" spans="16:21" x14ac:dyDescent="0.3">
      <c r="P1904" s="134"/>
      <c r="Q1904" s="242"/>
      <c r="R1904" s="230"/>
      <c r="S1904" s="231"/>
      <c r="T1904" s="232"/>
      <c r="U1904" s="135"/>
    </row>
    <row r="1905" spans="16:21" x14ac:dyDescent="0.3">
      <c r="P1905" s="134"/>
      <c r="Q1905" s="242"/>
      <c r="R1905" s="230"/>
      <c r="S1905" s="231"/>
      <c r="T1905" s="232"/>
      <c r="U1905" s="135"/>
    </row>
    <row r="1906" spans="16:21" x14ac:dyDescent="0.3">
      <c r="P1906" s="134"/>
      <c r="Q1906" s="242"/>
      <c r="R1906" s="230"/>
      <c r="S1906" s="231"/>
      <c r="T1906" s="232"/>
      <c r="U1906" s="135"/>
    </row>
    <row r="1907" spans="16:21" x14ac:dyDescent="0.3">
      <c r="P1907" s="134"/>
      <c r="Q1907" s="242"/>
      <c r="R1907" s="230"/>
      <c r="S1907" s="231"/>
      <c r="T1907" s="232"/>
      <c r="U1907" s="135"/>
    </row>
    <row r="1908" spans="16:21" x14ac:dyDescent="0.3">
      <c r="P1908" s="134"/>
      <c r="Q1908" s="242"/>
      <c r="R1908" s="230"/>
      <c r="S1908" s="231"/>
      <c r="T1908" s="232"/>
      <c r="U1908" s="135"/>
    </row>
    <row r="1909" spans="16:21" x14ac:dyDescent="0.3">
      <c r="P1909" s="134"/>
      <c r="Q1909" s="242"/>
      <c r="R1909" s="230"/>
      <c r="S1909" s="231"/>
      <c r="T1909" s="232"/>
      <c r="U1909" s="135"/>
    </row>
    <row r="1910" spans="16:21" x14ac:dyDescent="0.3">
      <c r="P1910" s="134"/>
      <c r="Q1910" s="242"/>
      <c r="R1910" s="230"/>
      <c r="S1910" s="231"/>
      <c r="T1910" s="232"/>
      <c r="U1910" s="135"/>
    </row>
    <row r="1911" spans="16:21" x14ac:dyDescent="0.3">
      <c r="P1911" s="134"/>
      <c r="Q1911" s="242"/>
      <c r="R1911" s="230"/>
      <c r="S1911" s="231"/>
      <c r="T1911" s="232"/>
      <c r="U1911" s="135"/>
    </row>
    <row r="1912" spans="16:21" x14ac:dyDescent="0.3">
      <c r="P1912" s="134"/>
      <c r="Q1912" s="242"/>
      <c r="R1912" s="230"/>
      <c r="S1912" s="231"/>
      <c r="T1912" s="232"/>
      <c r="U1912" s="135"/>
    </row>
    <row r="1913" spans="16:21" x14ac:dyDescent="0.3">
      <c r="P1913" s="134"/>
      <c r="Q1913" s="242"/>
      <c r="R1913" s="230"/>
      <c r="S1913" s="231"/>
      <c r="T1913" s="232"/>
      <c r="U1913" s="135"/>
    </row>
    <row r="1914" spans="16:21" x14ac:dyDescent="0.3">
      <c r="P1914" s="134"/>
      <c r="Q1914" s="242"/>
      <c r="R1914" s="230"/>
      <c r="S1914" s="231"/>
      <c r="T1914" s="232"/>
      <c r="U1914" s="135"/>
    </row>
    <row r="1915" spans="16:21" x14ac:dyDescent="0.3">
      <c r="P1915" s="134"/>
      <c r="Q1915" s="242"/>
      <c r="R1915" s="230"/>
      <c r="S1915" s="231"/>
      <c r="T1915" s="232"/>
      <c r="U1915" s="135"/>
    </row>
    <row r="1916" spans="16:21" x14ac:dyDescent="0.3">
      <c r="P1916" s="134"/>
      <c r="Q1916" s="242"/>
      <c r="R1916" s="230"/>
      <c r="S1916" s="231"/>
      <c r="T1916" s="232"/>
      <c r="U1916" s="135"/>
    </row>
    <row r="1917" spans="16:21" x14ac:dyDescent="0.3">
      <c r="P1917" s="134"/>
      <c r="Q1917" s="242"/>
      <c r="R1917" s="230"/>
      <c r="S1917" s="231"/>
      <c r="T1917" s="232"/>
      <c r="U1917" s="135"/>
    </row>
    <row r="1918" spans="16:21" x14ac:dyDescent="0.3">
      <c r="P1918" s="134"/>
      <c r="Q1918" s="242"/>
      <c r="R1918" s="230"/>
      <c r="S1918" s="231"/>
      <c r="T1918" s="232"/>
      <c r="U1918" s="135"/>
    </row>
    <row r="1919" spans="16:21" x14ac:dyDescent="0.3">
      <c r="P1919" s="134"/>
      <c r="Q1919" s="242"/>
      <c r="R1919" s="230"/>
      <c r="S1919" s="231"/>
      <c r="T1919" s="232"/>
      <c r="U1919" s="135"/>
    </row>
    <row r="1920" spans="16:21" x14ac:dyDescent="0.3">
      <c r="P1920" s="134"/>
      <c r="Q1920" s="242"/>
      <c r="R1920" s="230"/>
      <c r="S1920" s="231"/>
      <c r="T1920" s="232"/>
      <c r="U1920" s="135"/>
    </row>
    <row r="1921" spans="16:21" x14ac:dyDescent="0.3">
      <c r="P1921" s="134"/>
      <c r="Q1921" s="242"/>
      <c r="R1921" s="230"/>
      <c r="S1921" s="231"/>
      <c r="T1921" s="232"/>
      <c r="U1921" s="135"/>
    </row>
    <row r="1922" spans="16:21" x14ac:dyDescent="0.3">
      <c r="P1922" s="134"/>
      <c r="Q1922" s="242"/>
      <c r="R1922" s="230"/>
      <c r="S1922" s="231"/>
      <c r="T1922" s="232"/>
      <c r="U1922" s="135"/>
    </row>
    <row r="1923" spans="16:21" x14ac:dyDescent="0.3">
      <c r="P1923" s="134"/>
      <c r="Q1923" s="242"/>
      <c r="R1923" s="230"/>
      <c r="S1923" s="231"/>
      <c r="T1923" s="232"/>
      <c r="U1923" s="135"/>
    </row>
    <row r="1924" spans="16:21" x14ac:dyDescent="0.3">
      <c r="P1924" s="134"/>
      <c r="Q1924" s="242"/>
      <c r="R1924" s="230"/>
      <c r="S1924" s="231"/>
      <c r="T1924" s="232"/>
      <c r="U1924" s="135"/>
    </row>
    <row r="1925" spans="16:21" x14ac:dyDescent="0.3">
      <c r="P1925" s="134"/>
      <c r="Q1925" s="242"/>
      <c r="R1925" s="230"/>
      <c r="S1925" s="231"/>
      <c r="T1925" s="232"/>
      <c r="U1925" s="135"/>
    </row>
    <row r="1926" spans="16:21" x14ac:dyDescent="0.3">
      <c r="P1926" s="134"/>
      <c r="Q1926" s="242"/>
      <c r="R1926" s="230"/>
      <c r="S1926" s="231"/>
      <c r="T1926" s="232"/>
      <c r="U1926" s="135"/>
    </row>
    <row r="1927" spans="16:21" x14ac:dyDescent="0.3">
      <c r="P1927" s="134"/>
      <c r="Q1927" s="242"/>
      <c r="R1927" s="230"/>
      <c r="S1927" s="231"/>
      <c r="T1927" s="232"/>
      <c r="U1927" s="135"/>
    </row>
    <row r="1928" spans="16:21" x14ac:dyDescent="0.3">
      <c r="P1928" s="134"/>
      <c r="Q1928" s="242"/>
      <c r="R1928" s="230"/>
      <c r="S1928" s="231"/>
      <c r="T1928" s="232"/>
      <c r="U1928" s="135"/>
    </row>
    <row r="1929" spans="16:21" x14ac:dyDescent="0.3">
      <c r="P1929" s="134"/>
      <c r="Q1929" s="242"/>
      <c r="R1929" s="230"/>
      <c r="S1929" s="231"/>
      <c r="T1929" s="232"/>
      <c r="U1929" s="135"/>
    </row>
    <row r="1930" spans="16:21" x14ac:dyDescent="0.3">
      <c r="P1930" s="134"/>
      <c r="Q1930" s="242"/>
      <c r="R1930" s="230"/>
      <c r="S1930" s="231"/>
      <c r="T1930" s="232"/>
      <c r="U1930" s="135"/>
    </row>
    <row r="1931" spans="16:21" x14ac:dyDescent="0.3">
      <c r="P1931" s="134"/>
      <c r="Q1931" s="242"/>
      <c r="R1931" s="230"/>
      <c r="S1931" s="231"/>
      <c r="T1931" s="232"/>
      <c r="U1931" s="135"/>
    </row>
    <row r="1932" spans="16:21" x14ac:dyDescent="0.3">
      <c r="P1932" s="134"/>
      <c r="Q1932" s="242"/>
      <c r="R1932" s="230"/>
      <c r="S1932" s="231"/>
      <c r="T1932" s="232"/>
      <c r="U1932" s="135"/>
    </row>
    <row r="1933" spans="16:21" x14ac:dyDescent="0.3">
      <c r="P1933" s="134"/>
      <c r="Q1933" s="242"/>
      <c r="R1933" s="230"/>
      <c r="S1933" s="231"/>
      <c r="T1933" s="232"/>
      <c r="U1933" s="135"/>
    </row>
    <row r="1934" spans="16:21" x14ac:dyDescent="0.3">
      <c r="P1934" s="134"/>
      <c r="Q1934" s="242"/>
      <c r="R1934" s="230"/>
      <c r="S1934" s="231"/>
      <c r="T1934" s="232"/>
      <c r="U1934" s="135"/>
    </row>
    <row r="1935" spans="16:21" x14ac:dyDescent="0.3">
      <c r="P1935" s="134"/>
      <c r="Q1935" s="242"/>
      <c r="R1935" s="230"/>
      <c r="S1935" s="231"/>
      <c r="T1935" s="232"/>
      <c r="U1935" s="135"/>
    </row>
    <row r="1936" spans="16:21" x14ac:dyDescent="0.3">
      <c r="P1936" s="134"/>
      <c r="Q1936" s="242"/>
      <c r="R1936" s="230"/>
      <c r="S1936" s="231"/>
      <c r="T1936" s="232"/>
      <c r="U1936" s="135"/>
    </row>
    <row r="1937" spans="16:21" x14ac:dyDescent="0.3">
      <c r="P1937" s="134"/>
      <c r="Q1937" s="242"/>
      <c r="R1937" s="230"/>
      <c r="S1937" s="231"/>
      <c r="T1937" s="232"/>
      <c r="U1937" s="135"/>
    </row>
    <row r="1938" spans="16:21" x14ac:dyDescent="0.3">
      <c r="P1938" s="134"/>
      <c r="Q1938" s="242"/>
      <c r="R1938" s="230"/>
      <c r="S1938" s="231"/>
      <c r="T1938" s="232"/>
      <c r="U1938" s="135"/>
    </row>
    <row r="1939" spans="16:21" x14ac:dyDescent="0.3">
      <c r="P1939" s="134"/>
      <c r="Q1939" s="242"/>
      <c r="R1939" s="230"/>
      <c r="S1939" s="231"/>
      <c r="T1939" s="232"/>
      <c r="U1939" s="135"/>
    </row>
    <row r="1940" spans="16:21" x14ac:dyDescent="0.3">
      <c r="P1940" s="134"/>
      <c r="Q1940" s="242"/>
      <c r="R1940" s="230"/>
      <c r="S1940" s="231"/>
      <c r="T1940" s="232"/>
      <c r="U1940" s="135"/>
    </row>
    <row r="1941" spans="16:21" x14ac:dyDescent="0.3">
      <c r="P1941" s="134"/>
      <c r="Q1941" s="242"/>
      <c r="R1941" s="230"/>
      <c r="S1941" s="231"/>
      <c r="T1941" s="232"/>
      <c r="U1941" s="135"/>
    </row>
    <row r="1942" spans="16:21" x14ac:dyDescent="0.3">
      <c r="P1942" s="134"/>
      <c r="Q1942" s="242"/>
      <c r="R1942" s="230"/>
      <c r="S1942" s="231"/>
      <c r="T1942" s="232"/>
      <c r="U1942" s="135"/>
    </row>
    <row r="1943" spans="16:21" x14ac:dyDescent="0.3">
      <c r="P1943" s="134"/>
      <c r="Q1943" s="242"/>
      <c r="R1943" s="230"/>
      <c r="S1943" s="231"/>
      <c r="T1943" s="232"/>
      <c r="U1943" s="135"/>
    </row>
    <row r="1944" spans="16:21" x14ac:dyDescent="0.3">
      <c r="P1944" s="134"/>
      <c r="Q1944" s="242"/>
      <c r="R1944" s="230"/>
      <c r="S1944" s="231"/>
      <c r="T1944" s="232"/>
      <c r="U1944" s="135"/>
    </row>
    <row r="1945" spans="16:21" x14ac:dyDescent="0.3">
      <c r="P1945" s="134"/>
      <c r="Q1945" s="242"/>
      <c r="R1945" s="230"/>
      <c r="S1945" s="231"/>
      <c r="T1945" s="232"/>
      <c r="U1945" s="135"/>
    </row>
    <row r="1946" spans="16:21" x14ac:dyDescent="0.3">
      <c r="P1946" s="134"/>
      <c r="Q1946" s="242"/>
      <c r="R1946" s="230"/>
      <c r="S1946" s="231"/>
      <c r="T1946" s="232"/>
      <c r="U1946" s="135"/>
    </row>
    <row r="1947" spans="16:21" x14ac:dyDescent="0.3">
      <c r="P1947" s="134"/>
      <c r="Q1947" s="242"/>
      <c r="R1947" s="230"/>
      <c r="S1947" s="231"/>
      <c r="T1947" s="232"/>
      <c r="U1947" s="135"/>
    </row>
    <row r="1948" spans="16:21" x14ac:dyDescent="0.3">
      <c r="P1948" s="134"/>
      <c r="Q1948" s="242"/>
      <c r="R1948" s="230"/>
      <c r="S1948" s="231"/>
      <c r="T1948" s="232"/>
      <c r="U1948" s="135"/>
    </row>
    <row r="1949" spans="16:21" x14ac:dyDescent="0.3">
      <c r="P1949" s="134"/>
      <c r="Q1949" s="242"/>
      <c r="R1949" s="230"/>
      <c r="S1949" s="231"/>
      <c r="T1949" s="232"/>
      <c r="U1949" s="135"/>
    </row>
    <row r="1950" spans="16:21" x14ac:dyDescent="0.3">
      <c r="P1950" s="134"/>
      <c r="Q1950" s="242"/>
      <c r="R1950" s="230"/>
      <c r="S1950" s="231"/>
      <c r="T1950" s="232"/>
      <c r="U1950" s="135"/>
    </row>
    <row r="1951" spans="16:21" x14ac:dyDescent="0.3">
      <c r="P1951" s="134"/>
      <c r="Q1951" s="242"/>
      <c r="R1951" s="230"/>
      <c r="S1951" s="231"/>
      <c r="T1951" s="232"/>
      <c r="U1951" s="135"/>
    </row>
    <row r="1952" spans="16:21" x14ac:dyDescent="0.3">
      <c r="P1952" s="134"/>
      <c r="Q1952" s="242"/>
      <c r="R1952" s="230"/>
      <c r="S1952" s="231"/>
      <c r="T1952" s="232"/>
      <c r="U1952" s="135"/>
    </row>
    <row r="1953" spans="16:21" x14ac:dyDescent="0.3">
      <c r="P1953" s="134"/>
      <c r="Q1953" s="242"/>
      <c r="R1953" s="230"/>
      <c r="S1953" s="231"/>
      <c r="T1953" s="232"/>
      <c r="U1953" s="135"/>
    </row>
    <row r="1954" spans="16:21" x14ac:dyDescent="0.3">
      <c r="P1954" s="134"/>
      <c r="Q1954" s="242"/>
      <c r="R1954" s="230"/>
      <c r="S1954" s="231"/>
      <c r="T1954" s="232"/>
      <c r="U1954" s="135"/>
    </row>
    <row r="1955" spans="16:21" x14ac:dyDescent="0.3">
      <c r="P1955" s="134"/>
      <c r="Q1955" s="242"/>
      <c r="R1955" s="230"/>
      <c r="S1955" s="231"/>
      <c r="T1955" s="232"/>
      <c r="U1955" s="135"/>
    </row>
    <row r="1956" spans="16:21" x14ac:dyDescent="0.3">
      <c r="P1956" s="134"/>
      <c r="Q1956" s="242"/>
      <c r="R1956" s="230"/>
      <c r="S1956" s="231"/>
      <c r="T1956" s="232"/>
      <c r="U1956" s="135"/>
    </row>
    <row r="1957" spans="16:21" x14ac:dyDescent="0.3">
      <c r="P1957" s="134"/>
      <c r="Q1957" s="242"/>
      <c r="R1957" s="230"/>
      <c r="S1957" s="231"/>
      <c r="T1957" s="232"/>
      <c r="U1957" s="135"/>
    </row>
    <row r="1958" spans="16:21" x14ac:dyDescent="0.3">
      <c r="P1958" s="134"/>
      <c r="Q1958" s="242"/>
      <c r="R1958" s="230"/>
      <c r="S1958" s="231"/>
      <c r="T1958" s="232"/>
      <c r="U1958" s="135"/>
    </row>
    <row r="1959" spans="16:21" x14ac:dyDescent="0.3">
      <c r="P1959" s="134"/>
      <c r="Q1959" s="242"/>
      <c r="R1959" s="230"/>
      <c r="S1959" s="231"/>
      <c r="T1959" s="232"/>
      <c r="U1959" s="135"/>
    </row>
    <row r="1960" spans="16:21" x14ac:dyDescent="0.3">
      <c r="P1960" s="134"/>
      <c r="Q1960" s="242"/>
      <c r="R1960" s="230"/>
      <c r="S1960" s="231"/>
      <c r="T1960" s="232"/>
      <c r="U1960" s="135"/>
    </row>
    <row r="1961" spans="16:21" x14ac:dyDescent="0.3">
      <c r="P1961" s="134"/>
      <c r="Q1961" s="242"/>
      <c r="R1961" s="230"/>
      <c r="S1961" s="231"/>
      <c r="T1961" s="232"/>
      <c r="U1961" s="135"/>
    </row>
    <row r="1962" spans="16:21" x14ac:dyDescent="0.3">
      <c r="P1962" s="134"/>
      <c r="Q1962" s="242"/>
      <c r="R1962" s="230"/>
      <c r="S1962" s="231"/>
      <c r="T1962" s="232"/>
      <c r="U1962" s="135"/>
    </row>
    <row r="1963" spans="16:21" x14ac:dyDescent="0.3">
      <c r="P1963" s="134"/>
      <c r="Q1963" s="242"/>
      <c r="R1963" s="230"/>
      <c r="S1963" s="231"/>
      <c r="T1963" s="232"/>
      <c r="U1963" s="135"/>
    </row>
    <row r="1964" spans="16:21" x14ac:dyDescent="0.3">
      <c r="P1964" s="134"/>
      <c r="Q1964" s="242"/>
      <c r="R1964" s="230"/>
      <c r="S1964" s="231"/>
      <c r="T1964" s="232"/>
      <c r="U1964" s="135"/>
    </row>
    <row r="1965" spans="16:21" x14ac:dyDescent="0.3">
      <c r="P1965" s="134"/>
      <c r="Q1965" s="242"/>
      <c r="R1965" s="230"/>
      <c r="S1965" s="231"/>
      <c r="T1965" s="232"/>
      <c r="U1965" s="135"/>
    </row>
    <row r="1966" spans="16:21" x14ac:dyDescent="0.3">
      <c r="P1966" s="134"/>
      <c r="Q1966" s="242"/>
      <c r="R1966" s="230"/>
      <c r="S1966" s="231"/>
      <c r="T1966" s="232"/>
      <c r="U1966" s="135"/>
    </row>
    <row r="1967" spans="16:21" x14ac:dyDescent="0.3">
      <c r="P1967" s="134"/>
      <c r="Q1967" s="242"/>
      <c r="R1967" s="230"/>
      <c r="S1967" s="231"/>
      <c r="T1967" s="232"/>
      <c r="U1967" s="135"/>
    </row>
    <row r="1968" spans="16:21" x14ac:dyDescent="0.3">
      <c r="P1968" s="134"/>
      <c r="Q1968" s="242"/>
      <c r="R1968" s="230"/>
      <c r="S1968" s="231"/>
      <c r="T1968" s="232"/>
      <c r="U1968" s="135"/>
    </row>
    <row r="1969" spans="16:21" x14ac:dyDescent="0.3">
      <c r="P1969" s="134"/>
      <c r="Q1969" s="242"/>
      <c r="R1969" s="230"/>
      <c r="S1969" s="231"/>
      <c r="T1969" s="232"/>
      <c r="U1969" s="135"/>
    </row>
    <row r="1970" spans="16:21" x14ac:dyDescent="0.3">
      <c r="P1970" s="134"/>
      <c r="Q1970" s="242"/>
      <c r="R1970" s="230"/>
      <c r="S1970" s="231"/>
      <c r="T1970" s="232"/>
      <c r="U1970" s="135"/>
    </row>
    <row r="1971" spans="16:21" x14ac:dyDescent="0.3">
      <c r="P1971" s="134"/>
      <c r="Q1971" s="242"/>
      <c r="R1971" s="230"/>
      <c r="S1971" s="231"/>
      <c r="T1971" s="232"/>
      <c r="U1971" s="135"/>
    </row>
    <row r="1972" spans="16:21" x14ac:dyDescent="0.3">
      <c r="P1972" s="134"/>
      <c r="Q1972" s="242"/>
      <c r="R1972" s="230"/>
      <c r="S1972" s="231"/>
      <c r="T1972" s="232"/>
      <c r="U1972" s="135"/>
    </row>
    <row r="1973" spans="16:21" x14ac:dyDescent="0.3">
      <c r="P1973" s="134"/>
      <c r="Q1973" s="242"/>
      <c r="R1973" s="230"/>
      <c r="S1973" s="231"/>
      <c r="T1973" s="232"/>
      <c r="U1973" s="135"/>
    </row>
    <row r="1974" spans="16:21" x14ac:dyDescent="0.3">
      <c r="P1974" s="134"/>
      <c r="Q1974" s="242"/>
      <c r="R1974" s="230"/>
      <c r="S1974" s="231"/>
      <c r="T1974" s="232"/>
      <c r="U1974" s="135"/>
    </row>
    <row r="1975" spans="16:21" x14ac:dyDescent="0.3">
      <c r="P1975" s="134"/>
      <c r="Q1975" s="242"/>
      <c r="R1975" s="230"/>
      <c r="S1975" s="231"/>
      <c r="T1975" s="232"/>
      <c r="U1975" s="135"/>
    </row>
    <row r="1976" spans="16:21" x14ac:dyDescent="0.3">
      <c r="P1976" s="134"/>
      <c r="Q1976" s="242"/>
      <c r="R1976" s="230"/>
      <c r="S1976" s="231"/>
      <c r="T1976" s="232"/>
      <c r="U1976" s="135"/>
    </row>
    <row r="1977" spans="16:21" x14ac:dyDescent="0.3">
      <c r="P1977" s="134"/>
      <c r="Q1977" s="242"/>
      <c r="R1977" s="230"/>
      <c r="S1977" s="231"/>
      <c r="T1977" s="232"/>
      <c r="U1977" s="135"/>
    </row>
    <row r="1978" spans="16:21" x14ac:dyDescent="0.3">
      <c r="P1978" s="134"/>
      <c r="Q1978" s="242"/>
      <c r="R1978" s="230"/>
      <c r="S1978" s="231"/>
      <c r="T1978" s="232"/>
      <c r="U1978" s="135"/>
    </row>
    <row r="1979" spans="16:21" x14ac:dyDescent="0.3">
      <c r="P1979" s="134"/>
      <c r="Q1979" s="242"/>
      <c r="R1979" s="230"/>
      <c r="S1979" s="231"/>
      <c r="T1979" s="232"/>
      <c r="U1979" s="135"/>
    </row>
    <row r="1980" spans="16:21" x14ac:dyDescent="0.3">
      <c r="P1980" s="134"/>
      <c r="Q1980" s="242"/>
      <c r="R1980" s="230"/>
      <c r="S1980" s="231"/>
      <c r="T1980" s="232"/>
      <c r="U1980" s="135"/>
    </row>
    <row r="1981" spans="16:21" x14ac:dyDescent="0.3">
      <c r="P1981" s="134"/>
      <c r="Q1981" s="242"/>
      <c r="R1981" s="230"/>
      <c r="S1981" s="231"/>
      <c r="T1981" s="232"/>
      <c r="U1981" s="135"/>
    </row>
    <row r="1982" spans="16:21" x14ac:dyDescent="0.3">
      <c r="P1982" s="134"/>
      <c r="Q1982" s="242"/>
      <c r="R1982" s="230"/>
      <c r="S1982" s="231"/>
      <c r="T1982" s="232"/>
      <c r="U1982" s="135"/>
    </row>
    <row r="1983" spans="16:21" x14ac:dyDescent="0.3">
      <c r="P1983" s="134"/>
      <c r="Q1983" s="242"/>
      <c r="R1983" s="230"/>
      <c r="S1983" s="231"/>
      <c r="T1983" s="232"/>
      <c r="U1983" s="135"/>
    </row>
    <row r="1984" spans="16:21" x14ac:dyDescent="0.3">
      <c r="P1984" s="134"/>
      <c r="Q1984" s="242"/>
      <c r="R1984" s="230"/>
      <c r="S1984" s="231"/>
      <c r="T1984" s="232"/>
      <c r="U1984" s="135"/>
    </row>
    <row r="1985" spans="16:21" x14ac:dyDescent="0.3">
      <c r="P1985" s="134"/>
      <c r="Q1985" s="242"/>
      <c r="R1985" s="230"/>
      <c r="S1985" s="231"/>
      <c r="T1985" s="232"/>
      <c r="U1985" s="135"/>
    </row>
    <row r="1986" spans="16:21" x14ac:dyDescent="0.3">
      <c r="P1986" s="134"/>
      <c r="Q1986" s="242"/>
      <c r="R1986" s="230"/>
      <c r="S1986" s="231"/>
      <c r="T1986" s="232"/>
      <c r="U1986" s="135"/>
    </row>
    <row r="1987" spans="16:21" x14ac:dyDescent="0.3">
      <c r="P1987" s="134"/>
      <c r="Q1987" s="242"/>
      <c r="R1987" s="230"/>
      <c r="S1987" s="231"/>
      <c r="T1987" s="232"/>
      <c r="U1987" s="135"/>
    </row>
    <row r="1988" spans="16:21" x14ac:dyDescent="0.3">
      <c r="P1988" s="134"/>
      <c r="Q1988" s="242"/>
      <c r="R1988" s="230"/>
      <c r="S1988" s="231"/>
      <c r="T1988" s="232"/>
      <c r="U1988" s="135"/>
    </row>
    <row r="1989" spans="16:21" x14ac:dyDescent="0.3">
      <c r="P1989" s="134"/>
      <c r="Q1989" s="242"/>
      <c r="R1989" s="230"/>
      <c r="S1989" s="231"/>
      <c r="T1989" s="232"/>
      <c r="U1989" s="135"/>
    </row>
    <row r="1990" spans="16:21" x14ac:dyDescent="0.3">
      <c r="P1990" s="134"/>
      <c r="Q1990" s="242"/>
      <c r="R1990" s="230"/>
      <c r="S1990" s="231"/>
      <c r="T1990" s="232"/>
      <c r="U1990" s="135"/>
    </row>
    <row r="1991" spans="16:21" x14ac:dyDescent="0.3">
      <c r="P1991" s="134"/>
      <c r="Q1991" s="242"/>
      <c r="R1991" s="230"/>
      <c r="S1991" s="231"/>
      <c r="T1991" s="232"/>
      <c r="U1991" s="135"/>
    </row>
    <row r="1992" spans="16:21" x14ac:dyDescent="0.3">
      <c r="P1992" s="134"/>
      <c r="Q1992" s="242"/>
      <c r="R1992" s="230"/>
      <c r="S1992" s="231"/>
      <c r="T1992" s="232"/>
      <c r="U1992" s="135"/>
    </row>
    <row r="1993" spans="16:21" x14ac:dyDescent="0.3">
      <c r="P1993" s="134"/>
      <c r="Q1993" s="242"/>
      <c r="R1993" s="230"/>
      <c r="S1993" s="231"/>
      <c r="T1993" s="232"/>
      <c r="U1993" s="135"/>
    </row>
    <row r="1994" spans="16:21" x14ac:dyDescent="0.3">
      <c r="P1994" s="134"/>
      <c r="Q1994" s="242"/>
      <c r="R1994" s="230"/>
      <c r="S1994" s="231"/>
      <c r="T1994" s="232"/>
      <c r="U1994" s="135"/>
    </row>
    <row r="1995" spans="16:21" x14ac:dyDescent="0.3">
      <c r="P1995" s="134"/>
      <c r="Q1995" s="242"/>
      <c r="R1995" s="230"/>
      <c r="S1995" s="231"/>
      <c r="T1995" s="232"/>
      <c r="U1995" s="135"/>
    </row>
    <row r="1996" spans="16:21" x14ac:dyDescent="0.3">
      <c r="P1996" s="134"/>
      <c r="Q1996" s="242"/>
      <c r="R1996" s="230"/>
      <c r="S1996" s="231"/>
      <c r="T1996" s="232"/>
      <c r="U1996" s="135"/>
    </row>
    <row r="1997" spans="16:21" x14ac:dyDescent="0.3">
      <c r="P1997" s="134"/>
      <c r="Q1997" s="242"/>
      <c r="R1997" s="230"/>
      <c r="S1997" s="231"/>
      <c r="T1997" s="232"/>
      <c r="U1997" s="135"/>
    </row>
    <row r="1998" spans="16:21" x14ac:dyDescent="0.3">
      <c r="P1998" s="134"/>
      <c r="Q1998" s="242"/>
      <c r="R1998" s="230"/>
      <c r="S1998" s="231"/>
      <c r="T1998" s="232"/>
      <c r="U1998" s="135"/>
    </row>
    <row r="1999" spans="16:21" x14ac:dyDescent="0.3">
      <c r="P1999" s="134"/>
      <c r="Q1999" s="242"/>
      <c r="R1999" s="230"/>
      <c r="S1999" s="231"/>
      <c r="T1999" s="232"/>
      <c r="U1999" s="135"/>
    </row>
    <row r="2000" spans="16:21" x14ac:dyDescent="0.3">
      <c r="P2000" s="134"/>
      <c r="Q2000" s="242"/>
      <c r="R2000" s="230"/>
      <c r="S2000" s="231"/>
      <c r="T2000" s="232"/>
      <c r="U2000" s="135"/>
    </row>
    <row r="2001" spans="16:21" x14ac:dyDescent="0.3">
      <c r="P2001" s="134"/>
      <c r="Q2001" s="242"/>
      <c r="R2001" s="230"/>
      <c r="S2001" s="231"/>
      <c r="T2001" s="232"/>
      <c r="U2001" s="135"/>
    </row>
    <row r="2002" spans="16:21" x14ac:dyDescent="0.3">
      <c r="P2002" s="134"/>
      <c r="Q2002" s="242"/>
      <c r="R2002" s="230"/>
      <c r="S2002" s="231"/>
      <c r="T2002" s="232"/>
      <c r="U2002" s="135"/>
    </row>
    <row r="2003" spans="16:21" x14ac:dyDescent="0.3">
      <c r="P2003" s="134"/>
      <c r="Q2003" s="242"/>
      <c r="R2003" s="230"/>
      <c r="S2003" s="231"/>
      <c r="T2003" s="232"/>
      <c r="U2003" s="135"/>
    </row>
    <row r="2004" spans="16:21" x14ac:dyDescent="0.3">
      <c r="P2004" s="134"/>
      <c r="Q2004" s="242"/>
      <c r="R2004" s="230"/>
      <c r="S2004" s="231"/>
      <c r="T2004" s="232"/>
      <c r="U2004" s="135"/>
    </row>
    <row r="2005" spans="16:21" x14ac:dyDescent="0.3">
      <c r="P2005" s="134"/>
      <c r="Q2005" s="242"/>
      <c r="R2005" s="230"/>
      <c r="S2005" s="231"/>
      <c r="T2005" s="232"/>
      <c r="U2005" s="135"/>
    </row>
    <row r="2006" spans="16:21" x14ac:dyDescent="0.3">
      <c r="P2006" s="134"/>
      <c r="Q2006" s="242"/>
      <c r="R2006" s="230"/>
      <c r="S2006" s="231"/>
      <c r="T2006" s="232"/>
      <c r="U2006" s="135"/>
    </row>
    <row r="2007" spans="16:21" x14ac:dyDescent="0.3">
      <c r="P2007" s="134"/>
      <c r="Q2007" s="242"/>
      <c r="R2007" s="230"/>
      <c r="S2007" s="231"/>
      <c r="T2007" s="232"/>
      <c r="U2007" s="135"/>
    </row>
    <row r="2008" spans="16:21" x14ac:dyDescent="0.3">
      <c r="P2008" s="134"/>
      <c r="Q2008" s="242"/>
      <c r="R2008" s="230"/>
      <c r="S2008" s="231"/>
      <c r="T2008" s="232"/>
      <c r="U2008" s="135"/>
    </row>
    <row r="2009" spans="16:21" x14ac:dyDescent="0.3">
      <c r="P2009" s="134"/>
      <c r="Q2009" s="242"/>
      <c r="R2009" s="230"/>
      <c r="S2009" s="231"/>
      <c r="T2009" s="232"/>
      <c r="U2009" s="135"/>
    </row>
    <row r="2010" spans="16:21" x14ac:dyDescent="0.3">
      <c r="P2010" s="134"/>
      <c r="Q2010" s="242"/>
      <c r="R2010" s="230"/>
      <c r="S2010" s="231"/>
      <c r="T2010" s="232"/>
      <c r="U2010" s="135"/>
    </row>
    <row r="2011" spans="16:21" x14ac:dyDescent="0.3">
      <c r="P2011" s="134"/>
      <c r="Q2011" s="242"/>
      <c r="R2011" s="230"/>
      <c r="S2011" s="231"/>
      <c r="T2011" s="232"/>
      <c r="U2011" s="135"/>
    </row>
    <row r="2012" spans="16:21" x14ac:dyDescent="0.3">
      <c r="P2012" s="134"/>
      <c r="Q2012" s="242"/>
      <c r="R2012" s="230"/>
      <c r="S2012" s="231"/>
      <c r="T2012" s="232"/>
      <c r="U2012" s="135"/>
    </row>
    <row r="2013" spans="16:21" x14ac:dyDescent="0.3">
      <c r="P2013" s="134"/>
      <c r="Q2013" s="242"/>
      <c r="R2013" s="230"/>
      <c r="S2013" s="231"/>
      <c r="T2013" s="232"/>
      <c r="U2013" s="135"/>
    </row>
    <row r="2014" spans="16:21" x14ac:dyDescent="0.3">
      <c r="P2014" s="134"/>
      <c r="Q2014" s="242"/>
      <c r="R2014" s="230"/>
      <c r="S2014" s="231"/>
      <c r="T2014" s="232"/>
      <c r="U2014" s="135"/>
    </row>
    <row r="2015" spans="16:21" x14ac:dyDescent="0.3">
      <c r="P2015" s="134"/>
      <c r="Q2015" s="242"/>
      <c r="R2015" s="230"/>
      <c r="S2015" s="231"/>
      <c r="T2015" s="232"/>
      <c r="U2015" s="135"/>
    </row>
    <row r="2016" spans="16:21" x14ac:dyDescent="0.3">
      <c r="P2016" s="134"/>
      <c r="Q2016" s="242"/>
      <c r="R2016" s="230"/>
      <c r="S2016" s="231"/>
      <c r="T2016" s="232"/>
      <c r="U2016" s="135"/>
    </row>
    <row r="2017" spans="16:21" x14ac:dyDescent="0.3">
      <c r="P2017" s="134"/>
      <c r="Q2017" s="242"/>
      <c r="R2017" s="230"/>
      <c r="S2017" s="231"/>
      <c r="T2017" s="232"/>
      <c r="U2017" s="135"/>
    </row>
    <row r="2018" spans="16:21" x14ac:dyDescent="0.3">
      <c r="P2018" s="134"/>
      <c r="Q2018" s="242"/>
      <c r="R2018" s="230"/>
      <c r="S2018" s="231"/>
      <c r="T2018" s="232"/>
      <c r="U2018" s="135"/>
    </row>
    <row r="2019" spans="16:21" x14ac:dyDescent="0.3">
      <c r="P2019" s="134"/>
      <c r="Q2019" s="242"/>
      <c r="R2019" s="230"/>
      <c r="S2019" s="231"/>
      <c r="T2019" s="232"/>
      <c r="U2019" s="135"/>
    </row>
    <row r="2020" spans="16:21" x14ac:dyDescent="0.3">
      <c r="P2020" s="134"/>
      <c r="Q2020" s="242"/>
      <c r="R2020" s="230"/>
      <c r="S2020" s="231"/>
      <c r="T2020" s="232"/>
      <c r="U2020" s="135"/>
    </row>
    <row r="2021" spans="16:21" x14ac:dyDescent="0.3">
      <c r="P2021" s="134"/>
      <c r="Q2021" s="242"/>
      <c r="R2021" s="230"/>
      <c r="S2021" s="231"/>
      <c r="T2021" s="232"/>
      <c r="U2021" s="135"/>
    </row>
    <row r="2022" spans="16:21" x14ac:dyDescent="0.3">
      <c r="P2022" s="134"/>
      <c r="Q2022" s="242"/>
      <c r="R2022" s="230"/>
      <c r="S2022" s="231"/>
      <c r="T2022" s="232"/>
      <c r="U2022" s="135"/>
    </row>
    <row r="2023" spans="16:21" x14ac:dyDescent="0.3">
      <c r="P2023" s="134"/>
      <c r="Q2023" s="242"/>
      <c r="R2023" s="230"/>
      <c r="S2023" s="231"/>
      <c r="T2023" s="232"/>
      <c r="U2023" s="135"/>
    </row>
    <row r="2024" spans="16:21" x14ac:dyDescent="0.3">
      <c r="P2024" s="134"/>
      <c r="Q2024" s="242"/>
      <c r="R2024" s="230"/>
      <c r="S2024" s="231"/>
      <c r="T2024" s="232"/>
      <c r="U2024" s="135"/>
    </row>
    <row r="2025" spans="16:21" x14ac:dyDescent="0.3">
      <c r="P2025" s="134"/>
      <c r="Q2025" s="242"/>
      <c r="R2025" s="230"/>
      <c r="S2025" s="231"/>
      <c r="T2025" s="232"/>
      <c r="U2025" s="135"/>
    </row>
    <row r="2026" spans="16:21" x14ac:dyDescent="0.3">
      <c r="P2026" s="134"/>
      <c r="Q2026" s="242"/>
      <c r="R2026" s="230"/>
      <c r="S2026" s="231"/>
      <c r="T2026" s="232"/>
      <c r="U2026" s="135"/>
    </row>
    <row r="2027" spans="16:21" x14ac:dyDescent="0.3">
      <c r="P2027" s="134"/>
      <c r="Q2027" s="242"/>
      <c r="R2027" s="230"/>
      <c r="S2027" s="231"/>
      <c r="T2027" s="232"/>
      <c r="U2027" s="135"/>
    </row>
    <row r="2028" spans="16:21" x14ac:dyDescent="0.3">
      <c r="P2028" s="134"/>
      <c r="Q2028" s="242"/>
      <c r="R2028" s="230"/>
      <c r="S2028" s="231"/>
      <c r="T2028" s="232"/>
      <c r="U2028" s="135"/>
    </row>
    <row r="2029" spans="16:21" x14ac:dyDescent="0.3">
      <c r="P2029" s="134"/>
      <c r="Q2029" s="242"/>
      <c r="R2029" s="230"/>
      <c r="S2029" s="231"/>
      <c r="T2029" s="232"/>
      <c r="U2029" s="135"/>
    </row>
    <row r="2030" spans="16:21" x14ac:dyDescent="0.3">
      <c r="P2030" s="134"/>
      <c r="Q2030" s="242"/>
      <c r="R2030" s="230"/>
      <c r="S2030" s="231"/>
      <c r="T2030" s="232"/>
      <c r="U2030" s="135"/>
    </row>
    <row r="2031" spans="16:21" x14ac:dyDescent="0.3">
      <c r="P2031" s="134"/>
      <c r="Q2031" s="242"/>
      <c r="R2031" s="230"/>
      <c r="S2031" s="231"/>
      <c r="T2031" s="232"/>
      <c r="U2031" s="135"/>
    </row>
    <row r="2032" spans="16:21" x14ac:dyDescent="0.3">
      <c r="P2032" s="134"/>
      <c r="Q2032" s="242"/>
      <c r="R2032" s="230"/>
      <c r="S2032" s="231"/>
      <c r="T2032" s="232"/>
      <c r="U2032" s="135"/>
    </row>
    <row r="2033" spans="16:21" x14ac:dyDescent="0.3">
      <c r="P2033" s="134"/>
      <c r="Q2033" s="242"/>
      <c r="R2033" s="230"/>
      <c r="S2033" s="231"/>
      <c r="T2033" s="232"/>
      <c r="U2033" s="135"/>
    </row>
    <row r="2034" spans="16:21" x14ac:dyDescent="0.3">
      <c r="P2034" s="134"/>
      <c r="Q2034" s="242"/>
      <c r="R2034" s="230"/>
      <c r="S2034" s="231"/>
      <c r="T2034" s="232"/>
      <c r="U2034" s="135"/>
    </row>
    <row r="2035" spans="16:21" x14ac:dyDescent="0.3">
      <c r="P2035" s="134"/>
      <c r="Q2035" s="242"/>
      <c r="R2035" s="230"/>
      <c r="S2035" s="231"/>
      <c r="T2035" s="232"/>
      <c r="U2035" s="135"/>
    </row>
    <row r="2036" spans="16:21" x14ac:dyDescent="0.3">
      <c r="P2036" s="134"/>
      <c r="Q2036" s="242"/>
      <c r="R2036" s="230"/>
      <c r="S2036" s="231"/>
      <c r="T2036" s="232"/>
      <c r="U2036" s="135"/>
    </row>
    <row r="2037" spans="16:21" x14ac:dyDescent="0.3">
      <c r="P2037" s="134"/>
      <c r="Q2037" s="242"/>
      <c r="R2037" s="230"/>
      <c r="S2037" s="231"/>
      <c r="T2037" s="232"/>
      <c r="U2037" s="135"/>
    </row>
    <row r="2038" spans="16:21" x14ac:dyDescent="0.3">
      <c r="P2038" s="134"/>
      <c r="Q2038" s="242"/>
      <c r="R2038" s="230"/>
      <c r="S2038" s="231"/>
      <c r="T2038" s="232"/>
      <c r="U2038" s="135"/>
    </row>
    <row r="2039" spans="16:21" x14ac:dyDescent="0.3">
      <c r="P2039" s="134"/>
      <c r="Q2039" s="242"/>
      <c r="R2039" s="230"/>
      <c r="S2039" s="231"/>
      <c r="T2039" s="232"/>
      <c r="U2039" s="135"/>
    </row>
    <row r="2040" spans="16:21" x14ac:dyDescent="0.3">
      <c r="P2040" s="134"/>
      <c r="Q2040" s="242"/>
      <c r="R2040" s="230"/>
      <c r="S2040" s="231"/>
      <c r="T2040" s="232"/>
      <c r="U2040" s="135"/>
    </row>
    <row r="2041" spans="16:21" x14ac:dyDescent="0.3">
      <c r="P2041" s="134"/>
      <c r="Q2041" s="242"/>
      <c r="R2041" s="230"/>
      <c r="S2041" s="231"/>
      <c r="T2041" s="232"/>
      <c r="U2041" s="135"/>
    </row>
    <row r="2042" spans="16:21" x14ac:dyDescent="0.3">
      <c r="P2042" s="134"/>
      <c r="Q2042" s="242"/>
      <c r="R2042" s="230"/>
      <c r="S2042" s="231"/>
      <c r="T2042" s="232"/>
      <c r="U2042" s="135"/>
    </row>
    <row r="2043" spans="16:21" x14ac:dyDescent="0.3">
      <c r="P2043" s="134"/>
      <c r="Q2043" s="242"/>
      <c r="R2043" s="230"/>
      <c r="S2043" s="231"/>
      <c r="T2043" s="232"/>
      <c r="U2043" s="135"/>
    </row>
    <row r="2044" spans="16:21" x14ac:dyDescent="0.3">
      <c r="P2044" s="134"/>
      <c r="Q2044" s="242"/>
      <c r="R2044" s="230"/>
      <c r="S2044" s="231"/>
      <c r="T2044" s="232"/>
      <c r="U2044" s="135"/>
    </row>
    <row r="2045" spans="16:21" x14ac:dyDescent="0.3">
      <c r="P2045" s="134"/>
      <c r="Q2045" s="242"/>
      <c r="R2045" s="230"/>
      <c r="S2045" s="231"/>
      <c r="T2045" s="232"/>
      <c r="U2045" s="135"/>
    </row>
    <row r="2046" spans="16:21" x14ac:dyDescent="0.3">
      <c r="P2046" s="134"/>
      <c r="Q2046" s="242"/>
      <c r="R2046" s="230"/>
      <c r="S2046" s="231"/>
      <c r="T2046" s="232"/>
      <c r="U2046" s="135"/>
    </row>
    <row r="2047" spans="16:21" x14ac:dyDescent="0.3">
      <c r="P2047" s="134"/>
      <c r="Q2047" s="242"/>
      <c r="R2047" s="230"/>
      <c r="S2047" s="231"/>
      <c r="T2047" s="232"/>
      <c r="U2047" s="135"/>
    </row>
    <row r="2048" spans="16:21" x14ac:dyDescent="0.3">
      <c r="P2048" s="134"/>
      <c r="Q2048" s="242"/>
      <c r="R2048" s="230"/>
      <c r="S2048" s="231"/>
      <c r="T2048" s="232"/>
      <c r="U2048" s="135"/>
    </row>
    <row r="2049" spans="16:21" x14ac:dyDescent="0.3">
      <c r="P2049" s="134"/>
      <c r="Q2049" s="242"/>
      <c r="R2049" s="230"/>
      <c r="S2049" s="231"/>
      <c r="T2049" s="232"/>
      <c r="U2049" s="135"/>
    </row>
    <row r="2050" spans="16:21" x14ac:dyDescent="0.3">
      <c r="P2050" s="134"/>
      <c r="Q2050" s="242"/>
      <c r="R2050" s="230"/>
      <c r="S2050" s="231"/>
      <c r="T2050" s="232"/>
      <c r="U2050" s="135"/>
    </row>
    <row r="2051" spans="16:21" x14ac:dyDescent="0.3">
      <c r="P2051" s="134"/>
      <c r="Q2051" s="242"/>
      <c r="R2051" s="230"/>
      <c r="S2051" s="231"/>
      <c r="T2051" s="232"/>
      <c r="U2051" s="135"/>
    </row>
    <row r="2052" spans="16:21" x14ac:dyDescent="0.3">
      <c r="P2052" s="134"/>
      <c r="Q2052" s="242"/>
      <c r="R2052" s="230"/>
      <c r="S2052" s="231"/>
      <c r="T2052" s="232"/>
      <c r="U2052" s="135"/>
    </row>
    <row r="2053" spans="16:21" x14ac:dyDescent="0.3">
      <c r="P2053" s="134"/>
      <c r="Q2053" s="242"/>
      <c r="R2053" s="230"/>
      <c r="S2053" s="231"/>
      <c r="T2053" s="232"/>
      <c r="U2053" s="135"/>
    </row>
    <row r="2054" spans="16:21" x14ac:dyDescent="0.3">
      <c r="P2054" s="134"/>
      <c r="Q2054" s="242"/>
      <c r="R2054" s="230"/>
      <c r="S2054" s="231"/>
      <c r="T2054" s="232"/>
      <c r="U2054" s="135"/>
    </row>
    <row r="2055" spans="16:21" x14ac:dyDescent="0.3">
      <c r="P2055" s="134"/>
      <c r="Q2055" s="242"/>
      <c r="R2055" s="230"/>
      <c r="S2055" s="231"/>
      <c r="T2055" s="232"/>
      <c r="U2055" s="135"/>
    </row>
    <row r="2056" spans="16:21" x14ac:dyDescent="0.3">
      <c r="P2056" s="134"/>
      <c r="Q2056" s="242"/>
      <c r="R2056" s="230"/>
      <c r="S2056" s="231"/>
      <c r="T2056" s="232"/>
      <c r="U2056" s="135"/>
    </row>
    <row r="2057" spans="16:21" x14ac:dyDescent="0.3">
      <c r="P2057" s="134"/>
      <c r="Q2057" s="242"/>
      <c r="R2057" s="230"/>
      <c r="S2057" s="231"/>
      <c r="T2057" s="232"/>
      <c r="U2057" s="135"/>
    </row>
    <row r="2058" spans="16:21" x14ac:dyDescent="0.3">
      <c r="P2058" s="134"/>
      <c r="Q2058" s="242"/>
      <c r="R2058" s="230"/>
      <c r="S2058" s="231"/>
      <c r="T2058" s="232"/>
      <c r="U2058" s="135"/>
    </row>
    <row r="2059" spans="16:21" x14ac:dyDescent="0.3">
      <c r="P2059" s="134"/>
      <c r="Q2059" s="242"/>
      <c r="R2059" s="230"/>
      <c r="S2059" s="231"/>
      <c r="T2059" s="232"/>
      <c r="U2059" s="135"/>
    </row>
    <row r="2060" spans="16:21" x14ac:dyDescent="0.3">
      <c r="P2060" s="134"/>
      <c r="Q2060" s="242"/>
      <c r="R2060" s="230"/>
      <c r="S2060" s="231"/>
      <c r="T2060" s="232"/>
      <c r="U2060" s="135"/>
    </row>
    <row r="2061" spans="16:21" x14ac:dyDescent="0.3">
      <c r="P2061" s="134"/>
      <c r="Q2061" s="242"/>
      <c r="R2061" s="230"/>
      <c r="S2061" s="231"/>
      <c r="T2061" s="232"/>
      <c r="U2061" s="135"/>
    </row>
    <row r="2062" spans="16:21" x14ac:dyDescent="0.3">
      <c r="P2062" s="134"/>
      <c r="Q2062" s="242"/>
      <c r="R2062" s="230"/>
      <c r="S2062" s="231"/>
      <c r="T2062" s="232"/>
      <c r="U2062" s="135"/>
    </row>
    <row r="2063" spans="16:21" x14ac:dyDescent="0.3">
      <c r="P2063" s="134"/>
      <c r="Q2063" s="242"/>
      <c r="R2063" s="230"/>
      <c r="S2063" s="231"/>
      <c r="T2063" s="232"/>
      <c r="U2063" s="135"/>
    </row>
    <row r="2064" spans="16:21" x14ac:dyDescent="0.3">
      <c r="P2064" s="134"/>
      <c r="Q2064" s="242"/>
      <c r="R2064" s="230"/>
      <c r="S2064" s="231"/>
      <c r="T2064" s="232"/>
      <c r="U2064" s="135"/>
    </row>
    <row r="2065" spans="16:21" x14ac:dyDescent="0.3">
      <c r="P2065" s="134"/>
      <c r="Q2065" s="242"/>
      <c r="R2065" s="230"/>
      <c r="S2065" s="231"/>
      <c r="T2065" s="232"/>
      <c r="U2065" s="135"/>
    </row>
    <row r="2066" spans="16:21" x14ac:dyDescent="0.3">
      <c r="P2066" s="134"/>
      <c r="Q2066" s="242"/>
      <c r="R2066" s="230"/>
      <c r="S2066" s="231"/>
      <c r="T2066" s="232"/>
      <c r="U2066" s="135"/>
    </row>
    <row r="2067" spans="16:21" x14ac:dyDescent="0.3">
      <c r="P2067" s="134"/>
      <c r="Q2067" s="242"/>
      <c r="R2067" s="230"/>
      <c r="S2067" s="231"/>
      <c r="T2067" s="232"/>
      <c r="U2067" s="135"/>
    </row>
    <row r="2068" spans="16:21" x14ac:dyDescent="0.3">
      <c r="P2068" s="134"/>
      <c r="Q2068" s="242"/>
      <c r="R2068" s="230"/>
      <c r="S2068" s="231"/>
      <c r="T2068" s="232"/>
      <c r="U2068" s="135"/>
    </row>
    <row r="2069" spans="16:21" x14ac:dyDescent="0.3">
      <c r="P2069" s="134"/>
      <c r="Q2069" s="242"/>
      <c r="R2069" s="230"/>
      <c r="S2069" s="231"/>
      <c r="T2069" s="232"/>
      <c r="U2069" s="135"/>
    </row>
    <row r="2070" spans="16:21" x14ac:dyDescent="0.3">
      <c r="P2070" s="134"/>
      <c r="Q2070" s="242"/>
      <c r="R2070" s="230"/>
      <c r="S2070" s="231"/>
      <c r="T2070" s="232"/>
      <c r="U2070" s="135"/>
    </row>
    <row r="2071" spans="16:21" x14ac:dyDescent="0.3">
      <c r="P2071" s="134"/>
      <c r="Q2071" s="242"/>
      <c r="R2071" s="230"/>
      <c r="S2071" s="231"/>
      <c r="T2071" s="232"/>
      <c r="U2071" s="135"/>
    </row>
    <row r="2072" spans="16:21" x14ac:dyDescent="0.3">
      <c r="P2072" s="134"/>
      <c r="Q2072" s="242"/>
      <c r="R2072" s="230"/>
      <c r="S2072" s="231"/>
      <c r="T2072" s="232"/>
      <c r="U2072" s="135"/>
    </row>
    <row r="2073" spans="16:21" x14ac:dyDescent="0.3">
      <c r="P2073" s="134"/>
      <c r="Q2073" s="242"/>
      <c r="R2073" s="230"/>
      <c r="S2073" s="231"/>
      <c r="T2073" s="232"/>
      <c r="U2073" s="135"/>
    </row>
    <row r="2074" spans="16:21" x14ac:dyDescent="0.3">
      <c r="P2074" s="134"/>
      <c r="Q2074" s="242"/>
      <c r="R2074" s="230"/>
      <c r="S2074" s="231"/>
      <c r="T2074" s="232"/>
      <c r="U2074" s="135"/>
    </row>
    <row r="2075" spans="16:21" x14ac:dyDescent="0.3">
      <c r="P2075" s="134"/>
      <c r="Q2075" s="242"/>
      <c r="R2075" s="230"/>
      <c r="S2075" s="231"/>
      <c r="T2075" s="232"/>
      <c r="U2075" s="135"/>
    </row>
    <row r="2076" spans="16:21" x14ac:dyDescent="0.3">
      <c r="P2076" s="134"/>
      <c r="Q2076" s="242"/>
      <c r="R2076" s="230"/>
      <c r="S2076" s="231"/>
      <c r="T2076" s="232"/>
      <c r="U2076" s="135"/>
    </row>
    <row r="2077" spans="16:21" x14ac:dyDescent="0.3">
      <c r="P2077" s="134"/>
      <c r="Q2077" s="242"/>
      <c r="R2077" s="230"/>
      <c r="S2077" s="231"/>
      <c r="T2077" s="232"/>
      <c r="U2077" s="135"/>
    </row>
    <row r="2078" spans="16:21" x14ac:dyDescent="0.3">
      <c r="P2078" s="134"/>
      <c r="Q2078" s="242"/>
      <c r="R2078" s="230"/>
      <c r="S2078" s="231"/>
      <c r="T2078" s="232"/>
      <c r="U2078" s="135"/>
    </row>
    <row r="2079" spans="16:21" x14ac:dyDescent="0.3">
      <c r="P2079" s="134"/>
      <c r="Q2079" s="242"/>
      <c r="R2079" s="230"/>
      <c r="S2079" s="231"/>
      <c r="T2079" s="232"/>
      <c r="U2079" s="135"/>
    </row>
    <row r="2080" spans="16:21" x14ac:dyDescent="0.3">
      <c r="P2080" s="134"/>
      <c r="Q2080" s="242">
        <v>203101019</v>
      </c>
      <c r="R2080" s="230" t="s">
        <v>7849</v>
      </c>
      <c r="S2080" s="231">
        <v>0.1</v>
      </c>
      <c r="T2080" s="232">
        <v>0.1</v>
      </c>
      <c r="U2080" s="135"/>
    </row>
    <row r="2081" spans="16:21" x14ac:dyDescent="0.3">
      <c r="P2081" s="134"/>
      <c r="Q2081" s="242">
        <v>203101020</v>
      </c>
      <c r="R2081" s="230" t="s">
        <v>7850</v>
      </c>
      <c r="S2081" s="231">
        <v>0.1</v>
      </c>
      <c r="T2081" s="232">
        <v>0.1</v>
      </c>
      <c r="U2081" s="135"/>
    </row>
    <row r="2082" spans="16:21" x14ac:dyDescent="0.3">
      <c r="P2082" s="134"/>
      <c r="Q2082" s="242">
        <v>203101025</v>
      </c>
      <c r="R2082" s="230" t="s">
        <v>7851</v>
      </c>
      <c r="S2082" s="231">
        <v>0.1</v>
      </c>
      <c r="T2082" s="232">
        <v>0.1</v>
      </c>
      <c r="U2082" s="135"/>
    </row>
    <row r="2083" spans="16:21" x14ac:dyDescent="0.3">
      <c r="P2083" s="134"/>
      <c r="Q2083" s="242">
        <v>308101001</v>
      </c>
      <c r="R2083" s="230" t="s">
        <v>7852</v>
      </c>
      <c r="S2083" s="231">
        <v>0.1</v>
      </c>
      <c r="T2083" s="232">
        <v>0.1</v>
      </c>
      <c r="U2083" s="135"/>
    </row>
    <row r="2084" spans="16:21" x14ac:dyDescent="0.3">
      <c r="P2084" s="134"/>
      <c r="Q2084" s="242">
        <v>308101008</v>
      </c>
      <c r="R2084" s="230" t="s">
        <v>7853</v>
      </c>
      <c r="S2084" s="231">
        <v>0.1</v>
      </c>
      <c r="T2084" s="232">
        <v>0.1</v>
      </c>
      <c r="U2084" s="135"/>
    </row>
    <row r="2085" spans="16:21" x14ac:dyDescent="0.3">
      <c r="P2085" s="134"/>
      <c r="Q2085" s="242">
        <v>308101010</v>
      </c>
      <c r="R2085" s="230" t="s">
        <v>7854</v>
      </c>
      <c r="S2085" s="231">
        <v>0.1</v>
      </c>
      <c r="T2085" s="232">
        <v>0.1</v>
      </c>
      <c r="U2085" s="135"/>
    </row>
    <row r="2086" spans="16:21" x14ac:dyDescent="0.3">
      <c r="P2086" s="134"/>
      <c r="Q2086" s="242">
        <v>308101011</v>
      </c>
      <c r="R2086" s="230" t="s">
        <v>7855</v>
      </c>
      <c r="S2086" s="231">
        <v>0.1</v>
      </c>
      <c r="T2086" s="232">
        <v>0.1</v>
      </c>
      <c r="U2086" s="135"/>
    </row>
    <row r="2087" spans="16:21" x14ac:dyDescent="0.3">
      <c r="P2087" s="134"/>
      <c r="Q2087" s="242">
        <v>308101013</v>
      </c>
      <c r="R2087" s="230" t="s">
        <v>7856</v>
      </c>
      <c r="S2087" s="231">
        <v>0.1</v>
      </c>
      <c r="T2087" s="232">
        <v>0.1</v>
      </c>
      <c r="U2087" s="135"/>
    </row>
    <row r="2088" spans="16:21" x14ac:dyDescent="0.3">
      <c r="P2088" s="134"/>
      <c r="Q2088" s="242">
        <v>308101014</v>
      </c>
      <c r="R2088" s="230" t="s">
        <v>7857</v>
      </c>
      <c r="S2088" s="231">
        <v>0.1</v>
      </c>
      <c r="T2088" s="232">
        <v>0.1</v>
      </c>
      <c r="U2088" s="135"/>
    </row>
    <row r="2089" spans="16:21" x14ac:dyDescent="0.3">
      <c r="P2089" s="134"/>
      <c r="Q2089" s="242">
        <v>308101018</v>
      </c>
      <c r="R2089" s="230" t="s">
        <v>7858</v>
      </c>
      <c r="S2089" s="231">
        <v>0.1</v>
      </c>
      <c r="T2089" s="232">
        <v>0.1</v>
      </c>
      <c r="U2089" s="135"/>
    </row>
    <row r="2090" spans="16:21" x14ac:dyDescent="0.3">
      <c r="P2090" s="134"/>
      <c r="Q2090" s="242">
        <v>308101019</v>
      </c>
      <c r="R2090" s="230" t="s">
        <v>7859</v>
      </c>
      <c r="S2090" s="231">
        <v>0.1</v>
      </c>
      <c r="T2090" s="232">
        <v>0.1</v>
      </c>
      <c r="U2090" s="135"/>
    </row>
    <row r="2091" spans="16:21" x14ac:dyDescent="0.3">
      <c r="P2091" s="134"/>
      <c r="Q2091" s="242">
        <v>308101021</v>
      </c>
      <c r="R2091" s="230" t="s">
        <v>7838</v>
      </c>
      <c r="S2091" s="231">
        <v>0.1</v>
      </c>
      <c r="T2091" s="232">
        <v>0.1</v>
      </c>
      <c r="U2091" s="135"/>
    </row>
    <row r="2092" spans="16:21" x14ac:dyDescent="0.3">
      <c r="P2092" s="134"/>
      <c r="Q2092" s="242">
        <v>308101022</v>
      </c>
      <c r="R2092" s="230" t="s">
        <v>7860</v>
      </c>
      <c r="S2092" s="231">
        <v>0.1</v>
      </c>
      <c r="T2092" s="232">
        <v>0.1</v>
      </c>
      <c r="U2092" s="135"/>
    </row>
    <row r="2093" spans="16:21" x14ac:dyDescent="0.3">
      <c r="P2093" s="134"/>
      <c r="Q2093" s="242">
        <v>308101025</v>
      </c>
      <c r="R2093" s="230" t="s">
        <v>7861</v>
      </c>
      <c r="S2093" s="231">
        <v>0.1</v>
      </c>
      <c r="T2093" s="232">
        <v>0.1</v>
      </c>
      <c r="U2093" s="135"/>
    </row>
    <row r="2094" spans="16:21" x14ac:dyDescent="0.3">
      <c r="P2094" s="134"/>
      <c r="Q2094" s="242">
        <v>308101026</v>
      </c>
      <c r="R2094" s="230" t="s">
        <v>7862</v>
      </c>
      <c r="S2094" s="231">
        <v>0.1</v>
      </c>
      <c r="T2094" s="232">
        <v>0.1</v>
      </c>
      <c r="U2094" s="135"/>
    </row>
    <row r="2095" spans="16:21" x14ac:dyDescent="0.3">
      <c r="P2095" s="134"/>
      <c r="Q2095" s="242">
        <v>308101027</v>
      </c>
      <c r="R2095" s="230" t="s">
        <v>7863</v>
      </c>
      <c r="S2095" s="231">
        <v>0.1</v>
      </c>
      <c r="T2095" s="232">
        <v>0.1</v>
      </c>
      <c r="U2095" s="135"/>
    </row>
    <row r="2096" spans="16:21" x14ac:dyDescent="0.3">
      <c r="P2096" s="134"/>
      <c r="Q2096" s="242">
        <v>308101028</v>
      </c>
      <c r="R2096" s="230" t="s">
        <v>7864</v>
      </c>
      <c r="S2096" s="231">
        <v>0.1</v>
      </c>
      <c r="T2096" s="232">
        <v>0.1</v>
      </c>
      <c r="U2096" s="135"/>
    </row>
    <row r="2097" spans="16:21" x14ac:dyDescent="0.3">
      <c r="P2097" s="134"/>
      <c r="Q2097" s="242">
        <v>308101029</v>
      </c>
      <c r="R2097" s="230" t="s">
        <v>7865</v>
      </c>
      <c r="S2097" s="231">
        <v>0.1</v>
      </c>
      <c r="T2097" s="232">
        <v>0.1</v>
      </c>
      <c r="U2097" s="135"/>
    </row>
    <row r="2098" spans="16:21" x14ac:dyDescent="0.3">
      <c r="P2098" s="134"/>
      <c r="Q2098" s="242">
        <v>308101033</v>
      </c>
      <c r="R2098" s="230" t="s">
        <v>7866</v>
      </c>
      <c r="S2098" s="231">
        <v>0.1</v>
      </c>
      <c r="T2098" s="232">
        <v>0.1</v>
      </c>
      <c r="U2098" s="135"/>
    </row>
    <row r="2099" spans="16:21" x14ac:dyDescent="0.3">
      <c r="P2099" s="134"/>
      <c r="Q2099" s="242">
        <v>308101034</v>
      </c>
      <c r="R2099" s="230" t="s">
        <v>7867</v>
      </c>
      <c r="S2099" s="231">
        <v>0.1</v>
      </c>
      <c r="T2099" s="232">
        <v>0.1</v>
      </c>
      <c r="U2099" s="135"/>
    </row>
    <row r="2100" spans="16:21" x14ac:dyDescent="0.3">
      <c r="P2100" s="134"/>
      <c r="Q2100" s="242">
        <v>308101035</v>
      </c>
      <c r="R2100" s="230" t="s">
        <v>7868</v>
      </c>
      <c r="S2100" s="231">
        <v>0.1</v>
      </c>
      <c r="T2100" s="232">
        <v>0.1</v>
      </c>
      <c r="U2100" s="135"/>
    </row>
    <row r="2101" spans="16:21" x14ac:dyDescent="0.3">
      <c r="P2101" s="134"/>
      <c r="Q2101" s="242">
        <v>308101036</v>
      </c>
      <c r="R2101" s="230" t="s">
        <v>7869</v>
      </c>
      <c r="S2101" s="231">
        <v>0.1</v>
      </c>
      <c r="T2101" s="232">
        <v>0.1</v>
      </c>
      <c r="U2101" s="135"/>
    </row>
    <row r="2102" spans="16:21" x14ac:dyDescent="0.3">
      <c r="P2102" s="134"/>
      <c r="Q2102" s="242">
        <v>308101037</v>
      </c>
      <c r="R2102" s="230" t="s">
        <v>7870</v>
      </c>
      <c r="S2102" s="231">
        <v>0.1</v>
      </c>
      <c r="T2102" s="232">
        <v>0.1</v>
      </c>
      <c r="U2102" s="135"/>
    </row>
    <row r="2103" spans="16:21" x14ac:dyDescent="0.3">
      <c r="P2103" s="134"/>
      <c r="Q2103" s="242">
        <v>308101041</v>
      </c>
      <c r="R2103" s="230" t="s">
        <v>7871</v>
      </c>
      <c r="S2103" s="231">
        <v>0.1</v>
      </c>
      <c r="T2103" s="232">
        <v>0.1</v>
      </c>
      <c r="U2103" s="135"/>
    </row>
    <row r="2104" spans="16:21" x14ac:dyDescent="0.3">
      <c r="P2104" s="134"/>
      <c r="Q2104" s="242">
        <v>308101042</v>
      </c>
      <c r="R2104" s="230" t="s">
        <v>7872</v>
      </c>
      <c r="S2104" s="231">
        <v>0.1</v>
      </c>
      <c r="T2104" s="232">
        <v>0.1</v>
      </c>
      <c r="U2104" s="135"/>
    </row>
    <row r="2105" spans="16:21" x14ac:dyDescent="0.3">
      <c r="P2105" s="134"/>
      <c r="Q2105" s="242">
        <v>308101044</v>
      </c>
      <c r="R2105" s="230" t="s">
        <v>7873</v>
      </c>
      <c r="S2105" s="231">
        <v>0.1</v>
      </c>
      <c r="T2105" s="232">
        <v>0.1</v>
      </c>
      <c r="U2105" s="135"/>
    </row>
    <row r="2106" spans="16:21" x14ac:dyDescent="0.3">
      <c r="P2106" s="134"/>
      <c r="Q2106" s="242">
        <v>308101046</v>
      </c>
      <c r="R2106" s="230" t="s">
        <v>7874</v>
      </c>
      <c r="S2106" s="231">
        <v>0.1</v>
      </c>
      <c r="T2106" s="232">
        <v>0.1</v>
      </c>
      <c r="U2106" s="135"/>
    </row>
    <row r="2107" spans="16:21" x14ac:dyDescent="0.3">
      <c r="P2107" s="134"/>
      <c r="Q2107" s="242">
        <v>312102013</v>
      </c>
      <c r="R2107" s="230" t="s">
        <v>7848</v>
      </c>
      <c r="S2107" s="231">
        <v>0.1</v>
      </c>
      <c r="T2107" s="232">
        <v>0.1</v>
      </c>
      <c r="U2107" s="135"/>
    </row>
    <row r="2108" spans="16:21" x14ac:dyDescent="0.3">
      <c r="P2108" s="134"/>
      <c r="Q2108" s="242">
        <v>312102053</v>
      </c>
      <c r="R2108" s="230" t="s">
        <v>7875</v>
      </c>
      <c r="S2108" s="231">
        <v>0.1</v>
      </c>
      <c r="T2108" s="232">
        <v>0.1</v>
      </c>
      <c r="U2108" s="135"/>
    </row>
    <row r="2109" spans="16:21" x14ac:dyDescent="0.3">
      <c r="P2109" s="134"/>
      <c r="Q2109" s="242">
        <v>603101013</v>
      </c>
      <c r="R2109" s="230" t="s">
        <v>7876</v>
      </c>
      <c r="S2109" s="231">
        <v>0.1</v>
      </c>
      <c r="T2109" s="232">
        <v>0.1</v>
      </c>
      <c r="U2109" s="135"/>
    </row>
    <row r="2110" spans="16:21" x14ac:dyDescent="0.3">
      <c r="P2110" s="134"/>
      <c r="Q2110" s="242">
        <v>603101046</v>
      </c>
      <c r="R2110" s="230" t="s">
        <v>7877</v>
      </c>
      <c r="S2110" s="231">
        <v>0.1</v>
      </c>
      <c r="T2110" s="232">
        <v>0.1</v>
      </c>
      <c r="U2110" s="135"/>
    </row>
    <row r="2111" spans="16:21" x14ac:dyDescent="0.3">
      <c r="P2111" s="134"/>
      <c r="Q2111" s="242">
        <v>603201044</v>
      </c>
      <c r="R2111" s="230" t="s">
        <v>7878</v>
      </c>
      <c r="S2111" s="231">
        <v>0.1</v>
      </c>
      <c r="T2111" s="232">
        <v>0.1</v>
      </c>
      <c r="U2111" s="135"/>
    </row>
    <row r="2112" spans="16:21" x14ac:dyDescent="0.3">
      <c r="P2112" s="134"/>
      <c r="Q2112" s="242">
        <v>603201047</v>
      </c>
      <c r="R2112" s="230" t="s">
        <v>7879</v>
      </c>
      <c r="S2112" s="231">
        <v>0.1</v>
      </c>
      <c r="T2112" s="232">
        <v>0.1</v>
      </c>
      <c r="U2112" s="135"/>
    </row>
    <row r="2113" spans="16:21" x14ac:dyDescent="0.3">
      <c r="P2113" s="134"/>
      <c r="Q2113" s="242">
        <v>603201058</v>
      </c>
      <c r="R2113" s="230" t="s">
        <v>7880</v>
      </c>
      <c r="S2113" s="231">
        <v>0.1</v>
      </c>
      <c r="T2113" s="232">
        <v>0.1</v>
      </c>
      <c r="U2113" s="135"/>
    </row>
    <row r="2114" spans="16:21" x14ac:dyDescent="0.3">
      <c r="P2114" s="134"/>
      <c r="Q2114" s="242">
        <v>603201061</v>
      </c>
      <c r="R2114" s="230" t="s">
        <v>7881</v>
      </c>
      <c r="S2114" s="231">
        <v>0.1</v>
      </c>
      <c r="T2114" s="232">
        <v>0.1</v>
      </c>
      <c r="U2114" s="135"/>
    </row>
    <row r="2115" spans="16:21" x14ac:dyDescent="0.3">
      <c r="P2115" s="134"/>
      <c r="Q2115" s="242">
        <v>603401013</v>
      </c>
      <c r="R2115" s="230" t="s">
        <v>7882</v>
      </c>
      <c r="S2115" s="231">
        <v>0.1</v>
      </c>
      <c r="T2115" s="232">
        <v>0.1</v>
      </c>
      <c r="U2115" s="135"/>
    </row>
    <row r="2116" spans="16:21" x14ac:dyDescent="0.3">
      <c r="P2116" s="134"/>
      <c r="Q2116" s="242">
        <v>603401034</v>
      </c>
      <c r="R2116" s="230" t="s">
        <v>7883</v>
      </c>
      <c r="S2116" s="231">
        <v>0.1</v>
      </c>
      <c r="T2116" s="232">
        <v>0.1</v>
      </c>
      <c r="U2116" s="135"/>
    </row>
    <row r="2117" spans="16:21" x14ac:dyDescent="0.3">
      <c r="P2117" s="134"/>
      <c r="Q2117" s="242">
        <v>606402075</v>
      </c>
      <c r="R2117" s="230" t="s">
        <v>7884</v>
      </c>
      <c r="S2117" s="231">
        <v>0.1</v>
      </c>
      <c r="T2117" s="232">
        <v>0.1</v>
      </c>
      <c r="U2117" s="135"/>
    </row>
    <row r="2118" spans="16:21" x14ac:dyDescent="0.3">
      <c r="P2118" s="134"/>
      <c r="Q2118" s="242">
        <v>702201006</v>
      </c>
      <c r="R2118" s="230" t="s">
        <v>7885</v>
      </c>
      <c r="S2118" s="231">
        <v>0.1</v>
      </c>
      <c r="T2118" s="232">
        <v>0.1</v>
      </c>
      <c r="U2118" s="135"/>
    </row>
    <row r="2119" spans="16:21" x14ac:dyDescent="0.3">
      <c r="P2119" s="134"/>
      <c r="Q2119" s="242">
        <v>702201009</v>
      </c>
      <c r="R2119" s="230" t="s">
        <v>7886</v>
      </c>
      <c r="S2119" s="231">
        <v>0.1</v>
      </c>
      <c r="T2119" s="232">
        <v>0.1</v>
      </c>
      <c r="U2119" s="135"/>
    </row>
    <row r="2120" spans="16:21" x14ac:dyDescent="0.3">
      <c r="P2120" s="134"/>
      <c r="Q2120" s="242">
        <v>702201011</v>
      </c>
      <c r="R2120" s="230" t="s">
        <v>7887</v>
      </c>
      <c r="S2120" s="231">
        <v>0.1</v>
      </c>
      <c r="T2120" s="232">
        <v>0.1</v>
      </c>
      <c r="U2120" s="135"/>
    </row>
    <row r="2121" spans="16:21" x14ac:dyDescent="0.3">
      <c r="P2121" s="134"/>
      <c r="Q2121" s="242">
        <v>702201015</v>
      </c>
      <c r="R2121" s="230" t="s">
        <v>7888</v>
      </c>
      <c r="S2121" s="231">
        <v>0.1</v>
      </c>
      <c r="T2121" s="232">
        <v>0.1</v>
      </c>
      <c r="U2121" s="135"/>
    </row>
    <row r="2122" spans="16:21" x14ac:dyDescent="0.3">
      <c r="P2122" s="134"/>
      <c r="Q2122" s="242">
        <v>205101001</v>
      </c>
      <c r="R2122" s="230" t="s">
        <v>7889</v>
      </c>
      <c r="S2122" s="231">
        <v>0.1</v>
      </c>
      <c r="T2122" s="232">
        <v>0.1</v>
      </c>
      <c r="U2122" s="135"/>
    </row>
    <row r="2123" spans="16:21" x14ac:dyDescent="0.3">
      <c r="P2123" s="134"/>
      <c r="Q2123" s="242">
        <v>205101002</v>
      </c>
      <c r="R2123" s="230" t="s">
        <v>7890</v>
      </c>
      <c r="S2123" s="231">
        <v>0.1</v>
      </c>
      <c r="T2123" s="232">
        <v>0.1</v>
      </c>
      <c r="U2123" s="135"/>
    </row>
    <row r="2124" spans="16:21" x14ac:dyDescent="0.3">
      <c r="P2124" s="134"/>
      <c r="Q2124" s="242">
        <v>205101003</v>
      </c>
      <c r="R2124" s="230" t="s">
        <v>7891</v>
      </c>
      <c r="S2124" s="231">
        <v>0.1</v>
      </c>
      <c r="T2124" s="232">
        <v>0.1</v>
      </c>
      <c r="U2124" s="135"/>
    </row>
    <row r="2125" spans="16:21" x14ac:dyDescent="0.3">
      <c r="P2125" s="134"/>
      <c r="Q2125" s="242">
        <v>205101005</v>
      </c>
      <c r="R2125" s="230" t="s">
        <v>7892</v>
      </c>
      <c r="S2125" s="231">
        <v>0.1</v>
      </c>
      <c r="T2125" s="232">
        <v>0.1</v>
      </c>
      <c r="U2125" s="135"/>
    </row>
    <row r="2126" spans="16:21" x14ac:dyDescent="0.3">
      <c r="P2126" s="134"/>
      <c r="Q2126" s="242">
        <v>205101006</v>
      </c>
      <c r="R2126" s="230" t="s">
        <v>7893</v>
      </c>
      <c r="S2126" s="231">
        <v>0.1</v>
      </c>
      <c r="T2126" s="232">
        <v>0.1</v>
      </c>
      <c r="U2126" s="135"/>
    </row>
    <row r="2127" spans="16:21" x14ac:dyDescent="0.3">
      <c r="P2127" s="134"/>
      <c r="Q2127" s="242">
        <v>205101008</v>
      </c>
      <c r="R2127" s="230" t="s">
        <v>7894</v>
      </c>
      <c r="S2127" s="231">
        <v>0.1</v>
      </c>
      <c r="T2127" s="232">
        <v>0.1</v>
      </c>
      <c r="U2127" s="135"/>
    </row>
    <row r="2128" spans="16:21" x14ac:dyDescent="0.3">
      <c r="P2128" s="134"/>
      <c r="Q2128" s="242">
        <v>205101009</v>
      </c>
      <c r="R2128" s="230" t="s">
        <v>7895</v>
      </c>
      <c r="S2128" s="231">
        <v>0.1</v>
      </c>
      <c r="T2128" s="232">
        <v>0.1</v>
      </c>
      <c r="U2128" s="135"/>
    </row>
    <row r="2129" spans="16:21" x14ac:dyDescent="0.3">
      <c r="P2129" s="134"/>
      <c r="Q2129" s="242">
        <v>205101010</v>
      </c>
      <c r="R2129" s="230" t="s">
        <v>7896</v>
      </c>
      <c r="S2129" s="231">
        <v>0.1</v>
      </c>
      <c r="T2129" s="232">
        <v>0.1</v>
      </c>
      <c r="U2129" s="135"/>
    </row>
    <row r="2130" spans="16:21" x14ac:dyDescent="0.3">
      <c r="P2130" s="134"/>
      <c r="Q2130" s="242">
        <v>205101011</v>
      </c>
      <c r="R2130" s="230" t="s">
        <v>7897</v>
      </c>
      <c r="S2130" s="231">
        <v>0.1</v>
      </c>
      <c r="T2130" s="232">
        <v>0.1</v>
      </c>
      <c r="U2130" s="135"/>
    </row>
    <row r="2131" spans="16:21" x14ac:dyDescent="0.3">
      <c r="P2131" s="134"/>
      <c r="Q2131" s="242">
        <v>205101012</v>
      </c>
      <c r="R2131" s="230" t="s">
        <v>7898</v>
      </c>
      <c r="S2131" s="231">
        <v>0.1</v>
      </c>
      <c r="T2131" s="232">
        <v>0.1</v>
      </c>
      <c r="U2131" s="135"/>
    </row>
    <row r="2132" spans="16:21" x14ac:dyDescent="0.3">
      <c r="P2132" s="134"/>
      <c r="Q2132" s="242">
        <v>205101014</v>
      </c>
      <c r="R2132" s="230" t="s">
        <v>7899</v>
      </c>
      <c r="S2132" s="231">
        <v>0.1</v>
      </c>
      <c r="T2132" s="232">
        <v>0.1</v>
      </c>
      <c r="U2132" s="135"/>
    </row>
    <row r="2133" spans="16:21" x14ac:dyDescent="0.3">
      <c r="P2133" s="134"/>
      <c r="Q2133" s="242">
        <v>205101015</v>
      </c>
      <c r="R2133" s="230" t="s">
        <v>7900</v>
      </c>
      <c r="S2133" s="231">
        <v>0.1</v>
      </c>
      <c r="T2133" s="232">
        <v>0.1</v>
      </c>
      <c r="U2133" s="135"/>
    </row>
    <row r="2134" spans="16:21" x14ac:dyDescent="0.3">
      <c r="P2134" s="134"/>
      <c r="Q2134" s="242">
        <v>205101016</v>
      </c>
      <c r="R2134" s="230" t="s">
        <v>7901</v>
      </c>
      <c r="S2134" s="231">
        <v>0.1</v>
      </c>
      <c r="T2134" s="232">
        <v>0.1</v>
      </c>
      <c r="U2134" s="135"/>
    </row>
    <row r="2135" spans="16:21" x14ac:dyDescent="0.3">
      <c r="P2135" s="134"/>
      <c r="Q2135" s="242">
        <v>205101017</v>
      </c>
      <c r="R2135" s="230" t="s">
        <v>7902</v>
      </c>
      <c r="S2135" s="231">
        <v>0.1</v>
      </c>
      <c r="T2135" s="232">
        <v>0.1</v>
      </c>
      <c r="U2135" s="135"/>
    </row>
    <row r="2136" spans="16:21" x14ac:dyDescent="0.3">
      <c r="P2136" s="134"/>
      <c r="Q2136" s="242">
        <v>205102001</v>
      </c>
      <c r="R2136" s="230" t="s">
        <v>7889</v>
      </c>
      <c r="S2136" s="231">
        <v>0.1</v>
      </c>
      <c r="T2136" s="232">
        <v>0.1</v>
      </c>
      <c r="U2136" s="135"/>
    </row>
    <row r="2137" spans="16:21" x14ac:dyDescent="0.3">
      <c r="P2137" s="134"/>
      <c r="Q2137" s="242">
        <v>205102002</v>
      </c>
      <c r="R2137" s="230" t="s">
        <v>7890</v>
      </c>
      <c r="S2137" s="231">
        <v>0.1</v>
      </c>
      <c r="T2137" s="232">
        <v>0.1</v>
      </c>
      <c r="U2137" s="135"/>
    </row>
    <row r="2138" spans="16:21" x14ac:dyDescent="0.3">
      <c r="P2138" s="134"/>
      <c r="Q2138" s="242">
        <v>205102003</v>
      </c>
      <c r="R2138" s="230" t="s">
        <v>7891</v>
      </c>
      <c r="S2138" s="231">
        <v>0.1</v>
      </c>
      <c r="T2138" s="232">
        <v>0.1</v>
      </c>
      <c r="U2138" s="135"/>
    </row>
    <row r="2139" spans="16:21" x14ac:dyDescent="0.3">
      <c r="P2139" s="134"/>
      <c r="Q2139" s="242">
        <v>205102004</v>
      </c>
      <c r="R2139" s="230" t="s">
        <v>7903</v>
      </c>
      <c r="S2139" s="231">
        <v>0.1</v>
      </c>
      <c r="T2139" s="232">
        <v>0.1</v>
      </c>
      <c r="U2139" s="135"/>
    </row>
    <row r="2140" spans="16:21" x14ac:dyDescent="0.3">
      <c r="P2140" s="134"/>
      <c r="Q2140" s="242">
        <v>205102005</v>
      </c>
      <c r="R2140" s="230" t="s">
        <v>7892</v>
      </c>
      <c r="S2140" s="231">
        <v>0.1</v>
      </c>
      <c r="T2140" s="232">
        <v>0.1</v>
      </c>
      <c r="U2140" s="135"/>
    </row>
    <row r="2141" spans="16:21" x14ac:dyDescent="0.3">
      <c r="P2141" s="134"/>
      <c r="Q2141" s="242">
        <v>205102006</v>
      </c>
      <c r="R2141" s="230" t="s">
        <v>7893</v>
      </c>
      <c r="S2141" s="231">
        <v>0.1</v>
      </c>
      <c r="T2141" s="232">
        <v>0.1</v>
      </c>
      <c r="U2141" s="135"/>
    </row>
    <row r="2142" spans="16:21" x14ac:dyDescent="0.3">
      <c r="P2142" s="134"/>
      <c r="Q2142" s="242">
        <v>205102008</v>
      </c>
      <c r="R2142" s="230" t="s">
        <v>7894</v>
      </c>
      <c r="S2142" s="231">
        <v>0.1</v>
      </c>
      <c r="T2142" s="232">
        <v>0.1</v>
      </c>
      <c r="U2142" s="135"/>
    </row>
    <row r="2143" spans="16:21" x14ac:dyDescent="0.3">
      <c r="P2143" s="134"/>
      <c r="Q2143" s="242">
        <v>205102009</v>
      </c>
      <c r="R2143" s="230" t="s">
        <v>7895</v>
      </c>
      <c r="S2143" s="231">
        <v>0.1</v>
      </c>
      <c r="T2143" s="232">
        <v>0.1</v>
      </c>
      <c r="U2143" s="135"/>
    </row>
    <row r="2144" spans="16:21" x14ac:dyDescent="0.3">
      <c r="P2144" s="134"/>
      <c r="Q2144" s="242">
        <v>205102011</v>
      </c>
      <c r="R2144" s="230" t="s">
        <v>7897</v>
      </c>
      <c r="S2144" s="231">
        <v>0.1</v>
      </c>
      <c r="T2144" s="232">
        <v>0.1</v>
      </c>
      <c r="U2144" s="135"/>
    </row>
    <row r="2145" spans="16:21" x14ac:dyDescent="0.3">
      <c r="P2145" s="134"/>
      <c r="Q2145" s="242">
        <v>205102012</v>
      </c>
      <c r="R2145" s="230" t="s">
        <v>7898</v>
      </c>
      <c r="S2145" s="231">
        <v>0.1</v>
      </c>
      <c r="T2145" s="232">
        <v>0.1</v>
      </c>
      <c r="U2145" s="135"/>
    </row>
    <row r="2146" spans="16:21" x14ac:dyDescent="0.3">
      <c r="P2146" s="134"/>
      <c r="Q2146" s="242">
        <v>205102013</v>
      </c>
      <c r="R2146" s="230" t="s">
        <v>7904</v>
      </c>
      <c r="S2146" s="231">
        <v>0.1</v>
      </c>
      <c r="T2146" s="232">
        <v>0.1</v>
      </c>
      <c r="U2146" s="135"/>
    </row>
    <row r="2147" spans="16:21" x14ac:dyDescent="0.3">
      <c r="P2147" s="134"/>
      <c r="Q2147" s="242">
        <v>205102014</v>
      </c>
      <c r="R2147" s="230" t="s">
        <v>7899</v>
      </c>
      <c r="S2147" s="231">
        <v>0.1</v>
      </c>
      <c r="T2147" s="232">
        <v>0.1</v>
      </c>
      <c r="U2147" s="135"/>
    </row>
    <row r="2148" spans="16:21" x14ac:dyDescent="0.3">
      <c r="P2148" s="134"/>
      <c r="Q2148" s="242">
        <v>205102015</v>
      </c>
      <c r="R2148" s="230" t="s">
        <v>7900</v>
      </c>
      <c r="S2148" s="231">
        <v>0.1</v>
      </c>
      <c r="T2148" s="232">
        <v>0.1</v>
      </c>
      <c r="U2148" s="135"/>
    </row>
    <row r="2149" spans="16:21" x14ac:dyDescent="0.3">
      <c r="P2149" s="134"/>
      <c r="Q2149" s="242">
        <v>205103001</v>
      </c>
      <c r="R2149" s="230" t="s">
        <v>7905</v>
      </c>
      <c r="S2149" s="231">
        <v>0.1</v>
      </c>
      <c r="T2149" s="232">
        <v>0.1</v>
      </c>
      <c r="U2149" s="135"/>
    </row>
    <row r="2150" spans="16:21" x14ac:dyDescent="0.3">
      <c r="P2150" s="134"/>
      <c r="Q2150" s="242">
        <v>205103002</v>
      </c>
      <c r="R2150" s="230" t="s">
        <v>7906</v>
      </c>
      <c r="S2150" s="231">
        <v>0.1</v>
      </c>
      <c r="T2150" s="232">
        <v>0.1</v>
      </c>
      <c r="U2150" s="135"/>
    </row>
    <row r="2151" spans="16:21" x14ac:dyDescent="0.3">
      <c r="P2151" s="134"/>
      <c r="Q2151" s="242">
        <v>205103003</v>
      </c>
      <c r="R2151" s="230" t="s">
        <v>7907</v>
      </c>
      <c r="S2151" s="231">
        <v>0.1</v>
      </c>
      <c r="T2151" s="232">
        <v>0.1</v>
      </c>
      <c r="U2151" s="135"/>
    </row>
    <row r="2152" spans="16:21" x14ac:dyDescent="0.3">
      <c r="P2152" s="134"/>
      <c r="Q2152" s="242">
        <v>205103004</v>
      </c>
      <c r="R2152" s="230" t="s">
        <v>7908</v>
      </c>
      <c r="S2152" s="231">
        <v>0.1</v>
      </c>
      <c r="T2152" s="232">
        <v>0.1</v>
      </c>
      <c r="U2152" s="135"/>
    </row>
    <row r="2153" spans="16:21" x14ac:dyDescent="0.3">
      <c r="P2153" s="134"/>
      <c r="Q2153" s="242">
        <v>205103005</v>
      </c>
      <c r="R2153" s="230" t="s">
        <v>7891</v>
      </c>
      <c r="S2153" s="231">
        <v>0.1</v>
      </c>
      <c r="T2153" s="232">
        <v>0.1</v>
      </c>
      <c r="U2153" s="135"/>
    </row>
    <row r="2154" spans="16:21" x14ac:dyDescent="0.3">
      <c r="P2154" s="134"/>
      <c r="Q2154" s="242">
        <v>205103007</v>
      </c>
      <c r="R2154" s="230" t="s">
        <v>7892</v>
      </c>
      <c r="S2154" s="231">
        <v>0.1</v>
      </c>
      <c r="T2154" s="232">
        <v>0.1</v>
      </c>
      <c r="U2154" s="135"/>
    </row>
    <row r="2155" spans="16:21" x14ac:dyDescent="0.3">
      <c r="P2155" s="134"/>
      <c r="Q2155" s="242">
        <v>205103008</v>
      </c>
      <c r="R2155" s="230" t="s">
        <v>7893</v>
      </c>
      <c r="S2155" s="231">
        <v>0.1</v>
      </c>
      <c r="T2155" s="232">
        <v>0.1</v>
      </c>
      <c r="U2155" s="135"/>
    </row>
    <row r="2156" spans="16:21" x14ac:dyDescent="0.3">
      <c r="P2156" s="134"/>
      <c r="Q2156" s="242">
        <v>205103009</v>
      </c>
      <c r="R2156" s="230" t="s">
        <v>7909</v>
      </c>
      <c r="S2156" s="231">
        <v>0.1</v>
      </c>
      <c r="T2156" s="232">
        <v>0.1</v>
      </c>
      <c r="U2156" s="135"/>
    </row>
    <row r="2157" spans="16:21" x14ac:dyDescent="0.3">
      <c r="P2157" s="134"/>
      <c r="Q2157" s="242">
        <v>205103010</v>
      </c>
      <c r="R2157" s="230" t="s">
        <v>7894</v>
      </c>
      <c r="S2157" s="231">
        <v>0.1</v>
      </c>
      <c r="T2157" s="232">
        <v>0.1</v>
      </c>
      <c r="U2157" s="135"/>
    </row>
    <row r="2158" spans="16:21" x14ac:dyDescent="0.3">
      <c r="P2158" s="134"/>
      <c r="Q2158" s="242">
        <v>205103011</v>
      </c>
      <c r="R2158" s="230" t="s">
        <v>7895</v>
      </c>
      <c r="S2158" s="231">
        <v>0.1</v>
      </c>
      <c r="T2158" s="232">
        <v>0.1</v>
      </c>
      <c r="U2158" s="135"/>
    </row>
    <row r="2159" spans="16:21" x14ac:dyDescent="0.3">
      <c r="P2159" s="134"/>
      <c r="Q2159" s="242">
        <v>205103012</v>
      </c>
      <c r="R2159" s="230" t="s">
        <v>7896</v>
      </c>
      <c r="S2159" s="231">
        <v>0.1</v>
      </c>
      <c r="T2159" s="232">
        <v>0.1</v>
      </c>
      <c r="U2159" s="135"/>
    </row>
    <row r="2160" spans="16:21" x14ac:dyDescent="0.3">
      <c r="P2160" s="134"/>
      <c r="Q2160" s="242">
        <v>205103013</v>
      </c>
      <c r="R2160" s="230" t="s">
        <v>7897</v>
      </c>
      <c r="S2160" s="231">
        <v>0.1</v>
      </c>
      <c r="T2160" s="232">
        <v>0.1</v>
      </c>
      <c r="U2160" s="135"/>
    </row>
    <row r="2161" spans="16:21" x14ac:dyDescent="0.3">
      <c r="P2161" s="134"/>
      <c r="Q2161" s="242">
        <v>205103014</v>
      </c>
      <c r="R2161" s="230" t="s">
        <v>7910</v>
      </c>
      <c r="S2161" s="231">
        <v>0.1</v>
      </c>
      <c r="T2161" s="232">
        <v>0.1</v>
      </c>
      <c r="U2161" s="135"/>
    </row>
    <row r="2162" spans="16:21" x14ac:dyDescent="0.3">
      <c r="P2162" s="134"/>
      <c r="Q2162" s="242">
        <v>205103015</v>
      </c>
      <c r="R2162" s="230" t="s">
        <v>7901</v>
      </c>
      <c r="S2162" s="231">
        <v>0.1</v>
      </c>
      <c r="T2162" s="232">
        <v>0.1</v>
      </c>
      <c r="U2162" s="135"/>
    </row>
    <row r="2163" spans="16:21" x14ac:dyDescent="0.3">
      <c r="P2163" s="134"/>
      <c r="Q2163" s="242">
        <v>205103016</v>
      </c>
      <c r="R2163" s="230" t="s">
        <v>7911</v>
      </c>
      <c r="S2163" s="231">
        <v>0.1</v>
      </c>
      <c r="T2163" s="232">
        <v>0.1</v>
      </c>
      <c r="U2163" s="135"/>
    </row>
    <row r="2164" spans="16:21" x14ac:dyDescent="0.3">
      <c r="P2164" s="134"/>
      <c r="Q2164" s="242">
        <v>205103017</v>
      </c>
      <c r="R2164" s="230" t="s">
        <v>7912</v>
      </c>
      <c r="S2164" s="231">
        <v>0.1</v>
      </c>
      <c r="T2164" s="232">
        <v>0.1</v>
      </c>
      <c r="U2164" s="135"/>
    </row>
    <row r="2165" spans="16:21" x14ac:dyDescent="0.3">
      <c r="P2165" s="134"/>
      <c r="Q2165" s="242">
        <v>205103018</v>
      </c>
      <c r="R2165" s="230" t="s">
        <v>7913</v>
      </c>
      <c r="S2165" s="231">
        <v>0.1</v>
      </c>
      <c r="T2165" s="232">
        <v>0.1</v>
      </c>
      <c r="U2165" s="135"/>
    </row>
    <row r="2166" spans="16:21" x14ac:dyDescent="0.3">
      <c r="P2166" s="134"/>
      <c r="Q2166" s="242">
        <v>205103019</v>
      </c>
      <c r="R2166" s="230" t="s">
        <v>7914</v>
      </c>
      <c r="S2166" s="231">
        <v>0.1</v>
      </c>
      <c r="T2166" s="232">
        <v>0.1</v>
      </c>
      <c r="U2166" s="135"/>
    </row>
    <row r="2167" spans="16:21" x14ac:dyDescent="0.3">
      <c r="P2167" s="134"/>
      <c r="Q2167" s="242">
        <v>205103020</v>
      </c>
      <c r="R2167" s="230" t="s">
        <v>7915</v>
      </c>
      <c r="S2167" s="231">
        <v>0.1</v>
      </c>
      <c r="T2167" s="232">
        <v>0.1</v>
      </c>
      <c r="U2167" s="135"/>
    </row>
    <row r="2168" spans="16:21" x14ac:dyDescent="0.3">
      <c r="P2168" s="134"/>
      <c r="Q2168" s="242">
        <v>205103021</v>
      </c>
      <c r="R2168" s="230" t="s">
        <v>7899</v>
      </c>
      <c r="S2168" s="231">
        <v>0.1</v>
      </c>
      <c r="T2168" s="232">
        <v>0.1</v>
      </c>
      <c r="U2168" s="135"/>
    </row>
    <row r="2169" spans="16:21" x14ac:dyDescent="0.3">
      <c r="P2169" s="134"/>
      <c r="Q2169" s="242">
        <v>205103022</v>
      </c>
      <c r="R2169" s="230" t="s">
        <v>7900</v>
      </c>
      <c r="S2169" s="231">
        <v>0.1</v>
      </c>
      <c r="T2169" s="232">
        <v>0.1</v>
      </c>
      <c r="U2169" s="135"/>
    </row>
    <row r="2170" spans="16:21" x14ac:dyDescent="0.3">
      <c r="P2170" s="134"/>
      <c r="Q2170" s="242">
        <v>205104010</v>
      </c>
      <c r="R2170" s="230" t="s">
        <v>7894</v>
      </c>
      <c r="S2170" s="231">
        <v>0.1</v>
      </c>
      <c r="T2170" s="232">
        <v>0.1</v>
      </c>
      <c r="U2170" s="135"/>
    </row>
    <row r="2171" spans="16:21" x14ac:dyDescent="0.3">
      <c r="P2171" s="134"/>
      <c r="Q2171" s="242">
        <v>205104013</v>
      </c>
      <c r="R2171" s="230" t="s">
        <v>7897</v>
      </c>
      <c r="S2171" s="231">
        <v>0.1</v>
      </c>
      <c r="T2171" s="232">
        <v>0.1</v>
      </c>
      <c r="U2171" s="135"/>
    </row>
    <row r="2172" spans="16:21" x14ac:dyDescent="0.3">
      <c r="P2172" s="134"/>
      <c r="Q2172" s="242">
        <v>205104014</v>
      </c>
      <c r="R2172" s="230" t="s">
        <v>7910</v>
      </c>
      <c r="S2172" s="231">
        <v>0.1</v>
      </c>
      <c r="T2172" s="232">
        <v>0.1</v>
      </c>
      <c r="U2172" s="135"/>
    </row>
    <row r="2173" spans="16:21" x14ac:dyDescent="0.3">
      <c r="P2173" s="134"/>
      <c r="Q2173" s="242">
        <v>205104017</v>
      </c>
      <c r="R2173" s="230" t="s">
        <v>7912</v>
      </c>
      <c r="S2173" s="231">
        <v>0.1</v>
      </c>
      <c r="T2173" s="232">
        <v>0.1</v>
      </c>
      <c r="U2173" s="135"/>
    </row>
    <row r="2174" spans="16:21" x14ac:dyDescent="0.3">
      <c r="P2174" s="134"/>
      <c r="Q2174" s="242">
        <v>205104020</v>
      </c>
      <c r="R2174" s="230" t="s">
        <v>7915</v>
      </c>
      <c r="S2174" s="231">
        <v>0.1</v>
      </c>
      <c r="T2174" s="232">
        <v>0.1</v>
      </c>
      <c r="U2174" s="135"/>
    </row>
    <row r="2175" spans="16:21" x14ac:dyDescent="0.3">
      <c r="P2175" s="134"/>
      <c r="Q2175" s="242">
        <v>205105003</v>
      </c>
      <c r="R2175" s="230" t="s">
        <v>7916</v>
      </c>
      <c r="S2175" s="231">
        <v>0.1</v>
      </c>
      <c r="T2175" s="232">
        <v>0.1</v>
      </c>
      <c r="U2175" s="135"/>
    </row>
    <row r="2176" spans="16:21" x14ac:dyDescent="0.3">
      <c r="P2176" s="134"/>
      <c r="Q2176" s="242">
        <v>205105006</v>
      </c>
      <c r="R2176" s="230" t="s">
        <v>7917</v>
      </c>
      <c r="S2176" s="231">
        <v>0.1</v>
      </c>
      <c r="T2176" s="232">
        <v>0.1</v>
      </c>
      <c r="U2176" s="135"/>
    </row>
    <row r="2177" spans="16:21" x14ac:dyDescent="0.3">
      <c r="P2177" s="134"/>
      <c r="Q2177" s="242">
        <v>205105009</v>
      </c>
      <c r="R2177" s="230" t="s">
        <v>7918</v>
      </c>
      <c r="S2177" s="231">
        <v>0.1</v>
      </c>
      <c r="T2177" s="232">
        <v>0.1</v>
      </c>
      <c r="U2177" s="135"/>
    </row>
    <row r="2178" spans="16:21" x14ac:dyDescent="0.3">
      <c r="P2178" s="134"/>
      <c r="Q2178" s="242">
        <v>205201001</v>
      </c>
      <c r="R2178" s="230" t="s">
        <v>7919</v>
      </c>
      <c r="S2178" s="231">
        <v>0.1</v>
      </c>
      <c r="T2178" s="232">
        <v>0.1</v>
      </c>
      <c r="U2178" s="135"/>
    </row>
    <row r="2179" spans="16:21" x14ac:dyDescent="0.3">
      <c r="P2179" s="134"/>
      <c r="Q2179" s="242">
        <v>205201002</v>
      </c>
      <c r="R2179" s="230" t="s">
        <v>7920</v>
      </c>
      <c r="S2179" s="231">
        <v>0.1</v>
      </c>
      <c r="T2179" s="232">
        <v>0.1</v>
      </c>
      <c r="U2179" s="135"/>
    </row>
    <row r="2180" spans="16:21" x14ac:dyDescent="0.3">
      <c r="P2180" s="134"/>
      <c r="Q2180" s="242">
        <v>205201010</v>
      </c>
      <c r="R2180" s="230" t="s">
        <v>7921</v>
      </c>
      <c r="S2180" s="231">
        <v>0.1</v>
      </c>
      <c r="T2180" s="232">
        <v>0.1</v>
      </c>
      <c r="U2180" s="135"/>
    </row>
    <row r="2181" spans="16:21" x14ac:dyDescent="0.3">
      <c r="P2181" s="134"/>
      <c r="Q2181" s="242">
        <v>603101033</v>
      </c>
      <c r="R2181" s="230" t="s">
        <v>7922</v>
      </c>
      <c r="S2181" s="231">
        <v>0.1</v>
      </c>
      <c r="T2181" s="232">
        <v>0.1</v>
      </c>
      <c r="U2181" s="135"/>
    </row>
    <row r="2182" spans="16:21" x14ac:dyDescent="0.3">
      <c r="P2182" s="134"/>
      <c r="Q2182" s="242">
        <v>603201066</v>
      </c>
      <c r="R2182" s="230" t="s">
        <v>7923</v>
      </c>
      <c r="S2182" s="231">
        <v>0.1</v>
      </c>
      <c r="T2182" s="232">
        <v>0.1</v>
      </c>
      <c r="U2182" s="135"/>
    </row>
    <row r="2183" spans="16:21" x14ac:dyDescent="0.3">
      <c r="P2183" s="134"/>
      <c r="Q2183" s="242">
        <v>702201007</v>
      </c>
      <c r="R2183" s="230" t="s">
        <v>7924</v>
      </c>
      <c r="S2183" s="231">
        <v>0.1</v>
      </c>
      <c r="T2183" s="232">
        <v>0.1</v>
      </c>
      <c r="U2183" s="135"/>
    </row>
    <row r="2184" spans="16:21" x14ac:dyDescent="0.3">
      <c r="P2184" s="134"/>
      <c r="Q2184" s="242">
        <v>310104004</v>
      </c>
      <c r="R2184" s="230" t="s">
        <v>7925</v>
      </c>
      <c r="S2184" s="231">
        <v>0.1</v>
      </c>
      <c r="T2184" s="232">
        <v>0.1</v>
      </c>
      <c r="U2184" s="135"/>
    </row>
    <row r="2185" spans="16:21" x14ac:dyDescent="0.3">
      <c r="P2185" s="134"/>
      <c r="Q2185" s="242">
        <v>310104005</v>
      </c>
      <c r="R2185" s="230" t="s">
        <v>7926</v>
      </c>
      <c r="S2185" s="231">
        <v>0.1</v>
      </c>
      <c r="T2185" s="232">
        <v>0.1</v>
      </c>
      <c r="U2185" s="135"/>
    </row>
    <row r="2186" spans="16:21" x14ac:dyDescent="0.3">
      <c r="P2186" s="134"/>
      <c r="Q2186" s="242">
        <v>310104018</v>
      </c>
      <c r="R2186" s="230" t="s">
        <v>7927</v>
      </c>
      <c r="S2186" s="231">
        <v>0.1</v>
      </c>
      <c r="T2186" s="232">
        <v>0.1</v>
      </c>
      <c r="U2186" s="135"/>
    </row>
    <row r="2187" spans="16:21" x14ac:dyDescent="0.3">
      <c r="P2187" s="134"/>
      <c r="Q2187" s="242">
        <v>310104034</v>
      </c>
      <c r="R2187" s="230" t="s">
        <v>7928</v>
      </c>
      <c r="S2187" s="231">
        <v>0.1</v>
      </c>
      <c r="T2187" s="232">
        <v>0.1</v>
      </c>
      <c r="U2187" s="135"/>
    </row>
    <row r="2188" spans="16:21" x14ac:dyDescent="0.3">
      <c r="P2188" s="134"/>
      <c r="Q2188" s="242">
        <v>310104047</v>
      </c>
      <c r="R2188" s="230" t="s">
        <v>7929</v>
      </c>
      <c r="S2188" s="231">
        <v>0.1</v>
      </c>
      <c r="T2188" s="232">
        <v>0.1</v>
      </c>
      <c r="U2188" s="135"/>
    </row>
    <row r="2189" spans="16:21" x14ac:dyDescent="0.3">
      <c r="P2189" s="134"/>
      <c r="Q2189" s="242">
        <v>311201039</v>
      </c>
      <c r="R2189" s="230" t="s">
        <v>7930</v>
      </c>
      <c r="S2189" s="231">
        <v>0.1</v>
      </c>
      <c r="T2189" s="232">
        <v>0.1</v>
      </c>
      <c r="U2189" s="135"/>
    </row>
    <row r="2190" spans="16:21" x14ac:dyDescent="0.3">
      <c r="P2190" s="134"/>
      <c r="Q2190" s="242">
        <v>312102001</v>
      </c>
      <c r="R2190" s="230" t="s">
        <v>7931</v>
      </c>
      <c r="S2190" s="231">
        <v>0.1</v>
      </c>
      <c r="T2190" s="232">
        <v>0.1</v>
      </c>
      <c r="U2190" s="135"/>
    </row>
    <row r="2191" spans="16:21" x14ac:dyDescent="0.3">
      <c r="P2191" s="134"/>
      <c r="Q2191" s="242">
        <v>312102003</v>
      </c>
      <c r="R2191" s="230" t="s">
        <v>7932</v>
      </c>
      <c r="S2191" s="231">
        <v>0.1</v>
      </c>
      <c r="T2191" s="232">
        <v>0.1</v>
      </c>
      <c r="U2191" s="135"/>
    </row>
    <row r="2192" spans="16:21" x14ac:dyDescent="0.3">
      <c r="P2192" s="134"/>
      <c r="Q2192" s="242">
        <v>312102004</v>
      </c>
      <c r="R2192" s="230" t="s">
        <v>7933</v>
      </c>
      <c r="S2192" s="231">
        <v>0.1</v>
      </c>
      <c r="T2192" s="232">
        <v>0.1</v>
      </c>
      <c r="U2192" s="135"/>
    </row>
    <row r="2193" spans="16:21" x14ac:dyDescent="0.3">
      <c r="P2193" s="134"/>
      <c r="Q2193" s="242">
        <v>312102009</v>
      </c>
      <c r="R2193" s="230" t="s">
        <v>7934</v>
      </c>
      <c r="S2193" s="231">
        <v>0.1</v>
      </c>
      <c r="T2193" s="232">
        <v>0.1</v>
      </c>
      <c r="U2193" s="135"/>
    </row>
    <row r="2194" spans="16:21" x14ac:dyDescent="0.3">
      <c r="P2194" s="134"/>
      <c r="Q2194" s="242">
        <v>603401014</v>
      </c>
      <c r="R2194" s="230" t="s">
        <v>7935</v>
      </c>
      <c r="S2194" s="231">
        <v>0.1</v>
      </c>
      <c r="T2194" s="232">
        <v>0.1</v>
      </c>
      <c r="U2194" s="135"/>
    </row>
    <row r="2195" spans="16:21" x14ac:dyDescent="0.3">
      <c r="P2195" s="134"/>
      <c r="Q2195" s="242">
        <v>702205001</v>
      </c>
      <c r="R2195" s="230" t="s">
        <v>7936</v>
      </c>
      <c r="S2195" s="231">
        <v>0.1</v>
      </c>
      <c r="T2195" s="232">
        <v>0.1</v>
      </c>
      <c r="U2195" s="135"/>
    </row>
    <row r="2196" spans="16:21" x14ac:dyDescent="0.3">
      <c r="P2196" s="134"/>
      <c r="Q2196" s="242">
        <v>310102017</v>
      </c>
      <c r="R2196" s="230" t="s">
        <v>7937</v>
      </c>
      <c r="S2196" s="231">
        <v>0.1</v>
      </c>
      <c r="T2196" s="232">
        <v>0.1</v>
      </c>
      <c r="U2196" s="135"/>
    </row>
    <row r="2197" spans="16:21" x14ac:dyDescent="0.3">
      <c r="P2197" s="134"/>
      <c r="Q2197" s="242">
        <v>312102015</v>
      </c>
      <c r="R2197" s="230" t="s">
        <v>7938</v>
      </c>
      <c r="S2197" s="231">
        <v>0.1</v>
      </c>
      <c r="T2197" s="232">
        <v>0.1</v>
      </c>
      <c r="U2197" s="135"/>
    </row>
    <row r="2198" spans="16:21" x14ac:dyDescent="0.3">
      <c r="P2198" s="134"/>
      <c r="Q2198" s="242">
        <v>312102017</v>
      </c>
      <c r="R2198" s="230" t="s">
        <v>7939</v>
      </c>
      <c r="S2198" s="231">
        <v>0.1</v>
      </c>
      <c r="T2198" s="232">
        <v>0.1</v>
      </c>
      <c r="U2198" s="135"/>
    </row>
    <row r="2199" spans="16:21" x14ac:dyDescent="0.3">
      <c r="P2199" s="134"/>
      <c r="Q2199" s="242">
        <v>312102023</v>
      </c>
      <c r="R2199" s="230" t="s">
        <v>7940</v>
      </c>
      <c r="S2199" s="231">
        <v>0.1</v>
      </c>
      <c r="T2199" s="232">
        <v>0.1</v>
      </c>
      <c r="U2199" s="135"/>
    </row>
    <row r="2200" spans="16:21" x14ac:dyDescent="0.3">
      <c r="P2200" s="134"/>
      <c r="Q2200" s="242">
        <v>312102024</v>
      </c>
      <c r="R2200" s="230" t="s">
        <v>7941</v>
      </c>
      <c r="S2200" s="231">
        <v>0.1</v>
      </c>
      <c r="T2200" s="232">
        <v>0.1</v>
      </c>
      <c r="U2200" s="135"/>
    </row>
    <row r="2201" spans="16:21" x14ac:dyDescent="0.3">
      <c r="P2201" s="134"/>
      <c r="Q2201" s="242">
        <v>312102043</v>
      </c>
      <c r="R2201" s="230" t="s">
        <v>7942</v>
      </c>
      <c r="S2201" s="231">
        <v>0.1</v>
      </c>
      <c r="T2201" s="232">
        <v>0.1</v>
      </c>
      <c r="U2201" s="135"/>
    </row>
    <row r="2202" spans="16:21" x14ac:dyDescent="0.3">
      <c r="P2202" s="134"/>
      <c r="Q2202" s="242">
        <v>312102044</v>
      </c>
      <c r="R2202" s="230" t="s">
        <v>7943</v>
      </c>
      <c r="S2202" s="231">
        <v>0.1</v>
      </c>
      <c r="T2202" s="232">
        <v>0.1</v>
      </c>
      <c r="U2202" s="135"/>
    </row>
    <row r="2203" spans="16:21" x14ac:dyDescent="0.3">
      <c r="P2203" s="134"/>
      <c r="Q2203" s="242">
        <v>312102049</v>
      </c>
      <c r="R2203" s="230" t="s">
        <v>7944</v>
      </c>
      <c r="S2203" s="231">
        <v>0.1</v>
      </c>
      <c r="T2203" s="232">
        <v>0.1</v>
      </c>
      <c r="U2203" s="135"/>
    </row>
    <row r="2204" spans="16:21" x14ac:dyDescent="0.3">
      <c r="P2204" s="134"/>
      <c r="Q2204" s="242">
        <v>603101035</v>
      </c>
      <c r="R2204" s="230" t="s">
        <v>7945</v>
      </c>
      <c r="S2204" s="231">
        <v>0.1</v>
      </c>
      <c r="T2204" s="232">
        <v>0.1</v>
      </c>
      <c r="U2204" s="135"/>
    </row>
    <row r="2205" spans="16:21" x14ac:dyDescent="0.3">
      <c r="P2205" s="134"/>
      <c r="Q2205" s="242">
        <v>606402036</v>
      </c>
      <c r="R2205" s="230" t="s">
        <v>7946</v>
      </c>
      <c r="S2205" s="231">
        <v>0.1</v>
      </c>
      <c r="T2205" s="232">
        <v>0.1</v>
      </c>
      <c r="U2205" s="135"/>
    </row>
    <row r="2206" spans="16:21" x14ac:dyDescent="0.3">
      <c r="P2206" s="134"/>
      <c r="Q2206" s="242">
        <v>606402081</v>
      </c>
      <c r="R2206" s="230" t="s">
        <v>7947</v>
      </c>
      <c r="S2206" s="231">
        <v>0.1</v>
      </c>
      <c r="T2206" s="232">
        <v>0.1</v>
      </c>
      <c r="U2206" s="135"/>
    </row>
    <row r="2207" spans="16:21" x14ac:dyDescent="0.3">
      <c r="P2207" s="134"/>
      <c r="Q2207" s="242">
        <v>701301009</v>
      </c>
      <c r="R2207" s="230" t="s">
        <v>7948</v>
      </c>
      <c r="S2207" s="231">
        <v>0.1</v>
      </c>
      <c r="T2207" s="232">
        <v>0.1</v>
      </c>
      <c r="U2207" s="135"/>
    </row>
    <row r="2208" spans="16:21" x14ac:dyDescent="0.3">
      <c r="P2208" s="134"/>
      <c r="Q2208" s="242">
        <v>701304001</v>
      </c>
      <c r="R2208" s="230" t="s">
        <v>7949</v>
      </c>
      <c r="S2208" s="231">
        <v>0.1</v>
      </c>
      <c r="T2208" s="232">
        <v>0.1</v>
      </c>
      <c r="U2208" s="135"/>
    </row>
    <row r="2209" spans="16:21" x14ac:dyDescent="0.3">
      <c r="P2209" s="134"/>
      <c r="Q2209" s="242">
        <v>701304002</v>
      </c>
      <c r="R2209" s="230" t="s">
        <v>7950</v>
      </c>
      <c r="S2209" s="231">
        <v>0.1</v>
      </c>
      <c r="T2209" s="232">
        <v>0.1</v>
      </c>
      <c r="U2209" s="135"/>
    </row>
    <row r="2210" spans="16:21" x14ac:dyDescent="0.3">
      <c r="P2210" s="134"/>
      <c r="Q2210" s="242">
        <v>701304003</v>
      </c>
      <c r="R2210" s="230" t="s">
        <v>7951</v>
      </c>
      <c r="S2210" s="231">
        <v>0.1</v>
      </c>
      <c r="T2210" s="232">
        <v>0.1</v>
      </c>
      <c r="U2210" s="135"/>
    </row>
    <row r="2211" spans="16:21" x14ac:dyDescent="0.3">
      <c r="P2211" s="134"/>
      <c r="Q2211" s="242">
        <v>401107002</v>
      </c>
      <c r="R2211" s="230" t="s">
        <v>7718</v>
      </c>
      <c r="S2211" s="231">
        <v>0.1</v>
      </c>
      <c r="T2211" s="232">
        <v>0.1</v>
      </c>
      <c r="U2211" s="135"/>
    </row>
    <row r="2212" spans="16:21" x14ac:dyDescent="0.3">
      <c r="P2212" s="134"/>
      <c r="Q2212" s="242">
        <v>502202004</v>
      </c>
      <c r="R2212" s="230" t="s">
        <v>7952</v>
      </c>
      <c r="S2212" s="231">
        <v>0.1</v>
      </c>
      <c r="T2212" s="232">
        <v>0.1</v>
      </c>
      <c r="U2212" s="135"/>
    </row>
    <row r="2213" spans="16:21" x14ac:dyDescent="0.3">
      <c r="P2213" s="134"/>
      <c r="Q2213" s="242">
        <v>502202005</v>
      </c>
      <c r="R2213" s="230" t="s">
        <v>7953</v>
      </c>
      <c r="S2213" s="231">
        <v>0.1</v>
      </c>
      <c r="T2213" s="232">
        <v>0.1</v>
      </c>
      <c r="U2213" s="135"/>
    </row>
    <row r="2214" spans="16:21" x14ac:dyDescent="0.3">
      <c r="P2214" s="134"/>
      <c r="Q2214" s="242">
        <v>502202006</v>
      </c>
      <c r="R2214" s="230" t="s">
        <v>7954</v>
      </c>
      <c r="S2214" s="231">
        <v>0.1</v>
      </c>
      <c r="T2214" s="232">
        <v>0.1</v>
      </c>
      <c r="U2214" s="135"/>
    </row>
    <row r="2215" spans="16:21" x14ac:dyDescent="0.3">
      <c r="P2215" s="134"/>
      <c r="Q2215" s="242">
        <v>502202009</v>
      </c>
      <c r="R2215" s="230" t="s">
        <v>7955</v>
      </c>
      <c r="S2215" s="231">
        <v>0.1</v>
      </c>
      <c r="T2215" s="232">
        <v>0.1</v>
      </c>
      <c r="U2215" s="135"/>
    </row>
    <row r="2216" spans="16:21" x14ac:dyDescent="0.3">
      <c r="P2216" s="134"/>
      <c r="Q2216" s="242">
        <v>205201005</v>
      </c>
      <c r="R2216" s="230" t="s">
        <v>7956</v>
      </c>
      <c r="S2216" s="231">
        <v>0.1</v>
      </c>
      <c r="T2216" s="232">
        <v>0.1</v>
      </c>
      <c r="U2216" s="135"/>
    </row>
    <row r="2217" spans="16:21" x14ac:dyDescent="0.3">
      <c r="P2217" s="134"/>
      <c r="Q2217" s="242">
        <v>304104003</v>
      </c>
      <c r="R2217" s="230" t="s">
        <v>7957</v>
      </c>
      <c r="S2217" s="231">
        <v>0.1</v>
      </c>
      <c r="T2217" s="232">
        <v>0.1</v>
      </c>
      <c r="U2217" s="135"/>
    </row>
    <row r="2218" spans="16:21" x14ac:dyDescent="0.3">
      <c r="P2218" s="134"/>
      <c r="Q2218" s="242">
        <v>304104004</v>
      </c>
      <c r="R2218" s="230" t="s">
        <v>7958</v>
      </c>
      <c r="S2218" s="231">
        <v>0.1</v>
      </c>
      <c r="T2218" s="232">
        <v>0.1</v>
      </c>
      <c r="U2218" s="135"/>
    </row>
    <row r="2219" spans="16:21" x14ac:dyDescent="0.3">
      <c r="P2219" s="134"/>
      <c r="Q2219" s="242">
        <v>304104005</v>
      </c>
      <c r="R2219" s="230" t="s">
        <v>7959</v>
      </c>
      <c r="S2219" s="231">
        <v>0.1</v>
      </c>
      <c r="T2219" s="232">
        <v>0.1</v>
      </c>
      <c r="U2219" s="135"/>
    </row>
    <row r="2220" spans="16:21" x14ac:dyDescent="0.3">
      <c r="P2220" s="134"/>
      <c r="Q2220" s="242">
        <v>304104006</v>
      </c>
      <c r="R2220" s="230" t="s">
        <v>7960</v>
      </c>
      <c r="S2220" s="231">
        <v>0.1</v>
      </c>
      <c r="T2220" s="232">
        <v>0.1</v>
      </c>
      <c r="U2220" s="135"/>
    </row>
    <row r="2221" spans="16:21" x14ac:dyDescent="0.3">
      <c r="P2221" s="134"/>
      <c r="Q2221" s="242">
        <v>304104012</v>
      </c>
      <c r="R2221" s="230" t="s">
        <v>7961</v>
      </c>
      <c r="S2221" s="231">
        <v>0.1</v>
      </c>
      <c r="T2221" s="232">
        <v>0.1</v>
      </c>
      <c r="U2221" s="135"/>
    </row>
    <row r="2222" spans="16:21" x14ac:dyDescent="0.3">
      <c r="P2222" s="134"/>
      <c r="Q2222" s="242">
        <v>312101001</v>
      </c>
      <c r="R2222" s="230" t="s">
        <v>7962</v>
      </c>
      <c r="S2222" s="231">
        <v>0.1</v>
      </c>
      <c r="T2222" s="232">
        <v>0.1</v>
      </c>
      <c r="U2222" s="135"/>
    </row>
    <row r="2223" spans="16:21" x14ac:dyDescent="0.3">
      <c r="P2223" s="134"/>
      <c r="Q2223" s="242">
        <v>312101002</v>
      </c>
      <c r="R2223" s="230" t="s">
        <v>7963</v>
      </c>
      <c r="S2223" s="231">
        <v>0.1</v>
      </c>
      <c r="T2223" s="232">
        <v>0.1</v>
      </c>
      <c r="U2223" s="135"/>
    </row>
    <row r="2224" spans="16:21" x14ac:dyDescent="0.3">
      <c r="P2224" s="134"/>
      <c r="Q2224" s="242">
        <v>312101003</v>
      </c>
      <c r="R2224" s="230" t="s">
        <v>7964</v>
      </c>
      <c r="S2224" s="231">
        <v>0.1</v>
      </c>
      <c r="T2224" s="232">
        <v>0.1</v>
      </c>
      <c r="U2224" s="135"/>
    </row>
    <row r="2225" spans="16:21" x14ac:dyDescent="0.3">
      <c r="P2225" s="134"/>
      <c r="Q2225" s="242">
        <v>312101004</v>
      </c>
      <c r="R2225" s="230" t="s">
        <v>7965</v>
      </c>
      <c r="S2225" s="231">
        <v>0.1</v>
      </c>
      <c r="T2225" s="232">
        <v>0.1</v>
      </c>
      <c r="U2225" s="135"/>
    </row>
    <row r="2226" spans="16:21" x14ac:dyDescent="0.3">
      <c r="P2226" s="134"/>
      <c r="Q2226" s="242">
        <v>312101005</v>
      </c>
      <c r="R2226" s="230" t="s">
        <v>7966</v>
      </c>
      <c r="S2226" s="231">
        <v>0.1</v>
      </c>
      <c r="T2226" s="232">
        <v>0.1</v>
      </c>
      <c r="U2226" s="135"/>
    </row>
    <row r="2227" spans="16:21" x14ac:dyDescent="0.3">
      <c r="P2227" s="134"/>
      <c r="Q2227" s="242">
        <v>312101006</v>
      </c>
      <c r="R2227" s="230" t="s">
        <v>7967</v>
      </c>
      <c r="S2227" s="231">
        <v>0.1</v>
      </c>
      <c r="T2227" s="232">
        <v>0.1</v>
      </c>
      <c r="U2227" s="135"/>
    </row>
    <row r="2228" spans="16:21" x14ac:dyDescent="0.3">
      <c r="P2228" s="134"/>
      <c r="Q2228" s="242">
        <v>312101007</v>
      </c>
      <c r="R2228" s="230" t="s">
        <v>7968</v>
      </c>
      <c r="S2228" s="231">
        <v>0.1</v>
      </c>
      <c r="T2228" s="232">
        <v>0.1</v>
      </c>
      <c r="U2228" s="135"/>
    </row>
    <row r="2229" spans="16:21" x14ac:dyDescent="0.3">
      <c r="P2229" s="134"/>
      <c r="Q2229" s="242">
        <v>312101008</v>
      </c>
      <c r="R2229" s="230" t="s">
        <v>7969</v>
      </c>
      <c r="S2229" s="231">
        <v>0.1</v>
      </c>
      <c r="T2229" s="232">
        <v>0.1</v>
      </c>
      <c r="U2229" s="135"/>
    </row>
    <row r="2230" spans="16:21" x14ac:dyDescent="0.3">
      <c r="P2230" s="134"/>
      <c r="Q2230" s="242">
        <v>312101009</v>
      </c>
      <c r="R2230" s="230" t="s">
        <v>7970</v>
      </c>
      <c r="S2230" s="231">
        <v>0.1</v>
      </c>
      <c r="T2230" s="232">
        <v>0.1</v>
      </c>
      <c r="U2230" s="135"/>
    </row>
    <row r="2231" spans="16:21" x14ac:dyDescent="0.3">
      <c r="P2231" s="134"/>
      <c r="Q2231" s="242">
        <v>312101010</v>
      </c>
      <c r="R2231" s="230" t="s">
        <v>7971</v>
      </c>
      <c r="S2231" s="231">
        <v>0.1</v>
      </c>
      <c r="T2231" s="232">
        <v>0.1</v>
      </c>
      <c r="U2231" s="135"/>
    </row>
    <row r="2232" spans="16:21" x14ac:dyDescent="0.3">
      <c r="P2232" s="134"/>
      <c r="Q2232" s="242">
        <v>312101011</v>
      </c>
      <c r="R2232" s="230" t="s">
        <v>7972</v>
      </c>
      <c r="S2232" s="231">
        <v>0.1</v>
      </c>
      <c r="T2232" s="232">
        <v>0.1</v>
      </c>
      <c r="U2232" s="135"/>
    </row>
    <row r="2233" spans="16:21" x14ac:dyDescent="0.3">
      <c r="P2233" s="134"/>
      <c r="Q2233" s="242">
        <v>312101012</v>
      </c>
      <c r="R2233" s="230" t="s">
        <v>7973</v>
      </c>
      <c r="S2233" s="231">
        <v>0.1</v>
      </c>
      <c r="T2233" s="232">
        <v>0.1</v>
      </c>
      <c r="U2233" s="135"/>
    </row>
    <row r="2234" spans="16:21" x14ac:dyDescent="0.3">
      <c r="P2234" s="134"/>
      <c r="Q2234" s="242">
        <v>312101013</v>
      </c>
      <c r="R2234" s="230" t="s">
        <v>7974</v>
      </c>
      <c r="S2234" s="231">
        <v>0.1</v>
      </c>
      <c r="T2234" s="232">
        <v>0.1</v>
      </c>
      <c r="U2234" s="135"/>
    </row>
    <row r="2235" spans="16:21" x14ac:dyDescent="0.3">
      <c r="P2235" s="134"/>
      <c r="Q2235" s="242">
        <v>312101014</v>
      </c>
      <c r="R2235" s="230" t="s">
        <v>7975</v>
      </c>
      <c r="S2235" s="231">
        <v>0.1</v>
      </c>
      <c r="T2235" s="232">
        <v>0.1</v>
      </c>
      <c r="U2235" s="135"/>
    </row>
    <row r="2236" spans="16:21" x14ac:dyDescent="0.3">
      <c r="P2236" s="134"/>
      <c r="Q2236" s="242">
        <v>312101015</v>
      </c>
      <c r="R2236" s="230" t="s">
        <v>7976</v>
      </c>
      <c r="S2236" s="231">
        <v>0.1</v>
      </c>
      <c r="T2236" s="232">
        <v>0.1</v>
      </c>
      <c r="U2236" s="135"/>
    </row>
    <row r="2237" spans="16:21" x14ac:dyDescent="0.3">
      <c r="P2237" s="134"/>
      <c r="Q2237" s="242">
        <v>312101016</v>
      </c>
      <c r="R2237" s="230" t="s">
        <v>7977</v>
      </c>
      <c r="S2237" s="231">
        <v>0.1</v>
      </c>
      <c r="T2237" s="232">
        <v>0.1</v>
      </c>
      <c r="U2237" s="135"/>
    </row>
    <row r="2238" spans="16:21" x14ac:dyDescent="0.3">
      <c r="P2238" s="134"/>
      <c r="Q2238" s="242">
        <v>312101017</v>
      </c>
      <c r="R2238" s="230" t="s">
        <v>7978</v>
      </c>
      <c r="S2238" s="231">
        <v>0.1</v>
      </c>
      <c r="T2238" s="232">
        <v>0.1</v>
      </c>
      <c r="U2238" s="135"/>
    </row>
    <row r="2239" spans="16:21" x14ac:dyDescent="0.3">
      <c r="P2239" s="134"/>
      <c r="Q2239" s="242">
        <v>312101018</v>
      </c>
      <c r="R2239" s="230" t="s">
        <v>7979</v>
      </c>
      <c r="S2239" s="231">
        <v>0.1</v>
      </c>
      <c r="T2239" s="232">
        <v>0.1</v>
      </c>
      <c r="U2239" s="135"/>
    </row>
    <row r="2240" spans="16:21" x14ac:dyDescent="0.3">
      <c r="P2240" s="134"/>
      <c r="Q2240" s="242">
        <v>312101019</v>
      </c>
      <c r="R2240" s="230" t="s">
        <v>7980</v>
      </c>
      <c r="S2240" s="231">
        <v>0.1</v>
      </c>
      <c r="T2240" s="232">
        <v>0.1</v>
      </c>
      <c r="U2240" s="135"/>
    </row>
    <row r="2241" spans="16:21" x14ac:dyDescent="0.3">
      <c r="P2241" s="134"/>
      <c r="Q2241" s="242">
        <v>312101021</v>
      </c>
      <c r="R2241" s="230" t="s">
        <v>7839</v>
      </c>
      <c r="S2241" s="231">
        <v>0.1</v>
      </c>
      <c r="T2241" s="232">
        <v>0.1</v>
      </c>
      <c r="U2241" s="135"/>
    </row>
    <row r="2242" spans="16:21" x14ac:dyDescent="0.3">
      <c r="P2242" s="134"/>
      <c r="Q2242" s="242">
        <v>312101022</v>
      </c>
      <c r="R2242" s="230" t="s">
        <v>7981</v>
      </c>
      <c r="S2242" s="231">
        <v>0.1</v>
      </c>
      <c r="T2242" s="232">
        <v>0.1</v>
      </c>
      <c r="U2242" s="135"/>
    </row>
    <row r="2243" spans="16:21" x14ac:dyDescent="0.3">
      <c r="P2243" s="134"/>
      <c r="Q2243" s="242">
        <v>312101023</v>
      </c>
      <c r="R2243" s="230" t="s">
        <v>7982</v>
      </c>
      <c r="S2243" s="231">
        <v>0.1</v>
      </c>
      <c r="T2243" s="232">
        <v>0.1</v>
      </c>
      <c r="U2243" s="135"/>
    </row>
    <row r="2244" spans="16:21" x14ac:dyDescent="0.3">
      <c r="P2244" s="134"/>
      <c r="Q2244" s="242">
        <v>312101024</v>
      </c>
      <c r="R2244" s="230" t="s">
        <v>7983</v>
      </c>
      <c r="S2244" s="231">
        <v>0.1</v>
      </c>
      <c r="T2244" s="232">
        <v>0.1</v>
      </c>
      <c r="U2244" s="135"/>
    </row>
    <row r="2245" spans="16:21" x14ac:dyDescent="0.3">
      <c r="P2245" s="134"/>
      <c r="Q2245" s="242">
        <v>312101026</v>
      </c>
      <c r="R2245" s="230" t="s">
        <v>7984</v>
      </c>
      <c r="S2245" s="231">
        <v>0.1</v>
      </c>
      <c r="T2245" s="232">
        <v>0.1</v>
      </c>
      <c r="U2245" s="135"/>
    </row>
    <row r="2246" spans="16:21" x14ac:dyDescent="0.3">
      <c r="P2246" s="134"/>
      <c r="Q2246" s="242">
        <v>312101027</v>
      </c>
      <c r="R2246" s="230" t="s">
        <v>7985</v>
      </c>
      <c r="S2246" s="231">
        <v>0.1</v>
      </c>
      <c r="T2246" s="232">
        <v>0.1</v>
      </c>
      <c r="U2246" s="135"/>
    </row>
    <row r="2247" spans="16:21" x14ac:dyDescent="0.3">
      <c r="P2247" s="134"/>
      <c r="Q2247" s="242">
        <v>312101028</v>
      </c>
      <c r="R2247" s="230" t="s">
        <v>7986</v>
      </c>
      <c r="S2247" s="231">
        <v>0.1</v>
      </c>
      <c r="T2247" s="232">
        <v>0.1</v>
      </c>
      <c r="U2247" s="135"/>
    </row>
    <row r="2248" spans="16:21" x14ac:dyDescent="0.3">
      <c r="P2248" s="134"/>
      <c r="Q2248" s="242">
        <v>312101030</v>
      </c>
      <c r="R2248" s="230" t="s">
        <v>7987</v>
      </c>
      <c r="S2248" s="231">
        <v>0.1</v>
      </c>
      <c r="T2248" s="232">
        <v>0.1</v>
      </c>
      <c r="U2248" s="135"/>
    </row>
    <row r="2249" spans="16:21" x14ac:dyDescent="0.3">
      <c r="P2249" s="134"/>
      <c r="Q2249" s="242">
        <v>312101031</v>
      </c>
      <c r="R2249" s="230" t="s">
        <v>7988</v>
      </c>
      <c r="S2249" s="231">
        <v>0.1</v>
      </c>
      <c r="T2249" s="232">
        <v>0.1</v>
      </c>
      <c r="U2249" s="135"/>
    </row>
    <row r="2250" spans="16:21" x14ac:dyDescent="0.3">
      <c r="P2250" s="134"/>
      <c r="Q2250" s="242">
        <v>312101032</v>
      </c>
      <c r="R2250" s="230" t="s">
        <v>7989</v>
      </c>
      <c r="S2250" s="231">
        <v>0.1</v>
      </c>
      <c r="T2250" s="232">
        <v>0.1</v>
      </c>
      <c r="U2250" s="135"/>
    </row>
    <row r="2251" spans="16:21" x14ac:dyDescent="0.3">
      <c r="P2251" s="134"/>
      <c r="Q2251" s="242">
        <v>312101033</v>
      </c>
      <c r="R2251" s="230" t="s">
        <v>7990</v>
      </c>
      <c r="S2251" s="231">
        <v>0.1</v>
      </c>
      <c r="T2251" s="232">
        <v>0.1</v>
      </c>
      <c r="U2251" s="135"/>
    </row>
    <row r="2252" spans="16:21" x14ac:dyDescent="0.3">
      <c r="P2252" s="134"/>
      <c r="Q2252" s="242">
        <v>312101034</v>
      </c>
      <c r="R2252" s="230" t="s">
        <v>7991</v>
      </c>
      <c r="S2252" s="231">
        <v>0.1</v>
      </c>
      <c r="T2252" s="232">
        <v>0.1</v>
      </c>
      <c r="U2252" s="135"/>
    </row>
    <row r="2253" spans="16:21" x14ac:dyDescent="0.3">
      <c r="P2253" s="134"/>
      <c r="Q2253" s="242">
        <v>312101035</v>
      </c>
      <c r="R2253" s="230" t="s">
        <v>7992</v>
      </c>
      <c r="S2253" s="231">
        <v>0.1</v>
      </c>
      <c r="T2253" s="232">
        <v>0.1</v>
      </c>
      <c r="U2253" s="135"/>
    </row>
    <row r="2254" spans="16:21" x14ac:dyDescent="0.3">
      <c r="P2254" s="134"/>
      <c r="Q2254" s="242">
        <v>312101036</v>
      </c>
      <c r="R2254" s="230" t="s">
        <v>7993</v>
      </c>
      <c r="S2254" s="231">
        <v>0.1</v>
      </c>
      <c r="T2254" s="232">
        <v>0.1</v>
      </c>
      <c r="U2254" s="135"/>
    </row>
    <row r="2255" spans="16:21" x14ac:dyDescent="0.3">
      <c r="P2255" s="134"/>
      <c r="Q2255" s="242">
        <v>312101037</v>
      </c>
      <c r="R2255" s="230" t="s">
        <v>7994</v>
      </c>
      <c r="S2255" s="231">
        <v>0.1</v>
      </c>
      <c r="T2255" s="232">
        <v>0.1</v>
      </c>
      <c r="U2255" s="135"/>
    </row>
    <row r="2256" spans="16:21" x14ac:dyDescent="0.3">
      <c r="P2256" s="134"/>
      <c r="Q2256" s="242">
        <v>312101038</v>
      </c>
      <c r="R2256" s="230" t="s">
        <v>7995</v>
      </c>
      <c r="S2256" s="231">
        <v>0.1</v>
      </c>
      <c r="T2256" s="232">
        <v>0.1</v>
      </c>
      <c r="U2256" s="135"/>
    </row>
    <row r="2257" spans="16:21" x14ac:dyDescent="0.3">
      <c r="P2257" s="134"/>
      <c r="Q2257" s="242">
        <v>603401037</v>
      </c>
      <c r="R2257" s="230" t="s">
        <v>7996</v>
      </c>
      <c r="S2257" s="231">
        <v>0.1</v>
      </c>
      <c r="T2257" s="232">
        <v>0.1</v>
      </c>
      <c r="U2257" s="135"/>
    </row>
    <row r="2258" spans="16:21" x14ac:dyDescent="0.3">
      <c r="P2258" s="134"/>
      <c r="Q2258" s="242">
        <v>401201014</v>
      </c>
      <c r="R2258" s="230" t="s">
        <v>7997</v>
      </c>
      <c r="S2258" s="231">
        <v>0.1</v>
      </c>
      <c r="T2258" s="232">
        <v>0.1</v>
      </c>
      <c r="U2258" s="135"/>
    </row>
    <row r="2259" spans="16:21" x14ac:dyDescent="0.3">
      <c r="P2259" s="134"/>
      <c r="Q2259" s="242">
        <v>401301002</v>
      </c>
      <c r="R2259" s="230" t="s">
        <v>7998</v>
      </c>
      <c r="S2259" s="231">
        <v>0.1</v>
      </c>
      <c r="T2259" s="232">
        <v>0.1</v>
      </c>
      <c r="U2259" s="135"/>
    </row>
    <row r="2260" spans="16:21" x14ac:dyDescent="0.3">
      <c r="P2260" s="134"/>
      <c r="Q2260" s="242">
        <v>603401017</v>
      </c>
      <c r="R2260" s="230" t="s">
        <v>7999</v>
      </c>
      <c r="S2260" s="231">
        <v>0.1</v>
      </c>
      <c r="T2260" s="232">
        <v>0.1</v>
      </c>
      <c r="U2260" s="135"/>
    </row>
    <row r="2261" spans="16:21" x14ac:dyDescent="0.3">
      <c r="P2261" s="134"/>
      <c r="Q2261" s="242">
        <v>603401018</v>
      </c>
      <c r="R2261" s="230" t="s">
        <v>8000</v>
      </c>
      <c r="S2261" s="231">
        <v>0.1</v>
      </c>
      <c r="T2261" s="232">
        <v>0.1</v>
      </c>
      <c r="U2261" s="135"/>
    </row>
    <row r="2262" spans="16:21" x14ac:dyDescent="0.3">
      <c r="P2262" s="134"/>
      <c r="Q2262" s="242">
        <v>603401019</v>
      </c>
      <c r="R2262" s="230" t="s">
        <v>8001</v>
      </c>
      <c r="S2262" s="231">
        <v>0.1</v>
      </c>
      <c r="T2262" s="232">
        <v>0.1</v>
      </c>
      <c r="U2262" s="135"/>
    </row>
    <row r="2263" spans="16:21" x14ac:dyDescent="0.3">
      <c r="P2263" s="134"/>
      <c r="Q2263" s="242">
        <v>603401020</v>
      </c>
      <c r="R2263" s="230" t="s">
        <v>8002</v>
      </c>
      <c r="S2263" s="231">
        <v>0.1</v>
      </c>
      <c r="T2263" s="232">
        <v>0.1</v>
      </c>
      <c r="U2263" s="135"/>
    </row>
    <row r="2264" spans="16:21" x14ac:dyDescent="0.3">
      <c r="P2264" s="134"/>
      <c r="Q2264" s="242">
        <v>603401022</v>
      </c>
      <c r="R2264" s="230" t="s">
        <v>8003</v>
      </c>
      <c r="S2264" s="231">
        <v>0.1</v>
      </c>
      <c r="T2264" s="232">
        <v>0.1</v>
      </c>
      <c r="U2264" s="135"/>
    </row>
    <row r="2265" spans="16:21" x14ac:dyDescent="0.3">
      <c r="P2265" s="134"/>
      <c r="Q2265" s="242">
        <v>603401023</v>
      </c>
      <c r="R2265" s="230" t="s">
        <v>8004</v>
      </c>
      <c r="S2265" s="231">
        <v>0.1</v>
      </c>
      <c r="T2265" s="232">
        <v>0.1</v>
      </c>
      <c r="U2265" s="135"/>
    </row>
    <row r="2266" spans="16:21" x14ac:dyDescent="0.3">
      <c r="P2266" s="134"/>
      <c r="Q2266" s="242">
        <v>603401024</v>
      </c>
      <c r="R2266" s="230" t="s">
        <v>8005</v>
      </c>
      <c r="S2266" s="231">
        <v>0.1</v>
      </c>
      <c r="T2266" s="232">
        <v>0.1</v>
      </c>
      <c r="U2266" s="135"/>
    </row>
    <row r="2267" spans="16:21" x14ac:dyDescent="0.3">
      <c r="P2267" s="134"/>
      <c r="Q2267" s="242">
        <v>603401025</v>
      </c>
      <c r="R2267" s="230" t="s">
        <v>8006</v>
      </c>
      <c r="S2267" s="231">
        <v>0.1</v>
      </c>
      <c r="T2267" s="232">
        <v>0.1</v>
      </c>
      <c r="U2267" s="135"/>
    </row>
    <row r="2268" spans="16:21" x14ac:dyDescent="0.3">
      <c r="P2268" s="134"/>
      <c r="Q2268" s="242">
        <v>603401036</v>
      </c>
      <c r="R2268" s="230" t="s">
        <v>8007</v>
      </c>
      <c r="S2268" s="231">
        <v>0.1</v>
      </c>
      <c r="T2268" s="232">
        <v>0.1</v>
      </c>
      <c r="U2268" s="135"/>
    </row>
    <row r="2269" spans="16:21" x14ac:dyDescent="0.3">
      <c r="P2269" s="134"/>
      <c r="Q2269" s="242">
        <v>603402001</v>
      </c>
      <c r="R2269" s="230" t="s">
        <v>8008</v>
      </c>
      <c r="S2269" s="231">
        <v>0.1</v>
      </c>
      <c r="T2269" s="232">
        <v>0.1</v>
      </c>
      <c r="U2269" s="135"/>
    </row>
    <row r="2270" spans="16:21" x14ac:dyDescent="0.3">
      <c r="P2270" s="134"/>
      <c r="Q2270" s="242">
        <v>603402008</v>
      </c>
      <c r="R2270" s="230" t="s">
        <v>8009</v>
      </c>
      <c r="S2270" s="231">
        <v>0.1</v>
      </c>
      <c r="T2270" s="232">
        <v>0.1</v>
      </c>
      <c r="U2270" s="135"/>
    </row>
    <row r="2271" spans="16:21" x14ac:dyDescent="0.3">
      <c r="P2271" s="134"/>
      <c r="Q2271" s="242">
        <v>603402010</v>
      </c>
      <c r="R2271" s="230" t="s">
        <v>8010</v>
      </c>
      <c r="S2271" s="231">
        <v>0.1</v>
      </c>
      <c r="T2271" s="232">
        <v>0.1</v>
      </c>
      <c r="U2271" s="135"/>
    </row>
    <row r="2272" spans="16:21" x14ac:dyDescent="0.3">
      <c r="P2272" s="134"/>
      <c r="Q2272" s="242">
        <v>603402011</v>
      </c>
      <c r="R2272" s="230" t="s">
        <v>8011</v>
      </c>
      <c r="S2272" s="231">
        <v>0.1</v>
      </c>
      <c r="T2272" s="232">
        <v>0.1</v>
      </c>
      <c r="U2272" s="135"/>
    </row>
    <row r="2273" spans="16:21" x14ac:dyDescent="0.3">
      <c r="P2273" s="134"/>
      <c r="Q2273" s="242">
        <v>603402012</v>
      </c>
      <c r="R2273" s="230" t="s">
        <v>8012</v>
      </c>
      <c r="S2273" s="231">
        <v>0.1</v>
      </c>
      <c r="T2273" s="232">
        <v>0.1</v>
      </c>
      <c r="U2273" s="135"/>
    </row>
    <row r="2274" spans="16:21" x14ac:dyDescent="0.3">
      <c r="P2274" s="134"/>
      <c r="Q2274" s="242">
        <v>603402017</v>
      </c>
      <c r="R2274" s="230" t="s">
        <v>8013</v>
      </c>
      <c r="S2274" s="231">
        <v>0.1</v>
      </c>
      <c r="T2274" s="232">
        <v>0.1</v>
      </c>
      <c r="U2274" s="135"/>
    </row>
    <row r="2275" spans="16:21" x14ac:dyDescent="0.3">
      <c r="P2275" s="134"/>
      <c r="Q2275" s="242">
        <v>701301020</v>
      </c>
      <c r="R2275" s="230" t="s">
        <v>8014</v>
      </c>
      <c r="S2275" s="231">
        <v>0.1</v>
      </c>
      <c r="T2275" s="232">
        <v>0.1</v>
      </c>
      <c r="U2275" s="135"/>
    </row>
    <row r="2276" spans="16:21" x14ac:dyDescent="0.3">
      <c r="P2276" s="134"/>
      <c r="Q2276" s="242">
        <v>701301021</v>
      </c>
      <c r="R2276" s="230" t="s">
        <v>7840</v>
      </c>
      <c r="S2276" s="231">
        <v>0.1</v>
      </c>
      <c r="T2276" s="232">
        <v>0.1</v>
      </c>
      <c r="U2276" s="135"/>
    </row>
    <row r="2277" spans="16:21" x14ac:dyDescent="0.3">
      <c r="P2277" s="134"/>
      <c r="Q2277" s="242">
        <v>701301022</v>
      </c>
      <c r="R2277" s="230" t="s">
        <v>8015</v>
      </c>
      <c r="S2277" s="231">
        <v>0.1</v>
      </c>
      <c r="T2277" s="232">
        <v>0.1</v>
      </c>
      <c r="U2277" s="135"/>
    </row>
    <row r="2278" spans="16:21" x14ac:dyDescent="0.3">
      <c r="P2278" s="134"/>
      <c r="Q2278" s="242">
        <v>701301023</v>
      </c>
      <c r="R2278" s="230" t="s">
        <v>8016</v>
      </c>
      <c r="S2278" s="231">
        <v>0.1</v>
      </c>
      <c r="T2278" s="232">
        <v>0.1</v>
      </c>
      <c r="U2278" s="135"/>
    </row>
    <row r="2279" spans="16:21" x14ac:dyDescent="0.3">
      <c r="P2279" s="134"/>
      <c r="Q2279" s="242">
        <v>701301027</v>
      </c>
      <c r="R2279" s="230" t="s">
        <v>8017</v>
      </c>
      <c r="S2279" s="231">
        <v>0.1</v>
      </c>
      <c r="T2279" s="232">
        <v>0.1</v>
      </c>
      <c r="U2279" s="135"/>
    </row>
    <row r="2280" spans="16:21" x14ac:dyDescent="0.3">
      <c r="P2280" s="134"/>
      <c r="Q2280" s="242">
        <v>701301029</v>
      </c>
      <c r="R2280" s="230" t="s">
        <v>8018</v>
      </c>
      <c r="S2280" s="231">
        <v>0.1</v>
      </c>
      <c r="T2280" s="232">
        <v>0.1</v>
      </c>
      <c r="U2280" s="135"/>
    </row>
    <row r="2281" spans="16:21" x14ac:dyDescent="0.3">
      <c r="P2281" s="134"/>
      <c r="Q2281" s="242">
        <v>701302001</v>
      </c>
      <c r="R2281" s="230" t="s">
        <v>8019</v>
      </c>
      <c r="S2281" s="231">
        <v>0.1</v>
      </c>
      <c r="T2281" s="232">
        <v>0.1</v>
      </c>
      <c r="U2281" s="135"/>
    </row>
    <row r="2282" spans="16:21" x14ac:dyDescent="0.3">
      <c r="P2282" s="134"/>
      <c r="Q2282" s="242">
        <v>701302002</v>
      </c>
      <c r="R2282" s="230" t="s">
        <v>8020</v>
      </c>
      <c r="S2282" s="231">
        <v>0.1</v>
      </c>
      <c r="T2282" s="232">
        <v>0.1</v>
      </c>
      <c r="U2282" s="135"/>
    </row>
    <row r="2283" spans="16:21" x14ac:dyDescent="0.3">
      <c r="P2283" s="134"/>
      <c r="Q2283" s="242">
        <v>701302003</v>
      </c>
      <c r="R2283" s="230" t="s">
        <v>8021</v>
      </c>
      <c r="S2283" s="231">
        <v>0.1</v>
      </c>
      <c r="T2283" s="232">
        <v>0.1</v>
      </c>
      <c r="U2283" s="135"/>
    </row>
    <row r="2284" spans="16:21" x14ac:dyDescent="0.3">
      <c r="P2284" s="134"/>
      <c r="Q2284" s="242">
        <v>701302004</v>
      </c>
      <c r="R2284" s="230" t="s">
        <v>8022</v>
      </c>
      <c r="S2284" s="231">
        <v>0.1</v>
      </c>
      <c r="T2284" s="232">
        <v>0.1</v>
      </c>
      <c r="U2284" s="135"/>
    </row>
    <row r="2285" spans="16:21" x14ac:dyDescent="0.3">
      <c r="P2285" s="134"/>
      <c r="Q2285" s="242">
        <v>701302005</v>
      </c>
      <c r="R2285" s="230" t="s">
        <v>8023</v>
      </c>
      <c r="S2285" s="231">
        <v>0.1</v>
      </c>
      <c r="T2285" s="232">
        <v>0.1</v>
      </c>
      <c r="U2285" s="135"/>
    </row>
    <row r="2286" spans="16:21" x14ac:dyDescent="0.3">
      <c r="P2286" s="134"/>
      <c r="Q2286" s="242">
        <v>701302006</v>
      </c>
      <c r="R2286" s="230" t="s">
        <v>8024</v>
      </c>
      <c r="S2286" s="231">
        <v>0.1</v>
      </c>
      <c r="T2286" s="232">
        <v>0.1</v>
      </c>
      <c r="U2286" s="135"/>
    </row>
    <row r="2287" spans="16:21" x14ac:dyDescent="0.3">
      <c r="P2287" s="134"/>
      <c r="Q2287" s="242">
        <v>701302007</v>
      </c>
      <c r="R2287" s="230" t="s">
        <v>8025</v>
      </c>
      <c r="S2287" s="231">
        <v>0.1</v>
      </c>
      <c r="T2287" s="232">
        <v>0.1</v>
      </c>
      <c r="U2287" s="135"/>
    </row>
    <row r="2288" spans="16:21" x14ac:dyDescent="0.3">
      <c r="P2288" s="134"/>
      <c r="Q2288" s="242">
        <v>701302008</v>
      </c>
      <c r="R2288" s="230" t="s">
        <v>8026</v>
      </c>
      <c r="S2288" s="231">
        <v>0.1</v>
      </c>
      <c r="T2288" s="232">
        <v>0.1</v>
      </c>
      <c r="U2288" s="135"/>
    </row>
    <row r="2289" spans="16:21" x14ac:dyDescent="0.3">
      <c r="P2289" s="134"/>
      <c r="Q2289" s="242">
        <v>701302009</v>
      </c>
      <c r="R2289" s="230" t="s">
        <v>8027</v>
      </c>
      <c r="S2289" s="231">
        <v>0.1</v>
      </c>
      <c r="T2289" s="232">
        <v>0.1</v>
      </c>
      <c r="U2289" s="135"/>
    </row>
    <row r="2290" spans="16:21" x14ac:dyDescent="0.3">
      <c r="P2290" s="134"/>
      <c r="Q2290" s="242">
        <v>701302010</v>
      </c>
      <c r="R2290" s="230" t="s">
        <v>8028</v>
      </c>
      <c r="S2290" s="231">
        <v>0.1</v>
      </c>
      <c r="T2290" s="232">
        <v>0.1</v>
      </c>
      <c r="U2290" s="135"/>
    </row>
    <row r="2291" spans="16:21" x14ac:dyDescent="0.3">
      <c r="P2291" s="134"/>
      <c r="Q2291" s="242">
        <v>701302011</v>
      </c>
      <c r="R2291" s="230" t="s">
        <v>7965</v>
      </c>
      <c r="S2291" s="231">
        <v>0.1</v>
      </c>
      <c r="T2291" s="232">
        <v>0.1</v>
      </c>
      <c r="U2291" s="135"/>
    </row>
    <row r="2292" spans="16:21" x14ac:dyDescent="0.3">
      <c r="P2292" s="134"/>
      <c r="Q2292" s="242">
        <v>701302012</v>
      </c>
      <c r="R2292" s="230" t="s">
        <v>8029</v>
      </c>
      <c r="S2292" s="231">
        <v>0.1</v>
      </c>
      <c r="T2292" s="232">
        <v>0.1</v>
      </c>
      <c r="U2292" s="135"/>
    </row>
    <row r="2293" spans="16:21" x14ac:dyDescent="0.3">
      <c r="P2293" s="134"/>
      <c r="Q2293" s="242">
        <v>701302013</v>
      </c>
      <c r="R2293" s="230" t="s">
        <v>8030</v>
      </c>
      <c r="S2293" s="231">
        <v>0.1</v>
      </c>
      <c r="T2293" s="232">
        <v>0.1</v>
      </c>
      <c r="U2293" s="135"/>
    </row>
    <row r="2294" spans="16:21" x14ac:dyDescent="0.3">
      <c r="P2294" s="134"/>
      <c r="Q2294" s="242">
        <v>701302015</v>
      </c>
      <c r="R2294" s="230" t="s">
        <v>8031</v>
      </c>
      <c r="S2294" s="231">
        <v>0.1</v>
      </c>
      <c r="T2294" s="232">
        <v>0.1</v>
      </c>
      <c r="U2294" s="135"/>
    </row>
    <row r="2295" spans="16:21" x14ac:dyDescent="0.3">
      <c r="P2295" s="134"/>
      <c r="Q2295" s="242">
        <v>701302017</v>
      </c>
      <c r="R2295" s="230" t="s">
        <v>8032</v>
      </c>
      <c r="S2295" s="231">
        <v>0.1</v>
      </c>
      <c r="T2295" s="232">
        <v>0.1</v>
      </c>
      <c r="U2295" s="135"/>
    </row>
    <row r="2296" spans="16:21" x14ac:dyDescent="0.3">
      <c r="P2296" s="134"/>
      <c r="Q2296" s="242">
        <v>701302018</v>
      </c>
      <c r="R2296" s="230" t="s">
        <v>8033</v>
      </c>
      <c r="S2296" s="231">
        <v>0.1</v>
      </c>
      <c r="T2296" s="232">
        <v>0.1</v>
      </c>
      <c r="U2296" s="135"/>
    </row>
    <row r="2297" spans="16:21" x14ac:dyDescent="0.3">
      <c r="P2297" s="134"/>
      <c r="Q2297" s="242">
        <v>701302019</v>
      </c>
      <c r="R2297" s="230" t="s">
        <v>8034</v>
      </c>
      <c r="S2297" s="231">
        <v>0.1</v>
      </c>
      <c r="T2297" s="232">
        <v>0.1</v>
      </c>
      <c r="U2297" s="135"/>
    </row>
    <row r="2298" spans="16:21" x14ac:dyDescent="0.3">
      <c r="P2298" s="134"/>
      <c r="Q2298" s="242">
        <v>701302020</v>
      </c>
      <c r="R2298" s="230" t="s">
        <v>8035</v>
      </c>
      <c r="S2298" s="231">
        <v>0.1</v>
      </c>
      <c r="T2298" s="232">
        <v>0.1</v>
      </c>
      <c r="U2298" s="135"/>
    </row>
    <row r="2299" spans="16:21" x14ac:dyDescent="0.3">
      <c r="P2299" s="134"/>
      <c r="Q2299" s="242">
        <v>701302022</v>
      </c>
      <c r="R2299" s="230" t="s">
        <v>8036</v>
      </c>
      <c r="S2299" s="231">
        <v>0.1</v>
      </c>
      <c r="T2299" s="232">
        <v>0.1</v>
      </c>
      <c r="U2299" s="135"/>
    </row>
    <row r="2300" spans="16:21" x14ac:dyDescent="0.3">
      <c r="P2300" s="134"/>
      <c r="Q2300" s="242">
        <v>701303001</v>
      </c>
      <c r="R2300" s="230" t="s">
        <v>8037</v>
      </c>
      <c r="S2300" s="231">
        <v>0.1</v>
      </c>
      <c r="T2300" s="232">
        <v>0.1</v>
      </c>
      <c r="U2300" s="135"/>
    </row>
    <row r="2301" spans="16:21" x14ac:dyDescent="0.3">
      <c r="P2301" s="134"/>
      <c r="Q2301" s="242">
        <v>701303003</v>
      </c>
      <c r="R2301" s="230" t="s">
        <v>7725</v>
      </c>
      <c r="S2301" s="231">
        <v>0.1</v>
      </c>
      <c r="T2301" s="232">
        <v>0.1</v>
      </c>
      <c r="U2301" s="135"/>
    </row>
    <row r="2302" spans="16:21" x14ac:dyDescent="0.3">
      <c r="P2302" s="134"/>
      <c r="Q2302" s="242">
        <v>701303004</v>
      </c>
      <c r="R2302" s="230" t="s">
        <v>7726</v>
      </c>
      <c r="S2302" s="231">
        <v>0.1</v>
      </c>
      <c r="T2302" s="232">
        <v>0.1</v>
      </c>
      <c r="U2302" s="135"/>
    </row>
    <row r="2303" spans="16:21" x14ac:dyDescent="0.3">
      <c r="P2303" s="134"/>
      <c r="Q2303" s="242">
        <v>701303005</v>
      </c>
      <c r="R2303" s="230" t="s">
        <v>7727</v>
      </c>
      <c r="S2303" s="231">
        <v>0.1</v>
      </c>
      <c r="T2303" s="232">
        <v>0.1</v>
      </c>
      <c r="U2303" s="135"/>
    </row>
    <row r="2304" spans="16:21" x14ac:dyDescent="0.3">
      <c r="P2304" s="134"/>
      <c r="Q2304" s="242">
        <v>701303009</v>
      </c>
      <c r="R2304" s="230" t="s">
        <v>7728</v>
      </c>
      <c r="S2304" s="231">
        <v>0.1</v>
      </c>
      <c r="T2304" s="232">
        <v>0.1</v>
      </c>
      <c r="U2304" s="135"/>
    </row>
    <row r="2305" spans="16:21" x14ac:dyDescent="0.3">
      <c r="P2305" s="134"/>
      <c r="Q2305" s="242">
        <v>701303010</v>
      </c>
      <c r="R2305" s="230" t="s">
        <v>8038</v>
      </c>
      <c r="S2305" s="231">
        <v>0.1</v>
      </c>
      <c r="T2305" s="232">
        <v>0.1</v>
      </c>
      <c r="U2305" s="135"/>
    </row>
    <row r="2306" spans="16:21" x14ac:dyDescent="0.3">
      <c r="P2306" s="134"/>
      <c r="Q2306" s="242">
        <v>701303011</v>
      </c>
      <c r="R2306" s="230" t="s">
        <v>8039</v>
      </c>
      <c r="S2306" s="231">
        <v>0.1</v>
      </c>
      <c r="T2306" s="232">
        <v>0.1</v>
      </c>
      <c r="U2306" s="135"/>
    </row>
    <row r="2307" spans="16:21" x14ac:dyDescent="0.3">
      <c r="P2307" s="134"/>
      <c r="Q2307" s="242">
        <v>701303012</v>
      </c>
      <c r="R2307" s="230" t="s">
        <v>8040</v>
      </c>
      <c r="S2307" s="231">
        <v>0.1</v>
      </c>
      <c r="T2307" s="232">
        <v>0.1</v>
      </c>
      <c r="U2307" s="135"/>
    </row>
    <row r="2308" spans="16:21" x14ac:dyDescent="0.3">
      <c r="P2308" s="134"/>
      <c r="Q2308" s="242">
        <v>701303013</v>
      </c>
      <c r="R2308" s="230" t="s">
        <v>8041</v>
      </c>
      <c r="S2308" s="231">
        <v>0.1</v>
      </c>
      <c r="T2308" s="232">
        <v>0.1</v>
      </c>
      <c r="U2308" s="135"/>
    </row>
    <row r="2309" spans="16:21" x14ac:dyDescent="0.3">
      <c r="P2309" s="134"/>
      <c r="Q2309" s="242">
        <v>701303014</v>
      </c>
      <c r="R2309" s="230" t="s">
        <v>8042</v>
      </c>
      <c r="S2309" s="231">
        <v>0.1</v>
      </c>
      <c r="T2309" s="232">
        <v>0.1</v>
      </c>
      <c r="U2309" s="135"/>
    </row>
    <row r="2310" spans="16:21" x14ac:dyDescent="0.3">
      <c r="P2310" s="134"/>
      <c r="Q2310" s="242">
        <v>701303015</v>
      </c>
      <c r="R2310" s="230" t="s">
        <v>8043</v>
      </c>
      <c r="S2310" s="231">
        <v>0.1</v>
      </c>
      <c r="T2310" s="232">
        <v>0.1</v>
      </c>
      <c r="U2310" s="135"/>
    </row>
    <row r="2311" spans="16:21" x14ac:dyDescent="0.3">
      <c r="P2311" s="134"/>
      <c r="Q2311" s="242">
        <v>701303017</v>
      </c>
      <c r="R2311" s="230" t="s">
        <v>8044</v>
      </c>
      <c r="S2311" s="231">
        <v>0.1</v>
      </c>
      <c r="T2311" s="232">
        <v>0.1</v>
      </c>
      <c r="U2311" s="135"/>
    </row>
    <row r="2312" spans="16:21" x14ac:dyDescent="0.3">
      <c r="P2312" s="134"/>
      <c r="Q2312" s="242">
        <v>701303018</v>
      </c>
      <c r="R2312" s="230" t="s">
        <v>8045</v>
      </c>
      <c r="S2312" s="231">
        <v>0.1</v>
      </c>
      <c r="T2312" s="232">
        <v>0.1</v>
      </c>
      <c r="U2312" s="135"/>
    </row>
    <row r="2313" spans="16:21" x14ac:dyDescent="0.3">
      <c r="P2313" s="134"/>
      <c r="Q2313" s="242">
        <v>701303019</v>
      </c>
      <c r="R2313" s="230" t="s">
        <v>8046</v>
      </c>
      <c r="S2313" s="231">
        <v>0.1</v>
      </c>
      <c r="T2313" s="232">
        <v>0.1</v>
      </c>
      <c r="U2313" s="135"/>
    </row>
    <row r="2314" spans="16:21" x14ac:dyDescent="0.3">
      <c r="P2314" s="134"/>
      <c r="Q2314" s="242">
        <v>701303020</v>
      </c>
      <c r="R2314" s="230" t="s">
        <v>8047</v>
      </c>
      <c r="S2314" s="231">
        <v>0.1</v>
      </c>
      <c r="T2314" s="232">
        <v>0.1</v>
      </c>
      <c r="U2314" s="135"/>
    </row>
    <row r="2315" spans="16:21" x14ac:dyDescent="0.3">
      <c r="P2315" s="134"/>
      <c r="Q2315" s="242">
        <v>701303021</v>
      </c>
      <c r="R2315" s="230" t="s">
        <v>8048</v>
      </c>
      <c r="S2315" s="231">
        <v>0.1</v>
      </c>
      <c r="T2315" s="232">
        <v>0.1</v>
      </c>
      <c r="U2315" s="135"/>
    </row>
    <row r="2316" spans="16:21" x14ac:dyDescent="0.3">
      <c r="P2316" s="134"/>
      <c r="Q2316" s="242">
        <v>701303022</v>
      </c>
      <c r="R2316" s="230" t="s">
        <v>7729</v>
      </c>
      <c r="S2316" s="231">
        <v>0.1</v>
      </c>
      <c r="T2316" s="232">
        <v>0.1</v>
      </c>
      <c r="U2316" s="135"/>
    </row>
    <row r="2317" spans="16:21" x14ac:dyDescent="0.3">
      <c r="P2317" s="134"/>
      <c r="Q2317" s="242">
        <v>701303023</v>
      </c>
      <c r="R2317" s="230" t="s">
        <v>7730</v>
      </c>
      <c r="S2317" s="231">
        <v>0.1</v>
      </c>
      <c r="T2317" s="232">
        <v>0.1</v>
      </c>
      <c r="U2317" s="135"/>
    </row>
    <row r="2318" spans="16:21" x14ac:dyDescent="0.3">
      <c r="P2318" s="134"/>
      <c r="Q2318" s="242">
        <v>701303025</v>
      </c>
      <c r="R2318" s="230" t="s">
        <v>8049</v>
      </c>
      <c r="S2318" s="231">
        <v>0.1</v>
      </c>
      <c r="T2318" s="232">
        <v>0.1</v>
      </c>
      <c r="U2318" s="135"/>
    </row>
    <row r="2319" spans="16:21" x14ac:dyDescent="0.3">
      <c r="P2319" s="134"/>
      <c r="Q2319" s="242">
        <v>701303028</v>
      </c>
      <c r="R2319" s="230" t="s">
        <v>7731</v>
      </c>
      <c r="S2319" s="231">
        <v>0.1</v>
      </c>
      <c r="T2319" s="232">
        <v>0.1</v>
      </c>
      <c r="U2319" s="135"/>
    </row>
    <row r="2320" spans="16:21" x14ac:dyDescent="0.3">
      <c r="P2320" s="134"/>
      <c r="Q2320" s="242">
        <v>701303029</v>
      </c>
      <c r="R2320" s="230" t="s">
        <v>7732</v>
      </c>
      <c r="S2320" s="231">
        <v>0.1</v>
      </c>
      <c r="T2320" s="232">
        <v>0.1</v>
      </c>
      <c r="U2320" s="135"/>
    </row>
    <row r="2321" spans="16:21" x14ac:dyDescent="0.3">
      <c r="P2321" s="134"/>
      <c r="Q2321" s="242">
        <v>701303030</v>
      </c>
      <c r="R2321" s="230" t="s">
        <v>7733</v>
      </c>
      <c r="S2321" s="231">
        <v>0.1</v>
      </c>
      <c r="T2321" s="232">
        <v>0.1</v>
      </c>
      <c r="U2321" s="135"/>
    </row>
    <row r="2322" spans="16:21" x14ac:dyDescent="0.3">
      <c r="P2322" s="134"/>
      <c r="Q2322" s="242">
        <v>701303031</v>
      </c>
      <c r="R2322" s="230" t="s">
        <v>7734</v>
      </c>
      <c r="S2322" s="231">
        <v>0.1</v>
      </c>
      <c r="T2322" s="232">
        <v>0.1</v>
      </c>
      <c r="U2322" s="135"/>
    </row>
    <row r="2323" spans="16:21" x14ac:dyDescent="0.3">
      <c r="P2323" s="134"/>
      <c r="Q2323" s="242">
        <v>701303032</v>
      </c>
      <c r="R2323" s="230" t="s">
        <v>8050</v>
      </c>
      <c r="S2323" s="231">
        <v>0.1</v>
      </c>
      <c r="T2323" s="232">
        <v>0.1</v>
      </c>
      <c r="U2323" s="135"/>
    </row>
    <row r="2324" spans="16:21" x14ac:dyDescent="0.3">
      <c r="P2324" s="134"/>
      <c r="Q2324" s="242">
        <v>701303033</v>
      </c>
      <c r="R2324" s="230" t="s">
        <v>8051</v>
      </c>
      <c r="S2324" s="231">
        <v>0.1</v>
      </c>
      <c r="T2324" s="232">
        <v>0.1</v>
      </c>
      <c r="U2324" s="135"/>
    </row>
    <row r="2325" spans="16:21" x14ac:dyDescent="0.3">
      <c r="P2325" s="134"/>
      <c r="Q2325" s="242">
        <v>701303034</v>
      </c>
      <c r="R2325" s="230" t="s">
        <v>8052</v>
      </c>
      <c r="S2325" s="231">
        <v>0.1</v>
      </c>
      <c r="T2325" s="232">
        <v>0.1</v>
      </c>
      <c r="U2325" s="135"/>
    </row>
    <row r="2326" spans="16:21" x14ac:dyDescent="0.3">
      <c r="P2326" s="134"/>
      <c r="Q2326" s="242">
        <v>701303035</v>
      </c>
      <c r="R2326" s="230" t="s">
        <v>7735</v>
      </c>
      <c r="S2326" s="231">
        <v>0.1</v>
      </c>
      <c r="T2326" s="232">
        <v>0.1</v>
      </c>
      <c r="U2326" s="135"/>
    </row>
    <row r="2327" spans="16:21" x14ac:dyDescent="0.3">
      <c r="P2327" s="134"/>
      <c r="Q2327" s="242">
        <v>701303036</v>
      </c>
      <c r="R2327" s="230" t="s">
        <v>7736</v>
      </c>
      <c r="S2327" s="231">
        <v>0.1</v>
      </c>
      <c r="T2327" s="232">
        <v>0.1</v>
      </c>
      <c r="U2327" s="135"/>
    </row>
    <row r="2328" spans="16:21" x14ac:dyDescent="0.3">
      <c r="P2328" s="134"/>
      <c r="Q2328" s="242">
        <v>701303037</v>
      </c>
      <c r="R2328" s="230" t="s">
        <v>7737</v>
      </c>
      <c r="S2328" s="231">
        <v>0.1</v>
      </c>
      <c r="T2328" s="232">
        <v>0.1</v>
      </c>
      <c r="U2328" s="135"/>
    </row>
    <row r="2329" spans="16:21" x14ac:dyDescent="0.3">
      <c r="P2329" s="134"/>
      <c r="Q2329" s="242">
        <v>701303038</v>
      </c>
      <c r="R2329" s="230" t="s">
        <v>8053</v>
      </c>
      <c r="S2329" s="231">
        <v>0.1</v>
      </c>
      <c r="T2329" s="232">
        <v>0.1</v>
      </c>
      <c r="U2329" s="135"/>
    </row>
    <row r="2330" spans="16:21" x14ac:dyDescent="0.3">
      <c r="P2330" s="134"/>
      <c r="Q2330" s="242">
        <v>701303039</v>
      </c>
      <c r="R2330" s="230" t="s">
        <v>8054</v>
      </c>
      <c r="S2330" s="231">
        <v>0.1</v>
      </c>
      <c r="T2330" s="232">
        <v>0.1</v>
      </c>
      <c r="U2330" s="135"/>
    </row>
    <row r="2331" spans="16:21" x14ac:dyDescent="0.3">
      <c r="P2331" s="134"/>
      <c r="Q2331" s="242">
        <v>701303040</v>
      </c>
      <c r="R2331" s="230" t="s">
        <v>8055</v>
      </c>
      <c r="S2331" s="231">
        <v>0.1</v>
      </c>
      <c r="T2331" s="232">
        <v>0.1</v>
      </c>
      <c r="U2331" s="135"/>
    </row>
    <row r="2332" spans="16:21" x14ac:dyDescent="0.3">
      <c r="P2332" s="134"/>
      <c r="Q2332" s="242">
        <v>701303041</v>
      </c>
      <c r="R2332" s="230" t="s">
        <v>8056</v>
      </c>
      <c r="S2332" s="231">
        <v>0.1</v>
      </c>
      <c r="T2332" s="232">
        <v>0.1</v>
      </c>
      <c r="U2332" s="135"/>
    </row>
    <row r="2333" spans="16:21" x14ac:dyDescent="0.3">
      <c r="P2333" s="134"/>
      <c r="Q2333" s="242">
        <v>701303042</v>
      </c>
      <c r="R2333" s="230" t="s">
        <v>7738</v>
      </c>
      <c r="S2333" s="231">
        <v>0.1</v>
      </c>
      <c r="T2333" s="232">
        <v>0.1</v>
      </c>
      <c r="U2333" s="135"/>
    </row>
    <row r="2334" spans="16:21" x14ac:dyDescent="0.3">
      <c r="P2334" s="134"/>
      <c r="Q2334" s="242">
        <v>701303043</v>
      </c>
      <c r="R2334" s="230" t="s">
        <v>8057</v>
      </c>
      <c r="S2334" s="231">
        <v>0.1</v>
      </c>
      <c r="T2334" s="232">
        <v>0.1</v>
      </c>
      <c r="U2334" s="135"/>
    </row>
    <row r="2335" spans="16:21" x14ac:dyDescent="0.3">
      <c r="P2335" s="134"/>
      <c r="Q2335" s="242">
        <v>701303045</v>
      </c>
      <c r="R2335" s="230" t="s">
        <v>7739</v>
      </c>
      <c r="S2335" s="231">
        <v>0.1</v>
      </c>
      <c r="T2335" s="232">
        <v>0.1</v>
      </c>
      <c r="U2335" s="135"/>
    </row>
    <row r="2336" spans="16:21" x14ac:dyDescent="0.3">
      <c r="P2336" s="134"/>
      <c r="Q2336" s="242">
        <v>701303046</v>
      </c>
      <c r="R2336" s="230" t="s">
        <v>7740</v>
      </c>
      <c r="S2336" s="231">
        <v>0.1</v>
      </c>
      <c r="T2336" s="232">
        <v>0.1</v>
      </c>
      <c r="U2336" s="135"/>
    </row>
    <row r="2337" spans="16:21" x14ac:dyDescent="0.3">
      <c r="P2337" s="134"/>
      <c r="Q2337" s="242">
        <v>701303050</v>
      </c>
      <c r="R2337" s="230" t="s">
        <v>8058</v>
      </c>
      <c r="S2337" s="231">
        <v>0.1</v>
      </c>
      <c r="T2337" s="232">
        <v>0.1</v>
      </c>
      <c r="U2337" s="135"/>
    </row>
    <row r="2338" spans="16:21" x14ac:dyDescent="0.3">
      <c r="P2338" s="134"/>
      <c r="Q2338" s="242">
        <v>701303051</v>
      </c>
      <c r="R2338" s="230" t="s">
        <v>8059</v>
      </c>
      <c r="S2338" s="231">
        <v>0.1</v>
      </c>
      <c r="T2338" s="232">
        <v>0.1</v>
      </c>
      <c r="U2338" s="135"/>
    </row>
    <row r="2339" spans="16:21" x14ac:dyDescent="0.3">
      <c r="P2339" s="134"/>
      <c r="Q2339" s="242">
        <v>701303053</v>
      </c>
      <c r="R2339" s="230" t="s">
        <v>8060</v>
      </c>
      <c r="S2339" s="231">
        <v>0.1</v>
      </c>
      <c r="T2339" s="232">
        <v>0.1</v>
      </c>
      <c r="U2339" s="135"/>
    </row>
    <row r="2340" spans="16:21" x14ac:dyDescent="0.3">
      <c r="P2340" s="134"/>
      <c r="Q2340" s="242">
        <v>701303056</v>
      </c>
      <c r="R2340" s="230" t="s">
        <v>8061</v>
      </c>
      <c r="S2340" s="231">
        <v>0.1</v>
      </c>
      <c r="T2340" s="232">
        <v>0.1</v>
      </c>
      <c r="U2340" s="135"/>
    </row>
    <row r="2341" spans="16:21" x14ac:dyDescent="0.3">
      <c r="P2341" s="134"/>
      <c r="Q2341" s="242">
        <v>701303058</v>
      </c>
      <c r="R2341" s="230" t="s">
        <v>8062</v>
      </c>
      <c r="S2341" s="231">
        <v>0.1</v>
      </c>
      <c r="T2341" s="232">
        <v>0.1</v>
      </c>
      <c r="U2341" s="135"/>
    </row>
    <row r="2342" spans="16:21" x14ac:dyDescent="0.3">
      <c r="P2342" s="134"/>
      <c r="Q2342" s="242">
        <v>701303059</v>
      </c>
      <c r="R2342" s="230" t="s">
        <v>8063</v>
      </c>
      <c r="S2342" s="231">
        <v>0.1</v>
      </c>
      <c r="T2342" s="232">
        <v>0.1</v>
      </c>
      <c r="U2342" s="135"/>
    </row>
    <row r="2343" spans="16:21" x14ac:dyDescent="0.3">
      <c r="P2343" s="134"/>
      <c r="Q2343" s="242">
        <v>701303061</v>
      </c>
      <c r="R2343" s="230" t="s">
        <v>8064</v>
      </c>
      <c r="S2343" s="231">
        <v>0.1</v>
      </c>
      <c r="T2343" s="232">
        <v>0.1</v>
      </c>
      <c r="U2343" s="135"/>
    </row>
    <row r="2344" spans="16:21" x14ac:dyDescent="0.3">
      <c r="P2344" s="134"/>
      <c r="Q2344" s="242">
        <v>701303062</v>
      </c>
      <c r="R2344" s="230" t="s">
        <v>8065</v>
      </c>
      <c r="S2344" s="231">
        <v>0.1</v>
      </c>
      <c r="T2344" s="232">
        <v>0.1</v>
      </c>
      <c r="U2344" s="135"/>
    </row>
    <row r="2345" spans="16:21" x14ac:dyDescent="0.3">
      <c r="P2345" s="134"/>
      <c r="Q2345" s="242">
        <v>701303064</v>
      </c>
      <c r="R2345" s="230" t="s">
        <v>8066</v>
      </c>
      <c r="S2345" s="231">
        <v>0.1</v>
      </c>
      <c r="T2345" s="232">
        <v>0.1</v>
      </c>
      <c r="U2345" s="135"/>
    </row>
    <row r="2346" spans="16:21" x14ac:dyDescent="0.3">
      <c r="P2346" s="134"/>
      <c r="Q2346" s="242">
        <v>701303065</v>
      </c>
      <c r="R2346" s="230" t="s">
        <v>8067</v>
      </c>
      <c r="S2346" s="231">
        <v>0.1</v>
      </c>
      <c r="T2346" s="232">
        <v>0.1</v>
      </c>
      <c r="U2346" s="135"/>
    </row>
    <row r="2347" spans="16:21" x14ac:dyDescent="0.3">
      <c r="P2347" s="134"/>
      <c r="Q2347" s="242">
        <v>701303068</v>
      </c>
      <c r="R2347" s="230" t="s">
        <v>8068</v>
      </c>
      <c r="S2347" s="231">
        <v>0.1</v>
      </c>
      <c r="T2347" s="232">
        <v>0.1</v>
      </c>
      <c r="U2347" s="135"/>
    </row>
    <row r="2348" spans="16:21" x14ac:dyDescent="0.3">
      <c r="P2348" s="134"/>
      <c r="Q2348" s="242">
        <v>701303070</v>
      </c>
      <c r="R2348" s="230" t="s">
        <v>8069</v>
      </c>
      <c r="S2348" s="231">
        <v>0.1</v>
      </c>
      <c r="T2348" s="232">
        <v>0.1</v>
      </c>
      <c r="U2348" s="135"/>
    </row>
    <row r="2349" spans="16:21" x14ac:dyDescent="0.3">
      <c r="P2349" s="134"/>
      <c r="Q2349" s="242">
        <v>701303071</v>
      </c>
      <c r="R2349" s="230" t="s">
        <v>8070</v>
      </c>
      <c r="S2349" s="231">
        <v>0.1</v>
      </c>
      <c r="T2349" s="232">
        <v>0.1</v>
      </c>
      <c r="U2349" s="135"/>
    </row>
    <row r="2350" spans="16:21" x14ac:dyDescent="0.3">
      <c r="P2350" s="134"/>
      <c r="Q2350" s="242">
        <v>701303073</v>
      </c>
      <c r="R2350" s="230" t="s">
        <v>8071</v>
      </c>
      <c r="S2350" s="231">
        <v>0.1</v>
      </c>
      <c r="T2350" s="232">
        <v>0.1</v>
      </c>
      <c r="U2350" s="135"/>
    </row>
    <row r="2351" spans="16:21" x14ac:dyDescent="0.3">
      <c r="P2351" s="134"/>
      <c r="Q2351" s="242">
        <v>701303074</v>
      </c>
      <c r="R2351" s="230" t="s">
        <v>8072</v>
      </c>
      <c r="S2351" s="231">
        <v>0.1</v>
      </c>
      <c r="T2351" s="232">
        <v>0.1</v>
      </c>
      <c r="U2351" s="135"/>
    </row>
    <row r="2352" spans="16:21" x14ac:dyDescent="0.3">
      <c r="P2352" s="134"/>
      <c r="Q2352" s="242">
        <v>701303076</v>
      </c>
      <c r="R2352" s="230" t="s">
        <v>8073</v>
      </c>
      <c r="S2352" s="231">
        <v>0.1</v>
      </c>
      <c r="T2352" s="232">
        <v>0.1</v>
      </c>
      <c r="U2352" s="135"/>
    </row>
    <row r="2353" spans="16:21" x14ac:dyDescent="0.3">
      <c r="P2353" s="134"/>
      <c r="Q2353" s="242">
        <v>701303078</v>
      </c>
      <c r="R2353" s="230" t="s">
        <v>7741</v>
      </c>
      <c r="S2353" s="231">
        <v>0.1</v>
      </c>
      <c r="T2353" s="232">
        <v>0.1</v>
      </c>
      <c r="U2353" s="135"/>
    </row>
    <row r="2354" spans="16:21" x14ac:dyDescent="0.3">
      <c r="P2354" s="134"/>
      <c r="Q2354" s="242">
        <v>701304004</v>
      </c>
      <c r="R2354" s="230" t="s">
        <v>8074</v>
      </c>
      <c r="S2354" s="231">
        <v>0.1</v>
      </c>
      <c r="T2354" s="232">
        <v>0.1</v>
      </c>
      <c r="U2354" s="135"/>
    </row>
    <row r="2355" spans="16:21" x14ac:dyDescent="0.3">
      <c r="P2355" s="134"/>
      <c r="Q2355" s="242">
        <v>701304005</v>
      </c>
      <c r="R2355" s="230" t="s">
        <v>8075</v>
      </c>
      <c r="S2355" s="231">
        <v>0.1</v>
      </c>
      <c r="T2355" s="232">
        <v>0.1</v>
      </c>
      <c r="U2355" s="135"/>
    </row>
    <row r="2356" spans="16:21" x14ac:dyDescent="0.3">
      <c r="P2356" s="134"/>
      <c r="Q2356" s="242">
        <v>701304006</v>
      </c>
      <c r="R2356" s="230" t="s">
        <v>8076</v>
      </c>
      <c r="S2356" s="231">
        <v>0.1</v>
      </c>
      <c r="T2356" s="232">
        <v>0.1</v>
      </c>
      <c r="U2356" s="135"/>
    </row>
    <row r="2357" spans="16:21" x14ac:dyDescent="0.3">
      <c r="P2357" s="134"/>
      <c r="Q2357" s="242">
        <v>701304007</v>
      </c>
      <c r="R2357" s="230" t="s">
        <v>8077</v>
      </c>
      <c r="S2357" s="231">
        <v>0.1</v>
      </c>
      <c r="T2357" s="232">
        <v>0.1</v>
      </c>
      <c r="U2357" s="135"/>
    </row>
    <row r="2358" spans="16:21" x14ac:dyDescent="0.3">
      <c r="P2358" s="134"/>
      <c r="Q2358" s="242">
        <v>701304008</v>
      </c>
      <c r="R2358" s="230" t="s">
        <v>8078</v>
      </c>
      <c r="S2358" s="231">
        <v>0.1</v>
      </c>
      <c r="T2358" s="232">
        <v>0.1</v>
      </c>
      <c r="U2358" s="135"/>
    </row>
    <row r="2359" spans="16:21" x14ac:dyDescent="0.3">
      <c r="P2359" s="134"/>
      <c r="Q2359" s="242">
        <v>701304009</v>
      </c>
      <c r="R2359" s="230" t="s">
        <v>8079</v>
      </c>
      <c r="S2359" s="231">
        <v>0.1</v>
      </c>
      <c r="T2359" s="232">
        <v>0.1</v>
      </c>
      <c r="U2359" s="135"/>
    </row>
    <row r="2360" spans="16:21" x14ac:dyDescent="0.3">
      <c r="P2360" s="134"/>
      <c r="Q2360" s="242">
        <v>203101026</v>
      </c>
      <c r="R2360" s="230" t="s">
        <v>8080</v>
      </c>
      <c r="S2360" s="231">
        <v>0.1</v>
      </c>
      <c r="T2360" s="232">
        <v>0.1</v>
      </c>
      <c r="U2360" s="135"/>
    </row>
    <row r="2361" spans="16:21" x14ac:dyDescent="0.3">
      <c r="P2361" s="134"/>
      <c r="Q2361" s="242">
        <v>310101001</v>
      </c>
      <c r="R2361" s="230" t="s">
        <v>8081</v>
      </c>
      <c r="S2361" s="231">
        <v>0.1</v>
      </c>
      <c r="T2361" s="232">
        <v>0.1</v>
      </c>
      <c r="U2361" s="135"/>
    </row>
    <row r="2362" spans="16:21" x14ac:dyDescent="0.3">
      <c r="P2362" s="134"/>
      <c r="Q2362" s="242">
        <v>310101002</v>
      </c>
      <c r="R2362" s="230" t="s">
        <v>8082</v>
      </c>
      <c r="S2362" s="231">
        <v>0.1</v>
      </c>
      <c r="T2362" s="232">
        <v>0.1</v>
      </c>
      <c r="U2362" s="135"/>
    </row>
    <row r="2363" spans="16:21" x14ac:dyDescent="0.3">
      <c r="P2363" s="134"/>
      <c r="Q2363" s="242">
        <v>310101003</v>
      </c>
      <c r="R2363" s="230" t="s">
        <v>8083</v>
      </c>
      <c r="S2363" s="231">
        <v>0.1</v>
      </c>
      <c r="T2363" s="232">
        <v>0.1</v>
      </c>
      <c r="U2363" s="135"/>
    </row>
    <row r="2364" spans="16:21" x14ac:dyDescent="0.3">
      <c r="P2364" s="134"/>
      <c r="Q2364" s="242">
        <v>310101004</v>
      </c>
      <c r="R2364" s="230" t="s">
        <v>8084</v>
      </c>
      <c r="S2364" s="231">
        <v>0.1</v>
      </c>
      <c r="T2364" s="232">
        <v>0.1</v>
      </c>
      <c r="U2364" s="135"/>
    </row>
    <row r="2365" spans="16:21" x14ac:dyDescent="0.3">
      <c r="P2365" s="134"/>
      <c r="Q2365" s="242">
        <v>310101005</v>
      </c>
      <c r="R2365" s="230" t="s">
        <v>8085</v>
      </c>
      <c r="S2365" s="231">
        <v>0.1</v>
      </c>
      <c r="T2365" s="232">
        <v>0.1</v>
      </c>
      <c r="U2365" s="135"/>
    </row>
    <row r="2366" spans="16:21" x14ac:dyDescent="0.3">
      <c r="P2366" s="134"/>
      <c r="Q2366" s="242">
        <v>310101006</v>
      </c>
      <c r="R2366" s="230" t="s">
        <v>8086</v>
      </c>
      <c r="S2366" s="231">
        <v>0.1</v>
      </c>
      <c r="T2366" s="232">
        <v>0.1</v>
      </c>
      <c r="U2366" s="135"/>
    </row>
    <row r="2367" spans="16:21" x14ac:dyDescent="0.3">
      <c r="P2367" s="134"/>
      <c r="Q2367" s="242">
        <v>310101017</v>
      </c>
      <c r="R2367" s="230" t="s">
        <v>8087</v>
      </c>
      <c r="S2367" s="231">
        <v>0.1</v>
      </c>
      <c r="T2367" s="232">
        <v>0.1</v>
      </c>
      <c r="U2367" s="135"/>
    </row>
    <row r="2368" spans="16:21" x14ac:dyDescent="0.3">
      <c r="P2368" s="134"/>
      <c r="Q2368" s="242">
        <v>310101024</v>
      </c>
      <c r="R2368" s="230" t="s">
        <v>8088</v>
      </c>
      <c r="S2368" s="231">
        <v>0.1</v>
      </c>
      <c r="T2368" s="232">
        <v>0.1</v>
      </c>
      <c r="U2368" s="135"/>
    </row>
    <row r="2369" spans="16:21" x14ac:dyDescent="0.3">
      <c r="P2369" s="134"/>
      <c r="Q2369" s="242">
        <v>310101026</v>
      </c>
      <c r="R2369" s="230" t="s">
        <v>8089</v>
      </c>
      <c r="S2369" s="231">
        <v>0.1</v>
      </c>
      <c r="T2369" s="232">
        <v>0.1</v>
      </c>
      <c r="U2369" s="135"/>
    </row>
    <row r="2370" spans="16:21" x14ac:dyDescent="0.3">
      <c r="P2370" s="134"/>
      <c r="Q2370" s="242">
        <v>310102001</v>
      </c>
      <c r="R2370" s="230" t="s">
        <v>8081</v>
      </c>
      <c r="S2370" s="231">
        <v>0.1</v>
      </c>
      <c r="T2370" s="232">
        <v>0.1</v>
      </c>
      <c r="U2370" s="135"/>
    </row>
    <row r="2371" spans="16:21" x14ac:dyDescent="0.3">
      <c r="P2371" s="134"/>
      <c r="Q2371" s="242">
        <v>310102002</v>
      </c>
      <c r="R2371" s="230" t="s">
        <v>8082</v>
      </c>
      <c r="S2371" s="231">
        <v>0.1</v>
      </c>
      <c r="T2371" s="232">
        <v>0.1</v>
      </c>
      <c r="U2371" s="135"/>
    </row>
    <row r="2372" spans="16:21" x14ac:dyDescent="0.3">
      <c r="P2372" s="134"/>
      <c r="Q2372" s="242">
        <v>310102003</v>
      </c>
      <c r="R2372" s="230" t="s">
        <v>8083</v>
      </c>
      <c r="S2372" s="231">
        <v>0.1</v>
      </c>
      <c r="T2372" s="232">
        <v>0.1</v>
      </c>
      <c r="U2372" s="135"/>
    </row>
    <row r="2373" spans="16:21" x14ac:dyDescent="0.3">
      <c r="P2373" s="134"/>
      <c r="Q2373" s="242">
        <v>310102005</v>
      </c>
      <c r="R2373" s="230" t="s">
        <v>8086</v>
      </c>
      <c r="S2373" s="231">
        <v>0.1</v>
      </c>
      <c r="T2373" s="232">
        <v>0.1</v>
      </c>
      <c r="U2373" s="135"/>
    </row>
    <row r="2374" spans="16:21" x14ac:dyDescent="0.3">
      <c r="P2374" s="134"/>
      <c r="Q2374" s="242">
        <v>310102006</v>
      </c>
      <c r="R2374" s="230" t="s">
        <v>8090</v>
      </c>
      <c r="S2374" s="231">
        <v>0.1</v>
      </c>
      <c r="T2374" s="232">
        <v>0.1</v>
      </c>
      <c r="U2374" s="135"/>
    </row>
    <row r="2375" spans="16:21" x14ac:dyDescent="0.3">
      <c r="P2375" s="134"/>
      <c r="Q2375" s="242">
        <v>310102010</v>
      </c>
      <c r="R2375" s="230" t="s">
        <v>8091</v>
      </c>
      <c r="S2375" s="231">
        <v>0.1</v>
      </c>
      <c r="T2375" s="232">
        <v>0.1</v>
      </c>
      <c r="U2375" s="135"/>
    </row>
    <row r="2376" spans="16:21" x14ac:dyDescent="0.3">
      <c r="P2376" s="134"/>
      <c r="Q2376" s="242">
        <v>310102013</v>
      </c>
      <c r="R2376" s="230" t="s">
        <v>8092</v>
      </c>
      <c r="S2376" s="231">
        <v>0.1</v>
      </c>
      <c r="T2376" s="232">
        <v>0.1</v>
      </c>
      <c r="U2376" s="135"/>
    </row>
    <row r="2377" spans="16:21" x14ac:dyDescent="0.3">
      <c r="P2377" s="134"/>
      <c r="Q2377" s="242">
        <v>310102014</v>
      </c>
      <c r="R2377" s="230" t="s">
        <v>8087</v>
      </c>
      <c r="S2377" s="231">
        <v>0.1</v>
      </c>
      <c r="T2377" s="232">
        <v>0.1</v>
      </c>
      <c r="U2377" s="135"/>
    </row>
    <row r="2378" spans="16:21" x14ac:dyDescent="0.3">
      <c r="P2378" s="134"/>
      <c r="Q2378" s="242">
        <v>310102018</v>
      </c>
      <c r="R2378" s="230" t="s">
        <v>8093</v>
      </c>
      <c r="S2378" s="231">
        <v>0.1</v>
      </c>
      <c r="T2378" s="232">
        <v>0.1</v>
      </c>
      <c r="U2378" s="135"/>
    </row>
    <row r="2379" spans="16:21" x14ac:dyDescent="0.3">
      <c r="P2379" s="134"/>
      <c r="Q2379" s="242">
        <v>310102019</v>
      </c>
      <c r="R2379" s="230" t="s">
        <v>8094</v>
      </c>
      <c r="S2379" s="231">
        <v>0.1</v>
      </c>
      <c r="T2379" s="232">
        <v>0.1</v>
      </c>
      <c r="U2379" s="135"/>
    </row>
    <row r="2380" spans="16:21" x14ac:dyDescent="0.3">
      <c r="P2380" s="134"/>
      <c r="Q2380" s="242">
        <v>310102020</v>
      </c>
      <c r="R2380" s="230" t="s">
        <v>8095</v>
      </c>
      <c r="S2380" s="231">
        <v>0.1</v>
      </c>
      <c r="T2380" s="232">
        <v>0.1</v>
      </c>
      <c r="U2380" s="135"/>
    </row>
    <row r="2381" spans="16:21" x14ac:dyDescent="0.3">
      <c r="P2381" s="134"/>
      <c r="Q2381" s="242">
        <v>310102021</v>
      </c>
      <c r="R2381" s="230" t="s">
        <v>8096</v>
      </c>
      <c r="S2381" s="231">
        <v>0.1</v>
      </c>
      <c r="T2381" s="232">
        <v>0.1</v>
      </c>
      <c r="U2381" s="135"/>
    </row>
    <row r="2382" spans="16:21" x14ac:dyDescent="0.3">
      <c r="P2382" s="134"/>
      <c r="Q2382" s="242">
        <v>310102022</v>
      </c>
      <c r="R2382" s="230" t="s">
        <v>8097</v>
      </c>
      <c r="S2382" s="231">
        <v>0.1</v>
      </c>
      <c r="T2382" s="232">
        <v>0.1</v>
      </c>
      <c r="U2382" s="135"/>
    </row>
    <row r="2383" spans="16:21" x14ac:dyDescent="0.3">
      <c r="P2383" s="134"/>
      <c r="Q2383" s="242">
        <v>310102023</v>
      </c>
      <c r="R2383" s="230" t="s">
        <v>8098</v>
      </c>
      <c r="S2383" s="231">
        <v>0.1</v>
      </c>
      <c r="T2383" s="232">
        <v>0.1</v>
      </c>
      <c r="U2383" s="135"/>
    </row>
    <row r="2384" spans="16:21" x14ac:dyDescent="0.3">
      <c r="P2384" s="134"/>
      <c r="Q2384" s="242">
        <v>310102027</v>
      </c>
      <c r="R2384" s="230" t="s">
        <v>8099</v>
      </c>
      <c r="S2384" s="231">
        <v>0.1</v>
      </c>
      <c r="T2384" s="232">
        <v>0.1</v>
      </c>
      <c r="U2384" s="135"/>
    </row>
    <row r="2385" spans="16:21" x14ac:dyDescent="0.3">
      <c r="P2385" s="134"/>
      <c r="Q2385" s="242">
        <v>310102030</v>
      </c>
      <c r="R2385" s="230" t="s">
        <v>8100</v>
      </c>
      <c r="S2385" s="231">
        <v>0.1</v>
      </c>
      <c r="T2385" s="232">
        <v>0.1</v>
      </c>
      <c r="U2385" s="135"/>
    </row>
    <row r="2386" spans="16:21" x14ac:dyDescent="0.3">
      <c r="P2386" s="134"/>
      <c r="Q2386" s="242">
        <v>310104010</v>
      </c>
      <c r="R2386" s="230" t="s">
        <v>8101</v>
      </c>
      <c r="S2386" s="231">
        <v>0.1</v>
      </c>
      <c r="T2386" s="232">
        <v>0.1</v>
      </c>
      <c r="U2386" s="135"/>
    </row>
    <row r="2387" spans="16:21" x14ac:dyDescent="0.3">
      <c r="P2387" s="134"/>
      <c r="Q2387" s="242">
        <v>310104011</v>
      </c>
      <c r="R2387" s="230" t="s">
        <v>8102</v>
      </c>
      <c r="S2387" s="231">
        <v>0.1</v>
      </c>
      <c r="T2387" s="232">
        <v>0.1</v>
      </c>
      <c r="U2387" s="135"/>
    </row>
    <row r="2388" spans="16:21" x14ac:dyDescent="0.3">
      <c r="P2388" s="134"/>
      <c r="Q2388" s="242">
        <v>310104012</v>
      </c>
      <c r="R2388" s="230" t="s">
        <v>8103</v>
      </c>
      <c r="S2388" s="231">
        <v>0.1</v>
      </c>
      <c r="T2388" s="232">
        <v>0.1</v>
      </c>
      <c r="U2388" s="135"/>
    </row>
    <row r="2389" spans="16:21" x14ac:dyDescent="0.3">
      <c r="P2389" s="134"/>
      <c r="Q2389" s="242">
        <v>310104013</v>
      </c>
      <c r="R2389" s="230" t="s">
        <v>8104</v>
      </c>
      <c r="S2389" s="231">
        <v>0.1</v>
      </c>
      <c r="T2389" s="232">
        <v>0.1</v>
      </c>
      <c r="U2389" s="135"/>
    </row>
    <row r="2390" spans="16:21" x14ac:dyDescent="0.3">
      <c r="P2390" s="134"/>
      <c r="Q2390" s="242">
        <v>310104014</v>
      </c>
      <c r="R2390" s="230" t="s">
        <v>8105</v>
      </c>
      <c r="S2390" s="231">
        <v>0.1</v>
      </c>
      <c r="T2390" s="232">
        <v>0.1</v>
      </c>
      <c r="U2390" s="135"/>
    </row>
    <row r="2391" spans="16:21" x14ac:dyDescent="0.3">
      <c r="P2391" s="134"/>
      <c r="Q2391" s="242">
        <v>310104023</v>
      </c>
      <c r="R2391" s="230" t="s">
        <v>8106</v>
      </c>
      <c r="S2391" s="231">
        <v>0.1</v>
      </c>
      <c r="T2391" s="232">
        <v>0.1</v>
      </c>
      <c r="U2391" s="135"/>
    </row>
    <row r="2392" spans="16:21" x14ac:dyDescent="0.3">
      <c r="P2392" s="134"/>
      <c r="Q2392" s="242">
        <v>310104030</v>
      </c>
      <c r="R2392" s="230" t="s">
        <v>8107</v>
      </c>
      <c r="S2392" s="231">
        <v>0.1</v>
      </c>
      <c r="T2392" s="232">
        <v>0.1</v>
      </c>
      <c r="U2392" s="135"/>
    </row>
    <row r="2393" spans="16:21" x14ac:dyDescent="0.3">
      <c r="P2393" s="134"/>
      <c r="Q2393" s="242">
        <v>310104032</v>
      </c>
      <c r="R2393" s="230" t="s">
        <v>8108</v>
      </c>
      <c r="S2393" s="231">
        <v>0.1</v>
      </c>
      <c r="T2393" s="232">
        <v>0.1</v>
      </c>
      <c r="U2393" s="135"/>
    </row>
    <row r="2394" spans="16:21" x14ac:dyDescent="0.3">
      <c r="P2394" s="134"/>
      <c r="Q2394" s="242">
        <v>310104040</v>
      </c>
      <c r="R2394" s="230" t="s">
        <v>8109</v>
      </c>
      <c r="S2394" s="231">
        <v>0.1</v>
      </c>
      <c r="T2394" s="232">
        <v>0.1</v>
      </c>
      <c r="U2394" s="135"/>
    </row>
    <row r="2395" spans="16:21" x14ac:dyDescent="0.3">
      <c r="P2395" s="134"/>
      <c r="Q2395" s="242">
        <v>310104050</v>
      </c>
      <c r="R2395" s="230" t="s">
        <v>8110</v>
      </c>
      <c r="S2395" s="231">
        <v>0.1</v>
      </c>
      <c r="T2395" s="232">
        <v>0.1</v>
      </c>
      <c r="U2395" s="135"/>
    </row>
    <row r="2396" spans="16:21" x14ac:dyDescent="0.3">
      <c r="P2396" s="134"/>
      <c r="Q2396" s="242">
        <v>311201013</v>
      </c>
      <c r="R2396" s="230" t="s">
        <v>8111</v>
      </c>
      <c r="S2396" s="231">
        <v>0.1</v>
      </c>
      <c r="T2396" s="232">
        <v>0.1</v>
      </c>
      <c r="U2396" s="135"/>
    </row>
    <row r="2397" spans="16:21" x14ac:dyDescent="0.3">
      <c r="P2397" s="134"/>
      <c r="Q2397" s="242">
        <v>311201014</v>
      </c>
      <c r="R2397" s="230" t="s">
        <v>8112</v>
      </c>
      <c r="S2397" s="231">
        <v>0.1</v>
      </c>
      <c r="T2397" s="232">
        <v>0.1</v>
      </c>
      <c r="U2397" s="135"/>
    </row>
    <row r="2398" spans="16:21" x14ac:dyDescent="0.3">
      <c r="P2398" s="134"/>
      <c r="Q2398" s="242">
        <v>312102018</v>
      </c>
      <c r="R2398" s="230" t="s">
        <v>8113</v>
      </c>
      <c r="S2398" s="231">
        <v>0.1</v>
      </c>
      <c r="T2398" s="232">
        <v>0.1</v>
      </c>
      <c r="U2398" s="135"/>
    </row>
    <row r="2399" spans="16:21" x14ac:dyDescent="0.3">
      <c r="P2399" s="134"/>
      <c r="Q2399" s="242">
        <v>312102019</v>
      </c>
      <c r="R2399" s="230" t="s">
        <v>8114</v>
      </c>
      <c r="S2399" s="231">
        <v>0.1</v>
      </c>
      <c r="T2399" s="232">
        <v>0.1</v>
      </c>
      <c r="U2399" s="135"/>
    </row>
    <row r="2400" spans="16:21" x14ac:dyDescent="0.3">
      <c r="P2400" s="134"/>
      <c r="Q2400" s="242">
        <v>312102020</v>
      </c>
      <c r="R2400" s="230" t="s">
        <v>8115</v>
      </c>
      <c r="S2400" s="231">
        <v>0.1</v>
      </c>
      <c r="T2400" s="232">
        <v>0.1</v>
      </c>
      <c r="U2400" s="135"/>
    </row>
    <row r="2401" spans="16:21" x14ac:dyDescent="0.3">
      <c r="P2401" s="134"/>
      <c r="Q2401" s="242">
        <v>312102026</v>
      </c>
      <c r="R2401" s="230" t="s">
        <v>8116</v>
      </c>
      <c r="S2401" s="231">
        <v>0.1</v>
      </c>
      <c r="T2401" s="232">
        <v>0.1</v>
      </c>
      <c r="U2401" s="135"/>
    </row>
    <row r="2402" spans="16:21" x14ac:dyDescent="0.3">
      <c r="P2402" s="134"/>
      <c r="Q2402" s="242">
        <v>312102037</v>
      </c>
      <c r="R2402" s="230" t="s">
        <v>8117</v>
      </c>
      <c r="S2402" s="231">
        <v>0.1</v>
      </c>
      <c r="T2402" s="232">
        <v>0.1</v>
      </c>
      <c r="U2402" s="135"/>
    </row>
    <row r="2403" spans="16:21" x14ac:dyDescent="0.3">
      <c r="P2403" s="134"/>
      <c r="Q2403" s="242">
        <v>312102041</v>
      </c>
      <c r="R2403" s="230" t="s">
        <v>8118</v>
      </c>
      <c r="S2403" s="231">
        <v>0.1</v>
      </c>
      <c r="T2403" s="232">
        <v>0.1</v>
      </c>
      <c r="U2403" s="135"/>
    </row>
    <row r="2404" spans="16:21" x14ac:dyDescent="0.3">
      <c r="P2404" s="134"/>
      <c r="Q2404" s="242">
        <v>312102042</v>
      </c>
      <c r="R2404" s="230" t="s">
        <v>8119</v>
      </c>
      <c r="S2404" s="231">
        <v>0.1</v>
      </c>
      <c r="T2404" s="232">
        <v>0.1</v>
      </c>
      <c r="U2404" s="135"/>
    </row>
    <row r="2405" spans="16:21" x14ac:dyDescent="0.3">
      <c r="P2405" s="134"/>
      <c r="Q2405" s="242">
        <v>312102046</v>
      </c>
      <c r="R2405" s="230" t="s">
        <v>8120</v>
      </c>
      <c r="S2405" s="231">
        <v>0.1</v>
      </c>
      <c r="T2405" s="232">
        <v>0.1</v>
      </c>
      <c r="U2405" s="135"/>
    </row>
    <row r="2406" spans="16:21" x14ac:dyDescent="0.3">
      <c r="P2406" s="134"/>
      <c r="Q2406" s="242">
        <v>312102051</v>
      </c>
      <c r="R2406" s="230" t="s">
        <v>8121</v>
      </c>
      <c r="S2406" s="231">
        <v>0.1</v>
      </c>
      <c r="T2406" s="232">
        <v>0.1</v>
      </c>
      <c r="U2406" s="135"/>
    </row>
    <row r="2407" spans="16:21" x14ac:dyDescent="0.3">
      <c r="P2407" s="134"/>
      <c r="Q2407" s="242">
        <v>312102061</v>
      </c>
      <c r="R2407" s="230" t="s">
        <v>8122</v>
      </c>
      <c r="S2407" s="231">
        <v>0.1</v>
      </c>
      <c r="T2407" s="232">
        <v>0.1</v>
      </c>
      <c r="U2407" s="135"/>
    </row>
    <row r="2408" spans="16:21" x14ac:dyDescent="0.3">
      <c r="P2408" s="134"/>
      <c r="Q2408" s="242">
        <v>603101002</v>
      </c>
      <c r="R2408" s="230" t="s">
        <v>8123</v>
      </c>
      <c r="S2408" s="231">
        <v>0.1</v>
      </c>
      <c r="T2408" s="232">
        <v>0.1</v>
      </c>
      <c r="U2408" s="135"/>
    </row>
    <row r="2409" spans="16:21" x14ac:dyDescent="0.3">
      <c r="P2409" s="134"/>
      <c r="Q2409" s="242">
        <v>603101004</v>
      </c>
      <c r="R2409" s="230" t="s">
        <v>8124</v>
      </c>
      <c r="S2409" s="231">
        <v>0.1</v>
      </c>
      <c r="T2409" s="232">
        <v>0.1</v>
      </c>
      <c r="U2409" s="135"/>
    </row>
    <row r="2410" spans="16:21" x14ac:dyDescent="0.3">
      <c r="P2410" s="134"/>
      <c r="Q2410" s="242">
        <v>603101006</v>
      </c>
      <c r="R2410" s="230" t="s">
        <v>8125</v>
      </c>
      <c r="S2410" s="231">
        <v>0.1</v>
      </c>
      <c r="T2410" s="232">
        <v>0.1</v>
      </c>
      <c r="U2410" s="135"/>
    </row>
    <row r="2411" spans="16:21" x14ac:dyDescent="0.3">
      <c r="P2411" s="134"/>
      <c r="Q2411" s="242">
        <v>603101011</v>
      </c>
      <c r="R2411" s="230" t="s">
        <v>8126</v>
      </c>
      <c r="S2411" s="231">
        <v>0.1</v>
      </c>
      <c r="T2411" s="232">
        <v>0.1</v>
      </c>
      <c r="U2411" s="135"/>
    </row>
    <row r="2412" spans="16:21" x14ac:dyDescent="0.3">
      <c r="P2412" s="134"/>
      <c r="Q2412" s="242">
        <v>603101012</v>
      </c>
      <c r="R2412" s="230" t="s">
        <v>8127</v>
      </c>
      <c r="S2412" s="231">
        <v>0.1</v>
      </c>
      <c r="T2412" s="232">
        <v>0.1</v>
      </c>
      <c r="U2412" s="135"/>
    </row>
    <row r="2413" spans="16:21" x14ac:dyDescent="0.3">
      <c r="P2413" s="134"/>
      <c r="Q2413" s="242">
        <v>603101014</v>
      </c>
      <c r="R2413" s="230" t="s">
        <v>8128</v>
      </c>
      <c r="S2413" s="231">
        <v>0.1</v>
      </c>
      <c r="T2413" s="232">
        <v>0.1</v>
      </c>
      <c r="U2413" s="135"/>
    </row>
    <row r="2414" spans="16:21" x14ac:dyDescent="0.3">
      <c r="P2414" s="134"/>
      <c r="Q2414" s="242">
        <v>603101015</v>
      </c>
      <c r="R2414" s="230" t="s">
        <v>8129</v>
      </c>
      <c r="S2414" s="231">
        <v>0.1</v>
      </c>
      <c r="T2414" s="232">
        <v>0.1</v>
      </c>
      <c r="U2414" s="135"/>
    </row>
    <row r="2415" spans="16:21" x14ac:dyDescent="0.3">
      <c r="P2415" s="134"/>
      <c r="Q2415" s="242">
        <v>603101016</v>
      </c>
      <c r="R2415" s="230" t="s">
        <v>8130</v>
      </c>
      <c r="S2415" s="231">
        <v>0.1</v>
      </c>
      <c r="T2415" s="232">
        <v>0.1</v>
      </c>
      <c r="U2415" s="135"/>
    </row>
    <row r="2416" spans="16:21" x14ac:dyDescent="0.3">
      <c r="P2416" s="134"/>
      <c r="Q2416" s="242">
        <v>603101017</v>
      </c>
      <c r="R2416" s="230" t="s">
        <v>8131</v>
      </c>
      <c r="S2416" s="231">
        <v>0.1</v>
      </c>
      <c r="T2416" s="232">
        <v>0.1</v>
      </c>
      <c r="U2416" s="135"/>
    </row>
    <row r="2417" spans="16:21" x14ac:dyDescent="0.3">
      <c r="P2417" s="134"/>
      <c r="Q2417" s="242">
        <v>603101018</v>
      </c>
      <c r="R2417" s="230" t="s">
        <v>8132</v>
      </c>
      <c r="S2417" s="231">
        <v>0.1</v>
      </c>
      <c r="T2417" s="232">
        <v>0.1</v>
      </c>
      <c r="U2417" s="135"/>
    </row>
    <row r="2418" spans="16:21" x14ac:dyDescent="0.3">
      <c r="P2418" s="134"/>
      <c r="Q2418" s="242">
        <v>603101019</v>
      </c>
      <c r="R2418" s="230" t="s">
        <v>8133</v>
      </c>
      <c r="S2418" s="231">
        <v>0.1</v>
      </c>
      <c r="T2418" s="232">
        <v>0.1</v>
      </c>
      <c r="U2418" s="135"/>
    </row>
    <row r="2419" spans="16:21" x14ac:dyDescent="0.3">
      <c r="P2419" s="134"/>
      <c r="Q2419" s="242">
        <v>603101020</v>
      </c>
      <c r="R2419" s="230" t="s">
        <v>8134</v>
      </c>
      <c r="S2419" s="231">
        <v>0.1</v>
      </c>
      <c r="T2419" s="232">
        <v>0.1</v>
      </c>
      <c r="U2419" s="135"/>
    </row>
    <row r="2420" spans="16:21" x14ac:dyDescent="0.3">
      <c r="P2420" s="134"/>
      <c r="Q2420" s="242">
        <v>603101023</v>
      </c>
      <c r="R2420" s="230" t="s">
        <v>8135</v>
      </c>
      <c r="S2420" s="231">
        <v>0.1</v>
      </c>
      <c r="T2420" s="232">
        <v>0.1</v>
      </c>
      <c r="U2420" s="135"/>
    </row>
    <row r="2421" spans="16:21" x14ac:dyDescent="0.3">
      <c r="P2421" s="134"/>
      <c r="Q2421" s="242">
        <v>603101025</v>
      </c>
      <c r="R2421" s="230" t="s">
        <v>8136</v>
      </c>
      <c r="S2421" s="231">
        <v>0.1</v>
      </c>
      <c r="T2421" s="232">
        <v>0.1</v>
      </c>
      <c r="U2421" s="135"/>
    </row>
    <row r="2422" spans="16:21" x14ac:dyDescent="0.3">
      <c r="P2422" s="134"/>
      <c r="Q2422" s="242">
        <v>603101028</v>
      </c>
      <c r="R2422" s="230" t="s">
        <v>8137</v>
      </c>
      <c r="S2422" s="231">
        <v>0.1</v>
      </c>
      <c r="T2422" s="232">
        <v>0.1</v>
      </c>
      <c r="U2422" s="135"/>
    </row>
    <row r="2423" spans="16:21" x14ac:dyDescent="0.3">
      <c r="P2423" s="134"/>
      <c r="Q2423" s="242">
        <v>603101029</v>
      </c>
      <c r="R2423" s="230" t="s">
        <v>8138</v>
      </c>
      <c r="S2423" s="231">
        <v>0.1</v>
      </c>
      <c r="T2423" s="232">
        <v>0.1</v>
      </c>
      <c r="U2423" s="135"/>
    </row>
    <row r="2424" spans="16:21" x14ac:dyDescent="0.3">
      <c r="P2424" s="134"/>
      <c r="Q2424" s="242">
        <v>603101034</v>
      </c>
      <c r="R2424" s="230" t="s">
        <v>8139</v>
      </c>
      <c r="S2424" s="231">
        <v>0.1</v>
      </c>
      <c r="T2424" s="232">
        <v>0.1</v>
      </c>
      <c r="U2424" s="135"/>
    </row>
    <row r="2425" spans="16:21" x14ac:dyDescent="0.3">
      <c r="P2425" s="134"/>
      <c r="Q2425" s="242">
        <v>603101048</v>
      </c>
      <c r="R2425" s="230" t="s">
        <v>8140</v>
      </c>
      <c r="S2425" s="231">
        <v>0.1</v>
      </c>
      <c r="T2425" s="232">
        <v>0.1</v>
      </c>
      <c r="U2425" s="135"/>
    </row>
    <row r="2426" spans="16:21" x14ac:dyDescent="0.3">
      <c r="P2426" s="134"/>
      <c r="Q2426" s="242">
        <v>603101052</v>
      </c>
      <c r="R2426" s="230" t="s">
        <v>8141</v>
      </c>
      <c r="S2426" s="231">
        <v>0.1</v>
      </c>
      <c r="T2426" s="232">
        <v>0.1</v>
      </c>
      <c r="U2426" s="135"/>
    </row>
    <row r="2427" spans="16:21" x14ac:dyDescent="0.3">
      <c r="P2427" s="134"/>
      <c r="Q2427" s="242">
        <v>603101056</v>
      </c>
      <c r="R2427" s="230" t="s">
        <v>8142</v>
      </c>
      <c r="S2427" s="231">
        <v>0.1</v>
      </c>
      <c r="T2427" s="232">
        <v>0.1</v>
      </c>
      <c r="U2427" s="135"/>
    </row>
    <row r="2428" spans="16:21" x14ac:dyDescent="0.3">
      <c r="P2428" s="134"/>
      <c r="Q2428" s="242">
        <v>603101057</v>
      </c>
      <c r="R2428" s="230" t="s">
        <v>8143</v>
      </c>
      <c r="S2428" s="231">
        <v>0.1</v>
      </c>
      <c r="T2428" s="232">
        <v>0.1</v>
      </c>
      <c r="U2428" s="135"/>
    </row>
    <row r="2429" spans="16:21" x14ac:dyDescent="0.3">
      <c r="P2429" s="134"/>
      <c r="Q2429" s="242">
        <v>603101058</v>
      </c>
      <c r="R2429" s="230" t="s">
        <v>8144</v>
      </c>
      <c r="S2429" s="231">
        <v>0.1</v>
      </c>
      <c r="T2429" s="232">
        <v>0.1</v>
      </c>
      <c r="U2429" s="135"/>
    </row>
    <row r="2430" spans="16:21" x14ac:dyDescent="0.3">
      <c r="P2430" s="134"/>
      <c r="Q2430" s="242">
        <v>603101060</v>
      </c>
      <c r="R2430" s="230" t="s">
        <v>8145</v>
      </c>
      <c r="S2430" s="231">
        <v>0.1</v>
      </c>
      <c r="T2430" s="232">
        <v>0.1</v>
      </c>
      <c r="U2430" s="135"/>
    </row>
    <row r="2431" spans="16:21" x14ac:dyDescent="0.3">
      <c r="P2431" s="134"/>
      <c r="Q2431" s="242">
        <v>603101062</v>
      </c>
      <c r="R2431" s="230" t="s">
        <v>8146</v>
      </c>
      <c r="S2431" s="231">
        <v>0.1</v>
      </c>
      <c r="T2431" s="232">
        <v>0.1</v>
      </c>
      <c r="U2431" s="135"/>
    </row>
    <row r="2432" spans="16:21" x14ac:dyDescent="0.3">
      <c r="P2432" s="134"/>
      <c r="Q2432" s="242">
        <v>603101063</v>
      </c>
      <c r="R2432" s="230" t="s">
        <v>8147</v>
      </c>
      <c r="S2432" s="231">
        <v>0.1</v>
      </c>
      <c r="T2432" s="232">
        <v>0.1</v>
      </c>
      <c r="U2432" s="135"/>
    </row>
    <row r="2433" spans="16:21" x14ac:dyDescent="0.3">
      <c r="P2433" s="134"/>
      <c r="Q2433" s="242">
        <v>603101065</v>
      </c>
      <c r="R2433" s="230" t="s">
        <v>8148</v>
      </c>
      <c r="S2433" s="231">
        <v>0.1</v>
      </c>
      <c r="T2433" s="232">
        <v>0.1</v>
      </c>
      <c r="U2433" s="135"/>
    </row>
    <row r="2434" spans="16:21" x14ac:dyDescent="0.3">
      <c r="P2434" s="134"/>
      <c r="Q2434" s="242">
        <v>603101066</v>
      </c>
      <c r="R2434" s="230" t="s">
        <v>8149</v>
      </c>
      <c r="S2434" s="231">
        <v>0.1</v>
      </c>
      <c r="T2434" s="232">
        <v>0.1</v>
      </c>
      <c r="U2434" s="135"/>
    </row>
    <row r="2435" spans="16:21" x14ac:dyDescent="0.3">
      <c r="P2435" s="134"/>
      <c r="Q2435" s="242">
        <v>603101068</v>
      </c>
      <c r="R2435" s="230" t="s">
        <v>8150</v>
      </c>
      <c r="S2435" s="231">
        <v>0.1</v>
      </c>
      <c r="T2435" s="232">
        <v>0.1</v>
      </c>
      <c r="U2435" s="135"/>
    </row>
    <row r="2436" spans="16:21" x14ac:dyDescent="0.3">
      <c r="P2436" s="134"/>
      <c r="Q2436" s="242">
        <v>603101070</v>
      </c>
      <c r="R2436" s="230" t="s">
        <v>8151</v>
      </c>
      <c r="S2436" s="231">
        <v>0.1</v>
      </c>
      <c r="T2436" s="232">
        <v>0.1</v>
      </c>
      <c r="U2436" s="135"/>
    </row>
    <row r="2437" spans="16:21" x14ac:dyDescent="0.3">
      <c r="P2437" s="134"/>
      <c r="Q2437" s="242">
        <v>603101073</v>
      </c>
      <c r="R2437" s="230" t="s">
        <v>8152</v>
      </c>
      <c r="S2437" s="231">
        <v>0.1</v>
      </c>
      <c r="T2437" s="232">
        <v>0.1</v>
      </c>
      <c r="U2437" s="135"/>
    </row>
    <row r="2438" spans="16:21" x14ac:dyDescent="0.3">
      <c r="P2438" s="134"/>
      <c r="Q2438" s="242">
        <v>603101075</v>
      </c>
      <c r="R2438" s="230" t="s">
        <v>8153</v>
      </c>
      <c r="S2438" s="231">
        <v>0.1</v>
      </c>
      <c r="T2438" s="232">
        <v>0.1</v>
      </c>
      <c r="U2438" s="135"/>
    </row>
    <row r="2439" spans="16:21" x14ac:dyDescent="0.3">
      <c r="P2439" s="134"/>
      <c r="Q2439" s="242">
        <v>603101076</v>
      </c>
      <c r="R2439" s="230" t="s">
        <v>8154</v>
      </c>
      <c r="S2439" s="231">
        <v>0.1</v>
      </c>
      <c r="T2439" s="232">
        <v>0.1</v>
      </c>
      <c r="U2439" s="135"/>
    </row>
    <row r="2440" spans="16:21" x14ac:dyDescent="0.3">
      <c r="P2440" s="134"/>
      <c r="Q2440" s="242">
        <v>603101077</v>
      </c>
      <c r="R2440" s="230" t="s">
        <v>8155</v>
      </c>
      <c r="S2440" s="231">
        <v>0.1</v>
      </c>
      <c r="T2440" s="232">
        <v>0.1</v>
      </c>
      <c r="U2440" s="135"/>
    </row>
    <row r="2441" spans="16:21" x14ac:dyDescent="0.3">
      <c r="P2441" s="134"/>
      <c r="Q2441" s="242">
        <v>603101078</v>
      </c>
      <c r="R2441" s="230" t="s">
        <v>8156</v>
      </c>
      <c r="S2441" s="231">
        <v>0.1</v>
      </c>
      <c r="T2441" s="232">
        <v>0.1</v>
      </c>
      <c r="U2441" s="135"/>
    </row>
    <row r="2442" spans="16:21" x14ac:dyDescent="0.3">
      <c r="P2442" s="134"/>
      <c r="Q2442" s="242">
        <v>603101079</v>
      </c>
      <c r="R2442" s="230" t="s">
        <v>8157</v>
      </c>
      <c r="S2442" s="231">
        <v>0.1</v>
      </c>
      <c r="T2442" s="232">
        <v>0.1</v>
      </c>
      <c r="U2442" s="135"/>
    </row>
    <row r="2443" spans="16:21" x14ac:dyDescent="0.3">
      <c r="P2443" s="134"/>
      <c r="Q2443" s="242">
        <v>603101080</v>
      </c>
      <c r="R2443" s="230" t="s">
        <v>8158</v>
      </c>
      <c r="S2443" s="231">
        <v>0.1</v>
      </c>
      <c r="T2443" s="232">
        <v>0.1</v>
      </c>
      <c r="U2443" s="135"/>
    </row>
    <row r="2444" spans="16:21" x14ac:dyDescent="0.3">
      <c r="P2444" s="134"/>
      <c r="Q2444" s="242">
        <v>603101082</v>
      </c>
      <c r="R2444" s="230" t="s">
        <v>8159</v>
      </c>
      <c r="S2444" s="231">
        <v>0.1</v>
      </c>
      <c r="T2444" s="232">
        <v>0.1</v>
      </c>
      <c r="U2444" s="135"/>
    </row>
    <row r="2445" spans="16:21" x14ac:dyDescent="0.3">
      <c r="P2445" s="134"/>
      <c r="Q2445" s="242">
        <v>603101084</v>
      </c>
      <c r="R2445" s="230" t="s">
        <v>8160</v>
      </c>
      <c r="S2445" s="231">
        <v>0.1</v>
      </c>
      <c r="T2445" s="232">
        <v>0.1</v>
      </c>
      <c r="U2445" s="135"/>
    </row>
    <row r="2446" spans="16:21" x14ac:dyDescent="0.3">
      <c r="P2446" s="134"/>
      <c r="Q2446" s="242">
        <v>603101086</v>
      </c>
      <c r="R2446" s="230" t="s">
        <v>8161</v>
      </c>
      <c r="S2446" s="231">
        <v>0.1</v>
      </c>
      <c r="T2446" s="232">
        <v>0.1</v>
      </c>
      <c r="U2446" s="135"/>
    </row>
    <row r="2447" spans="16:21" x14ac:dyDescent="0.3">
      <c r="P2447" s="134"/>
      <c r="Q2447" s="242">
        <v>603101087</v>
      </c>
      <c r="R2447" s="230" t="s">
        <v>8162</v>
      </c>
      <c r="S2447" s="231">
        <v>0.1</v>
      </c>
      <c r="T2447" s="232">
        <v>0.1</v>
      </c>
      <c r="U2447" s="135"/>
    </row>
    <row r="2448" spans="16:21" x14ac:dyDescent="0.3">
      <c r="P2448" s="134"/>
      <c r="Q2448" s="242">
        <v>603101092</v>
      </c>
      <c r="R2448" s="230" t="s">
        <v>8163</v>
      </c>
      <c r="S2448" s="231">
        <v>0.1</v>
      </c>
      <c r="T2448" s="232">
        <v>0.1</v>
      </c>
      <c r="U2448" s="135"/>
    </row>
    <row r="2449" spans="16:21" x14ac:dyDescent="0.3">
      <c r="P2449" s="134"/>
      <c r="Q2449" s="242">
        <v>603101094</v>
      </c>
      <c r="R2449" s="230" t="s">
        <v>8164</v>
      </c>
      <c r="S2449" s="231">
        <v>0.1</v>
      </c>
      <c r="T2449" s="232">
        <v>0.1</v>
      </c>
      <c r="U2449" s="135"/>
    </row>
    <row r="2450" spans="16:21" x14ac:dyDescent="0.3">
      <c r="P2450" s="134"/>
      <c r="Q2450" s="242">
        <v>603101095</v>
      </c>
      <c r="R2450" s="230" t="s">
        <v>8165</v>
      </c>
      <c r="S2450" s="231">
        <v>0.1</v>
      </c>
      <c r="T2450" s="232">
        <v>0.1</v>
      </c>
      <c r="U2450" s="135"/>
    </row>
    <row r="2451" spans="16:21" x14ac:dyDescent="0.3">
      <c r="P2451" s="134"/>
      <c r="Q2451" s="242">
        <v>603101096</v>
      </c>
      <c r="R2451" s="230" t="s">
        <v>8166</v>
      </c>
      <c r="S2451" s="231">
        <v>0.1</v>
      </c>
      <c r="T2451" s="232">
        <v>0.1</v>
      </c>
      <c r="U2451" s="135"/>
    </row>
    <row r="2452" spans="16:21" x14ac:dyDescent="0.3">
      <c r="P2452" s="134"/>
      <c r="Q2452" s="242">
        <v>603101097</v>
      </c>
      <c r="R2452" s="230" t="s">
        <v>8167</v>
      </c>
      <c r="S2452" s="231">
        <v>0.1</v>
      </c>
      <c r="T2452" s="232">
        <v>0.1</v>
      </c>
      <c r="U2452" s="135"/>
    </row>
    <row r="2453" spans="16:21" x14ac:dyDescent="0.3">
      <c r="P2453" s="134"/>
      <c r="Q2453" s="242">
        <v>603101098</v>
      </c>
      <c r="R2453" s="230" t="s">
        <v>8168</v>
      </c>
      <c r="S2453" s="231">
        <v>0.1</v>
      </c>
      <c r="T2453" s="232">
        <v>0.1</v>
      </c>
      <c r="U2453" s="135"/>
    </row>
    <row r="2454" spans="16:21" x14ac:dyDescent="0.3">
      <c r="P2454" s="134"/>
      <c r="Q2454" s="242">
        <v>603101101</v>
      </c>
      <c r="R2454" s="230" t="s">
        <v>8169</v>
      </c>
      <c r="S2454" s="231">
        <v>0.1</v>
      </c>
      <c r="T2454" s="232">
        <v>0.1</v>
      </c>
      <c r="U2454" s="135"/>
    </row>
    <row r="2455" spans="16:21" x14ac:dyDescent="0.3">
      <c r="P2455" s="134"/>
      <c r="Q2455" s="242">
        <v>603101102</v>
      </c>
      <c r="R2455" s="230" t="s">
        <v>8170</v>
      </c>
      <c r="S2455" s="231">
        <v>0.1</v>
      </c>
      <c r="T2455" s="232">
        <v>0.1</v>
      </c>
      <c r="U2455" s="135"/>
    </row>
    <row r="2456" spans="16:21" x14ac:dyDescent="0.3">
      <c r="P2456" s="134"/>
      <c r="Q2456" s="242">
        <v>603101103</v>
      </c>
      <c r="R2456" s="230" t="s">
        <v>8171</v>
      </c>
      <c r="S2456" s="231">
        <v>0.1</v>
      </c>
      <c r="T2456" s="232">
        <v>0.1</v>
      </c>
      <c r="U2456" s="135"/>
    </row>
    <row r="2457" spans="16:21" x14ac:dyDescent="0.3">
      <c r="P2457" s="134"/>
      <c r="Q2457" s="242">
        <v>603101104</v>
      </c>
      <c r="R2457" s="230" t="s">
        <v>8172</v>
      </c>
      <c r="S2457" s="231">
        <v>0.1</v>
      </c>
      <c r="T2457" s="232">
        <v>0.1</v>
      </c>
      <c r="U2457" s="135"/>
    </row>
    <row r="2458" spans="16:21" x14ac:dyDescent="0.3">
      <c r="P2458" s="134"/>
      <c r="Q2458" s="242">
        <v>603101105</v>
      </c>
      <c r="R2458" s="230" t="s">
        <v>8173</v>
      </c>
      <c r="S2458" s="231">
        <v>0.1</v>
      </c>
      <c r="T2458" s="232">
        <v>0.1</v>
      </c>
      <c r="U2458" s="135"/>
    </row>
    <row r="2459" spans="16:21" x14ac:dyDescent="0.3">
      <c r="P2459" s="134"/>
      <c r="Q2459" s="242">
        <v>603101110</v>
      </c>
      <c r="R2459" s="230" t="s">
        <v>8174</v>
      </c>
      <c r="S2459" s="231">
        <v>0.1</v>
      </c>
      <c r="T2459" s="232">
        <v>0.1</v>
      </c>
      <c r="U2459" s="135"/>
    </row>
    <row r="2460" spans="16:21" x14ac:dyDescent="0.3">
      <c r="P2460" s="134"/>
      <c r="Q2460" s="242">
        <v>603101112</v>
      </c>
      <c r="R2460" s="230" t="s">
        <v>8175</v>
      </c>
      <c r="S2460" s="231">
        <v>0.1</v>
      </c>
      <c r="T2460" s="232">
        <v>0.1</v>
      </c>
      <c r="U2460" s="135"/>
    </row>
    <row r="2461" spans="16:21" x14ac:dyDescent="0.3">
      <c r="P2461" s="134"/>
      <c r="Q2461" s="242">
        <v>603201001</v>
      </c>
      <c r="R2461" s="230" t="s">
        <v>8176</v>
      </c>
      <c r="S2461" s="231">
        <v>0.1</v>
      </c>
      <c r="T2461" s="232">
        <v>0.1</v>
      </c>
      <c r="U2461" s="135"/>
    </row>
    <row r="2462" spans="16:21" x14ac:dyDescent="0.3">
      <c r="P2462" s="134"/>
      <c r="Q2462" s="242">
        <v>603201002</v>
      </c>
      <c r="R2462" s="230" t="s">
        <v>8177</v>
      </c>
      <c r="S2462" s="231">
        <v>0.1</v>
      </c>
      <c r="T2462" s="232">
        <v>0.1</v>
      </c>
      <c r="U2462" s="135"/>
    </row>
    <row r="2463" spans="16:21" x14ac:dyDescent="0.3">
      <c r="P2463" s="134"/>
      <c r="Q2463" s="242">
        <v>603201003</v>
      </c>
      <c r="R2463" s="230" t="s">
        <v>8178</v>
      </c>
      <c r="S2463" s="231">
        <v>0.1</v>
      </c>
      <c r="T2463" s="232">
        <v>0.1</v>
      </c>
      <c r="U2463" s="135"/>
    </row>
    <row r="2464" spans="16:21" x14ac:dyDescent="0.3">
      <c r="P2464" s="134"/>
      <c r="Q2464" s="242">
        <v>603201004</v>
      </c>
      <c r="R2464" s="230" t="s">
        <v>8179</v>
      </c>
      <c r="S2464" s="231">
        <v>0.1</v>
      </c>
      <c r="T2464" s="232">
        <v>0.1</v>
      </c>
      <c r="U2464" s="135"/>
    </row>
    <row r="2465" spans="16:21" x14ac:dyDescent="0.3">
      <c r="P2465" s="134"/>
      <c r="Q2465" s="242">
        <v>603201005</v>
      </c>
      <c r="R2465" s="230" t="s">
        <v>8180</v>
      </c>
      <c r="S2465" s="231">
        <v>0.1</v>
      </c>
      <c r="T2465" s="232">
        <v>0.1</v>
      </c>
      <c r="U2465" s="135"/>
    </row>
    <row r="2466" spans="16:21" x14ac:dyDescent="0.3">
      <c r="P2466" s="134"/>
      <c r="Q2466" s="242">
        <v>603201009</v>
      </c>
      <c r="R2466" s="230" t="s">
        <v>8181</v>
      </c>
      <c r="S2466" s="231">
        <v>0.1</v>
      </c>
      <c r="T2466" s="232">
        <v>0.1</v>
      </c>
      <c r="U2466" s="135"/>
    </row>
    <row r="2467" spans="16:21" x14ac:dyDescent="0.3">
      <c r="P2467" s="134"/>
      <c r="Q2467" s="242">
        <v>603201040</v>
      </c>
      <c r="R2467" s="230" t="s">
        <v>8182</v>
      </c>
      <c r="S2467" s="231">
        <v>0.1</v>
      </c>
      <c r="T2467" s="232">
        <v>0.1</v>
      </c>
      <c r="U2467" s="135"/>
    </row>
    <row r="2468" spans="16:21" x14ac:dyDescent="0.3">
      <c r="P2468" s="134"/>
      <c r="Q2468" s="242">
        <v>603201055</v>
      </c>
      <c r="R2468" s="230" t="s">
        <v>8183</v>
      </c>
      <c r="S2468" s="231">
        <v>0.1</v>
      </c>
      <c r="T2468" s="232">
        <v>0.1</v>
      </c>
      <c r="U2468" s="135"/>
    </row>
    <row r="2469" spans="16:21" x14ac:dyDescent="0.3">
      <c r="P2469" s="134"/>
      <c r="Q2469" s="242">
        <v>603201056</v>
      </c>
      <c r="R2469" s="230" t="s">
        <v>8184</v>
      </c>
      <c r="S2469" s="231">
        <v>0.1</v>
      </c>
      <c r="T2469" s="232">
        <v>0.1</v>
      </c>
      <c r="U2469" s="135"/>
    </row>
    <row r="2470" spans="16:21" x14ac:dyDescent="0.3">
      <c r="P2470" s="134"/>
      <c r="Q2470" s="242">
        <v>603201062</v>
      </c>
      <c r="R2470" s="230" t="s">
        <v>8185</v>
      </c>
      <c r="S2470" s="231">
        <v>0.1</v>
      </c>
      <c r="T2470" s="232">
        <v>0.1</v>
      </c>
      <c r="U2470" s="135"/>
    </row>
    <row r="2471" spans="16:21" x14ac:dyDescent="0.3">
      <c r="P2471" s="134"/>
      <c r="Q2471" s="242">
        <v>603201068</v>
      </c>
      <c r="R2471" s="230" t="s">
        <v>8186</v>
      </c>
      <c r="S2471" s="231">
        <v>0.1</v>
      </c>
      <c r="T2471" s="232">
        <v>0.1</v>
      </c>
      <c r="U2471" s="135"/>
    </row>
    <row r="2472" spans="16:21" x14ac:dyDescent="0.3">
      <c r="P2472" s="134"/>
      <c r="Q2472" s="242">
        <v>603201070</v>
      </c>
      <c r="R2472" s="230" t="s">
        <v>8187</v>
      </c>
      <c r="S2472" s="231">
        <v>0.1</v>
      </c>
      <c r="T2472" s="232">
        <v>0.1</v>
      </c>
      <c r="U2472" s="135"/>
    </row>
    <row r="2473" spans="16:21" x14ac:dyDescent="0.3">
      <c r="P2473" s="134"/>
      <c r="Q2473" s="242">
        <v>603201071</v>
      </c>
      <c r="R2473" s="230" t="s">
        <v>8188</v>
      </c>
      <c r="S2473" s="231">
        <v>0.1</v>
      </c>
      <c r="T2473" s="232">
        <v>0.1</v>
      </c>
      <c r="U2473" s="135"/>
    </row>
    <row r="2474" spans="16:21" x14ac:dyDescent="0.3">
      <c r="P2474" s="134"/>
      <c r="Q2474" s="242">
        <v>603201073</v>
      </c>
      <c r="R2474" s="230" t="s">
        <v>8189</v>
      </c>
      <c r="S2474" s="231">
        <v>0.1</v>
      </c>
      <c r="T2474" s="232">
        <v>0.1</v>
      </c>
      <c r="U2474" s="135"/>
    </row>
    <row r="2475" spans="16:21" x14ac:dyDescent="0.3">
      <c r="P2475" s="134"/>
      <c r="Q2475" s="242">
        <v>603201103</v>
      </c>
      <c r="R2475" s="230" t="s">
        <v>8190</v>
      </c>
      <c r="S2475" s="231">
        <v>0.1</v>
      </c>
      <c r="T2475" s="232">
        <v>0.1</v>
      </c>
      <c r="U2475" s="135"/>
    </row>
    <row r="2476" spans="16:21" x14ac:dyDescent="0.3">
      <c r="P2476" s="134"/>
      <c r="Q2476" s="242">
        <v>603201104</v>
      </c>
      <c r="R2476" s="230" t="s">
        <v>8191</v>
      </c>
      <c r="S2476" s="231">
        <v>0.1</v>
      </c>
      <c r="T2476" s="232">
        <v>0.1</v>
      </c>
      <c r="U2476" s="135"/>
    </row>
    <row r="2477" spans="16:21" x14ac:dyDescent="0.3">
      <c r="P2477" s="134"/>
      <c r="Q2477" s="242">
        <v>603201107</v>
      </c>
      <c r="R2477" s="230" t="s">
        <v>8192</v>
      </c>
      <c r="S2477" s="231">
        <v>0.1</v>
      </c>
      <c r="T2477" s="232">
        <v>0.1</v>
      </c>
      <c r="U2477" s="135"/>
    </row>
    <row r="2478" spans="16:21" x14ac:dyDescent="0.3">
      <c r="P2478" s="134"/>
      <c r="Q2478" s="242">
        <v>603301003</v>
      </c>
      <c r="R2478" s="230" t="s">
        <v>8193</v>
      </c>
      <c r="S2478" s="231">
        <v>0.1</v>
      </c>
      <c r="T2478" s="232">
        <v>0.1</v>
      </c>
      <c r="U2478" s="135"/>
    </row>
    <row r="2479" spans="16:21" x14ac:dyDescent="0.3">
      <c r="P2479" s="134"/>
      <c r="Q2479" s="242">
        <v>603301004</v>
      </c>
      <c r="R2479" s="230" t="s">
        <v>8194</v>
      </c>
      <c r="S2479" s="231">
        <v>0.1</v>
      </c>
      <c r="T2479" s="232">
        <v>0.1</v>
      </c>
      <c r="U2479" s="135"/>
    </row>
    <row r="2480" spans="16:21" x14ac:dyDescent="0.3">
      <c r="P2480" s="134"/>
      <c r="Q2480" s="242">
        <v>603301020</v>
      </c>
      <c r="R2480" s="230" t="s">
        <v>8195</v>
      </c>
      <c r="S2480" s="231">
        <v>0.1</v>
      </c>
      <c r="T2480" s="232">
        <v>0.1</v>
      </c>
      <c r="U2480" s="135"/>
    </row>
    <row r="2481" spans="16:21" x14ac:dyDescent="0.3">
      <c r="P2481" s="134"/>
      <c r="Q2481" s="242">
        <v>603401041</v>
      </c>
      <c r="R2481" s="230" t="s">
        <v>8196</v>
      </c>
      <c r="S2481" s="231">
        <v>0.1</v>
      </c>
      <c r="T2481" s="232">
        <v>0.1</v>
      </c>
      <c r="U2481" s="135"/>
    </row>
    <row r="2482" spans="16:21" x14ac:dyDescent="0.3">
      <c r="P2482" s="134"/>
      <c r="Q2482" s="242">
        <v>701301003</v>
      </c>
      <c r="R2482" s="230" t="s">
        <v>8197</v>
      </c>
      <c r="S2482" s="231">
        <v>0.1</v>
      </c>
      <c r="T2482" s="232">
        <v>0.1</v>
      </c>
      <c r="U2482" s="135"/>
    </row>
    <row r="2483" spans="16:21" x14ac:dyDescent="0.3">
      <c r="P2483" s="134"/>
      <c r="Q2483" s="242">
        <v>701301005</v>
      </c>
      <c r="R2483" s="230" t="s">
        <v>8198</v>
      </c>
      <c r="S2483" s="231">
        <v>0.1</v>
      </c>
      <c r="T2483" s="232">
        <v>0.1</v>
      </c>
      <c r="U2483" s="135"/>
    </row>
    <row r="2484" spans="16:21" x14ac:dyDescent="0.3">
      <c r="P2484" s="134"/>
      <c r="Q2484" s="242">
        <v>701301010</v>
      </c>
      <c r="R2484" s="230" t="s">
        <v>8199</v>
      </c>
      <c r="S2484" s="231">
        <v>0.1</v>
      </c>
      <c r="T2484" s="232">
        <v>0.1</v>
      </c>
      <c r="U2484" s="135"/>
    </row>
    <row r="2485" spans="16:21" x14ac:dyDescent="0.3">
      <c r="P2485" s="134"/>
      <c r="Q2485" s="242">
        <v>701301011</v>
      </c>
      <c r="R2485" s="230" t="s">
        <v>8200</v>
      </c>
      <c r="S2485" s="231">
        <v>0.1</v>
      </c>
      <c r="T2485" s="232">
        <v>0.1</v>
      </c>
      <c r="U2485" s="135"/>
    </row>
    <row r="2486" spans="16:21" x14ac:dyDescent="0.3">
      <c r="P2486" s="134"/>
      <c r="Q2486" s="242">
        <v>701301013</v>
      </c>
      <c r="R2486" s="230" t="s">
        <v>8201</v>
      </c>
      <c r="S2486" s="231">
        <v>0.1</v>
      </c>
      <c r="T2486" s="232">
        <v>0.1</v>
      </c>
      <c r="U2486" s="135"/>
    </row>
    <row r="2487" spans="16:21" x14ac:dyDescent="0.3">
      <c r="P2487" s="134"/>
      <c r="Q2487" s="242">
        <v>701301019</v>
      </c>
      <c r="R2487" s="230" t="s">
        <v>8202</v>
      </c>
      <c r="S2487" s="231">
        <v>0.1</v>
      </c>
      <c r="T2487" s="232">
        <v>0.1</v>
      </c>
      <c r="U2487" s="135"/>
    </row>
    <row r="2488" spans="16:21" x14ac:dyDescent="0.3">
      <c r="P2488" s="134"/>
      <c r="Q2488" s="242">
        <v>702101020</v>
      </c>
      <c r="R2488" s="230" t="s">
        <v>8203</v>
      </c>
      <c r="S2488" s="231">
        <v>0.1</v>
      </c>
      <c r="T2488" s="232">
        <v>0.1</v>
      </c>
      <c r="U2488" s="135"/>
    </row>
    <row r="2489" spans="16:21" x14ac:dyDescent="0.3">
      <c r="P2489" s="134"/>
      <c r="Q2489" s="242">
        <v>702201003</v>
      </c>
      <c r="R2489" s="230" t="s">
        <v>8204</v>
      </c>
      <c r="S2489" s="231">
        <v>0.1</v>
      </c>
      <c r="T2489" s="232">
        <v>0.1</v>
      </c>
      <c r="U2489" s="135"/>
    </row>
    <row r="2490" spans="16:21" x14ac:dyDescent="0.3">
      <c r="P2490" s="134"/>
      <c r="Q2490" s="242">
        <v>702202001</v>
      </c>
      <c r="R2490" s="230" t="s">
        <v>8205</v>
      </c>
      <c r="S2490" s="231">
        <v>0.1</v>
      </c>
      <c r="T2490" s="232">
        <v>0.1</v>
      </c>
      <c r="U2490" s="135"/>
    </row>
    <row r="2491" spans="16:21" x14ac:dyDescent="0.3">
      <c r="P2491" s="134"/>
      <c r="Q2491" s="242">
        <v>702202002</v>
      </c>
      <c r="R2491" s="230" t="s">
        <v>8206</v>
      </c>
      <c r="S2491" s="231">
        <v>0.1</v>
      </c>
      <c r="T2491" s="232">
        <v>0.1</v>
      </c>
      <c r="U2491" s="135"/>
    </row>
    <row r="2492" spans="16:21" x14ac:dyDescent="0.3">
      <c r="P2492" s="134"/>
      <c r="Q2492" s="242">
        <v>702202004</v>
      </c>
      <c r="R2492" s="230" t="s">
        <v>8207</v>
      </c>
      <c r="S2492" s="231">
        <v>0.1</v>
      </c>
      <c r="T2492" s="232">
        <v>0.1</v>
      </c>
      <c r="U2492" s="135"/>
    </row>
    <row r="2493" spans="16:21" x14ac:dyDescent="0.3">
      <c r="P2493" s="134"/>
      <c r="Q2493" s="242">
        <v>702202007</v>
      </c>
      <c r="R2493" s="230" t="s">
        <v>8208</v>
      </c>
      <c r="S2493" s="231">
        <v>0.1</v>
      </c>
      <c r="T2493" s="232">
        <v>0.1</v>
      </c>
      <c r="U2493" s="135"/>
    </row>
    <row r="2494" spans="16:21" x14ac:dyDescent="0.3">
      <c r="P2494" s="134"/>
      <c r="Q2494" s="242">
        <v>702202008</v>
      </c>
      <c r="R2494" s="230" t="s">
        <v>8209</v>
      </c>
      <c r="S2494" s="231">
        <v>0.1</v>
      </c>
      <c r="T2494" s="232">
        <v>0.1</v>
      </c>
      <c r="U2494" s="135"/>
    </row>
    <row r="2495" spans="16:21" x14ac:dyDescent="0.3">
      <c r="P2495" s="134"/>
      <c r="Q2495" s="242">
        <v>702202011</v>
      </c>
      <c r="R2495" s="230" t="s">
        <v>8210</v>
      </c>
      <c r="S2495" s="231">
        <v>0.1</v>
      </c>
      <c r="T2495" s="232">
        <v>0.1</v>
      </c>
      <c r="U2495" s="135"/>
    </row>
    <row r="2496" spans="16:21" x14ac:dyDescent="0.3">
      <c r="P2496" s="134"/>
      <c r="Q2496" s="242">
        <v>702202016</v>
      </c>
      <c r="R2496" s="230" t="s">
        <v>8211</v>
      </c>
      <c r="S2496" s="231">
        <v>0.1</v>
      </c>
      <c r="T2496" s="232">
        <v>0.1</v>
      </c>
      <c r="U2496" s="135"/>
    </row>
    <row r="2497" spans="16:21" x14ac:dyDescent="0.3">
      <c r="P2497" s="134"/>
      <c r="Q2497" s="242">
        <v>702204002</v>
      </c>
      <c r="R2497" s="230" t="s">
        <v>8212</v>
      </c>
      <c r="S2497" s="231">
        <v>0.1</v>
      </c>
      <c r="T2497" s="232">
        <v>0.1</v>
      </c>
      <c r="U2497" s="135"/>
    </row>
    <row r="2498" spans="16:21" x14ac:dyDescent="0.3">
      <c r="P2498" s="134"/>
      <c r="Q2498" s="242">
        <v>702204008</v>
      </c>
      <c r="R2498" s="230" t="s">
        <v>8142</v>
      </c>
      <c r="S2498" s="231">
        <v>0.1</v>
      </c>
      <c r="T2498" s="232">
        <v>0.1</v>
      </c>
      <c r="U2498" s="135"/>
    </row>
    <row r="2499" spans="16:21" x14ac:dyDescent="0.3">
      <c r="P2499" s="134"/>
      <c r="Q2499" s="242">
        <v>310103015</v>
      </c>
      <c r="R2499" s="230" t="s">
        <v>8213</v>
      </c>
      <c r="S2499" s="231">
        <v>0.1</v>
      </c>
      <c r="T2499" s="232">
        <v>0.1</v>
      </c>
      <c r="U2499" s="135"/>
    </row>
    <row r="2500" spans="16:21" x14ac:dyDescent="0.3">
      <c r="P2500" s="134"/>
      <c r="Q2500" s="242">
        <v>310103032</v>
      </c>
      <c r="R2500" s="230" t="s">
        <v>8214</v>
      </c>
      <c r="S2500" s="231">
        <v>0.1</v>
      </c>
      <c r="T2500" s="232">
        <v>0.1</v>
      </c>
      <c r="U2500" s="135"/>
    </row>
    <row r="2501" spans="16:21" x14ac:dyDescent="0.3">
      <c r="P2501" s="134"/>
      <c r="Q2501" s="242">
        <v>310103038</v>
      </c>
      <c r="R2501" s="230" t="s">
        <v>8215</v>
      </c>
      <c r="S2501" s="231">
        <v>0.1</v>
      </c>
      <c r="T2501" s="232">
        <v>0.1</v>
      </c>
      <c r="U2501" s="135"/>
    </row>
    <row r="2502" spans="16:21" x14ac:dyDescent="0.3">
      <c r="P2502" s="134"/>
      <c r="Q2502" s="242">
        <v>310103039</v>
      </c>
      <c r="R2502" s="230" t="s">
        <v>8216</v>
      </c>
      <c r="S2502" s="231">
        <v>0.1</v>
      </c>
      <c r="T2502" s="232">
        <v>0.1</v>
      </c>
      <c r="U2502" s="135"/>
    </row>
    <row r="2503" spans="16:21" x14ac:dyDescent="0.3">
      <c r="P2503" s="134"/>
      <c r="Q2503" s="242">
        <v>310103041</v>
      </c>
      <c r="R2503" s="230" t="s">
        <v>8217</v>
      </c>
      <c r="S2503" s="231">
        <v>0.1</v>
      </c>
      <c r="T2503" s="232">
        <v>0.1</v>
      </c>
      <c r="U2503" s="135"/>
    </row>
    <row r="2504" spans="16:21" x14ac:dyDescent="0.3">
      <c r="P2504" s="134"/>
      <c r="Q2504" s="242">
        <v>311201012</v>
      </c>
      <c r="R2504" s="230" t="s">
        <v>8218</v>
      </c>
      <c r="S2504" s="231">
        <v>0.1</v>
      </c>
      <c r="T2504" s="232">
        <v>0.1</v>
      </c>
      <c r="U2504" s="135"/>
    </row>
    <row r="2505" spans="16:21" x14ac:dyDescent="0.3">
      <c r="P2505" s="134"/>
      <c r="Q2505" s="242">
        <v>311201015</v>
      </c>
      <c r="R2505" s="230" t="s">
        <v>8219</v>
      </c>
      <c r="S2505" s="231">
        <v>0.1</v>
      </c>
      <c r="T2505" s="232">
        <v>0.1</v>
      </c>
      <c r="U2505" s="135"/>
    </row>
    <row r="2506" spans="16:21" x14ac:dyDescent="0.3">
      <c r="P2506" s="134"/>
      <c r="Q2506" s="242">
        <v>311201016</v>
      </c>
      <c r="R2506" s="230" t="s">
        <v>8220</v>
      </c>
      <c r="S2506" s="231">
        <v>0.1</v>
      </c>
      <c r="T2506" s="232">
        <v>0.1</v>
      </c>
      <c r="U2506" s="135"/>
    </row>
    <row r="2507" spans="16:21" x14ac:dyDescent="0.3">
      <c r="P2507" s="134"/>
      <c r="Q2507" s="242">
        <v>311201017</v>
      </c>
      <c r="R2507" s="230" t="s">
        <v>8221</v>
      </c>
      <c r="S2507" s="231">
        <v>0.1</v>
      </c>
      <c r="T2507" s="232">
        <v>0.1</v>
      </c>
      <c r="U2507" s="135"/>
    </row>
    <row r="2508" spans="16:21" x14ac:dyDescent="0.3">
      <c r="P2508" s="134"/>
      <c r="Q2508" s="242">
        <v>311201018</v>
      </c>
      <c r="R2508" s="230" t="s">
        <v>8222</v>
      </c>
      <c r="S2508" s="231">
        <v>0.1</v>
      </c>
      <c r="T2508" s="232">
        <v>0.1</v>
      </c>
      <c r="U2508" s="135"/>
    </row>
    <row r="2509" spans="16:21" x14ac:dyDescent="0.3">
      <c r="P2509" s="134"/>
      <c r="Q2509" s="242">
        <v>311201019</v>
      </c>
      <c r="R2509" s="230" t="s">
        <v>8223</v>
      </c>
      <c r="S2509" s="231">
        <v>0.1</v>
      </c>
      <c r="T2509" s="232">
        <v>0.1</v>
      </c>
      <c r="U2509" s="135"/>
    </row>
    <row r="2510" spans="16:21" x14ac:dyDescent="0.3">
      <c r="P2510" s="134"/>
      <c r="Q2510" s="242">
        <v>311201025</v>
      </c>
      <c r="R2510" s="230" t="s">
        <v>8224</v>
      </c>
      <c r="S2510" s="231">
        <v>0.1</v>
      </c>
      <c r="T2510" s="232">
        <v>0.1</v>
      </c>
      <c r="U2510" s="135"/>
    </row>
    <row r="2511" spans="16:21" x14ac:dyDescent="0.3">
      <c r="P2511" s="134"/>
      <c r="Q2511" s="242">
        <v>311201027</v>
      </c>
      <c r="R2511" s="230" t="s">
        <v>8225</v>
      </c>
      <c r="S2511" s="231">
        <v>0.1</v>
      </c>
      <c r="T2511" s="232">
        <v>0.1</v>
      </c>
      <c r="U2511" s="135"/>
    </row>
    <row r="2512" spans="16:21" x14ac:dyDescent="0.3">
      <c r="P2512" s="134"/>
      <c r="Q2512" s="242">
        <v>311201029</v>
      </c>
      <c r="R2512" s="230" t="s">
        <v>8226</v>
      </c>
      <c r="S2512" s="231">
        <v>0.1</v>
      </c>
      <c r="T2512" s="232">
        <v>0.1</v>
      </c>
      <c r="U2512" s="135"/>
    </row>
    <row r="2513" spans="16:21" x14ac:dyDescent="0.3">
      <c r="P2513" s="134"/>
      <c r="Q2513" s="242">
        <v>311201030</v>
      </c>
      <c r="R2513" s="230" t="s">
        <v>8227</v>
      </c>
      <c r="S2513" s="231">
        <v>0.1</v>
      </c>
      <c r="T2513" s="232">
        <v>0.1</v>
      </c>
      <c r="U2513" s="135"/>
    </row>
    <row r="2514" spans="16:21" x14ac:dyDescent="0.3">
      <c r="P2514" s="134"/>
      <c r="Q2514" s="242">
        <v>311201031</v>
      </c>
      <c r="R2514" s="230" t="s">
        <v>8228</v>
      </c>
      <c r="S2514" s="231">
        <v>0.1</v>
      </c>
      <c r="T2514" s="232">
        <v>0.1</v>
      </c>
      <c r="U2514" s="135"/>
    </row>
    <row r="2515" spans="16:21" x14ac:dyDescent="0.3">
      <c r="P2515" s="134"/>
      <c r="Q2515" s="242">
        <v>311201032</v>
      </c>
      <c r="R2515" s="230" t="s">
        <v>8229</v>
      </c>
      <c r="S2515" s="231">
        <v>0.1</v>
      </c>
      <c r="T2515" s="232">
        <v>0.1</v>
      </c>
      <c r="U2515" s="135"/>
    </row>
    <row r="2516" spans="16:21" x14ac:dyDescent="0.3">
      <c r="P2516" s="134"/>
      <c r="Q2516" s="242">
        <v>311201033</v>
      </c>
      <c r="R2516" s="230" t="s">
        <v>8230</v>
      </c>
      <c r="S2516" s="231">
        <v>0.1</v>
      </c>
      <c r="T2516" s="232">
        <v>0.1</v>
      </c>
      <c r="U2516" s="135"/>
    </row>
    <row r="2517" spans="16:21" x14ac:dyDescent="0.3">
      <c r="P2517" s="134"/>
      <c r="Q2517" s="242">
        <v>311201044</v>
      </c>
      <c r="R2517" s="230" t="s">
        <v>8231</v>
      </c>
      <c r="S2517" s="231">
        <v>0.1</v>
      </c>
      <c r="T2517" s="232">
        <v>0.1</v>
      </c>
      <c r="U2517" s="135"/>
    </row>
    <row r="2518" spans="16:21" x14ac:dyDescent="0.3">
      <c r="P2518" s="134"/>
      <c r="Q2518" s="242">
        <v>311201045</v>
      </c>
      <c r="R2518" s="230" t="s">
        <v>8232</v>
      </c>
      <c r="S2518" s="231">
        <v>0.1</v>
      </c>
      <c r="T2518" s="232">
        <v>0.1</v>
      </c>
      <c r="U2518" s="135"/>
    </row>
    <row r="2519" spans="16:21" x14ac:dyDescent="0.3">
      <c r="P2519" s="134"/>
      <c r="Q2519" s="242">
        <v>311202003</v>
      </c>
      <c r="R2519" s="230" t="s">
        <v>8233</v>
      </c>
      <c r="S2519" s="231">
        <v>0.1</v>
      </c>
      <c r="T2519" s="232">
        <v>0.1</v>
      </c>
      <c r="U2519" s="135"/>
    </row>
    <row r="2520" spans="16:21" x14ac:dyDescent="0.3">
      <c r="P2520" s="134"/>
      <c r="Q2520" s="242">
        <v>311202004</v>
      </c>
      <c r="R2520" s="230" t="s">
        <v>8234</v>
      </c>
      <c r="S2520" s="231">
        <v>0.1</v>
      </c>
      <c r="T2520" s="232">
        <v>0.1</v>
      </c>
      <c r="U2520" s="135"/>
    </row>
    <row r="2521" spans="16:21" x14ac:dyDescent="0.3">
      <c r="P2521" s="134"/>
      <c r="Q2521" s="242">
        <v>311203002</v>
      </c>
      <c r="R2521" s="230" t="s">
        <v>8235</v>
      </c>
      <c r="S2521" s="231">
        <v>0.1</v>
      </c>
      <c r="T2521" s="232">
        <v>0.1</v>
      </c>
      <c r="U2521" s="135"/>
    </row>
    <row r="2522" spans="16:21" x14ac:dyDescent="0.3">
      <c r="P2522" s="134"/>
      <c r="Q2522" s="242">
        <v>603101030</v>
      </c>
      <c r="R2522" s="230" t="s">
        <v>8236</v>
      </c>
      <c r="S2522" s="231">
        <v>0.1</v>
      </c>
      <c r="T2522" s="232">
        <v>0.1</v>
      </c>
      <c r="U2522" s="135"/>
    </row>
    <row r="2523" spans="16:21" x14ac:dyDescent="0.3">
      <c r="P2523" s="134"/>
      <c r="Q2523" s="242">
        <v>603101031</v>
      </c>
      <c r="R2523" s="230" t="s">
        <v>8237</v>
      </c>
      <c r="S2523" s="231">
        <v>0.1</v>
      </c>
      <c r="T2523" s="232">
        <v>0.1</v>
      </c>
      <c r="U2523" s="135"/>
    </row>
    <row r="2524" spans="16:21" x14ac:dyDescent="0.3">
      <c r="P2524" s="134"/>
      <c r="Q2524" s="242">
        <v>603101032</v>
      </c>
      <c r="R2524" s="230" t="s">
        <v>8238</v>
      </c>
      <c r="S2524" s="231">
        <v>0.1</v>
      </c>
      <c r="T2524" s="232">
        <v>0.1</v>
      </c>
      <c r="U2524" s="135"/>
    </row>
    <row r="2525" spans="16:21" x14ac:dyDescent="0.3">
      <c r="P2525" s="134"/>
      <c r="Q2525" s="242">
        <v>603101111</v>
      </c>
      <c r="R2525" s="230" t="s">
        <v>8239</v>
      </c>
      <c r="S2525" s="231">
        <v>0.1</v>
      </c>
      <c r="T2525" s="232">
        <v>0.1</v>
      </c>
      <c r="U2525" s="135"/>
    </row>
    <row r="2526" spans="16:21" x14ac:dyDescent="0.3">
      <c r="P2526" s="134"/>
      <c r="Q2526" s="242">
        <v>603201020</v>
      </c>
      <c r="R2526" s="230" t="s">
        <v>8240</v>
      </c>
      <c r="S2526" s="231">
        <v>0.1</v>
      </c>
      <c r="T2526" s="232">
        <v>0.1</v>
      </c>
      <c r="U2526" s="135"/>
    </row>
    <row r="2527" spans="16:21" x14ac:dyDescent="0.3">
      <c r="P2527" s="134"/>
      <c r="Q2527" s="242">
        <v>603201025</v>
      </c>
      <c r="R2527" s="230" t="s">
        <v>8241</v>
      </c>
      <c r="S2527" s="231">
        <v>0.1</v>
      </c>
      <c r="T2527" s="232">
        <v>0.1</v>
      </c>
      <c r="U2527" s="135"/>
    </row>
    <row r="2528" spans="16:21" x14ac:dyDescent="0.3">
      <c r="P2528" s="134"/>
      <c r="Q2528" s="242">
        <v>603201039</v>
      </c>
      <c r="R2528" s="230" t="s">
        <v>8169</v>
      </c>
      <c r="S2528" s="231">
        <v>0.1</v>
      </c>
      <c r="T2528" s="232">
        <v>0.1</v>
      </c>
      <c r="U2528" s="135"/>
    </row>
    <row r="2529" spans="16:21" x14ac:dyDescent="0.3">
      <c r="P2529" s="134"/>
      <c r="Q2529" s="242">
        <v>603201041</v>
      </c>
      <c r="R2529" s="230" t="s">
        <v>8242</v>
      </c>
      <c r="S2529" s="231">
        <v>0.1</v>
      </c>
      <c r="T2529" s="232">
        <v>0.1</v>
      </c>
      <c r="U2529" s="135"/>
    </row>
    <row r="2530" spans="16:21" x14ac:dyDescent="0.3">
      <c r="P2530" s="134"/>
      <c r="Q2530" s="242">
        <v>603201042</v>
      </c>
      <c r="R2530" s="230" t="s">
        <v>8224</v>
      </c>
      <c r="S2530" s="231">
        <v>0.1</v>
      </c>
      <c r="T2530" s="232">
        <v>0.1</v>
      </c>
      <c r="U2530" s="135"/>
    </row>
    <row r="2531" spans="16:21" x14ac:dyDescent="0.3">
      <c r="P2531" s="134"/>
      <c r="Q2531" s="242">
        <v>603301014</v>
      </c>
      <c r="R2531" s="230" t="s">
        <v>8243</v>
      </c>
      <c r="S2531" s="231">
        <v>0.1</v>
      </c>
      <c r="T2531" s="232">
        <v>0.1</v>
      </c>
      <c r="U2531" s="135"/>
    </row>
    <row r="2532" spans="16:21" x14ac:dyDescent="0.3">
      <c r="P2532" s="134"/>
      <c r="Q2532" s="242">
        <v>603401015</v>
      </c>
      <c r="R2532" s="230" t="s">
        <v>8244</v>
      </c>
      <c r="S2532" s="231">
        <v>0.1</v>
      </c>
      <c r="T2532" s="232">
        <v>0.1</v>
      </c>
      <c r="U2532" s="135"/>
    </row>
    <row r="2533" spans="16:21" x14ac:dyDescent="0.3">
      <c r="P2533" s="134"/>
      <c r="Q2533" s="242">
        <v>702202005</v>
      </c>
      <c r="R2533" s="230" t="s">
        <v>8245</v>
      </c>
      <c r="S2533" s="231">
        <v>0.1</v>
      </c>
      <c r="T2533" s="232">
        <v>0.1</v>
      </c>
      <c r="U2533" s="135"/>
    </row>
    <row r="2534" spans="16:21" x14ac:dyDescent="0.3">
      <c r="P2534" s="134"/>
      <c r="Q2534" s="242">
        <v>310103001</v>
      </c>
      <c r="R2534" s="230" t="s">
        <v>8246</v>
      </c>
      <c r="S2534" s="231">
        <v>0.1</v>
      </c>
      <c r="T2534" s="232">
        <v>0.1</v>
      </c>
      <c r="U2534" s="135"/>
    </row>
    <row r="2535" spans="16:21" x14ac:dyDescent="0.3">
      <c r="P2535" s="134"/>
      <c r="Q2535" s="242">
        <v>310103002</v>
      </c>
      <c r="R2535" s="230" t="s">
        <v>8247</v>
      </c>
      <c r="S2535" s="231">
        <v>0.1</v>
      </c>
      <c r="T2535" s="232">
        <v>0.1</v>
      </c>
      <c r="U2535" s="135"/>
    </row>
    <row r="2536" spans="16:21" x14ac:dyDescent="0.3">
      <c r="P2536" s="134"/>
      <c r="Q2536" s="242">
        <v>310103004</v>
      </c>
      <c r="R2536" s="230" t="s">
        <v>8248</v>
      </c>
      <c r="S2536" s="231">
        <v>0.1</v>
      </c>
      <c r="T2536" s="232">
        <v>0.1</v>
      </c>
      <c r="U2536" s="135"/>
    </row>
    <row r="2537" spans="16:21" x14ac:dyDescent="0.3">
      <c r="P2537" s="134"/>
      <c r="Q2537" s="242">
        <v>310103005</v>
      </c>
      <c r="R2537" s="230" t="s">
        <v>8249</v>
      </c>
      <c r="S2537" s="231">
        <v>0.1</v>
      </c>
      <c r="T2537" s="232">
        <v>0.1</v>
      </c>
      <c r="U2537" s="135"/>
    </row>
    <row r="2538" spans="16:21" x14ac:dyDescent="0.3">
      <c r="P2538" s="134"/>
      <c r="Q2538" s="242">
        <v>310103006</v>
      </c>
      <c r="R2538" s="230" t="s">
        <v>8250</v>
      </c>
      <c r="S2538" s="231">
        <v>0.1</v>
      </c>
      <c r="T2538" s="232">
        <v>0.1</v>
      </c>
      <c r="U2538" s="135"/>
    </row>
    <row r="2539" spans="16:21" x14ac:dyDescent="0.3">
      <c r="P2539" s="134"/>
      <c r="Q2539" s="242">
        <v>310103007</v>
      </c>
      <c r="R2539" s="230" t="s">
        <v>8251</v>
      </c>
      <c r="S2539" s="231">
        <v>0.1</v>
      </c>
      <c r="T2539" s="232">
        <v>0.1</v>
      </c>
      <c r="U2539" s="135"/>
    </row>
    <row r="2540" spans="16:21" x14ac:dyDescent="0.3">
      <c r="P2540" s="134"/>
      <c r="Q2540" s="242">
        <v>310103008</v>
      </c>
      <c r="R2540" s="230" t="s">
        <v>8252</v>
      </c>
      <c r="S2540" s="231">
        <v>0.1</v>
      </c>
      <c r="T2540" s="232">
        <v>0.1</v>
      </c>
      <c r="U2540" s="135"/>
    </row>
    <row r="2541" spans="16:21" x14ac:dyDescent="0.3">
      <c r="P2541" s="134"/>
      <c r="Q2541" s="242">
        <v>310103009</v>
      </c>
      <c r="R2541" s="230" t="s">
        <v>8253</v>
      </c>
      <c r="S2541" s="231">
        <v>0.1</v>
      </c>
      <c r="T2541" s="232">
        <v>0.1</v>
      </c>
      <c r="U2541" s="135"/>
    </row>
    <row r="2542" spans="16:21" x14ac:dyDescent="0.3">
      <c r="P2542" s="134"/>
      <c r="Q2542" s="242">
        <v>310103010</v>
      </c>
      <c r="R2542" s="230" t="s">
        <v>8254</v>
      </c>
      <c r="S2542" s="231">
        <v>0.1</v>
      </c>
      <c r="T2542" s="232">
        <v>0.1</v>
      </c>
      <c r="U2542" s="135"/>
    </row>
    <row r="2543" spans="16:21" x14ac:dyDescent="0.3">
      <c r="P2543" s="134"/>
      <c r="Q2543" s="242">
        <v>310103012</v>
      </c>
      <c r="R2543" s="230" t="s">
        <v>8255</v>
      </c>
      <c r="S2543" s="231">
        <v>0.1</v>
      </c>
      <c r="T2543" s="232">
        <v>0.1</v>
      </c>
      <c r="U2543" s="135"/>
    </row>
    <row r="2544" spans="16:21" x14ac:dyDescent="0.3">
      <c r="P2544" s="134"/>
      <c r="Q2544" s="242">
        <v>310103013</v>
      </c>
      <c r="R2544" s="230" t="s">
        <v>8256</v>
      </c>
      <c r="S2544" s="231">
        <v>0.1</v>
      </c>
      <c r="T2544" s="232">
        <v>0.1</v>
      </c>
      <c r="U2544" s="135"/>
    </row>
    <row r="2545" spans="16:21" x14ac:dyDescent="0.3">
      <c r="P2545" s="134"/>
      <c r="Q2545" s="242">
        <v>310103014</v>
      </c>
      <c r="R2545" s="230" t="s">
        <v>8257</v>
      </c>
      <c r="S2545" s="231">
        <v>0.1</v>
      </c>
      <c r="T2545" s="232">
        <v>0.1</v>
      </c>
      <c r="U2545" s="135"/>
    </row>
    <row r="2546" spans="16:21" x14ac:dyDescent="0.3">
      <c r="P2546" s="134"/>
      <c r="Q2546" s="242">
        <v>310103016</v>
      </c>
      <c r="R2546" s="230" t="s">
        <v>8258</v>
      </c>
      <c r="S2546" s="231">
        <v>0.1</v>
      </c>
      <c r="T2546" s="232">
        <v>0.1</v>
      </c>
      <c r="U2546" s="135"/>
    </row>
    <row r="2547" spans="16:21" x14ac:dyDescent="0.3">
      <c r="P2547" s="134"/>
      <c r="Q2547" s="242">
        <v>310103017</v>
      </c>
      <c r="R2547" s="230" t="s">
        <v>8094</v>
      </c>
      <c r="S2547" s="231">
        <v>0.1</v>
      </c>
      <c r="T2547" s="232">
        <v>0.1</v>
      </c>
      <c r="U2547" s="135"/>
    </row>
    <row r="2548" spans="16:21" x14ac:dyDescent="0.3">
      <c r="P2548" s="134"/>
      <c r="Q2548" s="242">
        <v>310103019</v>
      </c>
      <c r="R2548" s="230" t="s">
        <v>8259</v>
      </c>
      <c r="S2548" s="231">
        <v>0.1</v>
      </c>
      <c r="T2548" s="232">
        <v>0.1</v>
      </c>
      <c r="U2548" s="135"/>
    </row>
    <row r="2549" spans="16:21" x14ac:dyDescent="0.3">
      <c r="P2549" s="134"/>
      <c r="Q2549" s="242">
        <v>310103020</v>
      </c>
      <c r="R2549" s="230" t="s">
        <v>8260</v>
      </c>
      <c r="S2549" s="231">
        <v>0.1</v>
      </c>
      <c r="T2549" s="232">
        <v>0.1</v>
      </c>
      <c r="U2549" s="135"/>
    </row>
    <row r="2550" spans="16:21" x14ac:dyDescent="0.3">
      <c r="P2550" s="134"/>
      <c r="Q2550" s="242">
        <v>310103022</v>
      </c>
      <c r="R2550" s="230" t="s">
        <v>8261</v>
      </c>
      <c r="S2550" s="231">
        <v>0.1</v>
      </c>
      <c r="T2550" s="232">
        <v>0.1</v>
      </c>
      <c r="U2550" s="135"/>
    </row>
    <row r="2551" spans="16:21" x14ac:dyDescent="0.3">
      <c r="P2551" s="134"/>
      <c r="Q2551" s="242">
        <v>310103023</v>
      </c>
      <c r="R2551" s="230" t="s">
        <v>8262</v>
      </c>
      <c r="S2551" s="231">
        <v>0.1</v>
      </c>
      <c r="T2551" s="232">
        <v>0.1</v>
      </c>
      <c r="U2551" s="135"/>
    </row>
    <row r="2552" spans="16:21" x14ac:dyDescent="0.3">
      <c r="P2552" s="134"/>
      <c r="Q2552" s="242">
        <v>310103024</v>
      </c>
      <c r="R2552" s="230" t="s">
        <v>8263</v>
      </c>
      <c r="S2552" s="231">
        <v>0.1</v>
      </c>
      <c r="T2552" s="232">
        <v>0.1</v>
      </c>
      <c r="U2552" s="135"/>
    </row>
    <row r="2553" spans="16:21" x14ac:dyDescent="0.3">
      <c r="P2553" s="134"/>
      <c r="Q2553" s="242">
        <v>310103025</v>
      </c>
      <c r="R2553" s="230" t="s">
        <v>8264</v>
      </c>
      <c r="S2553" s="231">
        <v>0.1</v>
      </c>
      <c r="T2553" s="232">
        <v>0.1</v>
      </c>
      <c r="U2553" s="135"/>
    </row>
    <row r="2554" spans="16:21" x14ac:dyDescent="0.3">
      <c r="P2554" s="134"/>
      <c r="Q2554" s="242">
        <v>310103026</v>
      </c>
      <c r="R2554" s="230" t="s">
        <v>8097</v>
      </c>
      <c r="S2554" s="231">
        <v>0.1</v>
      </c>
      <c r="T2554" s="232">
        <v>0.1</v>
      </c>
      <c r="U2554" s="135"/>
    </row>
    <row r="2555" spans="16:21" x14ac:dyDescent="0.3">
      <c r="P2555" s="134"/>
      <c r="Q2555" s="242">
        <v>310103028</v>
      </c>
      <c r="R2555" s="230" t="s">
        <v>8265</v>
      </c>
      <c r="S2555" s="231">
        <v>0.1</v>
      </c>
      <c r="T2555" s="232">
        <v>0.1</v>
      </c>
      <c r="U2555" s="135"/>
    </row>
    <row r="2556" spans="16:21" x14ac:dyDescent="0.3">
      <c r="P2556" s="134"/>
      <c r="Q2556" s="242">
        <v>310103029</v>
      </c>
      <c r="R2556" s="230" t="s">
        <v>8266</v>
      </c>
      <c r="S2556" s="231">
        <v>0.1</v>
      </c>
      <c r="T2556" s="232">
        <v>0.1</v>
      </c>
      <c r="U2556" s="135"/>
    </row>
    <row r="2557" spans="16:21" x14ac:dyDescent="0.3">
      <c r="P2557" s="134"/>
      <c r="Q2557" s="242">
        <v>310103042</v>
      </c>
      <c r="R2557" s="230" t="s">
        <v>8267</v>
      </c>
      <c r="S2557" s="231">
        <v>0.1</v>
      </c>
      <c r="T2557" s="232">
        <v>0.1</v>
      </c>
      <c r="U2557" s="135"/>
    </row>
    <row r="2558" spans="16:21" x14ac:dyDescent="0.3">
      <c r="P2558" s="134"/>
      <c r="Q2558" s="242">
        <v>310103044</v>
      </c>
      <c r="R2558" s="230" t="s">
        <v>8268</v>
      </c>
      <c r="S2558" s="231">
        <v>0.1</v>
      </c>
      <c r="T2558" s="232">
        <v>0.1</v>
      </c>
      <c r="U2558" s="135"/>
    </row>
    <row r="2559" spans="16:21" x14ac:dyDescent="0.3">
      <c r="P2559" s="134"/>
      <c r="Q2559" s="242">
        <v>310103046</v>
      </c>
      <c r="R2559" s="230" t="s">
        <v>8269</v>
      </c>
      <c r="S2559" s="231">
        <v>0.1</v>
      </c>
      <c r="T2559" s="232">
        <v>0.1</v>
      </c>
      <c r="U2559" s="135"/>
    </row>
    <row r="2560" spans="16:21" x14ac:dyDescent="0.3">
      <c r="P2560" s="134"/>
      <c r="Q2560" s="242">
        <v>310103047</v>
      </c>
      <c r="R2560" s="230" t="s">
        <v>8270</v>
      </c>
      <c r="S2560" s="231">
        <v>0.1</v>
      </c>
      <c r="T2560" s="232">
        <v>0.1</v>
      </c>
      <c r="U2560" s="135"/>
    </row>
    <row r="2561" spans="16:21" x14ac:dyDescent="0.3">
      <c r="P2561" s="134"/>
      <c r="Q2561" s="242">
        <v>310103052</v>
      </c>
      <c r="R2561" s="230" t="s">
        <v>8271</v>
      </c>
      <c r="S2561" s="231">
        <v>0.1</v>
      </c>
      <c r="T2561" s="232">
        <v>0.1</v>
      </c>
      <c r="U2561" s="135"/>
    </row>
    <row r="2562" spans="16:21" x14ac:dyDescent="0.3">
      <c r="P2562" s="134"/>
      <c r="Q2562" s="242">
        <v>310103054</v>
      </c>
      <c r="R2562" s="230" t="s">
        <v>8272</v>
      </c>
      <c r="S2562" s="231">
        <v>0.1</v>
      </c>
      <c r="T2562" s="232">
        <v>0.1</v>
      </c>
      <c r="U2562" s="135"/>
    </row>
    <row r="2563" spans="16:21" x14ac:dyDescent="0.3">
      <c r="P2563" s="134"/>
      <c r="Q2563" s="242">
        <v>310103055</v>
      </c>
      <c r="R2563" s="230" t="s">
        <v>8273</v>
      </c>
      <c r="S2563" s="231">
        <v>0.1</v>
      </c>
      <c r="T2563" s="232">
        <v>0.1</v>
      </c>
      <c r="U2563" s="135"/>
    </row>
    <row r="2564" spans="16:21" x14ac:dyDescent="0.3">
      <c r="P2564" s="134"/>
      <c r="Q2564" s="242">
        <v>310104001</v>
      </c>
      <c r="R2564" s="230" t="s">
        <v>8274</v>
      </c>
      <c r="S2564" s="231">
        <v>0.1</v>
      </c>
      <c r="T2564" s="232">
        <v>0.1</v>
      </c>
      <c r="U2564" s="135"/>
    </row>
    <row r="2565" spans="16:21" x14ac:dyDescent="0.3">
      <c r="P2565" s="134"/>
      <c r="Q2565" s="242">
        <v>310104008</v>
      </c>
      <c r="R2565" s="230" t="s">
        <v>8275</v>
      </c>
      <c r="S2565" s="231">
        <v>0.1</v>
      </c>
      <c r="T2565" s="232">
        <v>0.1</v>
      </c>
      <c r="U2565" s="135"/>
    </row>
    <row r="2566" spans="16:21" x14ac:dyDescent="0.3">
      <c r="P2566" s="134"/>
      <c r="Q2566" s="242">
        <v>310104009</v>
      </c>
      <c r="R2566" s="230" t="s">
        <v>8276</v>
      </c>
      <c r="S2566" s="231">
        <v>0.1</v>
      </c>
      <c r="T2566" s="232">
        <v>0.1</v>
      </c>
      <c r="U2566" s="135"/>
    </row>
    <row r="2567" spans="16:21" x14ac:dyDescent="0.3">
      <c r="P2567" s="134"/>
      <c r="Q2567" s="242">
        <v>310104021</v>
      </c>
      <c r="R2567" s="230" t="s">
        <v>8277</v>
      </c>
      <c r="S2567" s="231">
        <v>0.1</v>
      </c>
      <c r="T2567" s="232">
        <v>0.1</v>
      </c>
      <c r="U2567" s="135"/>
    </row>
    <row r="2568" spans="16:21" x14ac:dyDescent="0.3">
      <c r="P2568" s="134"/>
      <c r="Q2568" s="242">
        <v>310104022</v>
      </c>
      <c r="R2568" s="230" t="s">
        <v>8278</v>
      </c>
      <c r="S2568" s="231">
        <v>0.1</v>
      </c>
      <c r="T2568" s="232">
        <v>0.1</v>
      </c>
      <c r="U2568" s="135"/>
    </row>
    <row r="2569" spans="16:21" x14ac:dyDescent="0.3">
      <c r="P2569" s="134"/>
      <c r="Q2569" s="242">
        <v>310104035</v>
      </c>
      <c r="R2569" s="230" t="s">
        <v>8279</v>
      </c>
      <c r="S2569" s="231">
        <v>0.1</v>
      </c>
      <c r="T2569" s="232">
        <v>0.1</v>
      </c>
      <c r="U2569" s="135"/>
    </row>
    <row r="2570" spans="16:21" x14ac:dyDescent="0.3">
      <c r="P2570" s="134"/>
      <c r="Q2570" s="242">
        <v>310104036</v>
      </c>
      <c r="R2570" s="230" t="s">
        <v>8280</v>
      </c>
      <c r="S2570" s="231">
        <v>0.1</v>
      </c>
      <c r="T2570" s="232">
        <v>0.1</v>
      </c>
      <c r="U2570" s="135"/>
    </row>
    <row r="2571" spans="16:21" x14ac:dyDescent="0.3">
      <c r="P2571" s="134"/>
      <c r="Q2571" s="242">
        <v>311201021</v>
      </c>
      <c r="R2571" s="230" t="s">
        <v>7841</v>
      </c>
      <c r="S2571" s="231">
        <v>0.1</v>
      </c>
      <c r="T2571" s="232">
        <v>0.1</v>
      </c>
      <c r="U2571" s="135"/>
    </row>
    <row r="2572" spans="16:21" x14ac:dyDescent="0.3">
      <c r="P2572" s="134"/>
      <c r="Q2572" s="242">
        <v>311201024</v>
      </c>
      <c r="R2572" s="230" t="s">
        <v>8281</v>
      </c>
      <c r="S2572" s="231">
        <v>0.1</v>
      </c>
      <c r="T2572" s="232">
        <v>0.1</v>
      </c>
      <c r="U2572" s="135"/>
    </row>
    <row r="2573" spans="16:21" x14ac:dyDescent="0.3">
      <c r="P2573" s="134"/>
      <c r="Q2573" s="242">
        <v>311202009</v>
      </c>
      <c r="R2573" s="230" t="s">
        <v>8282</v>
      </c>
      <c r="S2573" s="231">
        <v>0.1</v>
      </c>
      <c r="T2573" s="232">
        <v>0.1</v>
      </c>
      <c r="U2573" s="135"/>
    </row>
    <row r="2574" spans="16:21" x14ac:dyDescent="0.3">
      <c r="P2574" s="134"/>
      <c r="Q2574" s="242">
        <v>312102007</v>
      </c>
      <c r="R2574" s="230" t="s">
        <v>8283</v>
      </c>
      <c r="S2574" s="231">
        <v>0.1</v>
      </c>
      <c r="T2574" s="232">
        <v>0.1</v>
      </c>
      <c r="U2574" s="135"/>
    </row>
    <row r="2575" spans="16:21" x14ac:dyDescent="0.3">
      <c r="P2575" s="134"/>
      <c r="Q2575" s="242">
        <v>312102010</v>
      </c>
      <c r="R2575" s="230" t="s">
        <v>8284</v>
      </c>
      <c r="S2575" s="231">
        <v>0.1</v>
      </c>
      <c r="T2575" s="232">
        <v>0.1</v>
      </c>
      <c r="U2575" s="135"/>
    </row>
    <row r="2576" spans="16:21" x14ac:dyDescent="0.3">
      <c r="P2576" s="134"/>
      <c r="Q2576" s="242">
        <v>312102012</v>
      </c>
      <c r="R2576" s="230" t="s">
        <v>8285</v>
      </c>
      <c r="S2576" s="231">
        <v>0.1</v>
      </c>
      <c r="T2576" s="232">
        <v>0.1</v>
      </c>
      <c r="U2576" s="135"/>
    </row>
    <row r="2577" spans="16:21" x14ac:dyDescent="0.3">
      <c r="P2577" s="134"/>
      <c r="Q2577" s="242">
        <v>312102032</v>
      </c>
      <c r="R2577" s="230" t="s">
        <v>8286</v>
      </c>
      <c r="S2577" s="231">
        <v>0.1</v>
      </c>
      <c r="T2577" s="232">
        <v>0.1</v>
      </c>
      <c r="U2577" s="135"/>
    </row>
    <row r="2578" spans="16:21" x14ac:dyDescent="0.3">
      <c r="P2578" s="134"/>
      <c r="Q2578" s="242">
        <v>312102036</v>
      </c>
      <c r="R2578" s="230" t="s">
        <v>8287</v>
      </c>
      <c r="S2578" s="231">
        <v>0.1</v>
      </c>
      <c r="T2578" s="232">
        <v>0.1</v>
      </c>
      <c r="U2578" s="135"/>
    </row>
    <row r="2579" spans="16:21" x14ac:dyDescent="0.3">
      <c r="P2579" s="134"/>
      <c r="Q2579" s="242">
        <v>312102050</v>
      </c>
      <c r="R2579" s="230" t="s">
        <v>8288</v>
      </c>
      <c r="S2579" s="231">
        <v>0.1</v>
      </c>
      <c r="T2579" s="232">
        <v>0.1</v>
      </c>
      <c r="U2579" s="135"/>
    </row>
    <row r="2580" spans="16:21" x14ac:dyDescent="0.3">
      <c r="P2580" s="134"/>
      <c r="Q2580" s="242">
        <v>603201088</v>
      </c>
      <c r="R2580" s="230" t="s">
        <v>8289</v>
      </c>
      <c r="S2580" s="231">
        <v>0.1</v>
      </c>
      <c r="T2580" s="232">
        <v>0.1</v>
      </c>
      <c r="U2580" s="135"/>
    </row>
    <row r="2581" spans="16:21" x14ac:dyDescent="0.3">
      <c r="P2581" s="134"/>
      <c r="Q2581" s="242">
        <v>701301008</v>
      </c>
      <c r="R2581" s="230" t="s">
        <v>8290</v>
      </c>
      <c r="S2581" s="231">
        <v>0.1</v>
      </c>
      <c r="T2581" s="232">
        <v>0.1</v>
      </c>
      <c r="U2581" s="135"/>
    </row>
    <row r="2582" spans="16:21" x14ac:dyDescent="0.3">
      <c r="P2582" s="134"/>
      <c r="Q2582" s="242">
        <v>701301014</v>
      </c>
      <c r="R2582" s="230" t="s">
        <v>8291</v>
      </c>
      <c r="S2582" s="231">
        <v>0.1</v>
      </c>
      <c r="T2582" s="232">
        <v>0.1</v>
      </c>
      <c r="U2582" s="135"/>
    </row>
    <row r="2583" spans="16:21" x14ac:dyDescent="0.3">
      <c r="P2583" s="134"/>
      <c r="Q2583" s="242">
        <v>701301018</v>
      </c>
      <c r="R2583" s="230" t="s">
        <v>8292</v>
      </c>
      <c r="S2583" s="231">
        <v>0.1</v>
      </c>
      <c r="T2583" s="232">
        <v>0.1</v>
      </c>
      <c r="U2583" s="135"/>
    </row>
    <row r="2584" spans="16:21" x14ac:dyDescent="0.3">
      <c r="P2584" s="134"/>
      <c r="Q2584" s="242">
        <v>701301024</v>
      </c>
      <c r="R2584" s="230" t="s">
        <v>8293</v>
      </c>
      <c r="S2584" s="231">
        <v>0.1</v>
      </c>
      <c r="T2584" s="232">
        <v>0.1</v>
      </c>
      <c r="U2584" s="135"/>
    </row>
    <row r="2585" spans="16:21" x14ac:dyDescent="0.3">
      <c r="P2585" s="134"/>
      <c r="Q2585" s="242">
        <v>702203003</v>
      </c>
      <c r="R2585" s="230" t="s">
        <v>8287</v>
      </c>
      <c r="S2585" s="231">
        <v>0.1</v>
      </c>
      <c r="T2585" s="232">
        <v>0.1</v>
      </c>
      <c r="U2585" s="135"/>
    </row>
    <row r="2586" spans="16:21" x14ac:dyDescent="0.3">
      <c r="P2586" s="134"/>
      <c r="Q2586" s="242">
        <v>603201028</v>
      </c>
      <c r="R2586" s="230" t="s">
        <v>7756</v>
      </c>
      <c r="S2586" s="231">
        <v>0.1</v>
      </c>
      <c r="T2586" s="232">
        <v>0.1</v>
      </c>
      <c r="U2586" s="135"/>
    </row>
    <row r="2587" spans="16:21" x14ac:dyDescent="0.3">
      <c r="P2587" s="134"/>
      <c r="Q2587" s="242">
        <v>603201029</v>
      </c>
      <c r="R2587" s="230" t="s">
        <v>7757</v>
      </c>
      <c r="S2587" s="231">
        <v>0.1</v>
      </c>
      <c r="T2587" s="232">
        <v>0.1</v>
      </c>
      <c r="U2587" s="135"/>
    </row>
    <row r="2588" spans="16:21" x14ac:dyDescent="0.3">
      <c r="P2588" s="134"/>
      <c r="Q2588" s="242">
        <v>603201030</v>
      </c>
      <c r="R2588" s="230" t="s">
        <v>7758</v>
      </c>
      <c r="S2588" s="231">
        <v>0.1</v>
      </c>
      <c r="T2588" s="232">
        <v>0.1</v>
      </c>
      <c r="U2588" s="135"/>
    </row>
    <row r="2589" spans="16:21" x14ac:dyDescent="0.3">
      <c r="P2589" s="134"/>
      <c r="Q2589" s="242">
        <v>603201033</v>
      </c>
      <c r="R2589" s="230" t="s">
        <v>7759</v>
      </c>
      <c r="S2589" s="231">
        <v>0.1</v>
      </c>
      <c r="T2589" s="232">
        <v>0.1</v>
      </c>
      <c r="U2589" s="135"/>
    </row>
    <row r="2590" spans="16:21" x14ac:dyDescent="0.3">
      <c r="P2590" s="134"/>
      <c r="Q2590" s="242">
        <v>603201035</v>
      </c>
      <c r="R2590" s="230" t="s">
        <v>7760</v>
      </c>
      <c r="S2590" s="231">
        <v>0.1</v>
      </c>
      <c r="T2590" s="232">
        <v>0.1</v>
      </c>
      <c r="U2590" s="135"/>
    </row>
    <row r="2591" spans="16:21" x14ac:dyDescent="0.3">
      <c r="P2591" s="134"/>
      <c r="Q2591" s="242">
        <v>603201036</v>
      </c>
      <c r="R2591" s="230" t="s">
        <v>7761</v>
      </c>
      <c r="S2591" s="231">
        <v>0.1</v>
      </c>
      <c r="T2591" s="232">
        <v>0.1</v>
      </c>
      <c r="U2591" s="135"/>
    </row>
    <row r="2592" spans="16:21" x14ac:dyDescent="0.3">
      <c r="P2592" s="134"/>
      <c r="Q2592" s="242">
        <v>702101003</v>
      </c>
      <c r="R2592" s="230" t="s">
        <v>7742</v>
      </c>
      <c r="S2592" s="231">
        <v>0.1</v>
      </c>
      <c r="T2592" s="232">
        <v>0.1</v>
      </c>
      <c r="U2592" s="135"/>
    </row>
    <row r="2593" spans="16:21" x14ac:dyDescent="0.3">
      <c r="P2593" s="134"/>
      <c r="Q2593" s="242">
        <v>702101004</v>
      </c>
      <c r="R2593" s="230" t="s">
        <v>7743</v>
      </c>
      <c r="S2593" s="231">
        <v>0.1</v>
      </c>
      <c r="T2593" s="232">
        <v>0.1</v>
      </c>
      <c r="U2593" s="135"/>
    </row>
    <row r="2594" spans="16:21" x14ac:dyDescent="0.3">
      <c r="P2594" s="134"/>
      <c r="Q2594" s="242">
        <v>702101005</v>
      </c>
      <c r="R2594" s="230" t="s">
        <v>7744</v>
      </c>
      <c r="S2594" s="231">
        <v>0.1</v>
      </c>
      <c r="T2594" s="232">
        <v>0.1</v>
      </c>
      <c r="U2594" s="135"/>
    </row>
    <row r="2595" spans="16:21" x14ac:dyDescent="0.3">
      <c r="P2595" s="134"/>
      <c r="Q2595" s="242">
        <v>702101006</v>
      </c>
      <c r="R2595" s="230" t="s">
        <v>7745</v>
      </c>
      <c r="S2595" s="231">
        <v>0.1</v>
      </c>
      <c r="T2595" s="232">
        <v>0.1</v>
      </c>
      <c r="U2595" s="135"/>
    </row>
    <row r="2596" spans="16:21" x14ac:dyDescent="0.3">
      <c r="P2596" s="134"/>
      <c r="Q2596" s="242">
        <v>702101007</v>
      </c>
      <c r="R2596" s="230" t="s">
        <v>7746</v>
      </c>
      <c r="S2596" s="231">
        <v>0.1</v>
      </c>
      <c r="T2596" s="232">
        <v>0.1</v>
      </c>
      <c r="U2596" s="135"/>
    </row>
    <row r="2597" spans="16:21" x14ac:dyDescent="0.3">
      <c r="P2597" s="134"/>
      <c r="Q2597" s="242">
        <v>702101009</v>
      </c>
      <c r="R2597" s="230" t="s">
        <v>7747</v>
      </c>
      <c r="S2597" s="231">
        <v>0.1</v>
      </c>
      <c r="T2597" s="232">
        <v>0.1</v>
      </c>
      <c r="U2597" s="135"/>
    </row>
    <row r="2598" spans="16:21" x14ac:dyDescent="0.3">
      <c r="P2598" s="134"/>
      <c r="Q2598" s="242">
        <v>702101010</v>
      </c>
      <c r="R2598" s="230" t="s">
        <v>7748</v>
      </c>
      <c r="S2598" s="231">
        <v>0.1</v>
      </c>
      <c r="T2598" s="232">
        <v>0.1</v>
      </c>
      <c r="U2598" s="135"/>
    </row>
    <row r="2599" spans="16:21" x14ac:dyDescent="0.3">
      <c r="P2599" s="134"/>
      <c r="Q2599" s="242">
        <v>702101014</v>
      </c>
      <c r="R2599" s="230" t="s">
        <v>7749</v>
      </c>
      <c r="S2599" s="231">
        <v>0.1</v>
      </c>
      <c r="T2599" s="232">
        <v>0.1</v>
      </c>
      <c r="U2599" s="135"/>
    </row>
    <row r="2600" spans="16:21" x14ac:dyDescent="0.3">
      <c r="P2600" s="134"/>
      <c r="Q2600" s="242">
        <v>702101015</v>
      </c>
      <c r="R2600" s="230" t="s">
        <v>7750</v>
      </c>
      <c r="S2600" s="231">
        <v>0.1</v>
      </c>
      <c r="T2600" s="232">
        <v>0.1</v>
      </c>
      <c r="U2600" s="135"/>
    </row>
    <row r="2601" spans="16:21" x14ac:dyDescent="0.3">
      <c r="P2601" s="134"/>
      <c r="Q2601" s="242">
        <v>702101018</v>
      </c>
      <c r="R2601" s="230" t="s">
        <v>7751</v>
      </c>
      <c r="S2601" s="231">
        <v>0.1</v>
      </c>
      <c r="T2601" s="232">
        <v>0.1</v>
      </c>
      <c r="U2601" s="135"/>
    </row>
    <row r="2602" spans="16:21" x14ac:dyDescent="0.3">
      <c r="P2602" s="134"/>
      <c r="Q2602" s="242">
        <v>702101019</v>
      </c>
      <c r="R2602" s="230" t="s">
        <v>7752</v>
      </c>
      <c r="S2602" s="231">
        <v>0.1</v>
      </c>
      <c r="T2602" s="232">
        <v>0.1</v>
      </c>
      <c r="U2602" s="135"/>
    </row>
    <row r="2603" spans="16:21" x14ac:dyDescent="0.3">
      <c r="P2603" s="134"/>
      <c r="Q2603" s="242">
        <v>702101021</v>
      </c>
      <c r="R2603" s="230" t="s">
        <v>7720</v>
      </c>
      <c r="S2603" s="231">
        <v>0.1</v>
      </c>
      <c r="T2603" s="232">
        <v>0.1</v>
      </c>
      <c r="U2603" s="135"/>
    </row>
    <row r="2604" spans="16:21" x14ac:dyDescent="0.3">
      <c r="P2604" s="134"/>
      <c r="Q2604" s="242">
        <v>702101022</v>
      </c>
      <c r="R2604" s="230" t="s">
        <v>7719</v>
      </c>
      <c r="S2604" s="231">
        <v>0.1</v>
      </c>
      <c r="T2604" s="232">
        <v>0.1</v>
      </c>
      <c r="U2604" s="135"/>
    </row>
    <row r="2605" spans="16:21" x14ac:dyDescent="0.3">
      <c r="P2605" s="134"/>
      <c r="Q2605" s="242">
        <v>702101024</v>
      </c>
      <c r="R2605" s="230" t="s">
        <v>7753</v>
      </c>
      <c r="S2605" s="231">
        <v>0.1</v>
      </c>
      <c r="T2605" s="232">
        <v>0.1</v>
      </c>
      <c r="U2605" s="135"/>
    </row>
    <row r="2606" spans="16:21" x14ac:dyDescent="0.3">
      <c r="P2606" s="134"/>
      <c r="Q2606" s="242">
        <v>702101026</v>
      </c>
      <c r="R2606" s="230" t="s">
        <v>7754</v>
      </c>
      <c r="S2606" s="231">
        <v>0.1</v>
      </c>
      <c r="T2606" s="232">
        <v>0.1</v>
      </c>
      <c r="U2606" s="135"/>
    </row>
    <row r="2607" spans="16:21" x14ac:dyDescent="0.3">
      <c r="P2607" s="134"/>
      <c r="Q2607" s="242">
        <v>702101888</v>
      </c>
      <c r="R2607" s="230" t="s">
        <v>7755</v>
      </c>
      <c r="S2607" s="231">
        <v>0.1</v>
      </c>
      <c r="T2607" s="232">
        <v>0.1</v>
      </c>
      <c r="U2607" s="135"/>
    </row>
    <row r="2608" spans="16:21" x14ac:dyDescent="0.3">
      <c r="P2608" s="134"/>
      <c r="Q2608" s="242">
        <v>311201001</v>
      </c>
      <c r="R2608" s="230" t="s">
        <v>8294</v>
      </c>
      <c r="S2608" s="231">
        <v>0.1</v>
      </c>
      <c r="T2608" s="232">
        <v>0.1</v>
      </c>
      <c r="U2608" s="135"/>
    </row>
    <row r="2609" spans="16:21" x14ac:dyDescent="0.3">
      <c r="P2609" s="134"/>
      <c r="Q2609" s="242">
        <v>311201002</v>
      </c>
      <c r="R2609" s="230" t="s">
        <v>8295</v>
      </c>
      <c r="S2609" s="231">
        <v>0.1</v>
      </c>
      <c r="T2609" s="232">
        <v>0.1</v>
      </c>
      <c r="U2609" s="135"/>
    </row>
    <row r="2610" spans="16:21" x14ac:dyDescent="0.3">
      <c r="P2610" s="134"/>
      <c r="Q2610" s="242">
        <v>311201003</v>
      </c>
      <c r="R2610" s="230" t="s">
        <v>8296</v>
      </c>
      <c r="S2610" s="231">
        <v>0.1</v>
      </c>
      <c r="T2610" s="232">
        <v>0.1</v>
      </c>
      <c r="U2610" s="135"/>
    </row>
    <row r="2611" spans="16:21" x14ac:dyDescent="0.3">
      <c r="P2611" s="134"/>
      <c r="Q2611" s="242">
        <v>311201004</v>
      </c>
      <c r="R2611" s="230" t="s">
        <v>8297</v>
      </c>
      <c r="S2611" s="231">
        <v>0.1</v>
      </c>
      <c r="T2611" s="232">
        <v>0.1</v>
      </c>
      <c r="U2611" s="135"/>
    </row>
    <row r="2612" spans="16:21" x14ac:dyDescent="0.3">
      <c r="P2612" s="134"/>
      <c r="Q2612" s="242">
        <v>311201005</v>
      </c>
      <c r="R2612" s="230" t="s">
        <v>8298</v>
      </c>
      <c r="S2612" s="231">
        <v>0.1</v>
      </c>
      <c r="T2612" s="232">
        <v>0.1</v>
      </c>
      <c r="U2612" s="135"/>
    </row>
    <row r="2613" spans="16:21" x14ac:dyDescent="0.3">
      <c r="P2613" s="134"/>
      <c r="Q2613" s="242">
        <v>311201006</v>
      </c>
      <c r="R2613" s="230" t="s">
        <v>8299</v>
      </c>
      <c r="S2613" s="231">
        <v>0.1</v>
      </c>
      <c r="T2613" s="232">
        <v>0.1</v>
      </c>
      <c r="U2613" s="135"/>
    </row>
    <row r="2614" spans="16:21" x14ac:dyDescent="0.3">
      <c r="P2614" s="134"/>
      <c r="Q2614" s="242">
        <v>311201007</v>
      </c>
      <c r="R2614" s="230" t="s">
        <v>8300</v>
      </c>
      <c r="S2614" s="231">
        <v>0.1</v>
      </c>
      <c r="T2614" s="232">
        <v>0.1</v>
      </c>
      <c r="U2614" s="135"/>
    </row>
    <row r="2615" spans="16:21" x14ac:dyDescent="0.3">
      <c r="P2615" s="134"/>
      <c r="Q2615" s="242">
        <v>311201034</v>
      </c>
      <c r="R2615" s="230" t="s">
        <v>8301</v>
      </c>
      <c r="S2615" s="231">
        <v>0.1</v>
      </c>
      <c r="T2615" s="232">
        <v>0.1</v>
      </c>
      <c r="U2615" s="135"/>
    </row>
    <row r="2616" spans="16:21" x14ac:dyDescent="0.3">
      <c r="P2616" s="134"/>
      <c r="Q2616" s="242">
        <v>311201036</v>
      </c>
      <c r="R2616" s="230" t="s">
        <v>8302</v>
      </c>
      <c r="S2616" s="231">
        <v>0.1</v>
      </c>
      <c r="T2616" s="232">
        <v>0.1</v>
      </c>
      <c r="U2616" s="135"/>
    </row>
    <row r="2617" spans="16:21" x14ac:dyDescent="0.3">
      <c r="P2617" s="134"/>
      <c r="Q2617" s="242">
        <v>311201037</v>
      </c>
      <c r="R2617" s="230" t="s">
        <v>8303</v>
      </c>
      <c r="S2617" s="231">
        <v>0.1</v>
      </c>
      <c r="T2617" s="232">
        <v>0.1</v>
      </c>
      <c r="U2617" s="135"/>
    </row>
    <row r="2618" spans="16:21" x14ac:dyDescent="0.3">
      <c r="P2618" s="134"/>
      <c r="Q2618" s="242">
        <v>311201038</v>
      </c>
      <c r="R2618" s="230" t="s">
        <v>8304</v>
      </c>
      <c r="S2618" s="231">
        <v>0.1</v>
      </c>
      <c r="T2618" s="232">
        <v>0.1</v>
      </c>
      <c r="U2618" s="135"/>
    </row>
    <row r="2619" spans="16:21" x14ac:dyDescent="0.3">
      <c r="P2619" s="134"/>
      <c r="Q2619" s="242">
        <v>311201048</v>
      </c>
      <c r="R2619" s="230" t="s">
        <v>8305</v>
      </c>
      <c r="S2619" s="231">
        <v>0.1</v>
      </c>
      <c r="T2619" s="232">
        <v>0.1</v>
      </c>
      <c r="U2619" s="135"/>
    </row>
    <row r="2620" spans="16:21" x14ac:dyDescent="0.3">
      <c r="P2620" s="134"/>
      <c r="Q2620" s="242">
        <v>311201051</v>
      </c>
      <c r="R2620" s="230" t="s">
        <v>8306</v>
      </c>
      <c r="S2620" s="231">
        <v>0.1</v>
      </c>
      <c r="T2620" s="232">
        <v>0.1</v>
      </c>
      <c r="U2620" s="135"/>
    </row>
    <row r="2621" spans="16:21" x14ac:dyDescent="0.3">
      <c r="P2621" s="134"/>
      <c r="Q2621" s="242">
        <v>311201052</v>
      </c>
      <c r="R2621" s="230" t="s">
        <v>8307</v>
      </c>
      <c r="S2621" s="231">
        <v>0.1</v>
      </c>
      <c r="T2621" s="232">
        <v>0.1</v>
      </c>
      <c r="U2621" s="135"/>
    </row>
    <row r="2622" spans="16:21" x14ac:dyDescent="0.3">
      <c r="P2622" s="134"/>
      <c r="Q2622" s="242">
        <v>311201053</v>
      </c>
      <c r="R2622" s="230" t="s">
        <v>8308</v>
      </c>
      <c r="S2622" s="231">
        <v>0.1</v>
      </c>
      <c r="T2622" s="232">
        <v>0.1</v>
      </c>
      <c r="U2622" s="135"/>
    </row>
    <row r="2623" spans="16:21" x14ac:dyDescent="0.3">
      <c r="P2623" s="134"/>
      <c r="Q2623" s="242">
        <v>311201054</v>
      </c>
      <c r="R2623" s="230" t="s">
        <v>8309</v>
      </c>
      <c r="S2623" s="231">
        <v>0.1</v>
      </c>
      <c r="T2623" s="232">
        <v>0.1</v>
      </c>
      <c r="U2623" s="135"/>
    </row>
    <row r="2624" spans="16:21" x14ac:dyDescent="0.3">
      <c r="P2624" s="134"/>
      <c r="Q2624" s="242">
        <v>311202001</v>
      </c>
      <c r="R2624" s="230" t="s">
        <v>8310</v>
      </c>
      <c r="S2624" s="231">
        <v>0.1</v>
      </c>
      <c r="T2624" s="232">
        <v>0.1</v>
      </c>
      <c r="U2624" s="135"/>
    </row>
    <row r="2625" spans="16:21" x14ac:dyDescent="0.3">
      <c r="P2625" s="134"/>
      <c r="Q2625" s="242">
        <v>503301002</v>
      </c>
      <c r="R2625" s="230" t="s">
        <v>8311</v>
      </c>
      <c r="S2625" s="231">
        <v>0.1</v>
      </c>
      <c r="T2625" s="232">
        <v>0.1</v>
      </c>
      <c r="U2625" s="135"/>
    </row>
    <row r="2626" spans="16:21" x14ac:dyDescent="0.3">
      <c r="P2626" s="134"/>
      <c r="Q2626" s="242">
        <v>601301001</v>
      </c>
      <c r="R2626" s="230" t="s">
        <v>7792</v>
      </c>
      <c r="S2626" s="231">
        <v>0.1</v>
      </c>
      <c r="T2626" s="232">
        <v>0.1</v>
      </c>
      <c r="U2626" s="135"/>
    </row>
    <row r="2627" spans="16:21" x14ac:dyDescent="0.3">
      <c r="P2627" s="134"/>
      <c r="Q2627" s="242">
        <v>601301002</v>
      </c>
      <c r="R2627" s="230" t="s">
        <v>7793</v>
      </c>
      <c r="S2627" s="231">
        <v>0.1</v>
      </c>
      <c r="T2627" s="232">
        <v>0.1</v>
      </c>
      <c r="U2627" s="135"/>
    </row>
    <row r="2628" spans="16:21" x14ac:dyDescent="0.3">
      <c r="P2628" s="134"/>
      <c r="Q2628" s="242">
        <v>601301004</v>
      </c>
      <c r="R2628" s="230" t="s">
        <v>7794</v>
      </c>
      <c r="S2628" s="231">
        <v>0.1</v>
      </c>
      <c r="T2628" s="232">
        <v>0.1</v>
      </c>
      <c r="U2628" s="135"/>
    </row>
    <row r="2629" spans="16:21" x14ac:dyDescent="0.3">
      <c r="P2629" s="134"/>
      <c r="Q2629" s="242">
        <v>601301005</v>
      </c>
      <c r="R2629" s="230" t="s">
        <v>7795</v>
      </c>
      <c r="S2629" s="231">
        <v>0.1</v>
      </c>
      <c r="T2629" s="232">
        <v>0.1</v>
      </c>
      <c r="U2629" s="135"/>
    </row>
    <row r="2630" spans="16:21" x14ac:dyDescent="0.3">
      <c r="P2630" s="134"/>
      <c r="Q2630" s="242">
        <v>601301006</v>
      </c>
      <c r="R2630" s="230" t="s">
        <v>7796</v>
      </c>
      <c r="S2630" s="231">
        <v>0.1</v>
      </c>
      <c r="T2630" s="232">
        <v>0.1</v>
      </c>
      <c r="U2630" s="135"/>
    </row>
    <row r="2631" spans="16:21" x14ac:dyDescent="0.3">
      <c r="P2631" s="134"/>
      <c r="Q2631" s="242">
        <v>601301007</v>
      </c>
      <c r="R2631" s="230" t="s">
        <v>7797</v>
      </c>
      <c r="S2631" s="231">
        <v>0.1</v>
      </c>
      <c r="T2631" s="232">
        <v>0.1</v>
      </c>
      <c r="U2631" s="135"/>
    </row>
    <row r="2632" spans="16:21" x14ac:dyDescent="0.3">
      <c r="P2632" s="134"/>
      <c r="Q2632" s="242">
        <v>601301009</v>
      </c>
      <c r="R2632" s="230" t="s">
        <v>7798</v>
      </c>
      <c r="S2632" s="231">
        <v>0.1</v>
      </c>
      <c r="T2632" s="232">
        <v>0.1</v>
      </c>
      <c r="U2632" s="135"/>
    </row>
    <row r="2633" spans="16:21" x14ac:dyDescent="0.3">
      <c r="P2633" s="134"/>
      <c r="Q2633" s="242">
        <v>601301011</v>
      </c>
      <c r="R2633" s="230" t="s">
        <v>7799</v>
      </c>
      <c r="S2633" s="231">
        <v>0.1</v>
      </c>
      <c r="T2633" s="232">
        <v>0.1</v>
      </c>
      <c r="U2633" s="135"/>
    </row>
    <row r="2634" spans="16:21" x14ac:dyDescent="0.3">
      <c r="P2634" s="134"/>
      <c r="Q2634" s="242">
        <v>601301012</v>
      </c>
      <c r="R2634" s="230" t="s">
        <v>7800</v>
      </c>
      <c r="S2634" s="231">
        <v>0.1</v>
      </c>
      <c r="T2634" s="232">
        <v>0.1</v>
      </c>
      <c r="U2634" s="135"/>
    </row>
    <row r="2635" spans="16:21" x14ac:dyDescent="0.3">
      <c r="P2635" s="134"/>
      <c r="Q2635" s="242">
        <v>601301013</v>
      </c>
      <c r="R2635" s="230" t="s">
        <v>7801</v>
      </c>
      <c r="S2635" s="231">
        <v>0.1</v>
      </c>
      <c r="T2635" s="232">
        <v>0.1</v>
      </c>
      <c r="U2635" s="135"/>
    </row>
    <row r="2636" spans="16:21" x14ac:dyDescent="0.3">
      <c r="P2636" s="134"/>
      <c r="Q2636" s="242">
        <v>601301016</v>
      </c>
      <c r="R2636" s="230" t="s">
        <v>7802</v>
      </c>
      <c r="S2636" s="231">
        <v>0.1</v>
      </c>
      <c r="T2636" s="232">
        <v>0.1</v>
      </c>
      <c r="U2636" s="135"/>
    </row>
    <row r="2637" spans="16:21" x14ac:dyDescent="0.3">
      <c r="P2637" s="134"/>
      <c r="Q2637" s="242">
        <v>601301018</v>
      </c>
      <c r="R2637" s="230" t="s">
        <v>7803</v>
      </c>
      <c r="S2637" s="231">
        <v>0.1</v>
      </c>
      <c r="T2637" s="232">
        <v>0.1</v>
      </c>
      <c r="U2637" s="135"/>
    </row>
    <row r="2638" spans="16:21" x14ac:dyDescent="0.3">
      <c r="P2638" s="134"/>
      <c r="Q2638" s="242">
        <v>601301022</v>
      </c>
      <c r="R2638" s="230" t="s">
        <v>7804</v>
      </c>
      <c r="S2638" s="231">
        <v>0.1</v>
      </c>
      <c r="T2638" s="232">
        <v>0.1</v>
      </c>
      <c r="U2638" s="135"/>
    </row>
    <row r="2639" spans="16:21" x14ac:dyDescent="0.3">
      <c r="P2639" s="134"/>
      <c r="Q2639" s="242">
        <v>601301025</v>
      </c>
      <c r="R2639" s="230" t="s">
        <v>7805</v>
      </c>
      <c r="S2639" s="231">
        <v>0.1</v>
      </c>
      <c r="T2639" s="232">
        <v>0.1</v>
      </c>
      <c r="U2639" s="135"/>
    </row>
    <row r="2640" spans="16:21" x14ac:dyDescent="0.3">
      <c r="P2640" s="134"/>
      <c r="Q2640" s="242">
        <v>601301028</v>
      </c>
      <c r="R2640" s="230" t="s">
        <v>7806</v>
      </c>
      <c r="S2640" s="231">
        <v>0.1</v>
      </c>
      <c r="T2640" s="232">
        <v>0.1</v>
      </c>
      <c r="U2640" s="135"/>
    </row>
    <row r="2641" spans="16:21" x14ac:dyDescent="0.3">
      <c r="P2641" s="134"/>
      <c r="Q2641" s="242">
        <v>601301032</v>
      </c>
      <c r="R2641" s="230" t="s">
        <v>7807</v>
      </c>
      <c r="S2641" s="231">
        <v>0.1</v>
      </c>
      <c r="T2641" s="232">
        <v>0.1</v>
      </c>
      <c r="U2641" s="135"/>
    </row>
    <row r="2642" spans="16:21" x14ac:dyDescent="0.3">
      <c r="P2642" s="134"/>
      <c r="Q2642" s="242">
        <v>601301033</v>
      </c>
      <c r="R2642" s="230" t="s">
        <v>7808</v>
      </c>
      <c r="S2642" s="231">
        <v>0.1</v>
      </c>
      <c r="T2642" s="232">
        <v>0.1</v>
      </c>
      <c r="U2642" s="135"/>
    </row>
    <row r="2643" spans="16:21" x14ac:dyDescent="0.3">
      <c r="P2643" s="134"/>
      <c r="Q2643" s="242">
        <v>601301034</v>
      </c>
      <c r="R2643" s="230" t="s">
        <v>7809</v>
      </c>
      <c r="S2643" s="231">
        <v>0.1</v>
      </c>
      <c r="T2643" s="232">
        <v>0.1</v>
      </c>
      <c r="U2643" s="135"/>
    </row>
    <row r="2644" spans="16:21" x14ac:dyDescent="0.3">
      <c r="P2644" s="134"/>
      <c r="Q2644" s="242">
        <v>601301035</v>
      </c>
      <c r="R2644" s="230" t="s">
        <v>7810</v>
      </c>
      <c r="S2644" s="231">
        <v>0.1</v>
      </c>
      <c r="T2644" s="232">
        <v>0.1</v>
      </c>
      <c r="U2644" s="135"/>
    </row>
    <row r="2645" spans="16:21" x14ac:dyDescent="0.3">
      <c r="P2645" s="134"/>
      <c r="Q2645" s="242">
        <v>601401002</v>
      </c>
      <c r="R2645" s="230" t="s">
        <v>7811</v>
      </c>
      <c r="S2645" s="231">
        <v>0.1</v>
      </c>
      <c r="T2645" s="232">
        <v>0.1</v>
      </c>
      <c r="U2645" s="135"/>
    </row>
    <row r="2646" spans="16:21" x14ac:dyDescent="0.3">
      <c r="P2646" s="134"/>
      <c r="Q2646" s="242">
        <v>601401013</v>
      </c>
      <c r="R2646" s="230" t="s">
        <v>7812</v>
      </c>
      <c r="S2646" s="231">
        <v>0.1</v>
      </c>
      <c r="T2646" s="232">
        <v>0.1</v>
      </c>
      <c r="U2646" s="135"/>
    </row>
    <row r="2647" spans="16:21" x14ac:dyDescent="0.3">
      <c r="P2647" s="134"/>
      <c r="Q2647" s="242">
        <v>601501008</v>
      </c>
      <c r="R2647" s="230" t="s">
        <v>8312</v>
      </c>
      <c r="S2647" s="231">
        <v>0.1</v>
      </c>
      <c r="T2647" s="232">
        <v>0.1</v>
      </c>
      <c r="U2647" s="135"/>
    </row>
    <row r="2648" spans="16:21" x14ac:dyDescent="0.3">
      <c r="P2648" s="134"/>
      <c r="Q2648" s="242">
        <v>602201008</v>
      </c>
      <c r="R2648" s="230" t="s">
        <v>7824</v>
      </c>
      <c r="S2648" s="231">
        <v>0.1</v>
      </c>
      <c r="T2648" s="232">
        <v>0.1</v>
      </c>
      <c r="U2648" s="135"/>
    </row>
    <row r="2649" spans="16:21" x14ac:dyDescent="0.3">
      <c r="P2649" s="134"/>
      <c r="Q2649" s="242">
        <v>603101043</v>
      </c>
      <c r="R2649" s="230" t="s">
        <v>7825</v>
      </c>
      <c r="S2649" s="231">
        <v>0.1</v>
      </c>
      <c r="T2649" s="232">
        <v>0.1</v>
      </c>
      <c r="U2649" s="135"/>
    </row>
    <row r="2650" spans="16:21" x14ac:dyDescent="0.3">
      <c r="P2650" s="134"/>
      <c r="Q2650" s="242">
        <v>603101049</v>
      </c>
      <c r="R2650" s="230" t="s">
        <v>7822</v>
      </c>
      <c r="S2650" s="231">
        <v>0.1</v>
      </c>
      <c r="T2650" s="232">
        <v>0.1</v>
      </c>
      <c r="U2650" s="135"/>
    </row>
    <row r="2651" spans="16:21" x14ac:dyDescent="0.3">
      <c r="P2651" s="134"/>
      <c r="Q2651" s="242">
        <v>606402032</v>
      </c>
      <c r="R2651" s="230" t="s">
        <v>7826</v>
      </c>
      <c r="S2651" s="231">
        <v>0.1</v>
      </c>
      <c r="T2651" s="232">
        <v>0.1</v>
      </c>
      <c r="U2651" s="135"/>
    </row>
    <row r="2652" spans="16:21" x14ac:dyDescent="0.3">
      <c r="P2652" s="134"/>
      <c r="Q2652" s="242">
        <v>606402064</v>
      </c>
      <c r="R2652" s="230" t="s">
        <v>7827</v>
      </c>
      <c r="S2652" s="231">
        <v>0.1</v>
      </c>
      <c r="T2652" s="232">
        <v>0.1</v>
      </c>
      <c r="U2652" s="135"/>
    </row>
    <row r="2653" spans="16:21" x14ac:dyDescent="0.3">
      <c r="P2653" s="134"/>
      <c r="Q2653" s="242">
        <v>309101001</v>
      </c>
      <c r="R2653" s="230" t="s">
        <v>7762</v>
      </c>
      <c r="S2653" s="231">
        <v>0.1</v>
      </c>
      <c r="T2653" s="232">
        <v>0.1</v>
      </c>
      <c r="U2653" s="135"/>
    </row>
    <row r="2654" spans="16:21" x14ac:dyDescent="0.3">
      <c r="P2654" s="134"/>
      <c r="Q2654" s="242">
        <v>309101004</v>
      </c>
      <c r="R2654" s="230" t="s">
        <v>7763</v>
      </c>
      <c r="S2654" s="231">
        <v>0.1</v>
      </c>
      <c r="T2654" s="232">
        <v>0.1</v>
      </c>
      <c r="U2654" s="135"/>
    </row>
    <row r="2655" spans="16:21" x14ac:dyDescent="0.3">
      <c r="P2655" s="134"/>
      <c r="Q2655" s="242">
        <v>309101005</v>
      </c>
      <c r="R2655" s="230" t="s">
        <v>7764</v>
      </c>
      <c r="S2655" s="231">
        <v>0.1</v>
      </c>
      <c r="T2655" s="232">
        <v>0.1</v>
      </c>
      <c r="U2655" s="135"/>
    </row>
    <row r="2656" spans="16:21" x14ac:dyDescent="0.3">
      <c r="P2656" s="134"/>
      <c r="Q2656" s="242">
        <v>309101011</v>
      </c>
      <c r="R2656" s="230" t="s">
        <v>7765</v>
      </c>
      <c r="S2656" s="231">
        <v>0.1</v>
      </c>
      <c r="T2656" s="232">
        <v>0.1</v>
      </c>
      <c r="U2656" s="135"/>
    </row>
    <row r="2657" spans="16:21" x14ac:dyDescent="0.3">
      <c r="P2657" s="134"/>
      <c r="Q2657" s="242">
        <v>309101012</v>
      </c>
      <c r="R2657" s="230" t="s">
        <v>7766</v>
      </c>
      <c r="S2657" s="231">
        <v>0.1</v>
      </c>
      <c r="T2657" s="232">
        <v>0.1</v>
      </c>
      <c r="U2657" s="135"/>
    </row>
    <row r="2658" spans="16:21" x14ac:dyDescent="0.3">
      <c r="P2658" s="134"/>
      <c r="Q2658" s="242">
        <v>309101014</v>
      </c>
      <c r="R2658" s="230" t="s">
        <v>7767</v>
      </c>
      <c r="S2658" s="231">
        <v>0.1</v>
      </c>
      <c r="T2658" s="232">
        <v>0.1</v>
      </c>
      <c r="U2658" s="135"/>
    </row>
    <row r="2659" spans="16:21" x14ac:dyDescent="0.3">
      <c r="P2659" s="134"/>
      <c r="Q2659" s="242">
        <v>309102001</v>
      </c>
      <c r="R2659" s="230" t="s">
        <v>7768</v>
      </c>
      <c r="S2659" s="231">
        <v>0.1</v>
      </c>
      <c r="T2659" s="232">
        <v>0.1</v>
      </c>
      <c r="U2659" s="135"/>
    </row>
    <row r="2660" spans="16:21" x14ac:dyDescent="0.3">
      <c r="P2660" s="134"/>
      <c r="Q2660" s="242">
        <v>309102003</v>
      </c>
      <c r="R2660" s="230" t="s">
        <v>7769</v>
      </c>
      <c r="S2660" s="231">
        <v>0.1</v>
      </c>
      <c r="T2660" s="232">
        <v>0.1</v>
      </c>
      <c r="U2660" s="135"/>
    </row>
    <row r="2661" spans="16:21" x14ac:dyDescent="0.3">
      <c r="P2661" s="134"/>
      <c r="Q2661" s="242">
        <v>309102009</v>
      </c>
      <c r="R2661" s="230" t="s">
        <v>7721</v>
      </c>
      <c r="S2661" s="231">
        <v>0.1</v>
      </c>
      <c r="T2661" s="232">
        <v>0.1</v>
      </c>
      <c r="U2661" s="135"/>
    </row>
    <row r="2662" spans="16:21" x14ac:dyDescent="0.3">
      <c r="P2662" s="134"/>
      <c r="Q2662" s="242">
        <v>309102011</v>
      </c>
      <c r="R2662" s="230" t="s">
        <v>7722</v>
      </c>
      <c r="S2662" s="231">
        <v>0.1</v>
      </c>
      <c r="T2662" s="232">
        <v>0.1</v>
      </c>
      <c r="U2662" s="135"/>
    </row>
    <row r="2663" spans="16:21" x14ac:dyDescent="0.3">
      <c r="P2663" s="134"/>
      <c r="Q2663" s="242">
        <v>309102013</v>
      </c>
      <c r="R2663" s="230" t="s">
        <v>7723</v>
      </c>
      <c r="S2663" s="231">
        <v>0.1</v>
      </c>
      <c r="T2663" s="232">
        <v>0.1</v>
      </c>
      <c r="U2663" s="135"/>
    </row>
    <row r="2664" spans="16:21" x14ac:dyDescent="0.3">
      <c r="P2664" s="134"/>
      <c r="Q2664" s="242">
        <v>309102016</v>
      </c>
      <c r="R2664" s="230" t="s">
        <v>7724</v>
      </c>
      <c r="S2664" s="231">
        <v>0.1</v>
      </c>
      <c r="T2664" s="232">
        <v>0.1</v>
      </c>
      <c r="U2664" s="135"/>
    </row>
    <row r="2665" spans="16:21" x14ac:dyDescent="0.3">
      <c r="P2665" s="134"/>
      <c r="Q2665" s="242">
        <v>309102028</v>
      </c>
      <c r="R2665" s="230" t="s">
        <v>7770</v>
      </c>
      <c r="S2665" s="231">
        <v>0.1</v>
      </c>
      <c r="T2665" s="232">
        <v>0.1</v>
      </c>
      <c r="U2665" s="135"/>
    </row>
    <row r="2666" spans="16:21" x14ac:dyDescent="0.3">
      <c r="P2666" s="134"/>
      <c r="Q2666" s="242">
        <v>309201004</v>
      </c>
      <c r="R2666" s="230" t="s">
        <v>7771</v>
      </c>
      <c r="S2666" s="231">
        <v>0.1</v>
      </c>
      <c r="T2666" s="232">
        <v>0.1</v>
      </c>
      <c r="U2666" s="135"/>
    </row>
    <row r="2667" spans="16:21" x14ac:dyDescent="0.3">
      <c r="P2667" s="134"/>
      <c r="Q2667" s="242">
        <v>309201020</v>
      </c>
      <c r="R2667" s="230" t="s">
        <v>7772</v>
      </c>
      <c r="S2667" s="231">
        <v>0.1</v>
      </c>
      <c r="T2667" s="232">
        <v>0.1</v>
      </c>
      <c r="U2667" s="135"/>
    </row>
    <row r="2668" spans="16:21" x14ac:dyDescent="0.3">
      <c r="P2668" s="134"/>
      <c r="Q2668" s="242">
        <v>309201021</v>
      </c>
      <c r="R2668" s="230" t="s">
        <v>7773</v>
      </c>
      <c r="S2668" s="231">
        <v>0.1</v>
      </c>
      <c r="T2668" s="232">
        <v>0.1</v>
      </c>
      <c r="U2668" s="135"/>
    </row>
    <row r="2669" spans="16:21" x14ac:dyDescent="0.3">
      <c r="P2669" s="134"/>
      <c r="Q2669" s="242">
        <v>309301001</v>
      </c>
      <c r="R2669" s="230" t="s">
        <v>8313</v>
      </c>
      <c r="S2669" s="231">
        <v>0.1</v>
      </c>
      <c r="T2669" s="232">
        <v>0.1</v>
      </c>
      <c r="U2669" s="135"/>
    </row>
    <row r="2670" spans="16:21" x14ac:dyDescent="0.3">
      <c r="P2670" s="134"/>
      <c r="Q2670" s="242">
        <v>309301002</v>
      </c>
      <c r="R2670" s="230" t="s">
        <v>8314</v>
      </c>
      <c r="S2670" s="231">
        <v>0.1</v>
      </c>
      <c r="T2670" s="232">
        <v>0.1</v>
      </c>
      <c r="U2670" s="135"/>
    </row>
    <row r="2671" spans="16:21" x14ac:dyDescent="0.3">
      <c r="P2671" s="134"/>
      <c r="Q2671" s="242">
        <v>309301012</v>
      </c>
      <c r="R2671" s="230" t="s">
        <v>8315</v>
      </c>
      <c r="S2671" s="231">
        <v>0.1</v>
      </c>
      <c r="T2671" s="232">
        <v>0.1</v>
      </c>
      <c r="U2671" s="135"/>
    </row>
    <row r="2672" spans="16:21" x14ac:dyDescent="0.3">
      <c r="P2672" s="134"/>
      <c r="Q2672" s="242">
        <v>310103018</v>
      </c>
      <c r="R2672" s="230" t="s">
        <v>7774</v>
      </c>
      <c r="S2672" s="231">
        <v>0.1</v>
      </c>
      <c r="T2672" s="232">
        <v>0.1</v>
      </c>
      <c r="U2672" s="135"/>
    </row>
    <row r="2673" spans="16:21" x14ac:dyDescent="0.3">
      <c r="P2673" s="134"/>
      <c r="Q2673" s="242">
        <v>311101001</v>
      </c>
      <c r="R2673" s="230" t="s">
        <v>7775</v>
      </c>
      <c r="S2673" s="231">
        <v>0.1</v>
      </c>
      <c r="T2673" s="232">
        <v>0.1</v>
      </c>
      <c r="U2673" s="135"/>
    </row>
    <row r="2674" spans="16:21" x14ac:dyDescent="0.3">
      <c r="P2674" s="134"/>
      <c r="Q2674" s="242">
        <v>311101002</v>
      </c>
      <c r="R2674" s="230" t="s">
        <v>7776</v>
      </c>
      <c r="S2674" s="231">
        <v>0.1</v>
      </c>
      <c r="T2674" s="232">
        <v>0.1</v>
      </c>
      <c r="U2674" s="135"/>
    </row>
    <row r="2675" spans="16:21" x14ac:dyDescent="0.3">
      <c r="P2675" s="134"/>
      <c r="Q2675" s="242">
        <v>311101003</v>
      </c>
      <c r="R2675" s="230" t="s">
        <v>7777</v>
      </c>
      <c r="S2675" s="231">
        <v>0.1</v>
      </c>
      <c r="T2675" s="232">
        <v>0.1</v>
      </c>
      <c r="U2675" s="135"/>
    </row>
    <row r="2676" spans="16:21" x14ac:dyDescent="0.3">
      <c r="P2676" s="134"/>
      <c r="Q2676" s="242">
        <v>311101006</v>
      </c>
      <c r="R2676" s="230" t="s">
        <v>7778</v>
      </c>
      <c r="S2676" s="231">
        <v>0.1</v>
      </c>
      <c r="T2676" s="232">
        <v>0.1</v>
      </c>
      <c r="U2676" s="135"/>
    </row>
    <row r="2677" spans="16:21" x14ac:dyDescent="0.3">
      <c r="P2677" s="134"/>
      <c r="Q2677" s="242">
        <v>311101007</v>
      </c>
      <c r="R2677" s="230" t="s">
        <v>7779</v>
      </c>
      <c r="S2677" s="231">
        <v>0.1</v>
      </c>
      <c r="T2677" s="232">
        <v>0.1</v>
      </c>
      <c r="U2677" s="135"/>
    </row>
    <row r="2678" spans="16:21" x14ac:dyDescent="0.3">
      <c r="P2678" s="134"/>
      <c r="Q2678" s="242">
        <v>311101008</v>
      </c>
      <c r="R2678" s="230" t="s">
        <v>7780</v>
      </c>
      <c r="S2678" s="231">
        <v>0.1</v>
      </c>
      <c r="T2678" s="232">
        <v>0.1</v>
      </c>
      <c r="U2678" s="135"/>
    </row>
    <row r="2679" spans="16:21" x14ac:dyDescent="0.3">
      <c r="P2679" s="134"/>
      <c r="Q2679" s="242">
        <v>311101012</v>
      </c>
      <c r="R2679" s="230" t="s">
        <v>7781</v>
      </c>
      <c r="S2679" s="231">
        <v>0.1</v>
      </c>
      <c r="T2679" s="232">
        <v>0.1</v>
      </c>
      <c r="U2679" s="135"/>
    </row>
    <row r="2680" spans="16:21" x14ac:dyDescent="0.3">
      <c r="P2680" s="134"/>
      <c r="Q2680" s="242">
        <v>311101013</v>
      </c>
      <c r="R2680" s="230" t="s">
        <v>7782</v>
      </c>
      <c r="S2680" s="231">
        <v>0.1</v>
      </c>
      <c r="T2680" s="232">
        <v>0.1</v>
      </c>
      <c r="U2680" s="135"/>
    </row>
    <row r="2681" spans="16:21" x14ac:dyDescent="0.3">
      <c r="P2681" s="134"/>
      <c r="Q2681" s="242">
        <v>311101014</v>
      </c>
      <c r="R2681" s="230" t="s">
        <v>7783</v>
      </c>
      <c r="S2681" s="231">
        <v>0.1</v>
      </c>
      <c r="T2681" s="232">
        <v>0.1</v>
      </c>
      <c r="U2681" s="135"/>
    </row>
    <row r="2682" spans="16:21" x14ac:dyDescent="0.3">
      <c r="P2682" s="134"/>
      <c r="Q2682" s="242">
        <v>311102006</v>
      </c>
      <c r="R2682" s="230" t="s">
        <v>8316</v>
      </c>
      <c r="S2682" s="231">
        <v>0.1</v>
      </c>
      <c r="T2682" s="232">
        <v>0.1</v>
      </c>
      <c r="U2682" s="135"/>
    </row>
    <row r="2683" spans="16:21" x14ac:dyDescent="0.3">
      <c r="P2683" s="134"/>
      <c r="Q2683" s="242">
        <v>311201008</v>
      </c>
      <c r="R2683" s="230" t="s">
        <v>7828</v>
      </c>
      <c r="S2683" s="231">
        <v>0.1</v>
      </c>
      <c r="T2683" s="232">
        <v>0.1</v>
      </c>
      <c r="U2683" s="135"/>
    </row>
    <row r="2684" spans="16:21" x14ac:dyDescent="0.3">
      <c r="P2684" s="134"/>
      <c r="Q2684" s="242">
        <v>311201009</v>
      </c>
      <c r="R2684" s="230" t="s">
        <v>7829</v>
      </c>
      <c r="S2684" s="231">
        <v>0.1</v>
      </c>
      <c r="T2684" s="232">
        <v>0.1</v>
      </c>
      <c r="U2684" s="135"/>
    </row>
    <row r="2685" spans="16:21" x14ac:dyDescent="0.3">
      <c r="P2685" s="134"/>
      <c r="Q2685" s="242">
        <v>311201011</v>
      </c>
      <c r="R2685" s="230" t="s">
        <v>7831</v>
      </c>
      <c r="S2685" s="231">
        <v>0.1</v>
      </c>
      <c r="T2685" s="232">
        <v>0.1</v>
      </c>
      <c r="U2685" s="135"/>
    </row>
    <row r="2686" spans="16:21" x14ac:dyDescent="0.3">
      <c r="P2686" s="134"/>
      <c r="Q2686" s="242">
        <v>311201040</v>
      </c>
      <c r="R2686" s="230" t="s">
        <v>7832</v>
      </c>
      <c r="S2686" s="231">
        <v>0.1</v>
      </c>
      <c r="T2686" s="232">
        <v>0.1</v>
      </c>
      <c r="U2686" s="135"/>
    </row>
    <row r="2687" spans="16:21" x14ac:dyDescent="0.3">
      <c r="P2687" s="134"/>
      <c r="Q2687" s="242">
        <v>311201047</v>
      </c>
      <c r="R2687" s="230" t="s">
        <v>7833</v>
      </c>
      <c r="S2687" s="231">
        <v>0.1</v>
      </c>
      <c r="T2687" s="232">
        <v>0.1</v>
      </c>
      <c r="U2687" s="135"/>
    </row>
    <row r="2688" spans="16:21" x14ac:dyDescent="0.3">
      <c r="P2688" s="134"/>
      <c r="Q2688" s="242">
        <v>311202010</v>
      </c>
      <c r="R2688" s="230" t="s">
        <v>7830</v>
      </c>
      <c r="S2688" s="231">
        <v>0.1</v>
      </c>
      <c r="T2688" s="232">
        <v>0.1</v>
      </c>
      <c r="U2688" s="135"/>
    </row>
    <row r="2689" spans="16:21" x14ac:dyDescent="0.3">
      <c r="P2689" s="134"/>
      <c r="Q2689" s="242">
        <v>701201006</v>
      </c>
      <c r="R2689" s="230" t="s">
        <v>7823</v>
      </c>
      <c r="S2689" s="231">
        <v>0.1</v>
      </c>
      <c r="T2689" s="232">
        <v>0.1</v>
      </c>
      <c r="U2689" s="135"/>
    </row>
    <row r="2690" spans="16:21" x14ac:dyDescent="0.3">
      <c r="P2690" s="134"/>
      <c r="Q2690" s="242">
        <v>505101001</v>
      </c>
      <c r="R2690" s="230" t="s">
        <v>7813</v>
      </c>
      <c r="S2690" s="231">
        <v>0.1</v>
      </c>
      <c r="T2690" s="232">
        <v>0.1</v>
      </c>
      <c r="U2690" s="135"/>
    </row>
    <row r="2691" spans="16:21" x14ac:dyDescent="0.3">
      <c r="P2691" s="134"/>
      <c r="Q2691" s="242">
        <v>505101002</v>
      </c>
      <c r="R2691" s="230" t="s">
        <v>7814</v>
      </c>
      <c r="S2691" s="231">
        <v>0.1</v>
      </c>
      <c r="T2691" s="232">
        <v>0.1</v>
      </c>
      <c r="U2691" s="135"/>
    </row>
    <row r="2692" spans="16:21" x14ac:dyDescent="0.3">
      <c r="P2692" s="134"/>
      <c r="Q2692" s="242">
        <v>505101008</v>
      </c>
      <c r="R2692" s="230" t="s">
        <v>7815</v>
      </c>
      <c r="S2692" s="231">
        <v>0.1</v>
      </c>
      <c r="T2692" s="232">
        <v>0.1</v>
      </c>
      <c r="U2692" s="135"/>
    </row>
    <row r="2693" spans="16:21" x14ac:dyDescent="0.3">
      <c r="P2693" s="134"/>
      <c r="Q2693" s="242">
        <v>505101009</v>
      </c>
      <c r="R2693" s="230" t="s">
        <v>7816</v>
      </c>
      <c r="S2693" s="231">
        <v>0.1</v>
      </c>
      <c r="T2693" s="232">
        <v>0.1</v>
      </c>
      <c r="U2693" s="135"/>
    </row>
    <row r="2694" spans="16:21" x14ac:dyDescent="0.3">
      <c r="P2694" s="134"/>
      <c r="Q2694" s="242">
        <v>505101010</v>
      </c>
      <c r="R2694" s="230" t="s">
        <v>7817</v>
      </c>
      <c r="S2694" s="231">
        <v>0.1</v>
      </c>
      <c r="T2694" s="232">
        <v>0.1</v>
      </c>
      <c r="U2694" s="135"/>
    </row>
    <row r="2695" spans="16:21" x14ac:dyDescent="0.3">
      <c r="P2695" s="134"/>
      <c r="Q2695" s="242">
        <v>505101012</v>
      </c>
      <c r="R2695" s="230" t="s">
        <v>7818</v>
      </c>
      <c r="S2695" s="231">
        <v>0.1</v>
      </c>
      <c r="T2695" s="232">
        <v>0.1</v>
      </c>
      <c r="U2695" s="135"/>
    </row>
    <row r="2696" spans="16:21" x14ac:dyDescent="0.3">
      <c r="P2696" s="134"/>
      <c r="Q2696" s="242">
        <v>505101013</v>
      </c>
      <c r="R2696" s="230" t="s">
        <v>7819</v>
      </c>
      <c r="S2696" s="231">
        <v>0.1</v>
      </c>
      <c r="T2696" s="232">
        <v>0.1</v>
      </c>
      <c r="U2696" s="135"/>
    </row>
    <row r="2697" spans="16:21" x14ac:dyDescent="0.3">
      <c r="P2697" s="134"/>
      <c r="Q2697" s="242">
        <v>505101015</v>
      </c>
      <c r="R2697" s="230" t="s">
        <v>7820</v>
      </c>
      <c r="S2697" s="231">
        <v>0.1</v>
      </c>
      <c r="T2697" s="232">
        <v>0.1</v>
      </c>
      <c r="U2697" s="135"/>
    </row>
    <row r="2698" spans="16:21" x14ac:dyDescent="0.3">
      <c r="P2698" s="134"/>
      <c r="Q2698" s="242">
        <v>505101017</v>
      </c>
      <c r="R2698" s="230" t="s">
        <v>7821</v>
      </c>
      <c r="S2698" s="231">
        <v>0.1</v>
      </c>
      <c r="T2698" s="232">
        <v>0.1</v>
      </c>
      <c r="U2698" s="135"/>
    </row>
    <row r="2699" spans="16:21" x14ac:dyDescent="0.3">
      <c r="P2699" s="134"/>
      <c r="Q2699" s="242">
        <v>505102001</v>
      </c>
      <c r="R2699" s="230" t="s">
        <v>8317</v>
      </c>
      <c r="S2699" s="231">
        <v>0.1</v>
      </c>
      <c r="T2699" s="232">
        <v>0.1</v>
      </c>
      <c r="U2699" s="135"/>
    </row>
    <row r="2700" spans="16:21" x14ac:dyDescent="0.3">
      <c r="P2700" s="134"/>
      <c r="Q2700" s="242">
        <v>506101002</v>
      </c>
      <c r="R2700" s="230" t="s">
        <v>8318</v>
      </c>
      <c r="S2700" s="231">
        <v>0.1</v>
      </c>
      <c r="T2700" s="232">
        <v>0.1</v>
      </c>
      <c r="U2700" s="135"/>
    </row>
    <row r="2701" spans="16:21" x14ac:dyDescent="0.3">
      <c r="P2701" s="134"/>
      <c r="Q2701" s="242">
        <v>506101006</v>
      </c>
      <c r="R2701" s="230" t="s">
        <v>8319</v>
      </c>
      <c r="S2701" s="231">
        <v>0.1</v>
      </c>
      <c r="T2701" s="232">
        <v>0.1</v>
      </c>
      <c r="U2701" s="135"/>
    </row>
    <row r="2702" spans="16:21" x14ac:dyDescent="0.3">
      <c r="P2702" s="134"/>
      <c r="Q2702" s="242">
        <v>506101007</v>
      </c>
      <c r="R2702" s="230" t="s">
        <v>8320</v>
      </c>
      <c r="S2702" s="231">
        <v>0.1</v>
      </c>
      <c r="T2702" s="232">
        <v>0.1</v>
      </c>
      <c r="U2702" s="135"/>
    </row>
    <row r="2703" spans="16:21" x14ac:dyDescent="0.3">
      <c r="P2703" s="134"/>
      <c r="Q2703" s="242">
        <v>506101008</v>
      </c>
      <c r="R2703" s="230" t="s">
        <v>8321</v>
      </c>
      <c r="S2703" s="231">
        <v>0.1</v>
      </c>
      <c r="T2703" s="232">
        <v>0.1</v>
      </c>
      <c r="U2703" s="135"/>
    </row>
    <row r="2704" spans="16:21" x14ac:dyDescent="0.3">
      <c r="P2704" s="134"/>
      <c r="Q2704" s="242">
        <v>506101011</v>
      </c>
      <c r="R2704" s="230" t="s">
        <v>8322</v>
      </c>
      <c r="S2704" s="231">
        <v>0.1</v>
      </c>
      <c r="T2704" s="232">
        <v>0.1</v>
      </c>
      <c r="U2704" s="135"/>
    </row>
    <row r="2705" spans="16:21" x14ac:dyDescent="0.3">
      <c r="P2705" s="134"/>
      <c r="Q2705" s="242">
        <v>506101014</v>
      </c>
      <c r="R2705" s="230" t="s">
        <v>8323</v>
      </c>
      <c r="S2705" s="231">
        <v>0.1</v>
      </c>
      <c r="T2705" s="232">
        <v>0.1</v>
      </c>
      <c r="U2705" s="135"/>
    </row>
    <row r="2706" spans="16:21" x14ac:dyDescent="0.3">
      <c r="P2706" s="134"/>
      <c r="Q2706" s="242">
        <v>506102001</v>
      </c>
      <c r="R2706" s="230" t="s">
        <v>8324</v>
      </c>
      <c r="S2706" s="231">
        <v>0.1</v>
      </c>
      <c r="T2706" s="232">
        <v>0.1</v>
      </c>
      <c r="U2706" s="135"/>
    </row>
    <row r="2707" spans="16:21" x14ac:dyDescent="0.3">
      <c r="P2707" s="134"/>
      <c r="Q2707" s="242">
        <v>506102002</v>
      </c>
      <c r="R2707" s="230" t="s">
        <v>8325</v>
      </c>
      <c r="S2707" s="231">
        <v>0.1</v>
      </c>
      <c r="T2707" s="232">
        <v>0.1</v>
      </c>
      <c r="U2707" s="135"/>
    </row>
    <row r="2708" spans="16:21" x14ac:dyDescent="0.3">
      <c r="P2708" s="134"/>
      <c r="Q2708" s="242">
        <v>506102005</v>
      </c>
      <c r="R2708" s="230" t="s">
        <v>8326</v>
      </c>
      <c r="S2708" s="231">
        <v>0.1</v>
      </c>
      <c r="T2708" s="232">
        <v>0.1</v>
      </c>
      <c r="U2708" s="135"/>
    </row>
    <row r="2709" spans="16:21" x14ac:dyDescent="0.3">
      <c r="P2709" s="134"/>
      <c r="Q2709" s="242">
        <v>506102006</v>
      </c>
      <c r="R2709" s="230" t="s">
        <v>8327</v>
      </c>
      <c r="S2709" s="231">
        <v>0.1</v>
      </c>
      <c r="T2709" s="232">
        <v>0.1</v>
      </c>
      <c r="U2709" s="135"/>
    </row>
    <row r="2710" spans="16:21" x14ac:dyDescent="0.3">
      <c r="P2710" s="134"/>
      <c r="Q2710" s="242">
        <v>506102007</v>
      </c>
      <c r="R2710" s="230" t="s">
        <v>8328</v>
      </c>
      <c r="S2710" s="231">
        <v>0.1</v>
      </c>
      <c r="T2710" s="232">
        <v>0.1</v>
      </c>
      <c r="U2710" s="135"/>
    </row>
    <row r="2711" spans="16:21" x14ac:dyDescent="0.3">
      <c r="P2711" s="134"/>
      <c r="Q2711" s="242">
        <v>506102008</v>
      </c>
      <c r="R2711" s="230" t="s">
        <v>8329</v>
      </c>
      <c r="S2711" s="231">
        <v>0.1</v>
      </c>
      <c r="T2711" s="232">
        <v>0.1</v>
      </c>
      <c r="U2711" s="135"/>
    </row>
    <row r="2712" spans="16:21" x14ac:dyDescent="0.3">
      <c r="P2712" s="134"/>
      <c r="Q2712" s="242">
        <v>506102009</v>
      </c>
      <c r="R2712" s="230" t="s">
        <v>8330</v>
      </c>
      <c r="S2712" s="231">
        <v>0.1</v>
      </c>
      <c r="T2712" s="232">
        <v>0.1</v>
      </c>
      <c r="U2712" s="135"/>
    </row>
    <row r="2713" spans="16:21" x14ac:dyDescent="0.3">
      <c r="P2713" s="134"/>
      <c r="Q2713" s="242">
        <v>506102018</v>
      </c>
      <c r="R2713" s="230" t="s">
        <v>8331</v>
      </c>
      <c r="S2713" s="231">
        <v>0.1</v>
      </c>
      <c r="T2713" s="232">
        <v>0.1</v>
      </c>
      <c r="U2713" s="135"/>
    </row>
    <row r="2714" spans="16:21" x14ac:dyDescent="0.3">
      <c r="P2714" s="134"/>
      <c r="Q2714" s="242">
        <v>506102019</v>
      </c>
      <c r="R2714" s="230" t="s">
        <v>8332</v>
      </c>
      <c r="S2714" s="231">
        <v>0.1</v>
      </c>
      <c r="T2714" s="232">
        <v>0.1</v>
      </c>
      <c r="U2714" s="135"/>
    </row>
    <row r="2715" spans="16:21" x14ac:dyDescent="0.3">
      <c r="P2715" s="134"/>
      <c r="Q2715" s="242">
        <v>601101001</v>
      </c>
      <c r="R2715" s="230" t="s">
        <v>7784</v>
      </c>
      <c r="S2715" s="231">
        <v>0.1</v>
      </c>
      <c r="T2715" s="232">
        <v>0.1</v>
      </c>
      <c r="U2715" s="135"/>
    </row>
    <row r="2716" spans="16:21" x14ac:dyDescent="0.3">
      <c r="P2716" s="134"/>
      <c r="Q2716" s="242">
        <v>601101002</v>
      </c>
      <c r="R2716" s="230" t="s">
        <v>7785</v>
      </c>
      <c r="S2716" s="231">
        <v>0.1</v>
      </c>
      <c r="T2716" s="232">
        <v>0.1</v>
      </c>
      <c r="U2716" s="135"/>
    </row>
    <row r="2717" spans="16:21" x14ac:dyDescent="0.3">
      <c r="P2717" s="134"/>
      <c r="Q2717" s="242">
        <v>601102001</v>
      </c>
      <c r="R2717" s="230" t="s">
        <v>7786</v>
      </c>
      <c r="S2717" s="231">
        <v>0.1</v>
      </c>
      <c r="T2717" s="232">
        <v>0.1</v>
      </c>
      <c r="U2717" s="135"/>
    </row>
    <row r="2718" spans="16:21" x14ac:dyDescent="0.3">
      <c r="P2718" s="134"/>
      <c r="Q2718" s="242">
        <v>601102004</v>
      </c>
      <c r="R2718" s="230" t="s">
        <v>7787</v>
      </c>
      <c r="S2718" s="231">
        <v>0.1</v>
      </c>
      <c r="T2718" s="232">
        <v>0.1</v>
      </c>
      <c r="U2718" s="135"/>
    </row>
    <row r="2719" spans="16:21" x14ac:dyDescent="0.3">
      <c r="P2719" s="134"/>
      <c r="Q2719" s="242">
        <v>601102005</v>
      </c>
      <c r="R2719" s="230" t="s">
        <v>7788</v>
      </c>
      <c r="S2719" s="231">
        <v>0.1</v>
      </c>
      <c r="T2719" s="232">
        <v>0.1</v>
      </c>
      <c r="U2719" s="135"/>
    </row>
    <row r="2720" spans="16:21" x14ac:dyDescent="0.3">
      <c r="P2720" s="134"/>
      <c r="Q2720" s="242">
        <v>601102008</v>
      </c>
      <c r="R2720" s="230" t="s">
        <v>7789</v>
      </c>
      <c r="S2720" s="231">
        <v>0.1</v>
      </c>
      <c r="T2720" s="232">
        <v>0.1</v>
      </c>
      <c r="U2720" s="135"/>
    </row>
    <row r="2721" spans="16:21" x14ac:dyDescent="0.3">
      <c r="P2721" s="134"/>
      <c r="Q2721" s="242">
        <v>601102012</v>
      </c>
      <c r="R2721" s="230" t="s">
        <v>7790</v>
      </c>
      <c r="S2721" s="231">
        <v>0.1</v>
      </c>
      <c r="T2721" s="232">
        <v>0.1</v>
      </c>
      <c r="U2721" s="135"/>
    </row>
    <row r="2722" spans="16:21" x14ac:dyDescent="0.3">
      <c r="P2722" s="134"/>
      <c r="Q2722" s="242">
        <v>601201012</v>
      </c>
      <c r="R2722" s="230" t="s">
        <v>7791</v>
      </c>
      <c r="S2722" s="231">
        <v>0.1</v>
      </c>
      <c r="T2722" s="232">
        <v>0.1</v>
      </c>
      <c r="U2722" s="135"/>
    </row>
    <row r="2723" spans="16:21" x14ac:dyDescent="0.3">
      <c r="P2723" s="134"/>
      <c r="Q2723" s="242">
        <v>601501001</v>
      </c>
      <c r="R2723" s="230" t="s">
        <v>8333</v>
      </c>
      <c r="S2723" s="231">
        <v>0.1</v>
      </c>
      <c r="T2723" s="232">
        <v>0.1</v>
      </c>
      <c r="U2723" s="135"/>
    </row>
    <row r="2724" spans="16:21" x14ac:dyDescent="0.3">
      <c r="P2724" s="134"/>
      <c r="Q2724" s="242">
        <v>603101038</v>
      </c>
      <c r="R2724" s="230" t="s">
        <v>7834</v>
      </c>
      <c r="S2724" s="231">
        <v>0.1</v>
      </c>
      <c r="T2724" s="232">
        <v>0.1</v>
      </c>
      <c r="U2724" s="135"/>
    </row>
    <row r="2725" spans="16:21" x14ac:dyDescent="0.3">
      <c r="P2725" s="134"/>
      <c r="Q2725" s="242">
        <v>603101039</v>
      </c>
      <c r="R2725" s="230" t="s">
        <v>7835</v>
      </c>
      <c r="S2725" s="231">
        <v>0.1</v>
      </c>
      <c r="T2725" s="232">
        <v>0.1</v>
      </c>
      <c r="U2725" s="135"/>
    </row>
    <row r="2726" spans="16:21" x14ac:dyDescent="0.3">
      <c r="P2726" s="134"/>
      <c r="Q2726" s="242">
        <v>603101041</v>
      </c>
      <c r="R2726" s="230" t="s">
        <v>7836</v>
      </c>
      <c r="S2726" s="231">
        <v>0.1</v>
      </c>
      <c r="T2726" s="232">
        <v>0.1</v>
      </c>
      <c r="U2726" s="135"/>
    </row>
    <row r="2727" spans="16:21" x14ac:dyDescent="0.3">
      <c r="P2727" s="134"/>
      <c r="Q2727" s="242">
        <v>501101001</v>
      </c>
      <c r="R2727" s="230" t="s">
        <v>8334</v>
      </c>
      <c r="S2727" s="231">
        <v>0.1</v>
      </c>
      <c r="T2727" s="232">
        <v>0.1</v>
      </c>
      <c r="U2727" s="135"/>
    </row>
    <row r="2728" spans="16:21" x14ac:dyDescent="0.3">
      <c r="P2728" s="134"/>
      <c r="Q2728" s="242">
        <v>501101002</v>
      </c>
      <c r="R2728" s="230" t="s">
        <v>8335</v>
      </c>
      <c r="S2728" s="231">
        <v>0.1</v>
      </c>
      <c r="T2728" s="232">
        <v>0.1</v>
      </c>
      <c r="U2728" s="135"/>
    </row>
    <row r="2729" spans="16:21" x14ac:dyDescent="0.3">
      <c r="P2729" s="134"/>
      <c r="Q2729" s="242">
        <v>501102001</v>
      </c>
      <c r="R2729" s="230" t="s">
        <v>8336</v>
      </c>
      <c r="S2729" s="231">
        <v>0.1</v>
      </c>
      <c r="T2729" s="232">
        <v>0.1</v>
      </c>
      <c r="U2729" s="135"/>
    </row>
    <row r="2730" spans="16:21" x14ac:dyDescent="0.3">
      <c r="P2730" s="134"/>
      <c r="Q2730" s="242">
        <v>501103001</v>
      </c>
      <c r="R2730" s="230" t="s">
        <v>8337</v>
      </c>
      <c r="S2730" s="231">
        <v>0.1</v>
      </c>
      <c r="T2730" s="232">
        <v>0.1</v>
      </c>
      <c r="U2730" s="135"/>
    </row>
    <row r="2731" spans="16:21" x14ac:dyDescent="0.3">
      <c r="P2731" s="134"/>
      <c r="Q2731" s="242">
        <v>502101001</v>
      </c>
      <c r="R2731" s="230" t="s">
        <v>8338</v>
      </c>
      <c r="S2731" s="231">
        <v>0.1</v>
      </c>
      <c r="T2731" s="232">
        <v>0.1</v>
      </c>
      <c r="U2731" s="135"/>
    </row>
    <row r="2732" spans="16:21" x14ac:dyDescent="0.3">
      <c r="P2732" s="134"/>
      <c r="Q2732" s="242">
        <v>502101002</v>
      </c>
      <c r="R2732" s="230" t="s">
        <v>8339</v>
      </c>
      <c r="S2732" s="231">
        <v>0.1</v>
      </c>
      <c r="T2732" s="232">
        <v>0.1</v>
      </c>
      <c r="U2732" s="135"/>
    </row>
    <row r="2733" spans="16:21" x14ac:dyDescent="0.3">
      <c r="P2733" s="134"/>
      <c r="Q2733" s="242">
        <v>502101003</v>
      </c>
      <c r="R2733" s="230" t="s">
        <v>8340</v>
      </c>
      <c r="S2733" s="231">
        <v>0.1</v>
      </c>
      <c r="T2733" s="232">
        <v>0.1</v>
      </c>
      <c r="U2733" s="135"/>
    </row>
    <row r="2734" spans="16:21" x14ac:dyDescent="0.3">
      <c r="P2734" s="134"/>
      <c r="Q2734" s="242">
        <v>502101004</v>
      </c>
      <c r="R2734" s="230" t="s">
        <v>7824</v>
      </c>
      <c r="S2734" s="231">
        <v>0.1</v>
      </c>
      <c r="T2734" s="232">
        <v>0.1</v>
      </c>
      <c r="U2734" s="135"/>
    </row>
    <row r="2735" spans="16:21" x14ac:dyDescent="0.3">
      <c r="P2735" s="134"/>
      <c r="Q2735" s="242">
        <v>502101005</v>
      </c>
      <c r="R2735" s="230" t="s">
        <v>8341</v>
      </c>
      <c r="S2735" s="231">
        <v>0.1</v>
      </c>
      <c r="T2735" s="232">
        <v>0.1</v>
      </c>
      <c r="U2735" s="135"/>
    </row>
    <row r="2736" spans="16:21" x14ac:dyDescent="0.3">
      <c r="P2736" s="134"/>
      <c r="Q2736" s="242">
        <v>502101006</v>
      </c>
      <c r="R2736" s="230" t="s">
        <v>8342</v>
      </c>
      <c r="S2736" s="231">
        <v>0.1</v>
      </c>
      <c r="T2736" s="232">
        <v>0.1</v>
      </c>
      <c r="U2736" s="135"/>
    </row>
    <row r="2737" spans="16:21" x14ac:dyDescent="0.3">
      <c r="P2737" s="134"/>
      <c r="Q2737" s="242">
        <v>502101007</v>
      </c>
      <c r="R2737" s="230" t="s">
        <v>8343</v>
      </c>
      <c r="S2737" s="231">
        <v>0.1</v>
      </c>
      <c r="T2737" s="232">
        <v>0.1</v>
      </c>
      <c r="U2737" s="135"/>
    </row>
    <row r="2738" spans="16:21" x14ac:dyDescent="0.3">
      <c r="P2738" s="134"/>
      <c r="Q2738" s="242">
        <v>502101008</v>
      </c>
      <c r="R2738" s="230" t="s">
        <v>8344</v>
      </c>
      <c r="S2738" s="231">
        <v>0.1</v>
      </c>
      <c r="T2738" s="232">
        <v>0.1</v>
      </c>
      <c r="U2738" s="135"/>
    </row>
    <row r="2739" spans="16:21" x14ac:dyDescent="0.3">
      <c r="P2739" s="134"/>
      <c r="Q2739" s="242">
        <v>502101009</v>
      </c>
      <c r="R2739" s="230" t="s">
        <v>8345</v>
      </c>
      <c r="S2739" s="231">
        <v>0.1</v>
      </c>
      <c r="T2739" s="232">
        <v>0.1</v>
      </c>
      <c r="U2739" s="135"/>
    </row>
    <row r="2740" spans="16:21" x14ac:dyDescent="0.3">
      <c r="P2740" s="134"/>
      <c r="Q2740" s="242">
        <v>502101014</v>
      </c>
      <c r="R2740" s="230" t="s">
        <v>8346</v>
      </c>
      <c r="S2740" s="231">
        <v>0.1</v>
      </c>
      <c r="T2740" s="232">
        <v>0.1</v>
      </c>
      <c r="U2740" s="135"/>
    </row>
    <row r="2741" spans="16:21" x14ac:dyDescent="0.3">
      <c r="P2741" s="134"/>
      <c r="Q2741" s="242">
        <v>502101015</v>
      </c>
      <c r="R2741" s="230" t="s">
        <v>8347</v>
      </c>
      <c r="S2741" s="231">
        <v>0.1</v>
      </c>
      <c r="T2741" s="232">
        <v>0.1</v>
      </c>
      <c r="U2741" s="135"/>
    </row>
    <row r="2742" spans="16:21" x14ac:dyDescent="0.3">
      <c r="P2742" s="134"/>
      <c r="Q2742" s="242">
        <v>502101019</v>
      </c>
      <c r="R2742" s="230" t="s">
        <v>8348</v>
      </c>
      <c r="S2742" s="231">
        <v>0.1</v>
      </c>
      <c r="T2742" s="232">
        <v>0.1</v>
      </c>
      <c r="U2742" s="135"/>
    </row>
    <row r="2743" spans="16:21" x14ac:dyDescent="0.3">
      <c r="P2743" s="134"/>
      <c r="Q2743" s="242">
        <v>502101020</v>
      </c>
      <c r="R2743" s="230" t="s">
        <v>8349</v>
      </c>
      <c r="S2743" s="231">
        <v>0.1</v>
      </c>
      <c r="T2743" s="232">
        <v>0.1</v>
      </c>
      <c r="U2743" s="135"/>
    </row>
    <row r="2744" spans="16:21" x14ac:dyDescent="0.3">
      <c r="P2744" s="134"/>
      <c r="Q2744" s="242">
        <v>502101022</v>
      </c>
      <c r="R2744" s="230" t="s">
        <v>8350</v>
      </c>
      <c r="S2744" s="231">
        <v>0.1</v>
      </c>
      <c r="T2744" s="232">
        <v>0.1</v>
      </c>
      <c r="U2744" s="135"/>
    </row>
    <row r="2745" spans="16:21" x14ac:dyDescent="0.3">
      <c r="P2745" s="134"/>
      <c r="Q2745" s="242">
        <v>502101025</v>
      </c>
      <c r="R2745" s="230" t="s">
        <v>8351</v>
      </c>
      <c r="S2745" s="231">
        <v>0.1</v>
      </c>
      <c r="T2745" s="232">
        <v>0.1</v>
      </c>
      <c r="U2745" s="135"/>
    </row>
    <row r="2746" spans="16:21" x14ac:dyDescent="0.3">
      <c r="P2746" s="134"/>
      <c r="Q2746" s="242">
        <v>502101026</v>
      </c>
      <c r="R2746" s="230" t="s">
        <v>8352</v>
      </c>
      <c r="S2746" s="231">
        <v>0.1</v>
      </c>
      <c r="T2746" s="232">
        <v>0.1</v>
      </c>
      <c r="U2746" s="135"/>
    </row>
    <row r="2747" spans="16:21" x14ac:dyDescent="0.3">
      <c r="P2747" s="134"/>
      <c r="Q2747" s="242">
        <v>502101027</v>
      </c>
      <c r="R2747" s="230" t="s">
        <v>8353</v>
      </c>
      <c r="S2747" s="231">
        <v>0.1</v>
      </c>
      <c r="T2747" s="232">
        <v>0.1</v>
      </c>
      <c r="U2747" s="135"/>
    </row>
    <row r="2748" spans="16:21" x14ac:dyDescent="0.3">
      <c r="P2748" s="134"/>
      <c r="Q2748" s="242">
        <v>502101028</v>
      </c>
      <c r="R2748" s="230" t="s">
        <v>8354</v>
      </c>
      <c r="S2748" s="231">
        <v>0.1</v>
      </c>
      <c r="T2748" s="232">
        <v>0.1</v>
      </c>
      <c r="U2748" s="135"/>
    </row>
    <row r="2749" spans="16:21" x14ac:dyDescent="0.3">
      <c r="P2749" s="134"/>
      <c r="Q2749" s="242">
        <v>502101030</v>
      </c>
      <c r="R2749" s="230" t="s">
        <v>7837</v>
      </c>
      <c r="S2749" s="231">
        <v>0.1</v>
      </c>
      <c r="T2749" s="232">
        <v>0.1</v>
      </c>
      <c r="U2749" s="135"/>
    </row>
    <row r="2750" spans="16:21" x14ac:dyDescent="0.3">
      <c r="P2750" s="134"/>
      <c r="Q2750" s="242">
        <v>502101042</v>
      </c>
      <c r="R2750" s="230" t="s">
        <v>8355</v>
      </c>
      <c r="S2750" s="231">
        <v>0.1</v>
      </c>
      <c r="T2750" s="232">
        <v>0.1</v>
      </c>
      <c r="U2750" s="135"/>
    </row>
    <row r="2751" spans="16:21" x14ac:dyDescent="0.3">
      <c r="P2751" s="134"/>
      <c r="Q2751" s="242">
        <v>502101044</v>
      </c>
      <c r="R2751" s="230" t="s">
        <v>8356</v>
      </c>
      <c r="S2751" s="231">
        <v>0.1</v>
      </c>
      <c r="T2751" s="232">
        <v>0.1</v>
      </c>
      <c r="U2751" s="135"/>
    </row>
    <row r="2752" spans="16:21" x14ac:dyDescent="0.3">
      <c r="P2752" s="134"/>
      <c r="Q2752" s="242">
        <v>502101047</v>
      </c>
      <c r="R2752" s="230" t="s">
        <v>8357</v>
      </c>
      <c r="S2752" s="231">
        <v>0.1</v>
      </c>
      <c r="T2752" s="232">
        <v>0.1</v>
      </c>
      <c r="U2752" s="135"/>
    </row>
    <row r="2753" spans="16:21" x14ac:dyDescent="0.3">
      <c r="P2753" s="134"/>
      <c r="Q2753" s="242">
        <v>502101050</v>
      </c>
      <c r="R2753" s="230" t="s">
        <v>8358</v>
      </c>
      <c r="S2753" s="231">
        <v>0.1</v>
      </c>
      <c r="T2753" s="232">
        <v>0.1</v>
      </c>
      <c r="U2753" s="135"/>
    </row>
    <row r="2754" spans="16:21" x14ac:dyDescent="0.3">
      <c r="P2754" s="134"/>
      <c r="Q2754" s="242">
        <v>502101053</v>
      </c>
      <c r="R2754" s="230" t="s">
        <v>8359</v>
      </c>
      <c r="S2754" s="231">
        <v>0.1</v>
      </c>
      <c r="T2754" s="232">
        <v>0.1</v>
      </c>
      <c r="U2754" s="135"/>
    </row>
    <row r="2755" spans="16:21" x14ac:dyDescent="0.3">
      <c r="P2755" s="134"/>
      <c r="Q2755" s="242">
        <v>502101054</v>
      </c>
      <c r="R2755" s="230" t="s">
        <v>8360</v>
      </c>
      <c r="S2755" s="231">
        <v>0.1</v>
      </c>
      <c r="T2755" s="232">
        <v>0.1</v>
      </c>
      <c r="U2755" s="135"/>
    </row>
    <row r="2756" spans="16:21" x14ac:dyDescent="0.3">
      <c r="P2756" s="134"/>
      <c r="Q2756" s="242">
        <v>502101056</v>
      </c>
      <c r="R2756" s="230" t="s">
        <v>8361</v>
      </c>
      <c r="S2756" s="231">
        <v>0.1</v>
      </c>
      <c r="T2756" s="232">
        <v>0.1</v>
      </c>
      <c r="U2756" s="135"/>
    </row>
    <row r="2757" spans="16:21" x14ac:dyDescent="0.3">
      <c r="P2757" s="134"/>
      <c r="Q2757" s="242">
        <v>502101057</v>
      </c>
      <c r="R2757" s="230" t="s">
        <v>8362</v>
      </c>
      <c r="S2757" s="231">
        <v>0.1</v>
      </c>
      <c r="T2757" s="232">
        <v>0.1</v>
      </c>
      <c r="U2757" s="135"/>
    </row>
    <row r="2758" spans="16:21" x14ac:dyDescent="0.3">
      <c r="P2758" s="134"/>
      <c r="Q2758" s="242">
        <v>502101058</v>
      </c>
      <c r="R2758" s="230" t="s">
        <v>8363</v>
      </c>
      <c r="S2758" s="231">
        <v>0.1</v>
      </c>
      <c r="T2758" s="232">
        <v>0.1</v>
      </c>
      <c r="U2758" s="135"/>
    </row>
    <row r="2759" spans="16:21" x14ac:dyDescent="0.3">
      <c r="P2759" s="134"/>
      <c r="Q2759" s="242">
        <v>502101059</v>
      </c>
      <c r="R2759" s="230" t="s">
        <v>8364</v>
      </c>
      <c r="S2759" s="231">
        <v>0.1</v>
      </c>
      <c r="T2759" s="232">
        <v>0.1</v>
      </c>
      <c r="U2759" s="135"/>
    </row>
    <row r="2760" spans="16:21" x14ac:dyDescent="0.3">
      <c r="P2760" s="134"/>
      <c r="Q2760" s="242">
        <v>502101062</v>
      </c>
      <c r="R2760" s="230" t="s">
        <v>8365</v>
      </c>
      <c r="S2760" s="231">
        <v>0.1</v>
      </c>
      <c r="T2760" s="232">
        <v>0.1</v>
      </c>
      <c r="U2760" s="135"/>
    </row>
    <row r="2761" spans="16:21" x14ac:dyDescent="0.3">
      <c r="P2761" s="134"/>
      <c r="Q2761" s="242">
        <v>502101065</v>
      </c>
      <c r="R2761" s="230" t="s">
        <v>8366</v>
      </c>
      <c r="S2761" s="231">
        <v>0.1</v>
      </c>
      <c r="T2761" s="232">
        <v>0.1</v>
      </c>
      <c r="U2761" s="135"/>
    </row>
    <row r="2762" spans="16:21" x14ac:dyDescent="0.3">
      <c r="P2762" s="134"/>
      <c r="Q2762" s="242">
        <v>502101070</v>
      </c>
      <c r="R2762" s="230" t="s">
        <v>8367</v>
      </c>
      <c r="S2762" s="231">
        <v>0.1</v>
      </c>
      <c r="T2762" s="232">
        <v>0.1</v>
      </c>
      <c r="U2762" s="135"/>
    </row>
    <row r="2763" spans="16:21" x14ac:dyDescent="0.3">
      <c r="P2763" s="134"/>
      <c r="Q2763" s="242">
        <v>502101075</v>
      </c>
      <c r="R2763" s="230" t="s">
        <v>8368</v>
      </c>
      <c r="S2763" s="231">
        <v>0.1</v>
      </c>
      <c r="T2763" s="232">
        <v>0.1</v>
      </c>
      <c r="U2763" s="135"/>
    </row>
    <row r="2764" spans="16:21" x14ac:dyDescent="0.3">
      <c r="P2764" s="134"/>
      <c r="Q2764" s="242">
        <v>502101079</v>
      </c>
      <c r="R2764" s="230" t="s">
        <v>8369</v>
      </c>
      <c r="S2764" s="231">
        <v>0.1</v>
      </c>
      <c r="T2764" s="232">
        <v>0.1</v>
      </c>
      <c r="U2764" s="135"/>
    </row>
    <row r="2765" spans="16:21" x14ac:dyDescent="0.3">
      <c r="P2765" s="134"/>
      <c r="Q2765" s="242">
        <v>502101080</v>
      </c>
      <c r="R2765" s="230" t="s">
        <v>8370</v>
      </c>
      <c r="S2765" s="231">
        <v>0.1</v>
      </c>
      <c r="T2765" s="232">
        <v>0.1</v>
      </c>
      <c r="U2765" s="135"/>
    </row>
    <row r="2766" spans="16:21" x14ac:dyDescent="0.3">
      <c r="P2766" s="134"/>
      <c r="Q2766" s="242">
        <v>502101083</v>
      </c>
      <c r="R2766" s="230" t="s">
        <v>8371</v>
      </c>
      <c r="S2766" s="231">
        <v>0.1</v>
      </c>
      <c r="T2766" s="232">
        <v>0.1</v>
      </c>
      <c r="U2766" s="135"/>
    </row>
    <row r="2767" spans="16:21" x14ac:dyDescent="0.3">
      <c r="P2767" s="134"/>
      <c r="Q2767" s="242">
        <v>502101086</v>
      </c>
      <c r="R2767" s="230" t="s">
        <v>8372</v>
      </c>
      <c r="S2767" s="231">
        <v>0.1</v>
      </c>
      <c r="T2767" s="232">
        <v>0.1</v>
      </c>
      <c r="U2767" s="135"/>
    </row>
    <row r="2768" spans="16:21" x14ac:dyDescent="0.3">
      <c r="P2768" s="134"/>
      <c r="Q2768" s="242">
        <v>502101087</v>
      </c>
      <c r="R2768" s="230" t="s">
        <v>8373</v>
      </c>
      <c r="S2768" s="231">
        <v>0.1</v>
      </c>
      <c r="T2768" s="232">
        <v>0.1</v>
      </c>
      <c r="U2768" s="135"/>
    </row>
    <row r="2769" spans="16:21" x14ac:dyDescent="0.3">
      <c r="P2769" s="134"/>
      <c r="Q2769" s="242">
        <v>502101089</v>
      </c>
      <c r="R2769" s="230" t="s">
        <v>8374</v>
      </c>
      <c r="S2769" s="231">
        <v>0.1</v>
      </c>
      <c r="T2769" s="232">
        <v>0.1</v>
      </c>
      <c r="U2769" s="135"/>
    </row>
    <row r="2770" spans="16:21" x14ac:dyDescent="0.3">
      <c r="P2770" s="134"/>
      <c r="Q2770" s="242">
        <v>502101090</v>
      </c>
      <c r="R2770" s="230" t="s">
        <v>8375</v>
      </c>
      <c r="S2770" s="231">
        <v>0.1</v>
      </c>
      <c r="T2770" s="232">
        <v>0.1</v>
      </c>
      <c r="U2770" s="135"/>
    </row>
    <row r="2771" spans="16:21" x14ac:dyDescent="0.3">
      <c r="P2771" s="134"/>
      <c r="Q2771" s="242">
        <v>502101103</v>
      </c>
      <c r="R2771" s="230" t="s">
        <v>8376</v>
      </c>
      <c r="S2771" s="231">
        <v>0.1</v>
      </c>
      <c r="T2771" s="232">
        <v>0.1</v>
      </c>
      <c r="U2771" s="135"/>
    </row>
    <row r="2772" spans="16:21" x14ac:dyDescent="0.3">
      <c r="P2772" s="134"/>
      <c r="Q2772" s="242">
        <v>502101104</v>
      </c>
      <c r="R2772" s="230" t="s">
        <v>8377</v>
      </c>
      <c r="S2772" s="231">
        <v>0.1</v>
      </c>
      <c r="T2772" s="232">
        <v>0.1</v>
      </c>
      <c r="U2772" s="135"/>
    </row>
    <row r="2773" spans="16:21" x14ac:dyDescent="0.3">
      <c r="P2773" s="134"/>
      <c r="Q2773" s="242">
        <v>502101105</v>
      </c>
      <c r="R2773" s="230" t="s">
        <v>8378</v>
      </c>
      <c r="S2773" s="231">
        <v>0.1</v>
      </c>
      <c r="T2773" s="232">
        <v>0.1</v>
      </c>
      <c r="U2773" s="135"/>
    </row>
    <row r="2774" spans="16:21" x14ac:dyDescent="0.3">
      <c r="P2774" s="134"/>
      <c r="Q2774" s="242">
        <v>502101112</v>
      </c>
      <c r="R2774" s="230" t="s">
        <v>8379</v>
      </c>
      <c r="S2774" s="231">
        <v>0.1</v>
      </c>
      <c r="T2774" s="232">
        <v>0.1</v>
      </c>
      <c r="U2774" s="135"/>
    </row>
    <row r="2775" spans="16:21" x14ac:dyDescent="0.3">
      <c r="P2775" s="134"/>
      <c r="Q2775" s="242">
        <v>502101116</v>
      </c>
      <c r="R2775" s="230" t="s">
        <v>8380</v>
      </c>
      <c r="S2775" s="231">
        <v>0.1</v>
      </c>
      <c r="T2775" s="232">
        <v>0.1</v>
      </c>
      <c r="U2775" s="135"/>
    </row>
    <row r="2776" spans="16:21" x14ac:dyDescent="0.3">
      <c r="P2776" s="134"/>
      <c r="Q2776" s="242">
        <v>502101117</v>
      </c>
      <c r="R2776" s="230" t="s">
        <v>8381</v>
      </c>
      <c r="S2776" s="231">
        <v>0.1</v>
      </c>
      <c r="T2776" s="232">
        <v>0.1</v>
      </c>
      <c r="U2776" s="135"/>
    </row>
    <row r="2777" spans="16:21" x14ac:dyDescent="0.3">
      <c r="P2777" s="134"/>
      <c r="Q2777" s="242">
        <v>502101120</v>
      </c>
      <c r="R2777" s="230" t="s">
        <v>8382</v>
      </c>
      <c r="S2777" s="231">
        <v>0.1</v>
      </c>
      <c r="T2777" s="232">
        <v>0.1</v>
      </c>
      <c r="U2777" s="135"/>
    </row>
    <row r="2778" spans="16:21" x14ac:dyDescent="0.3">
      <c r="P2778" s="134"/>
      <c r="Q2778" s="242">
        <v>502301004</v>
      </c>
      <c r="R2778" s="230" t="s">
        <v>8383</v>
      </c>
      <c r="S2778" s="231">
        <v>0.1</v>
      </c>
      <c r="T2778" s="232">
        <v>0.1</v>
      </c>
      <c r="U2778" s="135"/>
    </row>
    <row r="2779" spans="16:21" x14ac:dyDescent="0.3">
      <c r="P2779" s="134"/>
      <c r="Q2779" s="242">
        <v>502301006</v>
      </c>
      <c r="R2779" s="230" t="s">
        <v>8384</v>
      </c>
      <c r="S2779" s="231">
        <v>0.1</v>
      </c>
      <c r="T2779" s="232">
        <v>0.1</v>
      </c>
      <c r="U2779" s="135"/>
    </row>
    <row r="2780" spans="16:21" x14ac:dyDescent="0.3">
      <c r="P2780" s="134"/>
      <c r="Q2780" s="242">
        <v>502301010</v>
      </c>
      <c r="R2780" s="230" t="s">
        <v>8385</v>
      </c>
      <c r="S2780" s="231">
        <v>0.1</v>
      </c>
      <c r="T2780" s="232">
        <v>0.1</v>
      </c>
      <c r="U2780" s="135"/>
    </row>
    <row r="2781" spans="16:21" x14ac:dyDescent="0.3">
      <c r="P2781" s="134"/>
      <c r="Q2781" s="242">
        <v>502301014</v>
      </c>
      <c r="R2781" s="230" t="s">
        <v>8386</v>
      </c>
      <c r="S2781" s="231">
        <v>0.1</v>
      </c>
      <c r="T2781" s="232">
        <v>0.1</v>
      </c>
      <c r="U2781" s="135"/>
    </row>
    <row r="2782" spans="16:21" x14ac:dyDescent="0.3">
      <c r="P2782" s="134"/>
      <c r="Q2782" s="242">
        <v>502301016</v>
      </c>
      <c r="R2782" s="230" t="s">
        <v>8387</v>
      </c>
      <c r="S2782" s="231">
        <v>0.1</v>
      </c>
      <c r="T2782" s="232">
        <v>0.1</v>
      </c>
      <c r="U2782" s="135"/>
    </row>
    <row r="2783" spans="16:21" x14ac:dyDescent="0.3">
      <c r="P2783" s="134"/>
      <c r="Q2783" s="242">
        <v>502301017</v>
      </c>
      <c r="R2783" s="230" t="s">
        <v>8388</v>
      </c>
      <c r="S2783" s="231">
        <v>0.1</v>
      </c>
      <c r="T2783" s="232">
        <v>0.1</v>
      </c>
      <c r="U2783" s="135"/>
    </row>
    <row r="2784" spans="16:21" x14ac:dyDescent="0.3">
      <c r="P2784" s="134"/>
      <c r="Q2784" s="242">
        <v>502301018</v>
      </c>
      <c r="R2784" s="230" t="s">
        <v>8389</v>
      </c>
      <c r="S2784" s="231">
        <v>0.1</v>
      </c>
      <c r="T2784" s="232">
        <v>0.1</v>
      </c>
      <c r="U2784" s="135"/>
    </row>
    <row r="2785" spans="16:21" x14ac:dyDescent="0.3">
      <c r="P2785" s="134"/>
      <c r="Q2785" s="242">
        <v>502301023</v>
      </c>
      <c r="R2785" s="230" t="s">
        <v>8390</v>
      </c>
      <c r="S2785" s="231">
        <v>0.1</v>
      </c>
      <c r="T2785" s="232">
        <v>0.1</v>
      </c>
      <c r="U2785" s="135"/>
    </row>
    <row r="2786" spans="16:21" x14ac:dyDescent="0.3">
      <c r="P2786" s="134"/>
      <c r="Q2786" s="242">
        <v>502301024</v>
      </c>
      <c r="R2786" s="230" t="s">
        <v>8391</v>
      </c>
      <c r="S2786" s="231">
        <v>0.1</v>
      </c>
      <c r="T2786" s="232">
        <v>0.1</v>
      </c>
      <c r="U2786" s="135"/>
    </row>
    <row r="2787" spans="16:21" x14ac:dyDescent="0.3">
      <c r="P2787" s="134"/>
      <c r="Q2787" s="242">
        <v>502301025</v>
      </c>
      <c r="R2787" s="230" t="s">
        <v>8392</v>
      </c>
      <c r="S2787" s="231">
        <v>0.1</v>
      </c>
      <c r="T2787" s="232">
        <v>0.1</v>
      </c>
      <c r="U2787" s="135"/>
    </row>
    <row r="2788" spans="16:21" x14ac:dyDescent="0.3">
      <c r="P2788" s="134"/>
      <c r="Q2788" s="242">
        <v>502301027</v>
      </c>
      <c r="R2788" s="230" t="s">
        <v>8393</v>
      </c>
      <c r="S2788" s="231">
        <v>0.1</v>
      </c>
      <c r="T2788" s="232">
        <v>0.1</v>
      </c>
      <c r="U2788" s="135"/>
    </row>
    <row r="2789" spans="16:21" x14ac:dyDescent="0.3">
      <c r="P2789" s="134"/>
      <c r="Q2789" s="242">
        <v>502301030</v>
      </c>
      <c r="R2789" s="230" t="s">
        <v>8394</v>
      </c>
      <c r="S2789" s="231">
        <v>0.1</v>
      </c>
      <c r="T2789" s="232">
        <v>0.1</v>
      </c>
      <c r="U2789" s="135"/>
    </row>
    <row r="2790" spans="16:21" x14ac:dyDescent="0.3">
      <c r="P2790" s="134"/>
      <c r="Q2790" s="242">
        <v>502301033</v>
      </c>
      <c r="R2790" s="230" t="s">
        <v>8395</v>
      </c>
      <c r="S2790" s="231">
        <v>0.1</v>
      </c>
      <c r="T2790" s="232">
        <v>0.1</v>
      </c>
      <c r="U2790" s="135"/>
    </row>
    <row r="2791" spans="16:21" x14ac:dyDescent="0.3">
      <c r="P2791" s="134"/>
      <c r="Q2791" s="242">
        <v>502301034</v>
      </c>
      <c r="R2791" s="230" t="s">
        <v>8396</v>
      </c>
      <c r="S2791" s="231">
        <v>0.1</v>
      </c>
      <c r="T2791" s="232">
        <v>0.1</v>
      </c>
      <c r="U2791" s="135"/>
    </row>
    <row r="2792" spans="16:21" x14ac:dyDescent="0.3">
      <c r="P2792" s="134"/>
      <c r="Q2792" s="242">
        <v>502301035</v>
      </c>
      <c r="R2792" s="230" t="s">
        <v>8397</v>
      </c>
      <c r="S2792" s="231">
        <v>0.1</v>
      </c>
      <c r="T2792" s="232">
        <v>0.1</v>
      </c>
      <c r="U2792" s="135"/>
    </row>
    <row r="2793" spans="16:21" x14ac:dyDescent="0.3">
      <c r="P2793" s="134"/>
      <c r="Q2793" s="242">
        <v>502301036</v>
      </c>
      <c r="R2793" s="230" t="s">
        <v>8398</v>
      </c>
      <c r="S2793" s="231">
        <v>0.1</v>
      </c>
      <c r="T2793" s="232">
        <v>0.1</v>
      </c>
      <c r="U2793" s="135"/>
    </row>
    <row r="2794" spans="16:21" x14ac:dyDescent="0.3">
      <c r="P2794" s="134"/>
      <c r="Q2794" s="242">
        <v>502301041</v>
      </c>
      <c r="R2794" s="230" t="s">
        <v>8399</v>
      </c>
      <c r="S2794" s="231">
        <v>0.1</v>
      </c>
      <c r="T2794" s="232">
        <v>0.1</v>
      </c>
      <c r="U2794" s="135"/>
    </row>
    <row r="2795" spans="16:21" x14ac:dyDescent="0.3">
      <c r="P2795" s="134"/>
      <c r="Q2795" s="242">
        <v>502301043</v>
      </c>
      <c r="R2795" s="230" t="s">
        <v>8400</v>
      </c>
      <c r="S2795" s="231">
        <v>0.1</v>
      </c>
      <c r="T2795" s="232">
        <v>0.1</v>
      </c>
      <c r="U2795" s="135"/>
    </row>
    <row r="2796" spans="16:21" x14ac:dyDescent="0.3">
      <c r="P2796" s="134"/>
      <c r="Q2796" s="242">
        <v>502301045</v>
      </c>
      <c r="R2796" s="230" t="s">
        <v>8401</v>
      </c>
      <c r="S2796" s="231">
        <v>0.1</v>
      </c>
      <c r="T2796" s="232">
        <v>0.1</v>
      </c>
      <c r="U2796" s="135"/>
    </row>
    <row r="2797" spans="16:21" x14ac:dyDescent="0.3">
      <c r="P2797" s="134"/>
      <c r="Q2797" s="242">
        <v>502301048</v>
      </c>
      <c r="R2797" s="230" t="s">
        <v>8402</v>
      </c>
      <c r="S2797" s="231">
        <v>0.1</v>
      </c>
      <c r="T2797" s="232">
        <v>0.1</v>
      </c>
      <c r="U2797" s="135"/>
    </row>
    <row r="2798" spans="16:21" x14ac:dyDescent="0.3">
      <c r="P2798" s="134"/>
      <c r="Q2798" s="242">
        <v>502301052</v>
      </c>
      <c r="R2798" s="230" t="s">
        <v>8403</v>
      </c>
      <c r="S2798" s="231">
        <v>0.1</v>
      </c>
      <c r="T2798" s="232">
        <v>0.1</v>
      </c>
      <c r="U2798" s="135"/>
    </row>
    <row r="2799" spans="16:21" x14ac:dyDescent="0.3">
      <c r="P2799" s="134"/>
      <c r="Q2799" s="242">
        <v>502301064</v>
      </c>
      <c r="R2799" s="230" t="s">
        <v>8404</v>
      </c>
      <c r="S2799" s="231">
        <v>0.1</v>
      </c>
      <c r="T2799" s="232">
        <v>0.1</v>
      </c>
      <c r="U2799" s="135"/>
    </row>
    <row r="2800" spans="16:21" x14ac:dyDescent="0.3">
      <c r="P2800" s="134"/>
      <c r="Q2800" s="242">
        <v>502301065</v>
      </c>
      <c r="R2800" s="230" t="s">
        <v>8405</v>
      </c>
      <c r="S2800" s="231">
        <v>0.1</v>
      </c>
      <c r="T2800" s="232">
        <v>0.1</v>
      </c>
      <c r="U2800" s="135"/>
    </row>
    <row r="2801" spans="16:21" x14ac:dyDescent="0.3">
      <c r="P2801" s="134"/>
      <c r="Q2801" s="242">
        <v>502301070</v>
      </c>
      <c r="R2801" s="230" t="s">
        <v>8406</v>
      </c>
      <c r="S2801" s="231">
        <v>0.1</v>
      </c>
      <c r="T2801" s="232">
        <v>0.1</v>
      </c>
      <c r="U2801" s="135"/>
    </row>
    <row r="2802" spans="16:21" x14ac:dyDescent="0.3">
      <c r="P2802" s="134"/>
      <c r="Q2802" s="242">
        <v>502301078</v>
      </c>
      <c r="R2802" s="230" t="s">
        <v>8407</v>
      </c>
      <c r="S2802" s="231">
        <v>0.1</v>
      </c>
      <c r="T2802" s="232">
        <v>0.1</v>
      </c>
      <c r="U2802" s="135"/>
    </row>
    <row r="2803" spans="16:21" x14ac:dyDescent="0.3">
      <c r="P2803" s="134"/>
      <c r="Q2803" s="242">
        <v>502301079</v>
      </c>
      <c r="R2803" s="230" t="s">
        <v>8408</v>
      </c>
      <c r="S2803" s="231">
        <v>0.1</v>
      </c>
      <c r="T2803" s="232">
        <v>0.1</v>
      </c>
      <c r="U2803" s="135"/>
    </row>
    <row r="2804" spans="16:21" x14ac:dyDescent="0.3">
      <c r="P2804" s="134"/>
      <c r="Q2804" s="242">
        <v>709101012</v>
      </c>
      <c r="R2804" s="230" t="s">
        <v>8409</v>
      </c>
      <c r="S2804" s="231">
        <v>0.1</v>
      </c>
      <c r="T2804" s="232">
        <v>0.1</v>
      </c>
      <c r="U2804" s="135"/>
    </row>
    <row r="2805" spans="16:21" x14ac:dyDescent="0.3">
      <c r="P2805" s="134"/>
      <c r="Q2805" s="242">
        <v>307101001</v>
      </c>
      <c r="R2805" s="230" t="s">
        <v>8410</v>
      </c>
      <c r="S2805" s="231">
        <v>0.1</v>
      </c>
      <c r="T2805" s="232">
        <v>0.1</v>
      </c>
      <c r="U2805" s="135"/>
    </row>
    <row r="2806" spans="16:21" x14ac:dyDescent="0.3">
      <c r="P2806" s="134"/>
      <c r="Q2806" s="242">
        <v>307101003</v>
      </c>
      <c r="R2806" s="230" t="s">
        <v>8411</v>
      </c>
      <c r="S2806" s="231">
        <v>0.1</v>
      </c>
      <c r="T2806" s="232">
        <v>0.1</v>
      </c>
      <c r="U2806" s="135"/>
    </row>
    <row r="2807" spans="16:21" x14ac:dyDescent="0.3">
      <c r="P2807" s="134"/>
      <c r="Q2807" s="242">
        <v>307101004</v>
      </c>
      <c r="R2807" s="230" t="s">
        <v>8412</v>
      </c>
      <c r="S2807" s="231">
        <v>0.1</v>
      </c>
      <c r="T2807" s="232">
        <v>0.1</v>
      </c>
      <c r="U2807" s="135"/>
    </row>
    <row r="2808" spans="16:21" x14ac:dyDescent="0.3">
      <c r="P2808" s="134"/>
      <c r="Q2808" s="242">
        <v>307101005</v>
      </c>
      <c r="R2808" s="230" t="s">
        <v>8413</v>
      </c>
      <c r="S2808" s="231">
        <v>0.1</v>
      </c>
      <c r="T2808" s="232">
        <v>0.1</v>
      </c>
      <c r="U2808" s="135"/>
    </row>
    <row r="2809" spans="16:21" x14ac:dyDescent="0.3">
      <c r="P2809" s="134"/>
      <c r="Q2809" s="242">
        <v>307101007</v>
      </c>
      <c r="R2809" s="230" t="s">
        <v>8414</v>
      </c>
      <c r="S2809" s="231">
        <v>0.1</v>
      </c>
      <c r="T2809" s="232">
        <v>0.1</v>
      </c>
      <c r="U2809" s="135"/>
    </row>
    <row r="2810" spans="16:21" x14ac:dyDescent="0.3">
      <c r="P2810" s="134"/>
      <c r="Q2810" s="242">
        <v>307101008</v>
      </c>
      <c r="R2810" s="230" t="s">
        <v>8415</v>
      </c>
      <c r="S2810" s="231">
        <v>0.1</v>
      </c>
      <c r="T2810" s="232">
        <v>0.1</v>
      </c>
      <c r="U2810" s="135"/>
    </row>
    <row r="2811" spans="16:21" x14ac:dyDescent="0.3">
      <c r="P2811" s="134"/>
      <c r="Q2811" s="242">
        <v>307101009</v>
      </c>
      <c r="R2811" s="230" t="s">
        <v>8416</v>
      </c>
      <c r="S2811" s="231">
        <v>0.1</v>
      </c>
      <c r="T2811" s="232">
        <v>0.1</v>
      </c>
      <c r="U2811" s="135"/>
    </row>
    <row r="2812" spans="16:21" x14ac:dyDescent="0.3">
      <c r="P2812" s="134"/>
      <c r="Q2812" s="242">
        <v>307101010</v>
      </c>
      <c r="R2812" s="230" t="s">
        <v>8417</v>
      </c>
      <c r="S2812" s="231">
        <v>0.1</v>
      </c>
      <c r="T2812" s="232">
        <v>0.1</v>
      </c>
      <c r="U2812" s="135"/>
    </row>
    <row r="2813" spans="16:21" x14ac:dyDescent="0.3">
      <c r="P2813" s="134"/>
      <c r="Q2813" s="242">
        <v>307101011</v>
      </c>
      <c r="R2813" s="230" t="s">
        <v>8418</v>
      </c>
      <c r="S2813" s="231">
        <v>0.1</v>
      </c>
      <c r="T2813" s="232">
        <v>0.1</v>
      </c>
      <c r="U2813" s="135"/>
    </row>
    <row r="2814" spans="16:21" x14ac:dyDescent="0.3">
      <c r="P2814" s="134"/>
      <c r="Q2814" s="242">
        <v>307101012</v>
      </c>
      <c r="R2814" s="230" t="s">
        <v>8419</v>
      </c>
      <c r="S2814" s="231">
        <v>0.1</v>
      </c>
      <c r="T2814" s="232">
        <v>0.1</v>
      </c>
      <c r="U2814" s="135"/>
    </row>
    <row r="2815" spans="16:21" x14ac:dyDescent="0.3">
      <c r="P2815" s="134"/>
      <c r="Q2815" s="242">
        <v>307101013</v>
      </c>
      <c r="R2815" s="230" t="s">
        <v>8420</v>
      </c>
      <c r="S2815" s="231">
        <v>0.1</v>
      </c>
      <c r="T2815" s="232">
        <v>0.1</v>
      </c>
      <c r="U2815" s="135"/>
    </row>
    <row r="2816" spans="16:21" x14ac:dyDescent="0.3">
      <c r="P2816" s="134"/>
      <c r="Q2816" s="242">
        <v>307101014</v>
      </c>
      <c r="R2816" s="230" t="s">
        <v>8421</v>
      </c>
      <c r="S2816" s="231">
        <v>0.1</v>
      </c>
      <c r="T2816" s="232">
        <v>0.1</v>
      </c>
      <c r="U2816" s="135"/>
    </row>
    <row r="2817" spans="16:21" x14ac:dyDescent="0.3">
      <c r="P2817" s="134"/>
      <c r="Q2817" s="242">
        <v>307101016</v>
      </c>
      <c r="R2817" s="230" t="s">
        <v>8422</v>
      </c>
      <c r="S2817" s="231">
        <v>0.1</v>
      </c>
      <c r="T2817" s="232">
        <v>0.1</v>
      </c>
      <c r="U2817" s="135"/>
    </row>
    <row r="2818" spans="16:21" x14ac:dyDescent="0.3">
      <c r="P2818" s="134"/>
      <c r="Q2818" s="242">
        <v>307102001</v>
      </c>
      <c r="R2818" s="230" t="s">
        <v>8423</v>
      </c>
      <c r="S2818" s="231">
        <v>0.1</v>
      </c>
      <c r="T2818" s="232">
        <v>0.1</v>
      </c>
      <c r="U2818" s="135"/>
    </row>
    <row r="2819" spans="16:21" x14ac:dyDescent="0.3">
      <c r="P2819" s="134"/>
      <c r="Q2819" s="242">
        <v>307102002</v>
      </c>
      <c r="R2819" s="230" t="s">
        <v>8424</v>
      </c>
      <c r="S2819" s="231">
        <v>0.1</v>
      </c>
      <c r="T2819" s="232">
        <v>0.1</v>
      </c>
      <c r="U2819" s="135"/>
    </row>
    <row r="2820" spans="16:21" x14ac:dyDescent="0.3">
      <c r="P2820" s="134"/>
      <c r="Q2820" s="242">
        <v>307102003</v>
      </c>
      <c r="R2820" s="230" t="s">
        <v>8412</v>
      </c>
      <c r="S2820" s="231">
        <v>0.1</v>
      </c>
      <c r="T2820" s="232">
        <v>0.1</v>
      </c>
      <c r="U2820" s="135"/>
    </row>
    <row r="2821" spans="16:21" x14ac:dyDescent="0.3">
      <c r="P2821" s="134"/>
      <c r="Q2821" s="242">
        <v>307102005</v>
      </c>
      <c r="R2821" s="230" t="s">
        <v>8425</v>
      </c>
      <c r="S2821" s="231">
        <v>0.1</v>
      </c>
      <c r="T2821" s="232">
        <v>0.1</v>
      </c>
      <c r="U2821" s="135"/>
    </row>
    <row r="2822" spans="16:21" x14ac:dyDescent="0.3">
      <c r="P2822" s="134"/>
      <c r="Q2822" s="242">
        <v>307102006</v>
      </c>
      <c r="R2822" s="230" t="s">
        <v>8419</v>
      </c>
      <c r="S2822" s="231">
        <v>0.1</v>
      </c>
      <c r="T2822" s="232">
        <v>0.1</v>
      </c>
      <c r="U2822" s="135"/>
    </row>
    <row r="2823" spans="16:21" x14ac:dyDescent="0.3">
      <c r="P2823" s="134"/>
      <c r="Q2823" s="242">
        <v>307102007</v>
      </c>
      <c r="R2823" s="230" t="s">
        <v>8426</v>
      </c>
      <c r="S2823" s="231">
        <v>0.1</v>
      </c>
      <c r="T2823" s="232">
        <v>0.1</v>
      </c>
      <c r="U2823" s="135"/>
    </row>
    <row r="2824" spans="16:21" x14ac:dyDescent="0.3">
      <c r="P2824" s="134"/>
      <c r="Q2824" s="242">
        <v>307102008</v>
      </c>
      <c r="R2824" s="230" t="s">
        <v>8427</v>
      </c>
      <c r="S2824" s="231">
        <v>0.1</v>
      </c>
      <c r="T2824" s="232">
        <v>0.1</v>
      </c>
      <c r="U2824" s="135"/>
    </row>
    <row r="2825" spans="16:21" x14ac:dyDescent="0.3">
      <c r="P2825" s="134"/>
      <c r="Q2825" s="242">
        <v>307102010</v>
      </c>
      <c r="R2825" s="230" t="s">
        <v>8428</v>
      </c>
      <c r="S2825" s="231">
        <v>0.1</v>
      </c>
      <c r="T2825" s="232">
        <v>0.1</v>
      </c>
      <c r="U2825" s="135"/>
    </row>
    <row r="2826" spans="16:21" x14ac:dyDescent="0.3">
      <c r="P2826" s="134"/>
      <c r="Q2826" s="242">
        <v>307103002</v>
      </c>
      <c r="R2826" s="230" t="s">
        <v>8429</v>
      </c>
      <c r="S2826" s="231">
        <v>0.1</v>
      </c>
      <c r="T2826" s="232">
        <v>0.1</v>
      </c>
      <c r="U2826" s="135"/>
    </row>
    <row r="2827" spans="16:21" x14ac:dyDescent="0.3">
      <c r="P2827" s="134"/>
      <c r="Q2827" s="242">
        <v>307103005</v>
      </c>
      <c r="R2827" s="230" t="s">
        <v>8430</v>
      </c>
      <c r="S2827" s="231">
        <v>0.1</v>
      </c>
      <c r="T2827" s="232">
        <v>0.1</v>
      </c>
      <c r="U2827" s="135"/>
    </row>
    <row r="2828" spans="16:21" x14ac:dyDescent="0.3">
      <c r="P2828" s="134"/>
      <c r="Q2828" s="242">
        <v>307103007</v>
      </c>
      <c r="R2828" s="230" t="s">
        <v>8431</v>
      </c>
      <c r="S2828" s="231">
        <v>0.1</v>
      </c>
      <c r="T2828" s="232">
        <v>0.1</v>
      </c>
      <c r="U2828" s="135"/>
    </row>
    <row r="2829" spans="16:21" x14ac:dyDescent="0.3">
      <c r="P2829" s="134"/>
      <c r="Q2829" s="242">
        <v>307103011</v>
      </c>
      <c r="R2829" s="230" t="s">
        <v>8432</v>
      </c>
      <c r="S2829" s="231">
        <v>0.1</v>
      </c>
      <c r="T2829" s="232">
        <v>0.1</v>
      </c>
      <c r="U2829" s="135"/>
    </row>
    <row r="2830" spans="16:21" x14ac:dyDescent="0.3">
      <c r="P2830" s="134"/>
      <c r="Q2830" s="242">
        <v>307103013</v>
      </c>
      <c r="R2830" s="230" t="s">
        <v>8433</v>
      </c>
      <c r="S2830" s="231">
        <v>0.1</v>
      </c>
      <c r="T2830" s="232">
        <v>0.1</v>
      </c>
      <c r="U2830" s="135"/>
    </row>
    <row r="2831" spans="16:21" x14ac:dyDescent="0.3">
      <c r="P2831" s="134"/>
      <c r="Q2831" s="242">
        <v>307103014</v>
      </c>
      <c r="R2831" s="230" t="s">
        <v>8434</v>
      </c>
      <c r="S2831" s="231">
        <v>0.1</v>
      </c>
      <c r="T2831" s="232">
        <v>0.1</v>
      </c>
      <c r="U2831" s="135"/>
    </row>
    <row r="2832" spans="16:21" x14ac:dyDescent="0.3">
      <c r="P2832" s="134"/>
      <c r="Q2832" s="242">
        <v>307103015</v>
      </c>
      <c r="R2832" s="230" t="s">
        <v>8435</v>
      </c>
      <c r="S2832" s="231">
        <v>0.1</v>
      </c>
      <c r="T2832" s="232">
        <v>0.1</v>
      </c>
      <c r="U2832" s="135"/>
    </row>
    <row r="2833" spans="16:21" x14ac:dyDescent="0.3">
      <c r="P2833" s="134"/>
      <c r="Q2833" s="242">
        <v>307103016</v>
      </c>
      <c r="R2833" s="230" t="s">
        <v>8415</v>
      </c>
      <c r="S2833" s="231">
        <v>0.1</v>
      </c>
      <c r="T2833" s="232">
        <v>0.1</v>
      </c>
      <c r="U2833" s="135"/>
    </row>
    <row r="2834" spans="16:21" x14ac:dyDescent="0.3">
      <c r="P2834" s="134"/>
      <c r="Q2834" s="242">
        <v>307103022</v>
      </c>
      <c r="R2834" s="230" t="s">
        <v>8436</v>
      </c>
      <c r="S2834" s="231">
        <v>0.1</v>
      </c>
      <c r="T2834" s="232">
        <v>0.1</v>
      </c>
      <c r="U2834" s="135"/>
    </row>
    <row r="2835" spans="16:21" x14ac:dyDescent="0.3">
      <c r="P2835" s="134"/>
      <c r="Q2835" s="242">
        <v>307104001</v>
      </c>
      <c r="R2835" s="230" t="s">
        <v>8424</v>
      </c>
      <c r="S2835" s="231">
        <v>0.1</v>
      </c>
      <c r="T2835" s="232">
        <v>0.1</v>
      </c>
      <c r="U2835" s="135"/>
    </row>
    <row r="2836" spans="16:21" x14ac:dyDescent="0.3">
      <c r="P2836" s="134"/>
      <c r="Q2836" s="242">
        <v>307104002</v>
      </c>
      <c r="R2836" s="230" t="s">
        <v>8412</v>
      </c>
      <c r="S2836" s="231">
        <v>0.1</v>
      </c>
      <c r="T2836" s="232">
        <v>0.1</v>
      </c>
      <c r="U2836" s="135"/>
    </row>
    <row r="2837" spans="16:21" x14ac:dyDescent="0.3">
      <c r="P2837" s="134"/>
      <c r="Q2837" s="242">
        <v>307104007</v>
      </c>
      <c r="R2837" s="230" t="s">
        <v>8437</v>
      </c>
      <c r="S2837" s="231">
        <v>0.1</v>
      </c>
      <c r="T2837" s="232">
        <v>0.1</v>
      </c>
      <c r="U2837" s="135"/>
    </row>
    <row r="2838" spans="16:21" x14ac:dyDescent="0.3">
      <c r="P2838" s="134"/>
      <c r="Q2838" s="242">
        <v>307104008</v>
      </c>
      <c r="R2838" s="230" t="s">
        <v>8425</v>
      </c>
      <c r="S2838" s="231">
        <v>0.1</v>
      </c>
      <c r="T2838" s="232">
        <v>0.1</v>
      </c>
      <c r="U2838" s="135"/>
    </row>
    <row r="2839" spans="16:21" x14ac:dyDescent="0.3">
      <c r="P2839" s="134"/>
      <c r="Q2839" s="242">
        <v>307104009</v>
      </c>
      <c r="R2839" s="230" t="s">
        <v>8438</v>
      </c>
      <c r="S2839" s="231">
        <v>0.1</v>
      </c>
      <c r="T2839" s="232">
        <v>0.1</v>
      </c>
      <c r="U2839" s="135"/>
    </row>
    <row r="2840" spans="16:21" x14ac:dyDescent="0.3">
      <c r="P2840" s="134"/>
      <c r="Q2840" s="242">
        <v>307104010</v>
      </c>
      <c r="R2840" s="230" t="s">
        <v>8439</v>
      </c>
      <c r="S2840" s="231">
        <v>0.1</v>
      </c>
      <c r="T2840" s="232">
        <v>0.1</v>
      </c>
      <c r="U2840" s="135"/>
    </row>
    <row r="2841" spans="16:21" x14ac:dyDescent="0.3">
      <c r="P2841" s="134"/>
      <c r="Q2841" s="242">
        <v>307104011</v>
      </c>
      <c r="R2841" s="230" t="s">
        <v>8440</v>
      </c>
      <c r="S2841" s="231">
        <v>0.1</v>
      </c>
      <c r="T2841" s="232">
        <v>0.1</v>
      </c>
      <c r="U2841" s="135"/>
    </row>
    <row r="2842" spans="16:21" x14ac:dyDescent="0.3">
      <c r="P2842" s="134"/>
      <c r="Q2842" s="242">
        <v>307105001</v>
      </c>
      <c r="R2842" s="230" t="s">
        <v>8441</v>
      </c>
      <c r="S2842" s="231">
        <v>0.1</v>
      </c>
      <c r="T2842" s="232">
        <v>0.1</v>
      </c>
      <c r="U2842" s="135"/>
    </row>
    <row r="2843" spans="16:21" x14ac:dyDescent="0.3">
      <c r="P2843" s="134"/>
      <c r="Q2843" s="242">
        <v>307105003</v>
      </c>
      <c r="R2843" s="230" t="s">
        <v>8424</v>
      </c>
      <c r="S2843" s="231">
        <v>0.1</v>
      </c>
      <c r="T2843" s="232">
        <v>0.1</v>
      </c>
      <c r="U2843" s="135"/>
    </row>
    <row r="2844" spans="16:21" x14ac:dyDescent="0.3">
      <c r="P2844" s="134"/>
      <c r="Q2844" s="242">
        <v>307105004</v>
      </c>
      <c r="R2844" s="230" t="s">
        <v>8412</v>
      </c>
      <c r="S2844" s="231">
        <v>0.1</v>
      </c>
      <c r="T2844" s="232">
        <v>0.1</v>
      </c>
      <c r="U2844" s="135"/>
    </row>
    <row r="2845" spans="16:21" x14ac:dyDescent="0.3">
      <c r="P2845" s="134"/>
      <c r="Q2845" s="242">
        <v>307105005</v>
      </c>
      <c r="R2845" s="230" t="s">
        <v>8442</v>
      </c>
      <c r="S2845" s="231">
        <v>0.1</v>
      </c>
      <c r="T2845" s="232">
        <v>0.1</v>
      </c>
      <c r="U2845" s="135"/>
    </row>
    <row r="2846" spans="16:21" x14ac:dyDescent="0.3">
      <c r="P2846" s="134"/>
      <c r="Q2846" s="242">
        <v>307105006</v>
      </c>
      <c r="R2846" s="230" t="s">
        <v>8443</v>
      </c>
      <c r="S2846" s="231">
        <v>0.1</v>
      </c>
      <c r="T2846" s="232">
        <v>0.1</v>
      </c>
      <c r="U2846" s="135"/>
    </row>
    <row r="2847" spans="16:21" x14ac:dyDescent="0.3">
      <c r="P2847" s="134"/>
      <c r="Q2847" s="242">
        <v>307105007</v>
      </c>
      <c r="R2847" s="230" t="s">
        <v>8419</v>
      </c>
      <c r="S2847" s="231">
        <v>0.1</v>
      </c>
      <c r="T2847" s="232">
        <v>0.1</v>
      </c>
      <c r="U2847" s="135"/>
    </row>
    <row r="2848" spans="16:21" x14ac:dyDescent="0.3">
      <c r="P2848" s="134"/>
      <c r="Q2848" s="242">
        <v>307106008</v>
      </c>
      <c r="R2848" s="230" t="s">
        <v>8422</v>
      </c>
      <c r="S2848" s="231">
        <v>0.1</v>
      </c>
      <c r="T2848" s="232">
        <v>0.1</v>
      </c>
      <c r="U2848" s="135"/>
    </row>
    <row r="2849" spans="16:21" x14ac:dyDescent="0.3">
      <c r="P2849" s="134"/>
      <c r="Q2849" s="242">
        <v>307106009</v>
      </c>
      <c r="R2849" s="230" t="s">
        <v>8444</v>
      </c>
      <c r="S2849" s="231">
        <v>0.1</v>
      </c>
      <c r="T2849" s="232">
        <v>0.1</v>
      </c>
      <c r="U2849" s="135"/>
    </row>
    <row r="2850" spans="16:21" x14ac:dyDescent="0.3">
      <c r="P2850" s="134"/>
      <c r="Q2850" s="242">
        <v>307106011</v>
      </c>
      <c r="R2850" s="230" t="s">
        <v>8445</v>
      </c>
      <c r="S2850" s="231">
        <v>0.1</v>
      </c>
      <c r="T2850" s="232">
        <v>0.1</v>
      </c>
      <c r="U2850" s="135"/>
    </row>
    <row r="2851" spans="16:21" x14ac:dyDescent="0.3">
      <c r="P2851" s="134"/>
      <c r="Q2851" s="242">
        <v>307106012</v>
      </c>
      <c r="R2851" s="230" t="s">
        <v>8446</v>
      </c>
      <c r="S2851" s="231">
        <v>0.1</v>
      </c>
      <c r="T2851" s="232">
        <v>0.1</v>
      </c>
      <c r="U2851" s="135"/>
    </row>
    <row r="2852" spans="16:21" x14ac:dyDescent="0.3">
      <c r="P2852" s="134"/>
      <c r="Q2852" s="242">
        <v>307106013</v>
      </c>
      <c r="R2852" s="230" t="s">
        <v>8447</v>
      </c>
      <c r="S2852" s="231">
        <v>0.1</v>
      </c>
      <c r="T2852" s="232">
        <v>0.1</v>
      </c>
      <c r="U2852" s="135"/>
    </row>
    <row r="2853" spans="16:21" x14ac:dyDescent="0.3">
      <c r="P2853" s="134"/>
      <c r="Q2853" s="242">
        <v>307106015</v>
      </c>
      <c r="R2853" s="230" t="s">
        <v>8448</v>
      </c>
      <c r="S2853" s="231">
        <v>0.1</v>
      </c>
      <c r="T2853" s="232">
        <v>0.1</v>
      </c>
      <c r="U2853" s="135"/>
    </row>
    <row r="2854" spans="16:21" x14ac:dyDescent="0.3">
      <c r="P2854" s="134"/>
      <c r="Q2854" s="242">
        <v>307107001</v>
      </c>
      <c r="R2854" s="230" t="s">
        <v>8449</v>
      </c>
      <c r="S2854" s="231">
        <v>0.1</v>
      </c>
      <c r="T2854" s="232">
        <v>0.1</v>
      </c>
      <c r="U2854" s="135"/>
    </row>
    <row r="2855" spans="16:21" x14ac:dyDescent="0.3">
      <c r="P2855" s="134"/>
      <c r="Q2855" s="242">
        <v>307107009</v>
      </c>
      <c r="R2855" s="230" t="s">
        <v>8431</v>
      </c>
      <c r="S2855" s="231">
        <v>0.1</v>
      </c>
      <c r="T2855" s="232">
        <v>0.1</v>
      </c>
      <c r="U2855" s="135"/>
    </row>
    <row r="2856" spans="16:21" x14ac:dyDescent="0.3">
      <c r="P2856" s="134"/>
      <c r="Q2856" s="242">
        <v>307107013</v>
      </c>
      <c r="R2856" s="230" t="s">
        <v>8432</v>
      </c>
      <c r="S2856" s="231">
        <v>0.1</v>
      </c>
      <c r="T2856" s="232">
        <v>0.1</v>
      </c>
      <c r="U2856" s="135"/>
    </row>
    <row r="2857" spans="16:21" x14ac:dyDescent="0.3">
      <c r="P2857" s="134"/>
      <c r="Q2857" s="242">
        <v>307107014</v>
      </c>
      <c r="R2857" s="230" t="s">
        <v>8450</v>
      </c>
      <c r="S2857" s="231">
        <v>0.1</v>
      </c>
      <c r="T2857" s="232">
        <v>0.1</v>
      </c>
      <c r="U2857" s="135"/>
    </row>
    <row r="2858" spans="16:21" x14ac:dyDescent="0.3">
      <c r="P2858" s="134"/>
      <c r="Q2858" s="242">
        <v>307107016</v>
      </c>
      <c r="R2858" s="230" t="s">
        <v>8434</v>
      </c>
      <c r="S2858" s="231">
        <v>0.1</v>
      </c>
      <c r="T2858" s="232">
        <v>0.1</v>
      </c>
      <c r="U2858" s="135"/>
    </row>
    <row r="2859" spans="16:21" x14ac:dyDescent="0.3">
      <c r="P2859" s="134"/>
      <c r="Q2859" s="242">
        <v>307107019</v>
      </c>
      <c r="R2859" s="230" t="s">
        <v>8451</v>
      </c>
      <c r="S2859" s="231">
        <v>0.1</v>
      </c>
      <c r="T2859" s="232">
        <v>0.1</v>
      </c>
      <c r="U2859" s="135"/>
    </row>
    <row r="2860" spans="16:21" x14ac:dyDescent="0.3">
      <c r="P2860" s="134"/>
      <c r="Q2860" s="242">
        <v>307107021</v>
      </c>
      <c r="R2860" s="230" t="s">
        <v>8424</v>
      </c>
      <c r="S2860" s="231">
        <v>0.1</v>
      </c>
      <c r="T2860" s="232">
        <v>0.1</v>
      </c>
      <c r="U2860" s="135"/>
    </row>
    <row r="2861" spans="16:21" x14ac:dyDescent="0.3">
      <c r="P2861" s="134"/>
      <c r="Q2861" s="242">
        <v>307107022</v>
      </c>
      <c r="R2861" s="230" t="s">
        <v>8412</v>
      </c>
      <c r="S2861" s="231">
        <v>0.1</v>
      </c>
      <c r="T2861" s="232">
        <v>0.1</v>
      </c>
      <c r="U2861" s="135"/>
    </row>
    <row r="2862" spans="16:21" x14ac:dyDescent="0.3">
      <c r="P2862" s="134"/>
      <c r="Q2862" s="242">
        <v>307107023</v>
      </c>
      <c r="R2862" s="230" t="s">
        <v>8452</v>
      </c>
      <c r="S2862" s="231">
        <v>0.1</v>
      </c>
      <c r="T2862" s="232">
        <v>0.1</v>
      </c>
      <c r="U2862" s="135"/>
    </row>
    <row r="2863" spans="16:21" x14ac:dyDescent="0.3">
      <c r="P2863" s="134"/>
      <c r="Q2863" s="242">
        <v>307107024</v>
      </c>
      <c r="R2863" s="230" t="s">
        <v>8453</v>
      </c>
      <c r="S2863" s="231">
        <v>0.1</v>
      </c>
      <c r="T2863" s="232">
        <v>0.1</v>
      </c>
      <c r="U2863" s="135"/>
    </row>
    <row r="2864" spans="16:21" x14ac:dyDescent="0.3">
      <c r="P2864" s="134"/>
      <c r="Q2864" s="242">
        <v>307107025</v>
      </c>
      <c r="R2864" s="230" t="s">
        <v>8454</v>
      </c>
      <c r="S2864" s="231">
        <v>0.1</v>
      </c>
      <c r="T2864" s="232">
        <v>0.1</v>
      </c>
      <c r="U2864" s="135"/>
    </row>
    <row r="2865" spans="16:21" x14ac:dyDescent="0.3">
      <c r="P2865" s="134"/>
      <c r="Q2865" s="242">
        <v>307107026</v>
      </c>
      <c r="R2865" s="230" t="s">
        <v>8455</v>
      </c>
      <c r="S2865" s="231">
        <v>0.1</v>
      </c>
      <c r="T2865" s="232">
        <v>0.1</v>
      </c>
      <c r="U2865" s="135"/>
    </row>
    <row r="2866" spans="16:21" x14ac:dyDescent="0.3">
      <c r="P2866" s="134"/>
      <c r="Q2866" s="242">
        <v>307108003</v>
      </c>
      <c r="R2866" s="230" t="s">
        <v>8456</v>
      </c>
      <c r="S2866" s="231">
        <v>0.1</v>
      </c>
      <c r="T2866" s="232">
        <v>0.1</v>
      </c>
      <c r="U2866" s="135"/>
    </row>
    <row r="2867" spans="16:21" x14ac:dyDescent="0.3">
      <c r="P2867" s="134"/>
      <c r="Q2867" s="242">
        <v>307108006</v>
      </c>
      <c r="R2867" s="230" t="s">
        <v>8457</v>
      </c>
      <c r="S2867" s="231">
        <v>0.1</v>
      </c>
      <c r="T2867" s="232">
        <v>0.1</v>
      </c>
      <c r="U2867" s="135"/>
    </row>
    <row r="2868" spans="16:21" x14ac:dyDescent="0.3">
      <c r="P2868" s="134"/>
      <c r="Q2868" s="242">
        <v>307108010</v>
      </c>
      <c r="R2868" s="230" t="s">
        <v>8458</v>
      </c>
      <c r="S2868" s="231">
        <v>0.1</v>
      </c>
      <c r="T2868" s="232">
        <v>0.1</v>
      </c>
      <c r="U2868" s="135"/>
    </row>
    <row r="2869" spans="16:21" x14ac:dyDescent="0.3">
      <c r="P2869" s="134"/>
      <c r="Q2869" s="242">
        <v>307109001</v>
      </c>
      <c r="R2869" s="230" t="s">
        <v>8459</v>
      </c>
      <c r="S2869" s="231">
        <v>0.1</v>
      </c>
      <c r="T2869" s="232">
        <v>0.1</v>
      </c>
      <c r="U2869" s="135"/>
    </row>
    <row r="2870" spans="16:21" x14ac:dyDescent="0.3">
      <c r="P2870" s="134"/>
      <c r="Q2870" s="242">
        <v>307109002</v>
      </c>
      <c r="R2870" s="230" t="s">
        <v>8460</v>
      </c>
      <c r="S2870" s="231">
        <v>0.1</v>
      </c>
      <c r="T2870" s="232">
        <v>0.1</v>
      </c>
      <c r="U2870" s="135"/>
    </row>
    <row r="2871" spans="16:21" x14ac:dyDescent="0.3">
      <c r="P2871" s="134"/>
      <c r="Q2871" s="242">
        <v>307110004</v>
      </c>
      <c r="R2871" s="230" t="s">
        <v>8461</v>
      </c>
      <c r="S2871" s="231">
        <v>0.1</v>
      </c>
      <c r="T2871" s="232">
        <v>0.1</v>
      </c>
      <c r="U2871" s="135"/>
    </row>
    <row r="2872" spans="16:21" x14ac:dyDescent="0.3">
      <c r="P2872" s="134"/>
      <c r="Q2872" s="242">
        <v>307110008</v>
      </c>
      <c r="R2872" s="230" t="s">
        <v>8462</v>
      </c>
      <c r="S2872" s="231">
        <v>0.1</v>
      </c>
      <c r="T2872" s="232">
        <v>0.1</v>
      </c>
      <c r="U2872" s="135"/>
    </row>
    <row r="2873" spans="16:21" x14ac:dyDescent="0.3">
      <c r="P2873" s="134"/>
      <c r="Q2873" s="242">
        <v>307201001</v>
      </c>
      <c r="R2873" s="230" t="s">
        <v>8463</v>
      </c>
      <c r="S2873" s="231">
        <v>0.1</v>
      </c>
      <c r="T2873" s="232">
        <v>0.1</v>
      </c>
      <c r="U2873" s="135"/>
    </row>
    <row r="2874" spans="16:21" x14ac:dyDescent="0.3">
      <c r="P2874" s="134"/>
      <c r="Q2874" s="242">
        <v>307301001</v>
      </c>
      <c r="R2874" s="230" t="s">
        <v>8464</v>
      </c>
      <c r="S2874" s="231">
        <v>0.1</v>
      </c>
      <c r="T2874" s="232">
        <v>0.1</v>
      </c>
      <c r="U2874" s="135"/>
    </row>
    <row r="2875" spans="16:21" x14ac:dyDescent="0.3">
      <c r="P2875" s="134"/>
      <c r="Q2875" s="242">
        <v>307301003</v>
      </c>
      <c r="R2875" s="230" t="s">
        <v>8465</v>
      </c>
      <c r="S2875" s="231">
        <v>0.1</v>
      </c>
      <c r="T2875" s="232">
        <v>0.1</v>
      </c>
      <c r="U2875" s="135"/>
    </row>
    <row r="2876" spans="16:21" x14ac:dyDescent="0.3">
      <c r="P2876" s="134"/>
      <c r="Q2876" s="242">
        <v>307301004</v>
      </c>
      <c r="R2876" s="230" t="s">
        <v>8466</v>
      </c>
      <c r="S2876" s="231">
        <v>0.1</v>
      </c>
      <c r="T2876" s="232">
        <v>0.1</v>
      </c>
      <c r="U2876" s="135"/>
    </row>
    <row r="2877" spans="16:21" x14ac:dyDescent="0.3">
      <c r="P2877" s="134"/>
      <c r="Q2877" s="242">
        <v>307301005</v>
      </c>
      <c r="R2877" s="230" t="s">
        <v>8467</v>
      </c>
      <c r="S2877" s="231">
        <v>0.1</v>
      </c>
      <c r="T2877" s="232">
        <v>0.1</v>
      </c>
      <c r="U2877" s="135"/>
    </row>
    <row r="2878" spans="16:21" x14ac:dyDescent="0.3">
      <c r="P2878" s="134"/>
      <c r="Q2878" s="242">
        <v>307301006</v>
      </c>
      <c r="R2878" s="230" t="s">
        <v>8468</v>
      </c>
      <c r="S2878" s="231">
        <v>0.1</v>
      </c>
      <c r="T2878" s="232">
        <v>0.1</v>
      </c>
      <c r="U2878" s="135"/>
    </row>
    <row r="2879" spans="16:21" x14ac:dyDescent="0.3">
      <c r="P2879" s="134"/>
      <c r="Q2879" s="242">
        <v>307301010</v>
      </c>
      <c r="R2879" s="230" t="s">
        <v>8469</v>
      </c>
      <c r="S2879" s="231">
        <v>0.1</v>
      </c>
      <c r="T2879" s="232">
        <v>0.1</v>
      </c>
      <c r="U2879" s="135"/>
    </row>
    <row r="2880" spans="16:21" x14ac:dyDescent="0.3">
      <c r="P2880" s="134"/>
      <c r="Q2880" s="242">
        <v>308101005</v>
      </c>
      <c r="R2880" s="230" t="s">
        <v>8470</v>
      </c>
      <c r="S2880" s="231">
        <v>0.1</v>
      </c>
      <c r="T2880" s="232">
        <v>0.1</v>
      </c>
      <c r="U2880" s="135"/>
    </row>
    <row r="2881" spans="16:21" x14ac:dyDescent="0.3">
      <c r="P2881" s="134"/>
      <c r="Q2881" s="242">
        <v>308101006</v>
      </c>
      <c r="R2881" s="230" t="s">
        <v>8471</v>
      </c>
      <c r="S2881" s="231">
        <v>0.1</v>
      </c>
      <c r="T2881" s="232">
        <v>0.1</v>
      </c>
      <c r="U2881" s="135"/>
    </row>
    <row r="2882" spans="16:21" x14ac:dyDescent="0.3">
      <c r="P2882" s="134"/>
      <c r="Q2882" s="242">
        <v>308101007</v>
      </c>
      <c r="R2882" s="230" t="s">
        <v>8472</v>
      </c>
      <c r="S2882" s="231">
        <v>0.1</v>
      </c>
      <c r="T2882" s="232">
        <v>0.1</v>
      </c>
      <c r="U2882" s="135"/>
    </row>
    <row r="2883" spans="16:21" x14ac:dyDescent="0.3">
      <c r="P2883" s="134"/>
      <c r="Q2883" s="242">
        <v>306101001</v>
      </c>
      <c r="R2883" s="230" t="s">
        <v>8473</v>
      </c>
      <c r="S2883" s="231">
        <v>0.1</v>
      </c>
      <c r="T2883" s="232">
        <v>0.1</v>
      </c>
      <c r="U2883" s="135"/>
    </row>
    <row r="2884" spans="16:21" x14ac:dyDescent="0.3">
      <c r="P2884" s="134"/>
      <c r="Q2884" s="242">
        <v>301201001</v>
      </c>
      <c r="R2884" s="230" t="s">
        <v>8474</v>
      </c>
      <c r="S2884" s="231">
        <v>0.1</v>
      </c>
      <c r="T2884" s="232">
        <v>0.1</v>
      </c>
      <c r="U2884" s="135"/>
    </row>
    <row r="2885" spans="16:21" x14ac:dyDescent="0.3">
      <c r="P2885" s="134"/>
      <c r="Q2885" s="242">
        <v>301201002</v>
      </c>
      <c r="R2885" s="230" t="s">
        <v>8475</v>
      </c>
      <c r="S2885" s="231">
        <v>0.1</v>
      </c>
      <c r="T2885" s="232">
        <v>0.1</v>
      </c>
      <c r="U2885" s="135"/>
    </row>
    <row r="2886" spans="16:21" x14ac:dyDescent="0.3">
      <c r="P2886" s="134"/>
      <c r="Q2886" s="242">
        <v>301201004</v>
      </c>
      <c r="R2886" s="230" t="s">
        <v>8476</v>
      </c>
      <c r="S2886" s="231">
        <v>0.1</v>
      </c>
      <c r="T2886" s="232">
        <v>0.1</v>
      </c>
      <c r="U2886" s="135"/>
    </row>
    <row r="2887" spans="16:21" x14ac:dyDescent="0.3">
      <c r="P2887" s="134"/>
      <c r="Q2887" s="242">
        <v>301201007</v>
      </c>
      <c r="R2887" s="230" t="s">
        <v>8477</v>
      </c>
      <c r="S2887" s="231">
        <v>0.1</v>
      </c>
      <c r="T2887" s="232">
        <v>0.1</v>
      </c>
      <c r="U2887" s="135"/>
    </row>
    <row r="2888" spans="16:21" x14ac:dyDescent="0.3">
      <c r="P2888" s="134"/>
      <c r="Q2888" s="242">
        <v>301203001</v>
      </c>
      <c r="R2888" s="230" t="s">
        <v>8478</v>
      </c>
      <c r="S2888" s="231">
        <v>0.1</v>
      </c>
      <c r="T2888" s="232">
        <v>0.1</v>
      </c>
      <c r="U2888" s="135"/>
    </row>
    <row r="2889" spans="16:21" x14ac:dyDescent="0.3">
      <c r="P2889" s="134"/>
      <c r="Q2889" s="242">
        <v>301203004</v>
      </c>
      <c r="R2889" s="230" t="s">
        <v>8479</v>
      </c>
      <c r="S2889" s="231">
        <v>0.1</v>
      </c>
      <c r="T2889" s="232">
        <v>0.1</v>
      </c>
      <c r="U2889" s="135"/>
    </row>
    <row r="2890" spans="16:21" x14ac:dyDescent="0.3">
      <c r="P2890" s="134"/>
      <c r="Q2890" s="242">
        <v>301203005</v>
      </c>
      <c r="R2890" s="230" t="s">
        <v>8480</v>
      </c>
      <c r="S2890" s="231">
        <v>0.1</v>
      </c>
      <c r="T2890" s="232">
        <v>0.1</v>
      </c>
      <c r="U2890" s="135"/>
    </row>
    <row r="2891" spans="16:21" x14ac:dyDescent="0.3">
      <c r="P2891" s="134"/>
      <c r="Q2891" s="242">
        <v>301203007</v>
      </c>
      <c r="R2891" s="230" t="s">
        <v>8481</v>
      </c>
      <c r="S2891" s="231">
        <v>0.1</v>
      </c>
      <c r="T2891" s="232">
        <v>0.1</v>
      </c>
      <c r="U2891" s="135"/>
    </row>
    <row r="2892" spans="16:21" x14ac:dyDescent="0.3">
      <c r="P2892" s="134"/>
      <c r="Q2892" s="242">
        <v>301203008</v>
      </c>
      <c r="R2892" s="230" t="s">
        <v>8482</v>
      </c>
      <c r="S2892" s="231">
        <v>0.1</v>
      </c>
      <c r="T2892" s="232">
        <v>0.1</v>
      </c>
      <c r="U2892" s="135"/>
    </row>
    <row r="2893" spans="16:21" x14ac:dyDescent="0.3">
      <c r="P2893" s="134"/>
      <c r="Q2893" s="242">
        <v>301203012</v>
      </c>
      <c r="R2893" s="230" t="s">
        <v>8483</v>
      </c>
      <c r="S2893" s="231">
        <v>0.1</v>
      </c>
      <c r="T2893" s="232">
        <v>0.1</v>
      </c>
      <c r="U2893" s="135"/>
    </row>
    <row r="2894" spans="16:21" x14ac:dyDescent="0.3">
      <c r="P2894" s="134"/>
      <c r="Q2894" s="242">
        <v>301203013</v>
      </c>
      <c r="R2894" s="230" t="s">
        <v>8484</v>
      </c>
      <c r="S2894" s="231">
        <v>0.1</v>
      </c>
      <c r="T2894" s="232">
        <v>0.1</v>
      </c>
      <c r="U2894" s="135"/>
    </row>
    <row r="2895" spans="16:21" x14ac:dyDescent="0.3">
      <c r="P2895" s="134"/>
      <c r="Q2895" s="242">
        <v>301203014</v>
      </c>
      <c r="R2895" s="230" t="s">
        <v>8485</v>
      </c>
      <c r="S2895" s="231">
        <v>0.1</v>
      </c>
      <c r="T2895" s="232">
        <v>0.1</v>
      </c>
      <c r="U2895" s="135"/>
    </row>
    <row r="2896" spans="16:21" x14ac:dyDescent="0.3">
      <c r="P2896" s="134"/>
      <c r="Q2896" s="242">
        <v>301203015</v>
      </c>
      <c r="R2896" s="230" t="s">
        <v>8486</v>
      </c>
      <c r="S2896" s="231">
        <v>0.1</v>
      </c>
      <c r="T2896" s="232">
        <v>0.1</v>
      </c>
      <c r="U2896" s="135"/>
    </row>
    <row r="2897" spans="16:21" x14ac:dyDescent="0.3">
      <c r="P2897" s="134"/>
      <c r="Q2897" s="242">
        <v>301203017</v>
      </c>
      <c r="R2897" s="230" t="s">
        <v>8487</v>
      </c>
      <c r="S2897" s="231">
        <v>0.1</v>
      </c>
      <c r="T2897" s="232">
        <v>0.1</v>
      </c>
      <c r="U2897" s="135"/>
    </row>
    <row r="2898" spans="16:21" x14ac:dyDescent="0.3">
      <c r="P2898" s="134"/>
      <c r="Q2898" s="242">
        <v>301203018</v>
      </c>
      <c r="R2898" s="230" t="s">
        <v>8488</v>
      </c>
      <c r="S2898" s="231">
        <v>0.1</v>
      </c>
      <c r="T2898" s="232">
        <v>0.1</v>
      </c>
      <c r="U2898" s="135"/>
    </row>
    <row r="2899" spans="16:21" x14ac:dyDescent="0.3">
      <c r="P2899" s="134"/>
      <c r="Q2899" s="242">
        <v>301203020</v>
      </c>
      <c r="R2899" s="230" t="s">
        <v>8489</v>
      </c>
      <c r="S2899" s="231">
        <v>0.1</v>
      </c>
      <c r="T2899" s="232">
        <v>0.1</v>
      </c>
      <c r="U2899" s="135"/>
    </row>
    <row r="2900" spans="16:21" x14ac:dyDescent="0.3">
      <c r="P2900" s="134"/>
      <c r="Q2900" s="242">
        <v>301203026</v>
      </c>
      <c r="R2900" s="230" t="s">
        <v>8490</v>
      </c>
      <c r="S2900" s="231">
        <v>0.1</v>
      </c>
      <c r="T2900" s="232">
        <v>0.1</v>
      </c>
      <c r="U2900" s="135"/>
    </row>
    <row r="2901" spans="16:21" x14ac:dyDescent="0.3">
      <c r="P2901" s="134"/>
      <c r="Q2901" s="242">
        <v>301203029</v>
      </c>
      <c r="R2901" s="230" t="s">
        <v>8491</v>
      </c>
      <c r="S2901" s="231">
        <v>0.1</v>
      </c>
      <c r="T2901" s="232">
        <v>0.1</v>
      </c>
      <c r="U2901" s="135"/>
    </row>
    <row r="2902" spans="16:21" x14ac:dyDescent="0.3">
      <c r="P2902" s="134"/>
      <c r="Q2902" s="242">
        <v>301203031</v>
      </c>
      <c r="R2902" s="230" t="s">
        <v>8492</v>
      </c>
      <c r="S2902" s="231">
        <v>0.1</v>
      </c>
      <c r="T2902" s="232">
        <v>0.1</v>
      </c>
      <c r="U2902" s="135"/>
    </row>
    <row r="2903" spans="16:21" x14ac:dyDescent="0.3">
      <c r="P2903" s="134"/>
      <c r="Q2903" s="242">
        <v>301203040</v>
      </c>
      <c r="R2903" s="230" t="s">
        <v>8493</v>
      </c>
      <c r="S2903" s="231">
        <v>0.1</v>
      </c>
      <c r="T2903" s="232">
        <v>0.1</v>
      </c>
      <c r="U2903" s="135"/>
    </row>
    <row r="2904" spans="16:21" x14ac:dyDescent="0.3">
      <c r="P2904" s="134"/>
      <c r="Q2904" s="242">
        <v>301203041</v>
      </c>
      <c r="R2904" s="230" t="s">
        <v>8494</v>
      </c>
      <c r="S2904" s="231">
        <v>0.1</v>
      </c>
      <c r="T2904" s="232">
        <v>0.1</v>
      </c>
      <c r="U2904" s="135"/>
    </row>
    <row r="2905" spans="16:21" x14ac:dyDescent="0.3">
      <c r="P2905" s="134"/>
      <c r="Q2905" s="242">
        <v>301204003</v>
      </c>
      <c r="R2905" s="230" t="s">
        <v>8495</v>
      </c>
      <c r="S2905" s="231">
        <v>0.1</v>
      </c>
      <c r="T2905" s="232">
        <v>0.1</v>
      </c>
      <c r="U2905" s="135"/>
    </row>
    <row r="2906" spans="16:21" x14ac:dyDescent="0.3">
      <c r="P2906" s="134"/>
      <c r="Q2906" s="242">
        <v>302101004</v>
      </c>
      <c r="R2906" s="230" t="s">
        <v>8496</v>
      </c>
      <c r="S2906" s="231">
        <v>0.1</v>
      </c>
      <c r="T2906" s="232">
        <v>0.1</v>
      </c>
      <c r="U2906" s="135"/>
    </row>
    <row r="2907" spans="16:21" x14ac:dyDescent="0.3">
      <c r="P2907" s="134"/>
      <c r="Q2907" s="242">
        <v>302101005</v>
      </c>
      <c r="R2907" s="230" t="s">
        <v>8497</v>
      </c>
      <c r="S2907" s="231">
        <v>0.1</v>
      </c>
      <c r="T2907" s="232">
        <v>0.1</v>
      </c>
      <c r="U2907" s="135"/>
    </row>
    <row r="2908" spans="16:21" x14ac:dyDescent="0.3">
      <c r="P2908" s="134"/>
      <c r="Q2908" s="242">
        <v>302101010</v>
      </c>
      <c r="R2908" s="230" t="s">
        <v>8498</v>
      </c>
      <c r="S2908" s="231">
        <v>0.1</v>
      </c>
      <c r="T2908" s="232">
        <v>0.1</v>
      </c>
      <c r="U2908" s="135"/>
    </row>
    <row r="2909" spans="16:21" x14ac:dyDescent="0.3">
      <c r="P2909" s="134"/>
      <c r="Q2909" s="242">
        <v>302201001</v>
      </c>
      <c r="R2909" s="230" t="s">
        <v>8474</v>
      </c>
      <c r="S2909" s="231">
        <v>0.1</v>
      </c>
      <c r="T2909" s="232">
        <v>0.1</v>
      </c>
      <c r="U2909" s="135"/>
    </row>
    <row r="2910" spans="16:21" x14ac:dyDescent="0.3">
      <c r="P2910" s="134"/>
      <c r="Q2910" s="242">
        <v>302201002</v>
      </c>
      <c r="R2910" s="230" t="s">
        <v>8475</v>
      </c>
      <c r="S2910" s="231">
        <v>0.1</v>
      </c>
      <c r="T2910" s="232">
        <v>0.1</v>
      </c>
      <c r="U2910" s="135"/>
    </row>
    <row r="2911" spans="16:21" x14ac:dyDescent="0.3">
      <c r="P2911" s="134"/>
      <c r="Q2911" s="242">
        <v>302201003</v>
      </c>
      <c r="R2911" s="230" t="s">
        <v>8499</v>
      </c>
      <c r="S2911" s="231">
        <v>0.1</v>
      </c>
      <c r="T2911" s="232">
        <v>0.1</v>
      </c>
      <c r="U2911" s="135"/>
    </row>
    <row r="2912" spans="16:21" x14ac:dyDescent="0.3">
      <c r="P2912" s="134"/>
      <c r="Q2912" s="242">
        <v>302201004</v>
      </c>
      <c r="R2912" s="230" t="s">
        <v>8476</v>
      </c>
      <c r="S2912" s="231">
        <v>0.1</v>
      </c>
      <c r="T2912" s="232">
        <v>0.1</v>
      </c>
      <c r="U2912" s="135"/>
    </row>
    <row r="2913" spans="16:21" x14ac:dyDescent="0.3">
      <c r="P2913" s="134"/>
      <c r="Q2913" s="242">
        <v>302201006</v>
      </c>
      <c r="R2913" s="230" t="s">
        <v>8500</v>
      </c>
      <c r="S2913" s="231">
        <v>0.1</v>
      </c>
      <c r="T2913" s="232">
        <v>0.1</v>
      </c>
      <c r="U2913" s="135"/>
    </row>
    <row r="2914" spans="16:21" x14ac:dyDescent="0.3">
      <c r="P2914" s="134"/>
      <c r="Q2914" s="242">
        <v>302201007</v>
      </c>
      <c r="R2914" s="230" t="s">
        <v>8477</v>
      </c>
      <c r="S2914" s="231">
        <v>0.1</v>
      </c>
      <c r="T2914" s="232">
        <v>0.1</v>
      </c>
      <c r="U2914" s="135"/>
    </row>
    <row r="2915" spans="16:21" x14ac:dyDescent="0.3">
      <c r="P2915" s="134"/>
      <c r="Q2915" s="242">
        <v>302201010</v>
      </c>
      <c r="R2915" s="230" t="s">
        <v>8501</v>
      </c>
      <c r="S2915" s="231">
        <v>0.1</v>
      </c>
      <c r="T2915" s="232">
        <v>0.1</v>
      </c>
      <c r="U2915" s="135"/>
    </row>
    <row r="2916" spans="16:21" x14ac:dyDescent="0.3">
      <c r="P2916" s="134"/>
      <c r="Q2916" s="242">
        <v>302201014</v>
      </c>
      <c r="R2916" s="230" t="s">
        <v>8502</v>
      </c>
      <c r="S2916" s="231">
        <v>0.1</v>
      </c>
      <c r="T2916" s="232">
        <v>0.1</v>
      </c>
      <c r="U2916" s="135"/>
    </row>
    <row r="2917" spans="16:21" x14ac:dyDescent="0.3">
      <c r="P2917" s="134"/>
      <c r="Q2917" s="242">
        <v>302201088</v>
      </c>
      <c r="R2917" s="230" t="s">
        <v>8503</v>
      </c>
      <c r="S2917" s="231">
        <v>0.1</v>
      </c>
      <c r="T2917" s="232">
        <v>0.1</v>
      </c>
      <c r="U2917" s="135"/>
    </row>
    <row r="2918" spans="16:21" x14ac:dyDescent="0.3">
      <c r="P2918" s="134"/>
      <c r="Q2918" s="242">
        <v>302202001</v>
      </c>
      <c r="R2918" s="230" t="s">
        <v>8474</v>
      </c>
      <c r="S2918" s="231">
        <v>0.1</v>
      </c>
      <c r="T2918" s="232">
        <v>0.1</v>
      </c>
      <c r="U2918" s="135"/>
    </row>
    <row r="2919" spans="16:21" x14ac:dyDescent="0.3">
      <c r="P2919" s="134"/>
      <c r="Q2919" s="242">
        <v>302202002</v>
      </c>
      <c r="R2919" s="230" t="s">
        <v>8475</v>
      </c>
      <c r="S2919" s="231">
        <v>0.1</v>
      </c>
      <c r="T2919" s="232">
        <v>0.1</v>
      </c>
      <c r="U2919" s="135"/>
    </row>
    <row r="2920" spans="16:21" x14ac:dyDescent="0.3">
      <c r="P2920" s="134"/>
      <c r="Q2920" s="242">
        <v>302202003</v>
      </c>
      <c r="R2920" s="230" t="s">
        <v>8499</v>
      </c>
      <c r="S2920" s="231">
        <v>0.1</v>
      </c>
      <c r="T2920" s="232">
        <v>0.1</v>
      </c>
      <c r="U2920" s="135"/>
    </row>
    <row r="2921" spans="16:21" x14ac:dyDescent="0.3">
      <c r="P2921" s="134"/>
      <c r="Q2921" s="242">
        <v>302202004</v>
      </c>
      <c r="R2921" s="230" t="s">
        <v>8476</v>
      </c>
      <c r="S2921" s="231">
        <v>0.1</v>
      </c>
      <c r="T2921" s="232">
        <v>0.1</v>
      </c>
      <c r="U2921" s="135"/>
    </row>
    <row r="2922" spans="16:21" x14ac:dyDescent="0.3">
      <c r="P2922" s="134"/>
      <c r="Q2922" s="242">
        <v>302202006</v>
      </c>
      <c r="R2922" s="230" t="s">
        <v>8500</v>
      </c>
      <c r="S2922" s="231">
        <v>0.1</v>
      </c>
      <c r="T2922" s="232">
        <v>0.1</v>
      </c>
      <c r="U2922" s="135"/>
    </row>
    <row r="2923" spans="16:21" x14ac:dyDescent="0.3">
      <c r="P2923" s="134"/>
      <c r="Q2923" s="242">
        <v>302202007</v>
      </c>
      <c r="R2923" s="230" t="s">
        <v>8477</v>
      </c>
      <c r="S2923" s="231">
        <v>0.1</v>
      </c>
      <c r="T2923" s="232">
        <v>0.1</v>
      </c>
      <c r="U2923" s="135"/>
    </row>
    <row r="2924" spans="16:21" x14ac:dyDescent="0.3">
      <c r="P2924" s="134"/>
      <c r="Q2924" s="242">
        <v>302202008</v>
      </c>
      <c r="R2924" s="230" t="s">
        <v>8504</v>
      </c>
      <c r="S2924" s="231">
        <v>0.1</v>
      </c>
      <c r="T2924" s="232">
        <v>0.1</v>
      </c>
      <c r="U2924" s="135"/>
    </row>
    <row r="2925" spans="16:21" x14ac:dyDescent="0.3">
      <c r="P2925" s="134"/>
      <c r="Q2925" s="242">
        <v>302202011</v>
      </c>
      <c r="R2925" s="230" t="s">
        <v>8505</v>
      </c>
      <c r="S2925" s="231">
        <v>0.1</v>
      </c>
      <c r="T2925" s="232">
        <v>0.1</v>
      </c>
      <c r="U2925" s="135"/>
    </row>
    <row r="2926" spans="16:21" x14ac:dyDescent="0.3">
      <c r="P2926" s="134"/>
      <c r="Q2926" s="242">
        <v>302202016</v>
      </c>
      <c r="R2926" s="230" t="s">
        <v>8506</v>
      </c>
      <c r="S2926" s="231">
        <v>0.1</v>
      </c>
      <c r="T2926" s="232">
        <v>0.1</v>
      </c>
      <c r="U2926" s="135"/>
    </row>
    <row r="2927" spans="16:21" x14ac:dyDescent="0.3">
      <c r="P2927" s="134"/>
      <c r="Q2927" s="242">
        <v>302202017</v>
      </c>
      <c r="R2927" s="230" t="s">
        <v>8507</v>
      </c>
      <c r="S2927" s="231">
        <v>0.1</v>
      </c>
      <c r="T2927" s="232">
        <v>0.1</v>
      </c>
      <c r="U2927" s="135"/>
    </row>
    <row r="2928" spans="16:21" x14ac:dyDescent="0.3">
      <c r="P2928" s="134"/>
      <c r="Q2928" s="242">
        <v>302203001</v>
      </c>
      <c r="R2928" s="230" t="s">
        <v>8478</v>
      </c>
      <c r="S2928" s="231">
        <v>0.1</v>
      </c>
      <c r="T2928" s="232">
        <v>0.1</v>
      </c>
      <c r="U2928" s="135"/>
    </row>
    <row r="2929" spans="16:21" x14ac:dyDescent="0.3">
      <c r="P2929" s="134"/>
      <c r="Q2929" s="242">
        <v>302203002</v>
      </c>
      <c r="R2929" s="230" t="s">
        <v>8508</v>
      </c>
      <c r="S2929" s="231">
        <v>0.1</v>
      </c>
      <c r="T2929" s="232">
        <v>0.1</v>
      </c>
      <c r="U2929" s="135"/>
    </row>
    <row r="2930" spans="16:21" x14ac:dyDescent="0.3">
      <c r="P2930" s="134"/>
      <c r="Q2930" s="242">
        <v>302203003</v>
      </c>
      <c r="R2930" s="230" t="s">
        <v>8509</v>
      </c>
      <c r="S2930" s="231">
        <v>0.1</v>
      </c>
      <c r="T2930" s="232">
        <v>0.1</v>
      </c>
      <c r="U2930" s="135"/>
    </row>
    <row r="2931" spans="16:21" x14ac:dyDescent="0.3">
      <c r="P2931" s="134"/>
      <c r="Q2931" s="242">
        <v>302203004</v>
      </c>
      <c r="R2931" s="230" t="s">
        <v>8479</v>
      </c>
      <c r="S2931" s="231">
        <v>0.1</v>
      </c>
      <c r="T2931" s="232">
        <v>0.1</v>
      </c>
      <c r="U2931" s="135"/>
    </row>
    <row r="2932" spans="16:21" x14ac:dyDescent="0.3">
      <c r="P2932" s="134"/>
      <c r="Q2932" s="242">
        <v>302203005</v>
      </c>
      <c r="R2932" s="230" t="s">
        <v>8480</v>
      </c>
      <c r="S2932" s="231">
        <v>0.1</v>
      </c>
      <c r="T2932" s="232">
        <v>0.1</v>
      </c>
      <c r="U2932" s="135"/>
    </row>
    <row r="2933" spans="16:21" x14ac:dyDescent="0.3">
      <c r="P2933" s="134"/>
      <c r="Q2933" s="242">
        <v>302203007</v>
      </c>
      <c r="R2933" s="230" t="s">
        <v>8481</v>
      </c>
      <c r="S2933" s="231">
        <v>0.1</v>
      </c>
      <c r="T2933" s="232">
        <v>0.1</v>
      </c>
      <c r="U2933" s="135"/>
    </row>
    <row r="2934" spans="16:21" x14ac:dyDescent="0.3">
      <c r="P2934" s="134"/>
      <c r="Q2934" s="242">
        <v>302203008</v>
      </c>
      <c r="R2934" s="230" t="s">
        <v>8482</v>
      </c>
      <c r="S2934" s="231">
        <v>0.1</v>
      </c>
      <c r="T2934" s="232">
        <v>0.1</v>
      </c>
      <c r="U2934" s="135"/>
    </row>
    <row r="2935" spans="16:21" x14ac:dyDescent="0.3">
      <c r="P2935" s="134"/>
      <c r="Q2935" s="242">
        <v>302203009</v>
      </c>
      <c r="R2935" s="230" t="s">
        <v>8510</v>
      </c>
      <c r="S2935" s="231">
        <v>0.1</v>
      </c>
      <c r="T2935" s="232">
        <v>0.1</v>
      </c>
      <c r="U2935" s="135"/>
    </row>
    <row r="2936" spans="16:21" x14ac:dyDescent="0.3">
      <c r="P2936" s="134"/>
      <c r="Q2936" s="242">
        <v>302203010</v>
      </c>
      <c r="R2936" s="230" t="s">
        <v>8511</v>
      </c>
      <c r="S2936" s="231">
        <v>0.1</v>
      </c>
      <c r="T2936" s="232">
        <v>0.1</v>
      </c>
      <c r="U2936" s="135"/>
    </row>
    <row r="2937" spans="16:21" x14ac:dyDescent="0.3">
      <c r="P2937" s="134"/>
      <c r="Q2937" s="242">
        <v>302203011</v>
      </c>
      <c r="R2937" s="230" t="s">
        <v>8512</v>
      </c>
      <c r="S2937" s="231">
        <v>0.1</v>
      </c>
      <c r="T2937" s="232">
        <v>0.1</v>
      </c>
      <c r="U2937" s="135"/>
    </row>
    <row r="2938" spans="16:21" x14ac:dyDescent="0.3">
      <c r="P2938" s="134"/>
      <c r="Q2938" s="242">
        <v>302203012</v>
      </c>
      <c r="R2938" s="230" t="s">
        <v>8483</v>
      </c>
      <c r="S2938" s="231">
        <v>0.1</v>
      </c>
      <c r="T2938" s="232">
        <v>0.1</v>
      </c>
      <c r="U2938" s="135"/>
    </row>
    <row r="2939" spans="16:21" x14ac:dyDescent="0.3">
      <c r="P2939" s="134"/>
      <c r="Q2939" s="242">
        <v>302203013</v>
      </c>
      <c r="R2939" s="230" t="s">
        <v>8484</v>
      </c>
      <c r="S2939" s="231">
        <v>0.1</v>
      </c>
      <c r="T2939" s="232">
        <v>0.1</v>
      </c>
      <c r="U2939" s="135"/>
    </row>
    <row r="2940" spans="16:21" x14ac:dyDescent="0.3">
      <c r="P2940" s="134"/>
      <c r="Q2940" s="242">
        <v>302203014</v>
      </c>
      <c r="R2940" s="230" t="s">
        <v>8485</v>
      </c>
      <c r="S2940" s="231">
        <v>0.1</v>
      </c>
      <c r="T2940" s="232">
        <v>0.1</v>
      </c>
      <c r="U2940" s="135"/>
    </row>
    <row r="2941" spans="16:21" x14ac:dyDescent="0.3">
      <c r="P2941" s="134"/>
      <c r="Q2941" s="242">
        <v>302203015</v>
      </c>
      <c r="R2941" s="230" t="s">
        <v>8486</v>
      </c>
      <c r="S2941" s="231">
        <v>0.1</v>
      </c>
      <c r="T2941" s="232">
        <v>0.1</v>
      </c>
      <c r="U2941" s="135"/>
    </row>
    <row r="2942" spans="16:21" x14ac:dyDescent="0.3">
      <c r="P2942" s="134"/>
      <c r="Q2942" s="242">
        <v>302203016</v>
      </c>
      <c r="R2942" s="230" t="s">
        <v>8513</v>
      </c>
      <c r="S2942" s="231">
        <v>0.1</v>
      </c>
      <c r="T2942" s="232">
        <v>0.1</v>
      </c>
      <c r="U2942" s="135"/>
    </row>
    <row r="2943" spans="16:21" x14ac:dyDescent="0.3">
      <c r="P2943" s="134"/>
      <c r="Q2943" s="242">
        <v>302203017</v>
      </c>
      <c r="R2943" s="230" t="s">
        <v>8487</v>
      </c>
      <c r="S2943" s="231">
        <v>0.1</v>
      </c>
      <c r="T2943" s="232">
        <v>0.1</v>
      </c>
      <c r="U2943" s="135"/>
    </row>
    <row r="2944" spans="16:21" x14ac:dyDescent="0.3">
      <c r="P2944" s="134"/>
      <c r="Q2944" s="242">
        <v>302203018</v>
      </c>
      <c r="R2944" s="230" t="s">
        <v>8488</v>
      </c>
      <c r="S2944" s="231">
        <v>0.1</v>
      </c>
      <c r="T2944" s="232">
        <v>0.1</v>
      </c>
      <c r="U2944" s="135"/>
    </row>
    <row r="2945" spans="16:21" x14ac:dyDescent="0.3">
      <c r="P2945" s="134"/>
      <c r="Q2945" s="242">
        <v>302203020</v>
      </c>
      <c r="R2945" s="230" t="s">
        <v>8489</v>
      </c>
      <c r="S2945" s="231">
        <v>0.1</v>
      </c>
      <c r="T2945" s="232">
        <v>0.1</v>
      </c>
      <c r="U2945" s="135"/>
    </row>
    <row r="2946" spans="16:21" x14ac:dyDescent="0.3">
      <c r="P2946" s="134"/>
      <c r="Q2946" s="242">
        <v>302203026</v>
      </c>
      <c r="R2946" s="230" t="s">
        <v>8490</v>
      </c>
      <c r="S2946" s="231">
        <v>0.1</v>
      </c>
      <c r="T2946" s="232">
        <v>0.1</v>
      </c>
      <c r="U2946" s="135"/>
    </row>
    <row r="2947" spans="16:21" x14ac:dyDescent="0.3">
      <c r="P2947" s="134"/>
      <c r="Q2947" s="242">
        <v>302203029</v>
      </c>
      <c r="R2947" s="230" t="s">
        <v>8491</v>
      </c>
      <c r="S2947" s="231">
        <v>0.1</v>
      </c>
      <c r="T2947" s="232">
        <v>0.1</v>
      </c>
      <c r="U2947" s="135"/>
    </row>
    <row r="2948" spans="16:21" x14ac:dyDescent="0.3">
      <c r="P2948" s="134"/>
      <c r="Q2948" s="242">
        <v>302203030</v>
      </c>
      <c r="R2948" s="230" t="s">
        <v>8514</v>
      </c>
      <c r="S2948" s="231">
        <v>0.1</v>
      </c>
      <c r="T2948" s="232">
        <v>0.1</v>
      </c>
      <c r="U2948" s="135"/>
    </row>
    <row r="2949" spans="16:21" x14ac:dyDescent="0.3">
      <c r="P2949" s="134"/>
      <c r="Q2949" s="242">
        <v>302203031</v>
      </c>
      <c r="R2949" s="230" t="s">
        <v>8515</v>
      </c>
      <c r="S2949" s="231">
        <v>0.1</v>
      </c>
      <c r="T2949" s="232">
        <v>0.1</v>
      </c>
      <c r="U2949" s="135"/>
    </row>
    <row r="2950" spans="16:21" x14ac:dyDescent="0.3">
      <c r="P2950" s="134"/>
      <c r="Q2950" s="242">
        <v>302203032</v>
      </c>
      <c r="R2950" s="230" t="s">
        <v>8492</v>
      </c>
      <c r="S2950" s="231">
        <v>0.1</v>
      </c>
      <c r="T2950" s="232">
        <v>0.1</v>
      </c>
      <c r="U2950" s="135"/>
    </row>
    <row r="2951" spans="16:21" x14ac:dyDescent="0.3">
      <c r="P2951" s="134"/>
      <c r="Q2951" s="242">
        <v>302203034</v>
      </c>
      <c r="R2951" s="230" t="s">
        <v>8516</v>
      </c>
      <c r="S2951" s="231">
        <v>0.1</v>
      </c>
      <c r="T2951" s="232">
        <v>0.1</v>
      </c>
      <c r="U2951" s="135"/>
    </row>
    <row r="2952" spans="16:21" x14ac:dyDescent="0.3">
      <c r="P2952" s="134"/>
      <c r="Q2952" s="242">
        <v>302203036</v>
      </c>
      <c r="R2952" s="230" t="s">
        <v>8517</v>
      </c>
      <c r="S2952" s="231">
        <v>0.1</v>
      </c>
      <c r="T2952" s="232">
        <v>0.1</v>
      </c>
      <c r="U2952" s="135"/>
    </row>
    <row r="2953" spans="16:21" x14ac:dyDescent="0.3">
      <c r="P2953" s="134"/>
      <c r="Q2953" s="242">
        <v>302203037</v>
      </c>
      <c r="R2953" s="230" t="s">
        <v>8518</v>
      </c>
      <c r="S2953" s="231">
        <v>0.1</v>
      </c>
      <c r="T2953" s="232">
        <v>0.1</v>
      </c>
      <c r="U2953" s="135"/>
    </row>
    <row r="2954" spans="16:21" x14ac:dyDescent="0.3">
      <c r="P2954" s="134"/>
      <c r="Q2954" s="242">
        <v>302203038</v>
      </c>
      <c r="R2954" s="230" t="s">
        <v>8519</v>
      </c>
      <c r="S2954" s="231">
        <v>0.1</v>
      </c>
      <c r="T2954" s="232">
        <v>0.1</v>
      </c>
      <c r="U2954" s="135"/>
    </row>
    <row r="2955" spans="16:21" x14ac:dyDescent="0.3">
      <c r="P2955" s="134"/>
      <c r="Q2955" s="242">
        <v>302203041</v>
      </c>
      <c r="R2955" s="230" t="s">
        <v>8520</v>
      </c>
      <c r="S2955" s="231">
        <v>0.1</v>
      </c>
      <c r="T2955" s="232">
        <v>0.1</v>
      </c>
      <c r="U2955" s="135"/>
    </row>
    <row r="2956" spans="16:21" x14ac:dyDescent="0.3">
      <c r="P2956" s="134"/>
      <c r="Q2956" s="242">
        <v>302203042</v>
      </c>
      <c r="R2956" s="230" t="s">
        <v>8521</v>
      </c>
      <c r="S2956" s="231">
        <v>0.1</v>
      </c>
      <c r="T2956" s="232">
        <v>0.1</v>
      </c>
      <c r="U2956" s="135"/>
    </row>
    <row r="2957" spans="16:21" x14ac:dyDescent="0.3">
      <c r="P2957" s="134"/>
      <c r="Q2957" s="242">
        <v>302203045</v>
      </c>
      <c r="R2957" s="230" t="s">
        <v>8522</v>
      </c>
      <c r="S2957" s="231">
        <v>0.1</v>
      </c>
      <c r="T2957" s="232">
        <v>0.1</v>
      </c>
      <c r="U2957" s="135"/>
    </row>
    <row r="2958" spans="16:21" x14ac:dyDescent="0.3">
      <c r="P2958" s="134"/>
      <c r="Q2958" s="242">
        <v>302203048</v>
      </c>
      <c r="R2958" s="230" t="s">
        <v>8523</v>
      </c>
      <c r="S2958" s="231">
        <v>0.1</v>
      </c>
      <c r="T2958" s="232">
        <v>0.1</v>
      </c>
      <c r="U2958" s="135"/>
    </row>
    <row r="2959" spans="16:21" x14ac:dyDescent="0.3">
      <c r="P2959" s="134"/>
      <c r="Q2959" s="242">
        <v>302203051</v>
      </c>
      <c r="R2959" s="230" t="s">
        <v>8524</v>
      </c>
      <c r="S2959" s="231">
        <v>0.1</v>
      </c>
      <c r="T2959" s="232">
        <v>0.1</v>
      </c>
      <c r="U2959" s="135"/>
    </row>
    <row r="2960" spans="16:21" x14ac:dyDescent="0.3">
      <c r="P2960" s="134"/>
      <c r="Q2960" s="242">
        <v>302203052</v>
      </c>
      <c r="R2960" s="230" t="s">
        <v>8525</v>
      </c>
      <c r="S2960" s="231">
        <v>0.1</v>
      </c>
      <c r="T2960" s="232">
        <v>0.1</v>
      </c>
      <c r="U2960" s="135"/>
    </row>
    <row r="2961" spans="16:21" x14ac:dyDescent="0.3">
      <c r="P2961" s="134"/>
      <c r="Q2961" s="242">
        <v>302203053</v>
      </c>
      <c r="R2961" s="230" t="s">
        <v>8526</v>
      </c>
      <c r="S2961" s="231">
        <v>0.1</v>
      </c>
      <c r="T2961" s="232">
        <v>0.1</v>
      </c>
      <c r="U2961" s="135"/>
    </row>
    <row r="2962" spans="16:21" x14ac:dyDescent="0.3">
      <c r="P2962" s="134"/>
      <c r="Q2962" s="242">
        <v>302203055</v>
      </c>
      <c r="R2962" s="230" t="s">
        <v>8494</v>
      </c>
      <c r="S2962" s="231">
        <v>0.1</v>
      </c>
      <c r="T2962" s="232">
        <v>0.1</v>
      </c>
      <c r="U2962" s="135"/>
    </row>
    <row r="2963" spans="16:21" x14ac:dyDescent="0.3">
      <c r="P2963" s="134"/>
      <c r="Q2963" s="242">
        <v>302203888</v>
      </c>
      <c r="R2963" s="230" t="s">
        <v>8527</v>
      </c>
      <c r="S2963" s="231">
        <v>0.1</v>
      </c>
      <c r="T2963" s="232">
        <v>0.1</v>
      </c>
      <c r="U2963" s="135"/>
    </row>
    <row r="2964" spans="16:21" x14ac:dyDescent="0.3">
      <c r="P2964" s="134"/>
      <c r="Q2964" s="242">
        <v>302204001</v>
      </c>
      <c r="R2964" s="230" t="s">
        <v>8528</v>
      </c>
      <c r="S2964" s="231">
        <v>0.1</v>
      </c>
      <c r="T2964" s="232">
        <v>0.1</v>
      </c>
      <c r="U2964" s="135"/>
    </row>
    <row r="2965" spans="16:21" x14ac:dyDescent="0.3">
      <c r="P2965" s="134"/>
      <c r="Q2965" s="242">
        <v>302204002</v>
      </c>
      <c r="R2965" s="230" t="s">
        <v>8529</v>
      </c>
      <c r="S2965" s="231">
        <v>0.1</v>
      </c>
      <c r="T2965" s="232">
        <v>0.1</v>
      </c>
      <c r="U2965" s="135"/>
    </row>
    <row r="2966" spans="16:21" x14ac:dyDescent="0.3">
      <c r="P2966" s="134"/>
      <c r="Q2966" s="242">
        <v>302204003</v>
      </c>
      <c r="R2966" s="230" t="s">
        <v>8495</v>
      </c>
      <c r="S2966" s="231">
        <v>0.1</v>
      </c>
      <c r="T2966" s="232">
        <v>0.1</v>
      </c>
      <c r="U2966" s="135"/>
    </row>
    <row r="2967" spans="16:21" x14ac:dyDescent="0.3">
      <c r="P2967" s="134"/>
      <c r="Q2967" s="242">
        <v>302204004</v>
      </c>
      <c r="R2967" s="230" t="s">
        <v>8530</v>
      </c>
      <c r="S2967" s="231">
        <v>0.1</v>
      </c>
      <c r="T2967" s="232">
        <v>0.1</v>
      </c>
      <c r="U2967" s="135"/>
    </row>
    <row r="2968" spans="16:21" x14ac:dyDescent="0.3">
      <c r="P2968" s="134"/>
      <c r="Q2968" s="242">
        <v>302204007</v>
      </c>
      <c r="R2968" s="230" t="s">
        <v>8531</v>
      </c>
      <c r="S2968" s="231">
        <v>0.1</v>
      </c>
      <c r="T2968" s="232">
        <v>0.1</v>
      </c>
      <c r="U2968" s="135"/>
    </row>
    <row r="2969" spans="16:21" x14ac:dyDescent="0.3">
      <c r="P2969" s="134"/>
      <c r="Q2969" s="242">
        <v>302204008</v>
      </c>
      <c r="R2969" s="230" t="s">
        <v>8532</v>
      </c>
      <c r="S2969" s="231">
        <v>0.1</v>
      </c>
      <c r="T2969" s="232">
        <v>0.1</v>
      </c>
      <c r="U2969" s="135"/>
    </row>
    <row r="2970" spans="16:21" x14ac:dyDescent="0.3">
      <c r="P2970" s="134"/>
      <c r="Q2970" s="242">
        <v>302204009</v>
      </c>
      <c r="R2970" s="230" t="s">
        <v>8533</v>
      </c>
      <c r="S2970" s="231">
        <v>0.1</v>
      </c>
      <c r="T2970" s="232">
        <v>0.1</v>
      </c>
      <c r="U2970" s="135"/>
    </row>
    <row r="2971" spans="16:21" x14ac:dyDescent="0.3">
      <c r="P2971" s="134"/>
      <c r="Q2971" s="242">
        <v>304101001</v>
      </c>
      <c r="R2971" s="230" t="s">
        <v>8534</v>
      </c>
      <c r="S2971" s="231">
        <v>0.1</v>
      </c>
      <c r="T2971" s="232">
        <v>0.1</v>
      </c>
      <c r="U2971" s="135"/>
    </row>
    <row r="2972" spans="16:21" x14ac:dyDescent="0.3">
      <c r="P2972" s="134"/>
      <c r="Q2972" s="242">
        <v>304101002</v>
      </c>
      <c r="R2972" s="230" t="s">
        <v>8535</v>
      </c>
      <c r="S2972" s="231">
        <v>0.1</v>
      </c>
      <c r="T2972" s="232">
        <v>0.1</v>
      </c>
      <c r="U2972" s="135"/>
    </row>
    <row r="2973" spans="16:21" x14ac:dyDescent="0.3">
      <c r="P2973" s="134"/>
      <c r="Q2973" s="242">
        <v>304101003</v>
      </c>
      <c r="R2973" s="230" t="s">
        <v>8536</v>
      </c>
      <c r="S2973" s="231">
        <v>0.1</v>
      </c>
      <c r="T2973" s="232">
        <v>0.1</v>
      </c>
      <c r="U2973" s="135"/>
    </row>
    <row r="2974" spans="16:21" x14ac:dyDescent="0.3">
      <c r="P2974" s="134"/>
      <c r="Q2974" s="242">
        <v>304101004</v>
      </c>
      <c r="R2974" s="230" t="s">
        <v>8537</v>
      </c>
      <c r="S2974" s="231">
        <v>0.1</v>
      </c>
      <c r="T2974" s="232">
        <v>0.1</v>
      </c>
      <c r="U2974" s="135"/>
    </row>
    <row r="2975" spans="16:21" x14ac:dyDescent="0.3">
      <c r="P2975" s="134"/>
      <c r="Q2975" s="242">
        <v>304101005</v>
      </c>
      <c r="R2975" s="230" t="s">
        <v>8538</v>
      </c>
      <c r="S2975" s="231">
        <v>0.1</v>
      </c>
      <c r="T2975" s="232">
        <v>0.1</v>
      </c>
      <c r="U2975" s="135"/>
    </row>
    <row r="2976" spans="16:21" x14ac:dyDescent="0.3">
      <c r="P2976" s="134"/>
      <c r="Q2976" s="242">
        <v>304101006</v>
      </c>
      <c r="R2976" s="230" t="s">
        <v>8539</v>
      </c>
      <c r="S2976" s="231">
        <v>0.1</v>
      </c>
      <c r="T2976" s="232">
        <v>0.1</v>
      </c>
      <c r="U2976" s="135"/>
    </row>
    <row r="2977" spans="16:21" x14ac:dyDescent="0.3">
      <c r="P2977" s="134"/>
      <c r="Q2977" s="242">
        <v>304101008</v>
      </c>
      <c r="R2977" s="230" t="s">
        <v>8540</v>
      </c>
      <c r="S2977" s="231">
        <v>0.1</v>
      </c>
      <c r="T2977" s="232">
        <v>0.1</v>
      </c>
      <c r="U2977" s="135"/>
    </row>
    <row r="2978" spans="16:21" x14ac:dyDescent="0.3">
      <c r="P2978" s="134"/>
      <c r="Q2978" s="242">
        <v>304101009</v>
      </c>
      <c r="R2978" s="230" t="s">
        <v>8541</v>
      </c>
      <c r="S2978" s="231">
        <v>0.1</v>
      </c>
      <c r="T2978" s="232">
        <v>0.1</v>
      </c>
      <c r="U2978" s="135"/>
    </row>
    <row r="2979" spans="16:21" x14ac:dyDescent="0.3">
      <c r="P2979" s="134"/>
      <c r="Q2979" s="242">
        <v>304101010</v>
      </c>
      <c r="R2979" s="230" t="s">
        <v>8542</v>
      </c>
      <c r="S2979" s="231">
        <v>0.1</v>
      </c>
      <c r="T2979" s="232">
        <v>0.1</v>
      </c>
      <c r="U2979" s="135"/>
    </row>
    <row r="2980" spans="16:21" x14ac:dyDescent="0.3">
      <c r="P2980" s="134"/>
      <c r="Q2980" s="242">
        <v>304101011</v>
      </c>
      <c r="R2980" s="230" t="s">
        <v>8543</v>
      </c>
      <c r="S2980" s="231">
        <v>0.1</v>
      </c>
      <c r="T2980" s="232">
        <v>0.1</v>
      </c>
      <c r="U2980" s="135"/>
    </row>
    <row r="2981" spans="16:21" x14ac:dyDescent="0.3">
      <c r="P2981" s="134"/>
      <c r="Q2981" s="242">
        <v>304101012</v>
      </c>
      <c r="R2981" s="230" t="s">
        <v>8544</v>
      </c>
      <c r="S2981" s="231">
        <v>0.1</v>
      </c>
      <c r="T2981" s="232">
        <v>0.1</v>
      </c>
      <c r="U2981" s="135"/>
    </row>
    <row r="2982" spans="16:21" x14ac:dyDescent="0.3">
      <c r="P2982" s="134"/>
      <c r="Q2982" s="242">
        <v>304101015</v>
      </c>
      <c r="R2982" s="230" t="s">
        <v>8545</v>
      </c>
      <c r="S2982" s="231">
        <v>0.1</v>
      </c>
      <c r="T2982" s="232">
        <v>0.1</v>
      </c>
      <c r="U2982" s="135"/>
    </row>
    <row r="2983" spans="16:21" x14ac:dyDescent="0.3">
      <c r="P2983" s="134"/>
      <c r="Q2983" s="242">
        <v>304101016</v>
      </c>
      <c r="R2983" s="230" t="s">
        <v>8546</v>
      </c>
      <c r="S2983" s="231">
        <v>0.1</v>
      </c>
      <c r="T2983" s="232">
        <v>0.1</v>
      </c>
      <c r="U2983" s="135"/>
    </row>
    <row r="2984" spans="16:21" x14ac:dyDescent="0.3">
      <c r="P2984" s="134"/>
      <c r="Q2984" s="242">
        <v>304101017</v>
      </c>
      <c r="R2984" s="230" t="s">
        <v>8547</v>
      </c>
      <c r="S2984" s="231">
        <v>0.1</v>
      </c>
      <c r="T2984" s="232">
        <v>0.1</v>
      </c>
      <c r="U2984" s="135"/>
    </row>
    <row r="2985" spans="16:21" x14ac:dyDescent="0.3">
      <c r="P2985" s="134"/>
      <c r="Q2985" s="242">
        <v>304101018</v>
      </c>
      <c r="R2985" s="230" t="s">
        <v>8548</v>
      </c>
      <c r="S2985" s="231">
        <v>0.1</v>
      </c>
      <c r="T2985" s="232">
        <v>0.1</v>
      </c>
      <c r="U2985" s="135"/>
    </row>
    <row r="2986" spans="16:21" x14ac:dyDescent="0.3">
      <c r="P2986" s="134"/>
      <c r="Q2986" s="242">
        <v>304101019</v>
      </c>
      <c r="R2986" s="230" t="s">
        <v>8549</v>
      </c>
      <c r="S2986" s="231">
        <v>0.1</v>
      </c>
      <c r="T2986" s="232">
        <v>0.1</v>
      </c>
      <c r="U2986" s="135"/>
    </row>
    <row r="2987" spans="16:21" x14ac:dyDescent="0.3">
      <c r="P2987" s="134"/>
      <c r="Q2987" s="242">
        <v>304101020</v>
      </c>
      <c r="R2987" s="230" t="s">
        <v>8550</v>
      </c>
      <c r="S2987" s="231">
        <v>0.1</v>
      </c>
      <c r="T2987" s="232">
        <v>0.1</v>
      </c>
      <c r="U2987" s="135"/>
    </row>
    <row r="2988" spans="16:21" x14ac:dyDescent="0.3">
      <c r="P2988" s="134"/>
      <c r="Q2988" s="242">
        <v>304101021</v>
      </c>
      <c r="R2988" s="230" t="s">
        <v>7842</v>
      </c>
      <c r="S2988" s="231">
        <v>0.1</v>
      </c>
      <c r="T2988" s="232">
        <v>0.1</v>
      </c>
      <c r="U2988" s="135"/>
    </row>
    <row r="2989" spans="16:21" x14ac:dyDescent="0.3">
      <c r="P2989" s="134"/>
      <c r="Q2989" s="242">
        <v>304101023</v>
      </c>
      <c r="R2989" s="230" t="s">
        <v>8551</v>
      </c>
      <c r="S2989" s="231">
        <v>0.1</v>
      </c>
      <c r="T2989" s="232">
        <v>0.1</v>
      </c>
      <c r="U2989" s="135"/>
    </row>
    <row r="2990" spans="16:21" x14ac:dyDescent="0.3">
      <c r="P2990" s="134"/>
      <c r="Q2990" s="242">
        <v>304101025</v>
      </c>
      <c r="R2990" s="230" t="s">
        <v>8552</v>
      </c>
      <c r="S2990" s="231">
        <v>0.1</v>
      </c>
      <c r="T2990" s="232">
        <v>0.1</v>
      </c>
      <c r="U2990" s="135"/>
    </row>
    <row r="2991" spans="16:21" x14ac:dyDescent="0.3">
      <c r="P2991" s="134"/>
      <c r="Q2991" s="242">
        <v>304101026</v>
      </c>
      <c r="R2991" s="230" t="s">
        <v>8553</v>
      </c>
      <c r="S2991" s="231">
        <v>0.1</v>
      </c>
      <c r="T2991" s="232">
        <v>0.1</v>
      </c>
      <c r="U2991" s="135"/>
    </row>
    <row r="2992" spans="16:21" x14ac:dyDescent="0.3">
      <c r="P2992" s="134"/>
      <c r="Q2992" s="242">
        <v>304102001</v>
      </c>
      <c r="R2992" s="230" t="s">
        <v>8554</v>
      </c>
      <c r="S2992" s="231">
        <v>0.1</v>
      </c>
      <c r="T2992" s="232">
        <v>0.1</v>
      </c>
      <c r="U2992" s="135"/>
    </row>
    <row r="2993" spans="16:21" x14ac:dyDescent="0.3">
      <c r="P2993" s="134"/>
      <c r="Q2993" s="242">
        <v>304102004</v>
      </c>
      <c r="R2993" s="230" t="s">
        <v>8555</v>
      </c>
      <c r="S2993" s="231">
        <v>0.1</v>
      </c>
      <c r="T2993" s="232">
        <v>0.1</v>
      </c>
      <c r="U2993" s="135"/>
    </row>
    <row r="2994" spans="16:21" x14ac:dyDescent="0.3">
      <c r="P2994" s="134"/>
      <c r="Q2994" s="242">
        <v>304102006</v>
      </c>
      <c r="R2994" s="230" t="s">
        <v>8556</v>
      </c>
      <c r="S2994" s="231">
        <v>0.1</v>
      </c>
      <c r="T2994" s="232">
        <v>0.1</v>
      </c>
      <c r="U2994" s="135"/>
    </row>
    <row r="2995" spans="16:21" x14ac:dyDescent="0.3">
      <c r="P2995" s="134"/>
      <c r="Q2995" s="242">
        <v>304102010</v>
      </c>
      <c r="R2995" s="230" t="s">
        <v>8557</v>
      </c>
      <c r="S2995" s="231">
        <v>0.1</v>
      </c>
      <c r="T2995" s="232">
        <v>0.1</v>
      </c>
      <c r="U2995" s="135"/>
    </row>
    <row r="2996" spans="16:21" x14ac:dyDescent="0.3">
      <c r="P2996" s="134"/>
      <c r="Q2996" s="242">
        <v>304102011</v>
      </c>
      <c r="R2996" s="230" t="s">
        <v>8558</v>
      </c>
      <c r="S2996" s="231">
        <v>0.1</v>
      </c>
      <c r="T2996" s="232">
        <v>0.1</v>
      </c>
      <c r="U2996" s="135"/>
    </row>
    <row r="2997" spans="16:21" x14ac:dyDescent="0.3">
      <c r="P2997" s="134"/>
      <c r="Q2997" s="242">
        <v>304102012</v>
      </c>
      <c r="R2997" s="230" t="s">
        <v>8559</v>
      </c>
      <c r="S2997" s="231">
        <v>0.1</v>
      </c>
      <c r="T2997" s="232">
        <v>0.1</v>
      </c>
      <c r="U2997" s="135"/>
    </row>
    <row r="2998" spans="16:21" x14ac:dyDescent="0.3">
      <c r="P2998" s="134"/>
      <c r="Q2998" s="242">
        <v>304102013</v>
      </c>
      <c r="R2998" s="230" t="s">
        <v>8560</v>
      </c>
      <c r="S2998" s="231">
        <v>0.1</v>
      </c>
      <c r="T2998" s="232">
        <v>0.1</v>
      </c>
      <c r="U2998" s="135"/>
    </row>
    <row r="2999" spans="16:21" x14ac:dyDescent="0.3">
      <c r="P2999" s="134"/>
      <c r="Q2999" s="242">
        <v>304102015</v>
      </c>
      <c r="R2999" s="230" t="s">
        <v>8561</v>
      </c>
      <c r="S2999" s="231">
        <v>0.1</v>
      </c>
      <c r="T2999" s="232">
        <v>0.1</v>
      </c>
      <c r="U2999" s="135"/>
    </row>
    <row r="3000" spans="16:21" x14ac:dyDescent="0.3">
      <c r="P3000" s="134"/>
      <c r="Q3000" s="242">
        <v>304103001</v>
      </c>
      <c r="R3000" s="230" t="s">
        <v>8562</v>
      </c>
      <c r="S3000" s="231">
        <v>0.1</v>
      </c>
      <c r="T3000" s="232">
        <v>0.1</v>
      </c>
      <c r="U3000" s="135"/>
    </row>
    <row r="3001" spans="16:21" x14ac:dyDescent="0.3">
      <c r="P3001" s="134"/>
      <c r="Q3001" s="242">
        <v>304103002</v>
      </c>
      <c r="R3001" s="230" t="s">
        <v>8563</v>
      </c>
      <c r="S3001" s="231">
        <v>0.1</v>
      </c>
      <c r="T3001" s="232">
        <v>0.1</v>
      </c>
      <c r="U3001" s="135"/>
    </row>
    <row r="3002" spans="16:21" x14ac:dyDescent="0.3">
      <c r="P3002" s="134"/>
      <c r="Q3002" s="242">
        <v>304103005</v>
      </c>
      <c r="R3002" s="230" t="s">
        <v>8564</v>
      </c>
      <c r="S3002" s="231">
        <v>0.1</v>
      </c>
      <c r="T3002" s="232">
        <v>0.1</v>
      </c>
      <c r="U3002" s="135"/>
    </row>
    <row r="3003" spans="16:21" x14ac:dyDescent="0.3">
      <c r="P3003" s="134"/>
      <c r="Q3003" s="242">
        <v>304103009</v>
      </c>
      <c r="R3003" s="230" t="s">
        <v>8565</v>
      </c>
      <c r="S3003" s="231">
        <v>0.1</v>
      </c>
      <c r="T3003" s="232">
        <v>0.1</v>
      </c>
      <c r="U3003" s="135"/>
    </row>
    <row r="3004" spans="16:21" x14ac:dyDescent="0.3">
      <c r="P3004" s="134"/>
      <c r="Q3004" s="242">
        <v>304103020</v>
      </c>
      <c r="R3004" s="230" t="s">
        <v>8566</v>
      </c>
      <c r="S3004" s="231">
        <v>0.1</v>
      </c>
      <c r="T3004" s="232">
        <v>0.1</v>
      </c>
      <c r="U3004" s="135"/>
    </row>
    <row r="3005" spans="16:21" x14ac:dyDescent="0.3">
      <c r="P3005" s="134"/>
      <c r="Q3005" s="242">
        <v>304104001</v>
      </c>
      <c r="R3005" s="230" t="s">
        <v>8567</v>
      </c>
      <c r="S3005" s="231">
        <v>0.1</v>
      </c>
      <c r="T3005" s="232">
        <v>0.1</v>
      </c>
      <c r="U3005" s="135"/>
    </row>
    <row r="3006" spans="16:21" x14ac:dyDescent="0.3">
      <c r="P3006" s="134"/>
      <c r="Q3006" s="242">
        <v>304104007</v>
      </c>
      <c r="R3006" s="230" t="s">
        <v>8568</v>
      </c>
      <c r="S3006" s="231">
        <v>0.1</v>
      </c>
      <c r="T3006" s="232">
        <v>0.1</v>
      </c>
      <c r="U3006" s="135"/>
    </row>
    <row r="3007" spans="16:21" x14ac:dyDescent="0.3">
      <c r="P3007" s="134"/>
      <c r="Q3007" s="242">
        <v>304104008</v>
      </c>
      <c r="R3007" s="230" t="s">
        <v>8569</v>
      </c>
      <c r="S3007" s="231">
        <v>0.1</v>
      </c>
      <c r="T3007" s="232">
        <v>0.1</v>
      </c>
      <c r="U3007" s="135"/>
    </row>
    <row r="3008" spans="16:21" x14ac:dyDescent="0.3">
      <c r="P3008" s="134"/>
      <c r="Q3008" s="242">
        <v>304104010</v>
      </c>
      <c r="R3008" s="230" t="s">
        <v>8570</v>
      </c>
      <c r="S3008" s="231">
        <v>0.1</v>
      </c>
      <c r="T3008" s="232">
        <v>0.1</v>
      </c>
      <c r="U3008" s="135"/>
    </row>
    <row r="3009" spans="16:21" x14ac:dyDescent="0.3">
      <c r="P3009" s="134"/>
      <c r="Q3009" s="242">
        <v>304104016</v>
      </c>
      <c r="R3009" s="230" t="s">
        <v>8571</v>
      </c>
      <c r="S3009" s="231">
        <v>0.1</v>
      </c>
      <c r="T3009" s="232">
        <v>0.1</v>
      </c>
      <c r="U3009" s="135"/>
    </row>
    <row r="3010" spans="16:21" x14ac:dyDescent="0.3">
      <c r="P3010" s="134"/>
      <c r="Q3010" s="242">
        <v>304104017</v>
      </c>
      <c r="R3010" s="230" t="s">
        <v>8572</v>
      </c>
      <c r="S3010" s="231">
        <v>0.1</v>
      </c>
      <c r="T3010" s="232">
        <v>0.1</v>
      </c>
      <c r="U3010" s="135"/>
    </row>
    <row r="3011" spans="16:21" x14ac:dyDescent="0.3">
      <c r="P3011" s="134"/>
      <c r="Q3011" s="242">
        <v>304104021</v>
      </c>
      <c r="R3011" s="230" t="s">
        <v>8573</v>
      </c>
      <c r="S3011" s="231">
        <v>0.1</v>
      </c>
      <c r="T3011" s="232">
        <v>0.1</v>
      </c>
      <c r="U3011" s="135"/>
    </row>
    <row r="3012" spans="16:21" x14ac:dyDescent="0.3">
      <c r="P3012" s="134"/>
      <c r="Q3012" s="242">
        <v>603101036</v>
      </c>
      <c r="R3012" s="230" t="s">
        <v>8574</v>
      </c>
      <c r="S3012" s="231">
        <v>0.1</v>
      </c>
      <c r="T3012" s="232">
        <v>0.1</v>
      </c>
      <c r="U3012" s="135"/>
    </row>
    <row r="3013" spans="16:21" x14ac:dyDescent="0.3">
      <c r="P3013" s="134"/>
      <c r="Q3013" s="242">
        <v>502401008</v>
      </c>
      <c r="R3013" s="230" t="s">
        <v>8575</v>
      </c>
      <c r="S3013" s="231">
        <v>0.1</v>
      </c>
      <c r="T3013" s="232">
        <v>0.1</v>
      </c>
      <c r="U3013" s="135"/>
    </row>
    <row r="3014" spans="16:21" x14ac:dyDescent="0.3">
      <c r="P3014" s="134"/>
      <c r="Q3014" s="242">
        <v>503201001</v>
      </c>
      <c r="R3014" s="230" t="s">
        <v>8576</v>
      </c>
      <c r="S3014" s="231">
        <v>0.1</v>
      </c>
      <c r="T3014" s="232">
        <v>0.1</v>
      </c>
      <c r="U3014" s="135"/>
    </row>
    <row r="3015" spans="16:21" x14ac:dyDescent="0.3">
      <c r="P3015" s="134"/>
      <c r="Q3015" s="242">
        <v>503201002</v>
      </c>
      <c r="R3015" s="230" t="s">
        <v>8577</v>
      </c>
      <c r="S3015" s="231">
        <v>0.1</v>
      </c>
      <c r="T3015" s="232">
        <v>0.1</v>
      </c>
      <c r="U3015" s="135"/>
    </row>
    <row r="3016" spans="16:21" x14ac:dyDescent="0.3">
      <c r="P3016" s="134"/>
      <c r="Q3016" s="242">
        <v>503201003</v>
      </c>
      <c r="R3016" s="230" t="s">
        <v>8578</v>
      </c>
      <c r="S3016" s="231">
        <v>0.1</v>
      </c>
      <c r="T3016" s="232">
        <v>0.1</v>
      </c>
      <c r="U3016" s="135"/>
    </row>
    <row r="3017" spans="16:21" x14ac:dyDescent="0.3">
      <c r="P3017" s="134"/>
      <c r="Q3017" s="242">
        <v>503201004</v>
      </c>
      <c r="R3017" s="230" t="s">
        <v>8579</v>
      </c>
      <c r="S3017" s="231">
        <v>0.1</v>
      </c>
      <c r="T3017" s="232">
        <v>0.1</v>
      </c>
      <c r="U3017" s="135"/>
    </row>
    <row r="3018" spans="16:21" x14ac:dyDescent="0.3">
      <c r="P3018" s="134"/>
      <c r="Q3018" s="242">
        <v>503201005</v>
      </c>
      <c r="R3018" s="230" t="s">
        <v>8580</v>
      </c>
      <c r="S3018" s="231">
        <v>0.1</v>
      </c>
      <c r="T3018" s="232">
        <v>0.1</v>
      </c>
      <c r="U3018" s="135"/>
    </row>
    <row r="3019" spans="16:21" x14ac:dyDescent="0.3">
      <c r="P3019" s="134"/>
      <c r="Q3019" s="242">
        <v>503201006</v>
      </c>
      <c r="R3019" s="230" t="s">
        <v>8581</v>
      </c>
      <c r="S3019" s="231">
        <v>0.1</v>
      </c>
      <c r="T3019" s="232">
        <v>0.1</v>
      </c>
      <c r="U3019" s="135"/>
    </row>
    <row r="3020" spans="16:21" x14ac:dyDescent="0.3">
      <c r="P3020" s="134"/>
      <c r="Q3020" s="242">
        <v>503201007</v>
      </c>
      <c r="R3020" s="230" t="s">
        <v>8582</v>
      </c>
      <c r="S3020" s="231">
        <v>0.1</v>
      </c>
      <c r="T3020" s="232">
        <v>0.1</v>
      </c>
      <c r="U3020" s="135"/>
    </row>
    <row r="3021" spans="16:21" x14ac:dyDescent="0.3">
      <c r="P3021" s="134"/>
      <c r="Q3021" s="242">
        <v>503301001</v>
      </c>
      <c r="R3021" s="230" t="s">
        <v>8583</v>
      </c>
      <c r="S3021" s="231">
        <v>0.1</v>
      </c>
      <c r="T3021" s="232">
        <v>0.1</v>
      </c>
      <c r="U3021" s="135"/>
    </row>
    <row r="3022" spans="16:21" x14ac:dyDescent="0.3">
      <c r="P3022" s="134"/>
      <c r="Q3022" s="242">
        <v>503401001</v>
      </c>
      <c r="R3022" s="230" t="s">
        <v>8584</v>
      </c>
      <c r="S3022" s="231">
        <v>0.1</v>
      </c>
      <c r="T3022" s="232">
        <v>0.1</v>
      </c>
      <c r="U3022" s="135"/>
    </row>
    <row r="3023" spans="16:21" x14ac:dyDescent="0.3">
      <c r="P3023" s="134"/>
      <c r="Q3023" s="242">
        <v>503401003</v>
      </c>
      <c r="R3023" s="230" t="s">
        <v>8585</v>
      </c>
      <c r="S3023" s="231">
        <v>0.1</v>
      </c>
      <c r="T3023" s="232">
        <v>0.1</v>
      </c>
      <c r="U3023" s="135"/>
    </row>
    <row r="3024" spans="16:21" x14ac:dyDescent="0.3">
      <c r="P3024" s="134"/>
      <c r="Q3024" s="242">
        <v>503501001</v>
      </c>
      <c r="R3024" s="230" t="s">
        <v>8586</v>
      </c>
      <c r="S3024" s="231">
        <v>0.1</v>
      </c>
      <c r="T3024" s="232">
        <v>0.1</v>
      </c>
      <c r="U3024" s="135"/>
    </row>
    <row r="3025" spans="16:21" x14ac:dyDescent="0.3">
      <c r="P3025" s="134"/>
      <c r="Q3025" s="242">
        <v>503501005</v>
      </c>
      <c r="R3025" s="230" t="s">
        <v>8587</v>
      </c>
      <c r="S3025" s="231">
        <v>0.1</v>
      </c>
      <c r="T3025" s="232">
        <v>0.1</v>
      </c>
      <c r="U3025" s="135"/>
    </row>
    <row r="3026" spans="16:21" x14ac:dyDescent="0.3">
      <c r="P3026" s="134"/>
      <c r="Q3026" s="242">
        <v>709101003</v>
      </c>
      <c r="R3026" s="230" t="s">
        <v>8588</v>
      </c>
      <c r="S3026" s="231">
        <v>0.1</v>
      </c>
      <c r="T3026" s="232">
        <v>0.1</v>
      </c>
      <c r="U3026" s="135"/>
    </row>
    <row r="3027" spans="16:21" x14ac:dyDescent="0.3">
      <c r="P3027" s="134"/>
      <c r="Q3027" s="242">
        <v>503501006</v>
      </c>
      <c r="R3027" s="230" t="s">
        <v>8589</v>
      </c>
      <c r="S3027" s="231">
        <v>0.1</v>
      </c>
      <c r="T3027" s="232">
        <v>0.1</v>
      </c>
      <c r="U3027" s="135"/>
    </row>
    <row r="3028" spans="16:21" x14ac:dyDescent="0.3">
      <c r="P3028" s="134"/>
      <c r="Q3028" s="242">
        <v>403101001</v>
      </c>
      <c r="R3028" s="230" t="s">
        <v>8590</v>
      </c>
      <c r="S3028" s="231">
        <v>0.1</v>
      </c>
      <c r="T3028" s="232">
        <v>0.1</v>
      </c>
      <c r="U3028" s="135"/>
    </row>
    <row r="3029" spans="16:21" x14ac:dyDescent="0.3">
      <c r="P3029" s="134"/>
      <c r="Q3029" s="242">
        <v>403101002</v>
      </c>
      <c r="R3029" s="230" t="s">
        <v>8591</v>
      </c>
      <c r="S3029" s="231">
        <v>0.1</v>
      </c>
      <c r="T3029" s="232">
        <v>0.1</v>
      </c>
      <c r="U3029" s="135"/>
    </row>
    <row r="3030" spans="16:21" x14ac:dyDescent="0.3">
      <c r="P3030" s="134"/>
      <c r="Q3030" s="242">
        <v>403101003</v>
      </c>
      <c r="R3030" s="230" t="s">
        <v>8592</v>
      </c>
      <c r="S3030" s="231">
        <v>0.1</v>
      </c>
      <c r="T3030" s="232">
        <v>0.1</v>
      </c>
      <c r="U3030" s="135"/>
    </row>
    <row r="3031" spans="16:21" x14ac:dyDescent="0.3">
      <c r="P3031" s="134"/>
      <c r="Q3031" s="242">
        <v>403101004</v>
      </c>
      <c r="R3031" s="230" t="s">
        <v>8593</v>
      </c>
      <c r="S3031" s="231">
        <v>0.1</v>
      </c>
      <c r="T3031" s="232">
        <v>0.1</v>
      </c>
      <c r="U3031" s="135"/>
    </row>
    <row r="3032" spans="16:21" x14ac:dyDescent="0.3">
      <c r="P3032" s="134"/>
      <c r="Q3032" s="242">
        <v>403101005</v>
      </c>
      <c r="R3032" s="230" t="s">
        <v>8594</v>
      </c>
      <c r="S3032" s="231">
        <v>0.1</v>
      </c>
      <c r="T3032" s="232">
        <v>0.1</v>
      </c>
      <c r="U3032" s="135"/>
    </row>
    <row r="3033" spans="16:21" x14ac:dyDescent="0.3">
      <c r="P3033" s="134"/>
      <c r="Q3033" s="242">
        <v>403101006</v>
      </c>
      <c r="R3033" s="230" t="s">
        <v>8595</v>
      </c>
      <c r="S3033" s="231">
        <v>0.1</v>
      </c>
      <c r="T3033" s="232">
        <v>0.1</v>
      </c>
      <c r="U3033" s="135"/>
    </row>
    <row r="3034" spans="16:21" x14ac:dyDescent="0.3">
      <c r="P3034" s="134"/>
      <c r="Q3034" s="242">
        <v>403101007</v>
      </c>
      <c r="R3034" s="230" t="s">
        <v>8596</v>
      </c>
      <c r="S3034" s="231">
        <v>0.1</v>
      </c>
      <c r="T3034" s="232">
        <v>0.1</v>
      </c>
      <c r="U3034" s="135"/>
    </row>
    <row r="3035" spans="16:21" x14ac:dyDescent="0.3">
      <c r="P3035" s="134"/>
      <c r="Q3035" s="242">
        <v>501301001</v>
      </c>
      <c r="R3035" s="230" t="s">
        <v>8597</v>
      </c>
      <c r="S3035" s="231">
        <v>0.1</v>
      </c>
      <c r="T3035" s="232">
        <v>0.1</v>
      </c>
      <c r="U3035" s="135"/>
    </row>
    <row r="3036" spans="16:21" x14ac:dyDescent="0.3">
      <c r="P3036" s="134"/>
      <c r="Q3036" s="242">
        <v>706101001</v>
      </c>
      <c r="R3036" s="230" t="s">
        <v>8598</v>
      </c>
      <c r="S3036" s="231">
        <v>0.1</v>
      </c>
      <c r="T3036" s="232">
        <v>0.1</v>
      </c>
      <c r="U3036" s="135"/>
    </row>
    <row r="3037" spans="16:21" x14ac:dyDescent="0.3">
      <c r="P3037" s="134"/>
      <c r="Q3037" s="242">
        <v>706101002</v>
      </c>
      <c r="R3037" s="230" t="s">
        <v>8599</v>
      </c>
      <c r="S3037" s="231">
        <v>0.1</v>
      </c>
      <c r="T3037" s="232">
        <v>0.1</v>
      </c>
      <c r="U3037" s="135"/>
    </row>
    <row r="3038" spans="16:21" x14ac:dyDescent="0.3">
      <c r="P3038" s="134"/>
      <c r="Q3038" s="242">
        <v>707201004</v>
      </c>
      <c r="R3038" s="230" t="s">
        <v>8600</v>
      </c>
      <c r="S3038" s="231">
        <v>0.1</v>
      </c>
      <c r="T3038" s="232">
        <v>0.1</v>
      </c>
      <c r="U3038" s="135"/>
    </row>
    <row r="3039" spans="16:21" x14ac:dyDescent="0.3">
      <c r="P3039" s="134"/>
      <c r="Q3039" s="242">
        <v>703101017</v>
      </c>
      <c r="R3039" s="230" t="s">
        <v>8601</v>
      </c>
      <c r="S3039" s="231">
        <v>0.1</v>
      </c>
      <c r="T3039" s="232">
        <v>0.1</v>
      </c>
      <c r="U3039" s="135"/>
    </row>
    <row r="3040" spans="16:21" x14ac:dyDescent="0.3">
      <c r="P3040" s="134"/>
      <c r="Q3040" s="242">
        <v>703101018</v>
      </c>
      <c r="R3040" s="230" t="s">
        <v>8602</v>
      </c>
      <c r="S3040" s="231">
        <v>0.1</v>
      </c>
      <c r="T3040" s="232">
        <v>0.1</v>
      </c>
      <c r="U3040" s="135"/>
    </row>
    <row r="3041" spans="16:21" x14ac:dyDescent="0.3">
      <c r="P3041" s="134"/>
      <c r="Q3041" s="242">
        <v>703101019</v>
      </c>
      <c r="R3041" s="230" t="s">
        <v>8603</v>
      </c>
      <c r="S3041" s="231">
        <v>0.1</v>
      </c>
      <c r="T3041" s="232">
        <v>0.1</v>
      </c>
      <c r="U3041" s="135"/>
    </row>
    <row r="3042" spans="16:21" x14ac:dyDescent="0.3">
      <c r="P3042" s="134"/>
      <c r="Q3042" s="242">
        <v>204101003</v>
      </c>
      <c r="R3042" s="230" t="s">
        <v>8604</v>
      </c>
      <c r="S3042" s="231">
        <v>0.1</v>
      </c>
      <c r="T3042" s="232">
        <v>0.1</v>
      </c>
      <c r="U3042" s="135"/>
    </row>
    <row r="3043" spans="16:21" x14ac:dyDescent="0.3">
      <c r="P3043" s="134"/>
      <c r="Q3043" s="242">
        <v>204101007</v>
      </c>
      <c r="R3043" s="230" t="s">
        <v>8605</v>
      </c>
      <c r="S3043" s="231">
        <v>0.1</v>
      </c>
      <c r="T3043" s="232">
        <v>0.1</v>
      </c>
      <c r="U3043" s="135"/>
    </row>
    <row r="3044" spans="16:21" x14ac:dyDescent="0.3">
      <c r="P3044" s="134"/>
      <c r="Q3044" s="242">
        <v>204102001</v>
      </c>
      <c r="R3044" s="230" t="s">
        <v>8606</v>
      </c>
      <c r="S3044" s="231">
        <v>0.1</v>
      </c>
      <c r="T3044" s="232">
        <v>0.1</v>
      </c>
      <c r="U3044" s="135"/>
    </row>
    <row r="3045" spans="16:21" x14ac:dyDescent="0.3">
      <c r="P3045" s="134"/>
      <c r="Q3045" s="242">
        <v>204102002</v>
      </c>
      <c r="R3045" s="230" t="s">
        <v>8607</v>
      </c>
      <c r="S3045" s="231">
        <v>0.1</v>
      </c>
      <c r="T3045" s="232">
        <v>0.1</v>
      </c>
      <c r="U3045" s="135"/>
    </row>
    <row r="3046" spans="16:21" x14ac:dyDescent="0.3">
      <c r="P3046" s="134"/>
      <c r="Q3046" s="242">
        <v>204102003</v>
      </c>
      <c r="R3046" s="230" t="s">
        <v>8608</v>
      </c>
      <c r="S3046" s="231">
        <v>0.1</v>
      </c>
      <c r="T3046" s="232">
        <v>0.1</v>
      </c>
      <c r="U3046" s="135"/>
    </row>
    <row r="3047" spans="16:21" x14ac:dyDescent="0.3">
      <c r="P3047" s="134"/>
      <c r="Q3047" s="242">
        <v>204102005</v>
      </c>
      <c r="R3047" s="230" t="s">
        <v>8609</v>
      </c>
      <c r="S3047" s="231">
        <v>0.1</v>
      </c>
      <c r="T3047" s="232">
        <v>0.1</v>
      </c>
      <c r="U3047" s="135"/>
    </row>
    <row r="3048" spans="16:21" x14ac:dyDescent="0.3">
      <c r="P3048" s="134"/>
      <c r="Q3048" s="242">
        <v>204103001</v>
      </c>
      <c r="R3048" s="230" t="s">
        <v>8610</v>
      </c>
      <c r="S3048" s="231">
        <v>0.1</v>
      </c>
      <c r="T3048" s="232">
        <v>0.1</v>
      </c>
      <c r="U3048" s="135"/>
    </row>
    <row r="3049" spans="16:21" x14ac:dyDescent="0.3">
      <c r="P3049" s="134"/>
      <c r="Q3049" s="242">
        <v>204103003</v>
      </c>
      <c r="R3049" s="230" t="s">
        <v>8611</v>
      </c>
      <c r="S3049" s="231">
        <v>0.1</v>
      </c>
      <c r="T3049" s="232">
        <v>0.1</v>
      </c>
      <c r="U3049" s="135"/>
    </row>
    <row r="3050" spans="16:21" x14ac:dyDescent="0.3">
      <c r="P3050" s="134"/>
      <c r="Q3050" s="242">
        <v>204103004</v>
      </c>
      <c r="R3050" s="230" t="s">
        <v>8612</v>
      </c>
      <c r="S3050" s="231">
        <v>0.1</v>
      </c>
      <c r="T3050" s="232">
        <v>0.1</v>
      </c>
      <c r="U3050" s="135"/>
    </row>
    <row r="3051" spans="16:21" x14ac:dyDescent="0.3">
      <c r="P3051" s="134"/>
      <c r="Q3051" s="242">
        <v>305101001</v>
      </c>
      <c r="R3051" s="230" t="s">
        <v>8613</v>
      </c>
      <c r="S3051" s="231">
        <v>0.1</v>
      </c>
      <c r="T3051" s="232">
        <v>0.1</v>
      </c>
      <c r="U3051" s="135"/>
    </row>
    <row r="3052" spans="16:21" x14ac:dyDescent="0.3">
      <c r="P3052" s="134"/>
      <c r="Q3052" s="242">
        <v>313101002</v>
      </c>
      <c r="R3052" s="230" t="s">
        <v>8614</v>
      </c>
      <c r="S3052" s="231">
        <v>0.1</v>
      </c>
      <c r="T3052" s="232">
        <v>0.1</v>
      </c>
      <c r="U3052" s="135"/>
    </row>
    <row r="3053" spans="16:21" x14ac:dyDescent="0.3">
      <c r="P3053" s="134"/>
      <c r="Q3053" s="242">
        <v>313101003</v>
      </c>
      <c r="R3053" s="230" t="s">
        <v>8615</v>
      </c>
      <c r="S3053" s="231">
        <v>0.1</v>
      </c>
      <c r="T3053" s="232">
        <v>0.1</v>
      </c>
      <c r="U3053" s="135"/>
    </row>
    <row r="3054" spans="16:21" x14ac:dyDescent="0.3">
      <c r="P3054" s="134"/>
      <c r="Q3054" s="242">
        <v>313101004</v>
      </c>
      <c r="R3054" s="230" t="s">
        <v>8616</v>
      </c>
      <c r="S3054" s="231">
        <v>0.1</v>
      </c>
      <c r="T3054" s="232">
        <v>0.1</v>
      </c>
      <c r="U3054" s="135"/>
    </row>
    <row r="3055" spans="16:21" x14ac:dyDescent="0.3">
      <c r="P3055" s="134"/>
      <c r="Q3055" s="242">
        <v>313101005</v>
      </c>
      <c r="R3055" s="230" t="s">
        <v>8617</v>
      </c>
      <c r="S3055" s="231">
        <v>0.1</v>
      </c>
      <c r="T3055" s="232">
        <v>0.1</v>
      </c>
      <c r="U3055" s="135"/>
    </row>
    <row r="3056" spans="16:21" x14ac:dyDescent="0.3">
      <c r="P3056" s="134"/>
      <c r="Q3056" s="242">
        <v>313101006</v>
      </c>
      <c r="R3056" s="230" t="s">
        <v>8618</v>
      </c>
      <c r="S3056" s="231">
        <v>0.1</v>
      </c>
      <c r="T3056" s="232">
        <v>0.1</v>
      </c>
      <c r="U3056" s="135"/>
    </row>
    <row r="3057" spans="16:21" x14ac:dyDescent="0.3">
      <c r="P3057" s="134"/>
      <c r="Q3057" s="242">
        <v>313101010</v>
      </c>
      <c r="R3057" s="230" t="s">
        <v>8619</v>
      </c>
      <c r="S3057" s="231">
        <v>0.1</v>
      </c>
      <c r="T3057" s="232">
        <v>0.1</v>
      </c>
      <c r="U3057" s="135"/>
    </row>
    <row r="3058" spans="16:21" x14ac:dyDescent="0.3">
      <c r="P3058" s="134"/>
      <c r="Q3058" s="242">
        <v>313101011</v>
      </c>
      <c r="R3058" s="230" t="s">
        <v>8620</v>
      </c>
      <c r="S3058" s="231">
        <v>0.1</v>
      </c>
      <c r="T3058" s="232">
        <v>0.1</v>
      </c>
      <c r="U3058" s="135"/>
    </row>
    <row r="3059" spans="16:21" x14ac:dyDescent="0.3">
      <c r="P3059" s="134"/>
      <c r="Q3059" s="242">
        <v>313101012</v>
      </c>
      <c r="R3059" s="230" t="s">
        <v>8621</v>
      </c>
      <c r="S3059" s="231">
        <v>0.1</v>
      </c>
      <c r="T3059" s="232">
        <v>0.1</v>
      </c>
      <c r="U3059" s="135"/>
    </row>
    <row r="3060" spans="16:21" x14ac:dyDescent="0.3">
      <c r="P3060" s="134"/>
      <c r="Q3060" s="242">
        <v>313103005</v>
      </c>
      <c r="R3060" s="230" t="s">
        <v>8617</v>
      </c>
      <c r="S3060" s="231">
        <v>0.1</v>
      </c>
      <c r="T3060" s="232">
        <v>0.1</v>
      </c>
      <c r="U3060" s="135"/>
    </row>
    <row r="3061" spans="16:21" x14ac:dyDescent="0.3">
      <c r="P3061" s="134"/>
      <c r="Q3061" s="242">
        <v>313103011</v>
      </c>
      <c r="R3061" s="230" t="s">
        <v>8620</v>
      </c>
      <c r="S3061" s="231">
        <v>0.1</v>
      </c>
      <c r="T3061" s="232">
        <v>0.1</v>
      </c>
      <c r="U3061" s="135"/>
    </row>
    <row r="3062" spans="16:21" x14ac:dyDescent="0.3">
      <c r="P3062" s="134"/>
      <c r="Q3062" s="242">
        <v>313103012</v>
      </c>
      <c r="R3062" s="230" t="s">
        <v>8621</v>
      </c>
      <c r="S3062" s="231">
        <v>0.1</v>
      </c>
      <c r="T3062" s="232">
        <v>0.1</v>
      </c>
      <c r="U3062" s="135"/>
    </row>
    <row r="3063" spans="16:21" x14ac:dyDescent="0.3">
      <c r="P3063" s="134"/>
      <c r="Q3063" s="242">
        <v>313104002</v>
      </c>
      <c r="R3063" s="230" t="s">
        <v>8622</v>
      </c>
      <c r="S3063" s="231">
        <v>0.1</v>
      </c>
      <c r="T3063" s="232">
        <v>0.1</v>
      </c>
      <c r="U3063" s="135"/>
    </row>
    <row r="3064" spans="16:21" x14ac:dyDescent="0.3">
      <c r="P3064" s="134"/>
      <c r="Q3064" s="242">
        <v>401201034</v>
      </c>
      <c r="R3064" s="230" t="s">
        <v>8623</v>
      </c>
      <c r="S3064" s="231">
        <v>0.1</v>
      </c>
      <c r="T3064" s="232">
        <v>0.1</v>
      </c>
      <c r="U3064" s="135"/>
    </row>
    <row r="3065" spans="16:21" x14ac:dyDescent="0.3">
      <c r="P3065" s="134"/>
      <c r="Q3065" s="242">
        <v>402101005</v>
      </c>
      <c r="R3065" s="230" t="s">
        <v>8624</v>
      </c>
      <c r="S3065" s="231">
        <v>0.1</v>
      </c>
      <c r="T3065" s="232">
        <v>0.1</v>
      </c>
      <c r="U3065" s="135"/>
    </row>
    <row r="3066" spans="16:21" x14ac:dyDescent="0.3">
      <c r="P3066" s="134"/>
      <c r="Q3066" s="242">
        <v>402101007</v>
      </c>
      <c r="R3066" s="230" t="s">
        <v>8625</v>
      </c>
      <c r="S3066" s="231">
        <v>0.1</v>
      </c>
      <c r="T3066" s="232">
        <v>0.1</v>
      </c>
      <c r="U3066" s="135"/>
    </row>
    <row r="3067" spans="16:21" x14ac:dyDescent="0.3">
      <c r="P3067" s="134"/>
      <c r="Q3067" s="242">
        <v>402101010</v>
      </c>
      <c r="R3067" s="230" t="s">
        <v>8626</v>
      </c>
      <c r="S3067" s="231">
        <v>0.1</v>
      </c>
      <c r="T3067" s="232">
        <v>0.1</v>
      </c>
      <c r="U3067" s="135"/>
    </row>
    <row r="3068" spans="16:21" x14ac:dyDescent="0.3">
      <c r="P3068" s="134"/>
      <c r="Q3068" s="242">
        <v>402101031</v>
      </c>
      <c r="R3068" s="230" t="s">
        <v>8627</v>
      </c>
      <c r="S3068" s="231">
        <v>0.1</v>
      </c>
      <c r="T3068" s="232">
        <v>0.1</v>
      </c>
      <c r="U3068" s="135"/>
    </row>
    <row r="3069" spans="16:21" x14ac:dyDescent="0.3">
      <c r="P3069" s="134"/>
      <c r="Q3069" s="242">
        <v>402102024</v>
      </c>
      <c r="R3069" s="230" t="s">
        <v>8628</v>
      </c>
      <c r="S3069" s="231">
        <v>0.1</v>
      </c>
      <c r="T3069" s="232">
        <v>0.1</v>
      </c>
      <c r="U3069" s="135"/>
    </row>
    <row r="3070" spans="16:21" x14ac:dyDescent="0.3">
      <c r="P3070" s="134"/>
      <c r="Q3070" s="242">
        <v>402102025</v>
      </c>
      <c r="R3070" s="230" t="s">
        <v>8629</v>
      </c>
      <c r="S3070" s="231">
        <v>0.1</v>
      </c>
      <c r="T3070" s="232">
        <v>0.1</v>
      </c>
      <c r="U3070" s="135"/>
    </row>
    <row r="3071" spans="16:21" x14ac:dyDescent="0.3">
      <c r="P3071" s="134"/>
      <c r="Q3071" s="242">
        <v>402103001</v>
      </c>
      <c r="R3071" s="230" t="s">
        <v>8630</v>
      </c>
      <c r="S3071" s="231">
        <v>0.1</v>
      </c>
      <c r="T3071" s="232">
        <v>0.1</v>
      </c>
      <c r="U3071" s="135"/>
    </row>
    <row r="3072" spans="16:21" x14ac:dyDescent="0.3">
      <c r="P3072" s="134"/>
      <c r="Q3072" s="242">
        <v>402105029</v>
      </c>
      <c r="R3072" s="230" t="s">
        <v>8631</v>
      </c>
      <c r="S3072" s="231">
        <v>0.1</v>
      </c>
      <c r="T3072" s="232">
        <v>0.1</v>
      </c>
      <c r="U3072" s="135"/>
    </row>
    <row r="3073" spans="16:21" x14ac:dyDescent="0.3">
      <c r="P3073" s="134"/>
      <c r="Q3073" s="242">
        <v>402105040</v>
      </c>
      <c r="R3073" s="230" t="s">
        <v>8632</v>
      </c>
      <c r="S3073" s="231">
        <v>0.1</v>
      </c>
      <c r="T3073" s="232">
        <v>0.1</v>
      </c>
      <c r="U3073" s="135"/>
    </row>
    <row r="3074" spans="16:21" x14ac:dyDescent="0.3">
      <c r="P3074" s="134"/>
      <c r="Q3074" s="242">
        <v>402105041</v>
      </c>
      <c r="R3074" s="230" t="s">
        <v>8633</v>
      </c>
      <c r="S3074" s="231">
        <v>0.1</v>
      </c>
      <c r="T3074" s="232">
        <v>0.1</v>
      </c>
      <c r="U3074" s="135"/>
    </row>
    <row r="3075" spans="16:21" x14ac:dyDescent="0.3">
      <c r="P3075" s="134"/>
      <c r="Q3075" s="242">
        <v>402201005</v>
      </c>
      <c r="R3075" s="230" t="s">
        <v>8634</v>
      </c>
      <c r="S3075" s="231">
        <v>0.1</v>
      </c>
      <c r="T3075" s="232">
        <v>0.1</v>
      </c>
      <c r="U3075" s="135"/>
    </row>
    <row r="3076" spans="16:21" x14ac:dyDescent="0.3">
      <c r="P3076" s="134"/>
      <c r="Q3076" s="242">
        <v>402201007</v>
      </c>
      <c r="R3076" s="230" t="s">
        <v>8635</v>
      </c>
      <c r="S3076" s="231">
        <v>0.1</v>
      </c>
      <c r="T3076" s="232">
        <v>0.1</v>
      </c>
      <c r="U3076" s="135"/>
    </row>
    <row r="3077" spans="16:21" x14ac:dyDescent="0.3">
      <c r="P3077" s="134"/>
      <c r="Q3077" s="242">
        <v>402201010</v>
      </c>
      <c r="R3077" s="230" t="s">
        <v>8636</v>
      </c>
      <c r="S3077" s="231">
        <v>0.1</v>
      </c>
      <c r="T3077" s="232">
        <v>0.1</v>
      </c>
      <c r="U3077" s="135"/>
    </row>
    <row r="3078" spans="16:21" x14ac:dyDescent="0.3">
      <c r="P3078" s="134"/>
      <c r="Q3078" s="242">
        <v>402201025</v>
      </c>
      <c r="R3078" s="230" t="s">
        <v>8637</v>
      </c>
      <c r="S3078" s="231">
        <v>0.1</v>
      </c>
      <c r="T3078" s="232">
        <v>0.1</v>
      </c>
      <c r="U3078" s="135"/>
    </row>
    <row r="3079" spans="16:21" x14ac:dyDescent="0.3">
      <c r="P3079" s="134"/>
      <c r="Q3079" s="242">
        <v>402202023</v>
      </c>
      <c r="R3079" s="230" t="s">
        <v>8638</v>
      </c>
      <c r="S3079" s="231">
        <v>0.1</v>
      </c>
      <c r="T3079" s="232">
        <v>0.1</v>
      </c>
      <c r="U3079" s="135"/>
    </row>
    <row r="3080" spans="16:21" x14ac:dyDescent="0.3">
      <c r="P3080" s="134"/>
      <c r="Q3080" s="242">
        <v>402202024</v>
      </c>
      <c r="R3080" s="230" t="s">
        <v>8639</v>
      </c>
      <c r="S3080" s="231">
        <v>0.1</v>
      </c>
      <c r="T3080" s="232">
        <v>0.1</v>
      </c>
      <c r="U3080" s="135"/>
    </row>
    <row r="3081" spans="16:21" x14ac:dyDescent="0.3">
      <c r="P3081" s="134"/>
      <c r="Q3081" s="242">
        <v>402203001</v>
      </c>
      <c r="R3081" s="230" t="s">
        <v>8640</v>
      </c>
      <c r="S3081" s="231">
        <v>0.1</v>
      </c>
      <c r="T3081" s="232">
        <v>0.1</v>
      </c>
      <c r="U3081" s="135"/>
    </row>
    <row r="3082" spans="16:21" x14ac:dyDescent="0.3">
      <c r="P3082" s="134"/>
      <c r="Q3082" s="242">
        <v>402205041</v>
      </c>
      <c r="R3082" s="230" t="s">
        <v>8641</v>
      </c>
      <c r="S3082" s="231">
        <v>0.1</v>
      </c>
      <c r="T3082" s="232">
        <v>0.1</v>
      </c>
      <c r="U3082" s="135"/>
    </row>
    <row r="3083" spans="16:21" x14ac:dyDescent="0.3">
      <c r="P3083" s="134"/>
      <c r="Q3083" s="242">
        <v>402205042</v>
      </c>
      <c r="R3083" s="230" t="s">
        <v>8642</v>
      </c>
      <c r="S3083" s="231">
        <v>0.1</v>
      </c>
      <c r="T3083" s="232">
        <v>0.1</v>
      </c>
      <c r="U3083" s="135"/>
    </row>
    <row r="3084" spans="16:21" x14ac:dyDescent="0.3">
      <c r="P3084" s="134"/>
      <c r="Q3084" s="242">
        <v>402205888</v>
      </c>
      <c r="R3084" s="230" t="s">
        <v>8643</v>
      </c>
      <c r="S3084" s="231">
        <v>0.1</v>
      </c>
      <c r="T3084" s="232">
        <v>0.1</v>
      </c>
      <c r="U3084" s="135"/>
    </row>
    <row r="3085" spans="16:21" x14ac:dyDescent="0.3">
      <c r="P3085" s="134"/>
      <c r="Q3085" s="242">
        <v>603402003</v>
      </c>
      <c r="R3085" s="230" t="s">
        <v>8644</v>
      </c>
      <c r="S3085" s="231">
        <v>0.1</v>
      </c>
      <c r="T3085" s="232">
        <v>0.1</v>
      </c>
      <c r="U3085" s="135"/>
    </row>
    <row r="3086" spans="16:21" x14ac:dyDescent="0.3">
      <c r="P3086" s="134"/>
      <c r="Q3086" s="242">
        <v>603402004</v>
      </c>
      <c r="R3086" s="230" t="s">
        <v>8645</v>
      </c>
      <c r="S3086" s="231">
        <v>0.1</v>
      </c>
      <c r="T3086" s="232">
        <v>0.1</v>
      </c>
      <c r="U3086" s="135"/>
    </row>
    <row r="3087" spans="16:21" x14ac:dyDescent="0.3">
      <c r="P3087" s="134"/>
      <c r="Q3087" s="242">
        <v>603402015</v>
      </c>
      <c r="R3087" s="230" t="s">
        <v>8646</v>
      </c>
      <c r="S3087" s="231">
        <v>0.1</v>
      </c>
      <c r="T3087" s="232">
        <v>0.1</v>
      </c>
      <c r="U3087" s="135"/>
    </row>
    <row r="3088" spans="16:21" x14ac:dyDescent="0.3">
      <c r="P3088" s="134"/>
      <c r="Q3088" s="242">
        <v>604101011</v>
      </c>
      <c r="R3088" s="230" t="s">
        <v>8647</v>
      </c>
      <c r="S3088" s="231">
        <v>0.1</v>
      </c>
      <c r="T3088" s="232">
        <v>0.1</v>
      </c>
      <c r="U3088" s="135"/>
    </row>
    <row r="3089" spans="16:21" x14ac:dyDescent="0.3">
      <c r="P3089" s="134"/>
      <c r="Q3089" s="242">
        <v>604101012</v>
      </c>
      <c r="R3089" s="230" t="s">
        <v>8648</v>
      </c>
      <c r="S3089" s="231">
        <v>0.1</v>
      </c>
      <c r="T3089" s="232">
        <v>0.1</v>
      </c>
      <c r="U3089" s="135"/>
    </row>
    <row r="3090" spans="16:21" x14ac:dyDescent="0.3">
      <c r="P3090" s="134"/>
      <c r="Q3090" s="242">
        <v>604101013</v>
      </c>
      <c r="R3090" s="230" t="s">
        <v>8649</v>
      </c>
      <c r="S3090" s="231">
        <v>0.1</v>
      </c>
      <c r="T3090" s="232">
        <v>0.1</v>
      </c>
      <c r="U3090" s="135"/>
    </row>
    <row r="3091" spans="16:21" x14ac:dyDescent="0.3">
      <c r="P3091" s="134"/>
      <c r="Q3091" s="242">
        <v>604101014</v>
      </c>
      <c r="R3091" s="230" t="s">
        <v>8650</v>
      </c>
      <c r="S3091" s="231">
        <v>0.1</v>
      </c>
      <c r="T3091" s="232">
        <v>0.1</v>
      </c>
      <c r="U3091" s="135"/>
    </row>
    <row r="3092" spans="16:21" x14ac:dyDescent="0.3">
      <c r="P3092" s="134"/>
      <c r="Q3092" s="242">
        <v>604101016</v>
      </c>
      <c r="R3092" s="230" t="s">
        <v>8651</v>
      </c>
      <c r="S3092" s="231">
        <v>0.1</v>
      </c>
      <c r="T3092" s="232">
        <v>0.1</v>
      </c>
      <c r="U3092" s="135"/>
    </row>
    <row r="3093" spans="16:21" x14ac:dyDescent="0.3">
      <c r="P3093" s="134"/>
      <c r="Q3093" s="242">
        <v>604101017</v>
      </c>
      <c r="R3093" s="230" t="s">
        <v>8652</v>
      </c>
      <c r="S3093" s="231">
        <v>0.1</v>
      </c>
      <c r="T3093" s="232">
        <v>0.1</v>
      </c>
      <c r="U3093" s="135"/>
    </row>
    <row r="3094" spans="16:21" x14ac:dyDescent="0.3">
      <c r="P3094" s="134"/>
      <c r="Q3094" s="242">
        <v>604101018</v>
      </c>
      <c r="R3094" s="230" t="s">
        <v>8653</v>
      </c>
      <c r="S3094" s="231">
        <v>0.1</v>
      </c>
      <c r="T3094" s="232">
        <v>0.1</v>
      </c>
      <c r="U3094" s="135"/>
    </row>
    <row r="3095" spans="16:21" x14ac:dyDescent="0.3">
      <c r="P3095" s="134"/>
      <c r="Q3095" s="242">
        <v>604101019</v>
      </c>
      <c r="R3095" s="230" t="s">
        <v>8654</v>
      </c>
      <c r="S3095" s="231">
        <v>0.1</v>
      </c>
      <c r="T3095" s="232">
        <v>0.1</v>
      </c>
      <c r="U3095" s="135"/>
    </row>
    <row r="3096" spans="16:21" x14ac:dyDescent="0.3">
      <c r="P3096" s="134"/>
      <c r="Q3096" s="242">
        <v>604101023</v>
      </c>
      <c r="R3096" s="230" t="s">
        <v>8655</v>
      </c>
      <c r="S3096" s="231">
        <v>0.1</v>
      </c>
      <c r="T3096" s="232">
        <v>0.1</v>
      </c>
      <c r="U3096" s="135"/>
    </row>
    <row r="3097" spans="16:21" x14ac:dyDescent="0.3">
      <c r="P3097" s="134"/>
      <c r="Q3097" s="242">
        <v>604101024</v>
      </c>
      <c r="R3097" s="230" t="s">
        <v>8656</v>
      </c>
      <c r="S3097" s="231">
        <v>0.1</v>
      </c>
      <c r="T3097" s="232">
        <v>0.1</v>
      </c>
      <c r="U3097" s="135"/>
    </row>
    <row r="3098" spans="16:21" x14ac:dyDescent="0.3">
      <c r="P3098" s="134"/>
      <c r="Q3098" s="242">
        <v>604101026</v>
      </c>
      <c r="R3098" s="230" t="s">
        <v>8657</v>
      </c>
      <c r="S3098" s="231">
        <v>0.1</v>
      </c>
      <c r="T3098" s="232">
        <v>0.1</v>
      </c>
      <c r="U3098" s="135"/>
    </row>
    <row r="3099" spans="16:21" x14ac:dyDescent="0.3">
      <c r="P3099" s="134"/>
      <c r="Q3099" s="242">
        <v>604101028</v>
      </c>
      <c r="R3099" s="230" t="s">
        <v>8658</v>
      </c>
      <c r="S3099" s="231">
        <v>0.1</v>
      </c>
      <c r="T3099" s="232">
        <v>0.1</v>
      </c>
      <c r="U3099" s="135"/>
    </row>
    <row r="3100" spans="16:21" x14ac:dyDescent="0.3">
      <c r="P3100" s="134"/>
      <c r="Q3100" s="242">
        <v>604101029</v>
      </c>
      <c r="R3100" s="230" t="s">
        <v>8659</v>
      </c>
      <c r="S3100" s="231">
        <v>0.1</v>
      </c>
      <c r="T3100" s="232">
        <v>0.1</v>
      </c>
      <c r="U3100" s="135"/>
    </row>
    <row r="3101" spans="16:21" x14ac:dyDescent="0.3">
      <c r="P3101" s="134"/>
      <c r="Q3101" s="242">
        <v>604101038</v>
      </c>
      <c r="R3101" s="230" t="s">
        <v>8660</v>
      </c>
      <c r="S3101" s="231">
        <v>0.1</v>
      </c>
      <c r="T3101" s="232">
        <v>0.1</v>
      </c>
      <c r="U3101" s="135"/>
    </row>
    <row r="3102" spans="16:21" x14ac:dyDescent="0.3">
      <c r="P3102" s="134"/>
      <c r="Q3102" s="242">
        <v>604101039</v>
      </c>
      <c r="R3102" s="230" t="s">
        <v>8661</v>
      </c>
      <c r="S3102" s="231">
        <v>0.1</v>
      </c>
      <c r="T3102" s="232">
        <v>0.1</v>
      </c>
      <c r="U3102" s="135"/>
    </row>
    <row r="3103" spans="16:21" x14ac:dyDescent="0.3">
      <c r="P3103" s="134"/>
      <c r="Q3103" s="242">
        <v>604101041</v>
      </c>
      <c r="R3103" s="230" t="s">
        <v>8662</v>
      </c>
      <c r="S3103" s="231">
        <v>0.1</v>
      </c>
      <c r="T3103" s="232">
        <v>0.1</v>
      </c>
      <c r="U3103" s="135"/>
    </row>
    <row r="3104" spans="16:21" x14ac:dyDescent="0.3">
      <c r="P3104" s="134"/>
      <c r="Q3104" s="242">
        <v>604101042</v>
      </c>
      <c r="R3104" s="230" t="s">
        <v>8663</v>
      </c>
      <c r="S3104" s="231">
        <v>0.1</v>
      </c>
      <c r="T3104" s="232">
        <v>0.1</v>
      </c>
      <c r="U3104" s="135"/>
    </row>
    <row r="3105" spans="16:21" x14ac:dyDescent="0.3">
      <c r="P3105" s="134"/>
      <c r="Q3105" s="242">
        <v>604101043</v>
      </c>
      <c r="R3105" s="230" t="s">
        <v>8664</v>
      </c>
      <c r="S3105" s="231">
        <v>0.1</v>
      </c>
      <c r="T3105" s="232">
        <v>0.1</v>
      </c>
      <c r="U3105" s="135"/>
    </row>
    <row r="3106" spans="16:21" x14ac:dyDescent="0.3">
      <c r="P3106" s="134"/>
      <c r="Q3106" s="242">
        <v>604101046</v>
      </c>
      <c r="R3106" s="230" t="s">
        <v>8665</v>
      </c>
      <c r="S3106" s="231">
        <v>0.1</v>
      </c>
      <c r="T3106" s="232">
        <v>0.1</v>
      </c>
      <c r="U3106" s="135"/>
    </row>
    <row r="3107" spans="16:21" x14ac:dyDescent="0.3">
      <c r="P3107" s="134"/>
      <c r="Q3107" s="242">
        <v>604101048</v>
      </c>
      <c r="R3107" s="230" t="s">
        <v>8666</v>
      </c>
      <c r="S3107" s="231">
        <v>0.1</v>
      </c>
      <c r="T3107" s="232">
        <v>0.1</v>
      </c>
      <c r="U3107" s="135"/>
    </row>
    <row r="3108" spans="16:21" x14ac:dyDescent="0.3">
      <c r="P3108" s="134"/>
      <c r="Q3108" s="242">
        <v>604201001</v>
      </c>
      <c r="R3108" s="230" t="s">
        <v>8667</v>
      </c>
      <c r="S3108" s="231">
        <v>0.1</v>
      </c>
      <c r="T3108" s="232">
        <v>0.1</v>
      </c>
      <c r="U3108" s="135"/>
    </row>
    <row r="3109" spans="16:21" x14ac:dyDescent="0.3">
      <c r="P3109" s="134"/>
      <c r="Q3109" s="242">
        <v>604201003</v>
      </c>
      <c r="R3109" s="230" t="s">
        <v>8668</v>
      </c>
      <c r="S3109" s="231">
        <v>0.1</v>
      </c>
      <c r="T3109" s="232">
        <v>0.1</v>
      </c>
      <c r="U3109" s="135"/>
    </row>
    <row r="3110" spans="16:21" x14ac:dyDescent="0.3">
      <c r="P3110" s="134"/>
      <c r="Q3110" s="242">
        <v>604201004</v>
      </c>
      <c r="R3110" s="230" t="s">
        <v>8669</v>
      </c>
      <c r="S3110" s="231">
        <v>0.1</v>
      </c>
      <c r="T3110" s="232">
        <v>0.1</v>
      </c>
      <c r="U3110" s="135"/>
    </row>
    <row r="3111" spans="16:21" x14ac:dyDescent="0.3">
      <c r="P3111" s="134"/>
      <c r="Q3111" s="242">
        <v>604201005</v>
      </c>
      <c r="R3111" s="230" t="s">
        <v>8670</v>
      </c>
      <c r="S3111" s="231">
        <v>0.1</v>
      </c>
      <c r="T3111" s="232">
        <v>0.1</v>
      </c>
      <c r="U3111" s="135"/>
    </row>
    <row r="3112" spans="16:21" x14ac:dyDescent="0.3">
      <c r="P3112" s="134"/>
      <c r="Q3112" s="242">
        <v>604201008</v>
      </c>
      <c r="R3112" s="230" t="s">
        <v>8671</v>
      </c>
      <c r="S3112" s="231">
        <v>0.1</v>
      </c>
      <c r="T3112" s="232">
        <v>0.1</v>
      </c>
      <c r="U3112" s="135"/>
    </row>
    <row r="3113" spans="16:21" x14ac:dyDescent="0.3">
      <c r="P3113" s="134"/>
      <c r="Q3113" s="242">
        <v>604201011</v>
      </c>
      <c r="R3113" s="230" t="s">
        <v>8672</v>
      </c>
      <c r="S3113" s="231">
        <v>0.1</v>
      </c>
      <c r="T3113" s="232">
        <v>0.1</v>
      </c>
      <c r="U3113" s="135"/>
    </row>
    <row r="3114" spans="16:21" x14ac:dyDescent="0.3">
      <c r="P3114" s="134"/>
      <c r="Q3114" s="242">
        <v>604201012</v>
      </c>
      <c r="R3114" s="230" t="s">
        <v>8673</v>
      </c>
      <c r="S3114" s="231">
        <v>0.1</v>
      </c>
      <c r="T3114" s="232">
        <v>0.1</v>
      </c>
      <c r="U3114" s="135"/>
    </row>
    <row r="3115" spans="16:21" x14ac:dyDescent="0.3">
      <c r="P3115" s="134"/>
      <c r="Q3115" s="242">
        <v>604205013</v>
      </c>
      <c r="R3115" s="230" t="s">
        <v>8674</v>
      </c>
      <c r="S3115" s="231">
        <v>0.1</v>
      </c>
      <c r="T3115" s="232">
        <v>0.1</v>
      </c>
      <c r="U3115" s="135"/>
    </row>
    <row r="3116" spans="16:21" x14ac:dyDescent="0.3">
      <c r="P3116" s="134"/>
      <c r="Q3116" s="242">
        <v>701101001</v>
      </c>
      <c r="R3116" s="230" t="s">
        <v>8675</v>
      </c>
      <c r="S3116" s="231">
        <v>0.1</v>
      </c>
      <c r="T3116" s="232">
        <v>0.1</v>
      </c>
      <c r="U3116" s="135"/>
    </row>
    <row r="3117" spans="16:21" x14ac:dyDescent="0.3">
      <c r="P3117" s="134"/>
      <c r="Q3117" s="242">
        <v>701101002</v>
      </c>
      <c r="R3117" s="230" t="s">
        <v>8676</v>
      </c>
      <c r="S3117" s="231">
        <v>0.1</v>
      </c>
      <c r="T3117" s="232">
        <v>0.1</v>
      </c>
      <c r="U3117" s="135"/>
    </row>
    <row r="3118" spans="16:21" x14ac:dyDescent="0.3">
      <c r="P3118" s="134"/>
      <c r="Q3118" s="242">
        <v>701101003</v>
      </c>
      <c r="R3118" s="230" t="s">
        <v>8677</v>
      </c>
      <c r="S3118" s="231">
        <v>0.1</v>
      </c>
      <c r="T3118" s="232">
        <v>0.1</v>
      </c>
      <c r="U3118" s="135"/>
    </row>
    <row r="3119" spans="16:21" x14ac:dyDescent="0.3">
      <c r="P3119" s="134"/>
      <c r="Q3119" s="242">
        <v>701101004</v>
      </c>
      <c r="R3119" s="230" t="s">
        <v>8678</v>
      </c>
      <c r="S3119" s="231">
        <v>0.1</v>
      </c>
      <c r="T3119" s="232">
        <v>0.1</v>
      </c>
      <c r="U3119" s="135"/>
    </row>
    <row r="3120" spans="16:21" x14ac:dyDescent="0.3">
      <c r="P3120" s="134"/>
      <c r="Q3120" s="242">
        <v>701101005</v>
      </c>
      <c r="R3120" s="230" t="s">
        <v>8679</v>
      </c>
      <c r="S3120" s="231">
        <v>0.1</v>
      </c>
      <c r="T3120" s="232">
        <v>0.1</v>
      </c>
      <c r="U3120" s="135"/>
    </row>
    <row r="3121" spans="16:21" x14ac:dyDescent="0.3">
      <c r="P3121" s="134"/>
      <c r="Q3121" s="242">
        <v>701101006</v>
      </c>
      <c r="R3121" s="230" t="s">
        <v>8680</v>
      </c>
      <c r="S3121" s="231">
        <v>0.1</v>
      </c>
      <c r="T3121" s="232">
        <v>0.1</v>
      </c>
      <c r="U3121" s="135"/>
    </row>
    <row r="3122" spans="16:21" x14ac:dyDescent="0.3">
      <c r="P3122" s="134"/>
      <c r="Q3122" s="242">
        <v>701101007</v>
      </c>
      <c r="R3122" s="230" t="s">
        <v>8681</v>
      </c>
      <c r="S3122" s="231">
        <v>0.1</v>
      </c>
      <c r="T3122" s="232">
        <v>0.1</v>
      </c>
      <c r="U3122" s="135"/>
    </row>
    <row r="3123" spans="16:21" x14ac:dyDescent="0.3">
      <c r="P3123" s="134"/>
      <c r="Q3123" s="242">
        <v>701101008</v>
      </c>
      <c r="R3123" s="230" t="s">
        <v>8682</v>
      </c>
      <c r="S3123" s="231">
        <v>0.1</v>
      </c>
      <c r="T3123" s="232">
        <v>0.1</v>
      </c>
      <c r="U3123" s="135"/>
    </row>
    <row r="3124" spans="16:21" x14ac:dyDescent="0.3">
      <c r="P3124" s="134"/>
      <c r="Q3124" s="242">
        <v>701101009</v>
      </c>
      <c r="R3124" s="230" t="s">
        <v>8384</v>
      </c>
      <c r="S3124" s="231">
        <v>0.1</v>
      </c>
      <c r="T3124" s="232">
        <v>0.1</v>
      </c>
      <c r="U3124" s="135"/>
    </row>
    <row r="3125" spans="16:21" x14ac:dyDescent="0.3">
      <c r="P3125" s="134"/>
      <c r="Q3125" s="242">
        <v>701101010</v>
      </c>
      <c r="R3125" s="230" t="s">
        <v>8683</v>
      </c>
      <c r="S3125" s="231">
        <v>0.1</v>
      </c>
      <c r="T3125" s="232">
        <v>0.1</v>
      </c>
      <c r="U3125" s="135"/>
    </row>
    <row r="3126" spans="16:21" x14ac:dyDescent="0.3">
      <c r="P3126" s="134"/>
      <c r="Q3126" s="242">
        <v>701101011</v>
      </c>
      <c r="R3126" s="230" t="s">
        <v>8684</v>
      </c>
      <c r="S3126" s="231">
        <v>0.1</v>
      </c>
      <c r="T3126" s="232">
        <v>0.1</v>
      </c>
      <c r="U3126" s="135"/>
    </row>
    <row r="3127" spans="16:21" x14ac:dyDescent="0.3">
      <c r="P3127" s="134"/>
      <c r="Q3127" s="242">
        <v>701101012</v>
      </c>
      <c r="R3127" s="230" t="s">
        <v>8685</v>
      </c>
      <c r="S3127" s="231">
        <v>0.1</v>
      </c>
      <c r="T3127" s="232">
        <v>0.1</v>
      </c>
      <c r="U3127" s="135"/>
    </row>
    <row r="3128" spans="16:21" x14ac:dyDescent="0.3">
      <c r="P3128" s="134"/>
      <c r="Q3128" s="242">
        <v>701101013</v>
      </c>
      <c r="R3128" s="230" t="s">
        <v>8686</v>
      </c>
      <c r="S3128" s="231">
        <v>0.1</v>
      </c>
      <c r="T3128" s="232">
        <v>0.1</v>
      </c>
      <c r="U3128" s="135"/>
    </row>
    <row r="3129" spans="16:21" x14ac:dyDescent="0.3">
      <c r="P3129" s="134"/>
      <c r="Q3129" s="242">
        <v>701101014</v>
      </c>
      <c r="R3129" s="230" t="s">
        <v>8687</v>
      </c>
      <c r="S3129" s="231">
        <v>0.1</v>
      </c>
      <c r="T3129" s="232">
        <v>0.1</v>
      </c>
      <c r="U3129" s="135"/>
    </row>
    <row r="3130" spans="16:21" x14ac:dyDescent="0.3">
      <c r="P3130" s="134"/>
      <c r="Q3130" s="242">
        <v>701101888</v>
      </c>
      <c r="R3130" s="230" t="s">
        <v>8688</v>
      </c>
      <c r="S3130" s="231">
        <v>0.1</v>
      </c>
      <c r="T3130" s="232">
        <v>0.1</v>
      </c>
      <c r="U3130" s="135"/>
    </row>
    <row r="3131" spans="16:21" x14ac:dyDescent="0.3">
      <c r="P3131" s="134"/>
      <c r="Q3131" s="242">
        <v>701102003</v>
      </c>
      <c r="R3131" s="230" t="s">
        <v>8689</v>
      </c>
      <c r="S3131" s="231">
        <v>0.1</v>
      </c>
      <c r="T3131" s="232">
        <v>0.1</v>
      </c>
      <c r="U3131" s="135"/>
    </row>
    <row r="3132" spans="16:21" x14ac:dyDescent="0.3">
      <c r="P3132" s="134"/>
      <c r="Q3132" s="242">
        <v>701102004</v>
      </c>
      <c r="R3132" s="230" t="s">
        <v>8690</v>
      </c>
      <c r="S3132" s="231">
        <v>0.1</v>
      </c>
      <c r="T3132" s="232">
        <v>0.1</v>
      </c>
      <c r="U3132" s="135"/>
    </row>
    <row r="3133" spans="16:21" x14ac:dyDescent="0.3">
      <c r="P3133" s="134"/>
      <c r="Q3133" s="242">
        <v>701102005</v>
      </c>
      <c r="R3133" s="230" t="s">
        <v>8691</v>
      </c>
      <c r="S3133" s="231">
        <v>0.1</v>
      </c>
      <c r="T3133" s="232">
        <v>0.1</v>
      </c>
      <c r="U3133" s="135"/>
    </row>
    <row r="3134" spans="16:21" x14ac:dyDescent="0.3">
      <c r="P3134" s="134"/>
      <c r="Q3134" s="242">
        <v>701102006</v>
      </c>
      <c r="R3134" s="230" t="s">
        <v>8692</v>
      </c>
      <c r="S3134" s="231">
        <v>0.1</v>
      </c>
      <c r="T3134" s="232">
        <v>0.1</v>
      </c>
      <c r="U3134" s="135"/>
    </row>
    <row r="3135" spans="16:21" x14ac:dyDescent="0.3">
      <c r="P3135" s="134"/>
      <c r="Q3135" s="242">
        <v>701102007</v>
      </c>
      <c r="R3135" s="230" t="s">
        <v>8693</v>
      </c>
      <c r="S3135" s="231">
        <v>0.1</v>
      </c>
      <c r="T3135" s="232">
        <v>0.1</v>
      </c>
      <c r="U3135" s="135"/>
    </row>
    <row r="3136" spans="16:21" x14ac:dyDescent="0.3">
      <c r="P3136" s="134"/>
      <c r="Q3136" s="242">
        <v>701102008</v>
      </c>
      <c r="R3136" s="230" t="s">
        <v>8694</v>
      </c>
      <c r="S3136" s="231">
        <v>0.1</v>
      </c>
      <c r="T3136" s="232">
        <v>0.1</v>
      </c>
      <c r="U3136" s="135"/>
    </row>
    <row r="3137" spans="16:21" x14ac:dyDescent="0.3">
      <c r="P3137" s="134"/>
      <c r="Q3137" s="242">
        <v>701102014</v>
      </c>
      <c r="R3137" s="230" t="s">
        <v>8695</v>
      </c>
      <c r="S3137" s="231">
        <v>0.1</v>
      </c>
      <c r="T3137" s="232">
        <v>0.1</v>
      </c>
      <c r="U3137" s="135"/>
    </row>
    <row r="3138" spans="16:21" x14ac:dyDescent="0.3">
      <c r="P3138" s="134"/>
      <c r="Q3138" s="242">
        <v>701102888</v>
      </c>
      <c r="R3138" s="230" t="s">
        <v>8696</v>
      </c>
      <c r="S3138" s="231">
        <v>0.1</v>
      </c>
      <c r="T3138" s="232">
        <v>0.1</v>
      </c>
      <c r="U3138" s="135"/>
    </row>
    <row r="3139" spans="16:21" x14ac:dyDescent="0.3">
      <c r="P3139" s="134"/>
      <c r="Q3139" s="242">
        <v>702102001</v>
      </c>
      <c r="R3139" s="230" t="s">
        <v>8697</v>
      </c>
      <c r="S3139" s="231">
        <v>0.1</v>
      </c>
      <c r="T3139" s="232">
        <v>0.1</v>
      </c>
      <c r="U3139" s="135"/>
    </row>
    <row r="3140" spans="16:21" x14ac:dyDescent="0.3">
      <c r="P3140" s="134"/>
      <c r="Q3140" s="242">
        <v>702102002</v>
      </c>
      <c r="R3140" s="230" t="s">
        <v>8698</v>
      </c>
      <c r="S3140" s="231">
        <v>0.1</v>
      </c>
      <c r="T3140" s="232">
        <v>0.1</v>
      </c>
      <c r="U3140" s="135"/>
    </row>
    <row r="3141" spans="16:21" x14ac:dyDescent="0.3">
      <c r="P3141" s="134"/>
      <c r="Q3141" s="242">
        <v>702102003</v>
      </c>
      <c r="R3141" s="230" t="s">
        <v>8699</v>
      </c>
      <c r="S3141" s="231">
        <v>0.1</v>
      </c>
      <c r="T3141" s="232">
        <v>0.1</v>
      </c>
      <c r="U3141" s="135"/>
    </row>
    <row r="3142" spans="16:21" x14ac:dyDescent="0.3">
      <c r="P3142" s="134"/>
      <c r="Q3142" s="242">
        <v>703101001</v>
      </c>
      <c r="R3142" s="230" t="s">
        <v>8700</v>
      </c>
      <c r="S3142" s="231">
        <v>0.1</v>
      </c>
      <c r="T3142" s="232">
        <v>0.1</v>
      </c>
      <c r="U3142" s="135"/>
    </row>
    <row r="3143" spans="16:21" x14ac:dyDescent="0.3">
      <c r="P3143" s="134"/>
      <c r="Q3143" s="242">
        <v>703101002</v>
      </c>
      <c r="R3143" s="230" t="s">
        <v>8701</v>
      </c>
      <c r="S3143" s="231">
        <v>0.1</v>
      </c>
      <c r="T3143" s="232">
        <v>0.1</v>
      </c>
      <c r="U3143" s="135"/>
    </row>
    <row r="3144" spans="16:21" x14ac:dyDescent="0.3">
      <c r="P3144" s="134"/>
      <c r="Q3144" s="242">
        <v>703101003</v>
      </c>
      <c r="R3144" s="230" t="s">
        <v>8702</v>
      </c>
      <c r="S3144" s="231">
        <v>0.1</v>
      </c>
      <c r="T3144" s="232">
        <v>0.1</v>
      </c>
      <c r="U3144" s="135"/>
    </row>
    <row r="3145" spans="16:21" x14ac:dyDescent="0.3">
      <c r="P3145" s="134"/>
      <c r="Q3145" s="242">
        <v>703101004</v>
      </c>
      <c r="R3145" s="230" t="s">
        <v>8703</v>
      </c>
      <c r="S3145" s="231">
        <v>0.1</v>
      </c>
      <c r="T3145" s="232">
        <v>0.1</v>
      </c>
      <c r="U3145" s="135"/>
    </row>
    <row r="3146" spans="16:21" x14ac:dyDescent="0.3">
      <c r="P3146" s="134"/>
      <c r="Q3146" s="242">
        <v>703101005</v>
      </c>
      <c r="R3146" s="230" t="s">
        <v>8704</v>
      </c>
      <c r="S3146" s="231">
        <v>0.1</v>
      </c>
      <c r="T3146" s="232">
        <v>0.1</v>
      </c>
      <c r="U3146" s="135"/>
    </row>
    <row r="3147" spans="16:21" x14ac:dyDescent="0.3">
      <c r="P3147" s="134"/>
      <c r="Q3147" s="242">
        <v>703101006</v>
      </c>
      <c r="R3147" s="230" t="s">
        <v>8705</v>
      </c>
      <c r="S3147" s="231">
        <v>0.1</v>
      </c>
      <c r="T3147" s="232">
        <v>0.1</v>
      </c>
      <c r="U3147" s="135"/>
    </row>
    <row r="3148" spans="16:21" x14ac:dyDescent="0.3">
      <c r="P3148" s="134"/>
      <c r="Q3148" s="242">
        <v>703101007</v>
      </c>
      <c r="R3148" s="230" t="s">
        <v>8706</v>
      </c>
      <c r="S3148" s="231">
        <v>0.1</v>
      </c>
      <c r="T3148" s="232">
        <v>0.1</v>
      </c>
      <c r="U3148" s="135"/>
    </row>
    <row r="3149" spans="16:21" x14ac:dyDescent="0.3">
      <c r="P3149" s="134"/>
      <c r="Q3149" s="242">
        <v>703101008</v>
      </c>
      <c r="R3149" s="230" t="s">
        <v>8707</v>
      </c>
      <c r="S3149" s="231">
        <v>0.1</v>
      </c>
      <c r="T3149" s="232">
        <v>0.1</v>
      </c>
      <c r="U3149" s="135"/>
    </row>
    <row r="3150" spans="16:21" x14ac:dyDescent="0.3">
      <c r="P3150" s="134"/>
      <c r="Q3150" s="242">
        <v>703101012</v>
      </c>
      <c r="R3150" s="230" t="s">
        <v>8708</v>
      </c>
      <c r="S3150" s="231">
        <v>0.1</v>
      </c>
      <c r="T3150" s="232">
        <v>0.1</v>
      </c>
      <c r="U3150" s="135"/>
    </row>
    <row r="3151" spans="16:21" x14ac:dyDescent="0.3">
      <c r="P3151" s="134"/>
      <c r="Q3151" s="242">
        <v>703101013</v>
      </c>
      <c r="R3151" s="230" t="s">
        <v>8709</v>
      </c>
      <c r="S3151" s="231">
        <v>0.1</v>
      </c>
      <c r="T3151" s="232">
        <v>0.1</v>
      </c>
      <c r="U3151" s="135"/>
    </row>
    <row r="3152" spans="16:21" x14ac:dyDescent="0.3">
      <c r="P3152" s="134"/>
      <c r="Q3152" s="242">
        <v>703101014</v>
      </c>
      <c r="R3152" s="230" t="s">
        <v>8710</v>
      </c>
      <c r="S3152" s="231">
        <v>0.1</v>
      </c>
      <c r="T3152" s="232">
        <v>0.1</v>
      </c>
      <c r="U3152" s="135"/>
    </row>
    <row r="3153" spans="16:21" x14ac:dyDescent="0.3">
      <c r="P3153" s="134"/>
      <c r="Q3153" s="242">
        <v>703101015</v>
      </c>
      <c r="R3153" s="230" t="s">
        <v>8711</v>
      </c>
      <c r="S3153" s="231">
        <v>0.1</v>
      </c>
      <c r="T3153" s="232">
        <v>0.1</v>
      </c>
      <c r="U3153" s="135"/>
    </row>
    <row r="3154" spans="16:21" x14ac:dyDescent="0.3">
      <c r="P3154" s="134"/>
      <c r="Q3154" s="242">
        <v>703101016</v>
      </c>
      <c r="R3154" s="230" t="s">
        <v>8712</v>
      </c>
      <c r="S3154" s="231">
        <v>0.1</v>
      </c>
      <c r="T3154" s="232">
        <v>0.1</v>
      </c>
      <c r="U3154" s="135"/>
    </row>
    <row r="3155" spans="16:21" x14ac:dyDescent="0.3">
      <c r="P3155" s="134"/>
      <c r="Q3155" s="242">
        <v>703101020</v>
      </c>
      <c r="R3155" s="230" t="s">
        <v>8713</v>
      </c>
      <c r="S3155" s="231">
        <v>0.1</v>
      </c>
      <c r="T3155" s="232">
        <v>0.1</v>
      </c>
      <c r="U3155" s="135"/>
    </row>
    <row r="3156" spans="16:21" x14ac:dyDescent="0.3">
      <c r="P3156" s="134"/>
      <c r="Q3156" s="242">
        <v>703101021</v>
      </c>
      <c r="R3156" s="230" t="s">
        <v>7843</v>
      </c>
      <c r="S3156" s="231">
        <v>0.1</v>
      </c>
      <c r="T3156" s="232">
        <v>0.1</v>
      </c>
      <c r="U3156" s="135"/>
    </row>
    <row r="3157" spans="16:21" x14ac:dyDescent="0.3">
      <c r="P3157" s="134"/>
      <c r="Q3157" s="242">
        <v>703101025</v>
      </c>
      <c r="R3157" s="230" t="s">
        <v>8714</v>
      </c>
      <c r="S3157" s="231">
        <v>0.1</v>
      </c>
      <c r="T3157" s="232">
        <v>0.1</v>
      </c>
      <c r="U3157" s="135"/>
    </row>
    <row r="3158" spans="16:21" x14ac:dyDescent="0.3">
      <c r="P3158" s="134"/>
      <c r="Q3158" s="242">
        <v>703101027</v>
      </c>
      <c r="R3158" s="230" t="s">
        <v>8715</v>
      </c>
      <c r="S3158" s="231">
        <v>0.1</v>
      </c>
      <c r="T3158" s="232">
        <v>0.1</v>
      </c>
      <c r="U3158" s="135"/>
    </row>
    <row r="3159" spans="16:21" x14ac:dyDescent="0.3">
      <c r="P3159" s="134"/>
      <c r="Q3159" s="242">
        <v>703101028</v>
      </c>
      <c r="R3159" s="230" t="s">
        <v>8716</v>
      </c>
      <c r="S3159" s="231">
        <v>0.1</v>
      </c>
      <c r="T3159" s="232">
        <v>0.1</v>
      </c>
      <c r="U3159" s="135"/>
    </row>
    <row r="3160" spans="16:21" x14ac:dyDescent="0.3">
      <c r="P3160" s="134"/>
      <c r="Q3160" s="242">
        <v>704101001</v>
      </c>
      <c r="R3160" s="230" t="s">
        <v>8717</v>
      </c>
      <c r="S3160" s="231">
        <v>0.1</v>
      </c>
      <c r="T3160" s="232">
        <v>0.1</v>
      </c>
      <c r="U3160" s="135"/>
    </row>
    <row r="3161" spans="16:21" x14ac:dyDescent="0.3">
      <c r="P3161" s="134"/>
      <c r="Q3161" s="242">
        <v>708101028</v>
      </c>
      <c r="R3161" s="230" t="s">
        <v>8718</v>
      </c>
      <c r="S3161" s="231">
        <v>0.1</v>
      </c>
      <c r="T3161" s="232">
        <v>0.1</v>
      </c>
      <c r="U3161" s="135"/>
    </row>
    <row r="3162" spans="16:21" x14ac:dyDescent="0.3">
      <c r="P3162" s="134"/>
      <c r="Q3162" s="242">
        <v>709101001</v>
      </c>
      <c r="R3162" s="230" t="s">
        <v>8719</v>
      </c>
      <c r="S3162" s="231">
        <v>0.1</v>
      </c>
      <c r="T3162" s="232">
        <v>0.1</v>
      </c>
      <c r="U3162" s="135"/>
    </row>
    <row r="3163" spans="16:21" x14ac:dyDescent="0.3">
      <c r="P3163" s="134"/>
      <c r="Q3163" s="242">
        <v>709101002</v>
      </c>
      <c r="R3163" s="230" t="s">
        <v>8720</v>
      </c>
      <c r="S3163" s="231">
        <v>0.1</v>
      </c>
      <c r="T3163" s="232">
        <v>0.1</v>
      </c>
      <c r="U3163" s="135"/>
    </row>
    <row r="3164" spans="16:21" x14ac:dyDescent="0.3">
      <c r="P3164" s="134"/>
      <c r="Q3164" s="242">
        <v>709101004</v>
      </c>
      <c r="R3164" s="230" t="s">
        <v>8717</v>
      </c>
      <c r="S3164" s="231">
        <v>0.1</v>
      </c>
      <c r="T3164" s="232">
        <v>0.1</v>
      </c>
      <c r="U3164" s="135"/>
    </row>
    <row r="3165" spans="16:21" x14ac:dyDescent="0.3">
      <c r="P3165" s="134"/>
      <c r="Q3165" s="242">
        <v>709101013</v>
      </c>
      <c r="R3165" s="230" t="s">
        <v>8721</v>
      </c>
      <c r="S3165" s="231">
        <v>0.1</v>
      </c>
      <c r="T3165" s="232">
        <v>0.1</v>
      </c>
      <c r="U3165" s="135"/>
    </row>
    <row r="3166" spans="16:21" x14ac:dyDescent="0.3">
      <c r="P3166" s="134"/>
      <c r="Q3166" s="242">
        <v>709101014</v>
      </c>
      <c r="R3166" s="230" t="s">
        <v>8722</v>
      </c>
      <c r="S3166" s="231">
        <v>0.1</v>
      </c>
      <c r="T3166" s="232">
        <v>0.1</v>
      </c>
      <c r="U3166" s="135"/>
    </row>
    <row r="3167" spans="16:21" x14ac:dyDescent="0.3">
      <c r="P3167" s="134"/>
      <c r="Q3167" s="242">
        <v>709101015</v>
      </c>
      <c r="R3167" s="230" t="s">
        <v>8723</v>
      </c>
      <c r="S3167" s="231">
        <v>0.1</v>
      </c>
      <c r="T3167" s="232">
        <v>0.1</v>
      </c>
      <c r="U3167" s="135"/>
    </row>
    <row r="3168" spans="16:21" x14ac:dyDescent="0.3">
      <c r="P3168" s="134"/>
      <c r="Q3168" s="242">
        <v>709101018</v>
      </c>
      <c r="R3168" s="230" t="s">
        <v>8724</v>
      </c>
      <c r="S3168" s="231">
        <v>0.1</v>
      </c>
      <c r="T3168" s="232">
        <v>0.1</v>
      </c>
      <c r="U3168" s="135"/>
    </row>
    <row r="3169" spans="16:21" x14ac:dyDescent="0.3">
      <c r="P3169" s="134"/>
      <c r="Q3169" s="242">
        <v>711101003</v>
      </c>
      <c r="R3169" s="230" t="s">
        <v>8725</v>
      </c>
      <c r="S3169" s="231">
        <v>0.1</v>
      </c>
      <c r="T3169" s="232">
        <v>0.1</v>
      </c>
      <c r="U3169" s="135"/>
    </row>
    <row r="3170" spans="16:21" x14ac:dyDescent="0.3">
      <c r="P3170" s="134"/>
      <c r="Q3170" s="242">
        <v>711101006</v>
      </c>
      <c r="R3170" s="230" t="s">
        <v>8726</v>
      </c>
      <c r="S3170" s="231">
        <v>0.1</v>
      </c>
      <c r="T3170" s="232">
        <v>0.1</v>
      </c>
      <c r="U3170" s="135"/>
    </row>
    <row r="3171" spans="16:21" ht="15" thickBot="1" x14ac:dyDescent="0.35">
      <c r="P3171" s="159"/>
      <c r="Q3171" s="244"/>
      <c r="R3171" s="245"/>
      <c r="S3171" s="244"/>
      <c r="T3171" s="246"/>
      <c r="U3171" s="222"/>
    </row>
    <row r="3172" spans="16:21" x14ac:dyDescent="0.3">
      <c r="Q3172" s="240"/>
      <c r="R3172" s="243"/>
      <c r="S3172" s="240"/>
      <c r="T3172" s="241"/>
    </row>
    <row r="3173" spans="16:21" x14ac:dyDescent="0.3">
      <c r="Q3173" s="240"/>
      <c r="R3173" s="243"/>
      <c r="S3173" s="240"/>
      <c r="T3173" s="241"/>
    </row>
    <row r="3174" spans="16:21" x14ac:dyDescent="0.3">
      <c r="Q3174" s="240"/>
      <c r="R3174" s="243"/>
      <c r="S3174" s="240"/>
      <c r="T3174" s="241"/>
    </row>
    <row r="3175" spans="16:21" x14ac:dyDescent="0.3">
      <c r="Q3175" s="240"/>
      <c r="R3175" s="243"/>
      <c r="S3175" s="240"/>
      <c r="T3175" s="241"/>
    </row>
    <row r="3176" spans="16:21" x14ac:dyDescent="0.3">
      <c r="Q3176" s="240"/>
      <c r="R3176" s="243"/>
      <c r="S3176" s="240"/>
      <c r="T3176" s="241"/>
    </row>
    <row r="3177" spans="16:21" x14ac:dyDescent="0.3">
      <c r="Q3177" s="240"/>
      <c r="R3177" s="243"/>
      <c r="S3177" s="240"/>
      <c r="T3177" s="241"/>
    </row>
    <row r="3178" spans="16:21" x14ac:dyDescent="0.3">
      <c r="Q3178" s="240"/>
      <c r="R3178" s="243"/>
      <c r="S3178" s="240"/>
      <c r="T3178" s="241"/>
    </row>
    <row r="3179" spans="16:21" x14ac:dyDescent="0.3">
      <c r="Q3179" s="240"/>
      <c r="R3179" s="243"/>
      <c r="S3179" s="240"/>
      <c r="T3179" s="241"/>
    </row>
    <row r="3180" spans="16:21" x14ac:dyDescent="0.3">
      <c r="Q3180" s="240"/>
      <c r="R3180" s="243"/>
      <c r="S3180" s="240"/>
      <c r="T3180" s="241"/>
    </row>
    <row r="3181" spans="16:21" x14ac:dyDescent="0.3">
      <c r="Q3181" s="240"/>
      <c r="R3181" s="243"/>
      <c r="S3181" s="240"/>
      <c r="T3181" s="241"/>
    </row>
    <row r="3182" spans="16:21" x14ac:dyDescent="0.3">
      <c r="Q3182" s="240"/>
      <c r="R3182" s="243"/>
      <c r="S3182" s="240"/>
      <c r="T3182" s="241"/>
    </row>
    <row r="3183" spans="16:21" x14ac:dyDescent="0.3">
      <c r="Q3183" s="240"/>
      <c r="R3183" s="243"/>
      <c r="S3183" s="240"/>
      <c r="T3183" s="241"/>
    </row>
    <row r="3184" spans="16:21" x14ac:dyDescent="0.3">
      <c r="Q3184" s="240"/>
      <c r="R3184" s="243"/>
      <c r="S3184" s="240"/>
      <c r="T3184" s="240"/>
    </row>
    <row r="3185" spans="17:20" x14ac:dyDescent="0.3">
      <c r="Q3185" s="240"/>
      <c r="R3185" s="243"/>
      <c r="S3185" s="240"/>
      <c r="T3185" s="240"/>
    </row>
    <row r="3186" spans="17:20" x14ac:dyDescent="0.3">
      <c r="Q3186" s="240"/>
      <c r="R3186" s="243"/>
      <c r="S3186" s="240"/>
      <c r="T3186" s="240"/>
    </row>
    <row r="3187" spans="17:20" x14ac:dyDescent="0.3">
      <c r="Q3187" s="240"/>
      <c r="R3187" s="243"/>
      <c r="S3187" s="240"/>
      <c r="T3187" s="240"/>
    </row>
    <row r="3188" spans="17:20" x14ac:dyDescent="0.3">
      <c r="Q3188" s="240"/>
      <c r="R3188" s="243"/>
      <c r="S3188" s="240"/>
      <c r="T3188" s="240"/>
    </row>
    <row r="3189" spans="17:20" x14ac:dyDescent="0.3">
      <c r="Q3189" s="240"/>
      <c r="R3189" s="243"/>
      <c r="S3189" s="240"/>
      <c r="T3189" s="240"/>
    </row>
    <row r="3190" spans="17:20" x14ac:dyDescent="0.3">
      <c r="Q3190" s="240"/>
      <c r="R3190" s="243"/>
      <c r="S3190" s="240"/>
      <c r="T3190" s="240"/>
    </row>
    <row r="3191" spans="17:20" x14ac:dyDescent="0.3">
      <c r="Q3191" s="240"/>
      <c r="R3191" s="243"/>
      <c r="S3191" s="240"/>
      <c r="T3191" s="240"/>
    </row>
    <row r="3192" spans="17:20" x14ac:dyDescent="0.3">
      <c r="Q3192" s="240"/>
      <c r="R3192" s="243"/>
      <c r="S3192" s="240"/>
      <c r="T3192" s="240"/>
    </row>
    <row r="3193" spans="17:20" x14ac:dyDescent="0.3">
      <c r="Q3193" s="240"/>
      <c r="R3193" s="243"/>
      <c r="S3193" s="240"/>
      <c r="T3193" s="240"/>
    </row>
    <row r="3194" spans="17:20" x14ac:dyDescent="0.3">
      <c r="Q3194" s="240"/>
      <c r="R3194" s="243"/>
      <c r="S3194" s="240"/>
      <c r="T3194" s="240"/>
    </row>
    <row r="3195" spans="17:20" x14ac:dyDescent="0.3">
      <c r="Q3195" s="240"/>
      <c r="R3195" s="243"/>
      <c r="S3195" s="240"/>
      <c r="T3195" s="240"/>
    </row>
    <row r="3196" spans="17:20" x14ac:dyDescent="0.3">
      <c r="Q3196" s="240"/>
      <c r="R3196" s="243"/>
      <c r="S3196" s="240"/>
      <c r="T3196" s="240"/>
    </row>
    <row r="3197" spans="17:20" x14ac:dyDescent="0.3">
      <c r="Q3197" s="240"/>
      <c r="R3197" s="243"/>
      <c r="S3197" s="240"/>
      <c r="T3197" s="240"/>
    </row>
    <row r="3198" spans="17:20" x14ac:dyDescent="0.3">
      <c r="Q3198" s="240"/>
      <c r="R3198" s="243"/>
      <c r="S3198" s="240"/>
      <c r="T3198" s="240"/>
    </row>
    <row r="3199" spans="17:20" x14ac:dyDescent="0.3">
      <c r="Q3199" s="240"/>
      <c r="R3199" s="243"/>
      <c r="S3199" s="240"/>
      <c r="T3199" s="240"/>
    </row>
    <row r="3200" spans="17:20" x14ac:dyDescent="0.3">
      <c r="Q3200" s="240"/>
      <c r="R3200" s="243"/>
      <c r="S3200" s="240"/>
      <c r="T3200" s="240"/>
    </row>
    <row r="3201" spans="17:20" x14ac:dyDescent="0.3">
      <c r="Q3201" s="240"/>
      <c r="R3201" s="243"/>
      <c r="S3201" s="240"/>
      <c r="T3201" s="240"/>
    </row>
    <row r="3202" spans="17:20" x14ac:dyDescent="0.3">
      <c r="Q3202" s="240"/>
      <c r="R3202" s="243"/>
      <c r="S3202" s="240"/>
      <c r="T3202" s="240"/>
    </row>
    <row r="3203" spans="17:20" x14ac:dyDescent="0.3">
      <c r="Q3203" s="240"/>
      <c r="R3203" s="243"/>
      <c r="S3203" s="240"/>
      <c r="T3203" s="240"/>
    </row>
    <row r="3204" spans="17:20" x14ac:dyDescent="0.3">
      <c r="Q3204" s="240"/>
      <c r="R3204" s="240"/>
      <c r="S3204" s="240"/>
      <c r="T3204" s="240"/>
    </row>
    <row r="3205" spans="17:20" x14ac:dyDescent="0.3">
      <c r="Q3205" s="240"/>
      <c r="R3205" s="240"/>
      <c r="S3205" s="240"/>
      <c r="T3205" s="240"/>
    </row>
    <row r="3206" spans="17:20" x14ac:dyDescent="0.3">
      <c r="Q3206" s="240"/>
      <c r="R3206" s="240"/>
      <c r="S3206" s="240"/>
      <c r="T3206" s="240"/>
    </row>
    <row r="3207" spans="17:20" x14ac:dyDescent="0.3">
      <c r="Q3207" s="240"/>
      <c r="R3207" s="240"/>
      <c r="S3207" s="240"/>
      <c r="T3207" s="240"/>
    </row>
    <row r="3208" spans="17:20" x14ac:dyDescent="0.3">
      <c r="Q3208" s="240"/>
      <c r="R3208" s="240"/>
      <c r="S3208" s="240"/>
      <c r="T3208" s="240"/>
    </row>
    <row r="3209" spans="17:20" x14ac:dyDescent="0.3">
      <c r="Q3209" s="240"/>
      <c r="R3209" s="240"/>
      <c r="S3209" s="240"/>
      <c r="T3209" s="240"/>
    </row>
    <row r="3210" spans="17:20" x14ac:dyDescent="0.3">
      <c r="Q3210" s="240"/>
      <c r="R3210" s="240"/>
      <c r="S3210" s="240"/>
      <c r="T3210" s="240"/>
    </row>
    <row r="3211" spans="17:20" x14ac:dyDescent="0.3">
      <c r="Q3211" s="240"/>
      <c r="R3211" s="240"/>
      <c r="S3211" s="240"/>
      <c r="T3211" s="240"/>
    </row>
    <row r="3212" spans="17:20" x14ac:dyDescent="0.3">
      <c r="Q3212" s="240"/>
      <c r="R3212" s="240"/>
      <c r="S3212" s="240"/>
      <c r="T3212" s="240"/>
    </row>
    <row r="3213" spans="17:20" x14ac:dyDescent="0.3">
      <c r="Q3213" s="240"/>
      <c r="R3213" s="240"/>
      <c r="S3213" s="240"/>
      <c r="T3213" s="240"/>
    </row>
    <row r="3214" spans="17:20" x14ac:dyDescent="0.3">
      <c r="Q3214" s="240"/>
      <c r="R3214" s="240"/>
      <c r="S3214" s="240"/>
      <c r="T3214" s="240"/>
    </row>
    <row r="3215" spans="17:20" x14ac:dyDescent="0.3">
      <c r="Q3215" s="240"/>
      <c r="R3215" s="240"/>
      <c r="S3215" s="240"/>
      <c r="T3215" s="240"/>
    </row>
    <row r="3216" spans="17:20" x14ac:dyDescent="0.3">
      <c r="Q3216" s="240"/>
      <c r="R3216" s="240"/>
      <c r="S3216" s="240"/>
      <c r="T3216" s="240"/>
    </row>
    <row r="3217" spans="17:20" x14ac:dyDescent="0.3">
      <c r="Q3217" s="240"/>
      <c r="R3217" s="240"/>
      <c r="S3217" s="240"/>
      <c r="T3217" s="240"/>
    </row>
    <row r="3218" spans="17:20" x14ac:dyDescent="0.3">
      <c r="Q3218" s="240"/>
      <c r="R3218" s="240"/>
      <c r="S3218" s="240"/>
      <c r="T3218" s="240"/>
    </row>
    <row r="3219" spans="17:20" x14ac:dyDescent="0.3">
      <c r="Q3219" s="240"/>
      <c r="R3219" s="240"/>
      <c r="S3219" s="240"/>
      <c r="T3219" s="240"/>
    </row>
    <row r="3220" spans="17:20" x14ac:dyDescent="0.3">
      <c r="Q3220" s="240"/>
      <c r="R3220" s="240"/>
      <c r="S3220" s="240"/>
      <c r="T3220" s="240"/>
    </row>
    <row r="3221" spans="17:20" x14ac:dyDescent="0.3">
      <c r="Q3221" s="240"/>
      <c r="R3221" s="240"/>
      <c r="S3221" s="240"/>
      <c r="T3221" s="240"/>
    </row>
    <row r="3222" spans="17:20" x14ac:dyDescent="0.3">
      <c r="Q3222" s="240"/>
      <c r="R3222" s="240"/>
      <c r="S3222" s="240"/>
      <c r="T3222" s="240"/>
    </row>
    <row r="3223" spans="17:20" x14ac:dyDescent="0.3">
      <c r="Q3223" s="240"/>
      <c r="R3223" s="240"/>
      <c r="S3223" s="240"/>
      <c r="T3223" s="240"/>
    </row>
    <row r="3224" spans="17:20" x14ac:dyDescent="0.3">
      <c r="Q3224" s="240"/>
      <c r="R3224" s="240"/>
      <c r="S3224" s="240"/>
      <c r="T3224" s="240"/>
    </row>
    <row r="3225" spans="17:20" x14ac:dyDescent="0.3">
      <c r="Q3225" s="240"/>
      <c r="R3225" s="240"/>
      <c r="S3225" s="240"/>
      <c r="T3225" s="240"/>
    </row>
    <row r="3226" spans="17:20" x14ac:dyDescent="0.3">
      <c r="Q3226" s="240"/>
      <c r="R3226" s="240"/>
      <c r="S3226" s="240"/>
      <c r="T3226" s="240"/>
    </row>
    <row r="3227" spans="17:20" x14ac:dyDescent="0.3">
      <c r="Q3227" s="240"/>
      <c r="R3227" s="240"/>
      <c r="S3227" s="240"/>
      <c r="T3227" s="240"/>
    </row>
    <row r="3228" spans="17:20" x14ac:dyDescent="0.3">
      <c r="Q3228" s="240"/>
      <c r="R3228" s="240"/>
      <c r="S3228" s="240"/>
      <c r="T3228" s="240"/>
    </row>
    <row r="3229" spans="17:20" x14ac:dyDescent="0.3">
      <c r="Q3229" s="240"/>
      <c r="R3229" s="240"/>
      <c r="S3229" s="240"/>
      <c r="T3229" s="240"/>
    </row>
    <row r="3230" spans="17:20" x14ac:dyDescent="0.3">
      <c r="Q3230" s="240"/>
      <c r="R3230" s="240"/>
      <c r="S3230" s="240"/>
      <c r="T3230" s="240"/>
    </row>
    <row r="3231" spans="17:20" x14ac:dyDescent="0.3">
      <c r="Q3231" s="240"/>
      <c r="R3231" s="240"/>
      <c r="S3231" s="240"/>
      <c r="T3231" s="240"/>
    </row>
    <row r="3232" spans="17:20" x14ac:dyDescent="0.3">
      <c r="Q3232" s="240"/>
      <c r="R3232" s="240"/>
      <c r="S3232" s="240"/>
      <c r="T3232" s="240"/>
    </row>
    <row r="3233" spans="17:20" x14ac:dyDescent="0.3">
      <c r="Q3233" s="240"/>
      <c r="R3233" s="240"/>
      <c r="S3233" s="240"/>
      <c r="T3233" s="240"/>
    </row>
    <row r="3234" spans="17:20" x14ac:dyDescent="0.3">
      <c r="Q3234" s="240"/>
      <c r="R3234" s="240"/>
      <c r="S3234" s="240"/>
      <c r="T3234" s="240"/>
    </row>
    <row r="3235" spans="17:20" x14ac:dyDescent="0.3">
      <c r="Q3235" s="240"/>
      <c r="R3235" s="240"/>
      <c r="S3235" s="240"/>
      <c r="T3235" s="240"/>
    </row>
    <row r="3236" spans="17:20" x14ac:dyDescent="0.3">
      <c r="Q3236" s="240"/>
      <c r="R3236" s="240"/>
      <c r="S3236" s="240"/>
      <c r="T3236" s="240"/>
    </row>
    <row r="3237" spans="17:20" x14ac:dyDescent="0.3">
      <c r="Q3237" s="240"/>
      <c r="R3237" s="240"/>
      <c r="S3237" s="240"/>
      <c r="T3237" s="240"/>
    </row>
    <row r="3238" spans="17:20" x14ac:dyDescent="0.3">
      <c r="Q3238" s="240"/>
      <c r="R3238" s="240"/>
      <c r="S3238" s="240"/>
      <c r="T3238" s="240"/>
    </row>
    <row r="3239" spans="17:20" x14ac:dyDescent="0.3">
      <c r="Q3239" s="240"/>
      <c r="R3239" s="240"/>
      <c r="S3239" s="240"/>
      <c r="T3239" s="240"/>
    </row>
    <row r="3240" spans="17:20" x14ac:dyDescent="0.3">
      <c r="Q3240" s="240"/>
      <c r="R3240" s="240"/>
      <c r="S3240" s="240"/>
      <c r="T3240" s="240"/>
    </row>
    <row r="3241" spans="17:20" x14ac:dyDescent="0.3">
      <c r="Q3241" s="240"/>
      <c r="R3241" s="240"/>
      <c r="S3241" s="240"/>
      <c r="T3241" s="240"/>
    </row>
    <row r="3242" spans="17:20" x14ac:dyDescent="0.3">
      <c r="Q3242" s="238"/>
      <c r="R3242" s="238"/>
      <c r="S3242" s="238"/>
      <c r="T3242" s="238"/>
    </row>
    <row r="3243" spans="17:20" x14ac:dyDescent="0.3">
      <c r="Q3243" s="238"/>
      <c r="R3243" s="238"/>
      <c r="S3243" s="238"/>
      <c r="T3243" s="238"/>
    </row>
    <row r="3244" spans="17:20" x14ac:dyDescent="0.3">
      <c r="Q3244" s="238"/>
      <c r="R3244" s="238"/>
      <c r="S3244" s="238"/>
      <c r="T3244" s="238"/>
    </row>
    <row r="3245" spans="17:20" x14ac:dyDescent="0.3">
      <c r="Q3245" s="238"/>
      <c r="R3245" s="238"/>
      <c r="S3245" s="238"/>
      <c r="T3245" s="238"/>
    </row>
    <row r="3246" spans="17:20" x14ac:dyDescent="0.3">
      <c r="Q3246" s="238"/>
      <c r="R3246" s="238"/>
      <c r="S3246" s="238"/>
      <c r="T3246" s="238"/>
    </row>
    <row r="3247" spans="17:20" x14ac:dyDescent="0.3">
      <c r="Q3247" s="238"/>
      <c r="R3247" s="238"/>
      <c r="S3247" s="238"/>
      <c r="T3247" s="238"/>
    </row>
    <row r="3248" spans="17:20" x14ac:dyDescent="0.3">
      <c r="Q3248" s="238"/>
      <c r="R3248" s="238"/>
      <c r="S3248" s="238"/>
      <c r="T3248" s="238"/>
    </row>
    <row r="3249" spans="17:20" x14ac:dyDescent="0.3">
      <c r="Q3249" s="238"/>
      <c r="R3249" s="238"/>
      <c r="S3249" s="238"/>
      <c r="T3249" s="238"/>
    </row>
    <row r="3250" spans="17:20" x14ac:dyDescent="0.3">
      <c r="Q3250" s="238"/>
      <c r="R3250" s="238"/>
      <c r="S3250" s="238"/>
      <c r="T3250" s="238"/>
    </row>
    <row r="3251" spans="17:20" x14ac:dyDescent="0.3">
      <c r="Q3251" s="238"/>
      <c r="R3251" s="238"/>
      <c r="S3251" s="238"/>
      <c r="T3251" s="238"/>
    </row>
    <row r="3252" spans="17:20" x14ac:dyDescent="0.3">
      <c r="Q3252" s="238"/>
      <c r="R3252" s="238"/>
      <c r="S3252" s="238"/>
      <c r="T3252" s="238"/>
    </row>
    <row r="3253" spans="17:20" x14ac:dyDescent="0.3">
      <c r="Q3253" s="238"/>
      <c r="R3253" s="238"/>
      <c r="S3253" s="238"/>
      <c r="T3253" s="238"/>
    </row>
    <row r="3254" spans="17:20" x14ac:dyDescent="0.3">
      <c r="Q3254" s="238"/>
      <c r="R3254" s="238"/>
      <c r="S3254" s="238"/>
      <c r="T3254" s="238"/>
    </row>
    <row r="3255" spans="17:20" x14ac:dyDescent="0.3">
      <c r="Q3255" s="238"/>
      <c r="R3255" s="238"/>
      <c r="S3255" s="238"/>
      <c r="T3255" s="238"/>
    </row>
    <row r="3256" spans="17:20" x14ac:dyDescent="0.3">
      <c r="Q3256" s="238"/>
      <c r="R3256" s="238"/>
      <c r="S3256" s="238"/>
      <c r="T3256" s="238"/>
    </row>
    <row r="3257" spans="17:20" x14ac:dyDescent="0.3">
      <c r="Q3257" s="238"/>
      <c r="R3257" s="238"/>
      <c r="S3257" s="238"/>
      <c r="T3257" s="238"/>
    </row>
    <row r="3258" spans="17:20" x14ac:dyDescent="0.3">
      <c r="Q3258" s="238"/>
      <c r="R3258" s="238"/>
      <c r="S3258" s="238"/>
      <c r="T3258" s="238"/>
    </row>
    <row r="3259" spans="17:20" x14ac:dyDescent="0.3">
      <c r="Q3259" s="238"/>
      <c r="R3259" s="238"/>
      <c r="S3259" s="238"/>
      <c r="T3259" s="238"/>
    </row>
    <row r="3260" spans="17:20" x14ac:dyDescent="0.3">
      <c r="Q3260" s="238"/>
      <c r="R3260" s="238"/>
      <c r="S3260" s="238"/>
      <c r="T3260" s="238"/>
    </row>
    <row r="3261" spans="17:20" x14ac:dyDescent="0.3">
      <c r="Q3261" s="238"/>
      <c r="R3261" s="238"/>
      <c r="S3261" s="238"/>
      <c r="T3261" s="238"/>
    </row>
    <row r="3262" spans="17:20" x14ac:dyDescent="0.3">
      <c r="Q3262" s="238"/>
      <c r="R3262" s="238"/>
      <c r="S3262" s="238"/>
      <c r="T3262" s="238"/>
    </row>
    <row r="3263" spans="17:20" x14ac:dyDescent="0.3">
      <c r="Q3263" s="238"/>
      <c r="R3263" s="238"/>
      <c r="S3263" s="238"/>
      <c r="T3263" s="238"/>
    </row>
    <row r="3264" spans="17:20" x14ac:dyDescent="0.3">
      <c r="Q3264" s="238"/>
      <c r="R3264" s="238"/>
      <c r="S3264" s="238"/>
      <c r="T3264" s="238"/>
    </row>
    <row r="3265" spans="17:20" x14ac:dyDescent="0.3">
      <c r="Q3265" s="238"/>
      <c r="R3265" s="238"/>
      <c r="S3265" s="238"/>
      <c r="T3265" s="238"/>
    </row>
    <row r="3266" spans="17:20" x14ac:dyDescent="0.3">
      <c r="Q3266" s="238"/>
      <c r="R3266" s="238"/>
      <c r="S3266" s="238"/>
      <c r="T3266" s="238"/>
    </row>
    <row r="3267" spans="17:20" x14ac:dyDescent="0.3">
      <c r="Q3267" s="238"/>
      <c r="R3267" s="238"/>
      <c r="S3267" s="238"/>
      <c r="T3267" s="238"/>
    </row>
    <row r="3268" spans="17:20" x14ac:dyDescent="0.3">
      <c r="Q3268" s="238"/>
      <c r="R3268" s="238"/>
      <c r="S3268" s="238"/>
      <c r="T3268" s="238"/>
    </row>
    <row r="3269" spans="17:20" x14ac:dyDescent="0.3">
      <c r="Q3269" s="238"/>
      <c r="R3269" s="238"/>
      <c r="S3269" s="238"/>
      <c r="T3269" s="238"/>
    </row>
    <row r="3270" spans="17:20" x14ac:dyDescent="0.3">
      <c r="Q3270" s="238"/>
      <c r="R3270" s="238"/>
      <c r="S3270" s="238"/>
      <c r="T3270" s="238"/>
    </row>
    <row r="3271" spans="17:20" x14ac:dyDescent="0.3">
      <c r="Q3271" s="238"/>
      <c r="R3271" s="238"/>
      <c r="S3271" s="238"/>
      <c r="T3271" s="238"/>
    </row>
    <row r="3272" spans="17:20" x14ac:dyDescent="0.3">
      <c r="Q3272" s="238"/>
      <c r="R3272" s="238"/>
      <c r="S3272" s="238"/>
      <c r="T3272" s="238"/>
    </row>
    <row r="3273" spans="17:20" x14ac:dyDescent="0.3">
      <c r="Q3273" s="238"/>
      <c r="R3273" s="238"/>
      <c r="S3273" s="238"/>
      <c r="T3273" s="238"/>
    </row>
    <row r="3274" spans="17:20" x14ac:dyDescent="0.3">
      <c r="Q3274" s="238"/>
      <c r="R3274" s="238"/>
      <c r="S3274" s="238"/>
      <c r="T3274" s="238"/>
    </row>
    <row r="3275" spans="17:20" x14ac:dyDescent="0.3">
      <c r="Q3275" s="238"/>
      <c r="R3275" s="238"/>
      <c r="S3275" s="238"/>
      <c r="T3275" s="238"/>
    </row>
    <row r="3276" spans="17:20" x14ac:dyDescent="0.3">
      <c r="Q3276" s="238"/>
      <c r="R3276" s="238"/>
      <c r="S3276" s="238"/>
      <c r="T3276" s="238"/>
    </row>
    <row r="3277" spans="17:20" x14ac:dyDescent="0.3">
      <c r="Q3277" s="238"/>
      <c r="R3277" s="238"/>
      <c r="S3277" s="238"/>
      <c r="T3277" s="238"/>
    </row>
    <row r="3278" spans="17:20" x14ac:dyDescent="0.3">
      <c r="Q3278" s="238"/>
      <c r="R3278" s="238"/>
      <c r="S3278" s="238"/>
      <c r="T3278" s="238"/>
    </row>
    <row r="3279" spans="17:20" x14ac:dyDescent="0.3">
      <c r="Q3279" s="238"/>
      <c r="R3279" s="238"/>
      <c r="S3279" s="238"/>
      <c r="T3279" s="238"/>
    </row>
    <row r="3280" spans="17:20" x14ac:dyDescent="0.3">
      <c r="Q3280" s="238"/>
      <c r="R3280" s="238"/>
      <c r="S3280" s="238"/>
      <c r="T3280" s="238"/>
    </row>
    <row r="3281" spans="17:20" x14ac:dyDescent="0.3">
      <c r="Q3281" s="238"/>
      <c r="R3281" s="238"/>
      <c r="S3281" s="238"/>
      <c r="T3281" s="238"/>
    </row>
    <row r="3282" spans="17:20" x14ac:dyDescent="0.3">
      <c r="Q3282" s="238"/>
      <c r="R3282" s="238"/>
      <c r="S3282" s="238"/>
      <c r="T3282" s="238"/>
    </row>
    <row r="3283" spans="17:20" x14ac:dyDescent="0.3">
      <c r="Q3283" s="238"/>
      <c r="R3283" s="238"/>
      <c r="S3283" s="238"/>
      <c r="T3283" s="238"/>
    </row>
    <row r="3284" spans="17:20" x14ac:dyDescent="0.3">
      <c r="Q3284" s="238"/>
      <c r="R3284" s="238"/>
      <c r="S3284" s="238"/>
      <c r="T3284" s="238"/>
    </row>
    <row r="3285" spans="17:20" x14ac:dyDescent="0.3">
      <c r="Q3285" s="238"/>
      <c r="R3285" s="238"/>
      <c r="S3285" s="238"/>
      <c r="T3285" s="238"/>
    </row>
    <row r="3286" spans="17:20" x14ac:dyDescent="0.3">
      <c r="Q3286" s="238"/>
      <c r="R3286" s="238"/>
      <c r="S3286" s="238"/>
      <c r="T3286" s="238"/>
    </row>
    <row r="3287" spans="17:20" x14ac:dyDescent="0.3">
      <c r="Q3287" s="238"/>
      <c r="R3287" s="238"/>
      <c r="S3287" s="238"/>
      <c r="T3287" s="238"/>
    </row>
    <row r="3288" spans="17:20" x14ac:dyDescent="0.3">
      <c r="Q3288" s="238"/>
      <c r="R3288" s="238"/>
      <c r="S3288" s="238"/>
      <c r="T3288" s="238"/>
    </row>
    <row r="3289" spans="17:20" x14ac:dyDescent="0.3">
      <c r="Q3289" s="238"/>
      <c r="R3289" s="238"/>
      <c r="S3289" s="238"/>
      <c r="T3289" s="238"/>
    </row>
    <row r="3290" spans="17:20" x14ac:dyDescent="0.3">
      <c r="Q3290" s="238"/>
      <c r="R3290" s="238"/>
      <c r="S3290" s="238"/>
      <c r="T3290" s="238"/>
    </row>
    <row r="3291" spans="17:20" x14ac:dyDescent="0.3">
      <c r="Q3291" s="238"/>
      <c r="R3291" s="238"/>
      <c r="S3291" s="238"/>
      <c r="T3291" s="238"/>
    </row>
    <row r="3292" spans="17:20" x14ac:dyDescent="0.3">
      <c r="Q3292" s="238"/>
      <c r="R3292" s="238"/>
      <c r="S3292" s="238"/>
      <c r="T3292" s="238"/>
    </row>
    <row r="3293" spans="17:20" x14ac:dyDescent="0.3">
      <c r="Q3293" s="238"/>
      <c r="R3293" s="238"/>
      <c r="S3293" s="238"/>
      <c r="T3293" s="238"/>
    </row>
    <row r="3294" spans="17:20" x14ac:dyDescent="0.3">
      <c r="Q3294" s="238"/>
      <c r="R3294" s="238"/>
      <c r="S3294" s="238"/>
      <c r="T3294" s="238"/>
    </row>
    <row r="3295" spans="17:20" x14ac:dyDescent="0.3">
      <c r="Q3295" s="238"/>
      <c r="R3295" s="238"/>
      <c r="S3295" s="238"/>
      <c r="T3295" s="238"/>
    </row>
    <row r="3296" spans="17:20" x14ac:dyDescent="0.3">
      <c r="Q3296" s="238"/>
      <c r="R3296" s="238"/>
      <c r="S3296" s="238"/>
      <c r="T3296" s="238"/>
    </row>
    <row r="3297" spans="17:20" x14ac:dyDescent="0.3">
      <c r="Q3297" s="238"/>
      <c r="R3297" s="238"/>
      <c r="S3297" s="238"/>
      <c r="T3297" s="238"/>
    </row>
    <row r="3298" spans="17:20" x14ac:dyDescent="0.3">
      <c r="Q3298" s="238"/>
      <c r="R3298" s="238"/>
      <c r="S3298" s="238"/>
      <c r="T3298" s="238"/>
    </row>
    <row r="3299" spans="17:20" x14ac:dyDescent="0.3">
      <c r="Q3299" s="238"/>
      <c r="R3299" s="238"/>
      <c r="S3299" s="238"/>
      <c r="T3299" s="238"/>
    </row>
    <row r="3300" spans="17:20" x14ac:dyDescent="0.3">
      <c r="Q3300" s="238"/>
      <c r="R3300" s="238"/>
      <c r="S3300" s="238"/>
      <c r="T3300" s="238"/>
    </row>
    <row r="3301" spans="17:20" x14ac:dyDescent="0.3">
      <c r="Q3301" s="238"/>
      <c r="R3301" s="238"/>
      <c r="S3301" s="238"/>
      <c r="T3301" s="238"/>
    </row>
    <row r="3302" spans="17:20" x14ac:dyDescent="0.3">
      <c r="Q3302" s="238"/>
      <c r="R3302" s="238"/>
      <c r="S3302" s="238"/>
      <c r="T3302" s="238"/>
    </row>
    <row r="3303" spans="17:20" x14ac:dyDescent="0.3">
      <c r="Q3303" s="238"/>
      <c r="R3303" s="238"/>
      <c r="S3303" s="238"/>
      <c r="T3303" s="238"/>
    </row>
    <row r="3304" spans="17:20" x14ac:dyDescent="0.3">
      <c r="Q3304" s="238"/>
      <c r="R3304" s="238"/>
      <c r="S3304" s="238"/>
      <c r="T3304" s="238"/>
    </row>
    <row r="3305" spans="17:20" x14ac:dyDescent="0.3">
      <c r="Q3305" s="238"/>
      <c r="R3305" s="238"/>
      <c r="S3305" s="238"/>
      <c r="T3305" s="238"/>
    </row>
    <row r="3306" spans="17:20" x14ac:dyDescent="0.3">
      <c r="Q3306" s="238"/>
      <c r="R3306" s="238"/>
      <c r="S3306" s="238"/>
      <c r="T3306" s="238"/>
    </row>
    <row r="3307" spans="17:20" x14ac:dyDescent="0.3">
      <c r="Q3307" s="238"/>
      <c r="R3307" s="238"/>
      <c r="S3307" s="238"/>
      <c r="T3307" s="238"/>
    </row>
    <row r="3308" spans="17:20" x14ac:dyDescent="0.3">
      <c r="Q3308" s="238"/>
      <c r="R3308" s="238"/>
      <c r="S3308" s="238"/>
      <c r="T3308" s="238"/>
    </row>
    <row r="3309" spans="17:20" x14ac:dyDescent="0.3">
      <c r="Q3309" s="238"/>
      <c r="R3309" s="238"/>
      <c r="S3309" s="238"/>
      <c r="T3309" s="238"/>
    </row>
    <row r="3310" spans="17:20" x14ac:dyDescent="0.3">
      <c r="Q3310" s="238"/>
      <c r="R3310" s="238"/>
      <c r="S3310" s="238"/>
      <c r="T3310" s="238"/>
    </row>
    <row r="3311" spans="17:20" x14ac:dyDescent="0.3">
      <c r="Q3311" s="238"/>
      <c r="R3311" s="238"/>
      <c r="S3311" s="238"/>
      <c r="T3311" s="238"/>
    </row>
    <row r="3312" spans="17:20" x14ac:dyDescent="0.3">
      <c r="Q3312" s="238"/>
      <c r="R3312" s="238"/>
      <c r="S3312" s="238"/>
      <c r="T3312" s="238"/>
    </row>
    <row r="3313" spans="17:20" x14ac:dyDescent="0.3">
      <c r="Q3313" s="238"/>
      <c r="R3313" s="238"/>
      <c r="S3313" s="238"/>
      <c r="T3313" s="238"/>
    </row>
    <row r="3314" spans="17:20" x14ac:dyDescent="0.3">
      <c r="Q3314" s="238"/>
      <c r="R3314" s="238"/>
      <c r="S3314" s="238"/>
      <c r="T3314" s="238"/>
    </row>
    <row r="3315" spans="17:20" x14ac:dyDescent="0.3">
      <c r="Q3315" s="238"/>
      <c r="R3315" s="238"/>
      <c r="S3315" s="238"/>
      <c r="T3315" s="238"/>
    </row>
    <row r="3316" spans="17:20" x14ac:dyDescent="0.3">
      <c r="Q3316" s="238"/>
      <c r="R3316" s="238"/>
      <c r="S3316" s="238"/>
      <c r="T3316" s="238"/>
    </row>
    <row r="3317" spans="17:20" x14ac:dyDescent="0.3">
      <c r="Q3317" s="238"/>
      <c r="R3317" s="238"/>
      <c r="S3317" s="238"/>
      <c r="T3317" s="238"/>
    </row>
    <row r="3318" spans="17:20" x14ac:dyDescent="0.3">
      <c r="Q3318" s="238"/>
      <c r="R3318" s="238"/>
      <c r="S3318" s="238"/>
      <c r="T3318" s="238"/>
    </row>
    <row r="3319" spans="17:20" x14ac:dyDescent="0.3">
      <c r="Q3319" s="238"/>
      <c r="R3319" s="238"/>
      <c r="S3319" s="238"/>
      <c r="T3319" s="238"/>
    </row>
    <row r="3320" spans="17:20" x14ac:dyDescent="0.3">
      <c r="Q3320" s="238"/>
      <c r="R3320" s="238"/>
      <c r="S3320" s="238"/>
      <c r="T3320" s="238"/>
    </row>
    <row r="3321" spans="17:20" x14ac:dyDescent="0.3">
      <c r="Q3321" s="238"/>
      <c r="R3321" s="238"/>
      <c r="S3321" s="238"/>
      <c r="T3321" s="238"/>
    </row>
    <row r="3322" spans="17:20" x14ac:dyDescent="0.3">
      <c r="Q3322" s="238"/>
      <c r="R3322" s="238"/>
      <c r="S3322" s="238"/>
      <c r="T3322" s="238"/>
    </row>
    <row r="3323" spans="17:20" x14ac:dyDescent="0.3">
      <c r="Q3323" s="238"/>
      <c r="R3323" s="238"/>
      <c r="S3323" s="238"/>
      <c r="T3323" s="238"/>
    </row>
    <row r="3324" spans="17:20" x14ac:dyDescent="0.3">
      <c r="Q3324" s="238"/>
      <c r="R3324" s="238"/>
      <c r="S3324" s="238"/>
      <c r="T3324" s="238"/>
    </row>
    <row r="3325" spans="17:20" x14ac:dyDescent="0.3">
      <c r="Q3325" s="238"/>
      <c r="R3325" s="238"/>
      <c r="S3325" s="238"/>
      <c r="T3325" s="238"/>
    </row>
    <row r="3326" spans="17:20" x14ac:dyDescent="0.3">
      <c r="Q3326" s="238"/>
      <c r="R3326" s="238"/>
      <c r="S3326" s="238"/>
      <c r="T3326" s="238"/>
    </row>
    <row r="3327" spans="17:20" x14ac:dyDescent="0.3">
      <c r="Q3327" s="238"/>
      <c r="R3327" s="238"/>
      <c r="S3327" s="238"/>
      <c r="T3327" s="238"/>
    </row>
    <row r="3328" spans="17:20" x14ac:dyDescent="0.3">
      <c r="Q3328" s="238"/>
      <c r="R3328" s="238"/>
      <c r="S3328" s="238"/>
      <c r="T3328" s="238"/>
    </row>
    <row r="3329" spans="17:20" x14ac:dyDescent="0.3">
      <c r="Q3329" s="238"/>
      <c r="R3329" s="238"/>
      <c r="S3329" s="238"/>
      <c r="T3329" s="238"/>
    </row>
    <row r="3330" spans="17:20" x14ac:dyDescent="0.3">
      <c r="Q3330" s="238"/>
      <c r="R3330" s="238"/>
      <c r="S3330" s="238"/>
      <c r="T3330" s="238"/>
    </row>
    <row r="3331" spans="17:20" x14ac:dyDescent="0.3">
      <c r="Q3331" s="238"/>
      <c r="R3331" s="238"/>
      <c r="S3331" s="238"/>
      <c r="T3331" s="238"/>
    </row>
    <row r="3332" spans="17:20" x14ac:dyDescent="0.3">
      <c r="Q3332" s="238"/>
      <c r="R3332" s="238"/>
      <c r="S3332" s="238"/>
      <c r="T3332" s="238"/>
    </row>
    <row r="3333" spans="17:20" x14ac:dyDescent="0.3">
      <c r="Q3333" s="238"/>
      <c r="R3333" s="238"/>
      <c r="S3333" s="238"/>
      <c r="T3333" s="238"/>
    </row>
    <row r="3334" spans="17:20" x14ac:dyDescent="0.3">
      <c r="Q3334" s="238"/>
      <c r="R3334" s="238"/>
      <c r="S3334" s="238"/>
      <c r="T3334" s="238"/>
    </row>
    <row r="3335" spans="17:20" x14ac:dyDescent="0.3">
      <c r="Q3335" s="238"/>
      <c r="R3335" s="238"/>
      <c r="S3335" s="238"/>
      <c r="T3335" s="238"/>
    </row>
    <row r="3336" spans="17:20" x14ac:dyDescent="0.3">
      <c r="Q3336" s="238"/>
      <c r="R3336" s="238"/>
      <c r="S3336" s="238"/>
      <c r="T3336" s="238"/>
    </row>
    <row r="3337" spans="17:20" x14ac:dyDescent="0.3">
      <c r="Q3337" s="238"/>
      <c r="R3337" s="238"/>
      <c r="S3337" s="238"/>
      <c r="T3337" s="238"/>
    </row>
    <row r="3338" spans="17:20" x14ac:dyDescent="0.3">
      <c r="Q3338" s="238"/>
      <c r="R3338" s="238"/>
      <c r="S3338" s="238"/>
      <c r="T3338" s="238"/>
    </row>
    <row r="3339" spans="17:20" x14ac:dyDescent="0.3">
      <c r="Q3339" s="238"/>
      <c r="R3339" s="238"/>
      <c r="S3339" s="238"/>
      <c r="T3339" s="238"/>
    </row>
    <row r="3340" spans="17:20" x14ac:dyDescent="0.3">
      <c r="Q3340" s="238"/>
      <c r="R3340" s="238"/>
      <c r="S3340" s="238"/>
      <c r="T3340" s="238"/>
    </row>
    <row r="3341" spans="17:20" x14ac:dyDescent="0.3">
      <c r="Q3341" s="238"/>
      <c r="R3341" s="238"/>
      <c r="S3341" s="238"/>
      <c r="T3341" s="238"/>
    </row>
    <row r="3342" spans="17:20" x14ac:dyDescent="0.3">
      <c r="Q3342" s="238"/>
      <c r="R3342" s="238"/>
      <c r="S3342" s="238"/>
      <c r="T3342" s="238"/>
    </row>
    <row r="3343" spans="17:20" x14ac:dyDescent="0.3">
      <c r="Q3343" s="238"/>
      <c r="R3343" s="238"/>
      <c r="S3343" s="238"/>
      <c r="T3343" s="238"/>
    </row>
    <row r="3344" spans="17:20" x14ac:dyDescent="0.3">
      <c r="Q3344" s="238"/>
      <c r="R3344" s="238"/>
      <c r="S3344" s="238"/>
      <c r="T3344" s="238"/>
    </row>
    <row r="3345" spans="17:20" x14ac:dyDescent="0.3">
      <c r="Q3345" s="238"/>
      <c r="R3345" s="238"/>
      <c r="S3345" s="238"/>
      <c r="T3345" s="238"/>
    </row>
    <row r="3346" spans="17:20" x14ac:dyDescent="0.3">
      <c r="Q3346" s="238"/>
      <c r="R3346" s="238"/>
      <c r="S3346" s="238"/>
      <c r="T3346" s="238"/>
    </row>
    <row r="3347" spans="17:20" x14ac:dyDescent="0.3">
      <c r="Q3347" s="238"/>
      <c r="R3347" s="238"/>
      <c r="S3347" s="238"/>
      <c r="T3347" s="238"/>
    </row>
    <row r="3348" spans="17:20" x14ac:dyDescent="0.3">
      <c r="Q3348" s="238"/>
      <c r="R3348" s="238"/>
      <c r="S3348" s="238"/>
      <c r="T3348" s="238"/>
    </row>
    <row r="3349" spans="17:20" x14ac:dyDescent="0.3">
      <c r="Q3349" s="238"/>
      <c r="R3349" s="238"/>
      <c r="S3349" s="238"/>
      <c r="T3349" s="238"/>
    </row>
    <row r="3350" spans="17:20" x14ac:dyDescent="0.3">
      <c r="Q3350" s="238"/>
      <c r="R3350" s="238"/>
      <c r="S3350" s="238"/>
      <c r="T3350" s="238"/>
    </row>
    <row r="3351" spans="17:20" x14ac:dyDescent="0.3">
      <c r="Q3351" s="238"/>
      <c r="R3351" s="238"/>
      <c r="S3351" s="238"/>
      <c r="T3351" s="238"/>
    </row>
    <row r="3352" spans="17:20" x14ac:dyDescent="0.3">
      <c r="Q3352" s="238"/>
      <c r="R3352" s="238"/>
      <c r="S3352" s="238"/>
      <c r="T3352" s="238"/>
    </row>
    <row r="3353" spans="17:20" x14ac:dyDescent="0.3">
      <c r="Q3353" s="238"/>
      <c r="R3353" s="238"/>
      <c r="S3353" s="238"/>
      <c r="T3353" s="238"/>
    </row>
    <row r="3354" spans="17:20" x14ac:dyDescent="0.3">
      <c r="Q3354" s="238"/>
      <c r="R3354" s="238"/>
      <c r="S3354" s="238"/>
      <c r="T3354" s="238"/>
    </row>
    <row r="3355" spans="17:20" x14ac:dyDescent="0.3">
      <c r="Q3355" s="238"/>
      <c r="R3355" s="238"/>
      <c r="S3355" s="238"/>
      <c r="T3355" s="238"/>
    </row>
    <row r="3356" spans="17:20" x14ac:dyDescent="0.3">
      <c r="Q3356" s="238"/>
      <c r="R3356" s="238"/>
      <c r="S3356" s="238"/>
      <c r="T3356" s="238"/>
    </row>
    <row r="3357" spans="17:20" x14ac:dyDescent="0.3">
      <c r="Q3357" s="238"/>
      <c r="R3357" s="238"/>
      <c r="S3357" s="238"/>
      <c r="T3357" s="238"/>
    </row>
    <row r="3358" spans="17:20" x14ac:dyDescent="0.3">
      <c r="Q3358" s="238"/>
      <c r="R3358" s="238"/>
      <c r="S3358" s="238"/>
      <c r="T3358" s="238"/>
    </row>
    <row r="3359" spans="17:20" x14ac:dyDescent="0.3">
      <c r="Q3359" s="238"/>
      <c r="R3359" s="238"/>
      <c r="S3359" s="238"/>
      <c r="T3359" s="238"/>
    </row>
    <row r="3360" spans="17:20" x14ac:dyDescent="0.3">
      <c r="Q3360" s="238"/>
      <c r="R3360" s="238"/>
      <c r="S3360" s="238"/>
      <c r="T3360" s="238"/>
    </row>
    <row r="3361" spans="17:20" x14ac:dyDescent="0.3">
      <c r="Q3361" s="238"/>
      <c r="R3361" s="238"/>
      <c r="S3361" s="238"/>
      <c r="T3361" s="238"/>
    </row>
    <row r="3362" spans="17:20" x14ac:dyDescent="0.3">
      <c r="Q3362" s="238"/>
      <c r="R3362" s="238"/>
      <c r="S3362" s="238"/>
      <c r="T3362" s="238"/>
    </row>
    <row r="3363" spans="17:20" x14ac:dyDescent="0.3">
      <c r="Q3363" s="238"/>
      <c r="R3363" s="238"/>
      <c r="S3363" s="238"/>
      <c r="T3363" s="238"/>
    </row>
    <row r="3364" spans="17:20" x14ac:dyDescent="0.3">
      <c r="Q3364" s="238"/>
      <c r="R3364" s="238"/>
      <c r="S3364" s="238"/>
      <c r="T3364" s="238"/>
    </row>
    <row r="3365" spans="17:20" x14ac:dyDescent="0.3">
      <c r="Q3365" s="238"/>
      <c r="R3365" s="238"/>
      <c r="S3365" s="238"/>
      <c r="T3365" s="238"/>
    </row>
    <row r="3366" spans="17:20" x14ac:dyDescent="0.3">
      <c r="Q3366" s="238"/>
      <c r="R3366" s="238"/>
      <c r="S3366" s="238"/>
      <c r="T3366" s="238"/>
    </row>
    <row r="3367" spans="17:20" x14ac:dyDescent="0.3">
      <c r="Q3367" s="238"/>
      <c r="R3367" s="238"/>
      <c r="S3367" s="238"/>
      <c r="T3367" s="238"/>
    </row>
    <row r="3368" spans="17:20" x14ac:dyDescent="0.3">
      <c r="Q3368" s="238"/>
      <c r="R3368" s="238"/>
      <c r="S3368" s="238"/>
      <c r="T3368" s="238"/>
    </row>
    <row r="3369" spans="17:20" x14ac:dyDescent="0.3">
      <c r="Q3369" s="238"/>
      <c r="R3369" s="238"/>
      <c r="S3369" s="238"/>
      <c r="T3369" s="238"/>
    </row>
    <row r="3370" spans="17:20" x14ac:dyDescent="0.3">
      <c r="Q3370" s="238"/>
      <c r="R3370" s="238"/>
      <c r="S3370" s="238"/>
      <c r="T3370" s="238"/>
    </row>
    <row r="3371" spans="17:20" x14ac:dyDescent="0.3">
      <c r="Q3371" s="238"/>
      <c r="R3371" s="238"/>
      <c r="S3371" s="238"/>
      <c r="T3371" s="238"/>
    </row>
    <row r="3372" spans="17:20" x14ac:dyDescent="0.3">
      <c r="Q3372" s="238"/>
      <c r="R3372" s="238"/>
      <c r="S3372" s="238"/>
      <c r="T3372" s="238"/>
    </row>
    <row r="3373" spans="17:20" x14ac:dyDescent="0.3">
      <c r="Q3373" s="238"/>
      <c r="R3373" s="238"/>
      <c r="S3373" s="238"/>
      <c r="T3373" s="238"/>
    </row>
    <row r="3374" spans="17:20" x14ac:dyDescent="0.3">
      <c r="Q3374" s="238"/>
      <c r="R3374" s="238"/>
      <c r="S3374" s="238"/>
      <c r="T3374" s="238"/>
    </row>
    <row r="3375" spans="17:20" x14ac:dyDescent="0.3">
      <c r="Q3375" s="238"/>
      <c r="R3375" s="238"/>
      <c r="S3375" s="238"/>
      <c r="T3375" s="238"/>
    </row>
    <row r="3376" spans="17:20" x14ac:dyDescent="0.3">
      <c r="Q3376" s="238"/>
      <c r="R3376" s="238"/>
      <c r="S3376" s="238"/>
      <c r="T3376" s="238"/>
    </row>
    <row r="3377" spans="17:20" x14ac:dyDescent="0.3">
      <c r="Q3377" s="238"/>
      <c r="R3377" s="238"/>
      <c r="S3377" s="238"/>
      <c r="T3377" s="238"/>
    </row>
    <row r="3378" spans="17:20" x14ac:dyDescent="0.3">
      <c r="Q3378" s="238"/>
      <c r="R3378" s="238"/>
      <c r="S3378" s="238"/>
      <c r="T3378" s="238"/>
    </row>
    <row r="3379" spans="17:20" x14ac:dyDescent="0.3">
      <c r="Q3379" s="238"/>
      <c r="R3379" s="238"/>
      <c r="S3379" s="238"/>
      <c r="T3379" s="238"/>
    </row>
    <row r="3380" spans="17:20" x14ac:dyDescent="0.3">
      <c r="Q3380" s="238"/>
      <c r="R3380" s="238"/>
      <c r="S3380" s="238"/>
      <c r="T3380" s="238"/>
    </row>
    <row r="3381" spans="17:20" x14ac:dyDescent="0.3">
      <c r="Q3381" s="238"/>
      <c r="R3381" s="238"/>
      <c r="S3381" s="238"/>
      <c r="T3381" s="238"/>
    </row>
    <row r="3382" spans="17:20" x14ac:dyDescent="0.3">
      <c r="Q3382" s="238"/>
      <c r="R3382" s="238"/>
      <c r="S3382" s="238"/>
      <c r="T3382" s="238"/>
    </row>
    <row r="3383" spans="17:20" x14ac:dyDescent="0.3">
      <c r="Q3383" s="238"/>
      <c r="R3383" s="238"/>
      <c r="S3383" s="238"/>
      <c r="T3383" s="238"/>
    </row>
    <row r="3384" spans="17:20" x14ac:dyDescent="0.3">
      <c r="Q3384" s="238"/>
      <c r="R3384" s="238"/>
      <c r="S3384" s="238"/>
      <c r="T3384" s="238"/>
    </row>
    <row r="3385" spans="17:20" x14ac:dyDescent="0.3">
      <c r="Q3385" s="238"/>
      <c r="R3385" s="238"/>
      <c r="S3385" s="238"/>
      <c r="T3385" s="238"/>
    </row>
    <row r="3386" spans="17:20" x14ac:dyDescent="0.3">
      <c r="Q3386" s="238"/>
      <c r="R3386" s="238"/>
      <c r="S3386" s="238"/>
      <c r="T3386" s="238"/>
    </row>
    <row r="3387" spans="17:20" x14ac:dyDescent="0.3">
      <c r="Q3387" s="238"/>
      <c r="R3387" s="238"/>
      <c r="S3387" s="238"/>
      <c r="T3387" s="238"/>
    </row>
    <row r="3388" spans="17:20" x14ac:dyDescent="0.3">
      <c r="Q3388" s="238"/>
      <c r="R3388" s="238"/>
      <c r="S3388" s="238"/>
      <c r="T3388" s="238"/>
    </row>
    <row r="3389" spans="17:20" x14ac:dyDescent="0.3">
      <c r="Q3389" s="238"/>
      <c r="R3389" s="238"/>
      <c r="S3389" s="238"/>
      <c r="T3389" s="238"/>
    </row>
    <row r="3390" spans="17:20" x14ac:dyDescent="0.3">
      <c r="Q3390" s="238"/>
      <c r="R3390" s="238"/>
      <c r="S3390" s="238"/>
      <c r="T3390" s="238"/>
    </row>
    <row r="3391" spans="17:20" x14ac:dyDescent="0.3">
      <c r="Q3391" s="238"/>
      <c r="R3391" s="238"/>
      <c r="S3391" s="238"/>
      <c r="T3391" s="238"/>
    </row>
    <row r="3392" spans="17:20" x14ac:dyDescent="0.3">
      <c r="Q3392" s="238"/>
      <c r="R3392" s="238"/>
      <c r="S3392" s="238"/>
      <c r="T3392" s="238"/>
    </row>
    <row r="3393" spans="17:20" x14ac:dyDescent="0.3">
      <c r="Q3393" s="238"/>
      <c r="R3393" s="238"/>
      <c r="S3393" s="238"/>
      <c r="T3393" s="238"/>
    </row>
    <row r="3394" spans="17:20" x14ac:dyDescent="0.3">
      <c r="Q3394" s="238"/>
      <c r="R3394" s="238"/>
      <c r="S3394" s="238"/>
      <c r="T3394" s="238"/>
    </row>
    <row r="3395" spans="17:20" x14ac:dyDescent="0.3">
      <c r="Q3395" s="238"/>
      <c r="R3395" s="238"/>
      <c r="S3395" s="238"/>
      <c r="T3395" s="238"/>
    </row>
    <row r="3396" spans="17:20" x14ac:dyDescent="0.3">
      <c r="Q3396" s="238"/>
      <c r="R3396" s="238"/>
      <c r="S3396" s="238"/>
      <c r="T3396" s="238"/>
    </row>
    <row r="3397" spans="17:20" x14ac:dyDescent="0.3">
      <c r="Q3397" s="238"/>
      <c r="R3397" s="238"/>
      <c r="S3397" s="238"/>
      <c r="T3397" s="238"/>
    </row>
    <row r="3398" spans="17:20" x14ac:dyDescent="0.3">
      <c r="Q3398" s="238"/>
      <c r="R3398" s="238"/>
      <c r="S3398" s="238"/>
      <c r="T3398" s="238"/>
    </row>
    <row r="3399" spans="17:20" x14ac:dyDescent="0.3">
      <c r="Q3399" s="238"/>
      <c r="R3399" s="238"/>
      <c r="S3399" s="238"/>
      <c r="T3399" s="238"/>
    </row>
    <row r="3400" spans="17:20" x14ac:dyDescent="0.3">
      <c r="Q3400" s="238"/>
      <c r="R3400" s="238"/>
      <c r="S3400" s="238"/>
      <c r="T3400" s="238"/>
    </row>
    <row r="3401" spans="17:20" x14ac:dyDescent="0.3">
      <c r="Q3401" s="238"/>
      <c r="R3401" s="238"/>
      <c r="S3401" s="238"/>
      <c r="T3401" s="238"/>
    </row>
    <row r="3402" spans="17:20" x14ac:dyDescent="0.3">
      <c r="Q3402" s="238"/>
      <c r="R3402" s="238"/>
      <c r="S3402" s="238"/>
      <c r="T3402" s="238"/>
    </row>
    <row r="3403" spans="17:20" x14ac:dyDescent="0.3">
      <c r="Q3403" s="238"/>
      <c r="R3403" s="238"/>
      <c r="S3403" s="238"/>
      <c r="T3403" s="238"/>
    </row>
    <row r="3404" spans="17:20" x14ac:dyDescent="0.3">
      <c r="Q3404" s="238"/>
      <c r="R3404" s="238"/>
      <c r="S3404" s="238"/>
      <c r="T3404" s="238"/>
    </row>
    <row r="3405" spans="17:20" x14ac:dyDescent="0.3">
      <c r="Q3405" s="238"/>
      <c r="R3405" s="238"/>
      <c r="S3405" s="238"/>
      <c r="T3405" s="238"/>
    </row>
    <row r="3406" spans="17:20" x14ac:dyDescent="0.3">
      <c r="Q3406" s="238"/>
      <c r="R3406" s="238"/>
      <c r="S3406" s="238"/>
      <c r="T3406" s="238"/>
    </row>
    <row r="3407" spans="17:20" x14ac:dyDescent="0.3">
      <c r="Q3407" s="238"/>
      <c r="R3407" s="238"/>
      <c r="S3407" s="238"/>
      <c r="T3407" s="238"/>
    </row>
    <row r="3408" spans="17:20" x14ac:dyDescent="0.3">
      <c r="Q3408" s="238"/>
      <c r="R3408" s="238"/>
      <c r="S3408" s="238"/>
      <c r="T3408" s="238"/>
    </row>
    <row r="3409" spans="17:20" x14ac:dyDescent="0.3">
      <c r="Q3409" s="238"/>
      <c r="R3409" s="238"/>
      <c r="S3409" s="238"/>
      <c r="T3409" s="238"/>
    </row>
    <row r="3410" spans="17:20" x14ac:dyDescent="0.3">
      <c r="Q3410" s="238"/>
      <c r="R3410" s="238"/>
      <c r="S3410" s="238"/>
      <c r="T3410" s="238"/>
    </row>
    <row r="3411" spans="17:20" x14ac:dyDescent="0.3">
      <c r="Q3411" s="238"/>
      <c r="R3411" s="238"/>
      <c r="S3411" s="238"/>
      <c r="T3411" s="238"/>
    </row>
    <row r="3412" spans="17:20" x14ac:dyDescent="0.3">
      <c r="Q3412" s="238"/>
      <c r="R3412" s="238"/>
      <c r="S3412" s="238"/>
      <c r="T3412" s="238"/>
    </row>
    <row r="3413" spans="17:20" x14ac:dyDescent="0.3">
      <c r="Q3413" s="238"/>
      <c r="R3413" s="238"/>
      <c r="S3413" s="238"/>
      <c r="T3413" s="238"/>
    </row>
    <row r="3414" spans="17:20" x14ac:dyDescent="0.3">
      <c r="Q3414" s="238"/>
      <c r="R3414" s="238"/>
      <c r="S3414" s="238"/>
      <c r="T3414" s="238"/>
    </row>
    <row r="3415" spans="17:20" x14ac:dyDescent="0.3">
      <c r="Q3415" s="238"/>
      <c r="R3415" s="238"/>
      <c r="S3415" s="238"/>
      <c r="T3415" s="238"/>
    </row>
    <row r="3416" spans="17:20" x14ac:dyDescent="0.3">
      <c r="Q3416" s="238"/>
      <c r="R3416" s="238"/>
      <c r="S3416" s="238"/>
      <c r="T3416" s="238"/>
    </row>
    <row r="3417" spans="17:20" x14ac:dyDescent="0.3">
      <c r="Q3417" s="238"/>
      <c r="R3417" s="238"/>
      <c r="S3417" s="238"/>
      <c r="T3417" s="238"/>
    </row>
    <row r="3418" spans="17:20" x14ac:dyDescent="0.3">
      <c r="Q3418" s="238"/>
      <c r="R3418" s="238"/>
      <c r="S3418" s="238"/>
      <c r="T3418" s="238"/>
    </row>
    <row r="3419" spans="17:20" x14ac:dyDescent="0.3">
      <c r="Q3419" s="238"/>
      <c r="R3419" s="238"/>
      <c r="S3419" s="238"/>
      <c r="T3419" s="238"/>
    </row>
    <row r="3420" spans="17:20" x14ac:dyDescent="0.3">
      <c r="Q3420" s="238"/>
      <c r="R3420" s="238"/>
      <c r="S3420" s="238"/>
      <c r="T3420" s="238"/>
    </row>
    <row r="3421" spans="17:20" x14ac:dyDescent="0.3">
      <c r="Q3421" s="238"/>
      <c r="R3421" s="238"/>
      <c r="S3421" s="238"/>
      <c r="T3421" s="238"/>
    </row>
    <row r="3422" spans="17:20" x14ac:dyDescent="0.3">
      <c r="Q3422" s="238"/>
      <c r="R3422" s="238"/>
      <c r="S3422" s="238"/>
      <c r="T3422" s="238"/>
    </row>
    <row r="3423" spans="17:20" x14ac:dyDescent="0.3">
      <c r="Q3423" s="238"/>
      <c r="R3423" s="238"/>
      <c r="S3423" s="238"/>
      <c r="T3423" s="238"/>
    </row>
    <row r="3424" spans="17:20" x14ac:dyDescent="0.3">
      <c r="Q3424" s="238"/>
      <c r="R3424" s="238"/>
      <c r="S3424" s="238"/>
      <c r="T3424" s="238"/>
    </row>
    <row r="3425" spans="17:20" x14ac:dyDescent="0.3">
      <c r="Q3425" s="238"/>
      <c r="R3425" s="238"/>
      <c r="S3425" s="238"/>
      <c r="T3425" s="238"/>
    </row>
    <row r="3426" spans="17:20" x14ac:dyDescent="0.3">
      <c r="Q3426" s="238"/>
      <c r="R3426" s="238"/>
      <c r="S3426" s="238"/>
      <c r="T3426" s="238"/>
    </row>
    <row r="3427" spans="17:20" x14ac:dyDescent="0.3">
      <c r="Q3427" s="238"/>
      <c r="R3427" s="238"/>
      <c r="S3427" s="238"/>
      <c r="T3427" s="238"/>
    </row>
    <row r="3428" spans="17:20" x14ac:dyDescent="0.3">
      <c r="Q3428" s="238"/>
      <c r="R3428" s="238"/>
      <c r="S3428" s="238"/>
      <c r="T3428" s="238"/>
    </row>
    <row r="3429" spans="17:20" x14ac:dyDescent="0.3">
      <c r="Q3429" s="238"/>
      <c r="R3429" s="238"/>
      <c r="S3429" s="238"/>
      <c r="T3429" s="238"/>
    </row>
    <row r="3430" spans="17:20" x14ac:dyDescent="0.3">
      <c r="Q3430" s="238"/>
      <c r="R3430" s="238"/>
      <c r="S3430" s="238"/>
      <c r="T3430" s="238"/>
    </row>
    <row r="3431" spans="17:20" x14ac:dyDescent="0.3">
      <c r="Q3431" s="238"/>
      <c r="R3431" s="238"/>
      <c r="S3431" s="238"/>
      <c r="T3431" s="238"/>
    </row>
    <row r="3432" spans="17:20" x14ac:dyDescent="0.3">
      <c r="Q3432" s="238"/>
      <c r="R3432" s="238"/>
      <c r="S3432" s="238"/>
      <c r="T3432" s="238"/>
    </row>
    <row r="3433" spans="17:20" x14ac:dyDescent="0.3">
      <c r="Q3433" s="238"/>
      <c r="R3433" s="238"/>
      <c r="S3433" s="238"/>
      <c r="T3433" s="238"/>
    </row>
    <row r="3434" spans="17:20" x14ac:dyDescent="0.3">
      <c r="Q3434" s="238"/>
      <c r="R3434" s="238"/>
      <c r="S3434" s="238"/>
      <c r="T3434" s="238"/>
    </row>
    <row r="3435" spans="17:20" x14ac:dyDescent="0.3">
      <c r="Q3435" s="238"/>
      <c r="R3435" s="238"/>
      <c r="S3435" s="238"/>
      <c r="T3435" s="238"/>
    </row>
    <row r="3436" spans="17:20" x14ac:dyDescent="0.3">
      <c r="Q3436" s="238"/>
      <c r="R3436" s="238"/>
      <c r="S3436" s="238"/>
      <c r="T3436" s="238"/>
    </row>
    <row r="3437" spans="17:20" x14ac:dyDescent="0.3">
      <c r="Q3437" s="238"/>
      <c r="R3437" s="238"/>
      <c r="S3437" s="238"/>
      <c r="T3437" s="238"/>
    </row>
    <row r="3438" spans="17:20" x14ac:dyDescent="0.3">
      <c r="Q3438" s="238"/>
      <c r="R3438" s="238"/>
      <c r="S3438" s="238"/>
      <c r="T3438" s="238"/>
    </row>
    <row r="3439" spans="17:20" x14ac:dyDescent="0.3">
      <c r="Q3439" s="238"/>
      <c r="R3439" s="238"/>
      <c r="S3439" s="238"/>
      <c r="T3439" s="238"/>
    </row>
    <row r="3440" spans="17:20" x14ac:dyDescent="0.3">
      <c r="Q3440" s="238"/>
      <c r="R3440" s="238"/>
      <c r="S3440" s="238"/>
      <c r="T3440" s="238"/>
    </row>
    <row r="3441" spans="17:20" x14ac:dyDescent="0.3">
      <c r="Q3441" s="238"/>
      <c r="R3441" s="238"/>
      <c r="S3441" s="238"/>
      <c r="T3441" s="238"/>
    </row>
    <row r="3442" spans="17:20" x14ac:dyDescent="0.3">
      <c r="Q3442" s="238"/>
      <c r="R3442" s="238"/>
      <c r="S3442" s="238"/>
      <c r="T3442" s="238"/>
    </row>
    <row r="3443" spans="17:20" x14ac:dyDescent="0.3">
      <c r="Q3443" s="238"/>
      <c r="R3443" s="238"/>
      <c r="S3443" s="238"/>
      <c r="T3443" s="238"/>
    </row>
    <row r="3444" spans="17:20" x14ac:dyDescent="0.3">
      <c r="Q3444" s="238"/>
      <c r="R3444" s="238"/>
      <c r="S3444" s="238"/>
      <c r="T3444" s="238"/>
    </row>
    <row r="3445" spans="17:20" x14ac:dyDescent="0.3">
      <c r="Q3445" s="238"/>
      <c r="R3445" s="238"/>
      <c r="S3445" s="238"/>
      <c r="T3445" s="238"/>
    </row>
    <row r="3446" spans="17:20" x14ac:dyDescent="0.3">
      <c r="Q3446" s="238"/>
      <c r="R3446" s="238"/>
      <c r="S3446" s="238"/>
      <c r="T3446" s="238"/>
    </row>
    <row r="3447" spans="17:20" x14ac:dyDescent="0.3">
      <c r="Q3447" s="238"/>
      <c r="R3447" s="238"/>
      <c r="S3447" s="238"/>
      <c r="T3447" s="238"/>
    </row>
    <row r="3448" spans="17:20" x14ac:dyDescent="0.3">
      <c r="Q3448" s="238"/>
      <c r="R3448" s="238"/>
      <c r="S3448" s="238"/>
      <c r="T3448" s="238"/>
    </row>
    <row r="3449" spans="17:20" x14ac:dyDescent="0.3">
      <c r="Q3449" s="238"/>
      <c r="R3449" s="238"/>
      <c r="S3449" s="238"/>
      <c r="T3449" s="238"/>
    </row>
    <row r="3450" spans="17:20" x14ac:dyDescent="0.3">
      <c r="Q3450" s="238"/>
      <c r="R3450" s="238"/>
      <c r="S3450" s="238"/>
      <c r="T3450" s="238"/>
    </row>
    <row r="3451" spans="17:20" x14ac:dyDescent="0.3">
      <c r="Q3451" s="238"/>
      <c r="R3451" s="238"/>
      <c r="S3451" s="238"/>
      <c r="T3451" s="238"/>
    </row>
    <row r="3452" spans="17:20" x14ac:dyDescent="0.3">
      <c r="Q3452" s="238"/>
      <c r="R3452" s="238"/>
      <c r="S3452" s="238"/>
      <c r="T3452" s="238"/>
    </row>
    <row r="3453" spans="17:20" x14ac:dyDescent="0.3">
      <c r="Q3453" s="238"/>
      <c r="R3453" s="238"/>
      <c r="S3453" s="238"/>
      <c r="T3453" s="238"/>
    </row>
    <row r="3454" spans="17:20" x14ac:dyDescent="0.3">
      <c r="Q3454" s="238"/>
      <c r="R3454" s="238"/>
      <c r="S3454" s="238"/>
      <c r="T3454" s="238"/>
    </row>
    <row r="3455" spans="17:20" x14ac:dyDescent="0.3">
      <c r="Q3455" s="238"/>
      <c r="R3455" s="238"/>
      <c r="S3455" s="238"/>
      <c r="T3455" s="238"/>
    </row>
    <row r="3456" spans="17:20" x14ac:dyDescent="0.3">
      <c r="Q3456" s="238"/>
      <c r="R3456" s="238"/>
      <c r="S3456" s="238"/>
      <c r="T3456" s="238"/>
    </row>
    <row r="3457" spans="17:20" x14ac:dyDescent="0.3">
      <c r="Q3457" s="238"/>
      <c r="R3457" s="238"/>
      <c r="S3457" s="238"/>
      <c r="T3457" s="238"/>
    </row>
    <row r="3458" spans="17:20" x14ac:dyDescent="0.3">
      <c r="Q3458" s="238"/>
      <c r="R3458" s="238"/>
      <c r="S3458" s="238"/>
      <c r="T3458" s="238"/>
    </row>
    <row r="3459" spans="17:20" x14ac:dyDescent="0.3">
      <c r="Q3459" s="238"/>
      <c r="R3459" s="238"/>
      <c r="S3459" s="238"/>
      <c r="T3459" s="238"/>
    </row>
    <row r="3460" spans="17:20" x14ac:dyDescent="0.3">
      <c r="Q3460" s="238"/>
      <c r="R3460" s="238"/>
      <c r="S3460" s="238"/>
      <c r="T3460" s="238"/>
    </row>
    <row r="3461" spans="17:20" x14ac:dyDescent="0.3">
      <c r="Q3461" s="238"/>
      <c r="R3461" s="238"/>
      <c r="S3461" s="238"/>
      <c r="T3461" s="238"/>
    </row>
    <row r="3462" spans="17:20" x14ac:dyDescent="0.3">
      <c r="Q3462" s="238"/>
      <c r="R3462" s="238"/>
      <c r="S3462" s="238"/>
      <c r="T3462" s="238"/>
    </row>
    <row r="3463" spans="17:20" x14ac:dyDescent="0.3">
      <c r="Q3463" s="238"/>
      <c r="R3463" s="238"/>
      <c r="S3463" s="238"/>
      <c r="T3463" s="238"/>
    </row>
    <row r="3464" spans="17:20" x14ac:dyDescent="0.3">
      <c r="Q3464" s="238"/>
      <c r="R3464" s="238"/>
      <c r="S3464" s="238"/>
      <c r="T3464" s="238"/>
    </row>
    <row r="3465" spans="17:20" x14ac:dyDescent="0.3">
      <c r="Q3465" s="238"/>
      <c r="R3465" s="238"/>
      <c r="S3465" s="238"/>
      <c r="T3465" s="238"/>
    </row>
    <row r="3466" spans="17:20" x14ac:dyDescent="0.3">
      <c r="Q3466" s="238"/>
      <c r="R3466" s="238"/>
      <c r="S3466" s="238"/>
      <c r="T3466" s="238"/>
    </row>
    <row r="3467" spans="17:20" x14ac:dyDescent="0.3">
      <c r="Q3467" s="238"/>
      <c r="R3467" s="238"/>
      <c r="S3467" s="238"/>
      <c r="T3467" s="238"/>
    </row>
    <row r="3468" spans="17:20" x14ac:dyDescent="0.3">
      <c r="Q3468" s="238"/>
      <c r="R3468" s="238"/>
      <c r="S3468" s="238"/>
      <c r="T3468" s="238"/>
    </row>
    <row r="3469" spans="17:20" x14ac:dyDescent="0.3">
      <c r="Q3469" s="238"/>
      <c r="R3469" s="238"/>
      <c r="S3469" s="238"/>
      <c r="T3469" s="238"/>
    </row>
    <row r="3470" spans="17:20" x14ac:dyDescent="0.3">
      <c r="Q3470" s="238"/>
      <c r="R3470" s="238"/>
      <c r="S3470" s="238"/>
      <c r="T3470" s="238"/>
    </row>
    <row r="3471" spans="17:20" x14ac:dyDescent="0.3">
      <c r="Q3471" s="238"/>
      <c r="R3471" s="238"/>
      <c r="S3471" s="238"/>
      <c r="T3471" s="238"/>
    </row>
    <row r="3472" spans="17:20" x14ac:dyDescent="0.3">
      <c r="Q3472" s="238"/>
      <c r="R3472" s="238"/>
      <c r="S3472" s="238"/>
      <c r="T3472" s="238"/>
    </row>
    <row r="3473" spans="17:20" x14ac:dyDescent="0.3">
      <c r="Q3473" s="238"/>
      <c r="R3473" s="238"/>
      <c r="S3473" s="238"/>
      <c r="T3473" s="238"/>
    </row>
    <row r="3474" spans="17:20" x14ac:dyDescent="0.3">
      <c r="Q3474" s="238"/>
      <c r="R3474" s="238"/>
      <c r="S3474" s="238"/>
      <c r="T3474" s="238"/>
    </row>
    <row r="3475" spans="17:20" x14ac:dyDescent="0.3">
      <c r="Q3475" s="238"/>
      <c r="R3475" s="238"/>
      <c r="S3475" s="238"/>
      <c r="T3475" s="238"/>
    </row>
    <row r="3476" spans="17:20" x14ac:dyDescent="0.3">
      <c r="Q3476" s="238"/>
      <c r="R3476" s="238"/>
      <c r="S3476" s="238"/>
      <c r="T3476" s="238"/>
    </row>
    <row r="3477" spans="17:20" x14ac:dyDescent="0.3">
      <c r="Q3477" s="238"/>
      <c r="R3477" s="238"/>
      <c r="S3477" s="238"/>
      <c r="T3477" s="238"/>
    </row>
    <row r="3478" spans="17:20" x14ac:dyDescent="0.3">
      <c r="Q3478" s="238"/>
      <c r="R3478" s="238"/>
      <c r="S3478" s="238"/>
      <c r="T3478" s="238"/>
    </row>
    <row r="3479" spans="17:20" x14ac:dyDescent="0.3">
      <c r="Q3479" s="238"/>
      <c r="R3479" s="238"/>
      <c r="S3479" s="238"/>
      <c r="T3479" s="238"/>
    </row>
    <row r="3480" spans="17:20" x14ac:dyDescent="0.3">
      <c r="Q3480" s="238"/>
      <c r="R3480" s="238"/>
      <c r="S3480" s="238"/>
      <c r="T3480" s="238"/>
    </row>
    <row r="3481" spans="17:20" x14ac:dyDescent="0.3">
      <c r="Q3481" s="238"/>
      <c r="R3481" s="238"/>
      <c r="S3481" s="238"/>
      <c r="T3481" s="238"/>
    </row>
    <row r="3482" spans="17:20" x14ac:dyDescent="0.3">
      <c r="Q3482" s="238"/>
      <c r="R3482" s="238"/>
      <c r="S3482" s="238"/>
      <c r="T3482" s="238"/>
    </row>
    <row r="3483" spans="17:20" x14ac:dyDescent="0.3">
      <c r="Q3483" s="238"/>
      <c r="R3483" s="238"/>
      <c r="S3483" s="238"/>
      <c r="T3483" s="238"/>
    </row>
    <row r="3484" spans="17:20" x14ac:dyDescent="0.3">
      <c r="Q3484" s="238"/>
      <c r="R3484" s="238"/>
      <c r="S3484" s="238"/>
      <c r="T3484" s="238"/>
    </row>
    <row r="3485" spans="17:20" x14ac:dyDescent="0.3">
      <c r="Q3485" s="238"/>
      <c r="R3485" s="238"/>
      <c r="S3485" s="238"/>
      <c r="T3485" s="238"/>
    </row>
    <row r="3486" spans="17:20" x14ac:dyDescent="0.3">
      <c r="Q3486" s="238"/>
      <c r="R3486" s="238"/>
      <c r="S3486" s="238"/>
      <c r="T3486" s="238"/>
    </row>
    <row r="3487" spans="17:20" x14ac:dyDescent="0.3">
      <c r="Q3487" s="238"/>
      <c r="R3487" s="238"/>
      <c r="S3487" s="238"/>
      <c r="T3487" s="238"/>
    </row>
    <row r="3488" spans="17:20" x14ac:dyDescent="0.3">
      <c r="Q3488" s="238"/>
      <c r="R3488" s="238"/>
      <c r="S3488" s="238"/>
      <c r="T3488" s="238"/>
    </row>
    <row r="3489" spans="17:20" x14ac:dyDescent="0.3">
      <c r="Q3489" s="238"/>
      <c r="R3489" s="238"/>
      <c r="S3489" s="238"/>
      <c r="T3489" s="238"/>
    </row>
    <row r="3490" spans="17:20" x14ac:dyDescent="0.3">
      <c r="Q3490" s="238"/>
      <c r="R3490" s="238"/>
      <c r="S3490" s="238"/>
      <c r="T3490" s="238"/>
    </row>
    <row r="3491" spans="17:20" x14ac:dyDescent="0.3">
      <c r="Q3491" s="238"/>
      <c r="R3491" s="238"/>
      <c r="S3491" s="238"/>
      <c r="T3491" s="238"/>
    </row>
    <row r="3492" spans="17:20" x14ac:dyDescent="0.3">
      <c r="Q3492" s="238"/>
      <c r="R3492" s="238"/>
      <c r="S3492" s="238"/>
      <c r="T3492" s="238"/>
    </row>
    <row r="3493" spans="17:20" x14ac:dyDescent="0.3">
      <c r="Q3493" s="238"/>
      <c r="R3493" s="238"/>
      <c r="S3493" s="238"/>
      <c r="T3493" s="238"/>
    </row>
    <row r="3494" spans="17:20" x14ac:dyDescent="0.3">
      <c r="Q3494" s="238"/>
      <c r="R3494" s="238"/>
      <c r="S3494" s="238"/>
      <c r="T3494" s="238"/>
    </row>
    <row r="3495" spans="17:20" x14ac:dyDescent="0.3">
      <c r="Q3495" s="238"/>
      <c r="R3495" s="238"/>
      <c r="S3495" s="238"/>
      <c r="T3495" s="238"/>
    </row>
    <row r="3496" spans="17:20" x14ac:dyDescent="0.3">
      <c r="Q3496" s="238"/>
      <c r="R3496" s="238"/>
      <c r="S3496" s="238"/>
      <c r="T3496" s="238"/>
    </row>
    <row r="3497" spans="17:20" x14ac:dyDescent="0.3">
      <c r="Q3497" s="238"/>
      <c r="R3497" s="238"/>
      <c r="S3497" s="238"/>
      <c r="T3497" s="238"/>
    </row>
    <row r="3498" spans="17:20" x14ac:dyDescent="0.3">
      <c r="Q3498" s="238"/>
      <c r="R3498" s="238"/>
      <c r="S3498" s="238"/>
      <c r="T3498" s="238"/>
    </row>
    <row r="3499" spans="17:20" x14ac:dyDescent="0.3">
      <c r="Q3499" s="238"/>
      <c r="R3499" s="238"/>
      <c r="S3499" s="238"/>
      <c r="T3499" s="238"/>
    </row>
    <row r="3500" spans="17:20" x14ac:dyDescent="0.3">
      <c r="Q3500" s="238"/>
      <c r="R3500" s="238"/>
      <c r="S3500" s="238"/>
      <c r="T3500" s="238"/>
    </row>
    <row r="3501" spans="17:20" x14ac:dyDescent="0.3">
      <c r="Q3501" s="238"/>
      <c r="R3501" s="238"/>
      <c r="S3501" s="238"/>
      <c r="T3501" s="238"/>
    </row>
    <row r="3502" spans="17:20" x14ac:dyDescent="0.3">
      <c r="Q3502" s="238"/>
      <c r="R3502" s="238"/>
      <c r="S3502" s="238"/>
      <c r="T3502" s="238"/>
    </row>
    <row r="3503" spans="17:20" x14ac:dyDescent="0.3">
      <c r="Q3503" s="238"/>
      <c r="R3503" s="238"/>
      <c r="S3503" s="238"/>
      <c r="T3503" s="238"/>
    </row>
    <row r="3504" spans="17:20" x14ac:dyDescent="0.3">
      <c r="Q3504" s="238"/>
      <c r="R3504" s="238"/>
      <c r="S3504" s="238"/>
      <c r="T3504" s="238"/>
    </row>
    <row r="3505" spans="17:20" x14ac:dyDescent="0.3">
      <c r="Q3505" s="238"/>
      <c r="R3505" s="238"/>
      <c r="S3505" s="238"/>
      <c r="T3505" s="238"/>
    </row>
    <row r="3506" spans="17:20" x14ac:dyDescent="0.3">
      <c r="Q3506" s="238"/>
      <c r="R3506" s="238"/>
      <c r="S3506" s="238"/>
      <c r="T3506" s="238"/>
    </row>
    <row r="3507" spans="17:20" x14ac:dyDescent="0.3">
      <c r="Q3507" s="238"/>
      <c r="R3507" s="238"/>
      <c r="S3507" s="238"/>
      <c r="T3507" s="238"/>
    </row>
    <row r="3508" spans="17:20" x14ac:dyDescent="0.3">
      <c r="Q3508" s="238"/>
      <c r="R3508" s="238"/>
      <c r="S3508" s="238"/>
      <c r="T3508" s="238"/>
    </row>
    <row r="3509" spans="17:20" x14ac:dyDescent="0.3">
      <c r="Q3509" s="238"/>
      <c r="R3509" s="238"/>
      <c r="S3509" s="238"/>
      <c r="T3509" s="238"/>
    </row>
    <row r="3510" spans="17:20" x14ac:dyDescent="0.3">
      <c r="Q3510" s="238"/>
      <c r="R3510" s="238"/>
      <c r="S3510" s="238"/>
      <c r="T3510" s="238"/>
    </row>
    <row r="3511" spans="17:20" x14ac:dyDescent="0.3">
      <c r="Q3511" s="238"/>
      <c r="R3511" s="238"/>
      <c r="S3511" s="238"/>
      <c r="T3511" s="238"/>
    </row>
    <row r="3512" spans="17:20" x14ac:dyDescent="0.3">
      <c r="Q3512" s="238"/>
      <c r="R3512" s="238"/>
      <c r="S3512" s="238"/>
      <c r="T3512" s="238"/>
    </row>
    <row r="3513" spans="17:20" x14ac:dyDescent="0.3">
      <c r="Q3513" s="238"/>
      <c r="R3513" s="238"/>
      <c r="S3513" s="238"/>
      <c r="T3513" s="238"/>
    </row>
    <row r="3514" spans="17:20" x14ac:dyDescent="0.3">
      <c r="Q3514" s="238"/>
      <c r="R3514" s="238"/>
      <c r="S3514" s="238"/>
      <c r="T3514" s="238"/>
    </row>
    <row r="3515" spans="17:20" x14ac:dyDescent="0.3">
      <c r="Q3515" s="238"/>
      <c r="R3515" s="238"/>
      <c r="S3515" s="238"/>
      <c r="T3515" s="238"/>
    </row>
    <row r="3516" spans="17:20" x14ac:dyDescent="0.3">
      <c r="Q3516" s="238"/>
      <c r="R3516" s="238"/>
      <c r="S3516" s="238"/>
      <c r="T3516" s="238"/>
    </row>
    <row r="3517" spans="17:20" x14ac:dyDescent="0.3">
      <c r="Q3517" s="238"/>
      <c r="R3517" s="238"/>
      <c r="S3517" s="238"/>
      <c r="T3517" s="238"/>
    </row>
    <row r="3518" spans="17:20" x14ac:dyDescent="0.3">
      <c r="Q3518" s="238"/>
      <c r="R3518" s="238"/>
      <c r="S3518" s="238"/>
      <c r="T3518" s="238"/>
    </row>
    <row r="3519" spans="17:20" x14ac:dyDescent="0.3">
      <c r="Q3519" s="238"/>
      <c r="R3519" s="238"/>
      <c r="S3519" s="238"/>
      <c r="T3519" s="238"/>
    </row>
    <row r="3520" spans="17:20" x14ac:dyDescent="0.3">
      <c r="Q3520" s="238"/>
      <c r="R3520" s="238"/>
      <c r="S3520" s="238"/>
      <c r="T3520" s="238"/>
    </row>
    <row r="3521" spans="17:20" x14ac:dyDescent="0.3">
      <c r="Q3521" s="238"/>
      <c r="R3521" s="238"/>
      <c r="S3521" s="238"/>
      <c r="T3521" s="238"/>
    </row>
    <row r="3522" spans="17:20" x14ac:dyDescent="0.3">
      <c r="Q3522" s="238"/>
      <c r="R3522" s="238"/>
      <c r="S3522" s="238"/>
      <c r="T3522" s="238"/>
    </row>
    <row r="3523" spans="17:20" x14ac:dyDescent="0.3">
      <c r="Q3523" s="238"/>
      <c r="R3523" s="238"/>
      <c r="S3523" s="238"/>
      <c r="T3523" s="238"/>
    </row>
    <row r="3524" spans="17:20" x14ac:dyDescent="0.3">
      <c r="Q3524" s="238"/>
      <c r="R3524" s="238"/>
      <c r="S3524" s="238"/>
      <c r="T3524" s="238"/>
    </row>
    <row r="3525" spans="17:20" x14ac:dyDescent="0.3">
      <c r="Q3525" s="238"/>
      <c r="R3525" s="238"/>
      <c r="S3525" s="238"/>
      <c r="T3525" s="238"/>
    </row>
    <row r="3526" spans="17:20" x14ac:dyDescent="0.3">
      <c r="Q3526" s="238"/>
      <c r="R3526" s="238"/>
      <c r="S3526" s="238"/>
      <c r="T3526" s="238"/>
    </row>
    <row r="3527" spans="17:20" x14ac:dyDescent="0.3">
      <c r="Q3527" s="238"/>
      <c r="R3527" s="238"/>
      <c r="S3527" s="238"/>
      <c r="T3527" s="238"/>
    </row>
    <row r="3528" spans="17:20" x14ac:dyDescent="0.3">
      <c r="Q3528" s="238"/>
      <c r="R3528" s="238"/>
      <c r="S3528" s="238"/>
      <c r="T3528" s="238"/>
    </row>
    <row r="3529" spans="17:20" x14ac:dyDescent="0.3">
      <c r="Q3529" s="238"/>
      <c r="R3529" s="238"/>
      <c r="S3529" s="238"/>
      <c r="T3529" s="238"/>
    </row>
    <row r="3530" spans="17:20" x14ac:dyDescent="0.3">
      <c r="Q3530" s="238"/>
      <c r="R3530" s="238"/>
      <c r="S3530" s="238"/>
      <c r="T3530" s="238"/>
    </row>
    <row r="3531" spans="17:20" x14ac:dyDescent="0.3">
      <c r="Q3531" s="238"/>
      <c r="R3531" s="238"/>
      <c r="S3531" s="238"/>
      <c r="T3531" s="238"/>
    </row>
    <row r="3532" spans="17:20" x14ac:dyDescent="0.3">
      <c r="Q3532" s="238"/>
      <c r="R3532" s="238"/>
      <c r="S3532" s="238"/>
      <c r="T3532" s="238"/>
    </row>
    <row r="3533" spans="17:20" x14ac:dyDescent="0.3">
      <c r="Q3533" s="238"/>
      <c r="R3533" s="238"/>
      <c r="S3533" s="238"/>
      <c r="T3533" s="238"/>
    </row>
    <row r="3534" spans="17:20" x14ac:dyDescent="0.3">
      <c r="Q3534" s="238"/>
      <c r="R3534" s="238"/>
      <c r="S3534" s="238"/>
      <c r="T3534" s="238"/>
    </row>
    <row r="3535" spans="17:20" x14ac:dyDescent="0.3">
      <c r="Q3535" s="238"/>
      <c r="R3535" s="238"/>
      <c r="S3535" s="238"/>
      <c r="T3535" s="238"/>
    </row>
    <row r="3536" spans="17:20" x14ac:dyDescent="0.3">
      <c r="Q3536" s="238"/>
      <c r="R3536" s="238"/>
      <c r="S3536" s="238"/>
      <c r="T3536" s="238"/>
    </row>
    <row r="3537" spans="17:20" x14ac:dyDescent="0.3">
      <c r="Q3537" s="238"/>
      <c r="R3537" s="238"/>
      <c r="S3537" s="238"/>
      <c r="T3537" s="238"/>
    </row>
    <row r="3538" spans="17:20" x14ac:dyDescent="0.3">
      <c r="Q3538" s="238"/>
      <c r="R3538" s="238"/>
      <c r="S3538" s="238"/>
      <c r="T3538" s="238"/>
    </row>
    <row r="3539" spans="17:20" x14ac:dyDescent="0.3">
      <c r="Q3539" s="238"/>
      <c r="R3539" s="238"/>
      <c r="S3539" s="238"/>
      <c r="T3539" s="238"/>
    </row>
    <row r="3540" spans="17:20" x14ac:dyDescent="0.3">
      <c r="Q3540" s="238"/>
      <c r="R3540" s="238"/>
      <c r="S3540" s="238"/>
      <c r="T3540" s="238"/>
    </row>
    <row r="3541" spans="17:20" x14ac:dyDescent="0.3">
      <c r="Q3541" s="238"/>
      <c r="R3541" s="238"/>
      <c r="S3541" s="238"/>
      <c r="T3541" s="238"/>
    </row>
    <row r="3542" spans="17:20" x14ac:dyDescent="0.3">
      <c r="Q3542" s="238"/>
      <c r="R3542" s="238"/>
      <c r="S3542" s="238"/>
      <c r="T3542" s="238"/>
    </row>
    <row r="3543" spans="17:20" x14ac:dyDescent="0.3">
      <c r="Q3543" s="238"/>
      <c r="R3543" s="238"/>
      <c r="S3543" s="238"/>
      <c r="T3543" s="238"/>
    </row>
    <row r="3544" spans="17:20" x14ac:dyDescent="0.3">
      <c r="Q3544" s="238"/>
      <c r="R3544" s="238"/>
      <c r="S3544" s="238"/>
      <c r="T3544" s="238"/>
    </row>
    <row r="3545" spans="17:20" x14ac:dyDescent="0.3">
      <c r="Q3545" s="238"/>
      <c r="R3545" s="238"/>
      <c r="S3545" s="238"/>
      <c r="T3545" s="238"/>
    </row>
    <row r="3546" spans="17:20" x14ac:dyDescent="0.3">
      <c r="Q3546" s="238"/>
      <c r="R3546" s="238"/>
      <c r="S3546" s="238"/>
      <c r="T3546" s="238"/>
    </row>
    <row r="3547" spans="17:20" x14ac:dyDescent="0.3">
      <c r="Q3547" s="238"/>
      <c r="R3547" s="238"/>
      <c r="S3547" s="238"/>
      <c r="T3547" s="238"/>
    </row>
    <row r="3548" spans="17:20" x14ac:dyDescent="0.3">
      <c r="Q3548" s="238"/>
      <c r="R3548" s="238"/>
      <c r="S3548" s="238"/>
      <c r="T3548" s="238"/>
    </row>
    <row r="3549" spans="17:20" x14ac:dyDescent="0.3">
      <c r="Q3549" s="238"/>
      <c r="R3549" s="238"/>
      <c r="S3549" s="238"/>
      <c r="T3549" s="238"/>
    </row>
    <row r="3550" spans="17:20" x14ac:dyDescent="0.3">
      <c r="Q3550" s="238"/>
      <c r="R3550" s="238"/>
      <c r="S3550" s="238"/>
      <c r="T3550" s="238"/>
    </row>
    <row r="3551" spans="17:20" x14ac:dyDescent="0.3">
      <c r="Q3551" s="238"/>
      <c r="R3551" s="238"/>
      <c r="S3551" s="238"/>
      <c r="T3551" s="238"/>
    </row>
    <row r="3552" spans="17:20" x14ac:dyDescent="0.3">
      <c r="Q3552" s="238"/>
      <c r="R3552" s="238"/>
      <c r="S3552" s="238"/>
      <c r="T3552" s="238"/>
    </row>
    <row r="3553" spans="17:20" x14ac:dyDescent="0.3">
      <c r="Q3553" s="238"/>
      <c r="R3553" s="238"/>
      <c r="S3553" s="238"/>
      <c r="T3553" s="238"/>
    </row>
    <row r="3554" spans="17:20" x14ac:dyDescent="0.3">
      <c r="Q3554" s="238"/>
      <c r="R3554" s="238"/>
      <c r="S3554" s="238"/>
      <c r="T3554" s="238"/>
    </row>
    <row r="3555" spans="17:20" x14ac:dyDescent="0.3">
      <c r="Q3555" s="238"/>
      <c r="R3555" s="238"/>
      <c r="S3555" s="238"/>
      <c r="T3555" s="238"/>
    </row>
    <row r="3556" spans="17:20" x14ac:dyDescent="0.3">
      <c r="Q3556" s="238"/>
      <c r="R3556" s="238"/>
      <c r="S3556" s="238"/>
      <c r="T3556" s="238"/>
    </row>
    <row r="3557" spans="17:20" x14ac:dyDescent="0.3">
      <c r="Q3557" s="238"/>
      <c r="R3557" s="238"/>
      <c r="S3557" s="238"/>
      <c r="T3557" s="238"/>
    </row>
    <row r="3558" spans="17:20" x14ac:dyDescent="0.3">
      <c r="Q3558" s="238"/>
      <c r="R3558" s="238"/>
      <c r="S3558" s="238"/>
      <c r="T3558" s="238"/>
    </row>
    <row r="3559" spans="17:20" x14ac:dyDescent="0.3">
      <c r="Q3559" s="238"/>
      <c r="R3559" s="238"/>
      <c r="S3559" s="238"/>
      <c r="T3559" s="238"/>
    </row>
    <row r="3560" spans="17:20" x14ac:dyDescent="0.3">
      <c r="Q3560" s="238"/>
      <c r="R3560" s="238"/>
      <c r="S3560" s="238"/>
      <c r="T3560" s="238"/>
    </row>
    <row r="3561" spans="17:20" x14ac:dyDescent="0.3">
      <c r="Q3561" s="238"/>
      <c r="R3561" s="238"/>
      <c r="S3561" s="238"/>
      <c r="T3561" s="238"/>
    </row>
    <row r="3562" spans="17:20" x14ac:dyDescent="0.3">
      <c r="Q3562" s="238"/>
      <c r="R3562" s="238"/>
      <c r="S3562" s="238"/>
      <c r="T3562" s="238"/>
    </row>
    <row r="3563" spans="17:20" x14ac:dyDescent="0.3">
      <c r="Q3563" s="238"/>
      <c r="R3563" s="238"/>
      <c r="S3563" s="238"/>
      <c r="T3563" s="238"/>
    </row>
    <row r="3564" spans="17:20" x14ac:dyDescent="0.3">
      <c r="Q3564" s="238"/>
      <c r="R3564" s="238"/>
      <c r="S3564" s="238"/>
      <c r="T3564" s="238"/>
    </row>
    <row r="3565" spans="17:20" x14ac:dyDescent="0.3">
      <c r="Q3565" s="238"/>
      <c r="R3565" s="238"/>
      <c r="S3565" s="238"/>
      <c r="T3565" s="238"/>
    </row>
    <row r="3566" spans="17:20" x14ac:dyDescent="0.3">
      <c r="Q3566" s="238"/>
      <c r="R3566" s="238"/>
      <c r="S3566" s="238"/>
      <c r="T3566" s="238"/>
    </row>
    <row r="3567" spans="17:20" x14ac:dyDescent="0.3">
      <c r="Q3567" s="238"/>
      <c r="R3567" s="238"/>
      <c r="S3567" s="238"/>
      <c r="T3567" s="238"/>
    </row>
    <row r="3568" spans="17:20" x14ac:dyDescent="0.3">
      <c r="Q3568" s="238"/>
      <c r="R3568" s="238"/>
      <c r="S3568" s="238"/>
      <c r="T3568" s="238"/>
    </row>
    <row r="3569" spans="17:20" x14ac:dyDescent="0.3">
      <c r="Q3569" s="238"/>
      <c r="R3569" s="238"/>
      <c r="S3569" s="238"/>
      <c r="T3569" s="238"/>
    </row>
    <row r="3570" spans="17:20" x14ac:dyDescent="0.3">
      <c r="Q3570" s="238"/>
      <c r="R3570" s="238"/>
      <c r="S3570" s="238"/>
      <c r="T3570" s="238"/>
    </row>
    <row r="3571" spans="17:20" x14ac:dyDescent="0.3">
      <c r="Q3571" s="238"/>
      <c r="R3571" s="238"/>
      <c r="S3571" s="238"/>
      <c r="T3571" s="238"/>
    </row>
    <row r="3572" spans="17:20" x14ac:dyDescent="0.3">
      <c r="Q3572" s="238"/>
      <c r="R3572" s="238"/>
      <c r="S3572" s="238"/>
      <c r="T3572" s="238"/>
    </row>
    <row r="3573" spans="17:20" x14ac:dyDescent="0.3">
      <c r="Q3573" s="238"/>
      <c r="R3573" s="238"/>
      <c r="S3573" s="238"/>
      <c r="T3573" s="238"/>
    </row>
    <row r="3574" spans="17:20" x14ac:dyDescent="0.3">
      <c r="Q3574" s="238"/>
      <c r="R3574" s="238"/>
      <c r="S3574" s="238"/>
      <c r="T3574" s="238"/>
    </row>
    <row r="3575" spans="17:20" x14ac:dyDescent="0.3">
      <c r="Q3575" s="238"/>
      <c r="R3575" s="238"/>
      <c r="S3575" s="238"/>
      <c r="T3575" s="238"/>
    </row>
    <row r="3576" spans="17:20" x14ac:dyDescent="0.3">
      <c r="Q3576" s="238"/>
      <c r="R3576" s="238"/>
      <c r="S3576" s="238"/>
      <c r="T3576" s="238"/>
    </row>
    <row r="3577" spans="17:20" x14ac:dyDescent="0.3">
      <c r="Q3577" s="238"/>
      <c r="R3577" s="238"/>
      <c r="S3577" s="238"/>
      <c r="T3577" s="238"/>
    </row>
    <row r="3578" spans="17:20" x14ac:dyDescent="0.3">
      <c r="Q3578" s="238"/>
      <c r="R3578" s="238"/>
      <c r="S3578" s="238"/>
      <c r="T3578" s="238"/>
    </row>
    <row r="3579" spans="17:20" x14ac:dyDescent="0.3">
      <c r="Q3579" s="238"/>
      <c r="R3579" s="238"/>
      <c r="S3579" s="238"/>
      <c r="T3579" s="238"/>
    </row>
    <row r="3580" spans="17:20" x14ac:dyDescent="0.3">
      <c r="Q3580" s="238"/>
      <c r="R3580" s="238"/>
      <c r="S3580" s="238"/>
      <c r="T3580" s="238"/>
    </row>
    <row r="3581" spans="17:20" x14ac:dyDescent="0.3">
      <c r="Q3581" s="238"/>
      <c r="R3581" s="238"/>
      <c r="S3581" s="238"/>
      <c r="T3581" s="238"/>
    </row>
    <row r="3582" spans="17:20" x14ac:dyDescent="0.3">
      <c r="Q3582" s="238"/>
      <c r="R3582" s="238"/>
      <c r="S3582" s="238"/>
      <c r="T3582" s="238"/>
    </row>
    <row r="3583" spans="17:20" x14ac:dyDescent="0.3">
      <c r="Q3583" s="238"/>
      <c r="R3583" s="238"/>
      <c r="S3583" s="238"/>
      <c r="T3583" s="238"/>
    </row>
    <row r="3584" spans="17:20" x14ac:dyDescent="0.3">
      <c r="Q3584" s="238"/>
      <c r="R3584" s="238"/>
      <c r="S3584" s="238"/>
      <c r="T3584" s="238"/>
    </row>
    <row r="3585" spans="17:20" x14ac:dyDescent="0.3">
      <c r="Q3585" s="238"/>
      <c r="R3585" s="238"/>
      <c r="S3585" s="238"/>
      <c r="T3585" s="238"/>
    </row>
    <row r="3586" spans="17:20" x14ac:dyDescent="0.3">
      <c r="Q3586" s="238"/>
      <c r="R3586" s="238"/>
      <c r="S3586" s="238"/>
      <c r="T3586" s="238"/>
    </row>
    <row r="3587" spans="17:20" x14ac:dyDescent="0.3">
      <c r="Q3587" s="238"/>
      <c r="R3587" s="238"/>
      <c r="S3587" s="238"/>
      <c r="T3587" s="238"/>
    </row>
    <row r="3588" spans="17:20" x14ac:dyDescent="0.3">
      <c r="Q3588" s="238"/>
      <c r="R3588" s="238"/>
      <c r="S3588" s="238"/>
      <c r="T3588" s="238"/>
    </row>
    <row r="3589" spans="17:20" x14ac:dyDescent="0.3">
      <c r="Q3589" s="238"/>
      <c r="R3589" s="238"/>
      <c r="S3589" s="238"/>
      <c r="T3589" s="238"/>
    </row>
    <row r="3590" spans="17:20" x14ac:dyDescent="0.3">
      <c r="Q3590" s="238"/>
      <c r="R3590" s="238"/>
      <c r="S3590" s="238"/>
      <c r="T3590" s="238"/>
    </row>
    <row r="3591" spans="17:20" x14ac:dyDescent="0.3">
      <c r="Q3591" s="238"/>
      <c r="R3591" s="238"/>
      <c r="S3591" s="238"/>
      <c r="T3591" s="238"/>
    </row>
    <row r="3592" spans="17:20" x14ac:dyDescent="0.3">
      <c r="Q3592" s="238"/>
      <c r="R3592" s="238"/>
      <c r="S3592" s="238"/>
      <c r="T3592" s="238"/>
    </row>
    <row r="3593" spans="17:20" x14ac:dyDescent="0.3">
      <c r="Q3593" s="238"/>
      <c r="R3593" s="238"/>
      <c r="S3593" s="238"/>
      <c r="T3593" s="238"/>
    </row>
    <row r="3594" spans="17:20" x14ac:dyDescent="0.3">
      <c r="Q3594" s="238"/>
      <c r="R3594" s="238"/>
      <c r="S3594" s="238"/>
      <c r="T3594" s="238"/>
    </row>
    <row r="3595" spans="17:20" x14ac:dyDescent="0.3">
      <c r="Q3595" s="238"/>
      <c r="R3595" s="238"/>
      <c r="S3595" s="238"/>
      <c r="T3595" s="238"/>
    </row>
    <row r="3596" spans="17:20" x14ac:dyDescent="0.3">
      <c r="Q3596" s="238"/>
      <c r="R3596" s="238"/>
      <c r="S3596" s="238"/>
      <c r="T3596" s="238"/>
    </row>
    <row r="3597" spans="17:20" x14ac:dyDescent="0.3">
      <c r="Q3597" s="238"/>
      <c r="R3597" s="238"/>
      <c r="S3597" s="238"/>
      <c r="T3597" s="238"/>
    </row>
    <row r="3598" spans="17:20" x14ac:dyDescent="0.3">
      <c r="Q3598" s="238"/>
      <c r="R3598" s="238"/>
      <c r="S3598" s="238"/>
      <c r="T3598" s="238"/>
    </row>
    <row r="3599" spans="17:20" x14ac:dyDescent="0.3">
      <c r="Q3599" s="238"/>
      <c r="R3599" s="238"/>
      <c r="S3599" s="238"/>
      <c r="T3599" s="238"/>
    </row>
    <row r="3600" spans="17:20" x14ac:dyDescent="0.3">
      <c r="Q3600" s="238"/>
      <c r="R3600" s="238"/>
      <c r="S3600" s="238"/>
      <c r="T3600" s="238"/>
    </row>
    <row r="3601" spans="17:20" x14ac:dyDescent="0.3">
      <c r="Q3601" s="238"/>
      <c r="R3601" s="238"/>
      <c r="S3601" s="238"/>
      <c r="T3601" s="238"/>
    </row>
    <row r="3602" spans="17:20" x14ac:dyDescent="0.3">
      <c r="Q3602" s="238"/>
      <c r="R3602" s="238"/>
      <c r="S3602" s="238"/>
      <c r="T3602" s="238"/>
    </row>
    <row r="3603" spans="17:20" x14ac:dyDescent="0.3">
      <c r="Q3603" s="238"/>
      <c r="R3603" s="238"/>
      <c r="S3603" s="238"/>
      <c r="T3603" s="238"/>
    </row>
    <row r="3604" spans="17:20" x14ac:dyDescent="0.3">
      <c r="Q3604" s="238"/>
      <c r="R3604" s="238"/>
      <c r="S3604" s="238"/>
      <c r="T3604" s="238"/>
    </row>
    <row r="3605" spans="17:20" x14ac:dyDescent="0.3">
      <c r="Q3605" s="238"/>
      <c r="R3605" s="238"/>
      <c r="S3605" s="238"/>
      <c r="T3605" s="238"/>
    </row>
    <row r="3606" spans="17:20" x14ac:dyDescent="0.3">
      <c r="Q3606" s="238"/>
      <c r="R3606" s="238"/>
      <c r="S3606" s="238"/>
      <c r="T3606" s="238"/>
    </row>
    <row r="3607" spans="17:20" x14ac:dyDescent="0.3">
      <c r="Q3607" s="238"/>
      <c r="R3607" s="238"/>
      <c r="S3607" s="238"/>
      <c r="T3607" s="238"/>
    </row>
    <row r="3608" spans="17:20" x14ac:dyDescent="0.3">
      <c r="Q3608" s="238"/>
      <c r="R3608" s="238"/>
      <c r="S3608" s="238"/>
      <c r="T3608" s="238"/>
    </row>
    <row r="3609" spans="17:20" x14ac:dyDescent="0.3">
      <c r="Q3609" s="238"/>
      <c r="R3609" s="238"/>
      <c r="S3609" s="238"/>
      <c r="T3609" s="238"/>
    </row>
    <row r="3610" spans="17:20" x14ac:dyDescent="0.3">
      <c r="Q3610" s="238"/>
      <c r="R3610" s="238"/>
      <c r="S3610" s="238"/>
      <c r="T3610" s="238"/>
    </row>
    <row r="3611" spans="17:20" x14ac:dyDescent="0.3">
      <c r="Q3611" s="238"/>
      <c r="R3611" s="238"/>
      <c r="S3611" s="238"/>
      <c r="T3611" s="238"/>
    </row>
    <row r="3612" spans="17:20" x14ac:dyDescent="0.3">
      <c r="Q3612" s="238"/>
      <c r="R3612" s="238"/>
      <c r="S3612" s="238"/>
      <c r="T3612" s="238"/>
    </row>
    <row r="3613" spans="17:20" x14ac:dyDescent="0.3">
      <c r="Q3613" s="238"/>
      <c r="R3613" s="238"/>
      <c r="S3613" s="238"/>
      <c r="T3613" s="238"/>
    </row>
    <row r="3614" spans="17:20" x14ac:dyDescent="0.3">
      <c r="Q3614" s="238"/>
      <c r="R3614" s="238"/>
      <c r="S3614" s="238"/>
      <c r="T3614" s="238"/>
    </row>
    <row r="3615" spans="17:20" x14ac:dyDescent="0.3">
      <c r="Q3615" s="238"/>
      <c r="R3615" s="238"/>
      <c r="S3615" s="238"/>
      <c r="T3615" s="238"/>
    </row>
    <row r="3616" spans="17:20" x14ac:dyDescent="0.3">
      <c r="Q3616" s="238"/>
      <c r="R3616" s="238"/>
      <c r="S3616" s="238"/>
      <c r="T3616" s="238"/>
    </row>
    <row r="3617" spans="17:20" x14ac:dyDescent="0.3">
      <c r="Q3617" s="238"/>
      <c r="R3617" s="238"/>
      <c r="S3617" s="238"/>
      <c r="T3617" s="238"/>
    </row>
    <row r="3618" spans="17:20" x14ac:dyDescent="0.3">
      <c r="Q3618" s="238"/>
      <c r="R3618" s="238"/>
      <c r="S3618" s="238"/>
      <c r="T3618" s="238"/>
    </row>
    <row r="3619" spans="17:20" x14ac:dyDescent="0.3">
      <c r="Q3619" s="238"/>
      <c r="R3619" s="238"/>
      <c r="S3619" s="238"/>
      <c r="T3619" s="238"/>
    </row>
    <row r="3620" spans="17:20" x14ac:dyDescent="0.3">
      <c r="Q3620" s="238"/>
      <c r="R3620" s="238"/>
      <c r="S3620" s="238"/>
      <c r="T3620" s="238"/>
    </row>
    <row r="3621" spans="17:20" x14ac:dyDescent="0.3">
      <c r="Q3621" s="238"/>
      <c r="R3621" s="238"/>
      <c r="S3621" s="238"/>
      <c r="T3621" s="238"/>
    </row>
    <row r="3622" spans="17:20" x14ac:dyDescent="0.3">
      <c r="Q3622" s="238"/>
      <c r="R3622" s="238"/>
      <c r="S3622" s="238"/>
      <c r="T3622" s="238"/>
    </row>
    <row r="3623" spans="17:20" x14ac:dyDescent="0.3">
      <c r="Q3623" s="238"/>
      <c r="R3623" s="238"/>
      <c r="S3623" s="238"/>
      <c r="T3623" s="238"/>
    </row>
    <row r="3624" spans="17:20" x14ac:dyDescent="0.3">
      <c r="Q3624" s="238"/>
      <c r="R3624" s="238"/>
      <c r="S3624" s="238"/>
      <c r="T3624" s="238"/>
    </row>
    <row r="3625" spans="17:20" x14ac:dyDescent="0.3">
      <c r="Q3625" s="238"/>
      <c r="R3625" s="238"/>
      <c r="S3625" s="238"/>
      <c r="T3625" s="238"/>
    </row>
    <row r="3626" spans="17:20" x14ac:dyDescent="0.3">
      <c r="Q3626" s="238"/>
      <c r="R3626" s="238"/>
      <c r="S3626" s="238"/>
      <c r="T3626" s="238"/>
    </row>
    <row r="3627" spans="17:20" x14ac:dyDescent="0.3">
      <c r="Q3627" s="238"/>
      <c r="R3627" s="238"/>
      <c r="S3627" s="238"/>
      <c r="T3627" s="238"/>
    </row>
    <row r="3628" spans="17:20" x14ac:dyDescent="0.3">
      <c r="Q3628" s="238"/>
      <c r="R3628" s="238"/>
      <c r="S3628" s="238"/>
      <c r="T3628" s="238"/>
    </row>
    <row r="3629" spans="17:20" x14ac:dyDescent="0.3">
      <c r="Q3629" s="238"/>
      <c r="R3629" s="238"/>
      <c r="S3629" s="238"/>
      <c r="T3629" s="238"/>
    </row>
    <row r="3630" spans="17:20" x14ac:dyDescent="0.3">
      <c r="Q3630" s="238"/>
      <c r="R3630" s="238"/>
      <c r="S3630" s="238"/>
      <c r="T3630" s="238"/>
    </row>
    <row r="3631" spans="17:20" x14ac:dyDescent="0.3">
      <c r="Q3631" s="238"/>
      <c r="R3631" s="238"/>
      <c r="S3631" s="238"/>
      <c r="T3631" s="238"/>
    </row>
    <row r="3632" spans="17:20" x14ac:dyDescent="0.3">
      <c r="Q3632" s="238"/>
      <c r="R3632" s="238"/>
      <c r="S3632" s="238"/>
      <c r="T3632" s="238"/>
    </row>
    <row r="3633" spans="17:20" x14ac:dyDescent="0.3">
      <c r="Q3633" s="238"/>
      <c r="R3633" s="238"/>
      <c r="S3633" s="238"/>
      <c r="T3633" s="238"/>
    </row>
    <row r="3634" spans="17:20" x14ac:dyDescent="0.3">
      <c r="Q3634" s="238"/>
      <c r="R3634" s="238"/>
      <c r="S3634" s="238"/>
      <c r="T3634" s="238"/>
    </row>
    <row r="3635" spans="17:20" x14ac:dyDescent="0.3">
      <c r="Q3635" s="238"/>
      <c r="R3635" s="238"/>
      <c r="S3635" s="238"/>
      <c r="T3635" s="238"/>
    </row>
    <row r="3636" spans="17:20" x14ac:dyDescent="0.3">
      <c r="Q3636" s="238"/>
      <c r="R3636" s="238"/>
      <c r="S3636" s="238"/>
      <c r="T3636" s="238"/>
    </row>
    <row r="3637" spans="17:20" x14ac:dyDescent="0.3">
      <c r="Q3637" s="238"/>
      <c r="R3637" s="238"/>
      <c r="S3637" s="238"/>
      <c r="T3637" s="238"/>
    </row>
    <row r="3638" spans="17:20" x14ac:dyDescent="0.3">
      <c r="Q3638" s="238"/>
      <c r="R3638" s="238"/>
      <c r="S3638" s="238"/>
      <c r="T3638" s="238"/>
    </row>
    <row r="3639" spans="17:20" x14ac:dyDescent="0.3">
      <c r="Q3639" s="238"/>
      <c r="R3639" s="238"/>
      <c r="S3639" s="238"/>
      <c r="T3639" s="238"/>
    </row>
    <row r="3640" spans="17:20" x14ac:dyDescent="0.3">
      <c r="Q3640" s="238"/>
      <c r="R3640" s="238"/>
      <c r="S3640" s="238"/>
      <c r="T3640" s="238"/>
    </row>
    <row r="3641" spans="17:20" x14ac:dyDescent="0.3">
      <c r="Q3641" s="238"/>
      <c r="R3641" s="238"/>
      <c r="S3641" s="238"/>
      <c r="T3641" s="238"/>
    </row>
    <row r="3642" spans="17:20" x14ac:dyDescent="0.3">
      <c r="Q3642" s="238"/>
      <c r="R3642" s="238"/>
      <c r="S3642" s="238"/>
      <c r="T3642" s="238"/>
    </row>
    <row r="3643" spans="17:20" x14ac:dyDescent="0.3">
      <c r="Q3643" s="238"/>
      <c r="R3643" s="238"/>
      <c r="S3643" s="238"/>
      <c r="T3643" s="238"/>
    </row>
    <row r="3644" spans="17:20" x14ac:dyDescent="0.3">
      <c r="Q3644" s="238"/>
      <c r="R3644" s="238"/>
      <c r="S3644" s="238"/>
      <c r="T3644" s="238"/>
    </row>
    <row r="3645" spans="17:20" x14ac:dyDescent="0.3">
      <c r="Q3645" s="238"/>
      <c r="R3645" s="238"/>
      <c r="S3645" s="238"/>
      <c r="T3645" s="238"/>
    </row>
    <row r="3646" spans="17:20" x14ac:dyDescent="0.3">
      <c r="Q3646" s="238"/>
      <c r="R3646" s="238"/>
      <c r="S3646" s="238"/>
      <c r="T3646" s="238"/>
    </row>
    <row r="3647" spans="17:20" x14ac:dyDescent="0.3">
      <c r="Q3647" s="238"/>
      <c r="R3647" s="238"/>
      <c r="S3647" s="238"/>
      <c r="T3647" s="238"/>
    </row>
    <row r="3648" spans="17:20" x14ac:dyDescent="0.3">
      <c r="Q3648" s="238"/>
      <c r="R3648" s="238"/>
      <c r="S3648" s="238"/>
      <c r="T3648" s="238"/>
    </row>
    <row r="3649" spans="17:20" x14ac:dyDescent="0.3">
      <c r="Q3649" s="238"/>
      <c r="R3649" s="238"/>
      <c r="S3649" s="238"/>
      <c r="T3649" s="238"/>
    </row>
    <row r="3650" spans="17:20" x14ac:dyDescent="0.3">
      <c r="Q3650" s="238"/>
      <c r="R3650" s="238"/>
      <c r="S3650" s="238"/>
      <c r="T3650" s="238"/>
    </row>
    <row r="3651" spans="17:20" x14ac:dyDescent="0.3">
      <c r="Q3651" s="238"/>
      <c r="R3651" s="238"/>
      <c r="S3651" s="238"/>
      <c r="T3651" s="238"/>
    </row>
    <row r="3652" spans="17:20" x14ac:dyDescent="0.3">
      <c r="Q3652" s="238"/>
      <c r="R3652" s="238"/>
      <c r="S3652" s="238"/>
      <c r="T3652" s="238"/>
    </row>
    <row r="3653" spans="17:20" x14ac:dyDescent="0.3">
      <c r="Q3653" s="238"/>
      <c r="R3653" s="238"/>
      <c r="S3653" s="238"/>
      <c r="T3653" s="238"/>
    </row>
    <row r="3654" spans="17:20" x14ac:dyDescent="0.3">
      <c r="Q3654" s="238"/>
      <c r="R3654" s="238"/>
      <c r="S3654" s="238"/>
      <c r="T3654" s="238"/>
    </row>
    <row r="3655" spans="17:20" x14ac:dyDescent="0.3">
      <c r="Q3655" s="238"/>
      <c r="R3655" s="238"/>
      <c r="S3655" s="238"/>
      <c r="T3655" s="238"/>
    </row>
    <row r="3656" spans="17:20" x14ac:dyDescent="0.3">
      <c r="Q3656" s="238"/>
      <c r="R3656" s="238"/>
      <c r="S3656" s="238"/>
      <c r="T3656" s="238"/>
    </row>
    <row r="3657" spans="17:20" x14ac:dyDescent="0.3">
      <c r="Q3657" s="238"/>
      <c r="R3657" s="238"/>
      <c r="S3657" s="238"/>
      <c r="T3657" s="238"/>
    </row>
    <row r="3658" spans="17:20" x14ac:dyDescent="0.3">
      <c r="Q3658" s="238"/>
      <c r="R3658" s="238"/>
      <c r="S3658" s="238"/>
      <c r="T3658" s="238"/>
    </row>
    <row r="3659" spans="17:20" x14ac:dyDescent="0.3">
      <c r="Q3659" s="238"/>
      <c r="R3659" s="238"/>
      <c r="S3659" s="238"/>
      <c r="T3659" s="238"/>
    </row>
    <row r="3660" spans="17:20" x14ac:dyDescent="0.3">
      <c r="Q3660" s="238"/>
      <c r="R3660" s="238"/>
      <c r="S3660" s="238"/>
      <c r="T3660" s="238"/>
    </row>
    <row r="3661" spans="17:20" x14ac:dyDescent="0.3">
      <c r="Q3661" s="238"/>
      <c r="R3661" s="238"/>
      <c r="S3661" s="238"/>
      <c r="T3661" s="238"/>
    </row>
    <row r="3662" spans="17:20" x14ac:dyDescent="0.3">
      <c r="Q3662" s="238"/>
      <c r="R3662" s="238"/>
      <c r="S3662" s="238"/>
      <c r="T3662" s="238"/>
    </row>
    <row r="3663" spans="17:20" x14ac:dyDescent="0.3">
      <c r="Q3663" s="238"/>
      <c r="R3663" s="238"/>
      <c r="S3663" s="238"/>
      <c r="T3663" s="238"/>
    </row>
    <row r="3664" spans="17:20" x14ac:dyDescent="0.3">
      <c r="Q3664" s="238"/>
      <c r="R3664" s="238"/>
      <c r="S3664" s="238"/>
      <c r="T3664" s="238"/>
    </row>
    <row r="3665" spans="17:20" x14ac:dyDescent="0.3">
      <c r="Q3665" s="238"/>
      <c r="R3665" s="238"/>
      <c r="S3665" s="238"/>
      <c r="T3665" s="238"/>
    </row>
    <row r="3666" spans="17:20" x14ac:dyDescent="0.3">
      <c r="Q3666" s="238"/>
      <c r="R3666" s="238"/>
      <c r="S3666" s="238"/>
      <c r="T3666" s="238"/>
    </row>
    <row r="3667" spans="17:20" x14ac:dyDescent="0.3">
      <c r="Q3667" s="238"/>
      <c r="R3667" s="238"/>
      <c r="S3667" s="238"/>
      <c r="T3667" s="238"/>
    </row>
    <row r="3668" spans="17:20" x14ac:dyDescent="0.3">
      <c r="Q3668" s="238"/>
      <c r="R3668" s="238"/>
      <c r="S3668" s="238"/>
      <c r="T3668" s="238"/>
    </row>
    <row r="3669" spans="17:20" x14ac:dyDescent="0.3">
      <c r="Q3669" s="238"/>
      <c r="R3669" s="238"/>
      <c r="S3669" s="238"/>
      <c r="T3669" s="238"/>
    </row>
    <row r="3670" spans="17:20" x14ac:dyDescent="0.3">
      <c r="Q3670" s="238"/>
      <c r="R3670" s="238"/>
      <c r="S3670" s="238"/>
      <c r="T3670" s="238"/>
    </row>
    <row r="3671" spans="17:20" x14ac:dyDescent="0.3">
      <c r="Q3671" s="238"/>
      <c r="R3671" s="238"/>
      <c r="S3671" s="238"/>
      <c r="T3671" s="238"/>
    </row>
    <row r="3672" spans="17:20" x14ac:dyDescent="0.3">
      <c r="Q3672" s="238"/>
      <c r="R3672" s="238"/>
      <c r="S3672" s="238"/>
      <c r="T3672" s="238"/>
    </row>
    <row r="3673" spans="17:20" x14ac:dyDescent="0.3">
      <c r="Q3673" s="238"/>
      <c r="R3673" s="238"/>
      <c r="S3673" s="238"/>
      <c r="T3673" s="238"/>
    </row>
    <row r="3674" spans="17:20" x14ac:dyDescent="0.3">
      <c r="Q3674" s="238"/>
      <c r="R3674" s="238"/>
      <c r="S3674" s="238"/>
      <c r="T3674" s="238"/>
    </row>
    <row r="3675" spans="17:20" x14ac:dyDescent="0.3">
      <c r="Q3675" s="238"/>
      <c r="R3675" s="238"/>
      <c r="S3675" s="238"/>
      <c r="T3675" s="238"/>
    </row>
    <row r="3676" spans="17:20" x14ac:dyDescent="0.3">
      <c r="Q3676" s="238"/>
      <c r="R3676" s="238"/>
      <c r="S3676" s="238"/>
      <c r="T3676" s="238"/>
    </row>
    <row r="3677" spans="17:20" x14ac:dyDescent="0.3">
      <c r="Q3677" s="238"/>
      <c r="R3677" s="238"/>
      <c r="S3677" s="238"/>
      <c r="T3677" s="238"/>
    </row>
    <row r="3678" spans="17:20" x14ac:dyDescent="0.3">
      <c r="Q3678" s="238"/>
      <c r="R3678" s="238"/>
      <c r="S3678" s="238"/>
      <c r="T3678" s="238"/>
    </row>
    <row r="3679" spans="17:20" x14ac:dyDescent="0.3">
      <c r="Q3679" s="238"/>
      <c r="R3679" s="238"/>
      <c r="S3679" s="238"/>
      <c r="T3679" s="238"/>
    </row>
    <row r="3680" spans="17:20" x14ac:dyDescent="0.3">
      <c r="Q3680" s="238"/>
      <c r="R3680" s="238"/>
      <c r="S3680" s="238"/>
      <c r="T3680" s="238"/>
    </row>
    <row r="3681" spans="17:20" x14ac:dyDescent="0.3">
      <c r="Q3681" s="238"/>
      <c r="R3681" s="238"/>
      <c r="S3681" s="238"/>
      <c r="T3681" s="238"/>
    </row>
    <row r="3682" spans="17:20" x14ac:dyDescent="0.3">
      <c r="Q3682" s="238"/>
      <c r="R3682" s="238"/>
      <c r="S3682" s="238"/>
      <c r="T3682" s="238"/>
    </row>
    <row r="3683" spans="17:20" x14ac:dyDescent="0.3">
      <c r="Q3683" s="238"/>
      <c r="R3683" s="238"/>
      <c r="S3683" s="238"/>
      <c r="T3683" s="238"/>
    </row>
    <row r="3684" spans="17:20" x14ac:dyDescent="0.3">
      <c r="Q3684" s="238"/>
      <c r="R3684" s="238"/>
      <c r="S3684" s="238"/>
      <c r="T3684" s="238"/>
    </row>
    <row r="3685" spans="17:20" x14ac:dyDescent="0.3">
      <c r="Q3685" s="238"/>
      <c r="R3685" s="238"/>
      <c r="S3685" s="238"/>
      <c r="T3685" s="238"/>
    </row>
    <row r="3686" spans="17:20" x14ac:dyDescent="0.3">
      <c r="Q3686" s="238"/>
      <c r="R3686" s="238"/>
      <c r="S3686" s="238"/>
      <c r="T3686" s="238"/>
    </row>
    <row r="3687" spans="17:20" x14ac:dyDescent="0.3">
      <c r="Q3687" s="238"/>
      <c r="R3687" s="238"/>
      <c r="S3687" s="238"/>
      <c r="T3687" s="238"/>
    </row>
    <row r="3688" spans="17:20" x14ac:dyDescent="0.3">
      <c r="Q3688" s="238"/>
      <c r="R3688" s="238"/>
      <c r="S3688" s="238"/>
      <c r="T3688" s="238"/>
    </row>
    <row r="3689" spans="17:20" x14ac:dyDescent="0.3">
      <c r="Q3689" s="238"/>
      <c r="R3689" s="238"/>
      <c r="S3689" s="238"/>
      <c r="T3689" s="238"/>
    </row>
    <row r="3690" spans="17:20" x14ac:dyDescent="0.3">
      <c r="Q3690" s="238"/>
      <c r="R3690" s="238"/>
      <c r="S3690" s="238"/>
      <c r="T3690" s="238"/>
    </row>
    <row r="3691" spans="17:20" x14ac:dyDescent="0.3">
      <c r="Q3691" s="238"/>
      <c r="R3691" s="238"/>
      <c r="S3691" s="238"/>
      <c r="T3691" s="238"/>
    </row>
    <row r="3692" spans="17:20" x14ac:dyDescent="0.3">
      <c r="Q3692" s="238"/>
      <c r="R3692" s="238"/>
      <c r="S3692" s="238"/>
      <c r="T3692" s="238"/>
    </row>
    <row r="3693" spans="17:20" x14ac:dyDescent="0.3">
      <c r="Q3693" s="238"/>
      <c r="R3693" s="238"/>
      <c r="S3693" s="238"/>
      <c r="T3693" s="238"/>
    </row>
    <row r="3694" spans="17:20" x14ac:dyDescent="0.3">
      <c r="Q3694" s="238"/>
      <c r="R3694" s="238"/>
      <c r="S3694" s="238"/>
      <c r="T3694" s="238"/>
    </row>
    <row r="3695" spans="17:20" x14ac:dyDescent="0.3">
      <c r="Q3695" s="238"/>
      <c r="R3695" s="238"/>
      <c r="S3695" s="238"/>
      <c r="T3695" s="238"/>
    </row>
    <row r="3696" spans="17:20" x14ac:dyDescent="0.3">
      <c r="Q3696" s="238"/>
      <c r="R3696" s="238"/>
      <c r="S3696" s="238"/>
      <c r="T3696" s="238"/>
    </row>
    <row r="3697" spans="17:20" x14ac:dyDescent="0.3">
      <c r="Q3697" s="238"/>
      <c r="R3697" s="238"/>
      <c r="S3697" s="238"/>
      <c r="T3697" s="238"/>
    </row>
    <row r="3698" spans="17:20" x14ac:dyDescent="0.3">
      <c r="Q3698" s="238"/>
      <c r="R3698" s="238"/>
      <c r="S3698" s="238"/>
      <c r="T3698" s="238"/>
    </row>
    <row r="3699" spans="17:20" x14ac:dyDescent="0.3">
      <c r="Q3699" s="238"/>
      <c r="R3699" s="238"/>
      <c r="S3699" s="238"/>
      <c r="T3699" s="238"/>
    </row>
    <row r="3700" spans="17:20" x14ac:dyDescent="0.3">
      <c r="Q3700" s="238"/>
      <c r="R3700" s="238"/>
      <c r="S3700" s="238"/>
      <c r="T3700" s="238"/>
    </row>
    <row r="3701" spans="17:20" x14ac:dyDescent="0.3">
      <c r="Q3701" s="238"/>
      <c r="R3701" s="238"/>
      <c r="S3701" s="238"/>
      <c r="T3701" s="238"/>
    </row>
    <row r="3702" spans="17:20" x14ac:dyDescent="0.3">
      <c r="Q3702" s="238"/>
      <c r="R3702" s="238"/>
      <c r="S3702" s="238"/>
      <c r="T3702" s="238"/>
    </row>
    <row r="3703" spans="17:20" x14ac:dyDescent="0.3">
      <c r="Q3703" s="238"/>
      <c r="R3703" s="238"/>
      <c r="S3703" s="238"/>
      <c r="T3703" s="238"/>
    </row>
    <row r="3704" spans="17:20" x14ac:dyDescent="0.3">
      <c r="Q3704" s="238"/>
      <c r="R3704" s="238"/>
      <c r="S3704" s="238"/>
      <c r="T3704" s="238"/>
    </row>
    <row r="3705" spans="17:20" x14ac:dyDescent="0.3">
      <c r="Q3705" s="238"/>
      <c r="R3705" s="238"/>
      <c r="S3705" s="238"/>
      <c r="T3705" s="238"/>
    </row>
    <row r="3706" spans="17:20" x14ac:dyDescent="0.3">
      <c r="Q3706" s="238"/>
      <c r="R3706" s="238"/>
      <c r="S3706" s="238"/>
      <c r="T3706" s="238"/>
    </row>
    <row r="3707" spans="17:20" x14ac:dyDescent="0.3">
      <c r="Q3707" s="238"/>
      <c r="R3707" s="238"/>
      <c r="S3707" s="238"/>
      <c r="T3707" s="238"/>
    </row>
    <row r="3708" spans="17:20" x14ac:dyDescent="0.3">
      <c r="Q3708" s="238"/>
      <c r="R3708" s="238"/>
      <c r="S3708" s="238"/>
      <c r="T3708" s="238"/>
    </row>
    <row r="3709" spans="17:20" x14ac:dyDescent="0.3">
      <c r="Q3709" s="238"/>
      <c r="R3709" s="238"/>
      <c r="S3709" s="238"/>
      <c r="T3709" s="238"/>
    </row>
    <row r="3710" spans="17:20" x14ac:dyDescent="0.3">
      <c r="Q3710" s="238"/>
      <c r="R3710" s="238"/>
      <c r="S3710" s="238"/>
      <c r="T3710" s="238"/>
    </row>
    <row r="3711" spans="17:20" x14ac:dyDescent="0.3">
      <c r="Q3711" s="238"/>
      <c r="R3711" s="238"/>
      <c r="S3711" s="238"/>
      <c r="T3711" s="238"/>
    </row>
    <row r="3712" spans="17:20" x14ac:dyDescent="0.3">
      <c r="Q3712" s="238"/>
      <c r="R3712" s="238"/>
      <c r="S3712" s="238"/>
      <c r="T3712" s="238"/>
    </row>
    <row r="3713" spans="17:20" x14ac:dyDescent="0.3">
      <c r="Q3713" s="238"/>
      <c r="R3713" s="238"/>
      <c r="S3713" s="238"/>
      <c r="T3713" s="238"/>
    </row>
    <row r="3714" spans="17:20" x14ac:dyDescent="0.3">
      <c r="Q3714" s="238"/>
      <c r="R3714" s="238"/>
      <c r="S3714" s="238"/>
      <c r="T3714" s="238"/>
    </row>
    <row r="3715" spans="17:20" x14ac:dyDescent="0.3">
      <c r="Q3715" s="238"/>
      <c r="R3715" s="238"/>
      <c r="S3715" s="238"/>
      <c r="T3715" s="238"/>
    </row>
    <row r="3716" spans="17:20" x14ac:dyDescent="0.3">
      <c r="Q3716" s="238"/>
      <c r="R3716" s="238"/>
      <c r="S3716" s="238"/>
      <c r="T3716" s="238"/>
    </row>
    <row r="3717" spans="17:20" x14ac:dyDescent="0.3">
      <c r="Q3717" s="238"/>
      <c r="R3717" s="238"/>
      <c r="S3717" s="238"/>
      <c r="T3717" s="238"/>
    </row>
    <row r="3718" spans="17:20" x14ac:dyDescent="0.3">
      <c r="Q3718" s="238"/>
      <c r="R3718" s="238"/>
      <c r="S3718" s="238"/>
      <c r="T3718" s="238"/>
    </row>
    <row r="3719" spans="17:20" x14ac:dyDescent="0.3">
      <c r="Q3719" s="238"/>
      <c r="R3719" s="238"/>
      <c r="S3719" s="238"/>
      <c r="T3719" s="238"/>
    </row>
    <row r="3720" spans="17:20" x14ac:dyDescent="0.3">
      <c r="Q3720" s="238"/>
      <c r="R3720" s="238"/>
      <c r="S3720" s="238"/>
      <c r="T3720" s="238"/>
    </row>
    <row r="3721" spans="17:20" x14ac:dyDescent="0.3">
      <c r="Q3721" s="238"/>
      <c r="R3721" s="238"/>
      <c r="S3721" s="238"/>
      <c r="T3721" s="238"/>
    </row>
    <row r="3722" spans="17:20" x14ac:dyDescent="0.3">
      <c r="Q3722" s="238"/>
      <c r="R3722" s="238"/>
      <c r="S3722" s="238"/>
      <c r="T3722" s="238"/>
    </row>
    <row r="3723" spans="17:20" x14ac:dyDescent="0.3">
      <c r="Q3723" s="238"/>
      <c r="R3723" s="238"/>
      <c r="S3723" s="238"/>
      <c r="T3723" s="238"/>
    </row>
    <row r="3724" spans="17:20" x14ac:dyDescent="0.3">
      <c r="Q3724" s="238"/>
      <c r="R3724" s="238"/>
      <c r="S3724" s="238"/>
      <c r="T3724" s="238"/>
    </row>
    <row r="3725" spans="17:20" x14ac:dyDescent="0.3">
      <c r="Q3725" s="238"/>
      <c r="R3725" s="238"/>
      <c r="S3725" s="238"/>
      <c r="T3725" s="238"/>
    </row>
    <row r="3726" spans="17:20" x14ac:dyDescent="0.3">
      <c r="Q3726" s="238"/>
      <c r="R3726" s="238"/>
      <c r="S3726" s="238"/>
      <c r="T3726" s="238"/>
    </row>
    <row r="3727" spans="17:20" x14ac:dyDescent="0.3">
      <c r="Q3727" s="238"/>
      <c r="R3727" s="238"/>
      <c r="S3727" s="238"/>
      <c r="T3727" s="238"/>
    </row>
    <row r="3728" spans="17:20" x14ac:dyDescent="0.3">
      <c r="Q3728" s="238"/>
      <c r="R3728" s="238"/>
      <c r="S3728" s="238"/>
      <c r="T3728" s="238"/>
    </row>
    <row r="3729" spans="17:20" x14ac:dyDescent="0.3">
      <c r="Q3729" s="238"/>
      <c r="R3729" s="238"/>
      <c r="S3729" s="238"/>
      <c r="T3729" s="238"/>
    </row>
    <row r="3730" spans="17:20" x14ac:dyDescent="0.3">
      <c r="Q3730" s="238"/>
      <c r="R3730" s="238"/>
      <c r="S3730" s="238"/>
      <c r="T3730" s="238"/>
    </row>
    <row r="3731" spans="17:20" x14ac:dyDescent="0.3">
      <c r="Q3731" s="238"/>
      <c r="R3731" s="238"/>
      <c r="S3731" s="238"/>
      <c r="T3731" s="238"/>
    </row>
    <row r="3732" spans="17:20" x14ac:dyDescent="0.3">
      <c r="Q3732" s="238"/>
      <c r="R3732" s="238"/>
      <c r="S3732" s="238"/>
      <c r="T3732" s="238"/>
    </row>
    <row r="3733" spans="17:20" x14ac:dyDescent="0.3">
      <c r="Q3733" s="238"/>
      <c r="R3733" s="238"/>
      <c r="S3733" s="238"/>
      <c r="T3733" s="238"/>
    </row>
    <row r="3734" spans="17:20" x14ac:dyDescent="0.3">
      <c r="Q3734" s="238"/>
      <c r="R3734" s="238"/>
      <c r="S3734" s="238"/>
      <c r="T3734" s="238"/>
    </row>
    <row r="3735" spans="17:20" x14ac:dyDescent="0.3">
      <c r="Q3735" s="238"/>
      <c r="R3735" s="238"/>
      <c r="S3735" s="238"/>
      <c r="T3735" s="238"/>
    </row>
    <row r="3736" spans="17:20" x14ac:dyDescent="0.3">
      <c r="Q3736" s="238"/>
      <c r="R3736" s="238"/>
      <c r="S3736" s="238"/>
      <c r="T3736" s="238"/>
    </row>
    <row r="3737" spans="17:20" x14ac:dyDescent="0.3">
      <c r="Q3737" s="238"/>
      <c r="R3737" s="238"/>
      <c r="S3737" s="238"/>
      <c r="T3737" s="238"/>
    </row>
    <row r="3738" spans="17:20" x14ac:dyDescent="0.3">
      <c r="Q3738" s="238"/>
      <c r="R3738" s="238"/>
      <c r="S3738" s="238"/>
      <c r="T3738" s="238"/>
    </row>
    <row r="3739" spans="17:20" x14ac:dyDescent="0.3">
      <c r="Q3739" s="238"/>
      <c r="R3739" s="238"/>
      <c r="S3739" s="238"/>
      <c r="T3739" s="238"/>
    </row>
    <row r="3740" spans="17:20" x14ac:dyDescent="0.3">
      <c r="Q3740" s="238"/>
      <c r="R3740" s="238"/>
      <c r="S3740" s="238"/>
      <c r="T3740" s="238"/>
    </row>
    <row r="3741" spans="17:20" x14ac:dyDescent="0.3">
      <c r="Q3741" s="238"/>
      <c r="R3741" s="238"/>
      <c r="S3741" s="238"/>
      <c r="T3741" s="238"/>
    </row>
    <row r="3742" spans="17:20" x14ac:dyDescent="0.3">
      <c r="Q3742" s="238"/>
      <c r="R3742" s="238"/>
      <c r="S3742" s="238"/>
      <c r="T3742" s="238"/>
    </row>
    <row r="3743" spans="17:20" x14ac:dyDescent="0.3">
      <c r="Q3743" s="238"/>
      <c r="R3743" s="238"/>
      <c r="S3743" s="238"/>
      <c r="T3743" s="238"/>
    </row>
    <row r="3744" spans="17:20" x14ac:dyDescent="0.3">
      <c r="Q3744" s="238"/>
      <c r="R3744" s="238"/>
      <c r="S3744" s="238"/>
      <c r="T3744" s="238"/>
    </row>
    <row r="3745" spans="17:20" x14ac:dyDescent="0.3">
      <c r="Q3745" s="238"/>
      <c r="R3745" s="238"/>
      <c r="S3745" s="238"/>
      <c r="T3745" s="238"/>
    </row>
    <row r="3746" spans="17:20" x14ac:dyDescent="0.3">
      <c r="Q3746" s="238"/>
      <c r="R3746" s="238"/>
      <c r="S3746" s="238"/>
      <c r="T3746" s="238"/>
    </row>
    <row r="3747" spans="17:20" x14ac:dyDescent="0.3">
      <c r="Q3747" s="238"/>
      <c r="R3747" s="238"/>
      <c r="S3747" s="238"/>
      <c r="T3747" s="238"/>
    </row>
    <row r="3748" spans="17:20" x14ac:dyDescent="0.3">
      <c r="Q3748" s="238"/>
      <c r="R3748" s="238"/>
      <c r="S3748" s="238"/>
      <c r="T3748" s="238"/>
    </row>
    <row r="3749" spans="17:20" x14ac:dyDescent="0.3">
      <c r="Q3749" s="238"/>
      <c r="R3749" s="238"/>
      <c r="S3749" s="238"/>
      <c r="T3749" s="238"/>
    </row>
    <row r="3750" spans="17:20" x14ac:dyDescent="0.3">
      <c r="Q3750" s="238"/>
      <c r="R3750" s="238"/>
      <c r="S3750" s="238"/>
      <c r="T3750" s="238"/>
    </row>
    <row r="3751" spans="17:20" x14ac:dyDescent="0.3">
      <c r="Q3751" s="238"/>
      <c r="R3751" s="238"/>
      <c r="S3751" s="238"/>
      <c r="T3751" s="238"/>
    </row>
    <row r="3752" spans="17:20" x14ac:dyDescent="0.3">
      <c r="Q3752" s="238"/>
      <c r="R3752" s="238"/>
      <c r="S3752" s="238"/>
      <c r="T3752" s="238"/>
    </row>
    <row r="3753" spans="17:20" x14ac:dyDescent="0.3">
      <c r="Q3753" s="238"/>
      <c r="R3753" s="238"/>
      <c r="S3753" s="238"/>
      <c r="T3753" s="238"/>
    </row>
    <row r="3754" spans="17:20" x14ac:dyDescent="0.3">
      <c r="Q3754" s="238"/>
      <c r="R3754" s="238"/>
      <c r="S3754" s="238"/>
      <c r="T3754" s="238"/>
    </row>
    <row r="3755" spans="17:20" x14ac:dyDescent="0.3">
      <c r="Q3755" s="238"/>
      <c r="R3755" s="238"/>
      <c r="S3755" s="238"/>
      <c r="T3755" s="238"/>
    </row>
    <row r="3756" spans="17:20" x14ac:dyDescent="0.3">
      <c r="Q3756" s="238"/>
      <c r="R3756" s="238"/>
      <c r="S3756" s="238"/>
      <c r="T3756" s="238"/>
    </row>
    <row r="3757" spans="17:20" x14ac:dyDescent="0.3">
      <c r="Q3757" s="238"/>
      <c r="R3757" s="238"/>
      <c r="S3757" s="238"/>
      <c r="T3757" s="238"/>
    </row>
    <row r="3758" spans="17:20" x14ac:dyDescent="0.3">
      <c r="Q3758" s="238"/>
      <c r="R3758" s="238"/>
      <c r="S3758" s="238"/>
      <c r="T3758" s="238"/>
    </row>
    <row r="3759" spans="17:20" x14ac:dyDescent="0.3">
      <c r="Q3759" s="238"/>
      <c r="R3759" s="238"/>
      <c r="S3759" s="238"/>
      <c r="T3759" s="238"/>
    </row>
    <row r="3760" spans="17:20" x14ac:dyDescent="0.3">
      <c r="Q3760" s="238"/>
      <c r="R3760" s="238"/>
      <c r="S3760" s="238"/>
      <c r="T3760" s="238"/>
    </row>
    <row r="3761" spans="17:20" x14ac:dyDescent="0.3">
      <c r="Q3761" s="238"/>
      <c r="R3761" s="238"/>
      <c r="S3761" s="238"/>
      <c r="T3761" s="238"/>
    </row>
    <row r="3762" spans="17:20" x14ac:dyDescent="0.3">
      <c r="Q3762" s="238"/>
      <c r="R3762" s="238"/>
      <c r="S3762" s="238"/>
      <c r="T3762" s="238"/>
    </row>
    <row r="3763" spans="17:20" x14ac:dyDescent="0.3">
      <c r="Q3763" s="238"/>
      <c r="R3763" s="238"/>
      <c r="S3763" s="238"/>
      <c r="T3763" s="238"/>
    </row>
    <row r="3764" spans="17:20" x14ac:dyDescent="0.3">
      <c r="Q3764" s="238"/>
      <c r="R3764" s="238"/>
      <c r="S3764" s="238"/>
      <c r="T3764" s="238"/>
    </row>
    <row r="3765" spans="17:20" x14ac:dyDescent="0.3">
      <c r="Q3765" s="238"/>
      <c r="R3765" s="238"/>
      <c r="S3765" s="238"/>
      <c r="T3765" s="238"/>
    </row>
    <row r="3766" spans="17:20" x14ac:dyDescent="0.3">
      <c r="Q3766" s="238"/>
      <c r="R3766" s="238"/>
      <c r="S3766" s="238"/>
      <c r="T3766" s="238"/>
    </row>
    <row r="3767" spans="17:20" x14ac:dyDescent="0.3">
      <c r="Q3767" s="238"/>
      <c r="R3767" s="238"/>
      <c r="S3767" s="238"/>
      <c r="T3767" s="238"/>
    </row>
    <row r="3768" spans="17:20" x14ac:dyDescent="0.3">
      <c r="Q3768" s="238"/>
      <c r="R3768" s="238"/>
      <c r="S3768" s="238"/>
      <c r="T3768" s="238"/>
    </row>
    <row r="3769" spans="17:20" x14ac:dyDescent="0.3">
      <c r="Q3769" s="238"/>
      <c r="R3769" s="238"/>
      <c r="S3769" s="238"/>
      <c r="T3769" s="238"/>
    </row>
    <row r="3770" spans="17:20" x14ac:dyDescent="0.3">
      <c r="Q3770" s="238"/>
      <c r="R3770" s="238"/>
      <c r="S3770" s="238"/>
      <c r="T3770" s="238"/>
    </row>
    <row r="3771" spans="17:20" x14ac:dyDescent="0.3">
      <c r="Q3771" s="238"/>
      <c r="R3771" s="238"/>
      <c r="S3771" s="238"/>
      <c r="T3771" s="238"/>
    </row>
    <row r="3772" spans="17:20" x14ac:dyDescent="0.3">
      <c r="Q3772" s="238"/>
      <c r="R3772" s="238"/>
      <c r="S3772" s="238"/>
      <c r="T3772" s="238"/>
    </row>
    <row r="3773" spans="17:20" x14ac:dyDescent="0.3">
      <c r="Q3773" s="238"/>
      <c r="R3773" s="238"/>
      <c r="S3773" s="238"/>
      <c r="T3773" s="238"/>
    </row>
    <row r="3774" spans="17:20" x14ac:dyDescent="0.3">
      <c r="Q3774" s="238"/>
      <c r="R3774" s="238"/>
      <c r="S3774" s="238"/>
      <c r="T3774" s="238"/>
    </row>
    <row r="3775" spans="17:20" x14ac:dyDescent="0.3">
      <c r="Q3775" s="238"/>
      <c r="R3775" s="238"/>
      <c r="S3775" s="238"/>
      <c r="T3775" s="238"/>
    </row>
    <row r="3776" spans="17:20" x14ac:dyDescent="0.3">
      <c r="Q3776" s="238"/>
      <c r="R3776" s="238"/>
      <c r="S3776" s="238"/>
      <c r="T3776" s="238"/>
    </row>
    <row r="3777" spans="17:20" x14ac:dyDescent="0.3">
      <c r="Q3777" s="238"/>
      <c r="R3777" s="238"/>
      <c r="S3777" s="238"/>
      <c r="T3777" s="238"/>
    </row>
    <row r="3778" spans="17:20" x14ac:dyDescent="0.3">
      <c r="Q3778" s="238"/>
      <c r="R3778" s="238"/>
      <c r="S3778" s="238"/>
      <c r="T3778" s="238"/>
    </row>
    <row r="3779" spans="17:20" x14ac:dyDescent="0.3">
      <c r="Q3779" s="238"/>
      <c r="R3779" s="238"/>
      <c r="S3779" s="238"/>
      <c r="T3779" s="238"/>
    </row>
    <row r="3780" spans="17:20" x14ac:dyDescent="0.3">
      <c r="Q3780" s="238"/>
      <c r="R3780" s="238"/>
      <c r="S3780" s="238"/>
      <c r="T3780" s="238"/>
    </row>
    <row r="3781" spans="17:20" x14ac:dyDescent="0.3">
      <c r="Q3781" s="238"/>
      <c r="R3781" s="238"/>
      <c r="S3781" s="238"/>
      <c r="T3781" s="238"/>
    </row>
    <row r="3782" spans="17:20" x14ac:dyDescent="0.3">
      <c r="Q3782" s="238"/>
      <c r="R3782" s="238"/>
      <c r="S3782" s="238"/>
      <c r="T3782" s="238"/>
    </row>
    <row r="3783" spans="17:20" x14ac:dyDescent="0.3">
      <c r="Q3783" s="238"/>
      <c r="R3783" s="238"/>
      <c r="S3783" s="238"/>
      <c r="T3783" s="238"/>
    </row>
    <row r="3784" spans="17:20" x14ac:dyDescent="0.3">
      <c r="Q3784" s="238"/>
      <c r="R3784" s="238"/>
      <c r="S3784" s="238"/>
      <c r="T3784" s="238"/>
    </row>
    <row r="3785" spans="17:20" x14ac:dyDescent="0.3">
      <c r="Q3785" s="238"/>
      <c r="R3785" s="238"/>
      <c r="S3785" s="238"/>
      <c r="T3785" s="238"/>
    </row>
    <row r="3786" spans="17:20" x14ac:dyDescent="0.3">
      <c r="Q3786" s="238"/>
      <c r="R3786" s="238"/>
      <c r="S3786" s="238"/>
      <c r="T3786" s="238"/>
    </row>
    <row r="3787" spans="17:20" x14ac:dyDescent="0.3">
      <c r="Q3787" s="238"/>
      <c r="R3787" s="238"/>
      <c r="S3787" s="238"/>
      <c r="T3787" s="238"/>
    </row>
    <row r="3788" spans="17:20" x14ac:dyDescent="0.3">
      <c r="Q3788" s="238"/>
      <c r="R3788" s="238"/>
      <c r="S3788" s="238"/>
      <c r="T3788" s="238"/>
    </row>
    <row r="3789" spans="17:20" x14ac:dyDescent="0.3">
      <c r="Q3789" s="238"/>
      <c r="R3789" s="238"/>
      <c r="S3789" s="238"/>
      <c r="T3789" s="238"/>
    </row>
    <row r="3790" spans="17:20" x14ac:dyDescent="0.3">
      <c r="Q3790" s="238"/>
      <c r="R3790" s="238"/>
      <c r="S3790" s="238"/>
      <c r="T3790" s="238"/>
    </row>
    <row r="3791" spans="17:20" x14ac:dyDescent="0.3">
      <c r="Q3791" s="238"/>
      <c r="R3791" s="238"/>
      <c r="S3791" s="238"/>
      <c r="T3791" s="238"/>
    </row>
    <row r="3792" spans="17:20" x14ac:dyDescent="0.3">
      <c r="Q3792" s="238"/>
      <c r="R3792" s="238"/>
      <c r="S3792" s="238"/>
      <c r="T3792" s="238"/>
    </row>
    <row r="3793" spans="17:20" x14ac:dyDescent="0.3">
      <c r="Q3793" s="238"/>
      <c r="R3793" s="238"/>
      <c r="S3793" s="238"/>
      <c r="T3793" s="238"/>
    </row>
    <row r="3794" spans="17:20" x14ac:dyDescent="0.3">
      <c r="Q3794" s="238"/>
      <c r="R3794" s="238"/>
      <c r="S3794" s="238"/>
      <c r="T3794" s="238"/>
    </row>
    <row r="3795" spans="17:20" x14ac:dyDescent="0.3">
      <c r="Q3795" s="238"/>
      <c r="R3795" s="238"/>
      <c r="S3795" s="238"/>
      <c r="T3795" s="238"/>
    </row>
    <row r="3796" spans="17:20" x14ac:dyDescent="0.3">
      <c r="Q3796" s="238"/>
      <c r="R3796" s="238"/>
      <c r="S3796" s="238"/>
      <c r="T3796" s="238"/>
    </row>
    <row r="3797" spans="17:20" x14ac:dyDescent="0.3">
      <c r="Q3797" s="238"/>
      <c r="R3797" s="238"/>
      <c r="S3797" s="238"/>
      <c r="T3797" s="238"/>
    </row>
    <row r="3798" spans="17:20" x14ac:dyDescent="0.3">
      <c r="Q3798" s="238"/>
      <c r="R3798" s="238"/>
      <c r="S3798" s="238"/>
      <c r="T3798" s="238"/>
    </row>
    <row r="3799" spans="17:20" x14ac:dyDescent="0.3">
      <c r="Q3799" s="238"/>
      <c r="R3799" s="238"/>
      <c r="S3799" s="238"/>
      <c r="T3799" s="238"/>
    </row>
    <row r="3800" spans="17:20" x14ac:dyDescent="0.3">
      <c r="Q3800" s="238"/>
      <c r="R3800" s="238"/>
      <c r="S3800" s="238"/>
      <c r="T3800" s="238"/>
    </row>
    <row r="3801" spans="17:20" x14ac:dyDescent="0.3">
      <c r="Q3801" s="238"/>
      <c r="R3801" s="238"/>
      <c r="S3801" s="238"/>
      <c r="T3801" s="238"/>
    </row>
    <row r="3802" spans="17:20" x14ac:dyDescent="0.3">
      <c r="Q3802" s="238"/>
      <c r="R3802" s="238"/>
      <c r="S3802" s="238"/>
      <c r="T3802" s="238"/>
    </row>
    <row r="3803" spans="17:20" x14ac:dyDescent="0.3">
      <c r="Q3803" s="238"/>
      <c r="R3803" s="238"/>
      <c r="S3803" s="238"/>
      <c r="T3803" s="238"/>
    </row>
    <row r="3804" spans="17:20" x14ac:dyDescent="0.3">
      <c r="Q3804" s="238"/>
      <c r="R3804" s="238"/>
      <c r="S3804" s="238"/>
      <c r="T3804" s="238"/>
    </row>
    <row r="3805" spans="17:20" x14ac:dyDescent="0.3">
      <c r="Q3805" s="238"/>
      <c r="R3805" s="238"/>
      <c r="S3805" s="238"/>
      <c r="T3805" s="238"/>
    </row>
    <row r="3806" spans="17:20" x14ac:dyDescent="0.3">
      <c r="Q3806" s="238"/>
      <c r="R3806" s="238"/>
      <c r="S3806" s="238"/>
      <c r="T3806" s="238"/>
    </row>
    <row r="3807" spans="17:20" x14ac:dyDescent="0.3">
      <c r="Q3807" s="238"/>
      <c r="R3807" s="238"/>
      <c r="S3807" s="238"/>
      <c r="T3807" s="238"/>
    </row>
    <row r="3808" spans="17:20" x14ac:dyDescent="0.3">
      <c r="Q3808" s="238"/>
      <c r="R3808" s="238"/>
      <c r="S3808" s="238"/>
      <c r="T3808" s="238"/>
    </row>
    <row r="3809" spans="17:20" x14ac:dyDescent="0.3">
      <c r="Q3809" s="238"/>
      <c r="R3809" s="238"/>
      <c r="S3809" s="238"/>
      <c r="T3809" s="238"/>
    </row>
    <row r="3810" spans="17:20" x14ac:dyDescent="0.3">
      <c r="Q3810" s="238"/>
      <c r="R3810" s="238"/>
      <c r="S3810" s="238"/>
      <c r="T3810" s="238"/>
    </row>
    <row r="3811" spans="17:20" x14ac:dyDescent="0.3">
      <c r="Q3811" s="238"/>
      <c r="R3811" s="238"/>
      <c r="S3811" s="238"/>
      <c r="T3811" s="238"/>
    </row>
    <row r="3812" spans="17:20" x14ac:dyDescent="0.3">
      <c r="Q3812" s="238"/>
      <c r="R3812" s="238"/>
      <c r="S3812" s="238"/>
      <c r="T3812" s="238"/>
    </row>
    <row r="3813" spans="17:20" x14ac:dyDescent="0.3">
      <c r="Q3813" s="238"/>
      <c r="R3813" s="238"/>
      <c r="S3813" s="238"/>
      <c r="T3813" s="238"/>
    </row>
    <row r="3814" spans="17:20" x14ac:dyDescent="0.3">
      <c r="Q3814" s="238"/>
      <c r="R3814" s="238"/>
      <c r="S3814" s="238"/>
      <c r="T3814" s="238"/>
    </row>
    <row r="3815" spans="17:20" x14ac:dyDescent="0.3">
      <c r="Q3815" s="238"/>
      <c r="R3815" s="238"/>
      <c r="S3815" s="238"/>
      <c r="T3815" s="238"/>
    </row>
    <row r="3816" spans="17:20" x14ac:dyDescent="0.3">
      <c r="Q3816" s="238"/>
      <c r="R3816" s="238"/>
      <c r="S3816" s="238"/>
      <c r="T3816" s="238"/>
    </row>
    <row r="3817" spans="17:20" x14ac:dyDescent="0.3">
      <c r="Q3817" s="238"/>
      <c r="R3817" s="238"/>
      <c r="S3817" s="238"/>
      <c r="T3817" s="238"/>
    </row>
    <row r="3818" spans="17:20" x14ac:dyDescent="0.3">
      <c r="Q3818" s="238"/>
      <c r="R3818" s="238"/>
      <c r="S3818" s="238"/>
      <c r="T3818" s="238"/>
    </row>
    <row r="3819" spans="17:20" x14ac:dyDescent="0.3">
      <c r="Q3819" s="238"/>
      <c r="R3819" s="238"/>
      <c r="S3819" s="238"/>
      <c r="T3819" s="238"/>
    </row>
    <row r="3820" spans="17:20" x14ac:dyDescent="0.3">
      <c r="Q3820" s="238"/>
      <c r="R3820" s="238"/>
      <c r="S3820" s="238"/>
      <c r="T3820" s="238"/>
    </row>
  </sheetData>
  <sheetProtection formatCells="0" formatRows="0" selectLockedCells="1" autoFilter="0"/>
  <protectedRanges>
    <protectedRange password="C705" sqref="R27:R28 R31:R32" name="Range1"/>
  </protectedRanges>
  <mergeCells count="42">
    <mergeCell ref="B204:B293"/>
    <mergeCell ref="B132:B136"/>
    <mergeCell ref="B137:B145"/>
    <mergeCell ref="B146:B158"/>
    <mergeCell ref="B159:B160"/>
    <mergeCell ref="B161:B164"/>
    <mergeCell ref="B165:B203"/>
    <mergeCell ref="B130:B131"/>
    <mergeCell ref="B1:R1"/>
    <mergeCell ref="Q14:R14"/>
    <mergeCell ref="Q19:R19"/>
    <mergeCell ref="B8:D8"/>
    <mergeCell ref="E8:F8"/>
    <mergeCell ref="E9:F9"/>
    <mergeCell ref="M14:M15"/>
    <mergeCell ref="M17:M18"/>
    <mergeCell ref="B16:B18"/>
    <mergeCell ref="B117:B123"/>
    <mergeCell ref="B124:B125"/>
    <mergeCell ref="B126:B129"/>
    <mergeCell ref="C16:C18"/>
    <mergeCell ref="D16:D18"/>
    <mergeCell ref="E16:E18"/>
    <mergeCell ref="B21:E22"/>
    <mergeCell ref="L26:L28"/>
    <mergeCell ref="K26:K28"/>
    <mergeCell ref="B44:B46"/>
    <mergeCell ref="E44:E46"/>
    <mergeCell ref="E29:E31"/>
    <mergeCell ref="B38:E40"/>
    <mergeCell ref="G25:I26"/>
    <mergeCell ref="G27:H29"/>
    <mergeCell ref="I27:I29"/>
    <mergeCell ref="B29:B31"/>
    <mergeCell ref="C29:C31"/>
    <mergeCell ref="D29:D31"/>
    <mergeCell ref="P76:P82"/>
    <mergeCell ref="P86:P90"/>
    <mergeCell ref="P91:P92"/>
    <mergeCell ref="P68:P75"/>
    <mergeCell ref="C44:C46"/>
    <mergeCell ref="D44:D46"/>
  </mergeCells>
  <phoneticPr fontId="0" type="noConversion"/>
  <conditionalFormatting sqref="K14:M14 K16:M16 K15:L15">
    <cfRule type="expression" dxfId="6" priority="12">
      <formula>$M$13="Value"</formula>
    </cfRule>
  </conditionalFormatting>
  <conditionalFormatting sqref="K17:M17 K19:M19 K18:L18">
    <cfRule type="expression" dxfId="5" priority="9">
      <formula>$M$13&lt;&gt;"Value"</formula>
    </cfRule>
  </conditionalFormatting>
  <conditionalFormatting sqref="B29:E29 B32:E37">
    <cfRule type="expression" dxfId="4" priority="8">
      <formula>$E$25="No"</formula>
    </cfRule>
  </conditionalFormatting>
  <conditionalFormatting sqref="B16:E20">
    <cfRule type="expression" dxfId="3" priority="14">
      <formula>$E$25="Yes"</formula>
    </cfRule>
  </conditionalFormatting>
  <conditionalFormatting sqref="C44:D44">
    <cfRule type="expression" dxfId="2" priority="3">
      <formula>$E$25="No"</formula>
    </cfRule>
  </conditionalFormatting>
  <conditionalFormatting sqref="C47:E50">
    <cfRule type="expression" dxfId="1" priority="2">
      <formula>$E$25="No"</formula>
    </cfRule>
  </conditionalFormatting>
  <conditionalFormatting sqref="B42:E54 E54:E56">
    <cfRule type="expression" dxfId="0" priority="1" stopIfTrue="1">
      <formula>$E$25="No"</formula>
    </cfRule>
  </conditionalFormatting>
  <dataValidations count="8">
    <dataValidation type="list" allowBlank="1" showInputMessage="1" showErrorMessage="1" sqref="E25 E9:F9 R24" xr:uid="{00000000-0002-0000-0000-000000000000}">
      <formula1>yesno</formula1>
    </dataValidation>
    <dataValidation type="list" allowBlank="1" showInputMessage="1" showErrorMessage="1" sqref="M13" xr:uid="{00000000-0002-0000-0000-000001000000}">
      <formula1>deduction</formula1>
    </dataValidation>
    <dataValidation type="list" allowBlank="1" showInputMessage="1" showErrorMessage="1" sqref="E26 E13" xr:uid="{00000000-0002-0000-0000-000002000000}">
      <formula1>years</formula1>
    </dataValidation>
    <dataValidation type="list" allowBlank="1" showInputMessage="1" showErrorMessage="1" sqref="Q14" xr:uid="{00000000-0002-0000-0000-000003000000}">
      <formula1>deductmod</formula1>
    </dataValidation>
    <dataValidation type="list" allowBlank="1" showInputMessage="1" showErrorMessage="1" sqref="Q19:R19" xr:uid="{00000000-0002-0000-0000-000004000000}">
      <formula1>deductmod2</formula1>
    </dataValidation>
    <dataValidation type="list" allowBlank="1" showInputMessage="1" showErrorMessage="1" sqref="E27" xr:uid="{00000000-0002-0000-0000-000005000000}">
      <formula1>yes</formula1>
    </dataValidation>
    <dataValidation type="list" allowBlank="1" showInputMessage="1" showErrorMessage="1" sqref="E15" xr:uid="{00000000-0002-0000-0000-000006000000}">
      <formula1>no</formula1>
    </dataValidation>
    <dataValidation type="custom" allowBlank="1" showInputMessage="1" showErrorMessage="1" sqref="R26 R30" xr:uid="{00000000-0002-0000-0000-000007000000}">
      <formula1>AND(R26&lt;=100, R26&gt;=0)</formula1>
    </dataValidation>
  </dataValidations>
  <pageMargins left="0.7" right="0.7" top="0.75" bottom="0.75" header="0.3" footer="0.3"/>
  <pageSetup orientation="portrait" r:id="rId1"/>
  <ignoredErrors>
    <ignoredError sqref="C19:C20 D19:D20 E19:E20 E14 C33:C34"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46" r:id="rId4" name="Button 22">
              <controlPr defaultSize="0" print="0" autoFill="0" autoPict="0" macro="[0]!Open_Program">
                <anchor moveWithCells="1">
                  <from>
                    <xdr:col>8</xdr:col>
                    <xdr:colOff>228600</xdr:colOff>
                    <xdr:row>5</xdr:row>
                    <xdr:rowOff>38100</xdr:rowOff>
                  </from>
                  <to>
                    <xdr:col>10</xdr:col>
                    <xdr:colOff>350520</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
  <sheetViews>
    <sheetView workbookViewId="0">
      <selection activeCell="F2" sqref="F2"/>
    </sheetView>
  </sheetViews>
  <sheetFormatPr defaultRowHeight="14.4" x14ac:dyDescent="0.3"/>
  <sheetData>
    <row r="1" spans="1:9" x14ac:dyDescent="0.3">
      <c r="A1" t="s">
        <v>4</v>
      </c>
      <c r="B1" t="s">
        <v>1074</v>
      </c>
      <c r="C1" t="s">
        <v>1075</v>
      </c>
      <c r="D1" t="s">
        <v>1076</v>
      </c>
      <c r="E1" t="s">
        <v>7</v>
      </c>
      <c r="F1" t="s">
        <v>1077</v>
      </c>
      <c r="G1" t="s">
        <v>1081</v>
      </c>
      <c r="H1" t="s">
        <v>1082</v>
      </c>
      <c r="I1" t="s">
        <v>1083</v>
      </c>
    </row>
    <row r="2" spans="1:9" x14ac:dyDescent="0.3">
      <c r="A2">
        <f>'Hoja de parametros'!B47</f>
        <v>1</v>
      </c>
      <c r="B2">
        <f>'Hoja de parametros'!C47</f>
        <v>0</v>
      </c>
      <c r="C2">
        <f>'Hoja de parametros'!D47</f>
        <v>20000000</v>
      </c>
      <c r="D2">
        <f>'Hoja de parametros'!E47</f>
        <v>240000</v>
      </c>
      <c r="E2">
        <f>'Hoja de parametros'!E51</f>
        <v>10</v>
      </c>
      <c r="F2">
        <f>'Hoja de parametros'!E52</f>
        <v>70</v>
      </c>
      <c r="G2">
        <f>'Hoja de parametros'!E54</f>
        <v>8</v>
      </c>
      <c r="H2">
        <f>'Hoja de parametros'!E56</f>
        <v>50</v>
      </c>
      <c r="I2">
        <f>'Hoja de parametros'!E55</f>
        <v>8</v>
      </c>
    </row>
    <row r="3" spans="1:9" x14ac:dyDescent="0.3">
      <c r="A3">
        <f>'Hoja de parametros'!B48</f>
        <v>2</v>
      </c>
      <c r="B3">
        <f>'Hoja de parametros'!C48</f>
        <v>20000000.000100002</v>
      </c>
      <c r="C3">
        <f>'Hoja de parametros'!D48</f>
        <v>40000000</v>
      </c>
      <c r="D3">
        <f>'Hoja de parametros'!E48</f>
        <v>480000</v>
      </c>
    </row>
    <row r="4" spans="1:9" x14ac:dyDescent="0.3">
      <c r="A4">
        <f>'Hoja de parametros'!B49</f>
        <v>3</v>
      </c>
      <c r="B4">
        <f>'Hoja de parametros'!C49</f>
        <v>40000000.000100002</v>
      </c>
      <c r="C4">
        <f>'Hoja de parametros'!D49</f>
        <v>60000000</v>
      </c>
      <c r="D4">
        <f>'Hoja de parametros'!E49</f>
        <v>720000</v>
      </c>
    </row>
    <row r="5" spans="1:9" x14ac:dyDescent="0.3">
      <c r="A5">
        <f>'Hoja de parametros'!B50</f>
        <v>4</v>
      </c>
      <c r="B5">
        <f>'Hoja de parametros'!C50</f>
        <v>60000000.000100002</v>
      </c>
      <c r="C5">
        <f>'Hoja de parametros'!D50</f>
        <v>80000000</v>
      </c>
      <c r="D5">
        <f>'Hoja de parametros'!E50</f>
        <v>960000</v>
      </c>
    </row>
  </sheetData>
  <phoneticPr fontId="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5"/>
  <sheetViews>
    <sheetView workbookViewId="0">
      <selection activeCell="D37" sqref="D37"/>
    </sheetView>
  </sheetViews>
  <sheetFormatPr defaultRowHeight="14.4" x14ac:dyDescent="0.3"/>
  <sheetData>
    <row r="1" spans="1:4" x14ac:dyDescent="0.3">
      <c r="A1" t="s">
        <v>801</v>
      </c>
      <c r="B1" t="s">
        <v>802</v>
      </c>
      <c r="C1" t="s">
        <v>804</v>
      </c>
      <c r="D1" t="s">
        <v>803</v>
      </c>
    </row>
    <row r="2" spans="1:4" x14ac:dyDescent="0.3">
      <c r="A2">
        <f>'Hoja de parametros'!K29</f>
        <v>2016</v>
      </c>
      <c r="B2">
        <f>'Hoja de parametros'!L29</f>
        <v>18317316</v>
      </c>
      <c r="D2">
        <f>'Hoja de parametros'!$L$24</f>
        <v>0.87</v>
      </c>
    </row>
    <row r="3" spans="1:4" x14ac:dyDescent="0.3">
      <c r="A3">
        <f>'Hoja de parametros'!K30</f>
        <v>2017</v>
      </c>
      <c r="B3">
        <f>'Hoja de parametros'!L30</f>
        <v>18984539</v>
      </c>
      <c r="C3">
        <f>B3/B2-1</f>
        <v>3.6425806051497922E-2</v>
      </c>
    </row>
    <row r="4" spans="1:4" x14ac:dyDescent="0.3">
      <c r="A4">
        <f>'Hoja de parametros'!K31</f>
        <v>2018</v>
      </c>
      <c r="B4">
        <f>'Hoja de parametros'!L31</f>
        <v>19460802</v>
      </c>
      <c r="C4">
        <f>B4/B3-1</f>
        <v>2.5086887809074421E-2</v>
      </c>
    </row>
    <row r="5" spans="1:4" x14ac:dyDescent="0.3">
      <c r="A5">
        <f>'Hoja de parametros'!K32</f>
        <v>2019</v>
      </c>
      <c r="B5">
        <f>'Hoja de parametros'!L32</f>
        <v>19577593</v>
      </c>
      <c r="C5">
        <f>B5/B4-1</f>
        <v>6.0013456793814868E-3</v>
      </c>
    </row>
  </sheetData>
  <phoneticPr fontId="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9"/>
  <sheetViews>
    <sheetView workbookViewId="0">
      <selection activeCell="E36" sqref="E36"/>
    </sheetView>
  </sheetViews>
  <sheetFormatPr defaultRowHeight="14.4" x14ac:dyDescent="0.3"/>
  <cols>
    <col min="7" max="7" width="9.88671875" bestFit="1" customWidth="1"/>
  </cols>
  <sheetData>
    <row r="1" spans="1:7" x14ac:dyDescent="0.3">
      <c r="A1" t="s">
        <v>800</v>
      </c>
      <c r="B1" s="11" t="s">
        <v>795</v>
      </c>
      <c r="C1" s="11" t="s">
        <v>2</v>
      </c>
      <c r="D1" s="11" t="s">
        <v>796</v>
      </c>
      <c r="E1" s="11" t="s">
        <v>797</v>
      </c>
      <c r="F1" s="11" t="s">
        <v>15</v>
      </c>
      <c r="G1" s="11" t="s">
        <v>798</v>
      </c>
    </row>
    <row r="2" spans="1:7" x14ac:dyDescent="0.3">
      <c r="A2" t="str">
        <f>_xlfn.CONCAT(B2,"_",C2)</f>
        <v>2019_1</v>
      </c>
      <c r="B2" s="11">
        <v>2019</v>
      </c>
      <c r="C2" s="11">
        <v>1</v>
      </c>
      <c r="D2" s="11">
        <v>3</v>
      </c>
      <c r="E2" s="11">
        <v>10</v>
      </c>
      <c r="F2" s="11">
        <v>8</v>
      </c>
      <c r="G2" s="12">
        <v>2112562</v>
      </c>
    </row>
    <row r="3" spans="1:7" x14ac:dyDescent="0.3">
      <c r="A3" t="str">
        <f t="shared" ref="A3:A9" si="0">_xlfn.CONCAT(B3,"_",C3)</f>
        <v>2018_1</v>
      </c>
      <c r="B3" s="11">
        <v>2018</v>
      </c>
      <c r="C3" s="11">
        <v>1</v>
      </c>
      <c r="D3" s="11">
        <v>4</v>
      </c>
      <c r="E3" s="11">
        <v>10</v>
      </c>
      <c r="F3" s="11">
        <v>8</v>
      </c>
      <c r="G3" s="12">
        <v>2112562</v>
      </c>
    </row>
    <row r="4" spans="1:7" x14ac:dyDescent="0.3">
      <c r="A4" t="str">
        <f t="shared" si="0"/>
        <v>2017_1</v>
      </c>
      <c r="B4" s="11">
        <v>2017</v>
      </c>
      <c r="C4" s="11">
        <v>1</v>
      </c>
      <c r="D4" s="11">
        <v>5</v>
      </c>
      <c r="E4" s="11">
        <v>10</v>
      </c>
      <c r="F4" s="11">
        <v>8</v>
      </c>
      <c r="G4" s="12">
        <v>2041513</v>
      </c>
    </row>
    <row r="5" spans="1:7" x14ac:dyDescent="0.3">
      <c r="A5" t="str">
        <f t="shared" si="0"/>
        <v>2016_1</v>
      </c>
      <c r="B5" s="11">
        <v>2016</v>
      </c>
      <c r="C5" s="11">
        <v>1</v>
      </c>
      <c r="D5" s="11">
        <v>6</v>
      </c>
      <c r="E5" s="11">
        <v>10</v>
      </c>
      <c r="F5" s="11">
        <v>8</v>
      </c>
      <c r="G5" s="12">
        <v>1964507</v>
      </c>
    </row>
    <row r="6" spans="1:7" x14ac:dyDescent="0.3">
      <c r="A6" t="str">
        <f t="shared" si="0"/>
        <v>2016_2</v>
      </c>
      <c r="B6" s="11">
        <v>2016</v>
      </c>
      <c r="C6" s="11">
        <v>2</v>
      </c>
      <c r="D6" s="11">
        <v>10</v>
      </c>
      <c r="E6" s="11" t="s">
        <v>3</v>
      </c>
      <c r="F6" s="11">
        <v>10</v>
      </c>
      <c r="G6" s="12">
        <v>1964507</v>
      </c>
    </row>
    <row r="7" spans="1:7" x14ac:dyDescent="0.3">
      <c r="A7" t="str">
        <f t="shared" si="0"/>
        <v>2017_2</v>
      </c>
      <c r="B7" s="11">
        <v>2017</v>
      </c>
      <c r="C7" s="11">
        <v>2</v>
      </c>
      <c r="D7" s="11">
        <v>10</v>
      </c>
      <c r="E7" s="11" t="s">
        <v>3</v>
      </c>
      <c r="F7" s="11">
        <v>10</v>
      </c>
      <c r="G7" s="12">
        <v>2041513</v>
      </c>
    </row>
    <row r="8" spans="1:7" x14ac:dyDescent="0.3">
      <c r="A8" t="str">
        <f t="shared" si="0"/>
        <v>2018_2</v>
      </c>
      <c r="B8" s="11">
        <v>2018</v>
      </c>
      <c r="C8" s="11">
        <v>2</v>
      </c>
      <c r="D8" s="11">
        <v>10</v>
      </c>
      <c r="E8" s="11" t="s">
        <v>3</v>
      </c>
      <c r="F8" s="11">
        <v>10</v>
      </c>
      <c r="G8" s="12">
        <v>2112562</v>
      </c>
    </row>
    <row r="9" spans="1:7" x14ac:dyDescent="0.3">
      <c r="A9" t="str">
        <f t="shared" si="0"/>
        <v>2019_2</v>
      </c>
      <c r="B9" s="11">
        <v>2019</v>
      </c>
      <c r="C9" s="11">
        <v>2</v>
      </c>
      <c r="D9" s="11">
        <v>10</v>
      </c>
      <c r="E9" s="11" t="s">
        <v>3</v>
      </c>
      <c r="F9" s="11">
        <v>10</v>
      </c>
      <c r="G9" s="12">
        <v>2112562</v>
      </c>
    </row>
  </sheetData>
  <phoneticPr fontId="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6"/>
  <sheetViews>
    <sheetView workbookViewId="0">
      <selection activeCell="A3" sqref="A3"/>
    </sheetView>
  </sheetViews>
  <sheetFormatPr defaultRowHeight="14.4" x14ac:dyDescent="0.3"/>
  <cols>
    <col min="1" max="1" width="14" bestFit="1" customWidth="1"/>
  </cols>
  <sheetData>
    <row r="1" spans="1:2" x14ac:dyDescent="0.3">
      <c r="A1" t="s">
        <v>21</v>
      </c>
      <c r="B1" t="s">
        <v>7</v>
      </c>
    </row>
    <row r="2" spans="1:2" x14ac:dyDescent="0.3">
      <c r="A2" t="s">
        <v>30</v>
      </c>
      <c r="B2">
        <f>'Hoja de parametros'!I17</f>
        <v>4.9000000000000004</v>
      </c>
    </row>
    <row r="3" spans="1:2" x14ac:dyDescent="0.3">
      <c r="A3" t="s">
        <v>29</v>
      </c>
      <c r="B3">
        <f>'Hoja de parametros'!I18</f>
        <v>4.0999999999999996</v>
      </c>
    </row>
    <row r="4" spans="1:2" x14ac:dyDescent="0.3">
      <c r="A4" t="s">
        <v>26</v>
      </c>
      <c r="B4">
        <f>'Hoja de parametros'!I19</f>
        <v>11</v>
      </c>
    </row>
    <row r="5" spans="1:2" x14ac:dyDescent="0.3">
      <c r="A5" t="s">
        <v>27</v>
      </c>
      <c r="B5">
        <f>'Hoja de parametros'!I20</f>
        <v>10</v>
      </c>
    </row>
    <row r="6" spans="1:2" x14ac:dyDescent="0.3">
      <c r="A6" t="s">
        <v>28</v>
      </c>
      <c r="B6">
        <f>'Hoja de parametros'!I21</f>
        <v>16</v>
      </c>
    </row>
  </sheetData>
  <phoneticPr fontId="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3"/>
  <sheetViews>
    <sheetView workbookViewId="0">
      <selection activeCell="A2" sqref="A2"/>
    </sheetView>
  </sheetViews>
  <sheetFormatPr defaultRowHeight="14.4" x14ac:dyDescent="0.3"/>
  <sheetData>
    <row r="1" spans="1:3" x14ac:dyDescent="0.3">
      <c r="A1" t="s">
        <v>21</v>
      </c>
      <c r="B1" t="s">
        <v>24</v>
      </c>
      <c r="C1" t="s">
        <v>25</v>
      </c>
    </row>
    <row r="2" spans="1:3" x14ac:dyDescent="0.3">
      <c r="A2" t="s">
        <v>22</v>
      </c>
      <c r="B2">
        <f>'Hoja de parametros'!M19</f>
        <v>30000000</v>
      </c>
      <c r="C2">
        <f>IF('Hoja de parametros'!$M$13="Value",1,0)</f>
        <v>0</v>
      </c>
    </row>
    <row r="3" spans="1:3" x14ac:dyDescent="0.3">
      <c r="A3" t="s">
        <v>23</v>
      </c>
      <c r="B3">
        <f>'Hoja de parametros'!M16</f>
        <v>100</v>
      </c>
      <c r="C3">
        <f>IF('Hoja de parametros'!$M$13="Value",0,1)</f>
        <v>1</v>
      </c>
    </row>
  </sheetData>
  <phoneticPr fontId="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T3"/>
  <sheetViews>
    <sheetView workbookViewId="0">
      <selection activeCell="R2" sqref="R2"/>
    </sheetView>
  </sheetViews>
  <sheetFormatPr defaultRowHeight="14.4" x14ac:dyDescent="0.3"/>
  <sheetData>
    <row r="1" spans="1:20" x14ac:dyDescent="0.3">
      <c r="A1" t="s">
        <v>4</v>
      </c>
      <c r="B1" t="s">
        <v>5</v>
      </c>
      <c r="C1" t="s">
        <v>6</v>
      </c>
      <c r="D1" t="s">
        <v>7</v>
      </c>
      <c r="E1" t="s">
        <v>8</v>
      </c>
      <c r="F1" t="s">
        <v>11</v>
      </c>
      <c r="G1" t="s">
        <v>31</v>
      </c>
      <c r="H1" t="s">
        <v>33</v>
      </c>
      <c r="I1" t="s">
        <v>57</v>
      </c>
      <c r="J1" t="s">
        <v>801</v>
      </c>
      <c r="K1" t="s">
        <v>1059</v>
      </c>
      <c r="L1" t="s">
        <v>1066</v>
      </c>
      <c r="M1" t="s">
        <v>1071</v>
      </c>
      <c r="N1" t="s">
        <v>1072</v>
      </c>
      <c r="O1" t="s">
        <v>1611</v>
      </c>
      <c r="P1" t="s">
        <v>1612</v>
      </c>
      <c r="Q1" t="s">
        <v>1613</v>
      </c>
      <c r="R1" t="s">
        <v>1614</v>
      </c>
      <c r="S1" t="s">
        <v>1615</v>
      </c>
      <c r="T1" t="s">
        <v>1616</v>
      </c>
    </row>
    <row r="2" spans="1:20" x14ac:dyDescent="0.3">
      <c r="A2">
        <f>'Hoja de parametros'!B19</f>
        <v>1</v>
      </c>
      <c r="B2">
        <f>'Hoja de parametros'!C19</f>
        <v>6</v>
      </c>
      <c r="C2">
        <f>'Hoja de parametros'!D19</f>
        <v>10</v>
      </c>
      <c r="D2">
        <f>'Hoja de parametros'!E19</f>
        <v>8</v>
      </c>
      <c r="E2">
        <f>'Hoja de parametros'!E14</f>
        <v>1964507</v>
      </c>
      <c r="F2">
        <f>IF('Hoja de parametros'!E25="Yes",0,1)</f>
        <v>0</v>
      </c>
      <c r="G2">
        <f>'Hoja de parametros'!H13</f>
        <v>10</v>
      </c>
      <c r="H2">
        <f>IF('Hoja de parametros'!E9="Yes",1,0)</f>
        <v>0</v>
      </c>
      <c r="I2">
        <f>'Hoja de parametros'!I27</f>
        <v>800000</v>
      </c>
      <c r="J2">
        <f>'Hoja de parametros'!E13</f>
        <v>2016</v>
      </c>
      <c r="K2">
        <f>IF('Hoja de parametros'!E15="Yes",1,0)</f>
        <v>0</v>
      </c>
      <c r="L2">
        <f>INDEX(combinations!Y2:$Z$5, MATCH('Hoja de parametros'!$Q$14,deductmod,0),2)</f>
        <v>3</v>
      </c>
      <c r="M2">
        <f>INDEX(combinations!$AA$2:$AB$4, MATCH('Hoja de parametros'!$Q$19,deductmod2,0),2)</f>
        <v>1</v>
      </c>
      <c r="N2">
        <f>IF('Hoja de parametros'!$R$24="Yes",1,0)</f>
        <v>1</v>
      </c>
      <c r="O2">
        <f>'Hoja de parametros'!R26</f>
        <v>30</v>
      </c>
      <c r="P2">
        <f>'Hoja de parametros'!R27</f>
        <v>0</v>
      </c>
      <c r="Q2">
        <f>'Hoja de parametros'!R28</f>
        <v>0</v>
      </c>
      <c r="R2">
        <f>'Hoja de parametros'!$R$30</f>
        <v>10</v>
      </c>
      <c r="S2">
        <f>'Hoja de parametros'!$R$31</f>
        <v>0</v>
      </c>
      <c r="T2">
        <f>'Hoja de parametros'!$R$32</f>
        <v>0</v>
      </c>
    </row>
    <row r="3" spans="1:20" x14ac:dyDescent="0.3">
      <c r="A3">
        <f>'Hoja de parametros'!B20</f>
        <v>2</v>
      </c>
      <c r="B3">
        <f>'Hoja de parametros'!C20</f>
        <v>10</v>
      </c>
      <c r="C3" t="str">
        <f>'Hoja de parametros'!D20</f>
        <v>.</v>
      </c>
      <c r="D3">
        <f>'Hoja de parametros'!E20</f>
        <v>10</v>
      </c>
    </row>
  </sheetData>
  <phoneticPr fontId="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7"/>
  <sheetViews>
    <sheetView workbookViewId="0">
      <selection activeCell="G14" sqref="G14"/>
    </sheetView>
  </sheetViews>
  <sheetFormatPr defaultRowHeight="14.4" x14ac:dyDescent="0.3"/>
  <cols>
    <col min="2" max="2" width="14.109375" bestFit="1" customWidth="1"/>
    <col min="3" max="3" width="14.44140625" bestFit="1" customWidth="1"/>
  </cols>
  <sheetData>
    <row r="1" spans="1:7" x14ac:dyDescent="0.3">
      <c r="A1" t="s">
        <v>4</v>
      </c>
      <c r="B1" t="s">
        <v>5</v>
      </c>
      <c r="C1" t="s">
        <v>6</v>
      </c>
      <c r="D1" t="s">
        <v>7</v>
      </c>
      <c r="E1" t="s">
        <v>801</v>
      </c>
      <c r="F1" t="s">
        <v>1059</v>
      </c>
      <c r="G1" t="s">
        <v>1084</v>
      </c>
    </row>
    <row r="2" spans="1:7" x14ac:dyDescent="0.3">
      <c r="A2">
        <f>'Hoja de parametros'!B32</f>
        <v>1</v>
      </c>
      <c r="B2">
        <f>'Hoja de parametros'!C32</f>
        <v>0</v>
      </c>
      <c r="C2">
        <f>'Hoja de parametros'!D32</f>
        <v>50000000</v>
      </c>
      <c r="D2">
        <f>'Hoja de parametros'!E32</f>
        <v>8</v>
      </c>
      <c r="E2">
        <f>'Hoja de parametros'!E26</f>
        <v>2018</v>
      </c>
      <c r="F2">
        <f>IF('Hoja de parametros'!E27="Yes",1,0)</f>
        <v>1</v>
      </c>
      <c r="G2">
        <f>'Hoja de parametros'!E28</f>
        <v>80</v>
      </c>
    </row>
    <row r="3" spans="1:7" x14ac:dyDescent="0.3">
      <c r="A3">
        <f>'Hoja de parametros'!B33</f>
        <v>2</v>
      </c>
      <c r="B3">
        <f>'Hoja de parametros'!C33</f>
        <v>50000000.000100002</v>
      </c>
      <c r="C3">
        <f>'Hoja de parametros'!D33</f>
        <v>150000000</v>
      </c>
      <c r="D3">
        <f>'Hoja de parametros'!E33</f>
        <v>9</v>
      </c>
    </row>
    <row r="4" spans="1:7" x14ac:dyDescent="0.3">
      <c r="A4">
        <f>'Hoja de parametros'!B34</f>
        <v>3</v>
      </c>
      <c r="B4">
        <f>'Hoja de parametros'!C34</f>
        <v>150000000.00009999</v>
      </c>
      <c r="C4" t="str">
        <f>'Hoja de parametros'!D34</f>
        <v>.</v>
      </c>
      <c r="D4">
        <f>'Hoja de parametros'!E34</f>
        <v>10</v>
      </c>
    </row>
    <row r="5" spans="1:7" x14ac:dyDescent="0.3">
      <c r="A5">
        <f>'Hoja de parametros'!B35</f>
        <v>4</v>
      </c>
      <c r="B5">
        <f>'Hoja de parametros'!C35</f>
        <v>0</v>
      </c>
      <c r="C5">
        <f>'Hoja de parametros'!D35</f>
        <v>0</v>
      </c>
      <c r="D5">
        <f>'Hoja de parametros'!E35</f>
        <v>0</v>
      </c>
    </row>
    <row r="6" spans="1:7" x14ac:dyDescent="0.3">
      <c r="A6">
        <f>'Hoja de parametros'!B36</f>
        <v>5</v>
      </c>
      <c r="B6">
        <f>'Hoja de parametros'!C36</f>
        <v>0</v>
      </c>
      <c r="C6">
        <f>'Hoja de parametros'!D36</f>
        <v>0</v>
      </c>
      <c r="D6">
        <f>'Hoja de parametros'!E36</f>
        <v>0</v>
      </c>
    </row>
    <row r="7" spans="1:7" x14ac:dyDescent="0.3">
      <c r="A7">
        <f>'Hoja de parametros'!B37</f>
        <v>6</v>
      </c>
      <c r="B7">
        <f>'Hoja de parametros'!C37</f>
        <v>0</v>
      </c>
      <c r="C7">
        <f>'Hoja de parametros'!D37</f>
        <v>0</v>
      </c>
      <c r="D7">
        <f>'Hoja de parametros'!E37</f>
        <v>0</v>
      </c>
    </row>
  </sheetData>
  <phoneticPr fontId="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I103"/>
  <sheetViews>
    <sheetView workbookViewId="0">
      <selection activeCell="E16" sqref="E16"/>
    </sheetView>
  </sheetViews>
  <sheetFormatPr defaultRowHeight="14.4" x14ac:dyDescent="0.3"/>
  <cols>
    <col min="1" max="1" width="9.33203125" customWidth="1"/>
  </cols>
  <sheetData>
    <row r="1" spans="1:35" x14ac:dyDescent="0.3">
      <c r="A1" t="s">
        <v>34</v>
      </c>
      <c r="B1" t="s">
        <v>35</v>
      </c>
      <c r="C1" t="s">
        <v>58</v>
      </c>
      <c r="D1" t="s">
        <v>8750</v>
      </c>
      <c r="E1" t="s">
        <v>9007</v>
      </c>
      <c r="F1" t="s">
        <v>353</v>
      </c>
      <c r="G1" t="s">
        <v>4351</v>
      </c>
      <c r="H1" t="s">
        <v>4352</v>
      </c>
      <c r="I1" t="s">
        <v>4353</v>
      </c>
      <c r="J1" t="s">
        <v>7386</v>
      </c>
      <c r="K1" t="s">
        <v>4868</v>
      </c>
      <c r="L1" t="s">
        <v>36</v>
      </c>
      <c r="M1" t="s">
        <v>37</v>
      </c>
      <c r="N1" t="s">
        <v>38</v>
      </c>
      <c r="O1" t="s">
        <v>39</v>
      </c>
      <c r="P1" t="s">
        <v>2584</v>
      </c>
      <c r="Q1" t="s">
        <v>2585</v>
      </c>
      <c r="R1" t="s">
        <v>2586</v>
      </c>
      <c r="S1" t="s">
        <v>3115</v>
      </c>
      <c r="T1" t="s">
        <v>3100</v>
      </c>
      <c r="U1" t="s">
        <v>3102</v>
      </c>
      <c r="V1" t="s">
        <v>3104</v>
      </c>
      <c r="W1" t="s">
        <v>3106</v>
      </c>
      <c r="X1" t="s">
        <v>3109</v>
      </c>
      <c r="Y1" t="s">
        <v>3111</v>
      </c>
      <c r="Z1" t="s">
        <v>40</v>
      </c>
      <c r="AA1" t="s">
        <v>5064</v>
      </c>
      <c r="AB1" t="s">
        <v>5065</v>
      </c>
      <c r="AC1" t="s">
        <v>5066</v>
      </c>
      <c r="AD1" t="s">
        <v>42</v>
      </c>
      <c r="AE1" t="s">
        <v>1763</v>
      </c>
      <c r="AF1" t="s">
        <v>1764</v>
      </c>
      <c r="AG1" t="s">
        <v>340</v>
      </c>
      <c r="AH1" t="s">
        <v>8938</v>
      </c>
      <c r="AI1" t="s">
        <v>9008</v>
      </c>
    </row>
    <row r="2" spans="1:35" x14ac:dyDescent="0.3">
      <c r="A2" s="103">
        <v>0</v>
      </c>
      <c r="B2" s="103">
        <v>0</v>
      </c>
      <c r="C2" s="103">
        <v>0</v>
      </c>
      <c r="D2" s="103"/>
      <c r="E2" s="103"/>
      <c r="F2" s="103">
        <v>0</v>
      </c>
      <c r="G2" s="103">
        <v>0</v>
      </c>
      <c r="H2" s="103">
        <v>0</v>
      </c>
      <c r="I2" s="103">
        <v>0</v>
      </c>
      <c r="J2" s="103">
        <v>0</v>
      </c>
      <c r="K2" s="103">
        <v>0</v>
      </c>
      <c r="L2" s="103">
        <v>0</v>
      </c>
      <c r="M2" s="103">
        <v>0</v>
      </c>
      <c r="N2" s="103">
        <v>0</v>
      </c>
      <c r="O2" s="103">
        <v>0</v>
      </c>
      <c r="P2" s="103">
        <v>0</v>
      </c>
      <c r="Q2" s="103">
        <v>0</v>
      </c>
      <c r="R2" s="103">
        <v>0</v>
      </c>
      <c r="S2" s="103">
        <v>0</v>
      </c>
      <c r="T2" s="103">
        <v>0</v>
      </c>
      <c r="U2" s="103">
        <v>0</v>
      </c>
      <c r="V2" s="103">
        <v>0</v>
      </c>
      <c r="W2" s="103">
        <v>0</v>
      </c>
      <c r="X2" s="103">
        <v>0</v>
      </c>
      <c r="Y2" s="103">
        <v>0</v>
      </c>
      <c r="Z2" s="103">
        <v>0</v>
      </c>
      <c r="AA2" s="103">
        <v>0</v>
      </c>
      <c r="AB2" s="103">
        <v>0</v>
      </c>
      <c r="AC2" s="103">
        <v>0</v>
      </c>
      <c r="AD2" s="103">
        <v>0</v>
      </c>
      <c r="AE2" s="103">
        <v>0</v>
      </c>
      <c r="AF2" s="103">
        <v>0</v>
      </c>
      <c r="AG2" s="103">
        <v>0</v>
      </c>
      <c r="AH2" s="103">
        <v>0</v>
      </c>
      <c r="AI2" s="103">
        <v>0</v>
      </c>
    </row>
    <row r="3" spans="1:35" x14ac:dyDescent="0.3">
      <c r="A3" s="103">
        <v>1</v>
      </c>
      <c r="B3" s="103">
        <v>0</v>
      </c>
      <c r="C3" s="103">
        <v>2.9106223969398385E-3</v>
      </c>
      <c r="D3" s="103">
        <v>661433923.26135254</v>
      </c>
      <c r="E3" s="103">
        <v>127345967.10286713</v>
      </c>
      <c r="F3" s="103">
        <v>0</v>
      </c>
      <c r="G3" s="103">
        <v>0</v>
      </c>
      <c r="H3" s="103">
        <v>0</v>
      </c>
      <c r="I3" s="103">
        <v>0</v>
      </c>
      <c r="J3" s="103">
        <v>0</v>
      </c>
      <c r="K3" s="103">
        <v>0</v>
      </c>
      <c r="L3" s="103">
        <v>4.5245185129229204E-2</v>
      </c>
      <c r="M3" s="103">
        <v>9.128300928833058E-3</v>
      </c>
      <c r="N3" s="103">
        <v>2.0608752991293153E-2</v>
      </c>
      <c r="O3" s="103">
        <v>0</v>
      </c>
      <c r="P3" s="103">
        <v>2.5918972585373359E-2</v>
      </c>
      <c r="Q3" s="103">
        <v>0</v>
      </c>
      <c r="R3" s="103">
        <v>0</v>
      </c>
      <c r="S3" s="103">
        <v>0</v>
      </c>
      <c r="T3" s="103">
        <v>1.6568084413143187E-2</v>
      </c>
      <c r="U3" s="103">
        <v>2.2076668866781345E-2</v>
      </c>
      <c r="V3" s="103">
        <v>5.2665310914596841E-3</v>
      </c>
      <c r="W3" s="103">
        <v>0</v>
      </c>
      <c r="X3" s="103">
        <v>3.1631810738710971E-2</v>
      </c>
      <c r="Y3" s="103">
        <v>2.0058779475247389E-2</v>
      </c>
      <c r="Z3" s="103">
        <v>4.2549293522126265E-4</v>
      </c>
      <c r="AA3" s="103">
        <v>4.6053912404493696E-4</v>
      </c>
      <c r="AB3" s="103">
        <v>4.2677636458310862E-4</v>
      </c>
      <c r="AC3" s="103">
        <v>4.4021451724386349E-4</v>
      </c>
      <c r="AD3" s="103">
        <v>6.2978499023013399E-4</v>
      </c>
      <c r="AE3" s="103">
        <v>5.8107075717996103E-4</v>
      </c>
      <c r="AF3" s="103">
        <v>4.8239213363440473E-3</v>
      </c>
      <c r="AG3" s="103">
        <v>1.9092669398818823E-3</v>
      </c>
      <c r="AH3" s="103">
        <v>2.1494424436241388E-3</v>
      </c>
      <c r="AI3" s="103">
        <v>1.3815849088132381E-3</v>
      </c>
    </row>
    <row r="4" spans="1:35" x14ac:dyDescent="0.3">
      <c r="A4" s="103">
        <v>2</v>
      </c>
      <c r="B4" s="103">
        <v>0</v>
      </c>
      <c r="C4" s="103">
        <v>2.9106223969398385E-3</v>
      </c>
      <c r="D4" s="103">
        <v>491050667.18690491</v>
      </c>
      <c r="E4" s="103">
        <v>134716928.22149277</v>
      </c>
      <c r="F4" s="103">
        <v>0</v>
      </c>
      <c r="G4" s="103">
        <v>0</v>
      </c>
      <c r="H4" s="103">
        <v>0</v>
      </c>
      <c r="I4" s="103">
        <v>0</v>
      </c>
      <c r="J4" s="103">
        <v>0</v>
      </c>
      <c r="K4" s="103">
        <v>0</v>
      </c>
      <c r="L4" s="103">
        <v>0.10386921078358552</v>
      </c>
      <c r="M4" s="103">
        <v>1.1631474296952691E-2</v>
      </c>
      <c r="N4" s="103">
        <v>4.7058626317660932E-2</v>
      </c>
      <c r="O4" s="103">
        <v>0</v>
      </c>
      <c r="P4" s="103">
        <v>7.1275750177341834E-2</v>
      </c>
      <c r="Q4" s="103">
        <v>2.7974802401503026E-3</v>
      </c>
      <c r="R4" s="103">
        <v>1.0045650605318859E-2</v>
      </c>
      <c r="S4" s="103">
        <v>0</v>
      </c>
      <c r="T4" s="103">
        <v>3.7676382866738516E-2</v>
      </c>
      <c r="U4" s="103">
        <v>4.0569174227423455E-2</v>
      </c>
      <c r="V4" s="103">
        <v>1.4431241678857308E-2</v>
      </c>
      <c r="W4" s="103">
        <v>0</v>
      </c>
      <c r="X4" s="103">
        <v>5.3939738965889952E-2</v>
      </c>
      <c r="Y4" s="103">
        <v>3.6347585130750301E-2</v>
      </c>
      <c r="Z4" s="103">
        <v>1.1343964863356935E-3</v>
      </c>
      <c r="AA4" s="103">
        <v>1.2278322878969098E-3</v>
      </c>
      <c r="AB4" s="103">
        <v>1.137818206505456E-3</v>
      </c>
      <c r="AC4" s="103">
        <v>1.1736453422798157E-3</v>
      </c>
      <c r="AD4" s="103">
        <v>1.5225571522827592E-3</v>
      </c>
      <c r="AE4" s="103">
        <v>1.47943573346227E-3</v>
      </c>
      <c r="AF4" s="103">
        <v>9.680602169414243E-3</v>
      </c>
      <c r="AG4" s="103">
        <v>3.0565807300821034E-3</v>
      </c>
      <c r="AH4" s="103">
        <v>3.7451954558491707E-3</v>
      </c>
      <c r="AI4" s="103">
        <v>2.8431378304958344E-3</v>
      </c>
    </row>
    <row r="5" spans="1:35" x14ac:dyDescent="0.3">
      <c r="A5" s="103">
        <v>3</v>
      </c>
      <c r="B5" s="103">
        <v>0</v>
      </c>
      <c r="C5" s="103">
        <v>2.9106223969398385E-3</v>
      </c>
      <c r="D5" s="103">
        <v>550875370.76022339</v>
      </c>
      <c r="E5" s="103">
        <v>147428264.02667618</v>
      </c>
      <c r="F5" s="103">
        <v>0</v>
      </c>
      <c r="G5" s="103">
        <v>0</v>
      </c>
      <c r="H5" s="103">
        <v>0</v>
      </c>
      <c r="I5" s="103">
        <v>0</v>
      </c>
      <c r="J5" s="103">
        <v>0</v>
      </c>
      <c r="K5" s="103">
        <v>0</v>
      </c>
      <c r="L5" s="103">
        <v>0.13923812416091874</v>
      </c>
      <c r="M5" s="103">
        <v>1.6127924026116007E-2</v>
      </c>
      <c r="N5" s="103">
        <v>6.9158287881750435E-2</v>
      </c>
      <c r="O5" s="103">
        <v>0</v>
      </c>
      <c r="P5" s="103">
        <v>0.10173011563542507</v>
      </c>
      <c r="Q5" s="103">
        <v>5.0395757629952392E-3</v>
      </c>
      <c r="R5" s="103">
        <v>5.2674462927243225E-2</v>
      </c>
      <c r="S5" s="103">
        <v>0</v>
      </c>
      <c r="T5" s="103">
        <v>6.131481992029876E-2</v>
      </c>
      <c r="U5" s="103">
        <v>5.8938421867999954E-2</v>
      </c>
      <c r="V5" s="103">
        <v>2.0842347499179795E-2</v>
      </c>
      <c r="W5" s="103">
        <v>0</v>
      </c>
      <c r="X5" s="103">
        <v>7.9972399302982194E-2</v>
      </c>
      <c r="Y5" s="103">
        <v>5.3321450468030274E-2</v>
      </c>
      <c r="Z5" s="103">
        <v>2.0180505892127189E-3</v>
      </c>
      <c r="AA5" s="103">
        <v>2.184269522950122E-3</v>
      </c>
      <c r="AB5" s="103">
        <v>2.0241377064489649E-3</v>
      </c>
      <c r="AC5" s="103">
        <v>2.0878728936874194E-3</v>
      </c>
      <c r="AD5" s="103">
        <v>2.6160600947481225E-3</v>
      </c>
      <c r="AE5" s="103">
        <v>2.5723563643179079E-3</v>
      </c>
      <c r="AF5" s="103">
        <v>1.4473110256721568E-2</v>
      </c>
      <c r="AG5" s="103">
        <v>4.292358757423731E-3</v>
      </c>
      <c r="AH5" s="103">
        <v>5.5353590287268162E-3</v>
      </c>
      <c r="AI5" s="103">
        <v>4.4425972737371922E-3</v>
      </c>
    </row>
    <row r="6" spans="1:35" x14ac:dyDescent="0.3">
      <c r="A6" s="103">
        <v>4</v>
      </c>
      <c r="B6" s="103">
        <v>0</v>
      </c>
      <c r="C6" s="103">
        <v>2.9106223969398385E-3</v>
      </c>
      <c r="D6" s="103">
        <v>536891670.7701416</v>
      </c>
      <c r="E6" s="103">
        <v>140879476.28705597</v>
      </c>
      <c r="F6" s="103">
        <v>0</v>
      </c>
      <c r="G6" s="103">
        <v>0</v>
      </c>
      <c r="H6" s="103">
        <v>0</v>
      </c>
      <c r="I6" s="103">
        <v>0</v>
      </c>
      <c r="J6" s="103">
        <v>0</v>
      </c>
      <c r="K6" s="103">
        <v>0</v>
      </c>
      <c r="L6" s="103">
        <v>0.17429429139090297</v>
      </c>
      <c r="M6" s="103">
        <v>1.8599731965342745E-2</v>
      </c>
      <c r="N6" s="103">
        <v>8.8223689532875238E-2</v>
      </c>
      <c r="O6" s="103">
        <v>6.9148104279085798E-2</v>
      </c>
      <c r="P6" s="103">
        <v>0.1324522743912688</v>
      </c>
      <c r="Q6" s="103">
        <v>5.0395757629952392E-3</v>
      </c>
      <c r="R6" s="103">
        <v>8.8367575624902786E-2</v>
      </c>
      <c r="S6" s="103">
        <v>0</v>
      </c>
      <c r="T6" s="103">
        <v>9.7839544850748139E-2</v>
      </c>
      <c r="U6" s="103">
        <v>8.1379734093911832E-2</v>
      </c>
      <c r="V6" s="103">
        <v>3.3971491760559393E-2</v>
      </c>
      <c r="W6" s="103">
        <v>0</v>
      </c>
      <c r="X6" s="103">
        <v>0.1058709718810783</v>
      </c>
      <c r="Y6" s="103">
        <v>7.5199913567654791E-2</v>
      </c>
      <c r="Z6" s="103">
        <v>3.0501290528664386E-3</v>
      </c>
      <c r="AA6" s="103">
        <v>3.3013562528380318E-3</v>
      </c>
      <c r="AB6" s="103">
        <v>3.0593292648084598E-3</v>
      </c>
      <c r="AC6" s="103">
        <v>3.1556601235713873E-3</v>
      </c>
      <c r="AD6" s="103">
        <v>3.8901545206354378E-3</v>
      </c>
      <c r="AE6" s="103">
        <v>3.8496510753589881E-3</v>
      </c>
      <c r="AF6" s="103">
        <v>2.0589330133985152E-2</v>
      </c>
      <c r="AG6" s="103">
        <v>5.6204412258334729E-3</v>
      </c>
      <c r="AH6" s="103">
        <v>7.2800801135599613E-3</v>
      </c>
      <c r="AI6" s="103">
        <v>5.9710079804062843E-3</v>
      </c>
    </row>
    <row r="7" spans="1:35" x14ac:dyDescent="0.3">
      <c r="A7" s="103">
        <v>5</v>
      </c>
      <c r="B7" s="103">
        <v>3.1637637687627223E-3</v>
      </c>
      <c r="C7" s="103">
        <v>5.5595056008791253E-3</v>
      </c>
      <c r="D7" s="103">
        <v>724689126.30303955</v>
      </c>
      <c r="E7" s="103">
        <v>130605467.3976593</v>
      </c>
      <c r="F7" s="103">
        <v>0</v>
      </c>
      <c r="G7" s="103">
        <v>1.3314347497903043E-3</v>
      </c>
      <c r="H7" s="103">
        <v>0</v>
      </c>
      <c r="I7" s="103">
        <v>0</v>
      </c>
      <c r="J7" s="103">
        <v>0</v>
      </c>
      <c r="K7" s="103">
        <v>0</v>
      </c>
      <c r="L7" s="103">
        <v>0.2021551169252753</v>
      </c>
      <c r="M7" s="103">
        <v>2.3097988410876215E-2</v>
      </c>
      <c r="N7" s="103">
        <v>0.10235203608577147</v>
      </c>
      <c r="O7" s="103">
        <v>6.9148104279085798E-2</v>
      </c>
      <c r="P7" s="103">
        <v>0.15894956654521006</v>
      </c>
      <c r="Q7" s="103">
        <v>7.9001462419026648E-3</v>
      </c>
      <c r="R7" s="103">
        <v>0.13728143647940697</v>
      </c>
      <c r="S7" s="103">
        <v>0</v>
      </c>
      <c r="T7" s="103">
        <v>0.11841775483094814</v>
      </c>
      <c r="U7" s="103">
        <v>0.10208731605388342</v>
      </c>
      <c r="V7" s="103">
        <v>4.3387021736266587E-2</v>
      </c>
      <c r="W7" s="103">
        <v>0</v>
      </c>
      <c r="X7" s="103">
        <v>0.13163263371714234</v>
      </c>
      <c r="Y7" s="103">
        <v>9.4175651283735784E-2</v>
      </c>
      <c r="Z7" s="103">
        <v>4.1859938900861409E-3</v>
      </c>
      <c r="AA7" s="103">
        <v>4.5204799062871252E-3</v>
      </c>
      <c r="AB7" s="103">
        <v>4.1890772788892661E-3</v>
      </c>
      <c r="AC7" s="103">
        <v>4.3209811626397244E-3</v>
      </c>
      <c r="AD7" s="103">
        <v>5.2524489095817292E-3</v>
      </c>
      <c r="AE7" s="103">
        <v>5.2043148308025091E-3</v>
      </c>
      <c r="AF7" s="103">
        <v>2.5810952150135871E-2</v>
      </c>
      <c r="AG7" s="103">
        <v>7.3527717317610659E-3</v>
      </c>
      <c r="AH7" s="103">
        <v>9.6350815147161484E-3</v>
      </c>
      <c r="AI7" s="103">
        <v>7.3879552073776722E-3</v>
      </c>
    </row>
    <row r="8" spans="1:35" x14ac:dyDescent="0.3">
      <c r="A8" s="103">
        <v>6</v>
      </c>
      <c r="B8" s="103">
        <v>3.1637637687627223E-3</v>
      </c>
      <c r="C8" s="103">
        <v>5.5595056008791253E-3</v>
      </c>
      <c r="D8" s="103">
        <v>650443763.28704834</v>
      </c>
      <c r="E8" s="103">
        <v>144181495.03877258</v>
      </c>
      <c r="F8" s="103">
        <v>0</v>
      </c>
      <c r="G8" s="103">
        <v>1.3327514662745512E-3</v>
      </c>
      <c r="H8" s="103">
        <v>0</v>
      </c>
      <c r="I8" s="103">
        <v>5.7995600596976184E-6</v>
      </c>
      <c r="J8" s="103">
        <v>0</v>
      </c>
      <c r="K8" s="103">
        <v>2.2734890205083772E-6</v>
      </c>
      <c r="L8" s="103">
        <v>0.23384536693961189</v>
      </c>
      <c r="M8" s="103">
        <v>2.9085329716747599E-2</v>
      </c>
      <c r="N8" s="103">
        <v>0.1364814196860997</v>
      </c>
      <c r="O8" s="103">
        <v>7.9177320146274807E-2</v>
      </c>
      <c r="P8" s="103">
        <v>0.18929567513824117</v>
      </c>
      <c r="Q8" s="103">
        <v>9.9913746150182611E-3</v>
      </c>
      <c r="R8" s="103">
        <v>0.13728143647940697</v>
      </c>
      <c r="S8" s="103">
        <v>0</v>
      </c>
      <c r="T8" s="103">
        <v>0.13373518133286549</v>
      </c>
      <c r="U8" s="103">
        <v>0.11598551458174451</v>
      </c>
      <c r="V8" s="103">
        <v>5.2133249301120746E-2</v>
      </c>
      <c r="W8" s="103">
        <v>0</v>
      </c>
      <c r="X8" s="103">
        <v>0.14770869601731218</v>
      </c>
      <c r="Y8" s="103">
        <v>0.10805262620878572</v>
      </c>
      <c r="Z8" s="103">
        <v>5.4649675304259881E-3</v>
      </c>
      <c r="AA8" s="103">
        <v>5.9047874187822709E-3</v>
      </c>
      <c r="AB8" s="103">
        <v>5.4719087325725601E-3</v>
      </c>
      <c r="AC8" s="103">
        <v>5.6442058675506349E-3</v>
      </c>
      <c r="AD8" s="103">
        <v>6.7304144880168315E-3</v>
      </c>
      <c r="AE8" s="103">
        <v>6.6794992880494525E-3</v>
      </c>
      <c r="AF8" s="103">
        <v>3.0217934993620063E-2</v>
      </c>
      <c r="AG8" s="103">
        <v>9.077119860375106E-3</v>
      </c>
      <c r="AH8" s="103">
        <v>1.1748809367418289E-2</v>
      </c>
      <c r="AI8" s="103">
        <v>8.9521901682019234E-3</v>
      </c>
    </row>
    <row r="9" spans="1:35" x14ac:dyDescent="0.3">
      <c r="A9" s="103">
        <v>7</v>
      </c>
      <c r="B9" s="103">
        <v>3.1637637687627223E-3</v>
      </c>
      <c r="C9" s="103">
        <v>5.5595056008791253E-3</v>
      </c>
      <c r="D9" s="103">
        <v>832545358.9609375</v>
      </c>
      <c r="E9" s="103">
        <v>225822499.48406982</v>
      </c>
      <c r="F9" s="103">
        <v>0</v>
      </c>
      <c r="G9" s="103">
        <v>1.3928846016382078E-3</v>
      </c>
      <c r="H9" s="103">
        <v>0</v>
      </c>
      <c r="I9" s="103">
        <v>2.7065971354896235E-4</v>
      </c>
      <c r="J9" s="103">
        <v>0</v>
      </c>
      <c r="K9" s="103">
        <v>1.0610147678677398E-4</v>
      </c>
      <c r="L9" s="103">
        <v>0.26772525409479203</v>
      </c>
      <c r="M9" s="103">
        <v>3.3144188892104645E-2</v>
      </c>
      <c r="N9" s="103">
        <v>0.16000312425331187</v>
      </c>
      <c r="O9" s="103">
        <v>7.9177320146274807E-2</v>
      </c>
      <c r="P9" s="103">
        <v>0.21634849594179201</v>
      </c>
      <c r="Q9" s="103">
        <v>1.1074654197374335E-2</v>
      </c>
      <c r="R9" s="103">
        <v>0.14513996766789641</v>
      </c>
      <c r="S9" s="103">
        <v>0</v>
      </c>
      <c r="T9" s="103">
        <v>0.15262287275370309</v>
      </c>
      <c r="U9" s="103">
        <v>0.13321523391322884</v>
      </c>
      <c r="V9" s="103">
        <v>6.294552552008284E-2</v>
      </c>
      <c r="W9" s="103">
        <v>0</v>
      </c>
      <c r="X9" s="103">
        <v>0.17379970295971406</v>
      </c>
      <c r="Y9" s="103">
        <v>0.124805747329855</v>
      </c>
      <c r="Z9" s="103">
        <v>6.8760122410593417E-3</v>
      </c>
      <c r="AA9" s="103">
        <v>7.4315892658674701E-3</v>
      </c>
      <c r="AB9" s="103">
        <v>6.8872096271812427E-3</v>
      </c>
      <c r="AC9" s="103">
        <v>7.1040711548037714E-3</v>
      </c>
      <c r="AD9" s="103">
        <v>8.3892612442780772E-3</v>
      </c>
      <c r="AE9" s="103">
        <v>8.3081898062851659E-3</v>
      </c>
      <c r="AF9" s="103">
        <v>3.5298637757874216E-2</v>
      </c>
      <c r="AG9" s="103">
        <v>1.0833435828089474E-2</v>
      </c>
      <c r="AH9" s="103">
        <v>1.4454307965934277E-2</v>
      </c>
      <c r="AI9" s="103">
        <v>1.140215341001749E-2</v>
      </c>
    </row>
    <row r="10" spans="1:35" x14ac:dyDescent="0.3">
      <c r="A10" s="103">
        <v>8</v>
      </c>
      <c r="B10" s="103">
        <v>3.1637637687627223E-3</v>
      </c>
      <c r="C10" s="103">
        <v>5.5595056008791253E-3</v>
      </c>
      <c r="D10" s="103">
        <v>869992047.23120117</v>
      </c>
      <c r="E10" s="103">
        <v>222435013.89481354</v>
      </c>
      <c r="F10" s="103">
        <v>0</v>
      </c>
      <c r="G10" s="103">
        <v>1.3928846016382078E-3</v>
      </c>
      <c r="H10" s="103">
        <v>0</v>
      </c>
      <c r="I10" s="103">
        <v>2.7065971354896235E-4</v>
      </c>
      <c r="J10" s="103">
        <v>0</v>
      </c>
      <c r="K10" s="103">
        <v>1.0610147678677398E-4</v>
      </c>
      <c r="L10" s="103">
        <v>0.299393019938752</v>
      </c>
      <c r="M10" s="103">
        <v>3.7561398685100209E-2</v>
      </c>
      <c r="N10" s="103">
        <v>0.18740748710150795</v>
      </c>
      <c r="O10" s="103">
        <v>7.9177320146274807E-2</v>
      </c>
      <c r="P10" s="103">
        <v>0.24628436799357295</v>
      </c>
      <c r="Q10" s="103">
        <v>1.4666985481676499E-2</v>
      </c>
      <c r="R10" s="103">
        <v>0.14906923326214111</v>
      </c>
      <c r="S10" s="103">
        <v>0</v>
      </c>
      <c r="T10" s="103">
        <v>0.17021103285796638</v>
      </c>
      <c r="U10" s="103">
        <v>0.15106352175662627</v>
      </c>
      <c r="V10" s="103">
        <v>7.6217995248679893E-2</v>
      </c>
      <c r="W10" s="103">
        <v>0</v>
      </c>
      <c r="X10" s="103">
        <v>0.19911782891337776</v>
      </c>
      <c r="Y10" s="103">
        <v>0.14274817157062791</v>
      </c>
      <c r="Z10" s="103">
        <v>8.4062109576461073E-3</v>
      </c>
      <c r="AA10" s="103">
        <v>9.0878244656013817E-3</v>
      </c>
      <c r="AB10" s="103">
        <v>8.4220239361780334E-3</v>
      </c>
      <c r="AC10" s="103">
        <v>8.6872130440084246E-3</v>
      </c>
      <c r="AD10" s="103">
        <v>1.0179725138479971E-2</v>
      </c>
      <c r="AE10" s="103">
        <v>1.0078154428784623E-2</v>
      </c>
      <c r="AF10" s="103">
        <v>4.0697259789923008E-2</v>
      </c>
      <c r="AG10" s="103">
        <v>1.2681102884458412E-2</v>
      </c>
      <c r="AH10" s="103">
        <v>1.7281495034694672E-2</v>
      </c>
      <c r="AI10" s="103">
        <v>1.3815365731716156E-2</v>
      </c>
    </row>
    <row r="11" spans="1:35" x14ac:dyDescent="0.3">
      <c r="A11" s="103">
        <v>9</v>
      </c>
      <c r="B11" s="103">
        <v>3.1637637687627223E-3</v>
      </c>
      <c r="C11" s="103">
        <v>5.5595056008791253E-3</v>
      </c>
      <c r="D11" s="103">
        <v>928657161.33117676</v>
      </c>
      <c r="E11" s="103">
        <v>169693918.09590149</v>
      </c>
      <c r="F11" s="103">
        <v>0</v>
      </c>
      <c r="G11" s="103">
        <v>1.3928846016382078E-3</v>
      </c>
      <c r="H11" s="103">
        <v>0</v>
      </c>
      <c r="I11" s="103">
        <v>2.7065971354896235E-4</v>
      </c>
      <c r="J11" s="103">
        <v>0</v>
      </c>
      <c r="K11" s="103">
        <v>1.0610147678677398E-4</v>
      </c>
      <c r="L11" s="103">
        <v>0.33185207188815558</v>
      </c>
      <c r="M11" s="103">
        <v>4.3691244516932445E-2</v>
      </c>
      <c r="N11" s="103">
        <v>0.22178844418386903</v>
      </c>
      <c r="O11" s="103">
        <v>7.9177320146274807E-2</v>
      </c>
      <c r="P11" s="103">
        <v>0.27945085280769877</v>
      </c>
      <c r="Q11" s="103">
        <v>1.5707806230366644E-2</v>
      </c>
      <c r="R11" s="103">
        <v>0.16955762672448277</v>
      </c>
      <c r="S11" s="103">
        <v>2.1667820277468476E-2</v>
      </c>
      <c r="T11" s="103">
        <v>0.18428532043409609</v>
      </c>
      <c r="U11" s="103">
        <v>0.16825718998617234</v>
      </c>
      <c r="V11" s="103">
        <v>8.5541580650774954E-2</v>
      </c>
      <c r="W11" s="103">
        <v>1.7495302805728967E-3</v>
      </c>
      <c r="X11" s="103">
        <v>0.22399724510169122</v>
      </c>
      <c r="Y11" s="103">
        <v>0.1591197240674383</v>
      </c>
      <c r="Z11" s="103">
        <v>1.0051361642796106E-2</v>
      </c>
      <c r="AA11" s="103">
        <v>1.0868479777932046E-2</v>
      </c>
      <c r="AB11" s="103">
        <v>1.0072136947419028E-2</v>
      </c>
      <c r="AC11" s="103">
        <v>1.0389284111957209E-2</v>
      </c>
      <c r="AD11" s="103">
        <v>1.2092578398748659E-2</v>
      </c>
      <c r="AE11" s="103">
        <v>1.1973828582962613E-2</v>
      </c>
      <c r="AF11" s="103">
        <v>4.5847467897958377E-2</v>
      </c>
      <c r="AG11" s="103">
        <v>1.4700831624838326E-2</v>
      </c>
      <c r="AH11" s="103">
        <v>2.0299326628446579E-2</v>
      </c>
      <c r="AI11" s="103">
        <v>1.5656387433409691E-2</v>
      </c>
    </row>
    <row r="12" spans="1:35" x14ac:dyDescent="0.3">
      <c r="A12" s="103">
        <v>10</v>
      </c>
      <c r="B12" s="103">
        <v>3.1637637687627223E-3</v>
      </c>
      <c r="C12" s="103">
        <v>5.5595056008791253E-3</v>
      </c>
      <c r="D12" s="103">
        <v>796570478.87939453</v>
      </c>
      <c r="E12" s="103">
        <v>180583703.25489616</v>
      </c>
      <c r="F12" s="103">
        <v>1.3533192042561231E-5</v>
      </c>
      <c r="G12" s="103">
        <v>1.3928846016382078E-3</v>
      </c>
      <c r="H12" s="103">
        <v>0</v>
      </c>
      <c r="I12" s="103">
        <v>2.7065971354896235E-4</v>
      </c>
      <c r="J12" s="103">
        <v>0</v>
      </c>
      <c r="K12" s="103">
        <v>1.0610147678677398E-4</v>
      </c>
      <c r="L12" s="103">
        <v>0.36843055493792942</v>
      </c>
      <c r="M12" s="103">
        <v>5.2236830528280341E-2</v>
      </c>
      <c r="N12" s="103">
        <v>0.24188564086226333</v>
      </c>
      <c r="O12" s="103">
        <v>7.9177320146274807E-2</v>
      </c>
      <c r="P12" s="103">
        <v>0.30330724722734226</v>
      </c>
      <c r="Q12" s="103">
        <v>2.0160816570083097E-2</v>
      </c>
      <c r="R12" s="103">
        <v>0.1869417118055218</v>
      </c>
      <c r="S12" s="103">
        <v>2.1667820277468476E-2</v>
      </c>
      <c r="T12" s="103">
        <v>0.20322689791724102</v>
      </c>
      <c r="U12" s="103">
        <v>0.18577489064974059</v>
      </c>
      <c r="V12" s="103">
        <v>9.5981346133999654E-2</v>
      </c>
      <c r="W12" s="103">
        <v>1.7495302805728967E-3</v>
      </c>
      <c r="X12" s="103">
        <v>0.24779363890789108</v>
      </c>
      <c r="Y12" s="103">
        <v>0.17611681408169763</v>
      </c>
      <c r="Z12" s="103">
        <v>1.1801017205654744E-2</v>
      </c>
      <c r="AA12" s="103">
        <v>1.2761801824390474E-2</v>
      </c>
      <c r="AB12" s="103">
        <v>1.1827070058120667E-2</v>
      </c>
      <c r="AC12" s="103">
        <v>1.2199049682683261E-2</v>
      </c>
      <c r="AD12" s="103">
        <v>1.4110159627147912E-2</v>
      </c>
      <c r="AE12" s="103">
        <v>1.3995276130524675E-2</v>
      </c>
      <c r="AF12" s="103">
        <v>5.1101195379563924E-2</v>
      </c>
      <c r="AG12" s="103">
        <v>1.6803138285481974E-2</v>
      </c>
      <c r="AH12" s="103">
        <v>2.288791723549366E-2</v>
      </c>
      <c r="AI12" s="103">
        <v>1.7615551128983498E-2</v>
      </c>
    </row>
    <row r="13" spans="1:35" x14ac:dyDescent="0.3">
      <c r="A13" s="103">
        <v>11</v>
      </c>
      <c r="B13" s="103">
        <v>3.1637637687627223E-3</v>
      </c>
      <c r="C13" s="103">
        <v>5.5595056008791253E-3</v>
      </c>
      <c r="D13" s="103">
        <v>978480675.45983887</v>
      </c>
      <c r="E13" s="103">
        <v>196194575.96459198</v>
      </c>
      <c r="F13" s="103">
        <v>1.3533192042561231E-5</v>
      </c>
      <c r="G13" s="103">
        <v>1.3928846016382078E-3</v>
      </c>
      <c r="H13" s="103">
        <v>0</v>
      </c>
      <c r="I13" s="103">
        <v>2.7065971354896235E-4</v>
      </c>
      <c r="J13" s="103">
        <v>0</v>
      </c>
      <c r="K13" s="103">
        <v>1.0610147678677398E-4</v>
      </c>
      <c r="L13" s="103">
        <v>0.40584277053054002</v>
      </c>
      <c r="M13" s="103">
        <v>5.7397937574269177E-2</v>
      </c>
      <c r="N13" s="103">
        <v>0.27197499796664143</v>
      </c>
      <c r="O13" s="103">
        <v>7.9177320146274807E-2</v>
      </c>
      <c r="P13" s="103">
        <v>0.3303657657606327</v>
      </c>
      <c r="Q13" s="103">
        <v>2.0160816570083097E-2</v>
      </c>
      <c r="R13" s="103">
        <v>0.19720574611965191</v>
      </c>
      <c r="S13" s="103">
        <v>2.1667820277468476E-2</v>
      </c>
      <c r="T13" s="103">
        <v>0.2196909696984887</v>
      </c>
      <c r="U13" s="103">
        <v>0.20085422587312063</v>
      </c>
      <c r="V13" s="103">
        <v>0.10434154170229111</v>
      </c>
      <c r="W13" s="103">
        <v>1.7495302805728967E-3</v>
      </c>
      <c r="X13" s="103">
        <v>0.26814873305870235</v>
      </c>
      <c r="Y13" s="103">
        <v>0.19034687646068263</v>
      </c>
      <c r="Z13" s="103">
        <v>1.3652263216142272E-2</v>
      </c>
      <c r="AA13" s="103">
        <v>1.4765527727896395E-2</v>
      </c>
      <c r="AB13" s="103">
        <v>1.3683900047304867E-2</v>
      </c>
      <c r="AC13" s="103">
        <v>1.4114346744860361E-2</v>
      </c>
      <c r="AD13" s="103">
        <v>1.6215985336409951E-2</v>
      </c>
      <c r="AE13" s="103">
        <v>1.607455978153375E-2</v>
      </c>
      <c r="AF13" s="103">
        <v>5.5921542942798455E-2</v>
      </c>
      <c r="AG13" s="103">
        <v>1.9014821352204996E-2</v>
      </c>
      <c r="AH13" s="103">
        <v>2.6067657396197319E-2</v>
      </c>
      <c r="AI13" s="103">
        <v>1.9744079560041428E-2</v>
      </c>
    </row>
    <row r="14" spans="1:35" x14ac:dyDescent="0.3">
      <c r="A14" s="103">
        <v>12</v>
      </c>
      <c r="B14" s="103">
        <v>3.1637637687627223E-3</v>
      </c>
      <c r="C14" s="103">
        <v>5.5595056008791253E-3</v>
      </c>
      <c r="D14" s="103">
        <v>922822570.34579468</v>
      </c>
      <c r="E14" s="103">
        <v>175474085.49062937</v>
      </c>
      <c r="F14" s="103">
        <v>1.303763409404255E-4</v>
      </c>
      <c r="G14" s="103">
        <v>1.3931758110342369E-3</v>
      </c>
      <c r="H14" s="103">
        <v>0</v>
      </c>
      <c r="I14" s="103">
        <v>2.7065971354896235E-4</v>
      </c>
      <c r="J14" s="103">
        <v>4.7117786423246336E-6</v>
      </c>
      <c r="K14" s="103">
        <v>1.0660428917840248E-4</v>
      </c>
      <c r="L14" s="103">
        <v>0.43762090940184456</v>
      </c>
      <c r="M14" s="103">
        <v>6.3782581741473304E-2</v>
      </c>
      <c r="N14" s="103">
        <v>0.29481194365325841</v>
      </c>
      <c r="O14" s="103">
        <v>7.9177320146274807E-2</v>
      </c>
      <c r="P14" s="103">
        <v>0.35496571391129206</v>
      </c>
      <c r="Q14" s="103">
        <v>2.0160816570083097E-2</v>
      </c>
      <c r="R14" s="103">
        <v>0.19720574611965191</v>
      </c>
      <c r="S14" s="103">
        <v>0.10322308826627344</v>
      </c>
      <c r="T14" s="103">
        <v>0.23412491541141384</v>
      </c>
      <c r="U14" s="103">
        <v>0.21571027225564193</v>
      </c>
      <c r="V14" s="103">
        <v>0.11243672055840642</v>
      </c>
      <c r="W14" s="103">
        <v>3.946433439745798E-3</v>
      </c>
      <c r="X14" s="103">
        <v>0.28850214760990572</v>
      </c>
      <c r="Y14" s="103">
        <v>0.20467619501685277</v>
      </c>
      <c r="Z14" s="103">
        <v>1.5618748440737514E-2</v>
      </c>
      <c r="AA14" s="103">
        <v>1.6890133425535872E-2</v>
      </c>
      <c r="AB14" s="103">
        <v>1.5656316850706627E-2</v>
      </c>
      <c r="AC14" s="103">
        <v>1.6145191062322924E-2</v>
      </c>
      <c r="AD14" s="103">
        <v>1.8468370347534895E-2</v>
      </c>
      <c r="AE14" s="103">
        <v>1.8312706356269002E-2</v>
      </c>
      <c r="AF14" s="103">
        <v>6.1069444539708521E-2</v>
      </c>
      <c r="AG14" s="103">
        <v>2.1281040499746367E-2</v>
      </c>
      <c r="AH14" s="103">
        <v>2.9066527262330055E-2</v>
      </c>
      <c r="AI14" s="103">
        <v>2.1647809073328972E-2</v>
      </c>
    </row>
    <row r="15" spans="1:35" x14ac:dyDescent="0.3">
      <c r="A15" s="103">
        <v>13</v>
      </c>
      <c r="B15" s="103">
        <v>3.1637637687627223E-3</v>
      </c>
      <c r="C15" s="103">
        <v>5.5595056008791253E-3</v>
      </c>
      <c r="D15" s="103">
        <v>1049069407.4133301</v>
      </c>
      <c r="E15" s="103">
        <v>209441626.53649902</v>
      </c>
      <c r="F15" s="103">
        <v>4.4124074728455604E-4</v>
      </c>
      <c r="G15" s="103">
        <v>1.3931758110342369E-3</v>
      </c>
      <c r="H15" s="103">
        <v>0</v>
      </c>
      <c r="I15" s="103">
        <v>2.7065971354896235E-4</v>
      </c>
      <c r="J15" s="103">
        <v>4.7117786423246336E-6</v>
      </c>
      <c r="K15" s="103">
        <v>1.0660428917840248E-4</v>
      </c>
      <c r="L15" s="103">
        <v>0.46464987820066644</v>
      </c>
      <c r="M15" s="103">
        <v>6.864850737653122E-2</v>
      </c>
      <c r="N15" s="103">
        <v>0.31830571089686682</v>
      </c>
      <c r="O15" s="103">
        <v>7.9177320146274807E-2</v>
      </c>
      <c r="P15" s="103">
        <v>0.37362008107869421</v>
      </c>
      <c r="Q15" s="103">
        <v>2.9252202201598916E-2</v>
      </c>
      <c r="R15" s="103">
        <v>0.23605201237916301</v>
      </c>
      <c r="S15" s="103">
        <v>0.17418519967498269</v>
      </c>
      <c r="T15" s="103">
        <v>0.25343492318103211</v>
      </c>
      <c r="U15" s="103">
        <v>0.23242145419600627</v>
      </c>
      <c r="V15" s="103">
        <v>0.1218623914797326</v>
      </c>
      <c r="W15" s="103">
        <v>6.2001982415624494E-3</v>
      </c>
      <c r="X15" s="103">
        <v>0.30650532334718644</v>
      </c>
      <c r="Y15" s="103">
        <v>0.22078760774558057</v>
      </c>
      <c r="Z15" s="103">
        <v>1.7702325870038182E-2</v>
      </c>
      <c r="AA15" s="103">
        <v>1.9135086685175738E-2</v>
      </c>
      <c r="AB15" s="103">
        <v>1.7746179048164619E-2</v>
      </c>
      <c r="AC15" s="103">
        <v>1.8291069585622873E-2</v>
      </c>
      <c r="AD15" s="103">
        <v>2.0838328281736068E-2</v>
      </c>
      <c r="AE15" s="103">
        <v>2.0680329265436097E-2</v>
      </c>
      <c r="AF15" s="103">
        <v>6.6957244968093008E-2</v>
      </c>
      <c r="AG15" s="103">
        <v>2.362384195742576E-2</v>
      </c>
      <c r="AH15" s="103">
        <v>3.2475657761096954E-2</v>
      </c>
      <c r="AI15" s="103">
        <v>2.3920055478811264E-2</v>
      </c>
    </row>
    <row r="16" spans="1:35" x14ac:dyDescent="0.3">
      <c r="A16" s="103">
        <v>14</v>
      </c>
      <c r="B16" s="103">
        <v>3.1637637687627223E-3</v>
      </c>
      <c r="C16" s="103">
        <v>5.5595056008791253E-3</v>
      </c>
      <c r="D16" s="103">
        <v>1063917722.5258789</v>
      </c>
      <c r="E16" s="103">
        <v>243479997.56112671</v>
      </c>
      <c r="F16" s="103">
        <v>5.0994613200338332E-4</v>
      </c>
      <c r="G16" s="103">
        <v>1.4120911482940052E-3</v>
      </c>
      <c r="H16" s="103">
        <v>0</v>
      </c>
      <c r="I16" s="103">
        <v>2.7065971354896235E-4</v>
      </c>
      <c r="J16" s="103">
        <v>3.1076262496895611E-4</v>
      </c>
      <c r="K16" s="103">
        <v>1.3926417617290255E-4</v>
      </c>
      <c r="L16" s="103">
        <v>0.49341788885988414</v>
      </c>
      <c r="M16" s="103">
        <v>7.541712370423663E-2</v>
      </c>
      <c r="N16" s="103">
        <v>0.34144193816367918</v>
      </c>
      <c r="O16" s="103">
        <v>7.9177320146274807E-2</v>
      </c>
      <c r="P16" s="103">
        <v>0.39737961409276473</v>
      </c>
      <c r="Q16" s="103">
        <v>3.108034278406796E-2</v>
      </c>
      <c r="R16" s="103">
        <v>0.30613444961685954</v>
      </c>
      <c r="S16" s="103">
        <v>0.17418519967498269</v>
      </c>
      <c r="T16" s="103">
        <v>0.26073084538459612</v>
      </c>
      <c r="U16" s="103">
        <v>0.24639773969565459</v>
      </c>
      <c r="V16" s="103">
        <v>0.12976354024300465</v>
      </c>
      <c r="W16" s="103">
        <v>6.2001982415624494E-3</v>
      </c>
      <c r="X16" s="103">
        <v>0.32272790648584032</v>
      </c>
      <c r="Y16" s="103">
        <v>0.23415453323903077</v>
      </c>
      <c r="Z16" s="103">
        <v>1.9918978294416446E-2</v>
      </c>
      <c r="AA16" s="103">
        <v>2.1531906551690464E-2</v>
      </c>
      <c r="AB16" s="103">
        <v>1.996951763950585E-2</v>
      </c>
      <c r="AC16" s="103">
        <v>2.0582252351012516E-2</v>
      </c>
      <c r="AD16" s="103">
        <v>2.3319490599334483E-2</v>
      </c>
      <c r="AE16" s="103">
        <v>2.3148439667444277E-2</v>
      </c>
      <c r="AF16" s="103">
        <v>7.1982938992525308E-2</v>
      </c>
      <c r="AG16" s="103">
        <v>2.6137686622826527E-2</v>
      </c>
      <c r="AH16" s="103">
        <v>3.5933040082454681E-2</v>
      </c>
      <c r="AI16" s="103">
        <v>2.6561586186289787E-2</v>
      </c>
    </row>
    <row r="17" spans="1:35" x14ac:dyDescent="0.3">
      <c r="A17" s="103">
        <v>15</v>
      </c>
      <c r="B17" s="103">
        <v>3.1637637687627223E-3</v>
      </c>
      <c r="C17" s="103">
        <v>5.5595056008791253E-3</v>
      </c>
      <c r="D17" s="103">
        <v>1221558845.7585754</v>
      </c>
      <c r="E17" s="103">
        <v>223084795.92062378</v>
      </c>
      <c r="F17" s="103">
        <v>5.0994613200338332E-4</v>
      </c>
      <c r="G17" s="103">
        <v>1.4120911482940052E-3</v>
      </c>
      <c r="H17" s="103">
        <v>0</v>
      </c>
      <c r="I17" s="103">
        <v>2.7065971354896235E-4</v>
      </c>
      <c r="J17" s="103">
        <v>3.1076262496895611E-4</v>
      </c>
      <c r="K17" s="103">
        <v>1.3926417617290255E-4</v>
      </c>
      <c r="L17" s="103">
        <v>0.52037584900392297</v>
      </c>
      <c r="M17" s="103">
        <v>8.2609570601004115E-2</v>
      </c>
      <c r="N17" s="103">
        <v>0.35643309206560148</v>
      </c>
      <c r="O17" s="103">
        <v>8.1949512932677784E-2</v>
      </c>
      <c r="P17" s="103">
        <v>0.41735585455975066</v>
      </c>
      <c r="Q17" s="103">
        <v>3.6994828413145012E-2</v>
      </c>
      <c r="R17" s="103">
        <v>0.33082211637639869</v>
      </c>
      <c r="S17" s="103">
        <v>0.29067982786120555</v>
      </c>
      <c r="T17" s="103">
        <v>0.27526504423669768</v>
      </c>
      <c r="U17" s="103">
        <v>0.26219795446332589</v>
      </c>
      <c r="V17" s="103">
        <v>0.14473563235487452</v>
      </c>
      <c r="W17" s="103">
        <v>6.2001982415624494E-3</v>
      </c>
      <c r="X17" s="103">
        <v>0.34065543733993436</v>
      </c>
      <c r="Y17" s="103">
        <v>0.2498180297250488</v>
      </c>
      <c r="Z17" s="103">
        <v>2.2242280200337819E-2</v>
      </c>
      <c r="AA17" s="103">
        <v>2.4046569748362723E-2</v>
      </c>
      <c r="AB17" s="103">
        <v>2.2299827402986465E-2</v>
      </c>
      <c r="AC17" s="103">
        <v>2.2985937917248959E-2</v>
      </c>
      <c r="AD17" s="103">
        <v>2.5969597422943622E-2</v>
      </c>
      <c r="AE17" s="103">
        <v>2.577655200280236E-2</v>
      </c>
      <c r="AF17" s="103">
        <v>7.7704158764461961E-2</v>
      </c>
      <c r="AG17" s="103">
        <v>2.868333527223384E-2</v>
      </c>
      <c r="AH17" s="103">
        <v>3.9902705699205399E-2</v>
      </c>
      <c r="AI17" s="103">
        <v>2.8981847688555717E-2</v>
      </c>
    </row>
    <row r="18" spans="1:35" x14ac:dyDescent="0.3">
      <c r="A18" s="103">
        <v>16</v>
      </c>
      <c r="B18" s="103">
        <v>3.1637637687627223E-3</v>
      </c>
      <c r="C18" s="103">
        <v>5.5595056008791253E-3</v>
      </c>
      <c r="D18" s="103">
        <v>1178552492.453125</v>
      </c>
      <c r="E18" s="103">
        <v>321903948.06106567</v>
      </c>
      <c r="F18" s="103">
        <v>7.8505316513317012E-4</v>
      </c>
      <c r="G18" s="103">
        <v>1.4223462483046007E-3</v>
      </c>
      <c r="H18" s="103">
        <v>0</v>
      </c>
      <c r="I18" s="103">
        <v>2.7065971354896235E-4</v>
      </c>
      <c r="J18" s="103">
        <v>4.7669051693853684E-4</v>
      </c>
      <c r="K18" s="103">
        <v>1.5697099275585201E-4</v>
      </c>
      <c r="L18" s="103">
        <v>0.54539019148944923</v>
      </c>
      <c r="M18" s="103">
        <v>8.8864150308488571E-2</v>
      </c>
      <c r="N18" s="103">
        <v>0.37780810369378276</v>
      </c>
      <c r="O18" s="103">
        <v>8.1949512932677784E-2</v>
      </c>
      <c r="P18" s="103">
        <v>0.43727511772934075</v>
      </c>
      <c r="Q18" s="103">
        <v>3.919549293500519E-2</v>
      </c>
      <c r="R18" s="103">
        <v>0.33082211637639869</v>
      </c>
      <c r="S18" s="103">
        <v>0.35405820217280087</v>
      </c>
      <c r="T18" s="103">
        <v>0.2879834081054663</v>
      </c>
      <c r="U18" s="103">
        <v>0.27565613005527645</v>
      </c>
      <c r="V18" s="103">
        <v>0.15906140819929437</v>
      </c>
      <c r="W18" s="103">
        <v>9.2869145109594937E-3</v>
      </c>
      <c r="X18" s="103">
        <v>0.35751606552820325</v>
      </c>
      <c r="Y18" s="103">
        <v>0.26368247813112361</v>
      </c>
      <c r="Z18" s="103">
        <v>2.4681077151390417E-2</v>
      </c>
      <c r="AA18" s="103">
        <v>2.6677099150834892E-2</v>
      </c>
      <c r="AB18" s="103">
        <v>2.4745980583380293E-2</v>
      </c>
      <c r="AC18" s="103">
        <v>2.5500452075385722E-2</v>
      </c>
      <c r="AD18" s="103">
        <v>2.8706948749397471E-2</v>
      </c>
      <c r="AE18" s="103">
        <v>2.8475167893273232E-2</v>
      </c>
      <c r="AF18" s="103">
        <v>8.3413305744966443E-2</v>
      </c>
      <c r="AG18" s="103">
        <v>3.1425777875432527E-2</v>
      </c>
      <c r="AH18" s="103">
        <v>4.3732613325119019E-2</v>
      </c>
      <c r="AI18" s="103">
        <v>3.2474204897880554E-2</v>
      </c>
    </row>
    <row r="19" spans="1:35" x14ac:dyDescent="0.3">
      <c r="A19" s="103">
        <v>17</v>
      </c>
      <c r="B19" s="103">
        <v>3.1637637687627223E-3</v>
      </c>
      <c r="C19" s="103">
        <v>5.5595056008791253E-3</v>
      </c>
      <c r="D19" s="103">
        <v>1040594100.9590588</v>
      </c>
      <c r="E19" s="103">
        <v>320138131.96125793</v>
      </c>
      <c r="F19" s="103">
        <v>1.4241423801058797E-3</v>
      </c>
      <c r="G19" s="103">
        <v>1.4753358297263791E-3</v>
      </c>
      <c r="H19" s="103">
        <v>0</v>
      </c>
      <c r="I19" s="103">
        <v>4.1041071556258732E-4</v>
      </c>
      <c r="J19" s="103">
        <v>8.2069250179189746E-4</v>
      </c>
      <c r="K19" s="103">
        <v>2.4846466888512155E-4</v>
      </c>
      <c r="L19" s="103">
        <v>0.56773924193136982</v>
      </c>
      <c r="M19" s="103">
        <v>9.5243853233753506E-2</v>
      </c>
      <c r="N19" s="103">
        <v>0.39016816320262565</v>
      </c>
      <c r="O19" s="103">
        <v>8.1949512932677784E-2</v>
      </c>
      <c r="P19" s="103">
        <v>0.4561630918160659</v>
      </c>
      <c r="Q19" s="103">
        <v>5.4620467643313284E-2</v>
      </c>
      <c r="R19" s="103">
        <v>0.33082211637639869</v>
      </c>
      <c r="S19" s="103">
        <v>0.35405820217280087</v>
      </c>
      <c r="T19" s="103">
        <v>0.30530589739091207</v>
      </c>
      <c r="U19" s="103">
        <v>0.29133850189289656</v>
      </c>
      <c r="V19" s="103">
        <v>0.16874668732846657</v>
      </c>
      <c r="W19" s="103">
        <v>1.1297760819752744E-2</v>
      </c>
      <c r="X19" s="103">
        <v>0.37758890327929101</v>
      </c>
      <c r="Y19" s="103">
        <v>0.27866915968069716</v>
      </c>
      <c r="Z19" s="103">
        <v>2.7181279975663584E-2</v>
      </c>
      <c r="AA19" s="103">
        <v>2.9361771595923642E-2</v>
      </c>
      <c r="AB19" s="103">
        <v>2.725372485769792E-2</v>
      </c>
      <c r="AC19" s="103">
        <v>2.8067035765476291E-2</v>
      </c>
      <c r="AD19" s="103">
        <v>3.1491253049752858E-2</v>
      </c>
      <c r="AE19" s="103">
        <v>3.1273248450641861E-2</v>
      </c>
      <c r="AF19" s="103">
        <v>8.9462041708899334E-2</v>
      </c>
      <c r="AG19" s="103">
        <v>3.4139930617482328E-2</v>
      </c>
      <c r="AH19" s="103">
        <v>4.711420089006424E-2</v>
      </c>
      <c r="AI19" s="103">
        <v>3.5947404801845551E-2</v>
      </c>
    </row>
    <row r="20" spans="1:35" x14ac:dyDescent="0.3">
      <c r="A20" s="103">
        <v>18</v>
      </c>
      <c r="B20" s="103">
        <v>3.1637637687627223E-3</v>
      </c>
      <c r="C20" s="103">
        <v>5.5595056008791253E-3</v>
      </c>
      <c r="D20" s="103">
        <v>1140765624.6865234</v>
      </c>
      <c r="E20" s="103">
        <v>297450430.53336334</v>
      </c>
      <c r="F20" s="103">
        <v>1.4241423801058797E-3</v>
      </c>
      <c r="G20" s="103">
        <v>1.4758045620506929E-3</v>
      </c>
      <c r="H20" s="103">
        <v>0</v>
      </c>
      <c r="I20" s="103">
        <v>4.1041071556258732E-4</v>
      </c>
      <c r="J20" s="103">
        <v>8.2827660788457771E-4</v>
      </c>
      <c r="K20" s="103">
        <v>2.4927399861223782E-4</v>
      </c>
      <c r="L20" s="103">
        <v>0.58813639566696652</v>
      </c>
      <c r="M20" s="103">
        <v>0.10037338908858097</v>
      </c>
      <c r="N20" s="103">
        <v>0.40729834912998164</v>
      </c>
      <c r="O20" s="103">
        <v>8.1949512932677784E-2</v>
      </c>
      <c r="P20" s="103">
        <v>0.47476617941581178</v>
      </c>
      <c r="Q20" s="103">
        <v>5.6971382615294094E-2</v>
      </c>
      <c r="R20" s="103">
        <v>0.36733810129899008</v>
      </c>
      <c r="S20" s="103">
        <v>0.36398928646664058</v>
      </c>
      <c r="T20" s="103">
        <v>0.31866212185769066</v>
      </c>
      <c r="U20" s="103">
        <v>0.30526790671057774</v>
      </c>
      <c r="V20" s="103">
        <v>0.17741651976965772</v>
      </c>
      <c r="W20" s="103">
        <v>1.1297760819752744E-2</v>
      </c>
      <c r="X20" s="103">
        <v>0.39166952465280785</v>
      </c>
      <c r="Y20" s="103">
        <v>0.29118202822732431</v>
      </c>
      <c r="Z20" s="103">
        <v>2.9753015185958295E-2</v>
      </c>
      <c r="AA20" s="103">
        <v>3.2145326951150612E-2</v>
      </c>
      <c r="AB20" s="103">
        <v>2.9833217283698383E-2</v>
      </c>
      <c r="AC20" s="103">
        <v>3.0727750151933058E-2</v>
      </c>
      <c r="AD20" s="103">
        <v>3.4349997791536621E-2</v>
      </c>
      <c r="AE20" s="103">
        <v>3.4111979255010944E-2</v>
      </c>
      <c r="AF20" s="103">
        <v>9.463732096702808E-2</v>
      </c>
      <c r="AG20" s="103">
        <v>3.6927083103050637E-2</v>
      </c>
      <c r="AH20" s="103">
        <v>5.0821311771869659E-2</v>
      </c>
      <c r="AI20" s="103">
        <v>3.9174467325210571E-2</v>
      </c>
    </row>
    <row r="21" spans="1:35" x14ac:dyDescent="0.3">
      <c r="A21" s="103">
        <v>19</v>
      </c>
      <c r="B21" s="103">
        <v>3.1637637687627223E-3</v>
      </c>
      <c r="C21" s="103">
        <v>5.5595056008791253E-3</v>
      </c>
      <c r="D21" s="103">
        <v>1245969351.4404297</v>
      </c>
      <c r="E21" s="103">
        <v>386687365.89218903</v>
      </c>
      <c r="F21" s="103">
        <v>1.4241423801058797E-3</v>
      </c>
      <c r="G21" s="103">
        <v>1.4758045620506929E-3</v>
      </c>
      <c r="H21" s="103">
        <v>0</v>
      </c>
      <c r="I21" s="103">
        <v>4.1041071556258732E-4</v>
      </c>
      <c r="J21" s="103">
        <v>8.2827660788457771E-4</v>
      </c>
      <c r="K21" s="103">
        <v>2.4927399861223782E-4</v>
      </c>
      <c r="L21" s="103">
        <v>0.61656145776704063</v>
      </c>
      <c r="M21" s="103">
        <v>0.10850487768921614</v>
      </c>
      <c r="N21" s="103">
        <v>0.42802620745330838</v>
      </c>
      <c r="O21" s="103">
        <v>0.21272434922186556</v>
      </c>
      <c r="P21" s="103">
        <v>0.49794454399644461</v>
      </c>
      <c r="Q21" s="103">
        <v>5.7634801891324264E-2</v>
      </c>
      <c r="R21" s="103">
        <v>0.39416550087348851</v>
      </c>
      <c r="S21" s="103">
        <v>0.36398928646664058</v>
      </c>
      <c r="T21" s="103">
        <v>0.33515501641645157</v>
      </c>
      <c r="U21" s="103">
        <v>0.31800320783560015</v>
      </c>
      <c r="V21" s="103">
        <v>0.18393782386570651</v>
      </c>
      <c r="W21" s="103">
        <v>1.1586659090095028E-2</v>
      </c>
      <c r="X21" s="103">
        <v>0.41043197862152175</v>
      </c>
      <c r="Y21" s="103">
        <v>0.30287169941383374</v>
      </c>
      <c r="Z21" s="103">
        <v>3.247328749758089E-2</v>
      </c>
      <c r="AA21" s="103">
        <v>3.5089657453152706E-2</v>
      </c>
      <c r="AB21" s="103">
        <v>3.2561694848729325E-2</v>
      </c>
      <c r="AC21" s="103">
        <v>3.354214085811498E-2</v>
      </c>
      <c r="AD21" s="103">
        <v>3.7374087668296536E-2</v>
      </c>
      <c r="AE21" s="103">
        <v>3.7097173838892668E-2</v>
      </c>
      <c r="AF21" s="103">
        <v>9.9705499429727548E-2</v>
      </c>
      <c r="AG21" s="103">
        <v>3.9888348888501936E-2</v>
      </c>
      <c r="AH21" s="103">
        <v>5.4870303720235825E-2</v>
      </c>
      <c r="AI21" s="103">
        <v>4.3369662016630173E-2</v>
      </c>
    </row>
    <row r="22" spans="1:35" x14ac:dyDescent="0.3">
      <c r="A22" s="103">
        <v>20</v>
      </c>
      <c r="B22" s="103">
        <v>3.1637637687627223E-3</v>
      </c>
      <c r="C22" s="103">
        <v>5.5595056008791253E-3</v>
      </c>
      <c r="D22" s="103">
        <v>1264389258.5117188</v>
      </c>
      <c r="E22" s="103">
        <v>270634937.4213537</v>
      </c>
      <c r="F22" s="103">
        <v>1.8738545878439527E-3</v>
      </c>
      <c r="G22" s="103">
        <v>1.645746126449524E-3</v>
      </c>
      <c r="H22" s="103">
        <v>0</v>
      </c>
      <c r="I22" s="103">
        <v>4.1041071556258732E-4</v>
      </c>
      <c r="J22" s="103">
        <v>3.5779373142235393E-3</v>
      </c>
      <c r="K22" s="103">
        <v>5.427010844057049E-4</v>
      </c>
      <c r="L22" s="103">
        <v>0.63506447760083939</v>
      </c>
      <c r="M22" s="103">
        <v>0.11517664577285233</v>
      </c>
      <c r="N22" s="103">
        <v>0.45343465051440385</v>
      </c>
      <c r="O22" s="103">
        <v>0.21272434922186556</v>
      </c>
      <c r="P22" s="103">
        <v>0.51427423743009593</v>
      </c>
      <c r="Q22" s="103">
        <v>7.3773634428507748E-2</v>
      </c>
      <c r="R22" s="103">
        <v>0.44014453007672244</v>
      </c>
      <c r="S22" s="103">
        <v>0.37771223930903725</v>
      </c>
      <c r="T22" s="103">
        <v>0.34222160956414949</v>
      </c>
      <c r="U22" s="103">
        <v>0.33371707095198849</v>
      </c>
      <c r="V22" s="103">
        <v>0.19386242931148676</v>
      </c>
      <c r="W22" s="103">
        <v>1.1586659090095028E-2</v>
      </c>
      <c r="X22" s="103">
        <v>0.4269253909566757</v>
      </c>
      <c r="Y22" s="103">
        <v>0.31836988385298048</v>
      </c>
      <c r="Z22" s="103">
        <v>3.5306861348765747E-2</v>
      </c>
      <c r="AA22" s="103">
        <v>3.8140493166476337E-2</v>
      </c>
      <c r="AB22" s="103">
        <v>3.5403815708756246E-2</v>
      </c>
      <c r="AC22" s="103">
        <v>3.6459592864297979E-2</v>
      </c>
      <c r="AD22" s="103">
        <v>4.0518899861110187E-2</v>
      </c>
      <c r="AE22" s="103">
        <v>4.0258816612308276E-2</v>
      </c>
      <c r="AF22" s="103">
        <v>0.10540725421004835</v>
      </c>
      <c r="AG22" s="103">
        <v>4.29387618140765E-2</v>
      </c>
      <c r="AH22" s="103">
        <v>5.8979149907827377E-2</v>
      </c>
      <c r="AI22" s="103">
        <v>4.630579799413681E-2</v>
      </c>
    </row>
    <row r="23" spans="1:35" x14ac:dyDescent="0.3">
      <c r="A23" s="103">
        <v>21</v>
      </c>
      <c r="B23" s="103">
        <v>3.1637637687627223E-3</v>
      </c>
      <c r="C23" s="103">
        <v>5.5595056008791253E-3</v>
      </c>
      <c r="D23" s="103">
        <v>1424561957.3378906</v>
      </c>
      <c r="E23" s="103">
        <v>279943075.43367004</v>
      </c>
      <c r="F23" s="103">
        <v>2.4308155491881097E-3</v>
      </c>
      <c r="G23" s="103">
        <v>1.705100753730404E-3</v>
      </c>
      <c r="H23" s="103">
        <v>0</v>
      </c>
      <c r="I23" s="103">
        <v>4.3186743383145769E-4</v>
      </c>
      <c r="J23" s="103">
        <v>4.4594766962243008E-3</v>
      </c>
      <c r="K23" s="103">
        <v>6.4518487271844681E-4</v>
      </c>
      <c r="L23" s="103">
        <v>0.65348268792204955</v>
      </c>
      <c r="M23" s="103">
        <v>0.12456326530658039</v>
      </c>
      <c r="N23" s="103">
        <v>0.4726422453314898</v>
      </c>
      <c r="O23" s="103">
        <v>0.21272434922186556</v>
      </c>
      <c r="P23" s="103">
        <v>0.5292108359424188</v>
      </c>
      <c r="Q23" s="103">
        <v>7.7896645070033257E-2</v>
      </c>
      <c r="R23" s="103">
        <v>0.44014453007672244</v>
      </c>
      <c r="S23" s="103">
        <v>0.37771223930903725</v>
      </c>
      <c r="T23" s="103">
        <v>0.35433720143361991</v>
      </c>
      <c r="U23" s="103">
        <v>0.34649982273687424</v>
      </c>
      <c r="V23" s="103">
        <v>0.20546569928872971</v>
      </c>
      <c r="W23" s="103">
        <v>1.9865928275177719E-2</v>
      </c>
      <c r="X23" s="103">
        <v>0.44383828943653575</v>
      </c>
      <c r="Y23" s="103">
        <v>0.33116896643855909</v>
      </c>
      <c r="Z23" s="103">
        <v>3.8235974910335549E-2</v>
      </c>
      <c r="AA23" s="103">
        <v>4.129206023395713E-2</v>
      </c>
      <c r="AB23" s="103">
        <v>3.8341764458969411E-2</v>
      </c>
      <c r="AC23" s="103">
        <v>3.9472513145377128E-2</v>
      </c>
      <c r="AD23" s="103">
        <v>4.3748600498958921E-2</v>
      </c>
      <c r="AE23" s="103">
        <v>4.3448643228876226E-2</v>
      </c>
      <c r="AF23" s="103">
        <v>0.11143394706562036</v>
      </c>
      <c r="AG23" s="103">
        <v>4.6113635776106852E-2</v>
      </c>
      <c r="AH23" s="103">
        <v>6.3608512282371521E-2</v>
      </c>
      <c r="AI23" s="103">
        <v>4.9342919141054153E-2</v>
      </c>
    </row>
    <row r="24" spans="1:35" x14ac:dyDescent="0.3">
      <c r="A24" s="103">
        <v>22</v>
      </c>
      <c r="B24" s="103">
        <v>3.1637637687627223E-3</v>
      </c>
      <c r="C24" s="103">
        <v>5.5595056008791253E-3</v>
      </c>
      <c r="D24" s="103">
        <v>1211029106.8614502</v>
      </c>
      <c r="E24" s="103">
        <v>336949649.83317667</v>
      </c>
      <c r="F24" s="103">
        <v>3.2804852949908812E-3</v>
      </c>
      <c r="G24" s="103">
        <v>1.705100753730404E-3</v>
      </c>
      <c r="H24" s="103">
        <v>0</v>
      </c>
      <c r="I24" s="103">
        <v>4.3186743383145769E-4</v>
      </c>
      <c r="J24" s="103">
        <v>4.4594766962243008E-3</v>
      </c>
      <c r="K24" s="103">
        <v>6.4518487271844681E-4</v>
      </c>
      <c r="L24" s="103">
        <v>0.67956528925835813</v>
      </c>
      <c r="M24" s="103">
        <v>0.13027093538215553</v>
      </c>
      <c r="N24" s="103">
        <v>0.48768353946326287</v>
      </c>
      <c r="O24" s="103">
        <v>0.21272434922186556</v>
      </c>
      <c r="P24" s="103">
        <v>0.54697350840557579</v>
      </c>
      <c r="Q24" s="103">
        <v>8.5609772483629665E-2</v>
      </c>
      <c r="R24" s="103">
        <v>0.44014453007672244</v>
      </c>
      <c r="S24" s="103">
        <v>0.37771223930903725</v>
      </c>
      <c r="T24" s="103">
        <v>0.36427604701872229</v>
      </c>
      <c r="U24" s="103">
        <v>0.36437404457455141</v>
      </c>
      <c r="V24" s="103">
        <v>0.21996319514563106</v>
      </c>
      <c r="W24" s="103">
        <v>1.9865928275177719E-2</v>
      </c>
      <c r="X24" s="103">
        <v>0.46660733810091087</v>
      </c>
      <c r="Y24" s="103">
        <v>0.34917498231763616</v>
      </c>
      <c r="Z24" s="103">
        <v>4.1231314453942458E-2</v>
      </c>
      <c r="AA24" s="103">
        <v>4.4506124912281057E-2</v>
      </c>
      <c r="AB24" s="103">
        <v>4.1346138950987307E-2</v>
      </c>
      <c r="AC24" s="103">
        <v>4.2544734064051702E-2</v>
      </c>
      <c r="AD24" s="103">
        <v>4.7078842497776774E-2</v>
      </c>
      <c r="AE24" s="103">
        <v>4.6773759786451576E-2</v>
      </c>
      <c r="AF24" s="103">
        <v>0.1180368922343896</v>
      </c>
      <c r="AG24" s="103">
        <v>4.9304450487782696E-2</v>
      </c>
      <c r="AH24" s="103">
        <v>6.7543953657150269E-2</v>
      </c>
      <c r="AI24" s="103">
        <v>5.2998509258031845E-2</v>
      </c>
    </row>
    <row r="25" spans="1:35" x14ac:dyDescent="0.3">
      <c r="A25" s="103">
        <v>23</v>
      </c>
      <c r="B25" s="103">
        <v>3.1637637687627223E-3</v>
      </c>
      <c r="C25" s="103">
        <v>5.5595056008791253E-3</v>
      </c>
      <c r="D25" s="103">
        <v>1112198221.5007324</v>
      </c>
      <c r="E25" s="103">
        <v>380801052.61039281</v>
      </c>
      <c r="F25" s="103">
        <v>4.0241353735874117E-3</v>
      </c>
      <c r="G25" s="103">
        <v>1.705100753730404E-3</v>
      </c>
      <c r="H25" s="103">
        <v>0</v>
      </c>
      <c r="I25" s="103">
        <v>4.3186743383145769E-4</v>
      </c>
      <c r="J25" s="103">
        <v>4.4594766962243008E-3</v>
      </c>
      <c r="K25" s="103">
        <v>6.4518487271844681E-4</v>
      </c>
      <c r="L25" s="103">
        <v>0.69257064925637046</v>
      </c>
      <c r="M25" s="103">
        <v>0.13484835346594323</v>
      </c>
      <c r="N25" s="103">
        <v>0.50173409403273139</v>
      </c>
      <c r="O25" s="103">
        <v>0.21272434922186556</v>
      </c>
      <c r="P25" s="103">
        <v>0.55575086106940685</v>
      </c>
      <c r="Q25" s="103">
        <v>9.0198241826791328E-2</v>
      </c>
      <c r="R25" s="103">
        <v>0.44014453007672244</v>
      </c>
      <c r="S25" s="103">
        <v>0.37771223930903725</v>
      </c>
      <c r="T25" s="103">
        <v>0.37155442492293039</v>
      </c>
      <c r="U25" s="103">
        <v>0.37720552946956715</v>
      </c>
      <c r="V25" s="103">
        <v>0.22706050495283822</v>
      </c>
      <c r="W25" s="103">
        <v>2.1303363647212911E-2</v>
      </c>
      <c r="X25" s="103">
        <v>0.48356140413611653</v>
      </c>
      <c r="Y25" s="103">
        <v>0.36165308391071294</v>
      </c>
      <c r="Z25" s="103">
        <v>4.4326917599948945E-2</v>
      </c>
      <c r="AA25" s="103">
        <v>4.783220394463257E-2</v>
      </c>
      <c r="AB25" s="103">
        <v>4.4451079474048347E-2</v>
      </c>
      <c r="AC25" s="103">
        <v>4.5724025896375357E-2</v>
      </c>
      <c r="AD25" s="103">
        <v>5.0480471061063167E-2</v>
      </c>
      <c r="AE25" s="103">
        <v>5.016564443614021E-2</v>
      </c>
      <c r="AF25" s="103">
        <v>0.12359090605676827</v>
      </c>
      <c r="AG25" s="103">
        <v>5.2553959493429628E-2</v>
      </c>
      <c r="AH25" s="103">
        <v>7.1158230304718018E-2</v>
      </c>
      <c r="AI25" s="103">
        <v>5.7129845023155212E-2</v>
      </c>
    </row>
    <row r="26" spans="1:35" x14ac:dyDescent="0.3">
      <c r="A26" s="103">
        <v>24</v>
      </c>
      <c r="B26" s="103">
        <v>3.1637637687627223E-3</v>
      </c>
      <c r="C26" s="103">
        <v>5.5595056008791253E-3</v>
      </c>
      <c r="D26" s="103">
        <v>1391418563.8134155</v>
      </c>
      <c r="E26" s="103">
        <v>312131103.31137085</v>
      </c>
      <c r="F26" s="103">
        <v>4.5361201015637863E-3</v>
      </c>
      <c r="G26" s="103">
        <v>1.8256056735707249E-3</v>
      </c>
      <c r="H26" s="103">
        <v>0</v>
      </c>
      <c r="I26" s="103">
        <v>9.6263888574561968E-4</v>
      </c>
      <c r="J26" s="103">
        <v>4.4594766962243008E-3</v>
      </c>
      <c r="K26" s="103">
        <v>8.5325290820820318E-4</v>
      </c>
      <c r="L26" s="103">
        <v>0.72066830678115912</v>
      </c>
      <c r="M26" s="103">
        <v>0.13852638176334819</v>
      </c>
      <c r="N26" s="103">
        <v>0.51613026357641445</v>
      </c>
      <c r="O26" s="103">
        <v>0.21272434922186556</v>
      </c>
      <c r="P26" s="103">
        <v>0.57243381374691249</v>
      </c>
      <c r="Q26" s="103">
        <v>9.3678156247573502E-2</v>
      </c>
      <c r="R26" s="103">
        <v>0.58416722577444846</v>
      </c>
      <c r="S26" s="103">
        <v>0.37771223930903725</v>
      </c>
      <c r="T26" s="103">
        <v>0.38125015664552997</v>
      </c>
      <c r="U26" s="103">
        <v>0.39244317605363266</v>
      </c>
      <c r="V26" s="103">
        <v>0.23520706460008972</v>
      </c>
      <c r="W26" s="103">
        <v>2.1303363647212911E-2</v>
      </c>
      <c r="X26" s="103">
        <v>0.49606929534915656</v>
      </c>
      <c r="Y26" s="103">
        <v>0.37569398647296309</v>
      </c>
      <c r="Z26" s="103">
        <v>4.763302131518523E-2</v>
      </c>
      <c r="AA26" s="103">
        <v>5.1392820983562258E-2</v>
      </c>
      <c r="AB26" s="103">
        <v>4.7767155506637529E-2</v>
      </c>
      <c r="AC26" s="103">
        <v>4.9128395963389082E-2</v>
      </c>
      <c r="AD26" s="103">
        <v>5.4109838153373349E-2</v>
      </c>
      <c r="AE26" s="103">
        <v>5.3797578458456889E-2</v>
      </c>
      <c r="AF26" s="103">
        <v>0.12966037967891042</v>
      </c>
      <c r="AG26" s="103">
        <v>5.6128154116003311E-2</v>
      </c>
      <c r="AH26" s="103">
        <v>7.5679883360862732E-2</v>
      </c>
      <c r="AI26" s="103">
        <v>6.0516178607940674E-2</v>
      </c>
    </row>
    <row r="27" spans="1:35" x14ac:dyDescent="0.3">
      <c r="A27" s="103">
        <v>25</v>
      </c>
      <c r="B27" s="103">
        <v>3.1637637687627223E-3</v>
      </c>
      <c r="C27" s="103">
        <v>5.5595056008791253E-3</v>
      </c>
      <c r="D27" s="103">
        <v>1380868120.0336914</v>
      </c>
      <c r="E27" s="103">
        <v>353759358.6098175</v>
      </c>
      <c r="F27" s="103">
        <v>5.4623080896500208E-3</v>
      </c>
      <c r="G27" s="103">
        <v>1.8339288725909039E-3</v>
      </c>
      <c r="H27" s="103">
        <v>0</v>
      </c>
      <c r="I27" s="103">
        <v>9.6263888574561968E-4</v>
      </c>
      <c r="J27" s="103">
        <v>4.5941463597511979E-3</v>
      </c>
      <c r="K27" s="103">
        <v>8.67624036552288E-4</v>
      </c>
      <c r="L27" s="103">
        <v>0.7417202237308177</v>
      </c>
      <c r="M27" s="103">
        <v>0.14465607458326671</v>
      </c>
      <c r="N27" s="103">
        <v>0.52172680830414775</v>
      </c>
      <c r="O27" s="103">
        <v>0.21272434922186556</v>
      </c>
      <c r="P27" s="103">
        <v>0.58796867388189178</v>
      </c>
      <c r="Q27" s="103">
        <v>9.9903505199104736E-2</v>
      </c>
      <c r="R27" s="103">
        <v>0.58416722577444846</v>
      </c>
      <c r="S27" s="103">
        <v>0.37771223930903725</v>
      </c>
      <c r="T27" s="103">
        <v>0.39534574801373468</v>
      </c>
      <c r="U27" s="103">
        <v>0.40463799563852915</v>
      </c>
      <c r="V27" s="103">
        <v>0.24495792184426468</v>
      </c>
      <c r="W27" s="103">
        <v>2.2048881325762087E-2</v>
      </c>
      <c r="X27" s="103">
        <v>0.50933967596769225</v>
      </c>
      <c r="Y27" s="103">
        <v>0.3877202012158808</v>
      </c>
      <c r="Z27" s="103">
        <v>5.096322572495196E-2</v>
      </c>
      <c r="AA27" s="103">
        <v>5.4966747047728193E-2</v>
      </c>
      <c r="AB27" s="103">
        <v>5.1107404929532904E-2</v>
      </c>
      <c r="AC27" s="103">
        <v>5.2544658326047648E-2</v>
      </c>
      <c r="AD27" s="103">
        <v>5.7745632978467742E-2</v>
      </c>
      <c r="AE27" s="103">
        <v>5.7413956060054568E-2</v>
      </c>
      <c r="AF27" s="103">
        <v>0.13537839931542045</v>
      </c>
      <c r="AG27" s="103">
        <v>5.9579152351454112E-2</v>
      </c>
      <c r="AH27" s="103">
        <v>8.0167248845100403E-2</v>
      </c>
      <c r="AI27" s="103">
        <v>6.435413658618927E-2</v>
      </c>
    </row>
    <row r="28" spans="1:35" x14ac:dyDescent="0.3">
      <c r="A28" s="103">
        <v>26</v>
      </c>
      <c r="B28" s="103">
        <v>3.1637637687627223E-3</v>
      </c>
      <c r="C28" s="103">
        <v>5.5595056008791253E-3</v>
      </c>
      <c r="D28" s="103">
        <v>1487910012.7061157</v>
      </c>
      <c r="E28" s="103">
        <v>356251769.6144371</v>
      </c>
      <c r="F28" s="103">
        <v>6.2066703235074527E-3</v>
      </c>
      <c r="G28" s="103">
        <v>1.8667987717336471E-3</v>
      </c>
      <c r="H28" s="103">
        <v>0</v>
      </c>
      <c r="I28" s="103">
        <v>9.6263888574561968E-4</v>
      </c>
      <c r="J28" s="103">
        <v>5.1259825259878039E-3</v>
      </c>
      <c r="K28" s="103">
        <v>9.2437836119263852E-4</v>
      </c>
      <c r="L28" s="103">
        <v>0.75346484451957796</v>
      </c>
      <c r="M28" s="103">
        <v>0.14947724640225205</v>
      </c>
      <c r="N28" s="103">
        <v>0.53407689870832908</v>
      </c>
      <c r="O28" s="103">
        <v>0.21272434922186556</v>
      </c>
      <c r="P28" s="103">
        <v>0.59925302763114041</v>
      </c>
      <c r="Q28" s="103">
        <v>0.10729239812145824</v>
      </c>
      <c r="R28" s="103">
        <v>0.61054591963689075</v>
      </c>
      <c r="S28" s="103">
        <v>0.37771223930903725</v>
      </c>
      <c r="T28" s="103">
        <v>0.4012869996741773</v>
      </c>
      <c r="U28" s="103">
        <v>0.41875307075591606</v>
      </c>
      <c r="V28" s="103">
        <v>0.25375823445242007</v>
      </c>
      <c r="W28" s="103">
        <v>2.2048881325762087E-2</v>
      </c>
      <c r="X28" s="103">
        <v>0.52593362215603934</v>
      </c>
      <c r="Y28" s="103">
        <v>0.40066237789670667</v>
      </c>
      <c r="Z28" s="103">
        <v>5.4379555419013487E-2</v>
      </c>
      <c r="AA28" s="103">
        <v>5.8639691929178804E-2</v>
      </c>
      <c r="AB28" s="103">
        <v>5.4534039419458606E-2</v>
      </c>
      <c r="AC28" s="103">
        <v>5.6055751064006745E-2</v>
      </c>
      <c r="AD28" s="103">
        <v>6.1492635112783321E-2</v>
      </c>
      <c r="AE28" s="103">
        <v>6.1137821077369564E-2</v>
      </c>
      <c r="AF28" s="103">
        <v>0.14119125743474692</v>
      </c>
      <c r="AG28" s="103">
        <v>6.3131700013953393E-2</v>
      </c>
      <c r="AH28" s="103">
        <v>8.5002467036247253E-2</v>
      </c>
      <c r="AI28" s="103">
        <v>6.8219132721424103E-2</v>
      </c>
    </row>
    <row r="29" spans="1:35" x14ac:dyDescent="0.3">
      <c r="A29" s="103">
        <v>27</v>
      </c>
      <c r="B29" s="103">
        <v>3.1637637687627223E-3</v>
      </c>
      <c r="C29" s="103">
        <v>5.5595056008791253E-3</v>
      </c>
      <c r="D29" s="103">
        <v>1323074731.225708</v>
      </c>
      <c r="E29" s="103">
        <v>331765988.67090607</v>
      </c>
      <c r="F29" s="103">
        <v>7.1705466416074016E-3</v>
      </c>
      <c r="G29" s="103">
        <v>2.3489673696303489E-3</v>
      </c>
      <c r="H29" s="103">
        <v>0</v>
      </c>
      <c r="I29" s="103">
        <v>2.7410938645176706E-3</v>
      </c>
      <c r="J29" s="103">
        <v>6.3943836870809312E-3</v>
      </c>
      <c r="K29" s="103">
        <v>1.7569076311357618E-3</v>
      </c>
      <c r="L29" s="103">
        <v>0.77607770277937704</v>
      </c>
      <c r="M29" s="103">
        <v>0.15465254884791035</v>
      </c>
      <c r="N29" s="103">
        <v>0.54456295590500603</v>
      </c>
      <c r="O29" s="103">
        <v>0.21272434922186556</v>
      </c>
      <c r="P29" s="103">
        <v>0.61387625100778598</v>
      </c>
      <c r="Q29" s="103">
        <v>0.11250606070884388</v>
      </c>
      <c r="R29" s="103">
        <v>0.61054591963689075</v>
      </c>
      <c r="S29" s="103">
        <v>0.37771223930903725</v>
      </c>
      <c r="T29" s="103">
        <v>0.41061304794606379</v>
      </c>
      <c r="U29" s="103">
        <v>0.43283750956137923</v>
      </c>
      <c r="V29" s="103">
        <v>0.2640005895275952</v>
      </c>
      <c r="W29" s="103">
        <v>2.5627265433119814E-2</v>
      </c>
      <c r="X29" s="103">
        <v>0.53998305239586919</v>
      </c>
      <c r="Y29" s="103">
        <v>0.41454360312525623</v>
      </c>
      <c r="Z29" s="103">
        <v>5.7954597198412762E-2</v>
      </c>
      <c r="AA29" s="103">
        <v>6.2473715217166194E-2</v>
      </c>
      <c r="AB29" s="103">
        <v>5.8119864723588141E-2</v>
      </c>
      <c r="AC29" s="103">
        <v>5.9724135182698083E-2</v>
      </c>
      <c r="AD29" s="103">
        <v>6.539682183153242E-2</v>
      </c>
      <c r="AE29" s="103">
        <v>6.5041024085436536E-2</v>
      </c>
      <c r="AF29" s="103">
        <v>0.14753283566416051</v>
      </c>
      <c r="AG29" s="103">
        <v>6.6882956266802601E-2</v>
      </c>
      <c r="AH29" s="103">
        <v>8.9302025735378265E-2</v>
      </c>
      <c r="AI29" s="103">
        <v>7.1818485856056213E-2</v>
      </c>
    </row>
    <row r="30" spans="1:35" x14ac:dyDescent="0.3">
      <c r="A30" s="103">
        <v>28</v>
      </c>
      <c r="B30" s="103">
        <v>3.1637637687627223E-3</v>
      </c>
      <c r="C30" s="103">
        <v>5.5595056008791253E-3</v>
      </c>
      <c r="D30" s="103">
        <v>1640870115.9899902</v>
      </c>
      <c r="E30" s="103">
        <v>414450727.40905762</v>
      </c>
      <c r="F30" s="103">
        <v>7.9687362655937594E-3</v>
      </c>
      <c r="G30" s="103">
        <v>2.6473079233528896E-3</v>
      </c>
      <c r="H30" s="103">
        <v>0</v>
      </c>
      <c r="I30" s="103">
        <v>3.9206774680361515E-3</v>
      </c>
      <c r="J30" s="103">
        <v>6.8883775407306237E-3</v>
      </c>
      <c r="K30" s="103">
        <v>2.2720329306026212E-3</v>
      </c>
      <c r="L30" s="103">
        <v>0.78455226682798329</v>
      </c>
      <c r="M30" s="103">
        <v>0.15948511413502967</v>
      </c>
      <c r="N30" s="103">
        <v>0.55570913084475015</v>
      </c>
      <c r="O30" s="103">
        <v>0.21272434922186556</v>
      </c>
      <c r="P30" s="103">
        <v>0.6246250181615135</v>
      </c>
      <c r="Q30" s="103">
        <v>0.11921723813696544</v>
      </c>
      <c r="R30" s="103">
        <v>0.61054591963689075</v>
      </c>
      <c r="S30" s="103">
        <v>0.37771223930903725</v>
      </c>
      <c r="T30" s="103">
        <v>0.42363718388932053</v>
      </c>
      <c r="U30" s="103">
        <v>0.44566172723821768</v>
      </c>
      <c r="V30" s="103">
        <v>0.28147749520735443</v>
      </c>
      <c r="W30" s="103">
        <v>2.7570901965794765E-2</v>
      </c>
      <c r="X30" s="103">
        <v>0.55242769172823902</v>
      </c>
      <c r="Y30" s="103">
        <v>0.42840070569003069</v>
      </c>
      <c r="Z30" s="103">
        <v>6.1601648548924158E-2</v>
      </c>
      <c r="AA30" s="103">
        <v>6.6392558976702126E-2</v>
      </c>
      <c r="AB30" s="103">
        <v>6.1777916803841315E-2</v>
      </c>
      <c r="AC30" s="103">
        <v>6.3472237395679712E-2</v>
      </c>
      <c r="AD30" s="103">
        <v>6.9380796706219883E-2</v>
      </c>
      <c r="AE30" s="103">
        <v>6.8980282589270053E-2</v>
      </c>
      <c r="AF30" s="103">
        <v>0.15415325289315715</v>
      </c>
      <c r="AG30" s="103">
        <v>7.1012122808244121E-2</v>
      </c>
      <c r="AH30" s="103">
        <v>9.4634316861629486E-2</v>
      </c>
      <c r="AI30" s="103">
        <v>7.6314888894557953E-2</v>
      </c>
    </row>
    <row r="31" spans="1:35" x14ac:dyDescent="0.3">
      <c r="A31" s="103">
        <v>29</v>
      </c>
      <c r="B31" s="103">
        <v>3.1637637687627223E-3</v>
      </c>
      <c r="C31" s="103">
        <v>5.5595056008791253E-3</v>
      </c>
      <c r="D31" s="103">
        <v>1361623645.7753334</v>
      </c>
      <c r="E31" s="103">
        <v>433247385.45608521</v>
      </c>
      <c r="F31" s="103">
        <v>1.0275518959439935E-2</v>
      </c>
      <c r="G31" s="103">
        <v>2.6505715368040639E-3</v>
      </c>
      <c r="H31" s="103">
        <v>0</v>
      </c>
      <c r="I31" s="103">
        <v>3.9350522574826035E-3</v>
      </c>
      <c r="J31" s="103">
        <v>6.8883775407306237E-3</v>
      </c>
      <c r="K31" s="103">
        <v>2.2776680004427865E-3</v>
      </c>
      <c r="L31" s="103">
        <v>0.79510558629227213</v>
      </c>
      <c r="M31" s="103">
        <v>0.16821677854741446</v>
      </c>
      <c r="N31" s="103">
        <v>0.56482736307773673</v>
      </c>
      <c r="O31" s="103">
        <v>0.21272434922186556</v>
      </c>
      <c r="P31" s="103">
        <v>0.63252776931031829</v>
      </c>
      <c r="Q31" s="103">
        <v>0.13205863393000888</v>
      </c>
      <c r="R31" s="103">
        <v>0.61054591963689075</v>
      </c>
      <c r="S31" s="103">
        <v>0.43188179000270849</v>
      </c>
      <c r="T31" s="103">
        <v>0.43947091405799643</v>
      </c>
      <c r="U31" s="103">
        <v>0.45880897988775993</v>
      </c>
      <c r="V31" s="103">
        <v>0.29002293204895269</v>
      </c>
      <c r="W31" s="103">
        <v>3.0514153485684915E-2</v>
      </c>
      <c r="X31" s="103">
        <v>0.56461050165128235</v>
      </c>
      <c r="Y31" s="103">
        <v>0.4413204545288601</v>
      </c>
      <c r="Z31" s="103">
        <v>6.5257309512041076E-2</v>
      </c>
      <c r="AA31" s="103">
        <v>7.0273308658596559E-2</v>
      </c>
      <c r="AB31" s="103">
        <v>6.544460446617846E-2</v>
      </c>
      <c r="AC31" s="103">
        <v>6.7181745167299509E-2</v>
      </c>
      <c r="AD31" s="103">
        <v>7.3339513779093812E-2</v>
      </c>
      <c r="AE31" s="103">
        <v>7.2938499772551624E-2</v>
      </c>
      <c r="AF31" s="103">
        <v>0.1610178866084927</v>
      </c>
      <c r="AG31" s="103">
        <v>7.4783344289182013E-2</v>
      </c>
      <c r="AH31" s="103">
        <v>9.9059142172336578E-2</v>
      </c>
      <c r="AI31" s="103">
        <v>8.1015221774578094E-2</v>
      </c>
    </row>
    <row r="32" spans="1:35" x14ac:dyDescent="0.3">
      <c r="A32" s="103">
        <v>30</v>
      </c>
      <c r="B32" s="103">
        <v>3.1637637687627223E-3</v>
      </c>
      <c r="C32" s="103">
        <v>5.5595056008791253E-3</v>
      </c>
      <c r="D32" s="103">
        <v>1649415628.222168</v>
      </c>
      <c r="E32" s="103">
        <v>323166745.85209656</v>
      </c>
      <c r="F32" s="103">
        <v>1.1498402543905375E-2</v>
      </c>
      <c r="G32" s="103">
        <v>2.7383154475646662E-3</v>
      </c>
      <c r="H32" s="103">
        <v>0</v>
      </c>
      <c r="I32" s="103">
        <v>3.9350522574826035E-3</v>
      </c>
      <c r="J32" s="103">
        <v>8.308077215100575E-3</v>
      </c>
      <c r="K32" s="103">
        <v>2.429169724707146E-3</v>
      </c>
      <c r="L32" s="103">
        <v>0.80224828064231679</v>
      </c>
      <c r="M32" s="103">
        <v>0.17397764394679391</v>
      </c>
      <c r="N32" s="103">
        <v>0.57848858599666753</v>
      </c>
      <c r="O32" s="103">
        <v>0.21272434922186556</v>
      </c>
      <c r="P32" s="103">
        <v>0.64215693257021744</v>
      </c>
      <c r="Q32" s="103">
        <v>0.13437024831783503</v>
      </c>
      <c r="R32" s="103">
        <v>0.61054591963689075</v>
      </c>
      <c r="S32" s="103">
        <v>0.43188179000270849</v>
      </c>
      <c r="T32" s="103">
        <v>0.44664402616606935</v>
      </c>
      <c r="U32" s="103">
        <v>0.47197789169735999</v>
      </c>
      <c r="V32" s="103">
        <v>0.30918458682754602</v>
      </c>
      <c r="W32" s="103">
        <v>3.0514153485684915E-2</v>
      </c>
      <c r="X32" s="103">
        <v>0.57826114585843624</v>
      </c>
      <c r="Y32" s="103">
        <v>0.45591591080832988</v>
      </c>
      <c r="Z32" s="103">
        <v>6.91284477366466E-2</v>
      </c>
      <c r="AA32" s="103">
        <v>7.4422335310697724E-2</v>
      </c>
      <c r="AB32" s="103">
        <v>6.932741934167512E-2</v>
      </c>
      <c r="AC32" s="103">
        <v>7.1148314828024056E-2</v>
      </c>
      <c r="AD32" s="103">
        <v>7.7558439092274792E-2</v>
      </c>
      <c r="AE32" s="103">
        <v>7.7121079200496892E-2</v>
      </c>
      <c r="AF32" s="103">
        <v>0.16772285419432739</v>
      </c>
      <c r="AG32" s="103">
        <v>7.8871689807539544E-2</v>
      </c>
      <c r="AH32" s="103">
        <v>0.10441920161247253</v>
      </c>
      <c r="AI32" s="103">
        <v>8.4521278738975525E-2</v>
      </c>
    </row>
    <row r="33" spans="1:35" x14ac:dyDescent="0.3">
      <c r="A33" s="103">
        <v>31</v>
      </c>
      <c r="B33" s="103">
        <v>3.1637637687627223E-3</v>
      </c>
      <c r="C33" s="103">
        <v>5.5595056008791253E-3</v>
      </c>
      <c r="D33" s="103">
        <v>1558480542.9538574</v>
      </c>
      <c r="E33" s="103">
        <v>282043595.5557251</v>
      </c>
      <c r="F33" s="103">
        <v>1.2697216793367687E-2</v>
      </c>
      <c r="G33" s="103">
        <v>2.7872043257715817E-3</v>
      </c>
      <c r="H33" s="103">
        <v>0</v>
      </c>
      <c r="I33" s="103">
        <v>4.1086698382720426E-3</v>
      </c>
      <c r="J33" s="103">
        <v>8.4613217481659658E-3</v>
      </c>
      <c r="K33" s="103">
        <v>2.5135829823508173E-3</v>
      </c>
      <c r="L33" s="103">
        <v>0.80797979586953494</v>
      </c>
      <c r="M33" s="103">
        <v>0.17875566962655845</v>
      </c>
      <c r="N33" s="103">
        <v>0.59214407942190495</v>
      </c>
      <c r="O33" s="103">
        <v>0.21272434922186556</v>
      </c>
      <c r="P33" s="103">
        <v>0.65099126253144435</v>
      </c>
      <c r="Q33" s="103">
        <v>0.15032880834667414</v>
      </c>
      <c r="R33" s="103">
        <v>0.63880643491261113</v>
      </c>
      <c r="S33" s="103">
        <v>0.54058202172800862</v>
      </c>
      <c r="T33" s="103">
        <v>0.47023358981428104</v>
      </c>
      <c r="U33" s="103">
        <v>0.48729234280294609</v>
      </c>
      <c r="V33" s="103">
        <v>0.31911527684069763</v>
      </c>
      <c r="W33" s="103">
        <v>3.709262555185322E-2</v>
      </c>
      <c r="X33" s="103">
        <v>0.58845049963313101</v>
      </c>
      <c r="Y33" s="103">
        <v>0.47106301606005208</v>
      </c>
      <c r="Z33" s="103">
        <v>7.2977557250782601E-2</v>
      </c>
      <c r="AA33" s="103">
        <v>7.8548612232636872E-2</v>
      </c>
      <c r="AB33" s="103">
        <v>7.3188139060725174E-2</v>
      </c>
      <c r="AC33" s="103">
        <v>7.5092851494396762E-2</v>
      </c>
      <c r="AD33" s="103">
        <v>8.1782766136413915E-2</v>
      </c>
      <c r="AE33" s="103">
        <v>8.1364908919185019E-2</v>
      </c>
      <c r="AF33" s="103">
        <v>0.17493526390034081</v>
      </c>
      <c r="AG33" s="103">
        <v>8.2853474855407686E-2</v>
      </c>
      <c r="AH33" s="103">
        <v>0.1094837486743927</v>
      </c>
      <c r="AI33" s="103">
        <v>8.758118748664856E-2</v>
      </c>
    </row>
    <row r="34" spans="1:35" x14ac:dyDescent="0.3">
      <c r="A34" s="103">
        <v>32</v>
      </c>
      <c r="B34" s="103">
        <v>3.1637637687627223E-3</v>
      </c>
      <c r="C34" s="103">
        <v>5.5595056008791253E-3</v>
      </c>
      <c r="D34" s="103">
        <v>1605649121.784668</v>
      </c>
      <c r="E34" s="103">
        <v>481787883.29013062</v>
      </c>
      <c r="F34" s="103">
        <v>1.349595131110462E-2</v>
      </c>
      <c r="G34" s="103">
        <v>3.1494783500232346E-3</v>
      </c>
      <c r="H34" s="103">
        <v>0</v>
      </c>
      <c r="I34" s="103">
        <v>5.3230994925295575E-3</v>
      </c>
      <c r="J34" s="103">
        <v>9.8617554983495941E-3</v>
      </c>
      <c r="K34" s="103">
        <v>3.1390980620246709E-3</v>
      </c>
      <c r="L34" s="103">
        <v>0.82037951782195073</v>
      </c>
      <c r="M34" s="103">
        <v>0.18586581540575856</v>
      </c>
      <c r="N34" s="103">
        <v>0.60421280998645421</v>
      </c>
      <c r="O34" s="103">
        <v>0.2312242039746962</v>
      </c>
      <c r="P34" s="103">
        <v>0.6676713663440802</v>
      </c>
      <c r="Q34" s="103">
        <v>0.15618928604032226</v>
      </c>
      <c r="R34" s="103">
        <v>0.63880643491261113</v>
      </c>
      <c r="S34" s="103">
        <v>0.54058202172800862</v>
      </c>
      <c r="T34" s="103">
        <v>0.4847565101882253</v>
      </c>
      <c r="U34" s="103">
        <v>0.50446135948847903</v>
      </c>
      <c r="V34" s="103">
        <v>0.33162785160844294</v>
      </c>
      <c r="W34" s="103">
        <v>4.5390255963567716E-2</v>
      </c>
      <c r="X34" s="103">
        <v>0.60707698198778637</v>
      </c>
      <c r="Y34" s="103">
        <v>0.48728902693821707</v>
      </c>
      <c r="Z34" s="103">
        <v>7.6996425081347686E-2</v>
      </c>
      <c r="AA34" s="103">
        <v>8.2869385101035448E-2</v>
      </c>
      <c r="AB34" s="103">
        <v>7.7219129144207213E-2</v>
      </c>
      <c r="AC34" s="103">
        <v>7.9225617466460369E-2</v>
      </c>
      <c r="AD34" s="103">
        <v>8.6192647758139271E-2</v>
      </c>
      <c r="AE34" s="103">
        <v>8.5747323336593753E-2</v>
      </c>
      <c r="AF34" s="103">
        <v>0.1825268021762772</v>
      </c>
      <c r="AG34" s="103">
        <v>8.6985610757205206E-2</v>
      </c>
      <c r="AH34" s="103">
        <v>0.11470158398151398</v>
      </c>
      <c r="AI34" s="103">
        <v>9.2808134853839874E-2</v>
      </c>
    </row>
    <row r="35" spans="1:35" x14ac:dyDescent="0.3">
      <c r="A35" s="103">
        <v>33</v>
      </c>
      <c r="B35" s="103">
        <v>3.1637637687627223E-3</v>
      </c>
      <c r="C35" s="103">
        <v>5.5595056008791253E-3</v>
      </c>
      <c r="D35" s="103">
        <v>1719162234.9116211</v>
      </c>
      <c r="E35" s="103">
        <v>547488314.68651199</v>
      </c>
      <c r="F35" s="103">
        <v>1.4048791975725283E-2</v>
      </c>
      <c r="G35" s="103">
        <v>3.2502204297453429E-3</v>
      </c>
      <c r="H35" s="103">
        <v>0</v>
      </c>
      <c r="I35" s="103">
        <v>5.6540930017882863E-3</v>
      </c>
      <c r="J35" s="103">
        <v>1.0275870676499E-2</v>
      </c>
      <c r="K35" s="103">
        <v>3.3130428822586238E-3</v>
      </c>
      <c r="L35" s="103">
        <v>0.82584054149895902</v>
      </c>
      <c r="M35" s="103">
        <v>0.19566391085590351</v>
      </c>
      <c r="N35" s="103">
        <v>0.62443798735977429</v>
      </c>
      <c r="O35" s="103">
        <v>0.2312242039746962</v>
      </c>
      <c r="P35" s="103">
        <v>0.67563109479028083</v>
      </c>
      <c r="Q35" s="103">
        <v>0.16448560571721652</v>
      </c>
      <c r="R35" s="103">
        <v>0.63880643491261113</v>
      </c>
      <c r="S35" s="103">
        <v>0.54058202172800862</v>
      </c>
      <c r="T35" s="103">
        <v>0.49071655931226349</v>
      </c>
      <c r="U35" s="103">
        <v>0.51562537404799436</v>
      </c>
      <c r="V35" s="103">
        <v>0.34449130315566551</v>
      </c>
      <c r="W35" s="103">
        <v>4.6730567323978907E-2</v>
      </c>
      <c r="X35" s="103">
        <v>0.61652872311970353</v>
      </c>
      <c r="Y35" s="103">
        <v>0.49909293082857459</v>
      </c>
      <c r="Z35" s="103">
        <v>8.1081336251524319E-2</v>
      </c>
      <c r="AA35" s="103">
        <v>8.7271763923991899E-2</v>
      </c>
      <c r="AB35" s="103">
        <v>8.1316361776157614E-2</v>
      </c>
      <c r="AC35" s="103">
        <v>8.3434454405254377E-2</v>
      </c>
      <c r="AD35" s="103">
        <v>9.0639573031371712E-2</v>
      </c>
      <c r="AE35" s="103">
        <v>9.014687863024802E-2</v>
      </c>
      <c r="AF35" s="103">
        <v>0.18871960100199878</v>
      </c>
      <c r="AG35" s="103">
        <v>9.1301132973281643E-2</v>
      </c>
      <c r="AH35" s="103">
        <v>0.12028829008340836</v>
      </c>
      <c r="AI35" s="103">
        <v>9.8747871816158295E-2</v>
      </c>
    </row>
    <row r="36" spans="1:35" x14ac:dyDescent="0.3">
      <c r="A36" s="103">
        <v>34</v>
      </c>
      <c r="B36" s="103">
        <v>3.1637637687627223E-3</v>
      </c>
      <c r="C36" s="103">
        <v>5.5595056008791253E-3</v>
      </c>
      <c r="D36" s="103">
        <v>1514205372.5146484</v>
      </c>
      <c r="E36" s="103">
        <v>365779283.43117982</v>
      </c>
      <c r="F36" s="103">
        <v>1.5528015091078784E-2</v>
      </c>
      <c r="G36" s="103">
        <v>3.2683327535180614E-3</v>
      </c>
      <c r="H36" s="103">
        <v>0</v>
      </c>
      <c r="I36" s="103">
        <v>5.6540930017882863E-3</v>
      </c>
      <c r="J36" s="103">
        <v>1.0568928735335343E-2</v>
      </c>
      <c r="K36" s="103">
        <v>3.3443162579061712E-3</v>
      </c>
      <c r="L36" s="103">
        <v>0.83508499418204041</v>
      </c>
      <c r="M36" s="103">
        <v>0.20236718483842922</v>
      </c>
      <c r="N36" s="103">
        <v>0.6293898748231711</v>
      </c>
      <c r="O36" s="103">
        <v>0.23729554862788438</v>
      </c>
      <c r="P36" s="103">
        <v>0.68693254172874818</v>
      </c>
      <c r="Q36" s="103">
        <v>0.1708818552118265</v>
      </c>
      <c r="R36" s="103">
        <v>0.63880643491261113</v>
      </c>
      <c r="S36" s="103">
        <v>0.54058202172800862</v>
      </c>
      <c r="T36" s="103">
        <v>0.50746008671896536</v>
      </c>
      <c r="U36" s="103">
        <v>0.52844930673588475</v>
      </c>
      <c r="V36" s="103">
        <v>0.35185295361200752</v>
      </c>
      <c r="W36" s="103">
        <v>4.6730567323978907E-2</v>
      </c>
      <c r="X36" s="103">
        <v>0.62809650448796239</v>
      </c>
      <c r="Y36" s="103">
        <v>0.51138520389470599</v>
      </c>
      <c r="Z36" s="103">
        <v>8.5226647071821524E-2</v>
      </c>
      <c r="AA36" s="103">
        <v>9.1709640088807651E-2</v>
      </c>
      <c r="AB36" s="103">
        <v>8.5474176243825556E-2</v>
      </c>
      <c r="AC36" s="103">
        <v>8.7676611218223788E-2</v>
      </c>
      <c r="AD36" s="103">
        <v>9.5129543777836778E-2</v>
      </c>
      <c r="AE36" s="103">
        <v>9.4635635365220364E-2</v>
      </c>
      <c r="AF36" s="103">
        <v>0.19521122272263988</v>
      </c>
      <c r="AG36" s="103">
        <v>9.551145737656315E-2</v>
      </c>
      <c r="AH36" s="103">
        <v>0.12520895898342133</v>
      </c>
      <c r="AI36" s="103">
        <v>0.10271623730659485</v>
      </c>
    </row>
    <row r="37" spans="1:35" x14ac:dyDescent="0.3">
      <c r="A37" s="103">
        <v>35</v>
      </c>
      <c r="B37" s="103">
        <v>3.1637637687627223E-3</v>
      </c>
      <c r="C37" s="103">
        <v>5.5595056008791253E-3</v>
      </c>
      <c r="D37" s="103">
        <v>1654661065.5412598</v>
      </c>
      <c r="E37" s="103">
        <v>369383910.37531567</v>
      </c>
      <c r="F37" s="103">
        <v>1.7453142723346294E-2</v>
      </c>
      <c r="G37" s="103">
        <v>3.3030052699689135E-3</v>
      </c>
      <c r="H37" s="103">
        <v>0</v>
      </c>
      <c r="I37" s="103">
        <v>5.6540930017882863E-3</v>
      </c>
      <c r="J37" s="103">
        <v>1.1129931315322509E-2</v>
      </c>
      <c r="K37" s="103">
        <v>3.4041830450296721E-3</v>
      </c>
      <c r="L37" s="103">
        <v>0.84504895291147863</v>
      </c>
      <c r="M37" s="103">
        <v>0.21048546538526822</v>
      </c>
      <c r="N37" s="103">
        <v>0.65073963228845855</v>
      </c>
      <c r="O37" s="103">
        <v>0.23729554862788438</v>
      </c>
      <c r="P37" s="103">
        <v>0.69364161849710981</v>
      </c>
      <c r="Q37" s="103">
        <v>0.17683343625676046</v>
      </c>
      <c r="R37" s="103">
        <v>0.63880643491261113</v>
      </c>
      <c r="S37" s="103">
        <v>0.54058202172800862</v>
      </c>
      <c r="T37" s="103">
        <v>0.51938770395248002</v>
      </c>
      <c r="U37" s="103">
        <v>0.53835652003415302</v>
      </c>
      <c r="V37" s="103">
        <v>0.36459268556161811</v>
      </c>
      <c r="W37" s="103">
        <v>5.4714867748881589E-2</v>
      </c>
      <c r="X37" s="103">
        <v>0.63922462903796451</v>
      </c>
      <c r="Y37" s="103">
        <v>0.52225885767809122</v>
      </c>
      <c r="Z37" s="103">
        <v>8.9554926297387441E-2</v>
      </c>
      <c r="AA37" s="103">
        <v>9.6330738270311106E-2</v>
      </c>
      <c r="AB37" s="103">
        <v>8.9815511010822427E-2</v>
      </c>
      <c r="AC37" s="103">
        <v>9.2094026487870378E-2</v>
      </c>
      <c r="AD37" s="103">
        <v>9.9793990915773914E-2</v>
      </c>
      <c r="AE37" s="103">
        <v>9.9284863458137584E-2</v>
      </c>
      <c r="AF37" s="103">
        <v>0.20190058015258303</v>
      </c>
      <c r="AG37" s="103">
        <v>9.9985224736863512E-2</v>
      </c>
      <c r="AH37" s="103">
        <v>0.13058607280254364</v>
      </c>
      <c r="AI37" s="103">
        <v>0.10672371089458466</v>
      </c>
    </row>
    <row r="38" spans="1:35" x14ac:dyDescent="0.3">
      <c r="A38" s="103">
        <v>36</v>
      </c>
      <c r="B38" s="103">
        <v>4.7916293354135237E-3</v>
      </c>
      <c r="C38" s="103">
        <v>7.5232791389549854E-3</v>
      </c>
      <c r="D38" s="103">
        <v>1899759949.2495117</v>
      </c>
      <c r="E38" s="103">
        <v>475369399.89133835</v>
      </c>
      <c r="F38" s="103">
        <v>1.9429457775379886E-2</v>
      </c>
      <c r="G38" s="103">
        <v>4.4001669226315064E-3</v>
      </c>
      <c r="H38" s="103">
        <v>0</v>
      </c>
      <c r="I38" s="103">
        <v>6.9061816925650972E-3</v>
      </c>
      <c r="J38" s="103">
        <v>1.3198091332849908E-2</v>
      </c>
      <c r="K38" s="103">
        <v>4.1157165568849498E-3</v>
      </c>
      <c r="L38" s="103">
        <v>0.85604037782422759</v>
      </c>
      <c r="M38" s="103">
        <v>0.21428143899603697</v>
      </c>
      <c r="N38" s="103">
        <v>0.66054357456643797</v>
      </c>
      <c r="O38" s="103">
        <v>0.24093492258633348</v>
      </c>
      <c r="P38" s="103">
        <v>0.70382346154174869</v>
      </c>
      <c r="Q38" s="103">
        <v>0.1887144812561162</v>
      </c>
      <c r="R38" s="103">
        <v>0.63880643491261113</v>
      </c>
      <c r="S38" s="103">
        <v>0.54058202172800862</v>
      </c>
      <c r="T38" s="103">
        <v>0.53378656106669342</v>
      </c>
      <c r="U38" s="103">
        <v>0.55019866579574039</v>
      </c>
      <c r="V38" s="103">
        <v>0.36846517466198792</v>
      </c>
      <c r="W38" s="103">
        <v>5.4714867748881589E-2</v>
      </c>
      <c r="X38" s="103">
        <v>0.64936595505467309</v>
      </c>
      <c r="Y38" s="103">
        <v>0.53297172801354264</v>
      </c>
      <c r="Z38" s="103">
        <v>9.396951157572056E-2</v>
      </c>
      <c r="AA38" s="103">
        <v>0.10103534723511792</v>
      </c>
      <c r="AB38" s="103">
        <v>9.4238501970202518E-2</v>
      </c>
      <c r="AC38" s="103">
        <v>9.6594057337654027E-2</v>
      </c>
      <c r="AD38" s="103">
        <v>0.10453798358046712</v>
      </c>
      <c r="AE38" s="103">
        <v>0.10399256206227178</v>
      </c>
      <c r="AF38" s="103">
        <v>0.20797851390090688</v>
      </c>
      <c r="AG38" s="103">
        <v>0.10467334944318164</v>
      </c>
      <c r="AH38" s="103">
        <v>0.13675965368747711</v>
      </c>
      <c r="AI38" s="103">
        <v>0.11188102513551712</v>
      </c>
    </row>
    <row r="39" spans="1:35" x14ac:dyDescent="0.3">
      <c r="A39" s="103">
        <v>37</v>
      </c>
      <c r="B39" s="103">
        <v>4.7916293354135237E-3</v>
      </c>
      <c r="C39" s="103">
        <v>7.5232791389549854E-3</v>
      </c>
      <c r="D39" s="103">
        <v>1672913320.7583008</v>
      </c>
      <c r="E39" s="103">
        <v>403993095.12080383</v>
      </c>
      <c r="F39" s="103">
        <v>2.0604821367930969E-2</v>
      </c>
      <c r="G39" s="103">
        <v>4.7246329947470845E-3</v>
      </c>
      <c r="H39" s="103">
        <v>0</v>
      </c>
      <c r="I39" s="103">
        <v>7.4643128680602303E-3</v>
      </c>
      <c r="J39" s="103">
        <v>1.6397685036230313E-2</v>
      </c>
      <c r="K39" s="103">
        <v>4.6759510958367502E-3</v>
      </c>
      <c r="L39" s="103">
        <v>0.87106364263459035</v>
      </c>
      <c r="M39" s="103">
        <v>0.22021183494478658</v>
      </c>
      <c r="N39" s="103">
        <v>0.67093454162455968</v>
      </c>
      <c r="O39" s="103">
        <v>0.24093492258633348</v>
      </c>
      <c r="P39" s="103">
        <v>0.71287430523307993</v>
      </c>
      <c r="Q39" s="103">
        <v>0.20302664020838468</v>
      </c>
      <c r="R39" s="103">
        <v>0.63880643491261113</v>
      </c>
      <c r="S39" s="103">
        <v>0.54058202172800862</v>
      </c>
      <c r="T39" s="103">
        <v>0.54233314118148324</v>
      </c>
      <c r="U39" s="103">
        <v>0.56429293671991398</v>
      </c>
      <c r="V39" s="103">
        <v>0.3798101885574674</v>
      </c>
      <c r="W39" s="103">
        <v>5.5550134248847985E-2</v>
      </c>
      <c r="X39" s="103">
        <v>0.66279103286296415</v>
      </c>
      <c r="Y39" s="103">
        <v>0.54704602142136183</v>
      </c>
      <c r="Z39" s="103">
        <v>9.8467099415294551E-2</v>
      </c>
      <c r="AA39" s="103">
        <v>0.10586215616147025</v>
      </c>
      <c r="AB39" s="103">
        <v>9.8749656042757053E-2</v>
      </c>
      <c r="AC39" s="103">
        <v>0.10121024736213709</v>
      </c>
      <c r="AD39" s="103">
        <v>0.10942680050631778</v>
      </c>
      <c r="AE39" s="103">
        <v>0.10889314822413364</v>
      </c>
      <c r="AF39" s="103">
        <v>0.21487662990049583</v>
      </c>
      <c r="AG39" s="103">
        <v>0.10932012926304309</v>
      </c>
      <c r="AH39" s="103">
        <v>0.14219607412815094</v>
      </c>
      <c r="AI39" s="103">
        <v>0.1162639707326889</v>
      </c>
    </row>
    <row r="40" spans="1:35" x14ac:dyDescent="0.3">
      <c r="A40" s="103">
        <v>38</v>
      </c>
      <c r="B40" s="103">
        <v>4.7916293354135237E-3</v>
      </c>
      <c r="C40" s="103">
        <v>7.5232791389549854E-3</v>
      </c>
      <c r="D40" s="103">
        <v>1817803246.3320313</v>
      </c>
      <c r="E40" s="103">
        <v>397941663.83555603</v>
      </c>
      <c r="F40" s="103">
        <v>2.1429812634802575E-2</v>
      </c>
      <c r="G40" s="103">
        <v>5.1830450908076581E-3</v>
      </c>
      <c r="H40" s="103">
        <v>0</v>
      </c>
      <c r="I40" s="103">
        <v>8.9649465135048997E-3</v>
      </c>
      <c r="J40" s="103">
        <v>1.8302273983200404E-2</v>
      </c>
      <c r="K40" s="103">
        <v>5.4674615536541805E-3</v>
      </c>
      <c r="L40" s="103">
        <v>0.87500220842245435</v>
      </c>
      <c r="M40" s="103">
        <v>0.22585711464143926</v>
      </c>
      <c r="N40" s="103">
        <v>0.6828856803643143</v>
      </c>
      <c r="O40" s="103">
        <v>0.24093492258633348</v>
      </c>
      <c r="P40" s="103">
        <v>0.71999361854269162</v>
      </c>
      <c r="Q40" s="103">
        <v>0.21761116547723067</v>
      </c>
      <c r="R40" s="103">
        <v>0.63880643491261113</v>
      </c>
      <c r="S40" s="103">
        <v>0.54058202172800862</v>
      </c>
      <c r="T40" s="103">
        <v>0.56333868016742272</v>
      </c>
      <c r="U40" s="103">
        <v>0.58282462806092383</v>
      </c>
      <c r="V40" s="103">
        <v>0.39497766288826303</v>
      </c>
      <c r="W40" s="103">
        <v>6.2529951211598753E-2</v>
      </c>
      <c r="X40" s="103">
        <v>0.67570693107718105</v>
      </c>
      <c r="Y40" s="103">
        <v>0.56570042870192694</v>
      </c>
      <c r="Z40" s="103">
        <v>0.10271181038557442</v>
      </c>
      <c r="AA40" s="103">
        <v>0.11042576547692591</v>
      </c>
      <c r="AB40" s="103">
        <v>0.10300717048458922</v>
      </c>
      <c r="AC40" s="103">
        <v>0.10557584363385633</v>
      </c>
      <c r="AD40" s="103">
        <v>0.11407306165016701</v>
      </c>
      <c r="AE40" s="103">
        <v>0.11352282853195865</v>
      </c>
      <c r="AF40" s="103">
        <v>0.22266799074046981</v>
      </c>
      <c r="AG40" s="103">
        <v>0.11364102497062796</v>
      </c>
      <c r="AH40" s="103">
        <v>0.14810334146022797</v>
      </c>
      <c r="AI40" s="103">
        <v>0.12058126926422119</v>
      </c>
    </row>
    <row r="41" spans="1:35" x14ac:dyDescent="0.3">
      <c r="A41" s="103">
        <v>39</v>
      </c>
      <c r="B41" s="103">
        <v>4.7916293354135237E-3</v>
      </c>
      <c r="C41" s="103">
        <v>7.5232791389549854E-3</v>
      </c>
      <c r="D41" s="103">
        <v>2051384358.9123535</v>
      </c>
      <c r="E41" s="103">
        <v>500701543.30919647</v>
      </c>
      <c r="F41" s="103">
        <v>2.2194923713486071E-2</v>
      </c>
      <c r="G41" s="103">
        <v>5.3407248878224222E-3</v>
      </c>
      <c r="H41" s="103">
        <v>0</v>
      </c>
      <c r="I41" s="103">
        <v>9.5234831524203291E-3</v>
      </c>
      <c r="J41" s="103">
        <v>1.8801770217627179E-2</v>
      </c>
      <c r="K41" s="103">
        <v>5.7397170403576184E-3</v>
      </c>
      <c r="L41" s="103">
        <v>0.88041267362714737</v>
      </c>
      <c r="M41" s="103">
        <v>0.2332730529955124</v>
      </c>
      <c r="N41" s="103">
        <v>0.6971875445453648</v>
      </c>
      <c r="O41" s="103">
        <v>0.24093492258633348</v>
      </c>
      <c r="P41" s="103">
        <v>0.73142041553542991</v>
      </c>
      <c r="Q41" s="103">
        <v>0.23282508876035998</v>
      </c>
      <c r="R41" s="103">
        <v>0.64972755084561029</v>
      </c>
      <c r="S41" s="103">
        <v>0.54058202172800862</v>
      </c>
      <c r="T41" s="103">
        <v>0.58534925687360584</v>
      </c>
      <c r="U41" s="103">
        <v>0.60013699418736544</v>
      </c>
      <c r="V41" s="103">
        <v>0.40798376381240686</v>
      </c>
      <c r="W41" s="103">
        <v>7.1566380079280331E-2</v>
      </c>
      <c r="X41" s="103">
        <v>0.69290198034852624</v>
      </c>
      <c r="Y41" s="103">
        <v>0.58183284911946143</v>
      </c>
      <c r="Z41" s="103">
        <v>0.10781784266349372</v>
      </c>
      <c r="AA41" s="103">
        <v>0.11592593830306011</v>
      </c>
      <c r="AB41" s="103">
        <v>0.10812860426792859</v>
      </c>
      <c r="AC41" s="103">
        <v>0.11083444745378351</v>
      </c>
      <c r="AD41" s="103">
        <v>0.11964939164567108</v>
      </c>
      <c r="AE41" s="103">
        <v>0.11909022453912553</v>
      </c>
      <c r="AF41" s="103">
        <v>0.23117764028740651</v>
      </c>
      <c r="AG41" s="103">
        <v>0.11891876133305845</v>
      </c>
      <c r="AH41" s="103">
        <v>0.1547696590423584</v>
      </c>
      <c r="AI41" s="103">
        <v>0.12601341307163239</v>
      </c>
    </row>
    <row r="42" spans="1:35" x14ac:dyDescent="0.3">
      <c r="A42" s="103">
        <v>40</v>
      </c>
      <c r="B42" s="103">
        <v>4.7916293354135237E-3</v>
      </c>
      <c r="C42" s="103">
        <v>7.5232791389549854E-3</v>
      </c>
      <c r="D42" s="103">
        <v>1745485649.5244141</v>
      </c>
      <c r="E42" s="103">
        <v>523519774.43284607</v>
      </c>
      <c r="F42" s="103">
        <v>2.4499550154243016E-2</v>
      </c>
      <c r="G42" s="103">
        <v>5.5865096532270548E-3</v>
      </c>
      <c r="H42" s="103">
        <v>0</v>
      </c>
      <c r="I42" s="103">
        <v>1.0389173580843486E-2</v>
      </c>
      <c r="J42" s="103">
        <v>1.9598487248003092E-2</v>
      </c>
      <c r="K42" s="103">
        <v>6.1640976661347015E-3</v>
      </c>
      <c r="L42" s="103">
        <v>0.88833309809800265</v>
      </c>
      <c r="M42" s="103">
        <v>0.23997593196077824</v>
      </c>
      <c r="N42" s="103">
        <v>0.70424563674849538</v>
      </c>
      <c r="O42" s="103">
        <v>0.25436043702380129</v>
      </c>
      <c r="P42" s="103">
        <v>0.74120911522803734</v>
      </c>
      <c r="Q42" s="103">
        <v>0.2460566218073765</v>
      </c>
      <c r="R42" s="103">
        <v>0.64972755084561029</v>
      </c>
      <c r="S42" s="103">
        <v>0.54058202172800862</v>
      </c>
      <c r="T42" s="103">
        <v>0.59034812902579015</v>
      </c>
      <c r="U42" s="103">
        <v>0.61081695501848443</v>
      </c>
      <c r="V42" s="103">
        <v>0.42647408799102332</v>
      </c>
      <c r="W42" s="103">
        <v>7.7066042612605579E-2</v>
      </c>
      <c r="X42" s="103">
        <v>0.70071460819549669</v>
      </c>
      <c r="Y42" s="103">
        <v>0.59425796152563359</v>
      </c>
      <c r="Z42" s="103">
        <v>0.11263358399805458</v>
      </c>
      <c r="AA42" s="103">
        <v>0.12106051489906622</v>
      </c>
      <c r="AB42" s="103">
        <v>0.11295887149308882</v>
      </c>
      <c r="AC42" s="103">
        <v>0.11574424098181245</v>
      </c>
      <c r="AD42" s="103">
        <v>0.12482143907537867</v>
      </c>
      <c r="AE42" s="103">
        <v>0.12426124915158085</v>
      </c>
      <c r="AF42" s="103">
        <v>0.23808627158805493</v>
      </c>
      <c r="AG42" s="103">
        <v>0.12381133913089895</v>
      </c>
      <c r="AH42" s="103">
        <v>0.16044192016124725</v>
      </c>
      <c r="AI42" s="103">
        <v>0.13169310986995697</v>
      </c>
    </row>
    <row r="43" spans="1:35" x14ac:dyDescent="0.3">
      <c r="A43" s="103">
        <v>41</v>
      </c>
      <c r="B43" s="103">
        <v>4.7916293354135237E-3</v>
      </c>
      <c r="C43" s="103">
        <v>7.5232791389549854E-3</v>
      </c>
      <c r="D43" s="103">
        <v>2474424334.9111328</v>
      </c>
      <c r="E43" s="103">
        <v>609967169.51271057</v>
      </c>
      <c r="F43" s="103">
        <v>2.6419622231168175E-2</v>
      </c>
      <c r="G43" s="103">
        <v>5.754447038717898E-3</v>
      </c>
      <c r="H43" s="103">
        <v>0</v>
      </c>
      <c r="I43" s="103">
        <v>1.0927061381541949E-2</v>
      </c>
      <c r="J43" s="103">
        <v>2.0339804564099215E-2</v>
      </c>
      <c r="K43" s="103">
        <v>6.4540642660931707E-3</v>
      </c>
      <c r="L43" s="103">
        <v>0.89454510429395018</v>
      </c>
      <c r="M43" s="103">
        <v>0.24708179345685169</v>
      </c>
      <c r="N43" s="103">
        <v>0.71718202656493846</v>
      </c>
      <c r="O43" s="103">
        <v>0.25436043702380129</v>
      </c>
      <c r="P43" s="103">
        <v>0.74715184734642481</v>
      </c>
      <c r="Q43" s="103">
        <v>0.26094158256892952</v>
      </c>
      <c r="R43" s="103">
        <v>0.69791325298745077</v>
      </c>
      <c r="S43" s="103">
        <v>0.54058202172800862</v>
      </c>
      <c r="T43" s="103">
        <v>0.60005388606230736</v>
      </c>
      <c r="U43" s="103">
        <v>0.62339180736571032</v>
      </c>
      <c r="V43" s="103">
        <v>0.43449422384955816</v>
      </c>
      <c r="W43" s="103">
        <v>7.8315309819287846E-2</v>
      </c>
      <c r="X43" s="103">
        <v>0.711842328204918</v>
      </c>
      <c r="Y43" s="103">
        <v>0.60639449497847653</v>
      </c>
      <c r="Z43" s="103">
        <v>0.11760276685129668</v>
      </c>
      <c r="AA43" s="103">
        <v>0.12637444123839178</v>
      </c>
      <c r="AB43" s="103">
        <v>0.11794304306800012</v>
      </c>
      <c r="AC43" s="103">
        <v>0.12082489361856019</v>
      </c>
      <c r="AD43" s="103">
        <v>0.13017913196533118</v>
      </c>
      <c r="AE43" s="103">
        <v>0.12953747848916297</v>
      </c>
      <c r="AF43" s="103">
        <v>0.2447633581515026</v>
      </c>
      <c r="AG43" s="103">
        <v>0.12890068394582377</v>
      </c>
      <c r="AH43" s="103">
        <v>0.16848298907279968</v>
      </c>
      <c r="AI43" s="103">
        <v>0.13831068575382233</v>
      </c>
    </row>
    <row r="44" spans="1:35" x14ac:dyDescent="0.3">
      <c r="A44" s="103">
        <v>42</v>
      </c>
      <c r="B44" s="103">
        <v>4.7916293354135237E-3</v>
      </c>
      <c r="C44" s="103">
        <v>7.5232791389549854E-3</v>
      </c>
      <c r="D44" s="103">
        <v>2084179982.5678711</v>
      </c>
      <c r="E44" s="103">
        <v>428117147.26675546</v>
      </c>
      <c r="F44" s="103">
        <v>2.7895795945901504E-2</v>
      </c>
      <c r="G44" s="103">
        <v>6.1211598522496174E-3</v>
      </c>
      <c r="H44" s="103">
        <v>0</v>
      </c>
      <c r="I44" s="103">
        <v>1.1943257466148478E-2</v>
      </c>
      <c r="J44" s="103">
        <v>2.2540263527464108E-2</v>
      </c>
      <c r="K44" s="103">
        <v>7.0872435155509656E-3</v>
      </c>
      <c r="L44" s="103">
        <v>0.90592328699938995</v>
      </c>
      <c r="M44" s="103">
        <v>0.2577259895287059</v>
      </c>
      <c r="N44" s="103">
        <v>0.72916626498406956</v>
      </c>
      <c r="O44" s="103">
        <v>0.25436043702380129</v>
      </c>
      <c r="P44" s="103">
        <v>0.7585131204471578</v>
      </c>
      <c r="Q44" s="103">
        <v>0.27001907377138257</v>
      </c>
      <c r="R44" s="103">
        <v>0.69791325298745077</v>
      </c>
      <c r="S44" s="103">
        <v>0.59384874657678532</v>
      </c>
      <c r="T44" s="103">
        <v>0.607274618411489</v>
      </c>
      <c r="U44" s="103">
        <v>0.6321026370597348</v>
      </c>
      <c r="V44" s="103">
        <v>0.44936017406394929</v>
      </c>
      <c r="W44" s="103">
        <v>8.0084601596055988E-2</v>
      </c>
      <c r="X44" s="103">
        <v>0.71966442006579667</v>
      </c>
      <c r="Y44" s="103">
        <v>0.61581154805728233</v>
      </c>
      <c r="Z44" s="103">
        <v>0.1226589128108444</v>
      </c>
      <c r="AA44" s="103">
        <v>0.13179557868541683</v>
      </c>
      <c r="AB44" s="103">
        <v>0.12301444005910465</v>
      </c>
      <c r="AC44" s="103">
        <v>0.12600949547114895</v>
      </c>
      <c r="AD44" s="103">
        <v>0.13563954595262279</v>
      </c>
      <c r="AE44" s="103">
        <v>0.13497075261721359</v>
      </c>
      <c r="AF44" s="103">
        <v>0.25149919458426362</v>
      </c>
      <c r="AG44" s="103">
        <v>0.13404427515991027</v>
      </c>
      <c r="AH44" s="103">
        <v>0.17525587975978851</v>
      </c>
      <c r="AI44" s="103">
        <v>0.14295536279678345</v>
      </c>
    </row>
    <row r="45" spans="1:35" x14ac:dyDescent="0.3">
      <c r="A45" s="103">
        <v>43</v>
      </c>
      <c r="B45" s="103">
        <v>4.7916293354135237E-3</v>
      </c>
      <c r="C45" s="103">
        <v>7.5232791389549854E-3</v>
      </c>
      <c r="D45" s="103">
        <v>1985583045.565918</v>
      </c>
      <c r="E45" s="103">
        <v>520826381.3001709</v>
      </c>
      <c r="F45" s="103">
        <v>2.9420160321590848E-2</v>
      </c>
      <c r="G45" s="103">
        <v>6.2828118980427896E-3</v>
      </c>
      <c r="H45" s="103">
        <v>0</v>
      </c>
      <c r="I45" s="103">
        <v>1.2319521606606909E-2</v>
      </c>
      <c r="J45" s="103">
        <v>2.3773603786781585E-2</v>
      </c>
      <c r="K45" s="103">
        <v>7.3663576267893622E-3</v>
      </c>
      <c r="L45" s="103">
        <v>0.91210344740110261</v>
      </c>
      <c r="M45" s="103">
        <v>0.26577383140018362</v>
      </c>
      <c r="N45" s="103">
        <v>0.74055442993758591</v>
      </c>
      <c r="O45" s="103">
        <v>0.35141040807254581</v>
      </c>
      <c r="P45" s="103">
        <v>0.7647606811066131</v>
      </c>
      <c r="Q45" s="103">
        <v>0.27588078486424805</v>
      </c>
      <c r="R45" s="103">
        <v>0.69791325298745077</v>
      </c>
      <c r="S45" s="103">
        <v>0.64350416804598387</v>
      </c>
      <c r="T45" s="103">
        <v>0.61604175543246698</v>
      </c>
      <c r="U45" s="103">
        <v>0.64304949004077616</v>
      </c>
      <c r="V45" s="103">
        <v>0.46524968372281666</v>
      </c>
      <c r="W45" s="103">
        <v>8.7057274909411855E-2</v>
      </c>
      <c r="X45" s="103">
        <v>0.7301970231963566</v>
      </c>
      <c r="Y45" s="103">
        <v>0.62746435306384063</v>
      </c>
      <c r="Z45" s="103">
        <v>0.12787689273707409</v>
      </c>
      <c r="AA45" s="103">
        <v>0.13739187829871327</v>
      </c>
      <c r="AB45" s="103">
        <v>0.12824815916239812</v>
      </c>
      <c r="AC45" s="103">
        <v>0.13136001315852319</v>
      </c>
      <c r="AD45" s="103">
        <v>0.14128973015408028</v>
      </c>
      <c r="AE45" s="103">
        <v>0.14059107061707665</v>
      </c>
      <c r="AF45" s="103">
        <v>0.2589273985676116</v>
      </c>
      <c r="AG45" s="103">
        <v>0.13944930311534701</v>
      </c>
      <c r="AH45" s="103">
        <v>0.18170836567878723</v>
      </c>
      <c r="AI45" s="103">
        <v>0.1486058384180069</v>
      </c>
    </row>
    <row r="46" spans="1:35" x14ac:dyDescent="0.3">
      <c r="A46" s="103">
        <v>44</v>
      </c>
      <c r="B46" s="103">
        <v>4.7916293354135237E-3</v>
      </c>
      <c r="C46" s="103">
        <v>7.5232791389549854E-3</v>
      </c>
      <c r="D46" s="103">
        <v>2268719676.8894043</v>
      </c>
      <c r="E46" s="103">
        <v>603800378.91336823</v>
      </c>
      <c r="F46" s="103">
        <v>3.2292308677536505E-2</v>
      </c>
      <c r="G46" s="103">
        <v>6.2981011384356592E-3</v>
      </c>
      <c r="H46" s="103">
        <v>0</v>
      </c>
      <c r="I46" s="103">
        <v>1.2319521606606909E-2</v>
      </c>
      <c r="J46" s="103">
        <v>2.402098425363065E-2</v>
      </c>
      <c r="K46" s="103">
        <v>7.3927565673213369E-3</v>
      </c>
      <c r="L46" s="103">
        <v>0.91482414959061875</v>
      </c>
      <c r="M46" s="103">
        <v>0.27586807122386386</v>
      </c>
      <c r="N46" s="103">
        <v>0.74835280209355748</v>
      </c>
      <c r="O46" s="103">
        <v>0.35141040807254581</v>
      </c>
      <c r="P46" s="103">
        <v>0.77080597236031301</v>
      </c>
      <c r="Q46" s="103">
        <v>0.29542041673756375</v>
      </c>
      <c r="R46" s="103">
        <v>0.69791325298745077</v>
      </c>
      <c r="S46" s="103">
        <v>0.64350416804598387</v>
      </c>
      <c r="T46" s="103">
        <v>0.62706333492067468</v>
      </c>
      <c r="U46" s="103">
        <v>0.65623051388067166</v>
      </c>
      <c r="V46" s="103">
        <v>0.4775209039848301</v>
      </c>
      <c r="W46" s="103">
        <v>0.10274041422577966</v>
      </c>
      <c r="X46" s="103">
        <v>0.73871932732790402</v>
      </c>
      <c r="Y46" s="103">
        <v>0.6407371061239191</v>
      </c>
      <c r="Z46" s="103">
        <v>0.13325143293299507</v>
      </c>
      <c r="AA46" s="103">
        <v>0.14311436765334601</v>
      </c>
      <c r="AB46" s="103">
        <v>0.1336389107736515</v>
      </c>
      <c r="AC46" s="103">
        <v>0.13683006947792217</v>
      </c>
      <c r="AD46" s="103">
        <v>0.1470509660713859</v>
      </c>
      <c r="AE46" s="103">
        <v>0.14631841126720713</v>
      </c>
      <c r="AF46" s="103">
        <v>0.26691013796543867</v>
      </c>
      <c r="AG46" s="103">
        <v>0.14485638239294205</v>
      </c>
      <c r="AH46" s="103">
        <v>0.18908096849918365</v>
      </c>
      <c r="AI46" s="103">
        <v>0.15515650808811188</v>
      </c>
    </row>
    <row r="47" spans="1:35" x14ac:dyDescent="0.3">
      <c r="A47" s="103">
        <v>45</v>
      </c>
      <c r="B47" s="103">
        <v>4.7916293354135237E-3</v>
      </c>
      <c r="C47" s="103">
        <v>1.2801146278693103E-2</v>
      </c>
      <c r="D47" s="103">
        <v>1782449397.9094238</v>
      </c>
      <c r="E47" s="103">
        <v>323913398.15067673</v>
      </c>
      <c r="F47" s="103">
        <v>3.5329394175352177E-2</v>
      </c>
      <c r="G47" s="103">
        <v>6.7476622200589751E-3</v>
      </c>
      <c r="H47" s="103">
        <v>0</v>
      </c>
      <c r="I47" s="103">
        <v>1.3672330048942657E-2</v>
      </c>
      <c r="J47" s="103">
        <v>2.6325395188963537E-2</v>
      </c>
      <c r="K47" s="103">
        <v>8.168984552120305E-3</v>
      </c>
      <c r="L47" s="103">
        <v>0.91857917096639008</v>
      </c>
      <c r="M47" s="103">
        <v>0.28270668462072257</v>
      </c>
      <c r="N47" s="103">
        <v>0.76939082236903023</v>
      </c>
      <c r="O47" s="103">
        <v>0.35876393756050118</v>
      </c>
      <c r="P47" s="103">
        <v>0.77643817820789307</v>
      </c>
      <c r="Q47" s="103">
        <v>0.30262725246028105</v>
      </c>
      <c r="R47" s="103">
        <v>0.69791325298745077</v>
      </c>
      <c r="S47" s="103">
        <v>0.64350416804598387</v>
      </c>
      <c r="T47" s="103">
        <v>0.63496453545201637</v>
      </c>
      <c r="U47" s="103">
        <v>0.66330308460637899</v>
      </c>
      <c r="V47" s="103">
        <v>0.48606972114163471</v>
      </c>
      <c r="W47" s="103">
        <v>0.11490272578263244</v>
      </c>
      <c r="X47" s="103">
        <v>0.74462364466934816</v>
      </c>
      <c r="Y47" s="103">
        <v>0.64776383679136651</v>
      </c>
      <c r="Z47" s="103">
        <v>0.13872621003071633</v>
      </c>
      <c r="AA47" s="103">
        <v>0.14893655792155111</v>
      </c>
      <c r="AB47" s="103">
        <v>0.13913020163481074</v>
      </c>
      <c r="AC47" s="103">
        <v>0.14239863731379312</v>
      </c>
      <c r="AD47" s="103">
        <v>0.15287678731505569</v>
      </c>
      <c r="AE47" s="103">
        <v>0.15217368367560749</v>
      </c>
      <c r="AF47" s="103">
        <v>0.27400524511320851</v>
      </c>
      <c r="AG47" s="103">
        <v>0.15079369037633844</v>
      </c>
      <c r="AH47" s="103">
        <v>0.19487333297729492</v>
      </c>
      <c r="AI47" s="103">
        <v>0.15867066383361816</v>
      </c>
    </row>
    <row r="48" spans="1:35" x14ac:dyDescent="0.3">
      <c r="A48" s="103">
        <v>46</v>
      </c>
      <c r="B48" s="103">
        <v>4.7916293354135237E-3</v>
      </c>
      <c r="C48" s="103">
        <v>1.2801146278693103E-2</v>
      </c>
      <c r="D48" s="103">
        <v>2157180405.6992188</v>
      </c>
      <c r="E48" s="103">
        <v>412064197.0841217</v>
      </c>
      <c r="F48" s="103">
        <v>3.8849087983787584E-2</v>
      </c>
      <c r="G48" s="103">
        <v>7.085921173184709E-3</v>
      </c>
      <c r="H48" s="103">
        <v>0</v>
      </c>
      <c r="I48" s="103">
        <v>1.4166116894367056E-2</v>
      </c>
      <c r="J48" s="103">
        <v>2.9984525296033543E-2</v>
      </c>
      <c r="K48" s="103">
        <v>8.7530343648329588E-3</v>
      </c>
      <c r="L48" s="103">
        <v>0.92546862578338895</v>
      </c>
      <c r="M48" s="103">
        <v>0.28888347294738526</v>
      </c>
      <c r="N48" s="103">
        <v>0.77785909143016096</v>
      </c>
      <c r="O48" s="103">
        <v>0.45509517385271653</v>
      </c>
      <c r="P48" s="103">
        <v>0.78136386556776449</v>
      </c>
      <c r="Q48" s="103">
        <v>0.33889581430090887</v>
      </c>
      <c r="R48" s="103">
        <v>0.92700683101623171</v>
      </c>
      <c r="S48" s="103">
        <v>0.64350416804598387</v>
      </c>
      <c r="T48" s="103">
        <v>0.64680944384571037</v>
      </c>
      <c r="U48" s="103">
        <v>0.67361583717783424</v>
      </c>
      <c r="V48" s="103">
        <v>0.50586957943118283</v>
      </c>
      <c r="W48" s="103">
        <v>0.13416165525360518</v>
      </c>
      <c r="X48" s="103">
        <v>0.74902594867801253</v>
      </c>
      <c r="Y48" s="103">
        <v>0.66003397300343314</v>
      </c>
      <c r="Z48" s="103">
        <v>0.14421609028173452</v>
      </c>
      <c r="AA48" s="103">
        <v>0.15476005842366322</v>
      </c>
      <c r="AB48" s="103">
        <v>0.1446366412054414</v>
      </c>
      <c r="AC48" s="103">
        <v>0.1479676346900243</v>
      </c>
      <c r="AD48" s="103">
        <v>0.15872285545893683</v>
      </c>
      <c r="AE48" s="103">
        <v>0.1581083191050876</v>
      </c>
      <c r="AF48" s="103">
        <v>0.28284689262166307</v>
      </c>
      <c r="AG48" s="103">
        <v>0.15623758314663064</v>
      </c>
      <c r="AH48" s="103">
        <v>0.201883465051651</v>
      </c>
      <c r="AI48" s="103">
        <v>0.16314117610454559</v>
      </c>
    </row>
    <row r="49" spans="1:35" x14ac:dyDescent="0.3">
      <c r="A49" s="103">
        <v>47</v>
      </c>
      <c r="B49" s="103">
        <v>4.7916293354135237E-3</v>
      </c>
      <c r="C49" s="103">
        <v>1.2801146278693103E-2</v>
      </c>
      <c r="D49" s="103">
        <v>2298135017.6879883</v>
      </c>
      <c r="E49" s="103">
        <v>679365372.46884155</v>
      </c>
      <c r="F49" s="103">
        <v>4.2906718511885107E-2</v>
      </c>
      <c r="G49" s="103">
        <v>8.0719428299460359E-3</v>
      </c>
      <c r="H49" s="103">
        <v>0</v>
      </c>
      <c r="I49" s="103">
        <v>1.6533884577019594E-2</v>
      </c>
      <c r="J49" s="103">
        <v>3.7240463677522796E-2</v>
      </c>
      <c r="K49" s="103">
        <v>1.0455534058161148E-2</v>
      </c>
      <c r="L49" s="103">
        <v>0.93448696808837739</v>
      </c>
      <c r="M49" s="103">
        <v>0.29569694506225558</v>
      </c>
      <c r="N49" s="103">
        <v>0.7859215622009027</v>
      </c>
      <c r="O49" s="103">
        <v>0.58611263503324873</v>
      </c>
      <c r="P49" s="103">
        <v>0.79075372417860101</v>
      </c>
      <c r="Q49" s="103">
        <v>0.34566570900692584</v>
      </c>
      <c r="R49" s="103">
        <v>0.97385595963492433</v>
      </c>
      <c r="S49" s="103">
        <v>0.64350416804598387</v>
      </c>
      <c r="T49" s="103">
        <v>0.65711421338880671</v>
      </c>
      <c r="U49" s="103">
        <v>0.68384665542670253</v>
      </c>
      <c r="V49" s="103">
        <v>0.5162964997166235</v>
      </c>
      <c r="W49" s="103">
        <v>0.13610368993459676</v>
      </c>
      <c r="X49" s="103">
        <v>0.75792591765766415</v>
      </c>
      <c r="Y49" s="103">
        <v>0.67019629950474691</v>
      </c>
      <c r="Z49" s="103">
        <v>0.15005538914643071</v>
      </c>
      <c r="AA49" s="103">
        <v>0.16093902732855839</v>
      </c>
      <c r="AB49" s="103">
        <v>0.15049355335345016</v>
      </c>
      <c r="AC49" s="103">
        <v>0.15388120185244952</v>
      </c>
      <c r="AD49" s="103">
        <v>0.16492458671872509</v>
      </c>
      <c r="AE49" s="103">
        <v>0.16426062015866957</v>
      </c>
      <c r="AF49" s="103">
        <v>0.29019095579003318</v>
      </c>
      <c r="AG49" s="103">
        <v>0.16215330182023346</v>
      </c>
      <c r="AH49" s="103">
        <v>0.20935164391994476</v>
      </c>
      <c r="AI49" s="103">
        <v>0.17051166296005249</v>
      </c>
    </row>
    <row r="50" spans="1:35" x14ac:dyDescent="0.3">
      <c r="A50" s="103">
        <v>48</v>
      </c>
      <c r="B50" s="103">
        <v>4.7916293354135237E-3</v>
      </c>
      <c r="C50" s="103">
        <v>1.2801146278693103E-2</v>
      </c>
      <c r="D50" s="103">
        <v>2492350622.8349609</v>
      </c>
      <c r="E50" s="103">
        <v>569492960.5687356</v>
      </c>
      <c r="F50" s="103">
        <v>4.5795480236176883E-2</v>
      </c>
      <c r="G50" s="103">
        <v>8.977549964381137E-3</v>
      </c>
      <c r="H50" s="103">
        <v>0</v>
      </c>
      <c r="I50" s="103">
        <v>2.0007929925014292E-2</v>
      </c>
      <c r="J50" s="103">
        <v>3.9131412278016656E-2</v>
      </c>
      <c r="K50" s="103">
        <v>1.2019187207236737E-2</v>
      </c>
      <c r="L50" s="103">
        <v>0.94398169328001358</v>
      </c>
      <c r="M50" s="103">
        <v>0.3065724644880688</v>
      </c>
      <c r="N50" s="103">
        <v>0.79805063200370507</v>
      </c>
      <c r="O50" s="103">
        <v>0.58611263503324873</v>
      </c>
      <c r="P50" s="103">
        <v>0.80011794300560946</v>
      </c>
      <c r="Q50" s="103">
        <v>0.35221732942719541</v>
      </c>
      <c r="R50" s="103">
        <v>0.97385595963492433</v>
      </c>
      <c r="S50" s="103">
        <v>0.64350416804598387</v>
      </c>
      <c r="T50" s="103">
        <v>0.66558435048497455</v>
      </c>
      <c r="U50" s="103">
        <v>0.69379818450640485</v>
      </c>
      <c r="V50" s="103">
        <v>0.53353272695369214</v>
      </c>
      <c r="W50" s="103">
        <v>0.13994367150206513</v>
      </c>
      <c r="X50" s="103">
        <v>0.76789689671196437</v>
      </c>
      <c r="Y50" s="103">
        <v>0.68070313231035151</v>
      </c>
      <c r="Z50" s="103">
        <v>0.15578277998030876</v>
      </c>
      <c r="AA50" s="103">
        <v>0.16703599685394935</v>
      </c>
      <c r="AB50" s="103">
        <v>0.15623821991849668</v>
      </c>
      <c r="AC50" s="103">
        <v>0.15971579393451041</v>
      </c>
      <c r="AD50" s="103">
        <v>0.17104930326385151</v>
      </c>
      <c r="AE50" s="103">
        <v>0.17031359489443174</v>
      </c>
      <c r="AF50" s="103">
        <v>0.29775302839000567</v>
      </c>
      <c r="AG50" s="103">
        <v>0.16791176795770915</v>
      </c>
      <c r="AH50" s="103">
        <v>0.21745096147060394</v>
      </c>
      <c r="AI50" s="103">
        <v>0.17669013142585754</v>
      </c>
    </row>
    <row r="51" spans="1:35" x14ac:dyDescent="0.3">
      <c r="A51" s="103">
        <v>49</v>
      </c>
      <c r="B51" s="103">
        <v>4.7916293354135237E-3</v>
      </c>
      <c r="C51" s="103">
        <v>1.2801146278693103E-2</v>
      </c>
      <c r="D51" s="103">
        <v>2194799027.4638672</v>
      </c>
      <c r="E51" s="103">
        <v>508414614.25863647</v>
      </c>
      <c r="F51" s="103">
        <v>4.8516518940354532E-2</v>
      </c>
      <c r="G51" s="103">
        <v>9.2034649283553177E-3</v>
      </c>
      <c r="H51" s="103">
        <v>0</v>
      </c>
      <c r="I51" s="103">
        <v>2.0007929925014292E-2</v>
      </c>
      <c r="J51" s="103">
        <v>4.27867246297138E-2</v>
      </c>
      <c r="K51" s="103">
        <v>1.2409259934592043E-2</v>
      </c>
      <c r="L51" s="103">
        <v>0.94447331778788068</v>
      </c>
      <c r="M51" s="103">
        <v>0.31353078187280975</v>
      </c>
      <c r="N51" s="103">
        <v>0.80465165924309678</v>
      </c>
      <c r="O51" s="103">
        <v>0.59411925741828142</v>
      </c>
      <c r="P51" s="103">
        <v>0.80377873436329295</v>
      </c>
      <c r="Q51" s="103">
        <v>0.3826181626818061</v>
      </c>
      <c r="R51" s="103">
        <v>0.97385595963492433</v>
      </c>
      <c r="S51" s="103">
        <v>0.76785338108278911</v>
      </c>
      <c r="T51" s="103">
        <v>0.6800220556906188</v>
      </c>
      <c r="U51" s="103">
        <v>0.70810733709746732</v>
      </c>
      <c r="V51" s="103">
        <v>0.54440990522461574</v>
      </c>
      <c r="W51" s="103">
        <v>0.1451963042762103</v>
      </c>
      <c r="X51" s="103">
        <v>0.77653898991015569</v>
      </c>
      <c r="Y51" s="103">
        <v>0.69361993312937265</v>
      </c>
      <c r="Z51" s="103">
        <v>0.16183511076738846</v>
      </c>
      <c r="AA51" s="103">
        <v>0.1734954524393949</v>
      </c>
      <c r="AB51" s="103">
        <v>0.16230880656459717</v>
      </c>
      <c r="AC51" s="103">
        <v>0.16589184972164933</v>
      </c>
      <c r="AD51" s="103">
        <v>0.17758068560818757</v>
      </c>
      <c r="AE51" s="103">
        <v>0.17689256157923178</v>
      </c>
      <c r="AF51" s="103">
        <v>0.3063483843445875</v>
      </c>
      <c r="AG51" s="103">
        <v>0.17398443146730455</v>
      </c>
      <c r="AH51" s="103">
        <v>0.22458334267139435</v>
      </c>
      <c r="AI51" s="103">
        <v>0.18220596015453339</v>
      </c>
    </row>
    <row r="52" spans="1:35" x14ac:dyDescent="0.3">
      <c r="A52" s="103">
        <v>50</v>
      </c>
      <c r="B52" s="103">
        <v>4.7916293354135237E-3</v>
      </c>
      <c r="C52" s="103">
        <v>1.2801146278693103E-2</v>
      </c>
      <c r="D52" s="103">
        <v>2469403050.4106445</v>
      </c>
      <c r="E52" s="103">
        <v>902978047.85703278</v>
      </c>
      <c r="F52" s="103">
        <v>5.0630475677367469E-2</v>
      </c>
      <c r="G52" s="103">
        <v>9.8739134594023024E-3</v>
      </c>
      <c r="H52" s="103">
        <v>0</v>
      </c>
      <c r="I52" s="103">
        <v>2.0979975770883091E-2</v>
      </c>
      <c r="J52" s="103">
        <v>5.0063823233476759E-2</v>
      </c>
      <c r="K52" s="103">
        <v>1.3566879963191596E-2</v>
      </c>
      <c r="L52" s="103">
        <v>0.94840059377439323</v>
      </c>
      <c r="M52" s="103">
        <v>0.32741606322297601</v>
      </c>
      <c r="N52" s="103">
        <v>0.81252453115816259</v>
      </c>
      <c r="O52" s="103">
        <v>0.59411925741828142</v>
      </c>
      <c r="P52" s="103">
        <v>0.81309167362264501</v>
      </c>
      <c r="Q52" s="103">
        <v>0.38982363419023747</v>
      </c>
      <c r="R52" s="103">
        <v>0.97385595963492433</v>
      </c>
      <c r="S52" s="103">
        <v>0.84369075205392874</v>
      </c>
      <c r="T52" s="103">
        <v>0.69874307626757559</v>
      </c>
      <c r="U52" s="103">
        <v>0.72052273812821543</v>
      </c>
      <c r="V52" s="103">
        <v>0.55875393477114976</v>
      </c>
      <c r="W52" s="103">
        <v>0.1542302405314859</v>
      </c>
      <c r="X52" s="103">
        <v>0.78655864659777008</v>
      </c>
      <c r="Y52" s="103">
        <v>0.7052024019387696</v>
      </c>
      <c r="Z52" s="103">
        <v>0.16794458300172529</v>
      </c>
      <c r="AA52" s="103">
        <v>0.1800333158618887</v>
      </c>
      <c r="AB52" s="103">
        <v>0.16843670701571944</v>
      </c>
      <c r="AC52" s="103">
        <v>0.17214613952531826</v>
      </c>
      <c r="AD52" s="103">
        <v>0.18417219310815322</v>
      </c>
      <c r="AE52" s="103">
        <v>0.18339738080042908</v>
      </c>
      <c r="AF52" s="103">
        <v>0.31460995257083646</v>
      </c>
      <c r="AG52" s="103">
        <v>0.18019456453695468</v>
      </c>
      <c r="AH52" s="103">
        <v>0.23260807991027832</v>
      </c>
      <c r="AI52" s="103">
        <v>0.19200243055820465</v>
      </c>
    </row>
    <row r="53" spans="1:35" x14ac:dyDescent="0.3">
      <c r="A53" s="103">
        <v>51</v>
      </c>
      <c r="B53" s="103">
        <v>4.7916293354135237E-3</v>
      </c>
      <c r="C53" s="103">
        <v>1.2801146278693103E-2</v>
      </c>
      <c r="D53" s="103">
        <v>2053366467.5839844</v>
      </c>
      <c r="E53" s="103">
        <v>533338761.08033752</v>
      </c>
      <c r="F53" s="103">
        <v>5.5791590234439095E-2</v>
      </c>
      <c r="G53" s="103">
        <v>1.0025185123944531E-2</v>
      </c>
      <c r="H53" s="103">
        <v>0</v>
      </c>
      <c r="I53" s="103">
        <v>2.1040675699656279E-2</v>
      </c>
      <c r="J53" s="103">
        <v>5.2288424799055128E-2</v>
      </c>
      <c r="K53" s="103">
        <v>1.3828070942848471E-2</v>
      </c>
      <c r="L53" s="103">
        <v>0.95702884477064232</v>
      </c>
      <c r="M53" s="103">
        <v>0.33412702773302067</v>
      </c>
      <c r="N53" s="103">
        <v>0.81754963079741982</v>
      </c>
      <c r="O53" s="103">
        <v>0.59411925741828142</v>
      </c>
      <c r="P53" s="103">
        <v>0.81849881914551148</v>
      </c>
      <c r="Q53" s="103">
        <v>0.40331687212574768</v>
      </c>
      <c r="R53" s="103">
        <v>0.97385595963492433</v>
      </c>
      <c r="S53" s="103">
        <v>0.84369075205392874</v>
      </c>
      <c r="T53" s="103">
        <v>0.71946414697110206</v>
      </c>
      <c r="U53" s="103">
        <v>0.73255155165082697</v>
      </c>
      <c r="V53" s="103">
        <v>0.57616120595765863</v>
      </c>
      <c r="W53" s="103">
        <v>0.1655624211302307</v>
      </c>
      <c r="X53" s="103">
        <v>0.79667027057590867</v>
      </c>
      <c r="Y53" s="103">
        <v>0.71767824603403685</v>
      </c>
      <c r="Z53" s="103">
        <v>0.17395560604695834</v>
      </c>
      <c r="AA53" s="103">
        <v>0.18636825928351911</v>
      </c>
      <c r="AB53" s="103">
        <v>0.17446586132197325</v>
      </c>
      <c r="AC53" s="103">
        <v>0.17820262629801853</v>
      </c>
      <c r="AD53" s="103">
        <v>0.190542130153002</v>
      </c>
      <c r="AE53" s="103">
        <v>0.18977921449869986</v>
      </c>
      <c r="AF53" s="103">
        <v>0.32344710622166201</v>
      </c>
      <c r="AG53" s="103">
        <v>0.18626295903784071</v>
      </c>
      <c r="AH53" s="103">
        <v>0.23928084969520569</v>
      </c>
      <c r="AI53" s="103">
        <v>0.19778865575790405</v>
      </c>
    </row>
    <row r="54" spans="1:35" x14ac:dyDescent="0.3">
      <c r="A54" s="103">
        <v>52</v>
      </c>
      <c r="B54" s="103">
        <v>4.7916293354135237E-3</v>
      </c>
      <c r="C54" s="103">
        <v>1.2801146278693103E-2</v>
      </c>
      <c r="D54" s="103">
        <v>2245879896.7158203</v>
      </c>
      <c r="E54" s="103">
        <v>504486962.09303284</v>
      </c>
      <c r="F54" s="103">
        <v>5.994118737322391E-2</v>
      </c>
      <c r="G54" s="103">
        <v>1.0254032285502927E-2</v>
      </c>
      <c r="H54" s="103">
        <v>0</v>
      </c>
      <c r="I54" s="103">
        <v>2.1040675699656279E-2</v>
      </c>
      <c r="J54" s="103">
        <v>5.599118021454344E-2</v>
      </c>
      <c r="K54" s="103">
        <v>1.4223206505744638E-2</v>
      </c>
      <c r="L54" s="103">
        <v>0.96015192097023105</v>
      </c>
      <c r="M54" s="103">
        <v>0.34055014412350804</v>
      </c>
      <c r="N54" s="103">
        <v>0.82317382326782973</v>
      </c>
      <c r="O54" s="103">
        <v>0.59411925741828142</v>
      </c>
      <c r="P54" s="103">
        <v>0.82508824358934185</v>
      </c>
      <c r="Q54" s="103">
        <v>0.4125244308820365</v>
      </c>
      <c r="R54" s="103">
        <v>0.97385595963492433</v>
      </c>
      <c r="S54" s="103">
        <v>0.84369075205392874</v>
      </c>
      <c r="T54" s="103">
        <v>0.73333542194039947</v>
      </c>
      <c r="U54" s="103">
        <v>0.74368735230447758</v>
      </c>
      <c r="V54" s="103">
        <v>0.58848651126297324</v>
      </c>
      <c r="W54" s="103">
        <v>0.17841906966968143</v>
      </c>
      <c r="X54" s="103">
        <v>0.80489649840063071</v>
      </c>
      <c r="Y54" s="103">
        <v>0.72899258801645639</v>
      </c>
      <c r="Z54" s="103">
        <v>0.18061633491854751</v>
      </c>
      <c r="AA54" s="103">
        <v>0.19343914300303747</v>
      </c>
      <c r="AB54" s="103">
        <v>0.18114668118520399</v>
      </c>
      <c r="AC54" s="103">
        <v>0.18496314822587206</v>
      </c>
      <c r="AD54" s="103">
        <v>0.1976324341739418</v>
      </c>
      <c r="AE54" s="103">
        <v>0.19688370697940491</v>
      </c>
      <c r="AF54" s="103">
        <v>0.33200336632451766</v>
      </c>
      <c r="AG54" s="103">
        <v>0.19283304673999732</v>
      </c>
      <c r="AH54" s="103">
        <v>0.24657921493053436</v>
      </c>
      <c r="AI54" s="103">
        <v>0.20326186716556549</v>
      </c>
    </row>
    <row r="55" spans="1:35" x14ac:dyDescent="0.3">
      <c r="A55" s="103">
        <v>53</v>
      </c>
      <c r="B55" s="103">
        <v>4.7916293354135237E-3</v>
      </c>
      <c r="C55" s="103">
        <v>1.2801146278693103E-2</v>
      </c>
      <c r="D55" s="103">
        <v>2789285313.2563477</v>
      </c>
      <c r="E55" s="103">
        <v>803875819.94094849</v>
      </c>
      <c r="F55" s="103">
        <v>6.1723126534248329E-2</v>
      </c>
      <c r="G55" s="103">
        <v>1.1471400096933078E-2</v>
      </c>
      <c r="H55" s="103">
        <v>0</v>
      </c>
      <c r="I55" s="103">
        <v>2.4195620433801149E-2</v>
      </c>
      <c r="J55" s="103">
        <v>6.4098635059607459E-2</v>
      </c>
      <c r="K55" s="103">
        <v>1.6325156611419766E-2</v>
      </c>
      <c r="L55" s="103">
        <v>0.96085410167926344</v>
      </c>
      <c r="M55" s="103">
        <v>0.34923900304309613</v>
      </c>
      <c r="N55" s="103">
        <v>0.82585742666386242</v>
      </c>
      <c r="O55" s="103">
        <v>0.59411925741828142</v>
      </c>
      <c r="P55" s="103">
        <v>0.82776617656694695</v>
      </c>
      <c r="Q55" s="103">
        <v>0.41954769568789618</v>
      </c>
      <c r="R55" s="103">
        <v>0.97790813839739454</v>
      </c>
      <c r="S55" s="103">
        <v>0.90267537392037078</v>
      </c>
      <c r="T55" s="103">
        <v>0.74249229303992581</v>
      </c>
      <c r="U55" s="103">
        <v>0.75188078456317464</v>
      </c>
      <c r="V55" s="103">
        <v>0.60296710558630451</v>
      </c>
      <c r="W55" s="103">
        <v>0.18444029286019689</v>
      </c>
      <c r="X55" s="103">
        <v>0.81044215120522345</v>
      </c>
      <c r="Y55" s="103">
        <v>0.73815999787692976</v>
      </c>
      <c r="Z55" s="103">
        <v>0.18709497354410132</v>
      </c>
      <c r="AA55" s="103">
        <v>0.20038328659049864</v>
      </c>
      <c r="AB55" s="103">
        <v>0.18764486155716192</v>
      </c>
      <c r="AC55" s="103">
        <v>0.19160983159527073</v>
      </c>
      <c r="AD55" s="103">
        <v>0.20459925109755994</v>
      </c>
      <c r="AE55" s="103">
        <v>0.20374949407867046</v>
      </c>
      <c r="AF55" s="103">
        <v>0.3396166927948977</v>
      </c>
      <c r="AG55" s="103">
        <v>0.1992698651855507</v>
      </c>
      <c r="AH55" s="103">
        <v>0.25564348697662354</v>
      </c>
      <c r="AI55" s="103">
        <v>0.21198317408561707</v>
      </c>
    </row>
    <row r="56" spans="1:35" x14ac:dyDescent="0.3">
      <c r="A56" s="103">
        <v>54</v>
      </c>
      <c r="B56" s="103">
        <v>4.7916293354135237E-3</v>
      </c>
      <c r="C56" s="103">
        <v>1.2801146278693103E-2</v>
      </c>
      <c r="D56" s="103">
        <v>2181294161.1914063</v>
      </c>
      <c r="E56" s="103">
        <v>532255769.68705302</v>
      </c>
      <c r="F56" s="103">
        <v>6.9496185692635964E-2</v>
      </c>
      <c r="G56" s="103">
        <v>1.1944939337238772E-2</v>
      </c>
      <c r="H56" s="103">
        <v>0</v>
      </c>
      <c r="I56" s="103">
        <v>2.4818352391085673E-2</v>
      </c>
      <c r="J56" s="103">
        <v>6.9472928903648951E-2</v>
      </c>
      <c r="K56" s="103">
        <v>1.7142786128855867E-2</v>
      </c>
      <c r="L56" s="103">
        <v>0.96294825938303064</v>
      </c>
      <c r="M56" s="103">
        <v>0.36012057669639541</v>
      </c>
      <c r="N56" s="103">
        <v>0.83017121045337905</v>
      </c>
      <c r="O56" s="103">
        <v>0.59411925741828142</v>
      </c>
      <c r="P56" s="103">
        <v>0.83357501203645412</v>
      </c>
      <c r="Q56" s="103">
        <v>0.43566637336059522</v>
      </c>
      <c r="R56" s="103">
        <v>0.97790813839739454</v>
      </c>
      <c r="S56" s="103">
        <v>0.90267537392037078</v>
      </c>
      <c r="T56" s="103">
        <v>0.7475337727762601</v>
      </c>
      <c r="U56" s="103">
        <v>0.76118097140192897</v>
      </c>
      <c r="V56" s="103">
        <v>0.61446152941390364</v>
      </c>
      <c r="W56" s="103">
        <v>0.19727563466969805</v>
      </c>
      <c r="X56" s="103">
        <v>0.8183529344464523</v>
      </c>
      <c r="Y56" s="103">
        <v>0.74805537080728746</v>
      </c>
      <c r="Z56" s="103">
        <v>0.19391052833239761</v>
      </c>
      <c r="AA56" s="103">
        <v>0.20750049434384998</v>
      </c>
      <c r="AB56" s="103">
        <v>0.19448097434397824</v>
      </c>
      <c r="AC56" s="103">
        <v>0.19841644221322069</v>
      </c>
      <c r="AD56" s="103">
        <v>0.21172847535514897</v>
      </c>
      <c r="AE56" s="103">
        <v>0.21091644487082636</v>
      </c>
      <c r="AF56" s="103">
        <v>0.34819153326791963</v>
      </c>
      <c r="AG56" s="103">
        <v>0.20589348385977327</v>
      </c>
      <c r="AH56" s="103">
        <v>0.26273196935653687</v>
      </c>
      <c r="AI56" s="103">
        <v>0.21775764226913452</v>
      </c>
    </row>
    <row r="57" spans="1:35" x14ac:dyDescent="0.3">
      <c r="A57" s="103">
        <v>55</v>
      </c>
      <c r="B57" s="103">
        <v>4.7916293354135237E-3</v>
      </c>
      <c r="C57" s="103">
        <v>1.2801146278693103E-2</v>
      </c>
      <c r="D57" s="103">
        <v>2725777718.0273438</v>
      </c>
      <c r="E57" s="103">
        <v>893055412.21438599</v>
      </c>
      <c r="F57" s="103">
        <v>7.5478843005472807E-2</v>
      </c>
      <c r="G57" s="103">
        <v>1.2832713693512937E-2</v>
      </c>
      <c r="H57" s="103">
        <v>0</v>
      </c>
      <c r="I57" s="103">
        <v>2.6564458242795796E-2</v>
      </c>
      <c r="J57" s="103">
        <v>7.7422879627732727E-2</v>
      </c>
      <c r="K57" s="103">
        <v>1.8675648575575177E-2</v>
      </c>
      <c r="L57" s="103">
        <v>0.96462880282169428</v>
      </c>
      <c r="M57" s="103">
        <v>0.37294205520770068</v>
      </c>
      <c r="N57" s="103">
        <v>0.83326488239935526</v>
      </c>
      <c r="O57" s="103">
        <v>0.59411925741828142</v>
      </c>
      <c r="P57" s="103">
        <v>0.8388226211266121</v>
      </c>
      <c r="Q57" s="103">
        <v>0.44886317500692152</v>
      </c>
      <c r="R57" s="103">
        <v>0.97790813839739454</v>
      </c>
      <c r="S57" s="103">
        <v>0.90267537392037078</v>
      </c>
      <c r="T57" s="103">
        <v>0.76022957968871396</v>
      </c>
      <c r="U57" s="103">
        <v>0.77345957773757534</v>
      </c>
      <c r="V57" s="103">
        <v>0.62572000724010113</v>
      </c>
      <c r="W57" s="103">
        <v>0.20460197370843766</v>
      </c>
      <c r="X57" s="103">
        <v>0.831857941955919</v>
      </c>
      <c r="Y57" s="103">
        <v>0.76066660409950815</v>
      </c>
      <c r="Z57" s="103">
        <v>0.20074720264665621</v>
      </c>
      <c r="AA57" s="103">
        <v>0.21469633552348083</v>
      </c>
      <c r="AB57" s="103">
        <v>0.20133827036032867</v>
      </c>
      <c r="AC57" s="103">
        <v>0.20530127848108504</v>
      </c>
      <c r="AD57" s="103">
        <v>0.2189626423358273</v>
      </c>
      <c r="AE57" s="103">
        <v>0.2180755905948964</v>
      </c>
      <c r="AF57" s="103">
        <v>0.35684220089641</v>
      </c>
      <c r="AG57" s="103">
        <v>0.21274840167982526</v>
      </c>
      <c r="AH57" s="103">
        <v>0.27158984541893005</v>
      </c>
      <c r="AI57" s="103">
        <v>0.22744646668434143</v>
      </c>
    </row>
    <row r="58" spans="1:35" x14ac:dyDescent="0.3">
      <c r="A58" s="103">
        <v>56</v>
      </c>
      <c r="B58" s="103">
        <v>4.7916293354135237E-3</v>
      </c>
      <c r="C58" s="103">
        <v>1.2801146278693103E-2</v>
      </c>
      <c r="D58" s="103">
        <v>2612928649.4697266</v>
      </c>
      <c r="E58" s="103">
        <v>783008668.98046875</v>
      </c>
      <c r="F58" s="103">
        <v>8.1636657987662301E-2</v>
      </c>
      <c r="G58" s="103">
        <v>1.373207474199566E-2</v>
      </c>
      <c r="H58" s="103">
        <v>0</v>
      </c>
      <c r="I58" s="103">
        <v>2.8374778729896976E-2</v>
      </c>
      <c r="J58" s="103">
        <v>8.5324412797647381E-2</v>
      </c>
      <c r="K58" s="103">
        <v>2.022851701282876E-2</v>
      </c>
      <c r="L58" s="103">
        <v>0.96693212305783538</v>
      </c>
      <c r="M58" s="103">
        <v>0.3795212087531008</v>
      </c>
      <c r="N58" s="103">
        <v>0.83893916706615024</v>
      </c>
      <c r="O58" s="103">
        <v>0.59411925741828142</v>
      </c>
      <c r="P58" s="103">
        <v>0.84149485637447763</v>
      </c>
      <c r="Q58" s="103">
        <v>0.46335269116029321</v>
      </c>
      <c r="R58" s="103">
        <v>0.97790813839739454</v>
      </c>
      <c r="S58" s="103">
        <v>0.90267537392037078</v>
      </c>
      <c r="T58" s="103">
        <v>0.76174841474723676</v>
      </c>
      <c r="U58" s="103">
        <v>0.78185406969917703</v>
      </c>
      <c r="V58" s="103">
        <v>0.63839686532687401</v>
      </c>
      <c r="W58" s="103">
        <v>0.21556818120186769</v>
      </c>
      <c r="X58" s="103">
        <v>0.83835872899320041</v>
      </c>
      <c r="Y58" s="103">
        <v>0.77020880619291787</v>
      </c>
      <c r="Z58" s="103">
        <v>0.20765253413985624</v>
      </c>
      <c r="AA58" s="103">
        <v>0.22191621988180504</v>
      </c>
      <c r="AB58" s="103">
        <v>0.20826443064869316</v>
      </c>
      <c r="AC58" s="103">
        <v>0.21225163209967446</v>
      </c>
      <c r="AD58" s="103">
        <v>0.22618845952775971</v>
      </c>
      <c r="AE58" s="103">
        <v>0.22525448836752052</v>
      </c>
      <c r="AF58" s="103">
        <v>0.36523923955785825</v>
      </c>
      <c r="AG58" s="103">
        <v>0.2196030136256211</v>
      </c>
      <c r="AH58" s="103">
        <v>0.28008100390434265</v>
      </c>
      <c r="AI58" s="103">
        <v>0.23594138026237488</v>
      </c>
    </row>
    <row r="59" spans="1:35" x14ac:dyDescent="0.3">
      <c r="A59" s="103">
        <v>57</v>
      </c>
      <c r="B59" s="103">
        <v>4.7916293354135237E-3</v>
      </c>
      <c r="C59" s="103">
        <v>1.2801146278693103E-2</v>
      </c>
      <c r="D59" s="103">
        <v>2648656043.8798828</v>
      </c>
      <c r="E59" s="103">
        <v>758250221.54734802</v>
      </c>
      <c r="F59" s="103">
        <v>9.0503347048640895E-2</v>
      </c>
      <c r="G59" s="103">
        <v>1.5620994843406425E-2</v>
      </c>
      <c r="H59" s="103">
        <v>0</v>
      </c>
      <c r="I59" s="103">
        <v>3.5924022040375932E-2</v>
      </c>
      <c r="J59" s="103">
        <v>8.8155275985543888E-2</v>
      </c>
      <c r="K59" s="103">
        <v>2.3489992936122507E-2</v>
      </c>
      <c r="L59" s="103">
        <v>0.96693212305783538</v>
      </c>
      <c r="M59" s="103">
        <v>0.38773637273374334</v>
      </c>
      <c r="N59" s="103">
        <v>0.84542960514780807</v>
      </c>
      <c r="O59" s="103">
        <v>0.60041564796328728</v>
      </c>
      <c r="P59" s="103">
        <v>0.84681368708638038</v>
      </c>
      <c r="Q59" s="103">
        <v>0.47961960099348439</v>
      </c>
      <c r="R59" s="103">
        <v>0.97790813839739454</v>
      </c>
      <c r="S59" s="103">
        <v>1</v>
      </c>
      <c r="T59" s="103">
        <v>0.76884508383668759</v>
      </c>
      <c r="U59" s="103">
        <v>0.79093809242077595</v>
      </c>
      <c r="V59" s="103">
        <v>0.65445201047436574</v>
      </c>
      <c r="W59" s="103">
        <v>0.27664391784959158</v>
      </c>
      <c r="X59" s="103">
        <v>0.84512732132267787</v>
      </c>
      <c r="Y59" s="103">
        <v>0.779337374549391</v>
      </c>
      <c r="Z59" s="103">
        <v>0.21498957552520084</v>
      </c>
      <c r="AA59" s="103">
        <v>0.22955089419371308</v>
      </c>
      <c r="AB59" s="103">
        <v>0.21562360301099073</v>
      </c>
      <c r="AC59" s="103">
        <v>0.21956333641730816</v>
      </c>
      <c r="AD59" s="103">
        <v>0.23385610656283357</v>
      </c>
      <c r="AE59" s="103">
        <v>0.23290020793992455</v>
      </c>
      <c r="AF59" s="103">
        <v>0.3762981400196887</v>
      </c>
      <c r="AG59" s="103">
        <v>0.22678915420744436</v>
      </c>
      <c r="AH59" s="103">
        <v>0.28868827223777771</v>
      </c>
      <c r="AI59" s="103">
        <v>0.24416768550872803</v>
      </c>
    </row>
    <row r="60" spans="1:35" x14ac:dyDescent="0.3">
      <c r="A60" s="103">
        <v>58</v>
      </c>
      <c r="B60" s="103">
        <v>4.7916293354135237E-3</v>
      </c>
      <c r="C60" s="103">
        <v>1.2801146278693103E-2</v>
      </c>
      <c r="D60" s="103">
        <v>2771313167.4755859</v>
      </c>
      <c r="E60" s="103">
        <v>603590346.09790039</v>
      </c>
      <c r="F60" s="103">
        <v>9.6514503067570437E-2</v>
      </c>
      <c r="G60" s="103">
        <v>1.73450626557024E-2</v>
      </c>
      <c r="H60" s="103">
        <v>0</v>
      </c>
      <c r="I60" s="103">
        <v>4.0753645199979573E-2</v>
      </c>
      <c r="J60" s="103">
        <v>9.8309271234766349E-2</v>
      </c>
      <c r="K60" s="103">
        <v>2.646682909543354E-2</v>
      </c>
      <c r="L60" s="103">
        <v>0.97213429346422309</v>
      </c>
      <c r="M60" s="103">
        <v>0.39345096669481788</v>
      </c>
      <c r="N60" s="103">
        <v>0.84744403322551143</v>
      </c>
      <c r="O60" s="103">
        <v>0.74599060391870764</v>
      </c>
      <c r="P60" s="103">
        <v>0.84959702806416781</v>
      </c>
      <c r="Q60" s="103">
        <v>0.4964243289490663</v>
      </c>
      <c r="R60" s="103">
        <v>0.97790813839739454</v>
      </c>
      <c r="S60" s="103">
        <v>1</v>
      </c>
      <c r="T60" s="103">
        <v>0.78043685305396127</v>
      </c>
      <c r="U60" s="103">
        <v>0.80063897372059911</v>
      </c>
      <c r="V60" s="103">
        <v>0.66827885179433155</v>
      </c>
      <c r="W60" s="103">
        <v>0.30596226689175421</v>
      </c>
      <c r="X60" s="103">
        <v>0.8520916903492477</v>
      </c>
      <c r="Y60" s="103">
        <v>0.78983559242064916</v>
      </c>
      <c r="Z60" s="103">
        <v>0.22221945734790904</v>
      </c>
      <c r="AA60" s="103">
        <v>0.2371649227829157</v>
      </c>
      <c r="AB60" s="103">
        <v>0.22287529258148001</v>
      </c>
      <c r="AC60" s="103">
        <v>0.2268540873806722</v>
      </c>
      <c r="AD60" s="103">
        <v>0.24147858929794022</v>
      </c>
      <c r="AE60" s="103">
        <v>0.24050219719735141</v>
      </c>
      <c r="AF60" s="103">
        <v>0.38599849572060496</v>
      </c>
      <c r="AG60" s="103">
        <v>0.23414473191587662</v>
      </c>
      <c r="AH60" s="103">
        <v>0.29769411683082581</v>
      </c>
      <c r="AI60" s="103">
        <v>0.25071609020233154</v>
      </c>
    </row>
    <row r="61" spans="1:35" x14ac:dyDescent="0.3">
      <c r="A61" s="103">
        <v>59</v>
      </c>
      <c r="B61" s="103">
        <v>4.7916293354135237E-3</v>
      </c>
      <c r="C61" s="103">
        <v>1.2801146278693103E-2</v>
      </c>
      <c r="D61" s="103">
        <v>2595206716.3686523</v>
      </c>
      <c r="E61" s="103">
        <v>746381509.98019409</v>
      </c>
      <c r="F61" s="103">
        <v>0.10246296929189885</v>
      </c>
      <c r="G61" s="103">
        <v>1.8435924791972102E-2</v>
      </c>
      <c r="H61" s="103">
        <v>0</v>
      </c>
      <c r="I61" s="103">
        <v>4.5239982412287445E-2</v>
      </c>
      <c r="J61" s="103">
        <v>9.9479026834635803E-2</v>
      </c>
      <c r="K61" s="103">
        <v>2.8350350050300399E-2</v>
      </c>
      <c r="L61" s="103">
        <v>0.9807818193464225</v>
      </c>
      <c r="M61" s="103">
        <v>0.40292984107811541</v>
      </c>
      <c r="N61" s="103">
        <v>0.85289934657804567</v>
      </c>
      <c r="O61" s="103">
        <v>0.74599060391870764</v>
      </c>
      <c r="P61" s="103">
        <v>0.85552551585820635</v>
      </c>
      <c r="Q61" s="103">
        <v>0.50970437569863425</v>
      </c>
      <c r="R61" s="103">
        <v>0.97790813839739454</v>
      </c>
      <c r="S61" s="103">
        <v>1</v>
      </c>
      <c r="T61" s="103">
        <v>0.78816887641294264</v>
      </c>
      <c r="U61" s="103">
        <v>0.81025507080835402</v>
      </c>
      <c r="V61" s="103">
        <v>0.68015998368153463</v>
      </c>
      <c r="W61" s="103">
        <v>0.3131577538261458</v>
      </c>
      <c r="X61" s="103">
        <v>0.86048476464893453</v>
      </c>
      <c r="Y61" s="103">
        <v>0.79911398768853248</v>
      </c>
      <c r="Z61" s="103">
        <v>0.22982175588112144</v>
      </c>
      <c r="AA61" s="103">
        <v>0.24518900518024137</v>
      </c>
      <c r="AB61" s="103">
        <v>0.23050052219614497</v>
      </c>
      <c r="AC61" s="103">
        <v>0.23453211420784756</v>
      </c>
      <c r="AD61" s="103">
        <v>0.24950658368311007</v>
      </c>
      <c r="AE61" s="103">
        <v>0.24852504345909954</v>
      </c>
      <c r="AF61" s="103">
        <v>0.39493953256727587</v>
      </c>
      <c r="AG61" s="103">
        <v>0.24175824449248765</v>
      </c>
      <c r="AH61" s="103">
        <v>0.30612769722938538</v>
      </c>
      <c r="AI61" s="103">
        <v>0.25881361961364746</v>
      </c>
    </row>
    <row r="62" spans="1:35" x14ac:dyDescent="0.3">
      <c r="A62" s="103">
        <v>60</v>
      </c>
      <c r="B62" s="103">
        <v>4.7916293354135237E-3</v>
      </c>
      <c r="C62" s="103">
        <v>1.2801146278693103E-2</v>
      </c>
      <c r="D62" s="103">
        <v>2632848018.7148438</v>
      </c>
      <c r="E62" s="103">
        <v>766214032.62872314</v>
      </c>
      <c r="F62" s="103">
        <v>0.10885735663506033</v>
      </c>
      <c r="G62" s="103">
        <v>2.0136593290250297E-2</v>
      </c>
      <c r="H62" s="103">
        <v>0</v>
      </c>
      <c r="I62" s="103">
        <v>5.0764974170796298E-2</v>
      </c>
      <c r="J62" s="103">
        <v>0.1067000033461771</v>
      </c>
      <c r="K62" s="103">
        <v>3.128678413054331E-2</v>
      </c>
      <c r="L62" s="103">
        <v>0.98197146653292322</v>
      </c>
      <c r="M62" s="103">
        <v>0.4094183186393196</v>
      </c>
      <c r="N62" s="103">
        <v>0.86048549805847285</v>
      </c>
      <c r="O62" s="103">
        <v>0.74599060391870764</v>
      </c>
      <c r="P62" s="103">
        <v>0.85853106829583747</v>
      </c>
      <c r="Q62" s="103">
        <v>0.52275016069229574</v>
      </c>
      <c r="R62" s="103">
        <v>0.97790813839739454</v>
      </c>
      <c r="S62" s="103">
        <v>1</v>
      </c>
      <c r="T62" s="103">
        <v>0.79765908920023054</v>
      </c>
      <c r="U62" s="103">
        <v>0.81846346498682776</v>
      </c>
      <c r="V62" s="103">
        <v>0.69211480644023582</v>
      </c>
      <c r="W62" s="103">
        <v>0.32082320107457452</v>
      </c>
      <c r="X62" s="103">
        <v>0.86724054069925505</v>
      </c>
      <c r="Y62" s="103">
        <v>0.80802770821116265</v>
      </c>
      <c r="Z62" s="103">
        <v>0.23752862261352004</v>
      </c>
      <c r="AA62" s="103">
        <v>0.25330686288470977</v>
      </c>
      <c r="AB62" s="103">
        <v>0.23823063542274692</v>
      </c>
      <c r="AC62" s="103">
        <v>0.24230428620298541</v>
      </c>
      <c r="AD62" s="103">
        <v>0.2576216758823261</v>
      </c>
      <c r="AE62" s="103">
        <v>0.25662926315983675</v>
      </c>
      <c r="AF62" s="103">
        <v>0.40402889590012092</v>
      </c>
      <c r="AG62" s="103">
        <v>0.24933077037524876</v>
      </c>
      <c r="AH62" s="103">
        <v>0.31468358635902405</v>
      </c>
      <c r="AI62" s="103">
        <v>0.26712632179260254</v>
      </c>
    </row>
    <row r="63" spans="1:35" x14ac:dyDescent="0.3">
      <c r="A63" s="103">
        <v>61</v>
      </c>
      <c r="B63" s="103">
        <v>4.7916293354135237E-3</v>
      </c>
      <c r="C63" s="103">
        <v>1.2801146278693103E-2</v>
      </c>
      <c r="D63" s="103">
        <v>2658623205.5458984</v>
      </c>
      <c r="E63" s="103">
        <v>877892781.09502792</v>
      </c>
      <c r="F63" s="103">
        <v>0.11418727826045484</v>
      </c>
      <c r="G63" s="103">
        <v>2.1213191430111494E-2</v>
      </c>
      <c r="H63" s="103">
        <v>0</v>
      </c>
      <c r="I63" s="103">
        <v>5.3906525059285851E-2</v>
      </c>
      <c r="J63" s="103">
        <v>0.11257900168938498</v>
      </c>
      <c r="K63" s="103">
        <v>3.3145676367222703E-2</v>
      </c>
      <c r="L63" s="103">
        <v>0.98235318459963161</v>
      </c>
      <c r="M63" s="103">
        <v>0.41762089952594261</v>
      </c>
      <c r="N63" s="103">
        <v>0.86599194960167802</v>
      </c>
      <c r="O63" s="103">
        <v>0.74599060391870764</v>
      </c>
      <c r="P63" s="103">
        <v>0.86107510462456238</v>
      </c>
      <c r="Q63" s="103">
        <v>0.54431344561190664</v>
      </c>
      <c r="R63" s="103">
        <v>0.97790813839739454</v>
      </c>
      <c r="S63" s="103">
        <v>1</v>
      </c>
      <c r="T63" s="103">
        <v>0.80055640492242919</v>
      </c>
      <c r="U63" s="103">
        <v>0.83000537489156168</v>
      </c>
      <c r="V63" s="103">
        <v>0.70077517399884925</v>
      </c>
      <c r="W63" s="103">
        <v>0.33466388761422178</v>
      </c>
      <c r="X63" s="103">
        <v>0.8767184240940562</v>
      </c>
      <c r="Y63" s="103">
        <v>0.81926864940970179</v>
      </c>
      <c r="Z63" s="103">
        <v>0.24513069860074882</v>
      </c>
      <c r="AA63" s="103">
        <v>0.26135119042364613</v>
      </c>
      <c r="AB63" s="103">
        <v>0.24585564182015493</v>
      </c>
      <c r="AC63" s="103">
        <v>0.25000155925359907</v>
      </c>
      <c r="AD63" s="103">
        <v>0.26568127100929462</v>
      </c>
      <c r="AE63" s="103">
        <v>0.26468059178417763</v>
      </c>
      <c r="AF63" s="103">
        <v>0.41295483268856603</v>
      </c>
      <c r="AG63" s="103">
        <v>0.25679756709018287</v>
      </c>
      <c r="AH63" s="103">
        <v>0.32332322001457214</v>
      </c>
      <c r="AI63" s="103">
        <v>0.27665063738822937</v>
      </c>
    </row>
    <row r="64" spans="1:35" x14ac:dyDescent="0.3">
      <c r="A64" s="103">
        <v>62</v>
      </c>
      <c r="B64" s="103">
        <v>4.7916293354135237E-3</v>
      </c>
      <c r="C64" s="103">
        <v>1.2801146278693103E-2</v>
      </c>
      <c r="D64" s="103">
        <v>2931931242.0351563</v>
      </c>
      <c r="E64" s="103">
        <v>1043556290.3422241</v>
      </c>
      <c r="F64" s="103">
        <v>0.12121642290416113</v>
      </c>
      <c r="G64" s="103">
        <v>2.1789259943205627E-2</v>
      </c>
      <c r="H64" s="103">
        <v>0</v>
      </c>
      <c r="I64" s="103">
        <v>5.5249011387291644E-2</v>
      </c>
      <c r="J64" s="103">
        <v>0.11696822547368817</v>
      </c>
      <c r="K64" s="103">
        <v>3.4140336535337233E-2</v>
      </c>
      <c r="L64" s="103">
        <v>0.98402774280603333</v>
      </c>
      <c r="M64" s="103">
        <v>0.43212368653610084</v>
      </c>
      <c r="N64" s="103">
        <v>0.87475590167193362</v>
      </c>
      <c r="O64" s="103">
        <v>0.74599060391870764</v>
      </c>
      <c r="P64" s="103">
        <v>0.86790668258232506</v>
      </c>
      <c r="Q64" s="103">
        <v>0.55635129115874216</v>
      </c>
      <c r="R64" s="103">
        <v>0.97790813839739454</v>
      </c>
      <c r="S64" s="103">
        <v>1</v>
      </c>
      <c r="T64" s="103">
        <v>0.81729116017945314</v>
      </c>
      <c r="U64" s="103">
        <v>0.83853081927482853</v>
      </c>
      <c r="V64" s="103">
        <v>0.70899610058063989</v>
      </c>
      <c r="W64" s="103">
        <v>0.34331985810216686</v>
      </c>
      <c r="X64" s="103">
        <v>0.88461868442710478</v>
      </c>
      <c r="Y64" s="103">
        <v>0.82760097627250551</v>
      </c>
      <c r="Z64" s="103">
        <v>0.25323172333886385</v>
      </c>
      <c r="AA64" s="103">
        <v>0.26988345979788914</v>
      </c>
      <c r="AB64" s="103">
        <v>0.25398110196518109</v>
      </c>
      <c r="AC64" s="103">
        <v>0.25816153971486971</v>
      </c>
      <c r="AD64" s="103">
        <v>0.27420823586244331</v>
      </c>
      <c r="AE64" s="103">
        <v>0.27314556479396435</v>
      </c>
      <c r="AF64" s="103">
        <v>0.42187294775213346</v>
      </c>
      <c r="AG64" s="103">
        <v>0.26488694903829174</v>
      </c>
      <c r="AH64" s="103">
        <v>0.33285105228424072</v>
      </c>
      <c r="AI64" s="103">
        <v>0.28797227144241333</v>
      </c>
    </row>
    <row r="65" spans="1:35" x14ac:dyDescent="0.3">
      <c r="A65" s="103">
        <v>63</v>
      </c>
      <c r="B65" s="103">
        <v>4.7916293354135237E-3</v>
      </c>
      <c r="C65" s="103">
        <v>1.2801146278693103E-2</v>
      </c>
      <c r="D65" s="103">
        <v>2863497600.4121094</v>
      </c>
      <c r="E65" s="103">
        <v>938225060.37297058</v>
      </c>
      <c r="F65" s="103">
        <v>0.12709735248193083</v>
      </c>
      <c r="G65" s="103">
        <v>2.3778734513153797E-2</v>
      </c>
      <c r="H65" s="103">
        <v>3.7608431528515589E-3</v>
      </c>
      <c r="I65" s="103">
        <v>5.7163587487325501E-2</v>
      </c>
      <c r="J65" s="103">
        <v>0.12445875911550264</v>
      </c>
      <c r="K65" s="103">
        <v>3.7575433342790877E-2</v>
      </c>
      <c r="L65" s="103">
        <v>0.98511993565354006</v>
      </c>
      <c r="M65" s="103">
        <v>0.43890529377115922</v>
      </c>
      <c r="N65" s="103">
        <v>0.87973459455567504</v>
      </c>
      <c r="O65" s="103">
        <v>0.74599060391870764</v>
      </c>
      <c r="P65" s="103">
        <v>0.87282097448271734</v>
      </c>
      <c r="Q65" s="103">
        <v>0.57244994478202516</v>
      </c>
      <c r="R65" s="103">
        <v>0.97790813839739454</v>
      </c>
      <c r="S65" s="103">
        <v>1</v>
      </c>
      <c r="T65" s="103">
        <v>0.81878869144590094</v>
      </c>
      <c r="U65" s="103">
        <v>0.84481283065842705</v>
      </c>
      <c r="V65" s="103">
        <v>0.72295883057190014</v>
      </c>
      <c r="W65" s="103">
        <v>0.35307868148446142</v>
      </c>
      <c r="X65" s="103">
        <v>0.88993589149289332</v>
      </c>
      <c r="Y65" s="103">
        <v>0.83528166119555003</v>
      </c>
      <c r="Z65" s="103">
        <v>0.2612269782139196</v>
      </c>
      <c r="AA65" s="103">
        <v>0.27827621781059553</v>
      </c>
      <c r="AB65" s="103">
        <v>0.26200047320977599</v>
      </c>
      <c r="AC65" s="103">
        <v>0.26624824530119412</v>
      </c>
      <c r="AD65" s="103">
        <v>0.2825869421791618</v>
      </c>
      <c r="AE65" s="103">
        <v>0.28148579100103216</v>
      </c>
      <c r="AF65" s="103">
        <v>0.43071292002753103</v>
      </c>
      <c r="AG65" s="103">
        <v>0.27292889810495291</v>
      </c>
      <c r="AH65" s="103">
        <v>0.34215646982192993</v>
      </c>
      <c r="AI65" s="103">
        <v>0.29815113544464111</v>
      </c>
    </row>
    <row r="66" spans="1:35" x14ac:dyDescent="0.3">
      <c r="A66" s="103">
        <v>64</v>
      </c>
      <c r="B66" s="103">
        <v>4.7916293354135237E-3</v>
      </c>
      <c r="C66" s="103">
        <v>1.2801146278693103E-2</v>
      </c>
      <c r="D66" s="103">
        <v>3216781553.5234375</v>
      </c>
      <c r="E66" s="103">
        <v>788744316.27360535</v>
      </c>
      <c r="F66" s="103">
        <v>0.1355713492205495</v>
      </c>
      <c r="G66" s="103">
        <v>2.5264560823637167E-2</v>
      </c>
      <c r="H66" s="103">
        <v>3.7608431528515589E-3</v>
      </c>
      <c r="I66" s="103">
        <v>6.0148393821767634E-2</v>
      </c>
      <c r="J66" s="103">
        <v>0.13753488088503873</v>
      </c>
      <c r="K66" s="103">
        <v>4.0140913340710641E-2</v>
      </c>
      <c r="L66" s="103">
        <v>0.98511993565354006</v>
      </c>
      <c r="M66" s="103">
        <v>0.44631557270844602</v>
      </c>
      <c r="N66" s="103">
        <v>0.88799469986551471</v>
      </c>
      <c r="O66" s="103">
        <v>0.74599060391870764</v>
      </c>
      <c r="P66" s="103">
        <v>0.87604588951532258</v>
      </c>
      <c r="Q66" s="103">
        <v>0.59394342117471743</v>
      </c>
      <c r="R66" s="103">
        <v>0.97790813839739454</v>
      </c>
      <c r="S66" s="103">
        <v>1</v>
      </c>
      <c r="T66" s="103">
        <v>0.82767613223389058</v>
      </c>
      <c r="U66" s="103">
        <v>0.85075314029321947</v>
      </c>
      <c r="V66" s="103">
        <v>0.73577292945604988</v>
      </c>
      <c r="W66" s="103">
        <v>0.37592241191300307</v>
      </c>
      <c r="X66" s="103">
        <v>0.89479612389264329</v>
      </c>
      <c r="Y66" s="103">
        <v>0.84090375474117129</v>
      </c>
      <c r="Z66" s="103">
        <v>0.27014297606096516</v>
      </c>
      <c r="AA66" s="103">
        <v>0.28763595457941998</v>
      </c>
      <c r="AB66" s="103">
        <v>0.27094336469589242</v>
      </c>
      <c r="AC66" s="103">
        <v>0.27520590114569965</v>
      </c>
      <c r="AD66" s="103">
        <v>0.29191524629071824</v>
      </c>
      <c r="AE66" s="103">
        <v>0.29080636489030381</v>
      </c>
      <c r="AF66" s="103">
        <v>0.44080508719514122</v>
      </c>
      <c r="AG66" s="103">
        <v>0.28162331266699187</v>
      </c>
      <c r="AH66" s="103">
        <v>0.35260996222496033</v>
      </c>
      <c r="AI66" s="103">
        <v>0.30670827627182007</v>
      </c>
    </row>
    <row r="67" spans="1:35" x14ac:dyDescent="0.3">
      <c r="A67" s="103">
        <v>65</v>
      </c>
      <c r="B67" s="103">
        <v>4.7916293354135237E-3</v>
      </c>
      <c r="C67" s="103">
        <v>1.2801146278693103E-2</v>
      </c>
      <c r="D67" s="103">
        <v>2749913440.8696289</v>
      </c>
      <c r="E67" s="103">
        <v>607809402.60897827</v>
      </c>
      <c r="F67" s="103">
        <v>0.14742568514601193</v>
      </c>
      <c r="G67" s="103">
        <v>2.6128904043900138E-2</v>
      </c>
      <c r="H67" s="103">
        <v>3.7608431528515589E-3</v>
      </c>
      <c r="I67" s="103">
        <v>6.3471538107760225E-2</v>
      </c>
      <c r="J67" s="103">
        <v>0.13931250865584097</v>
      </c>
      <c r="K67" s="103">
        <v>4.1633318763388084E-2</v>
      </c>
      <c r="L67" s="103">
        <v>0.98629158029299013</v>
      </c>
      <c r="M67" s="103">
        <v>0.45380319898553984</v>
      </c>
      <c r="N67" s="103">
        <v>0.8946059049285483</v>
      </c>
      <c r="O67" s="103">
        <v>0.74599060391870764</v>
      </c>
      <c r="P67" s="103">
        <v>0.8800827310358188</v>
      </c>
      <c r="Q67" s="103">
        <v>0.60217651045385256</v>
      </c>
      <c r="R67" s="103">
        <v>0.97790813839739454</v>
      </c>
      <c r="S67" s="103">
        <v>1</v>
      </c>
      <c r="T67" s="103">
        <v>0.83716007919997992</v>
      </c>
      <c r="U67" s="103">
        <v>0.85605578715657404</v>
      </c>
      <c r="V67" s="103">
        <v>0.742933789189136</v>
      </c>
      <c r="W67" s="103">
        <v>0.38275449278469215</v>
      </c>
      <c r="X67" s="103">
        <v>0.89828771188348888</v>
      </c>
      <c r="Y67" s="103">
        <v>0.8460350111745023</v>
      </c>
      <c r="Z67" s="103">
        <v>0.27880909563976575</v>
      </c>
      <c r="AA67" s="103">
        <v>0.29661868548688658</v>
      </c>
      <c r="AB67" s="103">
        <v>0.27963562419712185</v>
      </c>
      <c r="AC67" s="103">
        <v>0.28379859452930839</v>
      </c>
      <c r="AD67" s="103">
        <v>0.30086350928046462</v>
      </c>
      <c r="AE67" s="103">
        <v>0.29977443541576798</v>
      </c>
      <c r="AF67" s="103">
        <v>0.4495408662973131</v>
      </c>
      <c r="AG67" s="103">
        <v>0.29007491551666942</v>
      </c>
      <c r="AH67" s="103">
        <v>0.36154624819755554</v>
      </c>
      <c r="AI67" s="103">
        <v>0.3133024275302887</v>
      </c>
    </row>
    <row r="68" spans="1:35" x14ac:dyDescent="0.3">
      <c r="A68" s="103">
        <v>66</v>
      </c>
      <c r="B68" s="103">
        <v>4.7916293354135237E-3</v>
      </c>
      <c r="C68" s="103">
        <v>2.595370902977634E-2</v>
      </c>
      <c r="D68" s="103">
        <v>3133493274.5683594</v>
      </c>
      <c r="E68" s="103">
        <v>756154830.9942627</v>
      </c>
      <c r="F68" s="103">
        <v>0.15480165611087171</v>
      </c>
      <c r="G68" s="103">
        <v>2.6802020040200776E-2</v>
      </c>
      <c r="H68" s="103">
        <v>3.7608431528515589E-3</v>
      </c>
      <c r="I68" s="103">
        <v>6.5363460392237893E-2</v>
      </c>
      <c r="J68" s="103">
        <v>0.14325362672801678</v>
      </c>
      <c r="K68" s="103">
        <v>4.2795544531369897E-2</v>
      </c>
      <c r="L68" s="103">
        <v>0.98761754831812787</v>
      </c>
      <c r="M68" s="103">
        <v>0.46259457775007629</v>
      </c>
      <c r="N68" s="103">
        <v>0.90742841494281878</v>
      </c>
      <c r="O68" s="103">
        <v>0.74599060391870764</v>
      </c>
      <c r="P68" s="103">
        <v>0.88601406769472701</v>
      </c>
      <c r="Q68" s="103">
        <v>0.61743084624921896</v>
      </c>
      <c r="R68" s="103">
        <v>0.97790813839739454</v>
      </c>
      <c r="S68" s="103">
        <v>1</v>
      </c>
      <c r="T68" s="103">
        <v>0.84673926664828691</v>
      </c>
      <c r="U68" s="103">
        <v>0.86505231827109741</v>
      </c>
      <c r="V68" s="103">
        <v>0.75732446708551737</v>
      </c>
      <c r="W68" s="103">
        <v>0.39582862970874633</v>
      </c>
      <c r="X68" s="103">
        <v>0.90361309307174942</v>
      </c>
      <c r="Y68" s="103">
        <v>0.85557326672016909</v>
      </c>
      <c r="Z68" s="103">
        <v>0.28756292908804743</v>
      </c>
      <c r="AA68" s="103">
        <v>0.3058453573346927</v>
      </c>
      <c r="AB68" s="103">
        <v>0.28841586214227349</v>
      </c>
      <c r="AC68" s="103">
        <v>0.29262304943590317</v>
      </c>
      <c r="AD68" s="103">
        <v>0.31007813396211154</v>
      </c>
      <c r="AE68" s="103">
        <v>0.30897601210841297</v>
      </c>
      <c r="AF68" s="103">
        <v>0.45944465002539142</v>
      </c>
      <c r="AG68" s="103">
        <v>0.29939386337266249</v>
      </c>
      <c r="AH68" s="103">
        <v>0.37172907590866089</v>
      </c>
      <c r="AI68" s="103">
        <v>0.32150599360466003</v>
      </c>
    </row>
    <row r="69" spans="1:35" x14ac:dyDescent="0.3">
      <c r="A69" s="103">
        <v>67</v>
      </c>
      <c r="B69" s="103">
        <v>4.7916293354135237E-3</v>
      </c>
      <c r="C69" s="103">
        <v>2.595370902977634E-2</v>
      </c>
      <c r="D69" s="103">
        <v>3032984336</v>
      </c>
      <c r="E69" s="103">
        <v>740386762.25772095</v>
      </c>
      <c r="F69" s="103">
        <v>0.16459563909963273</v>
      </c>
      <c r="G69" s="103">
        <v>2.8092168302109248E-2</v>
      </c>
      <c r="H69" s="103">
        <v>3.7608431528515589E-3</v>
      </c>
      <c r="I69" s="103">
        <v>7.0620291020371859E-2</v>
      </c>
      <c r="J69" s="103">
        <v>0.14481745321939538</v>
      </c>
      <c r="K69" s="103">
        <v>4.502315992418144E-2</v>
      </c>
      <c r="L69" s="103">
        <v>0.98761754831812787</v>
      </c>
      <c r="M69" s="103">
        <v>0.47359559296569287</v>
      </c>
      <c r="N69" s="103">
        <v>0.90946865864976023</v>
      </c>
      <c r="O69" s="103">
        <v>0.74599060391870764</v>
      </c>
      <c r="P69" s="103">
        <v>0.88870909386155084</v>
      </c>
      <c r="Q69" s="103">
        <v>0.63820658708064781</v>
      </c>
      <c r="R69" s="103">
        <v>0.97790813839739454</v>
      </c>
      <c r="S69" s="103">
        <v>1</v>
      </c>
      <c r="T69" s="103">
        <v>0.85171182235143739</v>
      </c>
      <c r="U69" s="103">
        <v>0.8700075636066833</v>
      </c>
      <c r="V69" s="103">
        <v>0.76742822923723308</v>
      </c>
      <c r="W69" s="103">
        <v>0.42385568441616711</v>
      </c>
      <c r="X69" s="103">
        <v>0.90700424368439125</v>
      </c>
      <c r="Y69" s="103">
        <v>0.86189011250978376</v>
      </c>
      <c r="Z69" s="103">
        <v>0.29676267204140028</v>
      </c>
      <c r="AA69" s="103">
        <v>0.31544904852849798</v>
      </c>
      <c r="AB69" s="103">
        <v>0.29764335460507857</v>
      </c>
      <c r="AC69" s="103">
        <v>0.30183270448595434</v>
      </c>
      <c r="AD69" s="103">
        <v>0.3196476986359405</v>
      </c>
      <c r="AE69" s="103">
        <v>0.31857452347948045</v>
      </c>
      <c r="AF69" s="103">
        <v>0.46957262803865701</v>
      </c>
      <c r="AG69" s="103">
        <v>0.30841102138630144</v>
      </c>
      <c r="AH69" s="103">
        <v>0.38158527016639709</v>
      </c>
      <c r="AI69" s="103">
        <v>0.329538494348526</v>
      </c>
    </row>
    <row r="70" spans="1:35" x14ac:dyDescent="0.3">
      <c r="A70" s="103">
        <v>68</v>
      </c>
      <c r="B70" s="103">
        <v>4.7916293354135237E-3</v>
      </c>
      <c r="C70" s="103">
        <v>2.595370902977634E-2</v>
      </c>
      <c r="D70" s="103">
        <v>3409923705.3505859</v>
      </c>
      <c r="E70" s="103">
        <v>1067176466.6293335</v>
      </c>
      <c r="F70" s="103">
        <v>0.17538041910325189</v>
      </c>
      <c r="G70" s="103">
        <v>2.9463276896709766E-2</v>
      </c>
      <c r="H70" s="103">
        <v>3.7608431528515589E-3</v>
      </c>
      <c r="I70" s="103">
        <v>7.4790690143822683E-2</v>
      </c>
      <c r="J70" s="103">
        <v>0.15168219641057148</v>
      </c>
      <c r="K70" s="103">
        <v>4.7390564276631741E-2</v>
      </c>
      <c r="L70" s="103">
        <v>0.98761754831812787</v>
      </c>
      <c r="M70" s="103">
        <v>0.48362377015266661</v>
      </c>
      <c r="N70" s="103">
        <v>0.91209584704193947</v>
      </c>
      <c r="O70" s="103">
        <v>0.74599060391870764</v>
      </c>
      <c r="P70" s="103">
        <v>0.89323024240991178</v>
      </c>
      <c r="Q70" s="103">
        <v>0.65124503708653914</v>
      </c>
      <c r="R70" s="103">
        <v>0.97790813839739454</v>
      </c>
      <c r="S70" s="103">
        <v>1</v>
      </c>
      <c r="T70" s="103">
        <v>0.86445149001228105</v>
      </c>
      <c r="U70" s="103">
        <v>0.87610233725136144</v>
      </c>
      <c r="V70" s="103">
        <v>0.77736027137646724</v>
      </c>
      <c r="W70" s="103">
        <v>0.43067383487232508</v>
      </c>
      <c r="X70" s="103">
        <v>0.91364780592383432</v>
      </c>
      <c r="Y70" s="103">
        <v>0.86852012079107166</v>
      </c>
      <c r="Z70" s="103">
        <v>0.30591622066657104</v>
      </c>
      <c r="AA70" s="103">
        <v>0.32499066916526081</v>
      </c>
      <c r="AB70" s="103">
        <v>0.30682451340211858</v>
      </c>
      <c r="AC70" s="103">
        <v>0.31096336914045891</v>
      </c>
      <c r="AD70" s="103">
        <v>0.32916573875008359</v>
      </c>
      <c r="AE70" s="103">
        <v>0.32801534563670942</v>
      </c>
      <c r="AF70" s="103">
        <v>0.47919223878238859</v>
      </c>
      <c r="AG70" s="103">
        <v>0.31750368430362008</v>
      </c>
      <c r="AH70" s="103">
        <v>0.39266639947891235</v>
      </c>
      <c r="AI70" s="103">
        <v>0.34111636877059937</v>
      </c>
    </row>
    <row r="71" spans="1:35" x14ac:dyDescent="0.3">
      <c r="A71" s="103">
        <v>69</v>
      </c>
      <c r="B71" s="103">
        <v>4.7916293354135237E-3</v>
      </c>
      <c r="C71" s="103">
        <v>2.595370902977634E-2</v>
      </c>
      <c r="D71" s="103">
        <v>3375898653.4082031</v>
      </c>
      <c r="E71" s="103">
        <v>751376125.26498413</v>
      </c>
      <c r="F71" s="103">
        <v>0.18413112864154535</v>
      </c>
      <c r="G71" s="103">
        <v>3.030980916320165E-2</v>
      </c>
      <c r="H71" s="103">
        <v>3.7608431528515589E-3</v>
      </c>
      <c r="I71" s="103">
        <v>7.7393776826679014E-2</v>
      </c>
      <c r="J71" s="103">
        <v>0.15581675364653844</v>
      </c>
      <c r="K71" s="103">
        <v>4.8852216679712485E-2</v>
      </c>
      <c r="L71" s="103">
        <v>0.98761754831812787</v>
      </c>
      <c r="M71" s="103">
        <v>0.4943880183005302</v>
      </c>
      <c r="N71" s="103">
        <v>0.91866136803631704</v>
      </c>
      <c r="O71" s="103">
        <v>0.74599060391870764</v>
      </c>
      <c r="P71" s="103">
        <v>0.89646370403712639</v>
      </c>
      <c r="Q71" s="103">
        <v>0.66590126770079716</v>
      </c>
      <c r="R71" s="103">
        <v>0.97790813839739454</v>
      </c>
      <c r="S71" s="103">
        <v>1</v>
      </c>
      <c r="T71" s="103">
        <v>0.87237900699265647</v>
      </c>
      <c r="U71" s="103">
        <v>0.88141225133289336</v>
      </c>
      <c r="V71" s="103">
        <v>0.78709828342285815</v>
      </c>
      <c r="W71" s="103">
        <v>0.43316484698118884</v>
      </c>
      <c r="X71" s="103">
        <v>0.91754680945714895</v>
      </c>
      <c r="Y71" s="103">
        <v>0.87448298936335966</v>
      </c>
      <c r="Z71" s="103">
        <v>0.31566194426042354</v>
      </c>
      <c r="AA71" s="103">
        <v>0.33524430224604207</v>
      </c>
      <c r="AB71" s="103">
        <v>0.31659963336610419</v>
      </c>
      <c r="AC71" s="103">
        <v>0.32077074530424876</v>
      </c>
      <c r="AD71" s="103">
        <v>0.33938025802089272</v>
      </c>
      <c r="AE71" s="103">
        <v>0.33822950234017302</v>
      </c>
      <c r="AF71" s="103">
        <v>0.48847953884654649</v>
      </c>
      <c r="AG71" s="103">
        <v>0.32704330523230751</v>
      </c>
      <c r="AH71" s="103">
        <v>0.40363696217536926</v>
      </c>
      <c r="AI71" s="103">
        <v>0.3492681086063385</v>
      </c>
    </row>
    <row r="72" spans="1:35" x14ac:dyDescent="0.3">
      <c r="A72" s="103">
        <v>70</v>
      </c>
      <c r="B72" s="103">
        <v>4.7916293354135237E-3</v>
      </c>
      <c r="C72" s="103">
        <v>2.595370902977634E-2</v>
      </c>
      <c r="D72" s="103">
        <v>3533883165.5273438</v>
      </c>
      <c r="E72" s="103">
        <v>1037994878.516571</v>
      </c>
      <c r="F72" s="103">
        <v>0.1946728241603711</v>
      </c>
      <c r="G72" s="103">
        <v>3.205117612190779E-2</v>
      </c>
      <c r="H72" s="103">
        <v>3.7608431528515589E-3</v>
      </c>
      <c r="I72" s="103">
        <v>8.3389235181401858E-2</v>
      </c>
      <c r="J72" s="103">
        <v>0.16196798692658895</v>
      </c>
      <c r="K72" s="103">
        <v>5.1858922154018973E-2</v>
      </c>
      <c r="L72" s="103">
        <v>0.9881142237631122</v>
      </c>
      <c r="M72" s="103">
        <v>0.50818063919744461</v>
      </c>
      <c r="N72" s="103">
        <v>0.92091577969717353</v>
      </c>
      <c r="O72" s="103">
        <v>0.74599060391870764</v>
      </c>
      <c r="P72" s="103">
        <v>0.9031556876162693</v>
      </c>
      <c r="Q72" s="103">
        <v>0.6813204211385564</v>
      </c>
      <c r="R72" s="103">
        <v>0.97790813839739454</v>
      </c>
      <c r="S72" s="103">
        <v>1</v>
      </c>
      <c r="T72" s="103">
        <v>0.87362590541116314</v>
      </c>
      <c r="U72" s="103">
        <v>0.88778389174067829</v>
      </c>
      <c r="V72" s="103">
        <v>0.79297259518841567</v>
      </c>
      <c r="W72" s="103">
        <v>0.45113951235310884</v>
      </c>
      <c r="X72" s="103">
        <v>0.92198113013047434</v>
      </c>
      <c r="Y72" s="103">
        <v>0.88100194219653527</v>
      </c>
      <c r="Z72" s="103">
        <v>0.32551875527226387</v>
      </c>
      <c r="AA72" s="103">
        <v>0.34555225402424145</v>
      </c>
      <c r="AB72" s="103">
        <v>0.32648617582497824</v>
      </c>
      <c r="AC72" s="103">
        <v>0.33063665858220648</v>
      </c>
      <c r="AD72" s="103">
        <v>0.34965256580886972</v>
      </c>
      <c r="AE72" s="103">
        <v>0.34845469861696021</v>
      </c>
      <c r="AF72" s="103">
        <v>0.49832717018017991</v>
      </c>
      <c r="AG72" s="103">
        <v>0.33670321568128175</v>
      </c>
      <c r="AH72" s="103">
        <v>0.415120929479599</v>
      </c>
      <c r="AI72" s="103">
        <v>0.36052939295768738</v>
      </c>
    </row>
    <row r="73" spans="1:35" x14ac:dyDescent="0.3">
      <c r="A73" s="103">
        <v>71</v>
      </c>
      <c r="B73" s="103">
        <v>4.7916293354135237E-3</v>
      </c>
      <c r="C73" s="103">
        <v>2.595370902977634E-2</v>
      </c>
      <c r="D73" s="103">
        <v>3565517681.2333984</v>
      </c>
      <c r="E73" s="103">
        <v>868128917.37976074</v>
      </c>
      <c r="F73" s="103">
        <v>0.21039791230255897</v>
      </c>
      <c r="G73" s="103">
        <v>3.3635148939989895E-2</v>
      </c>
      <c r="H73" s="103">
        <v>3.7608431528515589E-3</v>
      </c>
      <c r="I73" s="103">
        <v>8.949017102967545E-2</v>
      </c>
      <c r="J73" s="103">
        <v>0.16518510866936748</v>
      </c>
      <c r="K73" s="103">
        <v>5.4593865365999285E-2</v>
      </c>
      <c r="L73" s="103">
        <v>0.9881142237631122</v>
      </c>
      <c r="M73" s="103">
        <v>0.51886367573373748</v>
      </c>
      <c r="N73" s="103">
        <v>0.92387370840035354</v>
      </c>
      <c r="O73" s="103">
        <v>0.74599060391870764</v>
      </c>
      <c r="P73" s="103">
        <v>0.9060358899996297</v>
      </c>
      <c r="Q73" s="103">
        <v>0.70040191061013923</v>
      </c>
      <c r="R73" s="103">
        <v>0.97790813839739454</v>
      </c>
      <c r="S73" s="103">
        <v>1</v>
      </c>
      <c r="T73" s="103">
        <v>0.88177272613348701</v>
      </c>
      <c r="U73" s="103">
        <v>0.89340857611541824</v>
      </c>
      <c r="V73" s="103">
        <v>0.81435714524669056</v>
      </c>
      <c r="W73" s="103">
        <v>0.4737418319502138</v>
      </c>
      <c r="X73" s="103">
        <v>0.92657398116740952</v>
      </c>
      <c r="Y73" s="103">
        <v>0.88877756302443667</v>
      </c>
      <c r="Z73" s="103">
        <v>0.33535685796125669</v>
      </c>
      <c r="AA73" s="103">
        <v>0.35567042596106901</v>
      </c>
      <c r="AB73" s="103">
        <v>0.33635395353043018</v>
      </c>
      <c r="AC73" s="103">
        <v>0.34032000378773031</v>
      </c>
      <c r="AD73" s="103">
        <v>0.35974242490801622</v>
      </c>
      <c r="AE73" s="103">
        <v>0.35851274742524436</v>
      </c>
      <c r="AF73" s="103">
        <v>0.50930710290681092</v>
      </c>
      <c r="AG73" s="103">
        <v>0.3462801695459764</v>
      </c>
      <c r="AH73" s="103">
        <v>0.4267076849937439</v>
      </c>
      <c r="AI73" s="103">
        <v>0.36994776129722595</v>
      </c>
    </row>
    <row r="74" spans="1:35" x14ac:dyDescent="0.3">
      <c r="A74" s="103">
        <v>72</v>
      </c>
      <c r="B74" s="103">
        <v>4.7916293354135237E-3</v>
      </c>
      <c r="C74" s="103">
        <v>2.595370902977634E-2</v>
      </c>
      <c r="D74" s="103">
        <v>3360370610.5009766</v>
      </c>
      <c r="E74" s="103">
        <v>808588177.10446167</v>
      </c>
      <c r="F74" s="103">
        <v>0.22218583813440343</v>
      </c>
      <c r="G74" s="103">
        <v>3.5343723195888244E-2</v>
      </c>
      <c r="H74" s="103">
        <v>3.7608431528515589E-3</v>
      </c>
      <c r="I74" s="103">
        <v>9.5201273320886265E-2</v>
      </c>
      <c r="J74" s="103">
        <v>0.17185032882168355</v>
      </c>
      <c r="K74" s="103">
        <v>5.7543949805574104E-2</v>
      </c>
      <c r="L74" s="103">
        <v>0.99005104511390385</v>
      </c>
      <c r="M74" s="103">
        <v>0.53258659576823364</v>
      </c>
      <c r="N74" s="103">
        <v>0.92440166620171127</v>
      </c>
      <c r="O74" s="103">
        <v>0.74599060391870764</v>
      </c>
      <c r="P74" s="103">
        <v>0.91314665671463202</v>
      </c>
      <c r="Q74" s="103">
        <v>0.71213314432424724</v>
      </c>
      <c r="R74" s="103">
        <v>0.97790813839739454</v>
      </c>
      <c r="S74" s="103">
        <v>1</v>
      </c>
      <c r="T74" s="103">
        <v>0.88586180104764534</v>
      </c>
      <c r="U74" s="103">
        <v>0.89796839928547567</v>
      </c>
      <c r="V74" s="103">
        <v>0.82311554194628755</v>
      </c>
      <c r="W74" s="103">
        <v>0.48374393155135803</v>
      </c>
      <c r="X74" s="103">
        <v>0.93066995610340464</v>
      </c>
      <c r="Y74" s="103">
        <v>0.89350744020237627</v>
      </c>
      <c r="Z74" s="103">
        <v>0.34591330119671371</v>
      </c>
      <c r="AA74" s="103">
        <v>0.36669483705871586</v>
      </c>
      <c r="AB74" s="103">
        <v>0.34694223853829642</v>
      </c>
      <c r="AC74" s="103">
        <v>0.35087051501553623</v>
      </c>
      <c r="AD74" s="103">
        <v>0.37071715888752843</v>
      </c>
      <c r="AE74" s="103">
        <v>0.36951139063581639</v>
      </c>
      <c r="AF74" s="103">
        <v>0.51920952066284221</v>
      </c>
      <c r="AG74" s="103">
        <v>0.35663912458980457</v>
      </c>
      <c r="AH74" s="103">
        <v>0.43762779235839844</v>
      </c>
      <c r="AI74" s="103">
        <v>0.37872019410133362</v>
      </c>
    </row>
    <row r="75" spans="1:35" x14ac:dyDescent="0.3">
      <c r="A75" s="103">
        <v>73</v>
      </c>
      <c r="B75" s="103">
        <v>4.7916293354135237E-3</v>
      </c>
      <c r="C75" s="103">
        <v>2.595370902977634E-2</v>
      </c>
      <c r="D75" s="103">
        <v>3826894420.0566406</v>
      </c>
      <c r="E75" s="103">
        <v>1038717453.616333</v>
      </c>
      <c r="F75" s="103">
        <v>0.23290409777706417</v>
      </c>
      <c r="G75" s="103">
        <v>3.9433746354706235E-2</v>
      </c>
      <c r="H75" s="103">
        <v>3.7608431528515589E-3</v>
      </c>
      <c r="I75" s="103">
        <v>0.11207202782188898</v>
      </c>
      <c r="J75" s="103">
        <v>0.17605281060975253</v>
      </c>
      <c r="K75" s="103">
        <v>6.4605927730546103E-2</v>
      </c>
      <c r="L75" s="103">
        <v>0.99183836416344484</v>
      </c>
      <c r="M75" s="103">
        <v>0.53862052475361288</v>
      </c>
      <c r="N75" s="103">
        <v>0.92681282263323594</v>
      </c>
      <c r="O75" s="103">
        <v>0.74599060391870764</v>
      </c>
      <c r="P75" s="103">
        <v>0.91738861650575332</v>
      </c>
      <c r="Q75" s="103">
        <v>0.72287807914143454</v>
      </c>
      <c r="R75" s="103">
        <v>1</v>
      </c>
      <c r="S75" s="103">
        <v>1</v>
      </c>
      <c r="T75" s="103">
        <v>0.89011128098448578</v>
      </c>
      <c r="U75" s="103">
        <v>0.90269935831888437</v>
      </c>
      <c r="V75" s="103">
        <v>0.83136621530189392</v>
      </c>
      <c r="W75" s="103">
        <v>0.4842414310342667</v>
      </c>
      <c r="X75" s="103">
        <v>0.9336946162286428</v>
      </c>
      <c r="Y75" s="103">
        <v>0.89788675324258738</v>
      </c>
      <c r="Z75" s="103">
        <v>0.35656359608846666</v>
      </c>
      <c r="AA75" s="103">
        <v>0.37783764703461142</v>
      </c>
      <c r="AB75" s="103">
        <v>0.35762465829052276</v>
      </c>
      <c r="AC75" s="103">
        <v>0.36155180625653521</v>
      </c>
      <c r="AD75" s="103">
        <v>0.38180501104618519</v>
      </c>
      <c r="AE75" s="103">
        <v>0.38054318209437626</v>
      </c>
      <c r="AF75" s="103">
        <v>0.52900249476509464</v>
      </c>
      <c r="AG75" s="103">
        <v>0.36712366593006329</v>
      </c>
      <c r="AH75" s="103">
        <v>0.45006394386291504</v>
      </c>
      <c r="AI75" s="103">
        <v>0.38998931646347046</v>
      </c>
    </row>
    <row r="76" spans="1:35" x14ac:dyDescent="0.3">
      <c r="A76" s="103">
        <v>74</v>
      </c>
      <c r="B76" s="103">
        <v>5.4236226835611733E-3</v>
      </c>
      <c r="C76" s="103">
        <v>2.683516775203702E-2</v>
      </c>
      <c r="D76" s="103">
        <v>3946809391.9140625</v>
      </c>
      <c r="E76" s="103">
        <v>732846834.52609253</v>
      </c>
      <c r="F76" s="103">
        <v>0.24131520611460724</v>
      </c>
      <c r="G76" s="103">
        <v>4.3953486001004731E-2</v>
      </c>
      <c r="H76" s="103">
        <v>1.2877072458832276E-2</v>
      </c>
      <c r="I76" s="103">
        <v>0.11579405064692377</v>
      </c>
      <c r="J76" s="103">
        <v>0.1883838944186271</v>
      </c>
      <c r="K76" s="103">
        <v>7.1950640657369044E-2</v>
      </c>
      <c r="L76" s="103">
        <v>0.99251393508626151</v>
      </c>
      <c r="M76" s="103">
        <v>0.55759805922258532</v>
      </c>
      <c r="N76" s="103">
        <v>0.93367374371770362</v>
      </c>
      <c r="O76" s="103">
        <v>0.74599060391870764</v>
      </c>
      <c r="P76" s="103">
        <v>0.91958794018523315</v>
      </c>
      <c r="Q76" s="103">
        <v>0.7301762331259074</v>
      </c>
      <c r="R76" s="103">
        <v>1</v>
      </c>
      <c r="S76" s="103">
        <v>1</v>
      </c>
      <c r="T76" s="103">
        <v>0.8997393418381413</v>
      </c>
      <c r="U76" s="103">
        <v>0.90572879083749136</v>
      </c>
      <c r="V76" s="103">
        <v>0.84221567498812566</v>
      </c>
      <c r="W76" s="103">
        <v>0.49283182128975039</v>
      </c>
      <c r="X76" s="103">
        <v>0.93538557258041855</v>
      </c>
      <c r="Y76" s="103">
        <v>0.90206840389383591</v>
      </c>
      <c r="Z76" s="103">
        <v>0.36739293878216012</v>
      </c>
      <c r="AA76" s="103">
        <v>0.38924692933143085</v>
      </c>
      <c r="AB76" s="103">
        <v>0.36848475960904803</v>
      </c>
      <c r="AC76" s="103">
        <v>0.37248902042449328</v>
      </c>
      <c r="AD76" s="103">
        <v>0.39315292855338507</v>
      </c>
      <c r="AE76" s="103">
        <v>0.39185502719773596</v>
      </c>
      <c r="AF76" s="103">
        <v>0.53883341749810743</v>
      </c>
      <c r="AG76" s="103">
        <v>0.37792968479462208</v>
      </c>
      <c r="AH76" s="103">
        <v>0.46288976073265076</v>
      </c>
      <c r="AI76" s="103">
        <v>0.3979400098323822</v>
      </c>
    </row>
    <row r="77" spans="1:35" x14ac:dyDescent="0.3">
      <c r="A77" s="103">
        <v>75</v>
      </c>
      <c r="B77" s="103">
        <v>5.4236226835611733E-3</v>
      </c>
      <c r="C77" s="103">
        <v>2.683516775203702E-2</v>
      </c>
      <c r="D77" s="103">
        <v>3583351392.2939453</v>
      </c>
      <c r="E77" s="103">
        <v>1087826775.5462503</v>
      </c>
      <c r="F77" s="103">
        <v>0.25201545415218862</v>
      </c>
      <c r="G77" s="103">
        <v>4.7214484595735351E-2</v>
      </c>
      <c r="H77" s="103">
        <v>1.2877072458832276E-2</v>
      </c>
      <c r="I77" s="103">
        <v>0.12585279513459349</v>
      </c>
      <c r="J77" s="103">
        <v>0.2041964556707602</v>
      </c>
      <c r="K77" s="103">
        <v>7.7581195594375263E-2</v>
      </c>
      <c r="L77" s="103">
        <v>0.99251393508626151</v>
      </c>
      <c r="M77" s="103">
        <v>0.56835152975415304</v>
      </c>
      <c r="N77" s="103">
        <v>0.93600199226579062</v>
      </c>
      <c r="O77" s="103">
        <v>0.74599060391870764</v>
      </c>
      <c r="P77" s="103">
        <v>0.92359914192190118</v>
      </c>
      <c r="Q77" s="103">
        <v>0.7491460906243812</v>
      </c>
      <c r="R77" s="103">
        <v>1</v>
      </c>
      <c r="S77" s="103">
        <v>1</v>
      </c>
      <c r="T77" s="103">
        <v>0.90247625253765762</v>
      </c>
      <c r="U77" s="103">
        <v>0.91125729144223788</v>
      </c>
      <c r="V77" s="103">
        <v>0.84921901203259686</v>
      </c>
      <c r="W77" s="103">
        <v>0.5097776452638435</v>
      </c>
      <c r="X77" s="103">
        <v>0.9401765399300166</v>
      </c>
      <c r="Y77" s="103">
        <v>0.90779328899239597</v>
      </c>
      <c r="Z77" s="103">
        <v>0.37885100507274938</v>
      </c>
      <c r="AA77" s="103">
        <v>0.40121887459175515</v>
      </c>
      <c r="AB77" s="103">
        <v>0.37997738726949803</v>
      </c>
      <c r="AC77" s="103">
        <v>0.38400659819751054</v>
      </c>
      <c r="AD77" s="103">
        <v>0.40507442419474116</v>
      </c>
      <c r="AE77" s="103">
        <v>0.40379873194531307</v>
      </c>
      <c r="AF77" s="103">
        <v>0.54974884892928633</v>
      </c>
      <c r="AG77" s="103">
        <v>0.38913455450327811</v>
      </c>
      <c r="AH77" s="103">
        <v>0.47453448176383972</v>
      </c>
      <c r="AI77" s="103">
        <v>0.40974193811416626</v>
      </c>
    </row>
    <row r="78" spans="1:35" x14ac:dyDescent="0.3">
      <c r="A78" s="103">
        <v>76</v>
      </c>
      <c r="B78" s="103">
        <v>5.4236226835611733E-3</v>
      </c>
      <c r="C78" s="103">
        <v>2.683516775203702E-2</v>
      </c>
      <c r="D78" s="103">
        <v>4090386480.5488281</v>
      </c>
      <c r="E78" s="103">
        <v>1298556786.4123535</v>
      </c>
      <c r="F78" s="103">
        <v>0.25997528481829557</v>
      </c>
      <c r="G78" s="103">
        <v>5.1151918561021401E-2</v>
      </c>
      <c r="H78" s="103">
        <v>1.2877072458832276E-2</v>
      </c>
      <c r="I78" s="103">
        <v>0.14261906395139595</v>
      </c>
      <c r="J78" s="103">
        <v>0.20631386396682785</v>
      </c>
      <c r="K78" s="103">
        <v>8.4379707647769336E-2</v>
      </c>
      <c r="L78" s="103">
        <v>0.99251393508626151</v>
      </c>
      <c r="M78" s="103">
        <v>0.57708894132494881</v>
      </c>
      <c r="N78" s="103">
        <v>0.93706904438154459</v>
      </c>
      <c r="O78" s="103">
        <v>0.74599060391870764</v>
      </c>
      <c r="P78" s="103">
        <v>0.92574433716885507</v>
      </c>
      <c r="Q78" s="103">
        <v>0.76308210019107414</v>
      </c>
      <c r="R78" s="103">
        <v>1</v>
      </c>
      <c r="S78" s="103">
        <v>1</v>
      </c>
      <c r="T78" s="103">
        <v>0.90633850472442923</v>
      </c>
      <c r="U78" s="103">
        <v>0.9159181431944069</v>
      </c>
      <c r="V78" s="103">
        <v>0.85989539958026451</v>
      </c>
      <c r="W78" s="103">
        <v>0.51246001895625271</v>
      </c>
      <c r="X78" s="103">
        <v>0.94314360758269367</v>
      </c>
      <c r="Y78" s="103">
        <v>0.91343331807950912</v>
      </c>
      <c r="Z78" s="103">
        <v>0.39039607918879043</v>
      </c>
      <c r="AA78" s="103">
        <v>0.41342220982349087</v>
      </c>
      <c r="AB78" s="103">
        <v>0.39155728520017546</v>
      </c>
      <c r="AC78" s="103">
        <v>0.39570048326660645</v>
      </c>
      <c r="AD78" s="103">
        <v>0.41722034236337857</v>
      </c>
      <c r="AE78" s="103">
        <v>0.4158757617630684</v>
      </c>
      <c r="AF78" s="103">
        <v>0.56019473087774507</v>
      </c>
      <c r="AG78" s="103">
        <v>0.40082384659010728</v>
      </c>
      <c r="AH78" s="103">
        <v>0.4878268837928772</v>
      </c>
      <c r="AI78" s="103">
        <v>0.4238300621509552</v>
      </c>
    </row>
    <row r="79" spans="1:35" x14ac:dyDescent="0.3">
      <c r="A79" s="103">
        <v>77</v>
      </c>
      <c r="B79" s="103">
        <v>5.4236226835611733E-3</v>
      </c>
      <c r="C79" s="103">
        <v>2.683516775203702E-2</v>
      </c>
      <c r="D79" s="103">
        <v>3944566653.4980469</v>
      </c>
      <c r="E79" s="103">
        <v>890314754.32641602</v>
      </c>
      <c r="F79" s="103">
        <v>0.27449719320279309</v>
      </c>
      <c r="G79" s="103">
        <v>5.4059032658225516E-2</v>
      </c>
      <c r="H79" s="103">
        <v>1.2877072458832276E-2</v>
      </c>
      <c r="I79" s="103">
        <v>0.15412284662954229</v>
      </c>
      <c r="J79" s="103">
        <v>0.21109225401315501</v>
      </c>
      <c r="K79" s="103">
        <v>8.9399233157195432E-2</v>
      </c>
      <c r="L79" s="103">
        <v>0.99251393508626151</v>
      </c>
      <c r="M79" s="103">
        <v>0.59026573834080598</v>
      </c>
      <c r="N79" s="103">
        <v>0.95055126103195764</v>
      </c>
      <c r="O79" s="103">
        <v>0.74599060391870764</v>
      </c>
      <c r="P79" s="103">
        <v>0.93025124139286697</v>
      </c>
      <c r="Q79" s="103">
        <v>0.77270338963333562</v>
      </c>
      <c r="R79" s="103">
        <v>1</v>
      </c>
      <c r="S79" s="103">
        <v>1</v>
      </c>
      <c r="T79" s="103">
        <v>0.91261936389383191</v>
      </c>
      <c r="U79" s="103">
        <v>0.92127707537501691</v>
      </c>
      <c r="V79" s="103">
        <v>0.86523156516497457</v>
      </c>
      <c r="W79" s="103">
        <v>0.52708646057455466</v>
      </c>
      <c r="X79" s="103">
        <v>0.94692777663614758</v>
      </c>
      <c r="Y79" s="103">
        <v>0.91844272960737228</v>
      </c>
      <c r="Z79" s="103">
        <v>0.40228357642300122</v>
      </c>
      <c r="AA79" s="103">
        <v>0.42578797750056541</v>
      </c>
      <c r="AB79" s="103">
        <v>0.40348063911196264</v>
      </c>
      <c r="AC79" s="103">
        <v>0.40754201500031756</v>
      </c>
      <c r="AD79" s="103">
        <v>0.42952692093693451</v>
      </c>
      <c r="AE79" s="103">
        <v>0.4281781878837651</v>
      </c>
      <c r="AF79" s="103">
        <v>0.57127458519819241</v>
      </c>
      <c r="AG79" s="103">
        <v>0.4124702825050563</v>
      </c>
      <c r="AH79" s="103">
        <v>0.50064545869827271</v>
      </c>
      <c r="AI79" s="103">
        <v>0.43348914384841919</v>
      </c>
    </row>
    <row r="80" spans="1:35" x14ac:dyDescent="0.3">
      <c r="A80" s="103">
        <v>78</v>
      </c>
      <c r="B80" s="103">
        <v>5.4236226835611733E-3</v>
      </c>
      <c r="C80" s="103">
        <v>2.683516775203702E-2</v>
      </c>
      <c r="D80" s="103">
        <v>3934178318.7773438</v>
      </c>
      <c r="E80" s="103">
        <v>1068326397.2315674</v>
      </c>
      <c r="F80" s="103">
        <v>0.29081377303639128</v>
      </c>
      <c r="G80" s="103">
        <v>6.0607987736233708E-2</v>
      </c>
      <c r="H80" s="103">
        <v>1.5097815919301266E-2</v>
      </c>
      <c r="I80" s="103">
        <v>0.17647138095259662</v>
      </c>
      <c r="J80" s="103">
        <v>0.22452620583615598</v>
      </c>
      <c r="K80" s="103">
        <v>0.10070688947029388</v>
      </c>
      <c r="L80" s="103">
        <v>0.99310373717718037</v>
      </c>
      <c r="M80" s="103">
        <v>0.5962808764385682</v>
      </c>
      <c r="N80" s="103">
        <v>0.95112396101987107</v>
      </c>
      <c r="O80" s="103">
        <v>0.74599060391870764</v>
      </c>
      <c r="P80" s="103">
        <v>0.93469547058974356</v>
      </c>
      <c r="Q80" s="103">
        <v>0.78251236132317947</v>
      </c>
      <c r="R80" s="103">
        <v>1</v>
      </c>
      <c r="S80" s="103">
        <v>1</v>
      </c>
      <c r="T80" s="103">
        <v>0.91627359081681248</v>
      </c>
      <c r="U80" s="103">
        <v>0.92497352452671888</v>
      </c>
      <c r="V80" s="103">
        <v>0.88199928071444611</v>
      </c>
      <c r="W80" s="103">
        <v>0.55132248455991406</v>
      </c>
      <c r="X80" s="103">
        <v>0.95050404465535276</v>
      </c>
      <c r="Y80" s="103">
        <v>0.92410323630368174</v>
      </c>
      <c r="Z80" s="103">
        <v>0.41449805310316556</v>
      </c>
      <c r="AA80" s="103">
        <v>0.43842037007277473</v>
      </c>
      <c r="AB80" s="103">
        <v>0.41573195874934959</v>
      </c>
      <c r="AC80" s="103">
        <v>0.41966532945359425</v>
      </c>
      <c r="AD80" s="103">
        <v>0.44210045167230039</v>
      </c>
      <c r="AE80" s="103">
        <v>0.44073971841075299</v>
      </c>
      <c r="AF80" s="103">
        <v>0.58286672234698889</v>
      </c>
      <c r="AG80" s="103">
        <v>0.42422935656897198</v>
      </c>
      <c r="AH80" s="103">
        <v>0.51343023777008057</v>
      </c>
      <c r="AI80" s="103">
        <v>0.44507947564125061</v>
      </c>
    </row>
    <row r="81" spans="1:35" x14ac:dyDescent="0.3">
      <c r="A81" s="103">
        <v>79</v>
      </c>
      <c r="B81" s="103">
        <v>5.4236226835611733E-3</v>
      </c>
      <c r="C81" s="103">
        <v>2.683516775203702E-2</v>
      </c>
      <c r="D81" s="103">
        <v>3943084668.7114258</v>
      </c>
      <c r="E81" s="103">
        <v>1245695761.0369449</v>
      </c>
      <c r="F81" s="103">
        <v>0.30678509460308323</v>
      </c>
      <c r="G81" s="103">
        <v>6.4451856551503137E-2</v>
      </c>
      <c r="H81" s="103">
        <v>1.9856725269251068E-2</v>
      </c>
      <c r="I81" s="103">
        <v>0.18426880517011682</v>
      </c>
      <c r="J81" s="103">
        <v>0.23572213628474106</v>
      </c>
      <c r="K81" s="103">
        <v>0.10734384864285905</v>
      </c>
      <c r="L81" s="103">
        <v>0.99354768065384702</v>
      </c>
      <c r="M81" s="103">
        <v>0.60468922837798555</v>
      </c>
      <c r="N81" s="103">
        <v>0.95495023926273503</v>
      </c>
      <c r="O81" s="103">
        <v>0.99589427936922481</v>
      </c>
      <c r="P81" s="103">
        <v>0.93673240897164523</v>
      </c>
      <c r="Q81" s="103">
        <v>0.79635141823623723</v>
      </c>
      <c r="R81" s="103">
        <v>1</v>
      </c>
      <c r="S81" s="103">
        <v>1</v>
      </c>
      <c r="T81" s="103">
        <v>0.92152810847389655</v>
      </c>
      <c r="U81" s="103">
        <v>0.93173802219949908</v>
      </c>
      <c r="V81" s="103">
        <v>0.89175351827382743</v>
      </c>
      <c r="W81" s="103">
        <v>0.58496212256632152</v>
      </c>
      <c r="X81" s="103">
        <v>0.95503045521302077</v>
      </c>
      <c r="Y81" s="103">
        <v>0.93057564010998395</v>
      </c>
      <c r="Z81" s="103">
        <v>0.4270698275837197</v>
      </c>
      <c r="AA81" s="103">
        <v>0.45135964773336734</v>
      </c>
      <c r="AB81" s="103">
        <v>0.42834165391709556</v>
      </c>
      <c r="AC81" s="103">
        <v>0.43216917515898401</v>
      </c>
      <c r="AD81" s="103">
        <v>0.45498470540599667</v>
      </c>
      <c r="AE81" s="103">
        <v>0.45361211506178972</v>
      </c>
      <c r="AF81" s="103">
        <v>0.5952924230835297</v>
      </c>
      <c r="AG81" s="103">
        <v>0.43632898038447993</v>
      </c>
      <c r="AH81" s="103">
        <v>0.52624392509460449</v>
      </c>
      <c r="AI81" s="103">
        <v>0.45859411358833313</v>
      </c>
    </row>
    <row r="82" spans="1:35" x14ac:dyDescent="0.3">
      <c r="A82" s="103">
        <v>80</v>
      </c>
      <c r="B82" s="103">
        <v>5.4236226835611733E-3</v>
      </c>
      <c r="C82" s="103">
        <v>2.683516775203702E-2</v>
      </c>
      <c r="D82" s="103">
        <v>4373924094.0644531</v>
      </c>
      <c r="E82" s="103">
        <v>1722827231.5203857</v>
      </c>
      <c r="F82" s="103">
        <v>0.31843817266161978</v>
      </c>
      <c r="G82" s="103">
        <v>6.7361562717105097E-2</v>
      </c>
      <c r="H82" s="103">
        <v>2.1261454420005637E-2</v>
      </c>
      <c r="I82" s="103">
        <v>0.19200275475001313</v>
      </c>
      <c r="J82" s="103">
        <v>0.24779230031306662</v>
      </c>
      <c r="K82" s="103">
        <v>0.11236784970880274</v>
      </c>
      <c r="L82" s="103">
        <v>0.99402883499117556</v>
      </c>
      <c r="M82" s="103">
        <v>0.61883252942354205</v>
      </c>
      <c r="N82" s="103">
        <v>0.95628158473174485</v>
      </c>
      <c r="O82" s="103">
        <v>0.99589427936922481</v>
      </c>
      <c r="P82" s="103">
        <v>0.94178344638578759</v>
      </c>
      <c r="Q82" s="103">
        <v>0.8051885647820981</v>
      </c>
      <c r="R82" s="103">
        <v>1</v>
      </c>
      <c r="S82" s="103">
        <v>1</v>
      </c>
      <c r="T82" s="103">
        <v>0.92301937391914579</v>
      </c>
      <c r="U82" s="103">
        <v>0.93547536726525748</v>
      </c>
      <c r="V82" s="103">
        <v>0.89763729492196265</v>
      </c>
      <c r="W82" s="103">
        <v>0.61089633366599638</v>
      </c>
      <c r="X82" s="103">
        <v>0.95887195053943464</v>
      </c>
      <c r="Y82" s="103">
        <v>0.93482175019920588</v>
      </c>
      <c r="Z82" s="103">
        <v>0.44034359153378416</v>
      </c>
      <c r="AA82" s="103">
        <v>0.46532034658640919</v>
      </c>
      <c r="AB82" s="103">
        <v>0.4416554559899713</v>
      </c>
      <c r="AC82" s="103">
        <v>0.44553526940332028</v>
      </c>
      <c r="AD82" s="103">
        <v>0.46887125196560242</v>
      </c>
      <c r="AE82" s="103">
        <v>0.46741117517109732</v>
      </c>
      <c r="AF82" s="103">
        <v>0.60713559791648852</v>
      </c>
      <c r="AG82" s="103">
        <v>0.44946670787092075</v>
      </c>
      <c r="AH82" s="103">
        <v>0.54045772552490234</v>
      </c>
      <c r="AI82" s="103">
        <v>0.47728517651557922</v>
      </c>
    </row>
    <row r="83" spans="1:35" x14ac:dyDescent="0.3">
      <c r="A83" s="103">
        <v>81</v>
      </c>
      <c r="B83" s="103">
        <v>5.4236226835611733E-3</v>
      </c>
      <c r="C83" s="103">
        <v>2.683516775203702E-2</v>
      </c>
      <c r="D83" s="103">
        <v>4127007585.8769531</v>
      </c>
      <c r="E83" s="103">
        <v>1401412659.7619476</v>
      </c>
      <c r="F83" s="103">
        <v>0.33870882132882379</v>
      </c>
      <c r="G83" s="103">
        <v>7.1007759555314964E-2</v>
      </c>
      <c r="H83" s="103">
        <v>2.2249637191601647E-2</v>
      </c>
      <c r="I83" s="103">
        <v>0.20592287426695871</v>
      </c>
      <c r="J83" s="103">
        <v>0.25101086419564617</v>
      </c>
      <c r="K83" s="103">
        <v>0.11866350148916634</v>
      </c>
      <c r="L83" s="103">
        <v>0.99402883499117556</v>
      </c>
      <c r="M83" s="103">
        <v>0.62407052129494112</v>
      </c>
      <c r="N83" s="103">
        <v>0.95812634185716516</v>
      </c>
      <c r="O83" s="103">
        <v>0.99589427936922481</v>
      </c>
      <c r="P83" s="103">
        <v>0.94398277006526754</v>
      </c>
      <c r="Q83" s="103">
        <v>0.81900578492264764</v>
      </c>
      <c r="R83" s="103">
        <v>1</v>
      </c>
      <c r="S83" s="103">
        <v>1</v>
      </c>
      <c r="T83" s="103">
        <v>0.92519987969623296</v>
      </c>
      <c r="U83" s="103">
        <v>0.9427417304756921</v>
      </c>
      <c r="V83" s="103">
        <v>0.90604413884010149</v>
      </c>
      <c r="W83" s="103">
        <v>0.62854127571950602</v>
      </c>
      <c r="X83" s="103">
        <v>0.96266621988245782</v>
      </c>
      <c r="Y83" s="103">
        <v>0.94235831440117868</v>
      </c>
      <c r="Z83" s="103">
        <v>0.45390069775050873</v>
      </c>
      <c r="AA83" s="103">
        <v>0.47929815474193915</v>
      </c>
      <c r="AB83" s="103">
        <v>0.45525345498478903</v>
      </c>
      <c r="AC83" s="103">
        <v>0.45892316284312007</v>
      </c>
      <c r="AD83" s="103">
        <v>0.48278907052018649</v>
      </c>
      <c r="AE83" s="103">
        <v>0.48132251910644741</v>
      </c>
      <c r="AF83" s="103">
        <v>0.61960630120658389</v>
      </c>
      <c r="AG83" s="103">
        <v>0.46240217135167017</v>
      </c>
      <c r="AH83" s="103">
        <v>0.55386918783187866</v>
      </c>
      <c r="AI83" s="103">
        <v>0.49248921871185303</v>
      </c>
    </row>
    <row r="84" spans="1:35" x14ac:dyDescent="0.3">
      <c r="A84" s="103">
        <v>82</v>
      </c>
      <c r="B84" s="103">
        <v>5.4236226835611733E-3</v>
      </c>
      <c r="C84" s="103">
        <v>2.683516775203702E-2</v>
      </c>
      <c r="D84" s="103">
        <v>4586743160.6274414</v>
      </c>
      <c r="E84" s="103">
        <v>1265639341.1195984</v>
      </c>
      <c r="F84" s="103">
        <v>0.36125329016337598</v>
      </c>
      <c r="G84" s="103">
        <v>7.2735811570730544E-2</v>
      </c>
      <c r="H84" s="103">
        <v>2.2249637191601647E-2</v>
      </c>
      <c r="I84" s="103">
        <v>0.21040626832954487</v>
      </c>
      <c r="J84" s="103">
        <v>0.26250118684334894</v>
      </c>
      <c r="K84" s="103">
        <v>0.12164721691379853</v>
      </c>
      <c r="L84" s="103">
        <v>0.99402883499117556</v>
      </c>
      <c r="M84" s="103">
        <v>0.63392064330895381</v>
      </c>
      <c r="N84" s="103">
        <v>0.96001671288882873</v>
      </c>
      <c r="O84" s="103">
        <v>0.99589427936922481</v>
      </c>
      <c r="P84" s="103">
        <v>0.94733588401701341</v>
      </c>
      <c r="Q84" s="103">
        <v>0.83270290748636888</v>
      </c>
      <c r="R84" s="103">
        <v>1</v>
      </c>
      <c r="S84" s="103">
        <v>1</v>
      </c>
      <c r="T84" s="103">
        <v>0.93474648487430767</v>
      </c>
      <c r="U84" s="103">
        <v>0.94799664169023523</v>
      </c>
      <c r="V84" s="103">
        <v>0.91920302987529678</v>
      </c>
      <c r="W84" s="103">
        <v>0.6359343243979364</v>
      </c>
      <c r="X84" s="103">
        <v>0.96689080631190782</v>
      </c>
      <c r="Y84" s="103">
        <v>0.94909215947901793</v>
      </c>
      <c r="Z84" s="103">
        <v>0.46782939010865326</v>
      </c>
      <c r="AA84" s="103">
        <v>0.49361808824486475</v>
      </c>
      <c r="AB84" s="103">
        <v>0.46922416094942332</v>
      </c>
      <c r="AC84" s="103">
        <v>0.47262390180891267</v>
      </c>
      <c r="AD84" s="103">
        <v>0.49704412551160204</v>
      </c>
      <c r="AE84" s="103">
        <v>0.49554756517161613</v>
      </c>
      <c r="AF84" s="103">
        <v>0.63210844882937622</v>
      </c>
      <c r="AG84" s="103">
        <v>0.47581196789109298</v>
      </c>
      <c r="AH84" s="103">
        <v>0.56877458095550537</v>
      </c>
      <c r="AI84" s="103">
        <v>0.50622022151947021</v>
      </c>
    </row>
    <row r="85" spans="1:35" x14ac:dyDescent="0.3">
      <c r="A85" s="103">
        <v>83</v>
      </c>
      <c r="B85" s="103">
        <v>5.4236226835611733E-3</v>
      </c>
      <c r="C85" s="103">
        <v>2.683516775203702E-2</v>
      </c>
      <c r="D85" s="103">
        <v>5076817482.8164063</v>
      </c>
      <c r="E85" s="103">
        <v>1244185400.8121338</v>
      </c>
      <c r="F85" s="103">
        <v>0.38495100279967553</v>
      </c>
      <c r="G85" s="103">
        <v>7.520475146953004E-2</v>
      </c>
      <c r="H85" s="103">
        <v>2.2249637191601647E-2</v>
      </c>
      <c r="I85" s="103">
        <v>0.21912646802358821</v>
      </c>
      <c r="J85" s="103">
        <v>0.27041531616439124</v>
      </c>
      <c r="K85" s="103">
        <v>0.12591017543172622</v>
      </c>
      <c r="L85" s="103">
        <v>0.99402883499117556</v>
      </c>
      <c r="M85" s="103">
        <v>0.64776038519332302</v>
      </c>
      <c r="N85" s="103">
        <v>0.96196133064756595</v>
      </c>
      <c r="O85" s="103">
        <v>0.99589427936922481</v>
      </c>
      <c r="P85" s="103">
        <v>0.94978590780503513</v>
      </c>
      <c r="Q85" s="103">
        <v>0.84533541964679748</v>
      </c>
      <c r="R85" s="103">
        <v>1</v>
      </c>
      <c r="S85" s="103">
        <v>1</v>
      </c>
      <c r="T85" s="103">
        <v>0.93800596506178102</v>
      </c>
      <c r="U85" s="103">
        <v>0.95215263552079454</v>
      </c>
      <c r="V85" s="103">
        <v>0.92743071708750013</v>
      </c>
      <c r="W85" s="103">
        <v>0.6490757917199369</v>
      </c>
      <c r="X85" s="103">
        <v>0.9698400235288086</v>
      </c>
      <c r="Y85" s="103">
        <v>0.95335091118509707</v>
      </c>
      <c r="Z85" s="103">
        <v>0.48217301222149633</v>
      </c>
      <c r="AA85" s="103">
        <v>0.50834340786977983</v>
      </c>
      <c r="AB85" s="103">
        <v>0.48361104823602369</v>
      </c>
      <c r="AC85" s="103">
        <v>0.48671761378677936</v>
      </c>
      <c r="AD85" s="103">
        <v>0.51168731313770688</v>
      </c>
      <c r="AE85" s="103">
        <v>0.5101180912511597</v>
      </c>
      <c r="AF85" s="103">
        <v>0.64416229141011117</v>
      </c>
      <c r="AG85" s="103">
        <v>0.48938249008033757</v>
      </c>
      <c r="AH85" s="103">
        <v>0.58527255058288574</v>
      </c>
      <c r="AI85" s="103">
        <v>0.5197184681892395</v>
      </c>
    </row>
    <row r="86" spans="1:35" x14ac:dyDescent="0.3">
      <c r="A86" s="103">
        <v>84</v>
      </c>
      <c r="B86" s="103">
        <v>9.8934257316953461E-2</v>
      </c>
      <c r="C86" s="103">
        <v>4.7511941039855746E-2</v>
      </c>
      <c r="D86" s="103">
        <v>5640828210.8925781</v>
      </c>
      <c r="E86" s="103">
        <v>2002130891.2617798</v>
      </c>
      <c r="F86" s="103">
        <v>0.40637120461089921</v>
      </c>
      <c r="G86" s="103">
        <v>0.11778540683202332</v>
      </c>
      <c r="H86" s="103">
        <v>2.2249637191601647E-2</v>
      </c>
      <c r="I86" s="103">
        <v>0.22989549669506068</v>
      </c>
      <c r="J86" s="103">
        <v>0.28308064235624758</v>
      </c>
      <c r="K86" s="103">
        <v>0.13148331549251724</v>
      </c>
      <c r="L86" s="103">
        <v>0.99402883499117556</v>
      </c>
      <c r="M86" s="103">
        <v>0.65321320629618684</v>
      </c>
      <c r="N86" s="103">
        <v>0.96357693965104463</v>
      </c>
      <c r="O86" s="103">
        <v>0.99589427936922481</v>
      </c>
      <c r="P86" s="103">
        <v>0.95804191819769413</v>
      </c>
      <c r="Q86" s="103">
        <v>0.85615812402221581</v>
      </c>
      <c r="R86" s="103">
        <v>1</v>
      </c>
      <c r="S86" s="103">
        <v>1</v>
      </c>
      <c r="T86" s="103">
        <v>0.94264643224140954</v>
      </c>
      <c r="U86" s="103">
        <v>0.95596678510807354</v>
      </c>
      <c r="V86" s="103">
        <v>0.93506211669730721</v>
      </c>
      <c r="W86" s="103">
        <v>0.69971254908514691</v>
      </c>
      <c r="X86" s="103">
        <v>0.97198847214580963</v>
      </c>
      <c r="Y86" s="103">
        <v>0.95768172325829193</v>
      </c>
      <c r="Z86" s="103">
        <v>0.49696539534180323</v>
      </c>
      <c r="AA86" s="103">
        <v>0.5233192330464288</v>
      </c>
      <c r="AB86" s="103">
        <v>0.4981659907152714</v>
      </c>
      <c r="AC86" s="103">
        <v>0.5010563858999646</v>
      </c>
      <c r="AD86" s="103">
        <v>0.52657732702770477</v>
      </c>
      <c r="AE86" s="103">
        <v>0.52478607120119314</v>
      </c>
      <c r="AF86" s="103">
        <v>0.65780103294850067</v>
      </c>
      <c r="AG86" s="103">
        <v>0.50767544107018392</v>
      </c>
      <c r="AH86" s="103">
        <v>0.60360342264175415</v>
      </c>
      <c r="AI86" s="103">
        <v>0.5414397120475769</v>
      </c>
    </row>
    <row r="87" spans="1:35" x14ac:dyDescent="0.3">
      <c r="A87" s="103">
        <v>85</v>
      </c>
      <c r="B87" s="103">
        <v>0.10057688368750876</v>
      </c>
      <c r="C87" s="103">
        <v>4.9466346145941829E-2</v>
      </c>
      <c r="D87" s="103">
        <v>5920202570.9785156</v>
      </c>
      <c r="E87" s="103">
        <v>1647466356.6228943</v>
      </c>
      <c r="F87" s="103">
        <v>0.4246931040490769</v>
      </c>
      <c r="G87" s="103">
        <v>0.12356238395700911</v>
      </c>
      <c r="H87" s="103">
        <v>2.3040366627655365E-2</v>
      </c>
      <c r="I87" s="103">
        <v>0.24738245054545291</v>
      </c>
      <c r="J87" s="103">
        <v>0.2974152039914888</v>
      </c>
      <c r="K87" s="103">
        <v>0.14026445737463686</v>
      </c>
      <c r="L87" s="103">
        <v>0.9950274472727807</v>
      </c>
      <c r="M87" s="103">
        <v>0.66484177192253335</v>
      </c>
      <c r="N87" s="103">
        <v>0.96820565368854494</v>
      </c>
      <c r="O87" s="103">
        <v>0.99589427936922481</v>
      </c>
      <c r="P87" s="103">
        <v>0.96116427409498684</v>
      </c>
      <c r="Q87" s="103">
        <v>0.86845607664492241</v>
      </c>
      <c r="R87" s="103">
        <v>1</v>
      </c>
      <c r="S87" s="103">
        <v>1</v>
      </c>
      <c r="T87" s="103">
        <v>0.94639339331812833</v>
      </c>
      <c r="U87" s="103">
        <v>0.95970569761304658</v>
      </c>
      <c r="V87" s="103">
        <v>0.9422351455651361</v>
      </c>
      <c r="W87" s="103">
        <v>0.7127348731568095</v>
      </c>
      <c r="X87" s="103">
        <v>0.97524423902744362</v>
      </c>
      <c r="Y87" s="103">
        <v>0.96203202380469521</v>
      </c>
      <c r="Z87" s="103">
        <v>0.51167607229020962</v>
      </c>
      <c r="AA87" s="103">
        <v>0.53856690661395668</v>
      </c>
      <c r="AB87" s="103">
        <v>0.51291608528598209</v>
      </c>
      <c r="AC87" s="103">
        <v>0.51569401299809081</v>
      </c>
      <c r="AD87" s="103">
        <v>0.54174023548249872</v>
      </c>
      <c r="AE87" s="103">
        <v>0.53974847622422162</v>
      </c>
      <c r="AF87" s="103">
        <v>0.67020215613250955</v>
      </c>
      <c r="AG87" s="103">
        <v>0.52227031617449993</v>
      </c>
      <c r="AH87" s="103">
        <v>0.62284213304519653</v>
      </c>
      <c r="AI87" s="103">
        <v>0.55931317806243896</v>
      </c>
    </row>
    <row r="88" spans="1:35" x14ac:dyDescent="0.3">
      <c r="A88" s="103">
        <v>86</v>
      </c>
      <c r="B88" s="103">
        <v>0.10057688368750876</v>
      </c>
      <c r="C88" s="103">
        <v>4.9466346145941829E-2</v>
      </c>
      <c r="D88" s="103">
        <v>5203790585.0136719</v>
      </c>
      <c r="E88" s="103">
        <v>1532997418.3830566</v>
      </c>
      <c r="F88" s="103">
        <v>0.44778467134349864</v>
      </c>
      <c r="G88" s="103">
        <v>0.13120716701313939</v>
      </c>
      <c r="H88" s="103">
        <v>3.2771387158305784E-2</v>
      </c>
      <c r="I88" s="103">
        <v>0.26373322970691887</v>
      </c>
      <c r="J88" s="103">
        <v>0.31533367879915247</v>
      </c>
      <c r="K88" s="103">
        <v>0.15346420883990591</v>
      </c>
      <c r="L88" s="103">
        <v>0.9950274472727807</v>
      </c>
      <c r="M88" s="103">
        <v>0.67710357484362671</v>
      </c>
      <c r="N88" s="103">
        <v>0.96820565368854494</v>
      </c>
      <c r="O88" s="103">
        <v>0.99589427936922481</v>
      </c>
      <c r="P88" s="103">
        <v>0.96180241982582038</v>
      </c>
      <c r="Q88" s="103">
        <v>0.88226799877519724</v>
      </c>
      <c r="R88" s="103">
        <v>1</v>
      </c>
      <c r="S88" s="103">
        <v>1</v>
      </c>
      <c r="T88" s="103">
        <v>0.94998621519336324</v>
      </c>
      <c r="U88" s="103">
        <v>0.9630129943560789</v>
      </c>
      <c r="V88" s="103">
        <v>0.94693513582801514</v>
      </c>
      <c r="W88" s="103">
        <v>0.71642819282127834</v>
      </c>
      <c r="X88" s="103">
        <v>0.97795211414562511</v>
      </c>
      <c r="Y88" s="103">
        <v>0.96566929131768942</v>
      </c>
      <c r="Z88" s="103">
        <v>0.52821421004437841</v>
      </c>
      <c r="AA88" s="103">
        <v>0.55564743044800424</v>
      </c>
      <c r="AB88" s="103">
        <v>0.52950410760891098</v>
      </c>
      <c r="AC88" s="103">
        <v>0.53207725446290355</v>
      </c>
      <c r="AD88" s="103">
        <v>0.55871787319970023</v>
      </c>
      <c r="AE88" s="103">
        <v>0.55670973786138289</v>
      </c>
      <c r="AF88" s="103">
        <v>0.68351410145274971</v>
      </c>
      <c r="AG88" s="103">
        <v>0.53824317684325518</v>
      </c>
      <c r="AH88" s="103">
        <v>0.63975268602371216</v>
      </c>
      <c r="AI88" s="103">
        <v>0.57594478130340576</v>
      </c>
    </row>
    <row r="89" spans="1:35" x14ac:dyDescent="0.3">
      <c r="A89" s="103">
        <v>87</v>
      </c>
      <c r="B89" s="103">
        <v>0.10057688368750876</v>
      </c>
      <c r="C89" s="103">
        <v>4.9466346145941829E-2</v>
      </c>
      <c r="D89" s="103">
        <v>5178202168.1767578</v>
      </c>
      <c r="E89" s="103">
        <v>1706210828.8011062</v>
      </c>
      <c r="F89" s="103">
        <v>0.47287684453673545</v>
      </c>
      <c r="G89" s="103">
        <v>0.13416660142585407</v>
      </c>
      <c r="H89" s="103">
        <v>3.2771387158305784E-2</v>
      </c>
      <c r="I89" s="103">
        <v>0.27438481014946803</v>
      </c>
      <c r="J89" s="103">
        <v>0.32408915439337682</v>
      </c>
      <c r="K89" s="103">
        <v>0.15857407244738567</v>
      </c>
      <c r="L89" s="103">
        <v>0.9950274472727807</v>
      </c>
      <c r="M89" s="103">
        <v>0.69522893093429383</v>
      </c>
      <c r="N89" s="103">
        <v>0.97686998777187939</v>
      </c>
      <c r="O89" s="103">
        <v>0.99999999999999989</v>
      </c>
      <c r="P89" s="103">
        <v>0.96497035756102978</v>
      </c>
      <c r="Q89" s="103">
        <v>0.89095558632201377</v>
      </c>
      <c r="R89" s="103">
        <v>1</v>
      </c>
      <c r="S89" s="103">
        <v>1</v>
      </c>
      <c r="T89" s="103">
        <v>0.95621945412165721</v>
      </c>
      <c r="U89" s="103">
        <v>0.9671748304600748</v>
      </c>
      <c r="V89" s="103">
        <v>0.94955420404987845</v>
      </c>
      <c r="W89" s="103">
        <v>0.72210012610771601</v>
      </c>
      <c r="X89" s="103">
        <v>0.98023200972578262</v>
      </c>
      <c r="Y89" s="103">
        <v>0.96844452039747175</v>
      </c>
      <c r="Z89" s="103">
        <v>0.54486561711330606</v>
      </c>
      <c r="AA89" s="103">
        <v>0.57282088912757068</v>
      </c>
      <c r="AB89" s="103">
        <v>0.54620574090483154</v>
      </c>
      <c r="AC89" s="103">
        <v>0.54851469000701936</v>
      </c>
      <c r="AD89" s="103">
        <v>0.5757828362639682</v>
      </c>
      <c r="AE89" s="103">
        <v>0.57373292089961914</v>
      </c>
      <c r="AF89" s="103">
        <v>0.69700393885495437</v>
      </c>
      <c r="AG89" s="103">
        <v>0.55446333542318771</v>
      </c>
      <c r="AH89" s="103">
        <v>0.65658015012741089</v>
      </c>
      <c r="AI89" s="103">
        <v>0.59445559978485107</v>
      </c>
    </row>
    <row r="90" spans="1:35" x14ac:dyDescent="0.3">
      <c r="A90" s="103">
        <v>88</v>
      </c>
      <c r="B90" s="103">
        <v>0.10057688368750876</v>
      </c>
      <c r="C90" s="103">
        <v>4.9466346145941829E-2</v>
      </c>
      <c r="D90" s="103">
        <v>5636133216.6210938</v>
      </c>
      <c r="E90" s="103">
        <v>1735525482.4503021</v>
      </c>
      <c r="F90" s="103">
        <v>0.50118634775380844</v>
      </c>
      <c r="G90" s="103">
        <v>0.13895933490436882</v>
      </c>
      <c r="H90" s="103">
        <v>3.5184866277330973E-2</v>
      </c>
      <c r="I90" s="103">
        <v>0.28895900478164643</v>
      </c>
      <c r="J90" s="103">
        <v>0.33676084290717317</v>
      </c>
      <c r="K90" s="103">
        <v>0.16684937474061939</v>
      </c>
      <c r="L90" s="103">
        <v>0.9950274472727807</v>
      </c>
      <c r="M90" s="103">
        <v>0.71079422585462859</v>
      </c>
      <c r="N90" s="103">
        <v>0.9788386439803316</v>
      </c>
      <c r="O90" s="103">
        <v>0.99999999999999989</v>
      </c>
      <c r="P90" s="103">
        <v>0.97002139497517215</v>
      </c>
      <c r="Q90" s="103">
        <v>0.89933685169804034</v>
      </c>
      <c r="R90" s="103">
        <v>1</v>
      </c>
      <c r="S90" s="103">
        <v>1</v>
      </c>
      <c r="T90" s="103">
        <v>0.96215443996090133</v>
      </c>
      <c r="U90" s="103">
        <v>0.96961177095552231</v>
      </c>
      <c r="V90" s="103">
        <v>0.95542986794151852</v>
      </c>
      <c r="W90" s="103">
        <v>0.73416808934927091</v>
      </c>
      <c r="X90" s="103">
        <v>0.98264760615271729</v>
      </c>
      <c r="Y90" s="103">
        <v>0.97135374976600586</v>
      </c>
      <c r="Z90" s="103">
        <v>0.56221851349421115</v>
      </c>
      <c r="AA90" s="103">
        <v>0.59063345328194505</v>
      </c>
      <c r="AB90" s="103">
        <v>0.56361097943970628</v>
      </c>
      <c r="AC90" s="103">
        <v>0.56557657969314556</v>
      </c>
      <c r="AD90" s="103">
        <v>0.59348313804029773</v>
      </c>
      <c r="AE90" s="103">
        <v>0.59136157874034045</v>
      </c>
      <c r="AF90" s="103">
        <v>0.71073232618807336</v>
      </c>
      <c r="AG90" s="103">
        <v>0.57102830687229422</v>
      </c>
      <c r="AH90" s="103">
        <v>0.6748957633972168</v>
      </c>
      <c r="AI90" s="103">
        <v>0.6132844090461731</v>
      </c>
    </row>
    <row r="91" spans="1:35" x14ac:dyDescent="0.3">
      <c r="A91" s="103">
        <v>89</v>
      </c>
      <c r="B91" s="103">
        <v>0.17635135889900869</v>
      </c>
      <c r="C91" s="103">
        <v>7.1081333229489146E-2</v>
      </c>
      <c r="D91" s="103">
        <v>5512337366.4023438</v>
      </c>
      <c r="E91" s="103">
        <v>1863079099.638916</v>
      </c>
      <c r="F91" s="103">
        <v>0.52738119806343975</v>
      </c>
      <c r="G91" s="103">
        <v>0.17528342184390747</v>
      </c>
      <c r="H91" s="103">
        <v>3.6790147477382559E-2</v>
      </c>
      <c r="I91" s="103">
        <v>0.2993526232554834</v>
      </c>
      <c r="J91" s="103">
        <v>0.36280195935877901</v>
      </c>
      <c r="K91" s="103">
        <v>0.17450742119608281</v>
      </c>
      <c r="L91" s="103">
        <v>0.9950274472727807</v>
      </c>
      <c r="M91" s="103">
        <v>0.73412113511292709</v>
      </c>
      <c r="N91" s="103">
        <v>0.98452294200420287</v>
      </c>
      <c r="O91" s="103">
        <v>0.99999999999999989</v>
      </c>
      <c r="P91" s="103">
        <v>0.97388445573861093</v>
      </c>
      <c r="Q91" s="103">
        <v>0.90721614228044867</v>
      </c>
      <c r="R91" s="103">
        <v>1</v>
      </c>
      <c r="S91" s="103">
        <v>1</v>
      </c>
      <c r="T91" s="103">
        <v>0.96752048923531919</v>
      </c>
      <c r="U91" s="103">
        <v>0.97425196100895206</v>
      </c>
      <c r="V91" s="103">
        <v>0.9590339600145058</v>
      </c>
      <c r="W91" s="103">
        <v>0.75576079693642328</v>
      </c>
      <c r="X91" s="103">
        <v>0.98510367701358403</v>
      </c>
      <c r="Y91" s="103">
        <v>0.97489050063363814</v>
      </c>
      <c r="Z91" s="103">
        <v>0.58026750369587021</v>
      </c>
      <c r="AA91" s="103">
        <v>0.60923055645067492</v>
      </c>
      <c r="AB91" s="103">
        <v>0.58148585022302546</v>
      </c>
      <c r="AC91" s="103">
        <v>0.583189474499613</v>
      </c>
      <c r="AD91" s="103">
        <v>0.61196504550581954</v>
      </c>
      <c r="AE91" s="103">
        <v>0.60980433584690941</v>
      </c>
      <c r="AF91" s="103">
        <v>0.72568701772756006</v>
      </c>
      <c r="AG91" s="103">
        <v>0.59201320575204941</v>
      </c>
      <c r="AH91" s="103">
        <v>0.69280904531478882</v>
      </c>
      <c r="AI91" s="103">
        <v>0.63349705934524536</v>
      </c>
    </row>
    <row r="92" spans="1:35" x14ac:dyDescent="0.3">
      <c r="A92" s="103">
        <v>90</v>
      </c>
      <c r="B92" s="103">
        <v>0.18556891121326083</v>
      </c>
      <c r="C92" s="103">
        <v>7.9839610133601052E-2</v>
      </c>
      <c r="D92" s="103">
        <v>5558244045.2695313</v>
      </c>
      <c r="E92" s="103">
        <v>1979743266.6829224</v>
      </c>
      <c r="F92" s="103">
        <v>0.55890722416181393</v>
      </c>
      <c r="G92" s="103">
        <v>0.18656058346039778</v>
      </c>
      <c r="H92" s="103">
        <v>4.8383454216464998E-2</v>
      </c>
      <c r="I92" s="103">
        <v>0.3108298217792308</v>
      </c>
      <c r="J92" s="103">
        <v>0.38588350564409868</v>
      </c>
      <c r="K92" s="103">
        <v>0.18728116741479112</v>
      </c>
      <c r="L92" s="103">
        <v>0.99812574675213017</v>
      </c>
      <c r="M92" s="103">
        <v>0.74681364373220871</v>
      </c>
      <c r="N92" s="103">
        <v>0.98609786697096469</v>
      </c>
      <c r="O92" s="103">
        <v>0.99999999999999989</v>
      </c>
      <c r="P92" s="103">
        <v>0.97741419931228402</v>
      </c>
      <c r="Q92" s="103">
        <v>0.9168526249585246</v>
      </c>
      <c r="R92" s="103">
        <v>1</v>
      </c>
      <c r="S92" s="103">
        <v>1</v>
      </c>
      <c r="T92" s="103">
        <v>0.97285395623950477</v>
      </c>
      <c r="U92" s="103">
        <v>0.97805627847752064</v>
      </c>
      <c r="V92" s="103">
        <v>0.96320729716823894</v>
      </c>
      <c r="W92" s="103">
        <v>0.77613449238144705</v>
      </c>
      <c r="X92" s="103">
        <v>0.98713685945603791</v>
      </c>
      <c r="Y92" s="103">
        <v>0.9788974895047271</v>
      </c>
      <c r="Z92" s="103">
        <v>0.59900792193726848</v>
      </c>
      <c r="AA92" s="103">
        <v>0.62838881706674943</v>
      </c>
      <c r="AB92" s="103">
        <v>0.60025499262110904</v>
      </c>
      <c r="AC92" s="103">
        <v>0.60155693356922202</v>
      </c>
      <c r="AD92" s="103">
        <v>0.63100489516686187</v>
      </c>
      <c r="AE92" s="103">
        <v>0.62881473407201405</v>
      </c>
      <c r="AF92" s="103">
        <v>0.7407381767424992</v>
      </c>
      <c r="AG92" s="103">
        <v>0.61015133305454783</v>
      </c>
      <c r="AH92" s="103">
        <v>0.71087145805358887</v>
      </c>
      <c r="AI92" s="103">
        <v>0.65497547388076782</v>
      </c>
    </row>
    <row r="93" spans="1:35" x14ac:dyDescent="0.3">
      <c r="A93" s="103">
        <v>91</v>
      </c>
      <c r="B93" s="103">
        <v>0.18774897310087793</v>
      </c>
      <c r="C93" s="103">
        <v>8.2837416419830168E-2</v>
      </c>
      <c r="D93" s="103">
        <v>5328472213.1982422</v>
      </c>
      <c r="E93" s="103">
        <v>1612965534.6736755</v>
      </c>
      <c r="F93" s="103">
        <v>0.5941915908551394</v>
      </c>
      <c r="G93" s="103">
        <v>0.19582780463180913</v>
      </c>
      <c r="H93" s="103">
        <v>5.5991258098884111E-2</v>
      </c>
      <c r="I93" s="103">
        <v>0.32582283491310859</v>
      </c>
      <c r="J93" s="103">
        <v>0.43016989984921034</v>
      </c>
      <c r="K93" s="103">
        <v>0.20169816793807585</v>
      </c>
      <c r="L93" s="103">
        <v>0.99812574675213017</v>
      </c>
      <c r="M93" s="103">
        <v>0.76077592657703597</v>
      </c>
      <c r="N93" s="103">
        <v>0.99140550997577959</v>
      </c>
      <c r="O93" s="103">
        <v>0.99999999999999989</v>
      </c>
      <c r="P93" s="103">
        <v>0.97880729423361257</v>
      </c>
      <c r="Q93" s="103">
        <v>0.92948802439439393</v>
      </c>
      <c r="R93" s="103">
        <v>1</v>
      </c>
      <c r="S93" s="103">
        <v>1</v>
      </c>
      <c r="T93" s="103">
        <v>0.97285395623950477</v>
      </c>
      <c r="U93" s="103">
        <v>0.9819372579731358</v>
      </c>
      <c r="V93" s="103">
        <v>0.96466083270696013</v>
      </c>
      <c r="W93" s="103">
        <v>0.8076224685782637</v>
      </c>
      <c r="X93" s="103">
        <v>0.99036795210626138</v>
      </c>
      <c r="Y93" s="103">
        <v>0.98245943910024103</v>
      </c>
      <c r="Z93" s="103">
        <v>0.61991017483853683</v>
      </c>
      <c r="AA93" s="103">
        <v>0.64977871520075536</v>
      </c>
      <c r="AB93" s="103">
        <v>0.62121371792808855</v>
      </c>
      <c r="AC93" s="103">
        <v>0.62206457917289837</v>
      </c>
      <c r="AD93" s="103">
        <v>0.65226117025733643</v>
      </c>
      <c r="AE93" s="103">
        <v>0.65021946836925226</v>
      </c>
      <c r="AF93" s="103">
        <v>0.75749723180402861</v>
      </c>
      <c r="AG93" s="103">
        <v>0.6301331940104723</v>
      </c>
      <c r="AH93" s="103">
        <v>0.72818726301193237</v>
      </c>
      <c r="AI93" s="103">
        <v>0.67247462272644043</v>
      </c>
    </row>
    <row r="94" spans="1:35" x14ac:dyDescent="0.3">
      <c r="A94" s="103">
        <v>92</v>
      </c>
      <c r="B94" s="103">
        <v>0.18774897310087793</v>
      </c>
      <c r="C94" s="103">
        <v>8.2837416419830168E-2</v>
      </c>
      <c r="D94" s="103">
        <v>6882311548.0195313</v>
      </c>
      <c r="E94" s="103">
        <v>2078833724.8613892</v>
      </c>
      <c r="F94" s="103">
        <v>0.62225378592319369</v>
      </c>
      <c r="G94" s="103">
        <v>0.21035864929122944</v>
      </c>
      <c r="H94" s="103">
        <v>8.3284122713341596E-2</v>
      </c>
      <c r="I94" s="103">
        <v>0.3470637162445625</v>
      </c>
      <c r="J94" s="103">
        <v>0.45904685720791394</v>
      </c>
      <c r="K94" s="103">
        <v>0.2267876357066837</v>
      </c>
      <c r="L94" s="103">
        <v>0.99812574675213017</v>
      </c>
      <c r="M94" s="103">
        <v>0.77602451173713771</v>
      </c>
      <c r="N94" s="103">
        <v>0.99290168256426692</v>
      </c>
      <c r="O94" s="103">
        <v>0.99999999999999989</v>
      </c>
      <c r="P94" s="103">
        <v>0.97952235931593057</v>
      </c>
      <c r="Q94" s="103">
        <v>0.93927561716446939</v>
      </c>
      <c r="R94" s="103">
        <v>1</v>
      </c>
      <c r="S94" s="103">
        <v>1</v>
      </c>
      <c r="T94" s="103">
        <v>0.97562595553773279</v>
      </c>
      <c r="U94" s="103">
        <v>0.98502383077584255</v>
      </c>
      <c r="V94" s="103">
        <v>0.96840081345124185</v>
      </c>
      <c r="W94" s="103">
        <v>0.82451715536923476</v>
      </c>
      <c r="X94" s="103">
        <v>0.99247243447745925</v>
      </c>
      <c r="Y94" s="103">
        <v>0.9857388076912309</v>
      </c>
      <c r="Z94" s="103">
        <v>0.64139312034563323</v>
      </c>
      <c r="AA94" s="103">
        <v>0.67199433211496007</v>
      </c>
      <c r="AB94" s="103">
        <v>0.64276146320213856</v>
      </c>
      <c r="AC94" s="103">
        <v>0.64340720022241882</v>
      </c>
      <c r="AD94" s="103">
        <v>0.67433281209314477</v>
      </c>
      <c r="AE94" s="103">
        <v>0.67222403390648533</v>
      </c>
      <c r="AF94" s="103">
        <v>0.77400181619537634</v>
      </c>
      <c r="AG94" s="103">
        <v>0.65087085882738305</v>
      </c>
      <c r="AH94" s="103">
        <v>0.75055253505706787</v>
      </c>
      <c r="AI94" s="103">
        <v>0.69502800703048706</v>
      </c>
    </row>
    <row r="95" spans="1:35" x14ac:dyDescent="0.3">
      <c r="A95" s="103">
        <v>93</v>
      </c>
      <c r="B95" s="103">
        <v>0.18939797689213461</v>
      </c>
      <c r="C95" s="103">
        <v>8.4974786501027841E-2</v>
      </c>
      <c r="D95" s="103">
        <v>6905653833.4755859</v>
      </c>
      <c r="E95" s="103">
        <v>2542890762.8647461</v>
      </c>
      <c r="F95" s="103">
        <v>0.64938830394190983</v>
      </c>
      <c r="G95" s="103">
        <v>0.21724801799221047</v>
      </c>
      <c r="H95" s="103">
        <v>9.0161245858088129E-2</v>
      </c>
      <c r="I95" s="103">
        <v>0.35930147213095481</v>
      </c>
      <c r="J95" s="103">
        <v>0.48202922872267745</v>
      </c>
      <c r="K95" s="103">
        <v>0.23748483797365913</v>
      </c>
      <c r="L95" s="103">
        <v>0.99812574675213017</v>
      </c>
      <c r="M95" s="103">
        <v>0.80202305237196791</v>
      </c>
      <c r="N95" s="103">
        <v>0.99350122786411377</v>
      </c>
      <c r="O95" s="103">
        <v>0.99999999999999989</v>
      </c>
      <c r="P95" s="103">
        <v>0.98055079953392577</v>
      </c>
      <c r="Q95" s="103">
        <v>0.94844452941194612</v>
      </c>
      <c r="R95" s="103">
        <v>1</v>
      </c>
      <c r="S95" s="103">
        <v>1</v>
      </c>
      <c r="T95" s="103">
        <v>0.9764718413995338</v>
      </c>
      <c r="U95" s="103">
        <v>0.98636698368837261</v>
      </c>
      <c r="V95" s="103">
        <v>0.97518916244859066</v>
      </c>
      <c r="W95" s="103">
        <v>0.83279864274930182</v>
      </c>
      <c r="X95" s="103">
        <v>0.99301552983674757</v>
      </c>
      <c r="Y95" s="103">
        <v>0.98797396968730355</v>
      </c>
      <c r="Z95" s="103">
        <v>0.66362946884126273</v>
      </c>
      <c r="AA95" s="103">
        <v>0.69511506849199645</v>
      </c>
      <c r="AB95" s="103">
        <v>0.66505991003240272</v>
      </c>
      <c r="AC95" s="103">
        <v>0.66555337089987354</v>
      </c>
      <c r="AD95" s="103">
        <v>0.6972941334543945</v>
      </c>
      <c r="AE95" s="103">
        <v>0.69509789166092573</v>
      </c>
      <c r="AF95" s="103">
        <v>0.79049751349806385</v>
      </c>
      <c r="AG95" s="103">
        <v>0.67243864421809496</v>
      </c>
      <c r="AH95" s="103">
        <v>0.77299362421035767</v>
      </c>
      <c r="AI95" s="103">
        <v>0.72261601686477661</v>
      </c>
    </row>
    <row r="96" spans="1:35" x14ac:dyDescent="0.3">
      <c r="A96" s="103">
        <v>94</v>
      </c>
      <c r="B96" s="103">
        <v>0.19072049615455502</v>
      </c>
      <c r="C96" s="103">
        <v>8.6765201884674237E-2</v>
      </c>
      <c r="D96" s="103">
        <v>7242884634.5917969</v>
      </c>
      <c r="E96" s="103">
        <v>2306719246.9928589</v>
      </c>
      <c r="F96" s="103">
        <v>0.68318564790103375</v>
      </c>
      <c r="G96" s="103">
        <v>0.23763571034690917</v>
      </c>
      <c r="H96" s="103">
        <v>0.11634343379112737</v>
      </c>
      <c r="I96" s="103">
        <v>0.40459485190192196</v>
      </c>
      <c r="J96" s="103">
        <v>0.51352600293526707</v>
      </c>
      <c r="K96" s="103">
        <v>0.27172595605211886</v>
      </c>
      <c r="L96" s="103">
        <v>0.99940922296212564</v>
      </c>
      <c r="M96" s="103">
        <v>0.82115315928934596</v>
      </c>
      <c r="N96" s="103">
        <v>0.99452739733954532</v>
      </c>
      <c r="O96" s="103">
        <v>0.99999999999999989</v>
      </c>
      <c r="P96" s="103">
        <v>0.98265611067270242</v>
      </c>
      <c r="Q96" s="103">
        <v>0.95904763266306492</v>
      </c>
      <c r="R96" s="103">
        <v>1</v>
      </c>
      <c r="S96" s="103">
        <v>1</v>
      </c>
      <c r="T96" s="103">
        <v>0.98185794130178705</v>
      </c>
      <c r="U96" s="103">
        <v>0.98961115537939437</v>
      </c>
      <c r="V96" s="103">
        <v>0.98036307290339697</v>
      </c>
      <c r="W96" s="103">
        <v>0.90891973910572688</v>
      </c>
      <c r="X96" s="103">
        <v>0.99405614759281835</v>
      </c>
      <c r="Y96" s="103">
        <v>0.99020328602542906</v>
      </c>
      <c r="Z96" s="103">
        <v>0.68770711862338019</v>
      </c>
      <c r="AA96" s="103">
        <v>0.7199048822329609</v>
      </c>
      <c r="AB96" s="103">
        <v>0.68920619691803964</v>
      </c>
      <c r="AC96" s="103">
        <v>0.68939576940495817</v>
      </c>
      <c r="AD96" s="103">
        <v>0.72191351976095852</v>
      </c>
      <c r="AE96" s="103">
        <v>0.71969651110150001</v>
      </c>
      <c r="AF96" s="103">
        <v>0.81102492569356421</v>
      </c>
      <c r="AG96" s="103">
        <v>0.69560856520979164</v>
      </c>
      <c r="AH96" s="103">
        <v>0.79653060436248779</v>
      </c>
      <c r="AI96" s="103">
        <v>0.74764174222946167</v>
      </c>
    </row>
    <row r="97" spans="1:35" x14ac:dyDescent="0.3">
      <c r="A97" s="103">
        <v>95</v>
      </c>
      <c r="B97" s="103">
        <v>0.19578952132948774</v>
      </c>
      <c r="C97" s="103">
        <v>9.3335951986757357E-2</v>
      </c>
      <c r="D97" s="103">
        <v>7258647402.4199219</v>
      </c>
      <c r="E97" s="103">
        <v>2467600385.4623737</v>
      </c>
      <c r="F97" s="103">
        <v>0.72178669677560914</v>
      </c>
      <c r="G97" s="103">
        <v>0.25699037349530601</v>
      </c>
      <c r="H97" s="103">
        <v>0.13347910323852688</v>
      </c>
      <c r="I97" s="103">
        <v>0.44949755041363554</v>
      </c>
      <c r="J97" s="103">
        <v>0.54672772256294389</v>
      </c>
      <c r="K97" s="103">
        <v>0.30146106650220217</v>
      </c>
      <c r="L97" s="103">
        <v>0.99940922296212564</v>
      </c>
      <c r="M97" s="103">
        <v>0.8335083863347228</v>
      </c>
      <c r="N97" s="103">
        <v>0.99494797389316925</v>
      </c>
      <c r="O97" s="103">
        <v>0.99999999999999989</v>
      </c>
      <c r="P97" s="103">
        <v>0.98450787283806762</v>
      </c>
      <c r="Q97" s="103">
        <v>0.96781380269032402</v>
      </c>
      <c r="R97" s="103">
        <v>1</v>
      </c>
      <c r="S97" s="103">
        <v>1</v>
      </c>
      <c r="T97" s="103">
        <v>0.98273766259806006</v>
      </c>
      <c r="U97" s="103">
        <v>0.99140744071944886</v>
      </c>
      <c r="V97" s="103">
        <v>0.98408209569339944</v>
      </c>
      <c r="W97" s="103">
        <v>0.9162981428996787</v>
      </c>
      <c r="X97" s="103">
        <v>0.9945613941295649</v>
      </c>
      <c r="Y97" s="103">
        <v>0.99223193573943247</v>
      </c>
      <c r="Z97" s="103">
        <v>0.71537386656448554</v>
      </c>
      <c r="AA97" s="103">
        <v>0.7484291635118574</v>
      </c>
      <c r="AB97" s="103">
        <v>0.71694110716810056</v>
      </c>
      <c r="AC97" s="103">
        <v>0.71678853130335995</v>
      </c>
      <c r="AD97" s="103">
        <v>0.75023749430110431</v>
      </c>
      <c r="AE97" s="103">
        <v>0.74813974212800505</v>
      </c>
      <c r="AF97" s="103">
        <v>0.83103179446567454</v>
      </c>
      <c r="AG97" s="103">
        <v>0.72257765779980576</v>
      </c>
      <c r="AH97" s="103">
        <v>0.82011884450912476</v>
      </c>
      <c r="AI97" s="103">
        <v>0.77441293001174927</v>
      </c>
    </row>
    <row r="98" spans="1:35" x14ac:dyDescent="0.3">
      <c r="A98" s="103">
        <v>96</v>
      </c>
      <c r="B98" s="103">
        <v>0.20024429788005824</v>
      </c>
      <c r="C98" s="103">
        <v>9.9603873151982714E-2</v>
      </c>
      <c r="D98" s="103">
        <v>8459120866.9375</v>
      </c>
      <c r="E98" s="103">
        <v>2247990023.2294922</v>
      </c>
      <c r="F98" s="103">
        <v>0.75820788214706003</v>
      </c>
      <c r="G98" s="103">
        <v>0.2738785585673521</v>
      </c>
      <c r="H98" s="103">
        <v>0.14740003832628795</v>
      </c>
      <c r="I98" s="103">
        <v>0.48516760466161574</v>
      </c>
      <c r="J98" s="103">
        <v>0.59322094781977763</v>
      </c>
      <c r="K98" s="103">
        <v>0.32738380377116499</v>
      </c>
      <c r="L98" s="103">
        <v>0.99940922296212564</v>
      </c>
      <c r="M98" s="103">
        <v>0.88586514677999428</v>
      </c>
      <c r="N98" s="103">
        <v>0.99494797389316925</v>
      </c>
      <c r="O98" s="103">
        <v>0.99999999999999989</v>
      </c>
      <c r="P98" s="103">
        <v>0.99055886182150721</v>
      </c>
      <c r="Q98" s="103">
        <v>0.97745244381703045</v>
      </c>
      <c r="R98" s="103">
        <v>1</v>
      </c>
      <c r="S98" s="103">
        <v>1</v>
      </c>
      <c r="T98" s="103">
        <v>0.98836437003433675</v>
      </c>
      <c r="U98" s="103">
        <v>0.99303601006352971</v>
      </c>
      <c r="V98" s="103">
        <v>0.98513066947040251</v>
      </c>
      <c r="W98" s="103">
        <v>0.92875654240858663</v>
      </c>
      <c r="X98" s="103">
        <v>0.99610041044721453</v>
      </c>
      <c r="Y98" s="103">
        <v>0.99365599741806276</v>
      </c>
      <c r="Z98" s="103">
        <v>0.74461270935280199</v>
      </c>
      <c r="AA98" s="103">
        <v>0.77874591145993555</v>
      </c>
      <c r="AB98" s="103">
        <v>0.74625470701037122</v>
      </c>
      <c r="AC98" s="103">
        <v>0.74587833051533148</v>
      </c>
      <c r="AD98" s="103">
        <v>0.78034082625221846</v>
      </c>
      <c r="AE98" s="103">
        <v>0.77832882271820614</v>
      </c>
      <c r="AF98" s="103">
        <v>0.85223810329180116</v>
      </c>
      <c r="AG98" s="103">
        <v>0.75092958261873577</v>
      </c>
      <c r="AH98" s="103">
        <v>0.84760820865631104</v>
      </c>
      <c r="AI98" s="103">
        <v>0.79880154132843018</v>
      </c>
    </row>
    <row r="99" spans="1:35" x14ac:dyDescent="0.3">
      <c r="A99" s="103">
        <v>97</v>
      </c>
      <c r="B99" s="103">
        <v>0.21843401364723342</v>
      </c>
      <c r="C99" s="103">
        <v>0.14998406555135743</v>
      </c>
      <c r="D99" s="103">
        <v>9509199866.6542969</v>
      </c>
      <c r="E99" s="103">
        <v>3657024517.0675659</v>
      </c>
      <c r="F99" s="103">
        <v>0.80531899427368103</v>
      </c>
      <c r="G99" s="103">
        <v>0.30850921649517937</v>
      </c>
      <c r="H99" s="103">
        <v>0.21006427328497951</v>
      </c>
      <c r="I99" s="103">
        <v>0.51276706305055153</v>
      </c>
      <c r="J99" s="103">
        <v>0.63394572410062433</v>
      </c>
      <c r="K99" s="103">
        <v>0.37396102887406252</v>
      </c>
      <c r="L99" s="103">
        <v>0.99940922296212564</v>
      </c>
      <c r="M99" s="103">
        <v>0.92427255580947165</v>
      </c>
      <c r="N99" s="103">
        <v>0.99494797389316925</v>
      </c>
      <c r="O99" s="103">
        <v>0.99999999999999989</v>
      </c>
      <c r="P99" s="103">
        <v>0.9913878814986169</v>
      </c>
      <c r="Q99" s="103">
        <v>0.98449260245459524</v>
      </c>
      <c r="R99" s="103">
        <v>1</v>
      </c>
      <c r="S99" s="103">
        <v>1</v>
      </c>
      <c r="T99" s="103">
        <v>0.99102609087947069</v>
      </c>
      <c r="U99" s="103">
        <v>0.99421002203534548</v>
      </c>
      <c r="V99" s="103">
        <v>0.98950952978868034</v>
      </c>
      <c r="W99" s="103">
        <v>0.9341326900623218</v>
      </c>
      <c r="X99" s="103">
        <v>0.99778060853104533</v>
      </c>
      <c r="Y99" s="103">
        <v>0.99497102859363418</v>
      </c>
      <c r="Z99" s="103">
        <v>0.77797684898561237</v>
      </c>
      <c r="AA99" s="103">
        <v>0.81299147207533629</v>
      </c>
      <c r="AB99" s="103">
        <v>0.77966461779359597</v>
      </c>
      <c r="AC99" s="103">
        <v>0.77885682369775222</v>
      </c>
      <c r="AD99" s="103">
        <v>0.81434387152938359</v>
      </c>
      <c r="AE99" s="103">
        <v>0.81228482864380702</v>
      </c>
      <c r="AF99" s="103">
        <v>0.87543968657453231</v>
      </c>
      <c r="AG99" s="103">
        <v>0.78416672602504844</v>
      </c>
      <c r="AH99" s="103">
        <v>0.87850993871688843</v>
      </c>
      <c r="AI99" s="103">
        <v>0.83847683668136597</v>
      </c>
    </row>
    <row r="100" spans="1:35" x14ac:dyDescent="0.3">
      <c r="A100" s="103">
        <v>98</v>
      </c>
      <c r="B100" s="103">
        <v>0.23437402451838149</v>
      </c>
      <c r="C100" s="103">
        <v>0.22445184831685921</v>
      </c>
      <c r="D100" s="103">
        <v>10386529939.085938</v>
      </c>
      <c r="E100" s="103">
        <v>3444162845.9295654</v>
      </c>
      <c r="F100" s="103">
        <v>0.8553389155607598</v>
      </c>
      <c r="G100" s="103">
        <v>0.34515103998579599</v>
      </c>
      <c r="H100" s="103">
        <v>0.25999218551293757</v>
      </c>
      <c r="I100" s="103">
        <v>0.5576118324425231</v>
      </c>
      <c r="J100" s="103">
        <v>0.71900703383838049</v>
      </c>
      <c r="K100" s="103">
        <v>0.42564551796666011</v>
      </c>
      <c r="L100" s="103">
        <v>0.99940922296212564</v>
      </c>
      <c r="M100" s="103">
        <v>0.95302517360543559</v>
      </c>
      <c r="N100" s="103">
        <v>0.9953506535721709</v>
      </c>
      <c r="O100" s="103">
        <v>0.99999999999999989</v>
      </c>
      <c r="P100" s="103">
        <v>0.99610275285812366</v>
      </c>
      <c r="Q100" s="103">
        <v>0.98886286291954373</v>
      </c>
      <c r="R100" s="103">
        <v>1</v>
      </c>
      <c r="S100" s="103">
        <v>1</v>
      </c>
      <c r="T100" s="103">
        <v>0.99271034361763455</v>
      </c>
      <c r="U100" s="103">
        <v>0.99583075418335276</v>
      </c>
      <c r="V100" s="103">
        <v>0.99213941501920389</v>
      </c>
      <c r="W100" s="103">
        <v>0.95199806171972579</v>
      </c>
      <c r="X100" s="103">
        <v>0.99840886333850631</v>
      </c>
      <c r="Y100" s="103">
        <v>0.99641008914800111</v>
      </c>
      <c r="Z100" s="103">
        <v>0.81755353348063342</v>
      </c>
      <c r="AA100" s="103">
        <v>0.85375612831735381</v>
      </c>
      <c r="AB100" s="103">
        <v>0.8193125984217231</v>
      </c>
      <c r="AC100" s="103">
        <v>0.81817821706957838</v>
      </c>
      <c r="AD100" s="103">
        <v>0.85481561694184494</v>
      </c>
      <c r="AE100" s="103">
        <v>0.85291543918122337</v>
      </c>
      <c r="AF100" s="103">
        <v>0.90323122698072456</v>
      </c>
      <c r="AG100" s="103">
        <v>0.82291292970844643</v>
      </c>
      <c r="AH100" s="103">
        <v>0.91226273775100708</v>
      </c>
      <c r="AI100" s="103">
        <v>0.87584280967712402</v>
      </c>
    </row>
    <row r="101" spans="1:35" x14ac:dyDescent="0.3">
      <c r="A101" s="103">
        <v>99</v>
      </c>
      <c r="B101" s="103">
        <v>0.27681209139757401</v>
      </c>
      <c r="C101" s="103">
        <v>0.44130874006290638</v>
      </c>
      <c r="D101" s="103">
        <v>10631276566.578125</v>
      </c>
      <c r="E101" s="103">
        <v>3945604252.5583496</v>
      </c>
      <c r="F101" s="103">
        <v>0.92433147106935454</v>
      </c>
      <c r="G101" s="103">
        <v>0.48778322788688422</v>
      </c>
      <c r="H101" s="103">
        <v>0.58856270896989205</v>
      </c>
      <c r="I101" s="103">
        <v>0.65932917530449542</v>
      </c>
      <c r="J101" s="103">
        <v>0.82075702133530637</v>
      </c>
      <c r="K101" s="103">
        <v>0.64108228030387227</v>
      </c>
      <c r="L101" s="103">
        <v>0.99940922296212564</v>
      </c>
      <c r="M101" s="103">
        <v>0.97256330833429028</v>
      </c>
      <c r="N101" s="103">
        <v>0.998491141801789</v>
      </c>
      <c r="O101" s="103">
        <v>0.99999999999999989</v>
      </c>
      <c r="P101" s="103">
        <v>0.99815108669950459</v>
      </c>
      <c r="Q101" s="103">
        <v>0.99396176331610964</v>
      </c>
      <c r="R101" s="103">
        <v>1</v>
      </c>
      <c r="S101" s="103">
        <v>1</v>
      </c>
      <c r="T101" s="103">
        <v>0.99593348204215648</v>
      </c>
      <c r="U101" s="103">
        <v>0.9981484268040085</v>
      </c>
      <c r="V101" s="103">
        <v>0.99513099397680449</v>
      </c>
      <c r="W101" s="103">
        <v>0.97120911122929388</v>
      </c>
      <c r="X101" s="103">
        <v>0.99962978731231289</v>
      </c>
      <c r="Y101" s="103">
        <v>0.99800666278984729</v>
      </c>
      <c r="Z101" s="103">
        <v>0.8713410381640081</v>
      </c>
      <c r="AA101" s="103">
        <v>0.90441364543855995</v>
      </c>
      <c r="AB101" s="103">
        <v>0.87313433681501995</v>
      </c>
      <c r="AC101" s="103">
        <v>0.87152226322567061</v>
      </c>
      <c r="AD101" s="103">
        <v>0.9051094786841638</v>
      </c>
      <c r="AE101" s="103">
        <v>0.9037188874813612</v>
      </c>
      <c r="AF101" s="103">
        <v>0.93745558580395982</v>
      </c>
      <c r="AG101" s="103">
        <v>0.87554937523438003</v>
      </c>
      <c r="AH101" s="103">
        <v>0.94681090116500854</v>
      </c>
      <c r="AI101" s="103">
        <v>0.91864889860153198</v>
      </c>
    </row>
    <row r="102" spans="1:35" x14ac:dyDescent="0.3">
      <c r="A102" s="103">
        <v>100</v>
      </c>
      <c r="B102" s="103">
        <v>1</v>
      </c>
      <c r="C102" s="103">
        <v>1</v>
      </c>
      <c r="D102" s="103">
        <v>16367534138.1875</v>
      </c>
      <c r="E102" s="103">
        <v>7498441084.7868652</v>
      </c>
      <c r="F102" s="103">
        <v>1</v>
      </c>
      <c r="G102" s="103">
        <v>1</v>
      </c>
      <c r="H102" s="103">
        <v>1</v>
      </c>
      <c r="I102" s="103">
        <v>1</v>
      </c>
      <c r="J102" s="103">
        <v>1</v>
      </c>
      <c r="K102" s="103">
        <v>1</v>
      </c>
      <c r="L102" s="103">
        <v>1</v>
      </c>
      <c r="M102" s="103">
        <v>1</v>
      </c>
      <c r="N102" s="103">
        <v>1</v>
      </c>
      <c r="O102" s="103">
        <v>0.99999999999999989</v>
      </c>
      <c r="P102" s="103">
        <v>1</v>
      </c>
      <c r="Q102" s="103">
        <v>1</v>
      </c>
      <c r="R102" s="103">
        <v>1</v>
      </c>
      <c r="S102" s="103">
        <v>1</v>
      </c>
      <c r="T102" s="103">
        <v>1</v>
      </c>
      <c r="U102" s="103">
        <v>1</v>
      </c>
      <c r="V102" s="103">
        <v>1</v>
      </c>
      <c r="W102" s="103">
        <v>1</v>
      </c>
      <c r="X102" s="103">
        <v>1</v>
      </c>
      <c r="Y102" s="103">
        <v>1</v>
      </c>
      <c r="Z102" s="103">
        <v>1</v>
      </c>
      <c r="AA102" s="103">
        <v>1</v>
      </c>
      <c r="AB102" s="103">
        <v>1</v>
      </c>
      <c r="AC102" s="103">
        <v>0.99999999999999989</v>
      </c>
      <c r="AD102" s="103">
        <v>1</v>
      </c>
      <c r="AE102" s="103">
        <v>1</v>
      </c>
      <c r="AF102" s="103">
        <v>1</v>
      </c>
      <c r="AG102" s="103">
        <v>0.99999999999999989</v>
      </c>
      <c r="AH102" s="103">
        <v>1</v>
      </c>
      <c r="AI102" s="103">
        <v>1</v>
      </c>
    </row>
    <row r="103" spans="1:35" x14ac:dyDescent="0.3">
      <c r="A103" s="103">
        <v>999</v>
      </c>
      <c r="B103" s="103">
        <v>0.93120425417412389</v>
      </c>
      <c r="C103" s="103">
        <v>0.93655446077509896</v>
      </c>
      <c r="D103" s="103"/>
      <c r="E103" s="103"/>
      <c r="F103" s="103">
        <v>0.65771857455847793</v>
      </c>
      <c r="G103" s="103">
        <v>0.8952647385216429</v>
      </c>
      <c r="H103" s="103">
        <v>0.9477521860112943</v>
      </c>
      <c r="I103" s="103">
        <v>0.806493304530158</v>
      </c>
      <c r="J103" s="103">
        <v>0.73010869325412098</v>
      </c>
      <c r="K103" s="103">
        <v>0.86915094092365419</v>
      </c>
      <c r="L103" s="103">
        <v>-0.62972151407715238</v>
      </c>
      <c r="M103" s="103">
        <v>0.26711098954032148</v>
      </c>
      <c r="N103" s="103">
        <v>-0.40607080887033042</v>
      </c>
      <c r="O103" s="103">
        <v>-3.62869403352837E-2</v>
      </c>
      <c r="P103" s="103">
        <v>-0.44277770059539662</v>
      </c>
      <c r="Q103" s="103">
        <v>0.14214361397730019</v>
      </c>
      <c r="R103" s="103">
        <v>-0.46610271151902838</v>
      </c>
      <c r="S103" s="103">
        <v>-0.34713007158400561</v>
      </c>
      <c r="T103" s="103">
        <v>-0.27223198332955317</v>
      </c>
      <c r="U103" s="103">
        <v>-0.29164442929231549</v>
      </c>
      <c r="V103" s="103">
        <v>-8.6287995909583207E-2</v>
      </c>
      <c r="W103" s="103">
        <v>0.41521090548120432</v>
      </c>
      <c r="X103" s="103">
        <v>-0.39943784517395259</v>
      </c>
      <c r="Y103" s="103">
        <v>-0.27344546920473373</v>
      </c>
      <c r="Z103" s="103">
        <v>0.51670760080926414</v>
      </c>
      <c r="AA103" s="103">
        <v>0.48945697251135151</v>
      </c>
      <c r="AB103" s="103">
        <v>0.51545745366268958</v>
      </c>
      <c r="AC103" s="103">
        <v>0.51097804579468575</v>
      </c>
      <c r="AD103" s="103">
        <v>0.4834644107901569</v>
      </c>
      <c r="AE103" s="103">
        <v>0.48523831664021738</v>
      </c>
      <c r="AF103" s="103">
        <v>0.28243434684770541</v>
      </c>
      <c r="AG103" s="103">
        <v>0.49846484402911878</v>
      </c>
      <c r="AH103" s="103">
        <v>0.39535081386566162</v>
      </c>
      <c r="AI103" s="103">
        <v>0.46566012501716614</v>
      </c>
    </row>
  </sheetData>
  <phoneticPr fontId="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dimension ref="A1:I7816"/>
  <sheetViews>
    <sheetView topLeftCell="A5001" workbookViewId="0">
      <selection activeCell="K5016" sqref="K5016"/>
    </sheetView>
  </sheetViews>
  <sheetFormatPr defaultRowHeight="14.4" x14ac:dyDescent="0.3"/>
  <cols>
    <col min="1" max="1" width="48.88671875" bestFit="1" customWidth="1"/>
    <col min="2" max="2" width="12.5546875" bestFit="1" customWidth="1"/>
    <col min="3" max="3" width="23" bestFit="1" customWidth="1"/>
    <col min="4" max="4" width="16.88671875" bestFit="1" customWidth="1"/>
    <col min="5" max="5" width="12.44140625" customWidth="1"/>
  </cols>
  <sheetData>
    <row r="1" spans="1:9" x14ac:dyDescent="0.3">
      <c r="A1" t="s">
        <v>59</v>
      </c>
      <c r="B1" t="s">
        <v>43</v>
      </c>
      <c r="C1" t="s">
        <v>52</v>
      </c>
      <c r="D1" t="s">
        <v>53</v>
      </c>
      <c r="E1" t="s">
        <v>22</v>
      </c>
      <c r="F1" t="s">
        <v>56</v>
      </c>
      <c r="G1" t="s">
        <v>55</v>
      </c>
      <c r="H1" t="s">
        <v>1601</v>
      </c>
      <c r="I1" t="s">
        <v>786</v>
      </c>
    </row>
    <row r="2" spans="1:9" x14ac:dyDescent="0.3">
      <c r="A2" t="s">
        <v>1765</v>
      </c>
      <c r="B2" t="s">
        <v>44</v>
      </c>
      <c r="C2" t="s">
        <v>1763</v>
      </c>
      <c r="D2" t="s">
        <v>776</v>
      </c>
      <c r="E2" s="103">
        <v>7.8813888937216345E-2</v>
      </c>
      <c r="F2" s="103">
        <v>6782434</v>
      </c>
      <c r="G2" s="103"/>
      <c r="H2" t="s">
        <v>54</v>
      </c>
      <c r="I2" s="103"/>
    </row>
    <row r="3" spans="1:9" x14ac:dyDescent="0.3">
      <c r="A3" t="s">
        <v>1766</v>
      </c>
      <c r="B3" t="s">
        <v>44</v>
      </c>
      <c r="C3" t="s">
        <v>1763</v>
      </c>
      <c r="D3" t="s">
        <v>777</v>
      </c>
      <c r="E3" s="103">
        <v>0.32852453853587077</v>
      </c>
      <c r="F3" s="103">
        <v>6782434</v>
      </c>
      <c r="G3" s="103"/>
      <c r="H3" t="s">
        <v>54</v>
      </c>
      <c r="I3" s="103"/>
    </row>
    <row r="4" spans="1:9" x14ac:dyDescent="0.3">
      <c r="A4" t="s">
        <v>422</v>
      </c>
      <c r="B4" t="s">
        <v>44</v>
      </c>
      <c r="C4" t="s">
        <v>42</v>
      </c>
      <c r="D4" t="s">
        <v>776</v>
      </c>
      <c r="E4" s="103">
        <v>7.23517545471139E-2</v>
      </c>
      <c r="F4" s="103">
        <v>6782434</v>
      </c>
      <c r="G4" s="103"/>
      <c r="H4" t="s">
        <v>54</v>
      </c>
      <c r="I4" s="103"/>
    </row>
    <row r="5" spans="1:9" x14ac:dyDescent="0.3">
      <c r="A5" t="s">
        <v>423</v>
      </c>
      <c r="B5" t="s">
        <v>44</v>
      </c>
      <c r="C5" t="s">
        <v>42</v>
      </c>
      <c r="D5" t="s">
        <v>777</v>
      </c>
      <c r="E5" s="103">
        <v>0.30601241383255628</v>
      </c>
      <c r="F5" s="103">
        <v>6782434</v>
      </c>
      <c r="G5" s="103"/>
      <c r="H5" t="s">
        <v>54</v>
      </c>
      <c r="I5" s="103"/>
    </row>
    <row r="6" spans="1:9" x14ac:dyDescent="0.3">
      <c r="A6" t="s">
        <v>1767</v>
      </c>
      <c r="B6" t="s">
        <v>44</v>
      </c>
      <c r="C6" t="s">
        <v>1764</v>
      </c>
      <c r="D6" t="s">
        <v>776</v>
      </c>
      <c r="E6" s="103">
        <v>1.8480091365430168E-3</v>
      </c>
      <c r="F6" s="103">
        <v>6782434</v>
      </c>
      <c r="G6" s="103"/>
      <c r="H6" t="s">
        <v>54</v>
      </c>
      <c r="I6" s="103"/>
    </row>
    <row r="7" spans="1:9" x14ac:dyDescent="0.3">
      <c r="A7" t="s">
        <v>1768</v>
      </c>
      <c r="B7" t="s">
        <v>44</v>
      </c>
      <c r="C7" t="s">
        <v>1764</v>
      </c>
      <c r="D7" t="s">
        <v>777</v>
      </c>
      <c r="E7" s="103">
        <v>2.4499316911893283E-2</v>
      </c>
      <c r="F7" s="103">
        <v>6782434</v>
      </c>
      <c r="G7" s="103"/>
      <c r="H7" t="s">
        <v>54</v>
      </c>
      <c r="I7" s="103"/>
    </row>
    <row r="8" spans="1:9" x14ac:dyDescent="0.3">
      <c r="A8" t="s">
        <v>424</v>
      </c>
      <c r="B8" t="s">
        <v>44</v>
      </c>
      <c r="C8" t="s">
        <v>40</v>
      </c>
      <c r="D8" t="s">
        <v>776</v>
      </c>
      <c r="E8" s="103">
        <v>8.1300606832296493E-2</v>
      </c>
      <c r="F8" s="103">
        <v>6782434</v>
      </c>
      <c r="G8" s="103"/>
      <c r="H8" t="s">
        <v>54</v>
      </c>
      <c r="I8" s="103"/>
    </row>
    <row r="9" spans="1:9" x14ac:dyDescent="0.3">
      <c r="A9" t="s">
        <v>425</v>
      </c>
      <c r="B9" t="s">
        <v>44</v>
      </c>
      <c r="C9" t="s">
        <v>40</v>
      </c>
      <c r="D9" t="s">
        <v>777</v>
      </c>
      <c r="E9" s="103">
        <v>0.31020412436007488</v>
      </c>
      <c r="F9" s="103">
        <v>6782434</v>
      </c>
      <c r="G9" s="103"/>
      <c r="H9" t="s">
        <v>54</v>
      </c>
      <c r="I9" s="103"/>
    </row>
    <row r="10" spans="1:9" x14ac:dyDescent="0.3">
      <c r="A10" t="s">
        <v>7318</v>
      </c>
      <c r="B10" t="s">
        <v>44</v>
      </c>
      <c r="C10" t="s">
        <v>5066</v>
      </c>
      <c r="D10" t="s">
        <v>776</v>
      </c>
      <c r="E10" s="103">
        <v>8.156304948931313E-2</v>
      </c>
      <c r="F10" s="103">
        <v>6782434</v>
      </c>
      <c r="G10" s="103"/>
      <c r="H10" t="s">
        <v>54</v>
      </c>
      <c r="I10" s="103"/>
    </row>
    <row r="11" spans="1:9" x14ac:dyDescent="0.3">
      <c r="A11" t="s">
        <v>7319</v>
      </c>
      <c r="B11" t="s">
        <v>44</v>
      </c>
      <c r="C11" t="s">
        <v>5066</v>
      </c>
      <c r="D11" t="s">
        <v>777</v>
      </c>
      <c r="E11" s="103">
        <v>0.31433803852717179</v>
      </c>
      <c r="F11" s="103">
        <v>6782434</v>
      </c>
      <c r="G11" s="103"/>
      <c r="H11" t="s">
        <v>54</v>
      </c>
      <c r="I11" s="103"/>
    </row>
    <row r="12" spans="1:9" x14ac:dyDescent="0.3">
      <c r="A12" t="s">
        <v>5067</v>
      </c>
      <c r="B12" t="s">
        <v>44</v>
      </c>
      <c r="C12" t="s">
        <v>5065</v>
      </c>
      <c r="D12" t="s">
        <v>776</v>
      </c>
      <c r="E12" s="103">
        <v>8.156304948931313E-2</v>
      </c>
      <c r="F12" s="103">
        <v>6782434</v>
      </c>
      <c r="G12" s="103"/>
      <c r="H12" t="s">
        <v>54</v>
      </c>
      <c r="I12" s="103"/>
    </row>
    <row r="13" spans="1:9" x14ac:dyDescent="0.3">
      <c r="A13" t="s">
        <v>5068</v>
      </c>
      <c r="B13" t="s">
        <v>44</v>
      </c>
      <c r="C13" t="s">
        <v>5065</v>
      </c>
      <c r="D13" t="s">
        <v>777</v>
      </c>
      <c r="E13" s="103">
        <v>0.31046656701709152</v>
      </c>
      <c r="F13" s="103">
        <v>6782434</v>
      </c>
      <c r="G13" s="103"/>
      <c r="H13" t="s">
        <v>54</v>
      </c>
      <c r="I13" s="103"/>
    </row>
    <row r="14" spans="1:9" x14ac:dyDescent="0.3">
      <c r="A14" t="s">
        <v>5069</v>
      </c>
      <c r="B14" t="s">
        <v>44</v>
      </c>
      <c r="C14" t="s">
        <v>5064</v>
      </c>
      <c r="D14" t="s">
        <v>776</v>
      </c>
      <c r="E14" s="103">
        <v>8.2213700863141462E-2</v>
      </c>
      <c r="F14" s="103">
        <v>6782434</v>
      </c>
      <c r="G14" s="103"/>
      <c r="H14" t="s">
        <v>54</v>
      </c>
      <c r="I14" s="103"/>
    </row>
    <row r="15" spans="1:9" x14ac:dyDescent="0.3">
      <c r="A15" t="s">
        <v>5070</v>
      </c>
      <c r="B15" t="s">
        <v>44</v>
      </c>
      <c r="C15" t="s">
        <v>5064</v>
      </c>
      <c r="D15" t="s">
        <v>777</v>
      </c>
      <c r="E15" s="103">
        <v>0.31625431224247813</v>
      </c>
      <c r="F15" s="103">
        <v>6782434</v>
      </c>
      <c r="G15" s="103"/>
      <c r="H15" t="s">
        <v>54</v>
      </c>
      <c r="I15" s="103"/>
    </row>
    <row r="16" spans="1:9" x14ac:dyDescent="0.3">
      <c r="A16" t="s">
        <v>426</v>
      </c>
      <c r="B16" t="s">
        <v>44</v>
      </c>
      <c r="C16" t="s">
        <v>340</v>
      </c>
      <c r="D16" t="s">
        <v>776</v>
      </c>
      <c r="E16" s="103">
        <v>5.7094842353054967E-2</v>
      </c>
      <c r="F16" s="103">
        <v>6782434</v>
      </c>
      <c r="G16" s="103"/>
      <c r="H16" t="s">
        <v>54</v>
      </c>
      <c r="I16" s="103"/>
    </row>
    <row r="17" spans="1:9" x14ac:dyDescent="0.3">
      <c r="A17" t="s">
        <v>427</v>
      </c>
      <c r="B17" t="s">
        <v>44</v>
      </c>
      <c r="C17" t="s">
        <v>340</v>
      </c>
      <c r="D17" t="s">
        <v>777</v>
      </c>
      <c r="E17" s="103">
        <v>0.2874000690607531</v>
      </c>
      <c r="F17" s="103">
        <v>6782434</v>
      </c>
      <c r="G17" s="103"/>
      <c r="H17" t="s">
        <v>54</v>
      </c>
      <c r="I17" s="103"/>
    </row>
    <row r="18" spans="1:9" x14ac:dyDescent="0.3">
      <c r="A18" t="s">
        <v>1769</v>
      </c>
      <c r="B18" t="s">
        <v>45</v>
      </c>
      <c r="C18" t="s">
        <v>1763</v>
      </c>
      <c r="D18" t="s">
        <v>776</v>
      </c>
      <c r="E18" s="103">
        <v>2.6482477704935063E-2</v>
      </c>
      <c r="F18" s="103">
        <v>6782434</v>
      </c>
      <c r="G18" s="103"/>
      <c r="H18" t="s">
        <v>54</v>
      </c>
      <c r="I18" s="103"/>
    </row>
    <row r="19" spans="1:9" x14ac:dyDescent="0.3">
      <c r="A19" t="s">
        <v>1770</v>
      </c>
      <c r="B19" t="s">
        <v>45</v>
      </c>
      <c r="C19" t="s">
        <v>1763</v>
      </c>
      <c r="D19" t="s">
        <v>777</v>
      </c>
      <c r="E19" s="103">
        <v>0.12166323345348622</v>
      </c>
      <c r="F19" s="103">
        <v>6782434</v>
      </c>
      <c r="G19" s="103"/>
      <c r="H19" t="s">
        <v>54</v>
      </c>
      <c r="I19" s="103"/>
    </row>
    <row r="20" spans="1:9" x14ac:dyDescent="0.3">
      <c r="A20" t="s">
        <v>428</v>
      </c>
      <c r="B20" t="s">
        <v>45</v>
      </c>
      <c r="C20" t="s">
        <v>42</v>
      </c>
      <c r="D20" t="s">
        <v>776</v>
      </c>
      <c r="E20" s="103">
        <v>2.2399967767657819E-2</v>
      </c>
      <c r="F20" s="103">
        <v>6782434</v>
      </c>
      <c r="G20" s="103"/>
      <c r="H20" t="s">
        <v>54</v>
      </c>
      <c r="I20" s="103"/>
    </row>
    <row r="21" spans="1:9" x14ac:dyDescent="0.3">
      <c r="A21" t="s">
        <v>429</v>
      </c>
      <c r="B21" t="s">
        <v>45</v>
      </c>
      <c r="C21" t="s">
        <v>42</v>
      </c>
      <c r="D21" t="s">
        <v>777</v>
      </c>
      <c r="E21" s="103">
        <v>0.1112557329063148</v>
      </c>
      <c r="F21" s="103">
        <v>6782434</v>
      </c>
      <c r="G21" s="103"/>
      <c r="H21" t="s">
        <v>54</v>
      </c>
      <c r="I21" s="103"/>
    </row>
    <row r="22" spans="1:9" x14ac:dyDescent="0.3">
      <c r="A22" t="s">
        <v>1771</v>
      </c>
      <c r="B22" t="s">
        <v>45</v>
      </c>
      <c r="C22" t="s">
        <v>1764</v>
      </c>
      <c r="D22" t="s">
        <v>776</v>
      </c>
      <c r="E22" s="103">
        <v>2.2010586673765118E-3</v>
      </c>
      <c r="F22" s="103">
        <v>6782434</v>
      </c>
      <c r="G22" s="103"/>
      <c r="H22" t="s">
        <v>54</v>
      </c>
      <c r="I22" s="103"/>
    </row>
    <row r="23" spans="1:9" x14ac:dyDescent="0.3">
      <c r="A23" t="s">
        <v>1772</v>
      </c>
      <c r="B23" t="s">
        <v>45</v>
      </c>
      <c r="C23" t="s">
        <v>1764</v>
      </c>
      <c r="D23" t="s">
        <v>777</v>
      </c>
      <c r="E23" s="103">
        <v>6.4792776673642414E-3</v>
      </c>
      <c r="F23" s="103">
        <v>6782434</v>
      </c>
      <c r="G23" s="103"/>
      <c r="H23" t="s">
        <v>54</v>
      </c>
      <c r="I23" s="103"/>
    </row>
    <row r="24" spans="1:9" x14ac:dyDescent="0.3">
      <c r="A24" t="s">
        <v>430</v>
      </c>
      <c r="B24" t="s">
        <v>45</v>
      </c>
      <c r="C24" t="s">
        <v>40</v>
      </c>
      <c r="D24" t="s">
        <v>776</v>
      </c>
      <c r="E24" s="103">
        <v>2.7307758115247802E-2</v>
      </c>
      <c r="F24" s="103">
        <v>6782434</v>
      </c>
      <c r="G24" s="103"/>
      <c r="H24" t="s">
        <v>54</v>
      </c>
      <c r="I24" s="103"/>
    </row>
    <row r="25" spans="1:9" x14ac:dyDescent="0.3">
      <c r="A25" t="s">
        <v>431</v>
      </c>
      <c r="B25" t="s">
        <v>45</v>
      </c>
      <c r="C25" t="s">
        <v>40</v>
      </c>
      <c r="D25" t="s">
        <v>777</v>
      </c>
      <c r="E25" s="103">
        <v>0.1180363654268399</v>
      </c>
      <c r="F25" s="103">
        <v>6782434</v>
      </c>
      <c r="G25" s="103"/>
      <c r="H25" t="s">
        <v>54</v>
      </c>
      <c r="I25" s="103"/>
    </row>
    <row r="26" spans="1:9" x14ac:dyDescent="0.3">
      <c r="A26" t="s">
        <v>7320</v>
      </c>
      <c r="B26" t="s">
        <v>45</v>
      </c>
      <c r="C26" t="s">
        <v>5066</v>
      </c>
      <c r="D26" t="s">
        <v>776</v>
      </c>
      <c r="E26" s="103">
        <v>2.8165314905103524E-2</v>
      </c>
      <c r="F26" s="103">
        <v>6782434</v>
      </c>
      <c r="G26" s="103"/>
      <c r="H26" t="s">
        <v>54</v>
      </c>
      <c r="I26" s="103"/>
    </row>
    <row r="27" spans="1:9" x14ac:dyDescent="0.3">
      <c r="A27" t="s">
        <v>7321</v>
      </c>
      <c r="B27" t="s">
        <v>45</v>
      </c>
      <c r="C27" t="s">
        <v>5066</v>
      </c>
      <c r="D27" t="s">
        <v>777</v>
      </c>
      <c r="E27" s="103">
        <v>0.11970860465092893</v>
      </c>
      <c r="F27" s="103">
        <v>6782434</v>
      </c>
      <c r="G27" s="103"/>
      <c r="H27" t="s">
        <v>54</v>
      </c>
      <c r="I27" s="103"/>
    </row>
    <row r="28" spans="1:9" x14ac:dyDescent="0.3">
      <c r="A28" t="s">
        <v>5071</v>
      </c>
      <c r="B28" t="s">
        <v>45</v>
      </c>
      <c r="C28" t="s">
        <v>5065</v>
      </c>
      <c r="D28" t="s">
        <v>776</v>
      </c>
      <c r="E28" s="103">
        <v>2.814597720940001E-2</v>
      </c>
      <c r="F28" s="103">
        <v>6782434</v>
      </c>
      <c r="G28" s="103"/>
      <c r="H28" t="s">
        <v>54</v>
      </c>
      <c r="I28" s="103"/>
    </row>
    <row r="29" spans="1:9" x14ac:dyDescent="0.3">
      <c r="A29" t="s">
        <v>5072</v>
      </c>
      <c r="B29" t="s">
        <v>45</v>
      </c>
      <c r="C29" t="s">
        <v>5065</v>
      </c>
      <c r="D29" t="s">
        <v>777</v>
      </c>
      <c r="E29" s="103">
        <v>0.11852410807237788</v>
      </c>
      <c r="F29" s="103">
        <v>6782434</v>
      </c>
      <c r="G29" s="103"/>
      <c r="H29" t="s">
        <v>54</v>
      </c>
      <c r="I29" s="103"/>
    </row>
    <row r="30" spans="1:9" x14ac:dyDescent="0.3">
      <c r="A30" t="s">
        <v>5073</v>
      </c>
      <c r="B30" t="s">
        <v>45</v>
      </c>
      <c r="C30" t="s">
        <v>5064</v>
      </c>
      <c r="D30" t="s">
        <v>776</v>
      </c>
      <c r="E30" s="103">
        <v>2.8576578573898559E-2</v>
      </c>
      <c r="F30" s="103">
        <v>6782434</v>
      </c>
      <c r="G30" s="103"/>
      <c r="H30" t="s">
        <v>54</v>
      </c>
      <c r="I30" s="103"/>
    </row>
    <row r="31" spans="1:9" x14ac:dyDescent="0.3">
      <c r="A31" t="s">
        <v>5074</v>
      </c>
      <c r="B31" t="s">
        <v>45</v>
      </c>
      <c r="C31" t="s">
        <v>5064</v>
      </c>
      <c r="D31" t="s">
        <v>777</v>
      </c>
      <c r="E31" s="103">
        <v>0.12061933439753678</v>
      </c>
      <c r="F31" s="103">
        <v>6782434</v>
      </c>
      <c r="G31" s="103"/>
      <c r="H31" t="s">
        <v>54</v>
      </c>
      <c r="I31" s="103"/>
    </row>
    <row r="32" spans="1:9" x14ac:dyDescent="0.3">
      <c r="A32" t="s">
        <v>432</v>
      </c>
      <c r="B32" t="s">
        <v>45</v>
      </c>
      <c r="C32" t="s">
        <v>340</v>
      </c>
      <c r="D32" t="s">
        <v>776</v>
      </c>
      <c r="E32" s="103">
        <v>1.5049201571058598E-2</v>
      </c>
      <c r="F32" s="103">
        <v>6782434</v>
      </c>
      <c r="G32" s="103"/>
      <c r="H32" t="s">
        <v>54</v>
      </c>
      <c r="I32" s="103"/>
    </row>
    <row r="33" spans="1:9" x14ac:dyDescent="0.3">
      <c r="A33" t="s">
        <v>433</v>
      </c>
      <c r="B33" t="s">
        <v>45</v>
      </c>
      <c r="C33" t="s">
        <v>340</v>
      </c>
      <c r="D33" t="s">
        <v>777</v>
      </c>
      <c r="E33" s="103">
        <v>9.8389277025407021E-2</v>
      </c>
      <c r="F33" s="103">
        <v>6782434</v>
      </c>
      <c r="G33" s="103"/>
      <c r="H33" t="s">
        <v>54</v>
      </c>
      <c r="I33" s="103"/>
    </row>
    <row r="34" spans="1:9" x14ac:dyDescent="0.3">
      <c r="A34" t="s">
        <v>1773</v>
      </c>
      <c r="B34" t="s">
        <v>46</v>
      </c>
      <c r="C34" t="s">
        <v>1763</v>
      </c>
      <c r="D34" t="s">
        <v>776</v>
      </c>
      <c r="E34" s="103">
        <v>2.4687596465205078E-2</v>
      </c>
      <c r="F34" s="103">
        <v>6782434</v>
      </c>
      <c r="G34" s="103"/>
      <c r="H34" t="s">
        <v>54</v>
      </c>
      <c r="I34" s="103"/>
    </row>
    <row r="35" spans="1:9" x14ac:dyDescent="0.3">
      <c r="A35" t="s">
        <v>1774</v>
      </c>
      <c r="B35" t="s">
        <v>46</v>
      </c>
      <c r="C35" t="s">
        <v>1763</v>
      </c>
      <c r="D35" t="s">
        <v>777</v>
      </c>
      <c r="E35" s="103">
        <v>6.4865069423977087E-2</v>
      </c>
      <c r="F35" s="103">
        <v>6782434</v>
      </c>
      <c r="G35" s="103"/>
      <c r="H35" t="s">
        <v>54</v>
      </c>
      <c r="I35" s="103"/>
    </row>
    <row r="36" spans="1:9" x14ac:dyDescent="0.3">
      <c r="A36" t="s">
        <v>434</v>
      </c>
      <c r="B36" t="s">
        <v>46</v>
      </c>
      <c r="C36" t="s">
        <v>42</v>
      </c>
      <c r="D36" t="s">
        <v>776</v>
      </c>
      <c r="E36" s="103">
        <v>1.1438447627185903E-2</v>
      </c>
      <c r="F36" s="103">
        <v>6782434</v>
      </c>
      <c r="G36" s="103"/>
      <c r="H36" t="s">
        <v>54</v>
      </c>
      <c r="I36" s="103"/>
    </row>
    <row r="37" spans="1:9" x14ac:dyDescent="0.3">
      <c r="A37" t="s">
        <v>435</v>
      </c>
      <c r="B37" t="s">
        <v>46</v>
      </c>
      <c r="C37" t="s">
        <v>42</v>
      </c>
      <c r="D37" t="s">
        <v>777</v>
      </c>
      <c r="E37" s="103">
        <v>5.6941959435001847E-2</v>
      </c>
      <c r="F37" s="103">
        <v>6782434</v>
      </c>
      <c r="G37" s="103"/>
      <c r="H37" t="s">
        <v>54</v>
      </c>
      <c r="I37" s="103"/>
    </row>
    <row r="38" spans="1:9" x14ac:dyDescent="0.3">
      <c r="A38" t="s">
        <v>1775</v>
      </c>
      <c r="B38" t="s">
        <v>46</v>
      </c>
      <c r="C38" t="s">
        <v>1764</v>
      </c>
      <c r="D38" t="s">
        <v>776</v>
      </c>
      <c r="E38" s="103">
        <v>9.9222084623479222E-3</v>
      </c>
      <c r="F38" s="103">
        <v>6782434</v>
      </c>
      <c r="G38" s="103"/>
      <c r="H38" t="s">
        <v>54</v>
      </c>
      <c r="I38" s="103"/>
    </row>
    <row r="39" spans="1:9" x14ac:dyDescent="0.3">
      <c r="A39" t="s">
        <v>1776</v>
      </c>
      <c r="B39" t="s">
        <v>46</v>
      </c>
      <c r="C39" t="s">
        <v>1764</v>
      </c>
      <c r="D39" t="s">
        <v>777</v>
      </c>
      <c r="E39" s="103">
        <v>4.4258462570510226E-3</v>
      </c>
      <c r="F39" s="103">
        <v>6782434</v>
      </c>
      <c r="G39" s="103"/>
      <c r="H39" t="s">
        <v>54</v>
      </c>
      <c r="I39" s="103"/>
    </row>
    <row r="40" spans="1:9" x14ac:dyDescent="0.3">
      <c r="A40" t="s">
        <v>436</v>
      </c>
      <c r="B40" t="s">
        <v>46</v>
      </c>
      <c r="C40" t="s">
        <v>40</v>
      </c>
      <c r="D40" t="s">
        <v>776</v>
      </c>
      <c r="E40" s="103">
        <v>1.3124274290558518E-2</v>
      </c>
      <c r="F40" s="103">
        <v>6782434</v>
      </c>
      <c r="G40" s="103"/>
      <c r="H40" t="s">
        <v>54</v>
      </c>
      <c r="I40" s="103"/>
    </row>
    <row r="41" spans="1:9" x14ac:dyDescent="0.3">
      <c r="A41" t="s">
        <v>437</v>
      </c>
      <c r="B41" t="s">
        <v>46</v>
      </c>
      <c r="C41" t="s">
        <v>40</v>
      </c>
      <c r="D41" t="s">
        <v>777</v>
      </c>
      <c r="E41" s="103">
        <v>6.2659065338630401E-2</v>
      </c>
      <c r="F41" s="103">
        <v>6782434</v>
      </c>
      <c r="G41" s="103"/>
      <c r="H41" t="s">
        <v>54</v>
      </c>
      <c r="I41" s="103"/>
    </row>
    <row r="42" spans="1:9" x14ac:dyDescent="0.3">
      <c r="A42" t="s">
        <v>7322</v>
      </c>
      <c r="B42" t="s">
        <v>46</v>
      </c>
      <c r="C42" t="s">
        <v>5066</v>
      </c>
      <c r="D42" t="s">
        <v>776</v>
      </c>
      <c r="E42" s="103">
        <v>1.5722320974202921E-2</v>
      </c>
      <c r="F42" s="103">
        <v>6782434</v>
      </c>
      <c r="G42" s="103"/>
      <c r="H42" t="s">
        <v>54</v>
      </c>
      <c r="I42" s="103"/>
    </row>
    <row r="43" spans="1:9" x14ac:dyDescent="0.3">
      <c r="A43" t="s">
        <v>7323</v>
      </c>
      <c r="B43" t="s">
        <v>46</v>
      </c>
      <c r="C43" t="s">
        <v>5066</v>
      </c>
      <c r="D43" t="s">
        <v>777</v>
      </c>
      <c r="E43" s="103">
        <v>6.3945035681747725E-2</v>
      </c>
      <c r="F43" s="103">
        <v>6782434</v>
      </c>
      <c r="G43" s="103"/>
      <c r="H43" t="s">
        <v>54</v>
      </c>
      <c r="I43" s="103"/>
    </row>
    <row r="44" spans="1:9" x14ac:dyDescent="0.3">
      <c r="A44" t="s">
        <v>5075</v>
      </c>
      <c r="B44" t="s">
        <v>46</v>
      </c>
      <c r="C44" t="s">
        <v>5065</v>
      </c>
      <c r="D44" t="s">
        <v>776</v>
      </c>
      <c r="E44" s="103">
        <v>1.559774243123912E-2</v>
      </c>
      <c r="F44" s="103">
        <v>6782434</v>
      </c>
      <c r="G44" s="103"/>
      <c r="H44" t="s">
        <v>54</v>
      </c>
      <c r="I44" s="103"/>
    </row>
    <row r="45" spans="1:9" x14ac:dyDescent="0.3">
      <c r="A45" t="s">
        <v>5076</v>
      </c>
      <c r="B45" t="s">
        <v>46</v>
      </c>
      <c r="C45" t="s">
        <v>5065</v>
      </c>
      <c r="D45" t="s">
        <v>777</v>
      </c>
      <c r="E45" s="103">
        <v>6.3501368031741959E-2</v>
      </c>
      <c r="F45" s="103">
        <v>6782434</v>
      </c>
      <c r="G45" s="103"/>
      <c r="H45" t="s">
        <v>54</v>
      </c>
      <c r="I45" s="103"/>
    </row>
    <row r="46" spans="1:9" x14ac:dyDescent="0.3">
      <c r="A46" t="s">
        <v>5077</v>
      </c>
      <c r="B46" t="s">
        <v>46</v>
      </c>
      <c r="C46" t="s">
        <v>5064</v>
      </c>
      <c r="D46" t="s">
        <v>776</v>
      </c>
      <c r="E46" s="103">
        <v>1.5328958867446193E-2</v>
      </c>
      <c r="F46" s="103">
        <v>6782434</v>
      </c>
      <c r="G46" s="103"/>
      <c r="H46" t="s">
        <v>54</v>
      </c>
      <c r="I46" s="103"/>
    </row>
    <row r="47" spans="1:9" x14ac:dyDescent="0.3">
      <c r="A47" t="s">
        <v>5078</v>
      </c>
      <c r="B47" t="s">
        <v>46</v>
      </c>
      <c r="C47" t="s">
        <v>5064</v>
      </c>
      <c r="D47" t="s">
        <v>777</v>
      </c>
      <c r="E47" s="103">
        <v>6.4444313304079417E-2</v>
      </c>
      <c r="F47" s="103">
        <v>6782434</v>
      </c>
      <c r="G47" s="103"/>
      <c r="H47" t="s">
        <v>54</v>
      </c>
      <c r="I47" s="103"/>
    </row>
    <row r="48" spans="1:9" x14ac:dyDescent="0.3">
      <c r="A48" t="s">
        <v>438</v>
      </c>
      <c r="B48" t="s">
        <v>46</v>
      </c>
      <c r="C48" t="s">
        <v>340</v>
      </c>
      <c r="D48" t="s">
        <v>776</v>
      </c>
      <c r="E48" s="103">
        <v>5.6566269125967097E-3</v>
      </c>
      <c r="F48" s="103">
        <v>6782434</v>
      </c>
      <c r="G48" s="103"/>
      <c r="H48" t="s">
        <v>54</v>
      </c>
      <c r="I48" s="103"/>
    </row>
    <row r="49" spans="1:9" x14ac:dyDescent="0.3">
      <c r="A49" t="s">
        <v>439</v>
      </c>
      <c r="B49" t="s">
        <v>46</v>
      </c>
      <c r="C49" t="s">
        <v>340</v>
      </c>
      <c r="D49" t="s">
        <v>777</v>
      </c>
      <c r="E49" s="103">
        <v>4.7035414527958529E-2</v>
      </c>
      <c r="F49" s="103">
        <v>6782434</v>
      </c>
      <c r="G49" s="103"/>
      <c r="H49" t="s">
        <v>54</v>
      </c>
      <c r="I49" s="103"/>
    </row>
    <row r="50" spans="1:9" x14ac:dyDescent="0.3">
      <c r="A50" t="s">
        <v>4873</v>
      </c>
      <c r="B50" t="s">
        <v>51</v>
      </c>
      <c r="C50" t="s">
        <v>4868</v>
      </c>
      <c r="D50" t="s">
        <v>40</v>
      </c>
      <c r="E50" s="103">
        <v>3.1524068868853876E-5</v>
      </c>
      <c r="F50" s="103">
        <v>677931</v>
      </c>
      <c r="G50" s="103">
        <v>1</v>
      </c>
      <c r="H50" t="s">
        <v>54</v>
      </c>
      <c r="I50" s="103"/>
    </row>
    <row r="51" spans="1:9" x14ac:dyDescent="0.3">
      <c r="A51" t="s">
        <v>5184</v>
      </c>
      <c r="B51" t="s">
        <v>51</v>
      </c>
      <c r="C51" t="s">
        <v>4868</v>
      </c>
      <c r="D51" t="s">
        <v>5064</v>
      </c>
      <c r="E51" s="103">
        <v>3.2099693184273178E-5</v>
      </c>
      <c r="F51" s="103">
        <v>677931</v>
      </c>
      <c r="G51" s="103">
        <v>1</v>
      </c>
      <c r="H51" t="s">
        <v>54</v>
      </c>
      <c r="I51" s="103"/>
    </row>
    <row r="52" spans="1:9" x14ac:dyDescent="0.3">
      <c r="A52" t="s">
        <v>5185</v>
      </c>
      <c r="B52" t="s">
        <v>51</v>
      </c>
      <c r="C52" t="s">
        <v>4868</v>
      </c>
      <c r="D52" t="s">
        <v>5065</v>
      </c>
      <c r="E52" s="103">
        <v>3.1524068868853876E-5</v>
      </c>
      <c r="F52" s="103">
        <v>677931</v>
      </c>
      <c r="G52" s="103">
        <v>1</v>
      </c>
      <c r="H52" t="s">
        <v>54</v>
      </c>
      <c r="I52" s="103"/>
    </row>
    <row r="53" spans="1:9" x14ac:dyDescent="0.3">
      <c r="A53" t="s">
        <v>5186</v>
      </c>
      <c r="B53" t="s">
        <v>51</v>
      </c>
      <c r="C53" t="s">
        <v>4868</v>
      </c>
      <c r="D53" t="s">
        <v>5066</v>
      </c>
      <c r="E53" s="103">
        <v>3.1524068868853876E-5</v>
      </c>
      <c r="F53" s="103">
        <v>677931</v>
      </c>
      <c r="G53" s="103">
        <v>1</v>
      </c>
      <c r="H53" t="s">
        <v>54</v>
      </c>
      <c r="I53" s="103"/>
    </row>
    <row r="54" spans="1:9" x14ac:dyDescent="0.3">
      <c r="A54" t="s">
        <v>4874</v>
      </c>
      <c r="B54" t="s">
        <v>51</v>
      </c>
      <c r="C54" t="s">
        <v>4868</v>
      </c>
      <c r="D54" t="s">
        <v>42</v>
      </c>
      <c r="E54" s="103">
        <v>3.1276944007688517E-5</v>
      </c>
      <c r="F54" s="103">
        <v>677931</v>
      </c>
      <c r="G54" s="103">
        <v>1</v>
      </c>
      <c r="H54" t="s">
        <v>54</v>
      </c>
      <c r="I54" s="103"/>
    </row>
    <row r="55" spans="1:9" x14ac:dyDescent="0.3">
      <c r="A55" t="s">
        <v>4875</v>
      </c>
      <c r="B55" t="s">
        <v>51</v>
      </c>
      <c r="C55" t="s">
        <v>4868</v>
      </c>
      <c r="D55" t="s">
        <v>1763</v>
      </c>
      <c r="E55" s="103">
        <v>3.289922124622878E-5</v>
      </c>
      <c r="F55" s="103">
        <v>677931</v>
      </c>
      <c r="G55" s="103">
        <v>1</v>
      </c>
      <c r="H55" t="s">
        <v>54</v>
      </c>
      <c r="I55" s="103"/>
    </row>
    <row r="56" spans="1:9" x14ac:dyDescent="0.3">
      <c r="A56" t="s">
        <v>4876</v>
      </c>
      <c r="B56" t="s">
        <v>51</v>
      </c>
      <c r="C56" t="s">
        <v>4868</v>
      </c>
      <c r="D56" t="s">
        <v>1764</v>
      </c>
      <c r="E56" s="103">
        <v>9.071835688790114E-6</v>
      </c>
      <c r="F56" s="103">
        <v>677931</v>
      </c>
      <c r="G56" s="103">
        <v>1</v>
      </c>
      <c r="H56" t="s">
        <v>54</v>
      </c>
      <c r="I56" s="103"/>
    </row>
    <row r="57" spans="1:9" x14ac:dyDescent="0.3">
      <c r="A57" t="s">
        <v>4877</v>
      </c>
      <c r="B57" t="s">
        <v>51</v>
      </c>
      <c r="C57" t="s">
        <v>4868</v>
      </c>
      <c r="D57" t="s">
        <v>340</v>
      </c>
      <c r="E57" s="103">
        <v>3.2077938227766133E-5</v>
      </c>
      <c r="F57" s="103">
        <v>677931</v>
      </c>
      <c r="G57" s="103">
        <v>1</v>
      </c>
      <c r="H57" t="s">
        <v>54</v>
      </c>
      <c r="I57" s="103"/>
    </row>
    <row r="58" spans="1:9" x14ac:dyDescent="0.3">
      <c r="A58" t="s">
        <v>4878</v>
      </c>
      <c r="B58" t="s">
        <v>51</v>
      </c>
      <c r="C58" t="s">
        <v>4868</v>
      </c>
      <c r="D58" t="s">
        <v>777</v>
      </c>
      <c r="E58" s="103">
        <v>1.3371356034251944E-5</v>
      </c>
      <c r="F58" s="103">
        <v>677931</v>
      </c>
      <c r="G58" s="103">
        <v>1</v>
      </c>
      <c r="H58" t="s">
        <v>54</v>
      </c>
      <c r="I58" s="103"/>
    </row>
    <row r="59" spans="1:9" x14ac:dyDescent="0.3">
      <c r="A59" t="s">
        <v>4879</v>
      </c>
      <c r="B59" t="s">
        <v>51</v>
      </c>
      <c r="C59" t="s">
        <v>4868</v>
      </c>
      <c r="D59" t="s">
        <v>776</v>
      </c>
      <c r="E59" s="103">
        <v>2.7950317567877257E-5</v>
      </c>
      <c r="F59" s="103">
        <v>677931</v>
      </c>
      <c r="G59" s="103">
        <v>1</v>
      </c>
      <c r="H59" t="s">
        <v>54</v>
      </c>
      <c r="I59" s="103"/>
    </row>
    <row r="60" spans="1:9" x14ac:dyDescent="0.3">
      <c r="A60" t="s">
        <v>816</v>
      </c>
      <c r="B60" t="s">
        <v>51</v>
      </c>
      <c r="C60" t="s">
        <v>36</v>
      </c>
      <c r="D60" t="s">
        <v>40</v>
      </c>
      <c r="E60" s="103">
        <v>0.11069874818527858</v>
      </c>
      <c r="F60" s="103">
        <v>677931</v>
      </c>
      <c r="G60" s="103">
        <v>1</v>
      </c>
      <c r="H60" t="s">
        <v>54</v>
      </c>
      <c r="I60" s="103"/>
    </row>
    <row r="61" spans="1:9" x14ac:dyDescent="0.3">
      <c r="A61" t="s">
        <v>5088</v>
      </c>
      <c r="B61" t="s">
        <v>51</v>
      </c>
      <c r="C61" t="s">
        <v>36</v>
      </c>
      <c r="D61" t="s">
        <v>5064</v>
      </c>
      <c r="E61" s="103">
        <v>0.11069874818527858</v>
      </c>
      <c r="F61" s="103">
        <v>677931</v>
      </c>
      <c r="G61" s="103">
        <v>1</v>
      </c>
      <c r="H61" t="s">
        <v>54</v>
      </c>
      <c r="I61" s="103"/>
    </row>
    <row r="62" spans="1:9" x14ac:dyDescent="0.3">
      <c r="A62" t="s">
        <v>5089</v>
      </c>
      <c r="B62" t="s">
        <v>51</v>
      </c>
      <c r="C62" t="s">
        <v>36</v>
      </c>
      <c r="D62" t="s">
        <v>5065</v>
      </c>
      <c r="E62" s="103">
        <v>0.11069874818527858</v>
      </c>
      <c r="F62" s="103">
        <v>677931</v>
      </c>
      <c r="G62" s="103">
        <v>1</v>
      </c>
      <c r="H62" t="s">
        <v>54</v>
      </c>
      <c r="I62" s="103"/>
    </row>
    <row r="63" spans="1:9" x14ac:dyDescent="0.3">
      <c r="A63" t="s">
        <v>5090</v>
      </c>
      <c r="B63" t="s">
        <v>51</v>
      </c>
      <c r="C63" t="s">
        <v>36</v>
      </c>
      <c r="D63" t="s">
        <v>5066</v>
      </c>
      <c r="E63" s="103">
        <v>0.11069874818527858</v>
      </c>
      <c r="F63" s="103">
        <v>677931</v>
      </c>
      <c r="G63" s="103">
        <v>1</v>
      </c>
      <c r="H63" t="s">
        <v>54</v>
      </c>
      <c r="I63" s="103"/>
    </row>
    <row r="64" spans="1:9" x14ac:dyDescent="0.3">
      <c r="A64" t="s">
        <v>814</v>
      </c>
      <c r="B64" t="s">
        <v>51</v>
      </c>
      <c r="C64" t="s">
        <v>36</v>
      </c>
      <c r="D64" t="s">
        <v>42</v>
      </c>
      <c r="E64" s="103">
        <v>9.0914699919071196E-2</v>
      </c>
      <c r="F64" s="103">
        <v>677931</v>
      </c>
      <c r="G64" s="103">
        <v>1</v>
      </c>
      <c r="H64" t="s">
        <v>54</v>
      </c>
      <c r="I64" s="103"/>
    </row>
    <row r="65" spans="1:9" x14ac:dyDescent="0.3">
      <c r="A65" t="s">
        <v>1809</v>
      </c>
      <c r="B65" t="s">
        <v>51</v>
      </c>
      <c r="C65" t="s">
        <v>36</v>
      </c>
      <c r="D65" t="s">
        <v>1763</v>
      </c>
      <c r="E65" s="103">
        <v>9.399054940968303E-2</v>
      </c>
      <c r="F65" s="103">
        <v>677931</v>
      </c>
      <c r="G65" s="103">
        <v>1</v>
      </c>
      <c r="H65" t="s">
        <v>54</v>
      </c>
      <c r="I65" s="103"/>
    </row>
    <row r="66" spans="1:9" x14ac:dyDescent="0.3">
      <c r="A66" t="s">
        <v>1810</v>
      </c>
      <c r="B66" t="s">
        <v>51</v>
      </c>
      <c r="C66" t="s">
        <v>36</v>
      </c>
      <c r="D66" t="s">
        <v>1764</v>
      </c>
      <c r="E66" s="103">
        <v>1.5613871776513653E-2</v>
      </c>
      <c r="F66" s="103">
        <v>677931</v>
      </c>
      <c r="G66" s="103">
        <v>1</v>
      </c>
      <c r="H66" t="s">
        <v>54</v>
      </c>
      <c r="I66" s="103"/>
    </row>
    <row r="67" spans="1:9" x14ac:dyDescent="0.3">
      <c r="A67" t="s">
        <v>815</v>
      </c>
      <c r="B67" t="s">
        <v>51</v>
      </c>
      <c r="C67" t="s">
        <v>36</v>
      </c>
      <c r="D67" t="s">
        <v>340</v>
      </c>
      <c r="E67" s="103">
        <v>7.0803905192176109E-2</v>
      </c>
      <c r="F67" s="103">
        <v>677931</v>
      </c>
      <c r="G67" s="103">
        <v>1</v>
      </c>
      <c r="H67" t="s">
        <v>54</v>
      </c>
      <c r="I67" s="103"/>
    </row>
    <row r="68" spans="1:9" x14ac:dyDescent="0.3">
      <c r="A68" t="s">
        <v>458</v>
      </c>
      <c r="B68" t="s">
        <v>51</v>
      </c>
      <c r="C68" t="s">
        <v>36</v>
      </c>
      <c r="D68" t="s">
        <v>777</v>
      </c>
      <c r="E68" s="103">
        <v>2.9886480778897783E-2</v>
      </c>
      <c r="F68" s="103">
        <v>677931</v>
      </c>
      <c r="G68" s="103">
        <v>1</v>
      </c>
      <c r="H68" t="s">
        <v>54</v>
      </c>
      <c r="I68" s="103"/>
    </row>
    <row r="69" spans="1:9" x14ac:dyDescent="0.3">
      <c r="A69" t="s">
        <v>459</v>
      </c>
      <c r="B69" t="s">
        <v>51</v>
      </c>
      <c r="C69" t="s">
        <v>36</v>
      </c>
      <c r="D69" t="s">
        <v>776</v>
      </c>
      <c r="E69" s="103">
        <v>6.3186882828627292E-2</v>
      </c>
      <c r="F69" s="103">
        <v>677931</v>
      </c>
      <c r="G69" s="103">
        <v>1</v>
      </c>
      <c r="H69" t="s">
        <v>54</v>
      </c>
      <c r="I69" s="103"/>
    </row>
    <row r="70" spans="1:9" x14ac:dyDescent="0.3">
      <c r="A70" t="s">
        <v>819</v>
      </c>
      <c r="B70" t="s">
        <v>51</v>
      </c>
      <c r="C70" t="s">
        <v>37</v>
      </c>
      <c r="D70" t="s">
        <v>40</v>
      </c>
      <c r="E70" s="103">
        <v>0.17410921317273872</v>
      </c>
      <c r="F70" s="103">
        <v>677931</v>
      </c>
      <c r="G70" s="103">
        <v>1</v>
      </c>
      <c r="H70" t="s">
        <v>54</v>
      </c>
      <c r="I70" s="103"/>
    </row>
    <row r="71" spans="1:9" x14ac:dyDescent="0.3">
      <c r="A71" t="s">
        <v>5091</v>
      </c>
      <c r="B71" t="s">
        <v>51</v>
      </c>
      <c r="C71" t="s">
        <v>37</v>
      </c>
      <c r="D71" t="s">
        <v>5064</v>
      </c>
      <c r="E71" s="103">
        <v>0.17412026797482663</v>
      </c>
      <c r="F71" s="103">
        <v>677931</v>
      </c>
      <c r="G71" s="103">
        <v>1</v>
      </c>
      <c r="H71" t="s">
        <v>54</v>
      </c>
      <c r="I71" s="103"/>
    </row>
    <row r="72" spans="1:9" x14ac:dyDescent="0.3">
      <c r="A72" t="s">
        <v>5092</v>
      </c>
      <c r="B72" t="s">
        <v>51</v>
      </c>
      <c r="C72" t="s">
        <v>37</v>
      </c>
      <c r="D72" t="s">
        <v>5065</v>
      </c>
      <c r="E72" s="103">
        <v>0.17410921317273872</v>
      </c>
      <c r="F72" s="103">
        <v>677931</v>
      </c>
      <c r="G72" s="103">
        <v>1</v>
      </c>
      <c r="H72" t="s">
        <v>54</v>
      </c>
      <c r="I72" s="103"/>
    </row>
    <row r="73" spans="1:9" x14ac:dyDescent="0.3">
      <c r="A73" t="s">
        <v>5093</v>
      </c>
      <c r="B73" t="s">
        <v>51</v>
      </c>
      <c r="C73" t="s">
        <v>37</v>
      </c>
      <c r="D73" t="s">
        <v>5066</v>
      </c>
      <c r="E73" s="103">
        <v>0.17412026797482663</v>
      </c>
      <c r="F73" s="103">
        <v>677931</v>
      </c>
      <c r="G73" s="103">
        <v>1</v>
      </c>
      <c r="H73" t="s">
        <v>54</v>
      </c>
      <c r="I73" s="103"/>
    </row>
    <row r="74" spans="1:9" x14ac:dyDescent="0.3">
      <c r="A74" t="s">
        <v>817</v>
      </c>
      <c r="B74" t="s">
        <v>51</v>
      </c>
      <c r="C74" t="s">
        <v>37</v>
      </c>
      <c r="D74" t="s">
        <v>42</v>
      </c>
      <c r="E74" s="103">
        <v>0.24423854276322091</v>
      </c>
      <c r="F74" s="103">
        <v>677931</v>
      </c>
      <c r="G74" s="103">
        <v>1</v>
      </c>
      <c r="H74" t="s">
        <v>54</v>
      </c>
      <c r="I74" s="103"/>
    </row>
    <row r="75" spans="1:9" x14ac:dyDescent="0.3">
      <c r="A75" t="s">
        <v>1777</v>
      </c>
      <c r="B75" t="s">
        <v>51</v>
      </c>
      <c r="C75" t="s">
        <v>37</v>
      </c>
      <c r="D75" t="s">
        <v>1763</v>
      </c>
      <c r="E75" s="103">
        <v>6.0599365742774018E-2</v>
      </c>
      <c r="F75" s="103">
        <v>677931</v>
      </c>
      <c r="G75" s="103">
        <v>1</v>
      </c>
      <c r="H75" t="s">
        <v>54</v>
      </c>
      <c r="I75" s="103"/>
    </row>
    <row r="76" spans="1:9" x14ac:dyDescent="0.3">
      <c r="A76" t="s">
        <v>1778</v>
      </c>
      <c r="B76" t="s">
        <v>51</v>
      </c>
      <c r="C76" t="s">
        <v>37</v>
      </c>
      <c r="D76" t="s">
        <v>1764</v>
      </c>
      <c r="E76" s="103">
        <v>2.820833098542953E-2</v>
      </c>
      <c r="F76" s="103">
        <v>677931</v>
      </c>
      <c r="G76" s="103">
        <v>1</v>
      </c>
      <c r="H76" t="s">
        <v>54</v>
      </c>
      <c r="I76" s="103"/>
    </row>
    <row r="77" spans="1:9" x14ac:dyDescent="0.3">
      <c r="A77" t="s">
        <v>818</v>
      </c>
      <c r="B77" t="s">
        <v>51</v>
      </c>
      <c r="C77" t="s">
        <v>37</v>
      </c>
      <c r="D77" t="s">
        <v>340</v>
      </c>
      <c r="E77" s="103">
        <v>0.10395427760851166</v>
      </c>
      <c r="F77" s="103">
        <v>677931</v>
      </c>
      <c r="G77" s="103">
        <v>1</v>
      </c>
      <c r="H77" t="s">
        <v>54</v>
      </c>
      <c r="I77" s="103"/>
    </row>
    <row r="78" spans="1:9" x14ac:dyDescent="0.3">
      <c r="A78" t="s">
        <v>460</v>
      </c>
      <c r="B78" t="s">
        <v>51</v>
      </c>
      <c r="C78" t="s">
        <v>37</v>
      </c>
      <c r="D78" t="s">
        <v>777</v>
      </c>
      <c r="E78" s="103">
        <v>5.3862793088184299E-2</v>
      </c>
      <c r="F78" s="103">
        <v>677931</v>
      </c>
      <c r="G78" s="103">
        <v>1</v>
      </c>
      <c r="H78" t="s">
        <v>54</v>
      </c>
      <c r="I78" s="103"/>
    </row>
    <row r="79" spans="1:9" x14ac:dyDescent="0.3">
      <c r="A79" t="s">
        <v>461</v>
      </c>
      <c r="B79" t="s">
        <v>51</v>
      </c>
      <c r="C79" t="s">
        <v>37</v>
      </c>
      <c r="D79" t="s">
        <v>776</v>
      </c>
      <c r="E79" s="103">
        <v>0.12224450010577788</v>
      </c>
      <c r="F79" s="103">
        <v>677931</v>
      </c>
      <c r="G79" s="103">
        <v>1</v>
      </c>
      <c r="H79" t="s">
        <v>54</v>
      </c>
      <c r="I79" s="103"/>
    </row>
    <row r="80" spans="1:9" x14ac:dyDescent="0.3">
      <c r="A80" t="s">
        <v>822</v>
      </c>
      <c r="B80" t="s">
        <v>51</v>
      </c>
      <c r="C80" t="s">
        <v>38</v>
      </c>
      <c r="D80" t="s">
        <v>40</v>
      </c>
      <c r="E80" s="103">
        <v>0.12990925041380522</v>
      </c>
      <c r="F80" s="103">
        <v>677931</v>
      </c>
      <c r="G80" s="103">
        <v>1</v>
      </c>
      <c r="H80" t="s">
        <v>54</v>
      </c>
      <c r="I80" s="103"/>
    </row>
    <row r="81" spans="1:9" x14ac:dyDescent="0.3">
      <c r="A81" t="s">
        <v>5094</v>
      </c>
      <c r="B81" t="s">
        <v>51</v>
      </c>
      <c r="C81" t="s">
        <v>38</v>
      </c>
      <c r="D81" t="s">
        <v>5064</v>
      </c>
      <c r="E81" s="103">
        <v>0.12990925041380522</v>
      </c>
      <c r="F81" s="103">
        <v>677931</v>
      </c>
      <c r="G81" s="103">
        <v>1</v>
      </c>
      <c r="H81" t="s">
        <v>54</v>
      </c>
      <c r="I81" s="103"/>
    </row>
    <row r="82" spans="1:9" x14ac:dyDescent="0.3">
      <c r="A82" t="s">
        <v>5095</v>
      </c>
      <c r="B82" t="s">
        <v>51</v>
      </c>
      <c r="C82" t="s">
        <v>38</v>
      </c>
      <c r="D82" t="s">
        <v>5065</v>
      </c>
      <c r="E82" s="103">
        <v>0.12990925041380522</v>
      </c>
      <c r="F82" s="103">
        <v>677931</v>
      </c>
      <c r="G82" s="103">
        <v>1</v>
      </c>
      <c r="H82" t="s">
        <v>54</v>
      </c>
      <c r="I82" s="103"/>
    </row>
    <row r="83" spans="1:9" x14ac:dyDescent="0.3">
      <c r="A83" t="s">
        <v>5096</v>
      </c>
      <c r="B83" t="s">
        <v>51</v>
      </c>
      <c r="C83" t="s">
        <v>38</v>
      </c>
      <c r="D83" t="s">
        <v>5066</v>
      </c>
      <c r="E83" s="103">
        <v>0.12990925041380522</v>
      </c>
      <c r="F83" s="103">
        <v>677931</v>
      </c>
      <c r="G83" s="103">
        <v>1</v>
      </c>
      <c r="H83" t="s">
        <v>54</v>
      </c>
      <c r="I83" s="103"/>
    </row>
    <row r="84" spans="1:9" x14ac:dyDescent="0.3">
      <c r="A84" t="s">
        <v>820</v>
      </c>
      <c r="B84" t="s">
        <v>51</v>
      </c>
      <c r="C84" t="s">
        <v>38</v>
      </c>
      <c r="D84" t="s">
        <v>42</v>
      </c>
      <c r="E84" s="103">
        <v>0.12121216681130707</v>
      </c>
      <c r="F84" s="103">
        <v>677931</v>
      </c>
      <c r="G84" s="103">
        <v>1</v>
      </c>
      <c r="H84" t="s">
        <v>54</v>
      </c>
      <c r="I84" s="103"/>
    </row>
    <row r="85" spans="1:9" x14ac:dyDescent="0.3">
      <c r="A85" t="s">
        <v>1779</v>
      </c>
      <c r="B85" t="s">
        <v>51</v>
      </c>
      <c r="C85" t="s">
        <v>38</v>
      </c>
      <c r="D85" t="s">
        <v>1763</v>
      </c>
      <c r="E85" s="103">
        <v>0.16453424245401946</v>
      </c>
      <c r="F85" s="103">
        <v>677931</v>
      </c>
      <c r="G85" s="103">
        <v>1</v>
      </c>
      <c r="H85" t="s">
        <v>54</v>
      </c>
      <c r="I85" s="103"/>
    </row>
    <row r="86" spans="1:9" x14ac:dyDescent="0.3">
      <c r="A86" t="s">
        <v>1780</v>
      </c>
      <c r="B86" t="s">
        <v>51</v>
      </c>
      <c r="C86" t="s">
        <v>38</v>
      </c>
      <c r="D86" t="s">
        <v>1764</v>
      </c>
      <c r="E86" s="103">
        <v>4.6306663893294062E-2</v>
      </c>
      <c r="F86" s="103">
        <v>677931</v>
      </c>
      <c r="G86" s="103">
        <v>1</v>
      </c>
      <c r="H86" t="s">
        <v>54</v>
      </c>
      <c r="I86" s="103"/>
    </row>
    <row r="87" spans="1:9" x14ac:dyDescent="0.3">
      <c r="A87" t="s">
        <v>821</v>
      </c>
      <c r="B87" t="s">
        <v>51</v>
      </c>
      <c r="C87" t="s">
        <v>38</v>
      </c>
      <c r="D87" t="s">
        <v>340</v>
      </c>
      <c r="E87" s="103">
        <v>4.7554905019503643E-2</v>
      </c>
      <c r="F87" s="103">
        <v>677931</v>
      </c>
      <c r="G87" s="103">
        <v>1</v>
      </c>
      <c r="H87" t="s">
        <v>54</v>
      </c>
      <c r="I87" s="103"/>
    </row>
    <row r="88" spans="1:9" x14ac:dyDescent="0.3">
      <c r="A88" t="s">
        <v>462</v>
      </c>
      <c r="B88" t="s">
        <v>51</v>
      </c>
      <c r="C88" t="s">
        <v>38</v>
      </c>
      <c r="D88" t="s">
        <v>777</v>
      </c>
      <c r="E88" s="103">
        <v>3.7218038452962766E-2</v>
      </c>
      <c r="F88" s="103">
        <v>677931</v>
      </c>
      <c r="G88" s="103">
        <v>1</v>
      </c>
      <c r="H88" t="s">
        <v>54</v>
      </c>
      <c r="I88" s="103"/>
    </row>
    <row r="89" spans="1:9" x14ac:dyDescent="0.3">
      <c r="A89" t="s">
        <v>463</v>
      </c>
      <c r="B89" t="s">
        <v>51</v>
      </c>
      <c r="C89" t="s">
        <v>38</v>
      </c>
      <c r="D89" t="s">
        <v>776</v>
      </c>
      <c r="E89" s="103">
        <v>8.1632726586278223E-2</v>
      </c>
      <c r="F89" s="103">
        <v>677931</v>
      </c>
      <c r="G89" s="103">
        <v>1</v>
      </c>
      <c r="H89" t="s">
        <v>54</v>
      </c>
      <c r="I89" s="103"/>
    </row>
    <row r="90" spans="1:9" x14ac:dyDescent="0.3">
      <c r="A90" t="s">
        <v>825</v>
      </c>
      <c r="B90" t="s">
        <v>51</v>
      </c>
      <c r="C90" t="s">
        <v>39</v>
      </c>
      <c r="D90" t="s">
        <v>40</v>
      </c>
      <c r="E90" s="103">
        <v>1.6951449784519419E-4</v>
      </c>
      <c r="F90" s="103">
        <v>677931</v>
      </c>
      <c r="G90" s="103">
        <v>1</v>
      </c>
      <c r="H90" t="s">
        <v>54</v>
      </c>
      <c r="I90" s="103"/>
    </row>
    <row r="91" spans="1:9" x14ac:dyDescent="0.3">
      <c r="A91" t="s">
        <v>5097</v>
      </c>
      <c r="B91" t="s">
        <v>51</v>
      </c>
      <c r="C91" t="s">
        <v>39</v>
      </c>
      <c r="D91" t="s">
        <v>5064</v>
      </c>
      <c r="E91" s="103">
        <v>1.6951449784519419E-4</v>
      </c>
      <c r="F91" s="103">
        <v>677931</v>
      </c>
      <c r="G91" s="103">
        <v>1</v>
      </c>
      <c r="H91" t="s">
        <v>54</v>
      </c>
      <c r="I91" s="103"/>
    </row>
    <row r="92" spans="1:9" x14ac:dyDescent="0.3">
      <c r="A92" t="s">
        <v>5098</v>
      </c>
      <c r="B92" t="s">
        <v>51</v>
      </c>
      <c r="C92" t="s">
        <v>39</v>
      </c>
      <c r="D92" t="s">
        <v>5065</v>
      </c>
      <c r="E92" s="103">
        <v>1.6951449784519419E-4</v>
      </c>
      <c r="F92" s="103">
        <v>677931</v>
      </c>
      <c r="G92" s="103">
        <v>1</v>
      </c>
      <c r="H92" t="s">
        <v>54</v>
      </c>
      <c r="I92" s="103"/>
    </row>
    <row r="93" spans="1:9" x14ac:dyDescent="0.3">
      <c r="A93" t="s">
        <v>5099</v>
      </c>
      <c r="B93" t="s">
        <v>51</v>
      </c>
      <c r="C93" t="s">
        <v>39</v>
      </c>
      <c r="D93" t="s">
        <v>5066</v>
      </c>
      <c r="E93" s="103">
        <v>1.6951449784519419E-4</v>
      </c>
      <c r="F93" s="103">
        <v>677931</v>
      </c>
      <c r="G93" s="103">
        <v>1</v>
      </c>
      <c r="H93" t="s">
        <v>54</v>
      </c>
      <c r="I93" s="103"/>
    </row>
    <row r="94" spans="1:9" x14ac:dyDescent="0.3">
      <c r="A94" t="s">
        <v>823</v>
      </c>
      <c r="B94" t="s">
        <v>51</v>
      </c>
      <c r="C94" t="s">
        <v>39</v>
      </c>
      <c r="D94" t="s">
        <v>42</v>
      </c>
      <c r="E94" s="103">
        <v>1.6773070263382587E-4</v>
      </c>
      <c r="F94" s="103">
        <v>677931</v>
      </c>
      <c r="G94" s="103">
        <v>1</v>
      </c>
      <c r="H94" t="s">
        <v>54</v>
      </c>
      <c r="I94" s="103"/>
    </row>
    <row r="95" spans="1:9" x14ac:dyDescent="0.3">
      <c r="A95" t="s">
        <v>1781</v>
      </c>
      <c r="B95" t="s">
        <v>51</v>
      </c>
      <c r="C95" t="s">
        <v>39</v>
      </c>
      <c r="D95" t="s">
        <v>1763</v>
      </c>
      <c r="E95" s="103">
        <v>1.8142381324900026E-4</v>
      </c>
      <c r="F95" s="103">
        <v>677931</v>
      </c>
      <c r="G95" s="103">
        <v>1</v>
      </c>
      <c r="H95" t="s">
        <v>54</v>
      </c>
      <c r="I95" s="103"/>
    </row>
    <row r="96" spans="1:9" x14ac:dyDescent="0.3">
      <c r="A96" t="s">
        <v>1782</v>
      </c>
      <c r="B96" t="s">
        <v>51</v>
      </c>
      <c r="C96" t="s">
        <v>39</v>
      </c>
      <c r="D96" t="s">
        <v>1764</v>
      </c>
      <c r="E96" s="103">
        <v>8.5478111031035125E-5</v>
      </c>
      <c r="F96" s="103">
        <v>677931</v>
      </c>
      <c r="G96" s="103">
        <v>1</v>
      </c>
      <c r="H96" t="s">
        <v>54</v>
      </c>
      <c r="I96" s="103"/>
    </row>
    <row r="97" spans="1:9" x14ac:dyDescent="0.3">
      <c r="A97" t="s">
        <v>824</v>
      </c>
      <c r="B97" t="s">
        <v>51</v>
      </c>
      <c r="C97" t="s">
        <v>39</v>
      </c>
      <c r="D97" t="s">
        <v>340</v>
      </c>
      <c r="E97" s="103">
        <v>1.0530699877660286E-4</v>
      </c>
      <c r="F97" s="103">
        <v>677931</v>
      </c>
      <c r="G97" s="103">
        <v>1</v>
      </c>
      <c r="H97" t="s">
        <v>54</v>
      </c>
      <c r="I97" s="103"/>
    </row>
    <row r="98" spans="1:9" x14ac:dyDescent="0.3">
      <c r="A98" t="s">
        <v>464</v>
      </c>
      <c r="B98" t="s">
        <v>51</v>
      </c>
      <c r="C98" t="s">
        <v>39</v>
      </c>
      <c r="D98" t="s">
        <v>777</v>
      </c>
      <c r="E98" s="103">
        <v>5.3321179566297737E-5</v>
      </c>
      <c r="F98" s="103">
        <v>677931</v>
      </c>
      <c r="G98" s="103">
        <v>1</v>
      </c>
      <c r="H98" t="s">
        <v>54</v>
      </c>
      <c r="I98" s="103"/>
    </row>
    <row r="99" spans="1:9" x14ac:dyDescent="0.3">
      <c r="A99" t="s">
        <v>465</v>
      </c>
      <c r="B99" t="s">
        <v>51</v>
      </c>
      <c r="C99" t="s">
        <v>39</v>
      </c>
      <c r="D99" t="s">
        <v>776</v>
      </c>
      <c r="E99" s="103">
        <v>1.1096835062057456E-4</v>
      </c>
      <c r="F99" s="103">
        <v>677931</v>
      </c>
      <c r="G99" s="103">
        <v>1</v>
      </c>
      <c r="H99" t="s">
        <v>54</v>
      </c>
      <c r="I99" s="103"/>
    </row>
    <row r="100" spans="1:9" x14ac:dyDescent="0.3">
      <c r="A100" t="s">
        <v>2594</v>
      </c>
      <c r="B100" t="s">
        <v>51</v>
      </c>
      <c r="C100" t="s">
        <v>2584</v>
      </c>
      <c r="D100" t="s">
        <v>40</v>
      </c>
      <c r="E100" s="103">
        <v>1.9779822119819618E-2</v>
      </c>
      <c r="F100" s="103">
        <v>677931</v>
      </c>
      <c r="G100" s="103">
        <v>1</v>
      </c>
      <c r="H100" t="s">
        <v>54</v>
      </c>
      <c r="I100" s="103"/>
    </row>
    <row r="101" spans="1:9" x14ac:dyDescent="0.3">
      <c r="A101" t="s">
        <v>5100</v>
      </c>
      <c r="B101" t="s">
        <v>51</v>
      </c>
      <c r="C101" t="s">
        <v>2584</v>
      </c>
      <c r="D101" t="s">
        <v>5064</v>
      </c>
      <c r="E101" s="103">
        <v>1.9779822119819618E-2</v>
      </c>
      <c r="F101" s="103">
        <v>677931</v>
      </c>
      <c r="G101" s="103">
        <v>1</v>
      </c>
      <c r="H101" t="s">
        <v>54</v>
      </c>
      <c r="I101" s="103"/>
    </row>
    <row r="102" spans="1:9" x14ac:dyDescent="0.3">
      <c r="A102" t="s">
        <v>5101</v>
      </c>
      <c r="B102" t="s">
        <v>51</v>
      </c>
      <c r="C102" t="s">
        <v>2584</v>
      </c>
      <c r="D102" t="s">
        <v>5065</v>
      </c>
      <c r="E102" s="103">
        <v>1.9779822119819618E-2</v>
      </c>
      <c r="F102" s="103">
        <v>677931</v>
      </c>
      <c r="G102" s="103">
        <v>1</v>
      </c>
      <c r="H102" t="s">
        <v>54</v>
      </c>
      <c r="I102" s="103"/>
    </row>
    <row r="103" spans="1:9" x14ac:dyDescent="0.3">
      <c r="A103" t="s">
        <v>5102</v>
      </c>
      <c r="B103" t="s">
        <v>51</v>
      </c>
      <c r="C103" t="s">
        <v>2584</v>
      </c>
      <c r="D103" t="s">
        <v>5066</v>
      </c>
      <c r="E103" s="103">
        <v>1.9779822119819618E-2</v>
      </c>
      <c r="F103" s="103">
        <v>677931</v>
      </c>
      <c r="G103" s="103">
        <v>1</v>
      </c>
      <c r="H103" t="s">
        <v>54</v>
      </c>
      <c r="I103" s="103"/>
    </row>
    <row r="104" spans="1:9" x14ac:dyDescent="0.3">
      <c r="A104" t="s">
        <v>2595</v>
      </c>
      <c r="B104" t="s">
        <v>51</v>
      </c>
      <c r="C104" t="s">
        <v>2584</v>
      </c>
      <c r="D104" t="s">
        <v>42</v>
      </c>
      <c r="E104" s="103">
        <v>1.6709207723363449E-2</v>
      </c>
      <c r="F104" s="103">
        <v>677931</v>
      </c>
      <c r="G104" s="103">
        <v>1</v>
      </c>
      <c r="H104" t="s">
        <v>54</v>
      </c>
      <c r="I104" s="103"/>
    </row>
    <row r="105" spans="1:9" x14ac:dyDescent="0.3">
      <c r="A105" t="s">
        <v>2596</v>
      </c>
      <c r="B105" t="s">
        <v>51</v>
      </c>
      <c r="C105" t="s">
        <v>2584</v>
      </c>
      <c r="D105" t="s">
        <v>1763</v>
      </c>
      <c r="E105" s="103">
        <v>1.7122126625192347E-2</v>
      </c>
      <c r="F105" s="103">
        <v>677931</v>
      </c>
      <c r="G105" s="103">
        <v>1</v>
      </c>
      <c r="H105" t="s">
        <v>54</v>
      </c>
      <c r="I105" s="103"/>
    </row>
    <row r="106" spans="1:9" x14ac:dyDescent="0.3">
      <c r="A106" t="s">
        <v>2597</v>
      </c>
      <c r="B106" t="s">
        <v>51</v>
      </c>
      <c r="C106" t="s">
        <v>2584</v>
      </c>
      <c r="D106" t="s">
        <v>1764</v>
      </c>
      <c r="E106" s="103">
        <v>3.1477927486774173E-3</v>
      </c>
      <c r="F106" s="103">
        <v>677931</v>
      </c>
      <c r="G106" s="103">
        <v>1</v>
      </c>
      <c r="H106" t="s">
        <v>54</v>
      </c>
      <c r="I106" s="103"/>
    </row>
    <row r="107" spans="1:9" x14ac:dyDescent="0.3">
      <c r="A107" t="s">
        <v>2598</v>
      </c>
      <c r="B107" t="s">
        <v>51</v>
      </c>
      <c r="C107" t="s">
        <v>2584</v>
      </c>
      <c r="D107" t="s">
        <v>340</v>
      </c>
      <c r="E107" s="103">
        <v>1.3960431531884702E-2</v>
      </c>
      <c r="F107" s="103">
        <v>677931</v>
      </c>
      <c r="G107" s="103">
        <v>1</v>
      </c>
      <c r="H107" t="s">
        <v>54</v>
      </c>
      <c r="I107" s="103"/>
    </row>
    <row r="108" spans="1:9" x14ac:dyDescent="0.3">
      <c r="A108" t="s">
        <v>2599</v>
      </c>
      <c r="B108" t="s">
        <v>51</v>
      </c>
      <c r="C108" t="s">
        <v>2584</v>
      </c>
      <c r="D108" t="s">
        <v>777</v>
      </c>
      <c r="E108" s="103">
        <v>5.7235667465982141E-3</v>
      </c>
      <c r="F108" s="103">
        <v>677931</v>
      </c>
      <c r="G108" s="103">
        <v>1</v>
      </c>
      <c r="H108" t="s">
        <v>54</v>
      </c>
      <c r="I108" s="103"/>
    </row>
    <row r="109" spans="1:9" x14ac:dyDescent="0.3">
      <c r="A109" t="s">
        <v>2600</v>
      </c>
      <c r="B109" t="s">
        <v>51</v>
      </c>
      <c r="C109" t="s">
        <v>2584</v>
      </c>
      <c r="D109" t="s">
        <v>776</v>
      </c>
      <c r="E109" s="103">
        <v>1.2143138355038751E-2</v>
      </c>
      <c r="F109" s="103">
        <v>677931</v>
      </c>
      <c r="G109" s="103">
        <v>1</v>
      </c>
      <c r="H109" t="s">
        <v>54</v>
      </c>
      <c r="I109" s="103"/>
    </row>
    <row r="110" spans="1:9" x14ac:dyDescent="0.3">
      <c r="A110" t="s">
        <v>2601</v>
      </c>
      <c r="B110" t="s">
        <v>51</v>
      </c>
      <c r="C110" t="s">
        <v>2585</v>
      </c>
      <c r="D110" t="s">
        <v>40</v>
      </c>
      <c r="E110" s="103">
        <v>3.9159887393482584E-3</v>
      </c>
      <c r="F110" s="103">
        <v>677931</v>
      </c>
      <c r="G110" s="103">
        <v>1</v>
      </c>
      <c r="H110" t="s">
        <v>54</v>
      </c>
      <c r="I110" s="103"/>
    </row>
    <row r="111" spans="1:9" x14ac:dyDescent="0.3">
      <c r="A111" t="s">
        <v>5103</v>
      </c>
      <c r="B111" t="s">
        <v>51</v>
      </c>
      <c r="C111" t="s">
        <v>2585</v>
      </c>
      <c r="D111" t="s">
        <v>5064</v>
      </c>
      <c r="E111" s="103">
        <v>3.9159887393482584E-3</v>
      </c>
      <c r="F111" s="103">
        <v>677931</v>
      </c>
      <c r="G111" s="103">
        <v>1</v>
      </c>
      <c r="H111" t="s">
        <v>54</v>
      </c>
      <c r="I111" s="103"/>
    </row>
    <row r="112" spans="1:9" x14ac:dyDescent="0.3">
      <c r="A112" t="s">
        <v>5104</v>
      </c>
      <c r="B112" t="s">
        <v>51</v>
      </c>
      <c r="C112" t="s">
        <v>2585</v>
      </c>
      <c r="D112" t="s">
        <v>5065</v>
      </c>
      <c r="E112" s="103">
        <v>3.9159887393482584E-3</v>
      </c>
      <c r="F112" s="103">
        <v>677931</v>
      </c>
      <c r="G112" s="103">
        <v>1</v>
      </c>
      <c r="H112" t="s">
        <v>54</v>
      </c>
      <c r="I112" s="103"/>
    </row>
    <row r="113" spans="1:9" x14ac:dyDescent="0.3">
      <c r="A113" t="s">
        <v>5105</v>
      </c>
      <c r="B113" t="s">
        <v>51</v>
      </c>
      <c r="C113" t="s">
        <v>2585</v>
      </c>
      <c r="D113" t="s">
        <v>5066</v>
      </c>
      <c r="E113" s="103">
        <v>3.9159887393482584E-3</v>
      </c>
      <c r="F113" s="103">
        <v>677931</v>
      </c>
      <c r="G113" s="103">
        <v>1</v>
      </c>
      <c r="H113" t="s">
        <v>54</v>
      </c>
      <c r="I113" s="103"/>
    </row>
    <row r="114" spans="1:9" x14ac:dyDescent="0.3">
      <c r="A114" t="s">
        <v>2602</v>
      </c>
      <c r="B114" t="s">
        <v>51</v>
      </c>
      <c r="C114" t="s">
        <v>2585</v>
      </c>
      <c r="D114" t="s">
        <v>42</v>
      </c>
      <c r="E114" s="103">
        <v>3.5267997698263864E-3</v>
      </c>
      <c r="F114" s="103">
        <v>677931</v>
      </c>
      <c r="G114" s="103">
        <v>1</v>
      </c>
      <c r="H114" t="s">
        <v>54</v>
      </c>
      <c r="I114" s="103"/>
    </row>
    <row r="115" spans="1:9" x14ac:dyDescent="0.3">
      <c r="A115" t="s">
        <v>2603</v>
      </c>
      <c r="B115" t="s">
        <v>51</v>
      </c>
      <c r="C115" t="s">
        <v>2585</v>
      </c>
      <c r="D115" t="s">
        <v>1763</v>
      </c>
      <c r="E115" s="103">
        <v>3.5067975068499273E-3</v>
      </c>
      <c r="F115" s="103">
        <v>677931</v>
      </c>
      <c r="G115" s="103">
        <v>1</v>
      </c>
      <c r="H115" t="s">
        <v>54</v>
      </c>
      <c r="I115" s="103"/>
    </row>
    <row r="116" spans="1:9" x14ac:dyDescent="0.3">
      <c r="A116" t="s">
        <v>2604</v>
      </c>
      <c r="B116" t="s">
        <v>51</v>
      </c>
      <c r="C116" t="s">
        <v>2585</v>
      </c>
      <c r="D116" t="s">
        <v>1764</v>
      </c>
      <c r="E116" s="103">
        <v>7.250509770142053E-4</v>
      </c>
      <c r="F116" s="103">
        <v>677931</v>
      </c>
      <c r="G116" s="103">
        <v>1</v>
      </c>
      <c r="H116" t="s">
        <v>54</v>
      </c>
      <c r="I116" s="103"/>
    </row>
    <row r="117" spans="1:9" x14ac:dyDescent="0.3">
      <c r="A117" t="s">
        <v>2605</v>
      </c>
      <c r="B117" t="s">
        <v>51</v>
      </c>
      <c r="C117" t="s">
        <v>2585</v>
      </c>
      <c r="D117" t="s">
        <v>340</v>
      </c>
      <c r="E117" s="103">
        <v>2.7010600219074189E-3</v>
      </c>
      <c r="F117" s="103">
        <v>677931</v>
      </c>
      <c r="G117" s="103">
        <v>1</v>
      </c>
      <c r="H117" t="s">
        <v>54</v>
      </c>
      <c r="I117" s="103"/>
    </row>
    <row r="118" spans="1:9" x14ac:dyDescent="0.3">
      <c r="A118" t="s">
        <v>2606</v>
      </c>
      <c r="B118" t="s">
        <v>51</v>
      </c>
      <c r="C118" t="s">
        <v>2585</v>
      </c>
      <c r="D118" t="s">
        <v>777</v>
      </c>
      <c r="E118" s="103">
        <v>1.0095339223848629E-3</v>
      </c>
      <c r="F118" s="103">
        <v>677931</v>
      </c>
      <c r="G118" s="103">
        <v>1</v>
      </c>
      <c r="H118" t="s">
        <v>54</v>
      </c>
      <c r="I118" s="103"/>
    </row>
    <row r="119" spans="1:9" x14ac:dyDescent="0.3">
      <c r="A119" t="s">
        <v>2607</v>
      </c>
      <c r="B119" t="s">
        <v>51</v>
      </c>
      <c r="C119" t="s">
        <v>2585</v>
      </c>
      <c r="D119" t="s">
        <v>776</v>
      </c>
      <c r="E119" s="103">
        <v>2.7076518748026359E-3</v>
      </c>
      <c r="F119" s="103">
        <v>677931</v>
      </c>
      <c r="G119" s="103">
        <v>1</v>
      </c>
      <c r="H119" t="s">
        <v>54</v>
      </c>
      <c r="I119" s="103"/>
    </row>
    <row r="120" spans="1:9" x14ac:dyDescent="0.3">
      <c r="A120" t="s">
        <v>2587</v>
      </c>
      <c r="B120" t="s">
        <v>51</v>
      </c>
      <c r="C120" t="s">
        <v>2586</v>
      </c>
      <c r="D120" t="s">
        <v>40</v>
      </c>
      <c r="E120" s="103">
        <v>2.6361918946616286E-3</v>
      </c>
      <c r="F120" s="103">
        <v>677931</v>
      </c>
      <c r="G120" s="103">
        <v>1</v>
      </c>
      <c r="H120" t="s">
        <v>54</v>
      </c>
      <c r="I120" s="103"/>
    </row>
    <row r="121" spans="1:9" x14ac:dyDescent="0.3">
      <c r="A121" t="s">
        <v>5106</v>
      </c>
      <c r="B121" t="s">
        <v>51</v>
      </c>
      <c r="C121" t="s">
        <v>2586</v>
      </c>
      <c r="D121" t="s">
        <v>5064</v>
      </c>
      <c r="E121" s="103">
        <v>2.6361918946616286E-3</v>
      </c>
      <c r="F121" s="103">
        <v>677931</v>
      </c>
      <c r="G121" s="103">
        <v>1</v>
      </c>
      <c r="H121" t="s">
        <v>54</v>
      </c>
      <c r="I121" s="103"/>
    </row>
    <row r="122" spans="1:9" x14ac:dyDescent="0.3">
      <c r="A122" t="s">
        <v>5107</v>
      </c>
      <c r="B122" t="s">
        <v>51</v>
      </c>
      <c r="C122" t="s">
        <v>2586</v>
      </c>
      <c r="D122" t="s">
        <v>5065</v>
      </c>
      <c r="E122" s="103">
        <v>2.6361918946616286E-3</v>
      </c>
      <c r="F122" s="103">
        <v>677931</v>
      </c>
      <c r="G122" s="103">
        <v>1</v>
      </c>
      <c r="H122" t="s">
        <v>54</v>
      </c>
      <c r="I122" s="103"/>
    </row>
    <row r="123" spans="1:9" x14ac:dyDescent="0.3">
      <c r="A123" t="s">
        <v>5108</v>
      </c>
      <c r="B123" t="s">
        <v>51</v>
      </c>
      <c r="C123" t="s">
        <v>2586</v>
      </c>
      <c r="D123" t="s">
        <v>5066</v>
      </c>
      <c r="E123" s="103">
        <v>2.6361918946616286E-3</v>
      </c>
      <c r="F123" s="103">
        <v>677931</v>
      </c>
      <c r="G123" s="103">
        <v>1</v>
      </c>
      <c r="H123" t="s">
        <v>54</v>
      </c>
      <c r="I123" s="103"/>
    </row>
    <row r="124" spans="1:9" x14ac:dyDescent="0.3">
      <c r="A124" t="s">
        <v>2588</v>
      </c>
      <c r="B124" t="s">
        <v>51</v>
      </c>
      <c r="C124" t="s">
        <v>2586</v>
      </c>
      <c r="D124" t="s">
        <v>42</v>
      </c>
      <c r="E124" s="103">
        <v>2.112127793476931E-3</v>
      </c>
      <c r="F124" s="103">
        <v>677931</v>
      </c>
      <c r="G124" s="103">
        <v>1</v>
      </c>
      <c r="H124" t="s">
        <v>54</v>
      </c>
      <c r="I124" s="103"/>
    </row>
    <row r="125" spans="1:9" x14ac:dyDescent="0.3">
      <c r="A125" t="s">
        <v>2589</v>
      </c>
      <c r="B125" t="s">
        <v>51</v>
      </c>
      <c r="C125" t="s">
        <v>2586</v>
      </c>
      <c r="D125" t="s">
        <v>1763</v>
      </c>
      <c r="E125" s="103">
        <v>1.7372056340328739E-3</v>
      </c>
      <c r="F125" s="103">
        <v>677931</v>
      </c>
      <c r="G125" s="103">
        <v>1</v>
      </c>
      <c r="H125" t="s">
        <v>54</v>
      </c>
      <c r="I125" s="103"/>
    </row>
    <row r="126" spans="1:9" x14ac:dyDescent="0.3">
      <c r="A126" t="s">
        <v>2590</v>
      </c>
      <c r="B126" t="s">
        <v>51</v>
      </c>
      <c r="C126" t="s">
        <v>2586</v>
      </c>
      <c r="D126" t="s">
        <v>1764</v>
      </c>
      <c r="E126" s="103">
        <v>2.3875127396503723E-4</v>
      </c>
      <c r="F126" s="103">
        <v>677931</v>
      </c>
      <c r="G126" s="103">
        <v>1</v>
      </c>
      <c r="H126" t="s">
        <v>54</v>
      </c>
      <c r="I126" s="103"/>
    </row>
    <row r="127" spans="1:9" x14ac:dyDescent="0.3">
      <c r="A127" t="s">
        <v>2591</v>
      </c>
      <c r="B127" t="s">
        <v>51</v>
      </c>
      <c r="C127" t="s">
        <v>2586</v>
      </c>
      <c r="D127" t="s">
        <v>340</v>
      </c>
      <c r="E127" s="103">
        <v>2.066699190957472E-3</v>
      </c>
      <c r="F127" s="103">
        <v>677931</v>
      </c>
      <c r="G127" s="103">
        <v>1</v>
      </c>
      <c r="H127" t="s">
        <v>54</v>
      </c>
      <c r="I127" s="103"/>
    </row>
    <row r="128" spans="1:9" x14ac:dyDescent="0.3">
      <c r="A128" t="s">
        <v>2592</v>
      </c>
      <c r="B128" t="s">
        <v>51</v>
      </c>
      <c r="C128" t="s">
        <v>2586</v>
      </c>
      <c r="D128" t="s">
        <v>777</v>
      </c>
      <c r="E128" s="103">
        <v>8.7347068573137771E-4</v>
      </c>
      <c r="F128" s="103">
        <v>677931</v>
      </c>
      <c r="G128" s="103">
        <v>1</v>
      </c>
      <c r="H128" t="s">
        <v>54</v>
      </c>
      <c r="I128" s="103"/>
    </row>
    <row r="129" spans="1:9" x14ac:dyDescent="0.3">
      <c r="A129" t="s">
        <v>2593</v>
      </c>
      <c r="B129" t="s">
        <v>51</v>
      </c>
      <c r="C129" t="s">
        <v>2586</v>
      </c>
      <c r="D129" t="s">
        <v>776</v>
      </c>
      <c r="E129" s="103">
        <v>1.8256730468531558E-3</v>
      </c>
      <c r="F129" s="103">
        <v>677931</v>
      </c>
      <c r="G129" s="103">
        <v>1</v>
      </c>
      <c r="H129" t="s">
        <v>54</v>
      </c>
      <c r="I129" s="103"/>
    </row>
    <row r="130" spans="1:9" x14ac:dyDescent="0.3">
      <c r="A130" t="s">
        <v>3116</v>
      </c>
      <c r="B130" t="s">
        <v>51</v>
      </c>
      <c r="C130" t="s">
        <v>3115</v>
      </c>
      <c r="D130" t="s">
        <v>40</v>
      </c>
      <c r="E130" s="103">
        <v>3.8403301095814584E-4</v>
      </c>
      <c r="F130" s="103">
        <v>677931</v>
      </c>
      <c r="G130" s="103">
        <v>1</v>
      </c>
      <c r="H130" t="s">
        <v>54</v>
      </c>
      <c r="I130" s="103"/>
    </row>
    <row r="131" spans="1:9" x14ac:dyDescent="0.3">
      <c r="A131" t="s">
        <v>5112</v>
      </c>
      <c r="B131" t="s">
        <v>51</v>
      </c>
      <c r="C131" t="s">
        <v>3115</v>
      </c>
      <c r="D131" t="s">
        <v>5064</v>
      </c>
      <c r="E131" s="103">
        <v>3.8403301095814584E-4</v>
      </c>
      <c r="F131" s="103">
        <v>677931</v>
      </c>
      <c r="G131" s="103">
        <v>1</v>
      </c>
      <c r="H131" t="s">
        <v>54</v>
      </c>
      <c r="I131" s="103"/>
    </row>
    <row r="132" spans="1:9" x14ac:dyDescent="0.3">
      <c r="A132" t="s">
        <v>5113</v>
      </c>
      <c r="B132" t="s">
        <v>51</v>
      </c>
      <c r="C132" t="s">
        <v>3115</v>
      </c>
      <c r="D132" t="s">
        <v>5065</v>
      </c>
      <c r="E132" s="103">
        <v>3.8403301095814584E-4</v>
      </c>
      <c r="F132" s="103">
        <v>677931</v>
      </c>
      <c r="G132" s="103">
        <v>1</v>
      </c>
      <c r="H132" t="s">
        <v>54</v>
      </c>
      <c r="I132" s="103"/>
    </row>
    <row r="133" spans="1:9" x14ac:dyDescent="0.3">
      <c r="A133" t="s">
        <v>5114</v>
      </c>
      <c r="B133" t="s">
        <v>51</v>
      </c>
      <c r="C133" t="s">
        <v>3115</v>
      </c>
      <c r="D133" t="s">
        <v>5066</v>
      </c>
      <c r="E133" s="103">
        <v>3.8403301095814584E-4</v>
      </c>
      <c r="F133" s="103">
        <v>677931</v>
      </c>
      <c r="G133" s="103">
        <v>1</v>
      </c>
      <c r="H133" t="s">
        <v>54</v>
      </c>
      <c r="I133" s="103"/>
    </row>
    <row r="134" spans="1:9" x14ac:dyDescent="0.3">
      <c r="A134" t="s">
        <v>3117</v>
      </c>
      <c r="B134" t="s">
        <v>51</v>
      </c>
      <c r="C134" t="s">
        <v>3115</v>
      </c>
      <c r="D134" t="s">
        <v>42</v>
      </c>
      <c r="E134" s="103">
        <v>2.2318739435880352E-4</v>
      </c>
      <c r="F134" s="103">
        <v>677931</v>
      </c>
      <c r="G134" s="103">
        <v>1</v>
      </c>
      <c r="H134" t="s">
        <v>54</v>
      </c>
      <c r="I134" s="103"/>
    </row>
    <row r="135" spans="1:9" x14ac:dyDescent="0.3">
      <c r="A135" t="s">
        <v>3118</v>
      </c>
      <c r="B135" t="s">
        <v>51</v>
      </c>
      <c r="C135" t="s">
        <v>3115</v>
      </c>
      <c r="D135" t="s">
        <v>1763</v>
      </c>
      <c r="E135" s="103">
        <v>2.3216880500193207E-4</v>
      </c>
      <c r="F135" s="103">
        <v>677931</v>
      </c>
      <c r="G135" s="103">
        <v>1</v>
      </c>
      <c r="H135" t="s">
        <v>54</v>
      </c>
      <c r="I135" s="103"/>
    </row>
    <row r="136" spans="1:9" x14ac:dyDescent="0.3">
      <c r="A136" t="s">
        <v>3119</v>
      </c>
      <c r="B136" t="s">
        <v>51</v>
      </c>
      <c r="C136" t="s">
        <v>3115</v>
      </c>
      <c r="D136" t="s">
        <v>1764</v>
      </c>
      <c r="E136" s="103">
        <v>6.8239269729421912E-5</v>
      </c>
      <c r="F136" s="103">
        <v>677931</v>
      </c>
      <c r="G136" s="103">
        <v>1</v>
      </c>
      <c r="H136" t="s">
        <v>54</v>
      </c>
      <c r="I136" s="103"/>
    </row>
    <row r="137" spans="1:9" x14ac:dyDescent="0.3">
      <c r="A137" t="s">
        <v>3120</v>
      </c>
      <c r="B137" t="s">
        <v>51</v>
      </c>
      <c r="C137" t="s">
        <v>3115</v>
      </c>
      <c r="D137" t="s">
        <v>340</v>
      </c>
      <c r="E137" s="103">
        <v>3.8489481636100564E-4</v>
      </c>
      <c r="F137" s="103">
        <v>677931</v>
      </c>
      <c r="G137" s="103">
        <v>1</v>
      </c>
      <c r="H137" t="s">
        <v>54</v>
      </c>
      <c r="I137" s="103"/>
    </row>
    <row r="138" spans="1:9" x14ac:dyDescent="0.3">
      <c r="A138" t="s">
        <v>3121</v>
      </c>
      <c r="B138" t="s">
        <v>51</v>
      </c>
      <c r="C138" t="s">
        <v>3115</v>
      </c>
      <c r="D138" t="s">
        <v>777</v>
      </c>
      <c r="E138" s="103">
        <v>1.9808646102295293E-4</v>
      </c>
      <c r="F138" s="103">
        <v>677931</v>
      </c>
      <c r="G138" s="103">
        <v>1</v>
      </c>
      <c r="H138" t="s">
        <v>54</v>
      </c>
      <c r="I138" s="103"/>
    </row>
    <row r="139" spans="1:9" x14ac:dyDescent="0.3">
      <c r="A139" t="s">
        <v>3122</v>
      </c>
      <c r="B139" t="s">
        <v>51</v>
      </c>
      <c r="C139" t="s">
        <v>3115</v>
      </c>
      <c r="D139" t="s">
        <v>776</v>
      </c>
      <c r="E139" s="103">
        <v>4.1224384079224997E-4</v>
      </c>
      <c r="F139" s="103">
        <v>677931</v>
      </c>
      <c r="G139" s="103">
        <v>1</v>
      </c>
      <c r="H139" t="s">
        <v>54</v>
      </c>
      <c r="I139" s="103"/>
    </row>
    <row r="140" spans="1:9" x14ac:dyDescent="0.3">
      <c r="A140" t="s">
        <v>3123</v>
      </c>
      <c r="B140" t="s">
        <v>51</v>
      </c>
      <c r="C140" t="s">
        <v>3100</v>
      </c>
      <c r="D140" t="s">
        <v>40</v>
      </c>
      <c r="E140" s="103">
        <v>0.34555005916400927</v>
      </c>
      <c r="F140" s="103">
        <v>677931</v>
      </c>
      <c r="G140" s="103">
        <v>1</v>
      </c>
      <c r="H140" t="s">
        <v>54</v>
      </c>
      <c r="I140" s="103"/>
    </row>
    <row r="141" spans="1:9" x14ac:dyDescent="0.3">
      <c r="A141" t="s">
        <v>5115</v>
      </c>
      <c r="B141" t="s">
        <v>51</v>
      </c>
      <c r="C141" t="s">
        <v>3100</v>
      </c>
      <c r="D141" t="s">
        <v>5064</v>
      </c>
      <c r="E141" s="103">
        <v>0.34555005916400927</v>
      </c>
      <c r="F141" s="103">
        <v>677931</v>
      </c>
      <c r="G141" s="103">
        <v>1</v>
      </c>
      <c r="H141" t="s">
        <v>54</v>
      </c>
      <c r="I141" s="103"/>
    </row>
    <row r="142" spans="1:9" x14ac:dyDescent="0.3">
      <c r="A142" t="s">
        <v>5116</v>
      </c>
      <c r="B142" t="s">
        <v>51</v>
      </c>
      <c r="C142" t="s">
        <v>3100</v>
      </c>
      <c r="D142" t="s">
        <v>5065</v>
      </c>
      <c r="E142" s="103">
        <v>0.34555005916400927</v>
      </c>
      <c r="F142" s="103">
        <v>677931</v>
      </c>
      <c r="G142" s="103">
        <v>1</v>
      </c>
      <c r="H142" t="s">
        <v>54</v>
      </c>
      <c r="I142" s="103"/>
    </row>
    <row r="143" spans="1:9" x14ac:dyDescent="0.3">
      <c r="A143" t="s">
        <v>5117</v>
      </c>
      <c r="B143" t="s">
        <v>51</v>
      </c>
      <c r="C143" t="s">
        <v>3100</v>
      </c>
      <c r="D143" t="s">
        <v>5066</v>
      </c>
      <c r="E143" s="103">
        <v>0.34555005916400927</v>
      </c>
      <c r="F143" s="103">
        <v>677931</v>
      </c>
      <c r="G143" s="103">
        <v>1</v>
      </c>
      <c r="H143" t="s">
        <v>54</v>
      </c>
      <c r="I143" s="103"/>
    </row>
    <row r="144" spans="1:9" x14ac:dyDescent="0.3">
      <c r="A144" t="s">
        <v>3124</v>
      </c>
      <c r="B144" t="s">
        <v>51</v>
      </c>
      <c r="C144" t="s">
        <v>3100</v>
      </c>
      <c r="D144" t="s">
        <v>42</v>
      </c>
      <c r="E144" s="103">
        <v>0.32338475545635859</v>
      </c>
      <c r="F144" s="103">
        <v>677931</v>
      </c>
      <c r="G144" s="103">
        <v>1</v>
      </c>
      <c r="H144" t="s">
        <v>54</v>
      </c>
      <c r="I144" s="103"/>
    </row>
    <row r="145" spans="1:9" x14ac:dyDescent="0.3">
      <c r="A145" t="s">
        <v>3125</v>
      </c>
      <c r="B145" t="s">
        <v>51</v>
      </c>
      <c r="C145" t="s">
        <v>3100</v>
      </c>
      <c r="D145" t="s">
        <v>1763</v>
      </c>
      <c r="E145" s="103">
        <v>0.27740146313254488</v>
      </c>
      <c r="F145" s="103">
        <v>677931</v>
      </c>
      <c r="G145" s="103">
        <v>1</v>
      </c>
      <c r="H145" t="s">
        <v>54</v>
      </c>
      <c r="I145" s="103"/>
    </row>
    <row r="146" spans="1:9" x14ac:dyDescent="0.3">
      <c r="A146" t="s">
        <v>3126</v>
      </c>
      <c r="B146" t="s">
        <v>51</v>
      </c>
      <c r="C146" t="s">
        <v>3100</v>
      </c>
      <c r="D146" t="s">
        <v>1764</v>
      </c>
      <c r="E146" s="103">
        <v>3.6602766854262211E-2</v>
      </c>
      <c r="F146" s="103">
        <v>677931</v>
      </c>
      <c r="G146" s="103">
        <v>1</v>
      </c>
      <c r="H146" t="s">
        <v>54</v>
      </c>
      <c r="I146" s="103"/>
    </row>
    <row r="147" spans="1:9" x14ac:dyDescent="0.3">
      <c r="A147" t="s">
        <v>3127</v>
      </c>
      <c r="B147" t="s">
        <v>51</v>
      </c>
      <c r="C147" t="s">
        <v>3100</v>
      </c>
      <c r="D147" t="s">
        <v>340</v>
      </c>
      <c r="E147" s="103">
        <v>0.26884607229395846</v>
      </c>
      <c r="F147" s="103">
        <v>677931</v>
      </c>
      <c r="G147" s="103">
        <v>1</v>
      </c>
      <c r="H147" t="s">
        <v>54</v>
      </c>
      <c r="I147" s="103"/>
    </row>
    <row r="148" spans="1:9" x14ac:dyDescent="0.3">
      <c r="A148" t="s">
        <v>3128</v>
      </c>
      <c r="B148" t="s">
        <v>51</v>
      </c>
      <c r="C148" t="s">
        <v>3100</v>
      </c>
      <c r="D148" t="s">
        <v>777</v>
      </c>
      <c r="E148" s="103">
        <v>9.8739614617796179E-2</v>
      </c>
      <c r="F148" s="103">
        <v>677931</v>
      </c>
      <c r="G148" s="103">
        <v>1</v>
      </c>
      <c r="H148" t="s">
        <v>54</v>
      </c>
      <c r="I148" s="103"/>
    </row>
    <row r="149" spans="1:9" x14ac:dyDescent="0.3">
      <c r="A149" t="s">
        <v>3129</v>
      </c>
      <c r="B149" t="s">
        <v>51</v>
      </c>
      <c r="C149" t="s">
        <v>3100</v>
      </c>
      <c r="D149" t="s">
        <v>776</v>
      </c>
      <c r="E149" s="103">
        <v>0.21490762947407169</v>
      </c>
      <c r="F149" s="103">
        <v>677931</v>
      </c>
      <c r="G149" s="103">
        <v>1</v>
      </c>
      <c r="H149" t="s">
        <v>54</v>
      </c>
      <c r="I149" s="103"/>
    </row>
    <row r="150" spans="1:9" x14ac:dyDescent="0.3">
      <c r="A150" t="s">
        <v>1126</v>
      </c>
      <c r="B150" t="s">
        <v>51</v>
      </c>
      <c r="C150" t="s">
        <v>35</v>
      </c>
      <c r="D150" t="s">
        <v>40</v>
      </c>
      <c r="E150" s="103">
        <v>8.7576010329740313E-4</v>
      </c>
      <c r="F150" s="103">
        <v>677931</v>
      </c>
      <c r="G150" s="103">
        <v>1</v>
      </c>
      <c r="H150" t="s">
        <v>54</v>
      </c>
      <c r="I150" s="103"/>
    </row>
    <row r="151" spans="1:9" x14ac:dyDescent="0.3">
      <c r="A151" t="s">
        <v>5109</v>
      </c>
      <c r="B151" t="s">
        <v>51</v>
      </c>
      <c r="C151" t="s">
        <v>35</v>
      </c>
      <c r="D151" t="s">
        <v>5064</v>
      </c>
      <c r="E151" s="103">
        <v>-5.225471340905459E-4</v>
      </c>
      <c r="F151" s="103">
        <v>677931</v>
      </c>
      <c r="G151" s="103">
        <v>1</v>
      </c>
      <c r="H151" t="s">
        <v>54</v>
      </c>
      <c r="I151" s="103"/>
    </row>
    <row r="152" spans="1:9" x14ac:dyDescent="0.3">
      <c r="A152" t="s">
        <v>5110</v>
      </c>
      <c r="B152" t="s">
        <v>51</v>
      </c>
      <c r="C152" t="s">
        <v>35</v>
      </c>
      <c r="D152" t="s">
        <v>5065</v>
      </c>
      <c r="E152" s="103">
        <v>-5.225471340905459E-4</v>
      </c>
      <c r="F152" s="103">
        <v>677931</v>
      </c>
      <c r="G152" s="103">
        <v>1</v>
      </c>
      <c r="H152" t="s">
        <v>54</v>
      </c>
      <c r="I152" s="103"/>
    </row>
    <row r="153" spans="1:9" x14ac:dyDescent="0.3">
      <c r="A153" t="s">
        <v>5111</v>
      </c>
      <c r="B153" t="s">
        <v>51</v>
      </c>
      <c r="C153" t="s">
        <v>35</v>
      </c>
      <c r="D153" t="s">
        <v>5066</v>
      </c>
      <c r="E153" s="103">
        <v>-5.225471340905459E-4</v>
      </c>
      <c r="F153" s="103">
        <v>677931</v>
      </c>
      <c r="G153" s="103">
        <v>1</v>
      </c>
      <c r="H153" t="s">
        <v>54</v>
      </c>
      <c r="I153" s="103"/>
    </row>
    <row r="154" spans="1:9" x14ac:dyDescent="0.3">
      <c r="A154" t="s">
        <v>1127</v>
      </c>
      <c r="B154" t="s">
        <v>51</v>
      </c>
      <c r="C154" t="s">
        <v>35</v>
      </c>
      <c r="D154" t="s">
        <v>42</v>
      </c>
      <c r="E154" s="103">
        <v>-5.2146189449012691E-4</v>
      </c>
      <c r="F154" s="103">
        <v>677931</v>
      </c>
      <c r="G154" s="103">
        <v>1</v>
      </c>
      <c r="H154" t="s">
        <v>54</v>
      </c>
      <c r="I154" s="103"/>
    </row>
    <row r="155" spans="1:9" x14ac:dyDescent="0.3">
      <c r="A155" t="s">
        <v>1803</v>
      </c>
      <c r="B155" t="s">
        <v>51</v>
      </c>
      <c r="C155" t="s">
        <v>35</v>
      </c>
      <c r="D155" t="s">
        <v>1763</v>
      </c>
      <c r="E155" s="103">
        <v>-2.2661041472229242E-4</v>
      </c>
      <c r="F155" s="103">
        <v>677931</v>
      </c>
      <c r="G155" s="103">
        <v>1</v>
      </c>
      <c r="H155" t="s">
        <v>54</v>
      </c>
      <c r="I155" s="103"/>
    </row>
    <row r="156" spans="1:9" x14ac:dyDescent="0.3">
      <c r="A156" t="s">
        <v>1804</v>
      </c>
      <c r="B156" t="s">
        <v>51</v>
      </c>
      <c r="C156" t="s">
        <v>35</v>
      </c>
      <c r="D156" t="s">
        <v>1764</v>
      </c>
      <c r="E156" s="103">
        <v>-2.9226736906725313E-4</v>
      </c>
      <c r="F156" s="103">
        <v>677931</v>
      </c>
      <c r="G156" s="103">
        <v>1</v>
      </c>
      <c r="H156" t="s">
        <v>54</v>
      </c>
      <c r="I156" s="103"/>
    </row>
    <row r="157" spans="1:9" x14ac:dyDescent="0.3">
      <c r="A157" t="s">
        <v>1128</v>
      </c>
      <c r="B157" t="s">
        <v>51</v>
      </c>
      <c r="C157" t="s">
        <v>35</v>
      </c>
      <c r="D157" t="s">
        <v>340</v>
      </c>
      <c r="E157" s="103">
        <v>1.1476506847322654E-5</v>
      </c>
      <c r="F157" s="103">
        <v>677931</v>
      </c>
      <c r="G157" s="103">
        <v>1</v>
      </c>
      <c r="H157" t="s">
        <v>54</v>
      </c>
      <c r="I157" s="103"/>
    </row>
    <row r="158" spans="1:9" x14ac:dyDescent="0.3">
      <c r="A158" t="s">
        <v>1129</v>
      </c>
      <c r="B158" t="s">
        <v>51</v>
      </c>
      <c r="C158" t="s">
        <v>35</v>
      </c>
      <c r="D158" t="s">
        <v>777</v>
      </c>
      <c r="E158" s="103">
        <v>2.0658729790374856E-4</v>
      </c>
      <c r="F158" s="103">
        <v>677931</v>
      </c>
      <c r="G158" s="103">
        <v>1</v>
      </c>
      <c r="H158" t="s">
        <v>54</v>
      </c>
      <c r="I158" s="103"/>
    </row>
    <row r="159" spans="1:9" x14ac:dyDescent="0.3">
      <c r="A159" t="s">
        <v>1130</v>
      </c>
      <c r="B159" t="s">
        <v>51</v>
      </c>
      <c r="C159" t="s">
        <v>35</v>
      </c>
      <c r="D159" t="s">
        <v>776</v>
      </c>
      <c r="E159" s="103">
        <v>5.5408389166169026E-4</v>
      </c>
      <c r="F159" s="103">
        <v>677931</v>
      </c>
      <c r="G159" s="103">
        <v>1</v>
      </c>
      <c r="H159" t="s">
        <v>54</v>
      </c>
      <c r="I159" s="103"/>
    </row>
    <row r="160" spans="1:9" x14ac:dyDescent="0.3">
      <c r="A160" t="s">
        <v>3130</v>
      </c>
      <c r="B160" t="s">
        <v>51</v>
      </c>
      <c r="C160" t="s">
        <v>3102</v>
      </c>
      <c r="D160" t="s">
        <v>40</v>
      </c>
      <c r="E160" s="103">
        <v>2.4865934889971975</v>
      </c>
      <c r="F160" s="103">
        <v>677931</v>
      </c>
      <c r="G160" s="103">
        <v>1</v>
      </c>
      <c r="H160" t="s">
        <v>54</v>
      </c>
      <c r="I160" s="103"/>
    </row>
    <row r="161" spans="1:9" x14ac:dyDescent="0.3">
      <c r="A161" t="s">
        <v>5118</v>
      </c>
      <c r="B161" t="s">
        <v>51</v>
      </c>
      <c r="C161" t="s">
        <v>3102</v>
      </c>
      <c r="D161" t="s">
        <v>5064</v>
      </c>
      <c r="E161" s="103">
        <v>2.4866713142285364</v>
      </c>
      <c r="F161" s="103">
        <v>677931</v>
      </c>
      <c r="G161" s="103">
        <v>1</v>
      </c>
      <c r="H161" t="s">
        <v>54</v>
      </c>
      <c r="I161" s="103"/>
    </row>
    <row r="162" spans="1:9" x14ac:dyDescent="0.3">
      <c r="A162" t="s">
        <v>5119</v>
      </c>
      <c r="B162" t="s">
        <v>51</v>
      </c>
      <c r="C162" t="s">
        <v>3102</v>
      </c>
      <c r="D162" t="s">
        <v>5065</v>
      </c>
      <c r="E162" s="103">
        <v>2.4865934889971975</v>
      </c>
      <c r="F162" s="103">
        <v>677931</v>
      </c>
      <c r="G162" s="103">
        <v>1</v>
      </c>
      <c r="H162" t="s">
        <v>54</v>
      </c>
      <c r="I162" s="103"/>
    </row>
    <row r="163" spans="1:9" x14ac:dyDescent="0.3">
      <c r="A163" t="s">
        <v>5120</v>
      </c>
      <c r="B163" t="s">
        <v>51</v>
      </c>
      <c r="C163" t="s">
        <v>3102</v>
      </c>
      <c r="D163" t="s">
        <v>5066</v>
      </c>
      <c r="E163" s="103">
        <v>2.4866437830747183</v>
      </c>
      <c r="F163" s="103">
        <v>677931</v>
      </c>
      <c r="G163" s="103">
        <v>1</v>
      </c>
      <c r="H163" t="s">
        <v>54</v>
      </c>
      <c r="I163" s="103"/>
    </row>
    <row r="164" spans="1:9" x14ac:dyDescent="0.3">
      <c r="A164" t="s">
        <v>3131</v>
      </c>
      <c r="B164" t="s">
        <v>51</v>
      </c>
      <c r="C164" t="s">
        <v>3102</v>
      </c>
      <c r="D164" t="s">
        <v>42</v>
      </c>
      <c r="E164" s="103">
        <v>2.0489120528739067</v>
      </c>
      <c r="F164" s="103">
        <v>677931</v>
      </c>
      <c r="G164" s="103">
        <v>1</v>
      </c>
      <c r="H164" t="s">
        <v>54</v>
      </c>
      <c r="I164" s="103"/>
    </row>
    <row r="165" spans="1:9" x14ac:dyDescent="0.3">
      <c r="A165" t="s">
        <v>3132</v>
      </c>
      <c r="B165" t="s">
        <v>51</v>
      </c>
      <c r="C165" t="s">
        <v>3102</v>
      </c>
      <c r="D165" t="s">
        <v>1763</v>
      </c>
      <c r="E165" s="103">
        <v>1.9916838307426561</v>
      </c>
      <c r="F165" s="103">
        <v>677931</v>
      </c>
      <c r="G165" s="103">
        <v>1</v>
      </c>
      <c r="H165" t="s">
        <v>54</v>
      </c>
      <c r="I165" s="103"/>
    </row>
    <row r="166" spans="1:9" x14ac:dyDescent="0.3">
      <c r="A166" t="s">
        <v>3133</v>
      </c>
      <c r="B166" t="s">
        <v>51</v>
      </c>
      <c r="C166" t="s">
        <v>3102</v>
      </c>
      <c r="D166" t="s">
        <v>1764</v>
      </c>
      <c r="E166" s="103">
        <v>0.28425064941057021</v>
      </c>
      <c r="F166" s="103">
        <v>677931</v>
      </c>
      <c r="G166" s="103">
        <v>1</v>
      </c>
      <c r="H166" t="s">
        <v>54</v>
      </c>
      <c r="I166" s="103"/>
    </row>
    <row r="167" spans="1:9" x14ac:dyDescent="0.3">
      <c r="A167" t="s">
        <v>3134</v>
      </c>
      <c r="B167" t="s">
        <v>51</v>
      </c>
      <c r="C167" t="s">
        <v>3102</v>
      </c>
      <c r="D167" t="s">
        <v>340</v>
      </c>
      <c r="E167" s="103">
        <v>1.8127656252207232</v>
      </c>
      <c r="F167" s="103">
        <v>677931</v>
      </c>
      <c r="G167" s="103">
        <v>1</v>
      </c>
      <c r="H167" t="s">
        <v>54</v>
      </c>
      <c r="I167" s="103"/>
    </row>
    <row r="168" spans="1:9" x14ac:dyDescent="0.3">
      <c r="A168" t="s">
        <v>3135</v>
      </c>
      <c r="B168" t="s">
        <v>51</v>
      </c>
      <c r="C168" t="s">
        <v>3102</v>
      </c>
      <c r="D168" t="s">
        <v>777</v>
      </c>
      <c r="E168" s="103">
        <v>0.69051113319578783</v>
      </c>
      <c r="F168" s="103">
        <v>677931</v>
      </c>
      <c r="G168" s="103">
        <v>1</v>
      </c>
      <c r="H168" t="s">
        <v>54</v>
      </c>
      <c r="I168" s="103"/>
    </row>
    <row r="169" spans="1:9" x14ac:dyDescent="0.3">
      <c r="A169" t="s">
        <v>3136</v>
      </c>
      <c r="B169" t="s">
        <v>51</v>
      </c>
      <c r="C169" t="s">
        <v>3102</v>
      </c>
      <c r="D169" t="s">
        <v>776</v>
      </c>
      <c r="E169" s="103">
        <v>1.4901645367707896</v>
      </c>
      <c r="F169" s="103">
        <v>677931</v>
      </c>
      <c r="G169" s="103">
        <v>1</v>
      </c>
      <c r="H169" t="s">
        <v>54</v>
      </c>
      <c r="I169" s="103"/>
    </row>
    <row r="170" spans="1:9" x14ac:dyDescent="0.3">
      <c r="A170" t="s">
        <v>3137</v>
      </c>
      <c r="B170" t="s">
        <v>51</v>
      </c>
      <c r="C170" t="s">
        <v>3104</v>
      </c>
      <c r="D170" t="s">
        <v>40</v>
      </c>
      <c r="E170" s="103">
        <v>0.51754372517880809</v>
      </c>
      <c r="F170" s="103">
        <v>677931</v>
      </c>
      <c r="G170" s="103">
        <v>1</v>
      </c>
      <c r="H170" t="s">
        <v>54</v>
      </c>
      <c r="I170" s="103"/>
    </row>
    <row r="171" spans="1:9" x14ac:dyDescent="0.3">
      <c r="A171" t="s">
        <v>5121</v>
      </c>
      <c r="B171" t="s">
        <v>51</v>
      </c>
      <c r="C171" t="s">
        <v>3104</v>
      </c>
      <c r="D171" t="s">
        <v>5064</v>
      </c>
      <c r="E171" s="103">
        <v>0.51754372517880809</v>
      </c>
      <c r="F171" s="103">
        <v>677931</v>
      </c>
      <c r="G171" s="103">
        <v>1</v>
      </c>
      <c r="H171" t="s">
        <v>54</v>
      </c>
      <c r="I171" s="103"/>
    </row>
    <row r="172" spans="1:9" x14ac:dyDescent="0.3">
      <c r="A172" t="s">
        <v>5122</v>
      </c>
      <c r="B172" t="s">
        <v>51</v>
      </c>
      <c r="C172" t="s">
        <v>3104</v>
      </c>
      <c r="D172" t="s">
        <v>5065</v>
      </c>
      <c r="E172" s="103">
        <v>0.51754372517880809</v>
      </c>
      <c r="F172" s="103">
        <v>677931</v>
      </c>
      <c r="G172" s="103">
        <v>1</v>
      </c>
      <c r="H172" t="s">
        <v>54</v>
      </c>
      <c r="I172" s="103"/>
    </row>
    <row r="173" spans="1:9" x14ac:dyDescent="0.3">
      <c r="A173" t="s">
        <v>5123</v>
      </c>
      <c r="B173" t="s">
        <v>51</v>
      </c>
      <c r="C173" t="s">
        <v>3104</v>
      </c>
      <c r="D173" t="s">
        <v>5066</v>
      </c>
      <c r="E173" s="103">
        <v>0.51754372517880809</v>
      </c>
      <c r="F173" s="103">
        <v>677931</v>
      </c>
      <c r="G173" s="103">
        <v>1</v>
      </c>
      <c r="H173" t="s">
        <v>54</v>
      </c>
      <c r="I173" s="103"/>
    </row>
    <row r="174" spans="1:9" x14ac:dyDescent="0.3">
      <c r="A174" t="s">
        <v>3138</v>
      </c>
      <c r="B174" t="s">
        <v>51</v>
      </c>
      <c r="C174" t="s">
        <v>3104</v>
      </c>
      <c r="D174" t="s">
        <v>42</v>
      </c>
      <c r="E174" s="103">
        <v>0.43390332456184705</v>
      </c>
      <c r="F174" s="103">
        <v>677931</v>
      </c>
      <c r="G174" s="103">
        <v>1</v>
      </c>
      <c r="H174" t="s">
        <v>54</v>
      </c>
      <c r="I174" s="103"/>
    </row>
    <row r="175" spans="1:9" x14ac:dyDescent="0.3">
      <c r="A175" t="s">
        <v>3139</v>
      </c>
      <c r="B175" t="s">
        <v>51</v>
      </c>
      <c r="C175" t="s">
        <v>3104</v>
      </c>
      <c r="D175" t="s">
        <v>1763</v>
      </c>
      <c r="E175" s="103">
        <v>0.44904984203614584</v>
      </c>
      <c r="F175" s="103">
        <v>677931</v>
      </c>
      <c r="G175" s="103">
        <v>1</v>
      </c>
      <c r="H175" t="s">
        <v>54</v>
      </c>
      <c r="I175" s="103"/>
    </row>
    <row r="176" spans="1:9" x14ac:dyDescent="0.3">
      <c r="A176" t="s">
        <v>3140</v>
      </c>
      <c r="B176" t="s">
        <v>51</v>
      </c>
      <c r="C176" t="s">
        <v>3104</v>
      </c>
      <c r="D176" t="s">
        <v>1764</v>
      </c>
      <c r="E176" s="103">
        <v>5.466582034808648E-2</v>
      </c>
      <c r="F176" s="103">
        <v>677931</v>
      </c>
      <c r="G176" s="103">
        <v>1</v>
      </c>
      <c r="H176" t="s">
        <v>54</v>
      </c>
      <c r="I176" s="103"/>
    </row>
    <row r="177" spans="1:9" x14ac:dyDescent="0.3">
      <c r="A177" t="s">
        <v>3141</v>
      </c>
      <c r="B177" t="s">
        <v>51</v>
      </c>
      <c r="C177" t="s">
        <v>3104</v>
      </c>
      <c r="D177" t="s">
        <v>340</v>
      </c>
      <c r="E177" s="103">
        <v>0.40112731789333189</v>
      </c>
      <c r="F177" s="103">
        <v>677931</v>
      </c>
      <c r="G177" s="103">
        <v>1</v>
      </c>
      <c r="H177" t="s">
        <v>54</v>
      </c>
      <c r="I177" s="103"/>
    </row>
    <row r="178" spans="1:9" x14ac:dyDescent="0.3">
      <c r="A178" t="s">
        <v>3142</v>
      </c>
      <c r="B178" t="s">
        <v>51</v>
      </c>
      <c r="C178" t="s">
        <v>3104</v>
      </c>
      <c r="D178" t="s">
        <v>777</v>
      </c>
      <c r="E178" s="103">
        <v>0.16391360330513297</v>
      </c>
      <c r="F178" s="103">
        <v>677931</v>
      </c>
      <c r="G178" s="103">
        <v>1</v>
      </c>
      <c r="H178" t="s">
        <v>54</v>
      </c>
      <c r="I178" s="103"/>
    </row>
    <row r="179" spans="1:9" x14ac:dyDescent="0.3">
      <c r="A179" t="s">
        <v>3143</v>
      </c>
      <c r="B179" t="s">
        <v>51</v>
      </c>
      <c r="C179" t="s">
        <v>3104</v>
      </c>
      <c r="D179" t="s">
        <v>776</v>
      </c>
      <c r="E179" s="103">
        <v>0.34901143753660963</v>
      </c>
      <c r="F179" s="103">
        <v>677931</v>
      </c>
      <c r="G179" s="103">
        <v>1</v>
      </c>
      <c r="H179" t="s">
        <v>54</v>
      </c>
      <c r="I179" s="103"/>
    </row>
    <row r="180" spans="1:9" x14ac:dyDescent="0.3">
      <c r="A180" t="s">
        <v>3144</v>
      </c>
      <c r="B180" t="s">
        <v>51</v>
      </c>
      <c r="C180" t="s">
        <v>3106</v>
      </c>
      <c r="D180" t="s">
        <v>40</v>
      </c>
      <c r="E180" s="103">
        <v>5.8973541461190913E-3</v>
      </c>
      <c r="F180" s="103">
        <v>677931</v>
      </c>
      <c r="G180" s="103">
        <v>1</v>
      </c>
      <c r="H180" t="s">
        <v>54</v>
      </c>
      <c r="I180" s="103"/>
    </row>
    <row r="181" spans="1:9" x14ac:dyDescent="0.3">
      <c r="A181" t="s">
        <v>5124</v>
      </c>
      <c r="B181" t="s">
        <v>51</v>
      </c>
      <c r="C181" t="s">
        <v>3106</v>
      </c>
      <c r="D181" t="s">
        <v>5064</v>
      </c>
      <c r="E181" s="103">
        <v>5.8973541461190913E-3</v>
      </c>
      <c r="F181" s="103">
        <v>677931</v>
      </c>
      <c r="G181" s="103">
        <v>1</v>
      </c>
      <c r="H181" t="s">
        <v>54</v>
      </c>
      <c r="I181" s="103"/>
    </row>
    <row r="182" spans="1:9" x14ac:dyDescent="0.3">
      <c r="A182" t="s">
        <v>5125</v>
      </c>
      <c r="B182" t="s">
        <v>51</v>
      </c>
      <c r="C182" t="s">
        <v>3106</v>
      </c>
      <c r="D182" t="s">
        <v>5065</v>
      </c>
      <c r="E182" s="103">
        <v>5.8973541461190913E-3</v>
      </c>
      <c r="F182" s="103">
        <v>677931</v>
      </c>
      <c r="G182" s="103">
        <v>1</v>
      </c>
      <c r="H182" t="s">
        <v>54</v>
      </c>
      <c r="I182" s="103"/>
    </row>
    <row r="183" spans="1:9" x14ac:dyDescent="0.3">
      <c r="A183" t="s">
        <v>5126</v>
      </c>
      <c r="B183" t="s">
        <v>51</v>
      </c>
      <c r="C183" t="s">
        <v>3106</v>
      </c>
      <c r="D183" t="s">
        <v>5066</v>
      </c>
      <c r="E183" s="103">
        <v>5.8973541461190913E-3</v>
      </c>
      <c r="F183" s="103">
        <v>677931</v>
      </c>
      <c r="G183" s="103">
        <v>1</v>
      </c>
      <c r="H183" t="s">
        <v>54</v>
      </c>
      <c r="I183" s="103"/>
    </row>
    <row r="184" spans="1:9" x14ac:dyDescent="0.3">
      <c r="A184" t="s">
        <v>3145</v>
      </c>
      <c r="B184" t="s">
        <v>51</v>
      </c>
      <c r="C184" t="s">
        <v>3106</v>
      </c>
      <c r="D184" t="s">
        <v>42</v>
      </c>
      <c r="E184" s="103">
        <v>5.1917091686199757E-3</v>
      </c>
      <c r="F184" s="103">
        <v>677931</v>
      </c>
      <c r="G184" s="103">
        <v>1</v>
      </c>
      <c r="H184" t="s">
        <v>54</v>
      </c>
      <c r="I184" s="103"/>
    </row>
    <row r="185" spans="1:9" x14ac:dyDescent="0.3">
      <c r="A185" t="s">
        <v>3146</v>
      </c>
      <c r="B185" t="s">
        <v>51</v>
      </c>
      <c r="C185" t="s">
        <v>3106</v>
      </c>
      <c r="D185" t="s">
        <v>1763</v>
      </c>
      <c r="E185" s="103">
        <v>5.6283009023858676E-3</v>
      </c>
      <c r="F185" s="103">
        <v>677931</v>
      </c>
      <c r="G185" s="103">
        <v>1</v>
      </c>
      <c r="H185" t="s">
        <v>54</v>
      </c>
      <c r="I185" s="103"/>
    </row>
    <row r="186" spans="1:9" x14ac:dyDescent="0.3">
      <c r="A186" t="s">
        <v>3147</v>
      </c>
      <c r="B186" t="s">
        <v>51</v>
      </c>
      <c r="C186" t="s">
        <v>3106</v>
      </c>
      <c r="D186" t="s">
        <v>1764</v>
      </c>
      <c r="E186" s="103">
        <v>8.7457627352344365E-4</v>
      </c>
      <c r="F186" s="103">
        <v>677931</v>
      </c>
      <c r="G186" s="103">
        <v>1</v>
      </c>
      <c r="H186" t="s">
        <v>54</v>
      </c>
      <c r="I186" s="103"/>
    </row>
    <row r="187" spans="1:9" x14ac:dyDescent="0.3">
      <c r="A187" t="s">
        <v>3148</v>
      </c>
      <c r="B187" t="s">
        <v>51</v>
      </c>
      <c r="C187" t="s">
        <v>3106</v>
      </c>
      <c r="D187" t="s">
        <v>340</v>
      </c>
      <c r="E187" s="103">
        <v>5.8654549151408719E-3</v>
      </c>
      <c r="F187" s="103">
        <v>677931</v>
      </c>
      <c r="G187" s="103">
        <v>1</v>
      </c>
      <c r="H187" t="s">
        <v>54</v>
      </c>
      <c r="I187" s="103"/>
    </row>
    <row r="188" spans="1:9" x14ac:dyDescent="0.3">
      <c r="A188" t="s">
        <v>3149</v>
      </c>
      <c r="B188" t="s">
        <v>51</v>
      </c>
      <c r="C188" t="s">
        <v>3106</v>
      </c>
      <c r="D188" t="s">
        <v>777</v>
      </c>
      <c r="E188" s="103">
        <v>2.9006072271925646E-3</v>
      </c>
      <c r="F188" s="103">
        <v>677931</v>
      </c>
      <c r="G188" s="103">
        <v>1</v>
      </c>
      <c r="H188" t="s">
        <v>54</v>
      </c>
      <c r="I188" s="103"/>
    </row>
    <row r="189" spans="1:9" x14ac:dyDescent="0.3">
      <c r="A189" t="s">
        <v>3150</v>
      </c>
      <c r="B189" t="s">
        <v>51</v>
      </c>
      <c r="C189" t="s">
        <v>3106</v>
      </c>
      <c r="D189" t="s">
        <v>776</v>
      </c>
      <c r="E189" s="103">
        <v>6.0365431225966769E-3</v>
      </c>
      <c r="F189" s="103">
        <v>677931</v>
      </c>
      <c r="G189" s="103">
        <v>1</v>
      </c>
      <c r="H189" t="s">
        <v>54</v>
      </c>
      <c r="I189" s="103"/>
    </row>
    <row r="190" spans="1:9" x14ac:dyDescent="0.3">
      <c r="A190" t="s">
        <v>3151</v>
      </c>
      <c r="B190" t="s">
        <v>51</v>
      </c>
      <c r="C190" t="s">
        <v>3109</v>
      </c>
      <c r="D190" t="s">
        <v>40</v>
      </c>
      <c r="E190" s="103">
        <v>6.5550660506797587E-2</v>
      </c>
      <c r="F190" s="103">
        <v>677931</v>
      </c>
      <c r="G190" s="103">
        <v>1</v>
      </c>
      <c r="H190" t="s">
        <v>54</v>
      </c>
      <c r="I190" s="103"/>
    </row>
    <row r="191" spans="1:9" x14ac:dyDescent="0.3">
      <c r="A191" t="s">
        <v>5127</v>
      </c>
      <c r="B191" t="s">
        <v>51</v>
      </c>
      <c r="C191" t="s">
        <v>3109</v>
      </c>
      <c r="D191" t="s">
        <v>5064</v>
      </c>
      <c r="E191" s="103">
        <v>6.5552745759314093E-2</v>
      </c>
      <c r="F191" s="103">
        <v>677931</v>
      </c>
      <c r="G191" s="103">
        <v>1</v>
      </c>
      <c r="H191" t="s">
        <v>54</v>
      </c>
      <c r="I191" s="103"/>
    </row>
    <row r="192" spans="1:9" x14ac:dyDescent="0.3">
      <c r="A192" t="s">
        <v>5128</v>
      </c>
      <c r="B192" t="s">
        <v>51</v>
      </c>
      <c r="C192" t="s">
        <v>3109</v>
      </c>
      <c r="D192" t="s">
        <v>5065</v>
      </c>
      <c r="E192" s="103">
        <v>6.5550660506797587E-2</v>
      </c>
      <c r="F192" s="103">
        <v>677931</v>
      </c>
      <c r="G192" s="103">
        <v>1</v>
      </c>
      <c r="H192" t="s">
        <v>54</v>
      </c>
      <c r="I192" s="103"/>
    </row>
    <row r="193" spans="1:9" x14ac:dyDescent="0.3">
      <c r="A193" t="s">
        <v>5129</v>
      </c>
      <c r="B193" t="s">
        <v>51</v>
      </c>
      <c r="C193" t="s">
        <v>3109</v>
      </c>
      <c r="D193" t="s">
        <v>5066</v>
      </c>
      <c r="E193" s="103">
        <v>6.5552745759314093E-2</v>
      </c>
      <c r="F193" s="103">
        <v>677931</v>
      </c>
      <c r="G193" s="103">
        <v>1</v>
      </c>
      <c r="H193" t="s">
        <v>54</v>
      </c>
      <c r="I193" s="103"/>
    </row>
    <row r="194" spans="1:9" x14ac:dyDescent="0.3">
      <c r="A194" t="s">
        <v>3152</v>
      </c>
      <c r="B194" t="s">
        <v>51</v>
      </c>
      <c r="C194" t="s">
        <v>3109</v>
      </c>
      <c r="D194" t="s">
        <v>42</v>
      </c>
      <c r="E194" s="103">
        <v>5.1054573419405086E-2</v>
      </c>
      <c r="F194" s="103">
        <v>677931</v>
      </c>
      <c r="G194" s="103">
        <v>1</v>
      </c>
      <c r="H194" t="s">
        <v>54</v>
      </c>
      <c r="I194" s="103"/>
    </row>
    <row r="195" spans="1:9" x14ac:dyDescent="0.3">
      <c r="A195" t="s">
        <v>3153</v>
      </c>
      <c r="B195" t="s">
        <v>51</v>
      </c>
      <c r="C195" t="s">
        <v>3109</v>
      </c>
      <c r="D195" t="s">
        <v>1763</v>
      </c>
      <c r="E195" s="103">
        <v>5.1320972379447834E-2</v>
      </c>
      <c r="F195" s="103">
        <v>677931</v>
      </c>
      <c r="G195" s="103">
        <v>1</v>
      </c>
      <c r="H195" t="s">
        <v>54</v>
      </c>
      <c r="I195" s="103"/>
    </row>
    <row r="196" spans="1:9" x14ac:dyDescent="0.3">
      <c r="A196" t="s">
        <v>3154</v>
      </c>
      <c r="B196" t="s">
        <v>51</v>
      </c>
      <c r="C196" t="s">
        <v>3109</v>
      </c>
      <c r="D196" t="s">
        <v>1764</v>
      </c>
      <c r="E196" s="103">
        <v>7.4314449566818333E-3</v>
      </c>
      <c r="F196" s="103">
        <v>677931</v>
      </c>
      <c r="G196" s="103">
        <v>1</v>
      </c>
      <c r="H196" t="s">
        <v>54</v>
      </c>
      <c r="I196" s="103"/>
    </row>
    <row r="197" spans="1:9" x14ac:dyDescent="0.3">
      <c r="A197" t="s">
        <v>3155</v>
      </c>
      <c r="B197" t="s">
        <v>51</v>
      </c>
      <c r="C197" t="s">
        <v>3109</v>
      </c>
      <c r="D197" t="s">
        <v>340</v>
      </c>
      <c r="E197" s="103">
        <v>4.6517910989308443E-2</v>
      </c>
      <c r="F197" s="103">
        <v>677931</v>
      </c>
      <c r="G197" s="103">
        <v>1</v>
      </c>
      <c r="H197" t="s">
        <v>54</v>
      </c>
      <c r="I197" s="103"/>
    </row>
    <row r="198" spans="1:9" x14ac:dyDescent="0.3">
      <c r="A198" t="s">
        <v>3156</v>
      </c>
      <c r="B198" t="s">
        <v>51</v>
      </c>
      <c r="C198" t="s">
        <v>3109</v>
      </c>
      <c r="D198" t="s">
        <v>777</v>
      </c>
      <c r="E198" s="103">
        <v>1.8184379930278917E-2</v>
      </c>
      <c r="F198" s="103">
        <v>677931</v>
      </c>
      <c r="G198" s="103">
        <v>1</v>
      </c>
      <c r="H198" t="s">
        <v>54</v>
      </c>
      <c r="I198" s="103"/>
    </row>
    <row r="199" spans="1:9" x14ac:dyDescent="0.3">
      <c r="A199" t="s">
        <v>3157</v>
      </c>
      <c r="B199" t="s">
        <v>51</v>
      </c>
      <c r="C199" t="s">
        <v>3109</v>
      </c>
      <c r="D199" t="s">
        <v>776</v>
      </c>
      <c r="E199" s="103">
        <v>3.8946911686896388E-2</v>
      </c>
      <c r="F199" s="103">
        <v>677931</v>
      </c>
      <c r="G199" s="103">
        <v>1</v>
      </c>
      <c r="H199" t="s">
        <v>54</v>
      </c>
      <c r="I199" s="103"/>
    </row>
    <row r="200" spans="1:9" x14ac:dyDescent="0.3">
      <c r="A200" t="s">
        <v>3158</v>
      </c>
      <c r="B200" t="s">
        <v>51</v>
      </c>
      <c r="C200" t="s">
        <v>3111</v>
      </c>
      <c r="D200" t="s">
        <v>40</v>
      </c>
      <c r="E200" s="103">
        <v>7.448163765770352E-2</v>
      </c>
      <c r="F200" s="103">
        <v>677931</v>
      </c>
      <c r="G200" s="103">
        <v>1</v>
      </c>
      <c r="H200" t="s">
        <v>54</v>
      </c>
      <c r="I200" s="103"/>
    </row>
    <row r="201" spans="1:9" x14ac:dyDescent="0.3">
      <c r="A201" t="s">
        <v>5130</v>
      </c>
      <c r="B201" t="s">
        <v>51</v>
      </c>
      <c r="C201" t="s">
        <v>3111</v>
      </c>
      <c r="D201" t="s">
        <v>5064</v>
      </c>
      <c r="E201" s="103">
        <v>7.448379232836333E-2</v>
      </c>
      <c r="F201" s="103">
        <v>677931</v>
      </c>
      <c r="G201" s="103">
        <v>1</v>
      </c>
      <c r="H201" t="s">
        <v>54</v>
      </c>
      <c r="I201" s="103"/>
    </row>
    <row r="202" spans="1:9" x14ac:dyDescent="0.3">
      <c r="A202" t="s">
        <v>5131</v>
      </c>
      <c r="B202" t="s">
        <v>51</v>
      </c>
      <c r="C202" t="s">
        <v>3111</v>
      </c>
      <c r="D202" t="s">
        <v>5065</v>
      </c>
      <c r="E202" s="103">
        <v>7.448163765770352E-2</v>
      </c>
      <c r="F202" s="103">
        <v>677931</v>
      </c>
      <c r="G202" s="103">
        <v>1</v>
      </c>
      <c r="H202" t="s">
        <v>54</v>
      </c>
      <c r="I202" s="103"/>
    </row>
    <row r="203" spans="1:9" x14ac:dyDescent="0.3">
      <c r="A203" t="s">
        <v>5132</v>
      </c>
      <c r="B203" t="s">
        <v>51</v>
      </c>
      <c r="C203" t="s">
        <v>3111</v>
      </c>
      <c r="D203" t="s">
        <v>5066</v>
      </c>
      <c r="E203" s="103">
        <v>7.4483030100377087E-2</v>
      </c>
      <c r="F203" s="103">
        <v>677931</v>
      </c>
      <c r="G203" s="103">
        <v>1</v>
      </c>
      <c r="H203" t="s">
        <v>54</v>
      </c>
      <c r="I203" s="103"/>
    </row>
    <row r="204" spans="1:9" x14ac:dyDescent="0.3">
      <c r="A204" t="s">
        <v>3159</v>
      </c>
      <c r="B204" t="s">
        <v>51</v>
      </c>
      <c r="C204" t="s">
        <v>3111</v>
      </c>
      <c r="D204" t="s">
        <v>42</v>
      </c>
      <c r="E204" s="103">
        <v>6.0119673972800804E-2</v>
      </c>
      <c r="F204" s="103">
        <v>677931</v>
      </c>
      <c r="G204" s="103">
        <v>1</v>
      </c>
      <c r="H204" t="s">
        <v>54</v>
      </c>
      <c r="I204" s="103"/>
    </row>
    <row r="205" spans="1:9" x14ac:dyDescent="0.3">
      <c r="A205" t="s">
        <v>3160</v>
      </c>
      <c r="B205" t="s">
        <v>51</v>
      </c>
      <c r="C205" t="s">
        <v>3111</v>
      </c>
      <c r="D205" t="s">
        <v>1763</v>
      </c>
      <c r="E205" s="103">
        <v>6.06476379282649E-2</v>
      </c>
      <c r="F205" s="103">
        <v>677931</v>
      </c>
      <c r="G205" s="103">
        <v>1</v>
      </c>
      <c r="H205" t="s">
        <v>54</v>
      </c>
      <c r="I205" s="103"/>
    </row>
    <row r="206" spans="1:9" x14ac:dyDescent="0.3">
      <c r="A206" t="s">
        <v>3161</v>
      </c>
      <c r="B206" t="s">
        <v>51</v>
      </c>
      <c r="C206" t="s">
        <v>3111</v>
      </c>
      <c r="D206" t="s">
        <v>1764</v>
      </c>
      <c r="E206" s="103">
        <v>8.4331325068597862E-3</v>
      </c>
      <c r="F206" s="103">
        <v>677931</v>
      </c>
      <c r="G206" s="103">
        <v>1</v>
      </c>
      <c r="H206" t="s">
        <v>54</v>
      </c>
      <c r="I206" s="103"/>
    </row>
    <row r="207" spans="1:9" x14ac:dyDescent="0.3">
      <c r="A207" t="s">
        <v>3162</v>
      </c>
      <c r="B207" t="s">
        <v>51</v>
      </c>
      <c r="C207" t="s">
        <v>3111</v>
      </c>
      <c r="D207" t="s">
        <v>340</v>
      </c>
      <c r="E207" s="103">
        <v>5.4553184940193886E-2</v>
      </c>
      <c r="F207" s="103">
        <v>677931</v>
      </c>
      <c r="G207" s="103">
        <v>1</v>
      </c>
      <c r="H207" t="s">
        <v>54</v>
      </c>
      <c r="I207" s="103"/>
    </row>
    <row r="208" spans="1:9" x14ac:dyDescent="0.3">
      <c r="A208" t="s">
        <v>3163</v>
      </c>
      <c r="B208" t="s">
        <v>51</v>
      </c>
      <c r="C208" t="s">
        <v>3111</v>
      </c>
      <c r="D208" t="s">
        <v>777</v>
      </c>
      <c r="E208" s="103">
        <v>2.0962184890795984E-2</v>
      </c>
      <c r="F208" s="103">
        <v>677931</v>
      </c>
      <c r="G208" s="103">
        <v>1</v>
      </c>
      <c r="H208" t="s">
        <v>54</v>
      </c>
      <c r="I208" s="103"/>
    </row>
    <row r="209" spans="1:9" x14ac:dyDescent="0.3">
      <c r="A209" t="s">
        <v>3164</v>
      </c>
      <c r="B209" t="s">
        <v>51</v>
      </c>
      <c r="C209" t="s">
        <v>3111</v>
      </c>
      <c r="D209" t="s">
        <v>776</v>
      </c>
      <c r="E209" s="103">
        <v>4.515029543591087E-2</v>
      </c>
      <c r="F209" s="103">
        <v>677931</v>
      </c>
      <c r="G209" s="103">
        <v>1</v>
      </c>
      <c r="H209" t="s">
        <v>54</v>
      </c>
      <c r="I209" s="103"/>
    </row>
    <row r="210" spans="1:9" x14ac:dyDescent="0.3">
      <c r="A210" t="s">
        <v>828</v>
      </c>
      <c r="B210" t="s">
        <v>51</v>
      </c>
      <c r="C210" t="s">
        <v>40</v>
      </c>
      <c r="D210" t="s">
        <v>40</v>
      </c>
      <c r="E210" s="103">
        <v>1</v>
      </c>
      <c r="F210" s="103">
        <v>677931</v>
      </c>
      <c r="G210" s="103">
        <v>1</v>
      </c>
      <c r="H210" t="s">
        <v>54</v>
      </c>
      <c r="I210" s="103"/>
    </row>
    <row r="211" spans="1:9" x14ac:dyDescent="0.3">
      <c r="A211" t="s">
        <v>5133</v>
      </c>
      <c r="B211" t="s">
        <v>51</v>
      </c>
      <c r="C211" t="s">
        <v>40</v>
      </c>
      <c r="D211" t="s">
        <v>5064</v>
      </c>
      <c r="E211" s="103">
        <v>0.99953399045307822</v>
      </c>
      <c r="F211" s="103">
        <v>677931</v>
      </c>
      <c r="G211" s="103">
        <v>1</v>
      </c>
      <c r="H211" t="s">
        <v>54</v>
      </c>
      <c r="I211" s="103"/>
    </row>
    <row r="212" spans="1:9" x14ac:dyDescent="0.3">
      <c r="A212" t="s">
        <v>5134</v>
      </c>
      <c r="B212" t="s">
        <v>51</v>
      </c>
      <c r="C212" t="s">
        <v>40</v>
      </c>
      <c r="D212" t="s">
        <v>5065</v>
      </c>
      <c r="E212" s="103">
        <v>0.9994774528659095</v>
      </c>
      <c r="F212" s="103">
        <v>677931</v>
      </c>
      <c r="G212" s="103">
        <v>1</v>
      </c>
      <c r="H212" t="s">
        <v>54</v>
      </c>
      <c r="I212" s="103"/>
    </row>
    <row r="213" spans="1:9" x14ac:dyDescent="0.3">
      <c r="A213" t="s">
        <v>5135</v>
      </c>
      <c r="B213" t="s">
        <v>51</v>
      </c>
      <c r="C213" t="s">
        <v>40</v>
      </c>
      <c r="D213" t="s">
        <v>5066</v>
      </c>
      <c r="E213" s="103">
        <v>0.99950189075989404</v>
      </c>
      <c r="F213" s="103">
        <v>677931</v>
      </c>
      <c r="G213" s="103">
        <v>1</v>
      </c>
      <c r="H213" t="s">
        <v>54</v>
      </c>
      <c r="I213" s="103"/>
    </row>
    <row r="214" spans="1:9" x14ac:dyDescent="0.3">
      <c r="A214" t="s">
        <v>826</v>
      </c>
      <c r="B214" t="s">
        <v>51</v>
      </c>
      <c r="C214" t="s">
        <v>40</v>
      </c>
      <c r="D214" t="s">
        <v>42</v>
      </c>
      <c r="E214" s="103">
        <v>0.88813357653489389</v>
      </c>
      <c r="F214" s="103">
        <v>677931</v>
      </c>
      <c r="G214" s="103">
        <v>1</v>
      </c>
      <c r="H214" t="s">
        <v>54</v>
      </c>
      <c r="I214" s="103"/>
    </row>
    <row r="215" spans="1:9" x14ac:dyDescent="0.3">
      <c r="A215" t="s">
        <v>1783</v>
      </c>
      <c r="B215" t="s">
        <v>51</v>
      </c>
      <c r="C215" t="s">
        <v>40</v>
      </c>
      <c r="D215" t="s">
        <v>1763</v>
      </c>
      <c r="E215" s="103">
        <v>0.93845266739361477</v>
      </c>
      <c r="F215" s="103">
        <v>677931</v>
      </c>
      <c r="G215" s="103">
        <v>1</v>
      </c>
      <c r="H215" t="s">
        <v>54</v>
      </c>
      <c r="I215" s="103"/>
    </row>
    <row r="216" spans="1:9" x14ac:dyDescent="0.3">
      <c r="A216" t="s">
        <v>1784</v>
      </c>
      <c r="B216" t="s">
        <v>51</v>
      </c>
      <c r="C216" t="s">
        <v>40</v>
      </c>
      <c r="D216" t="s">
        <v>1764</v>
      </c>
      <c r="E216" s="103">
        <v>0.20628432909961994</v>
      </c>
      <c r="F216" s="103">
        <v>677931</v>
      </c>
      <c r="G216" s="103">
        <v>1</v>
      </c>
      <c r="H216" t="s">
        <v>54</v>
      </c>
      <c r="I216" s="103"/>
    </row>
    <row r="217" spans="1:9" x14ac:dyDescent="0.3">
      <c r="A217" t="s">
        <v>827</v>
      </c>
      <c r="B217" t="s">
        <v>51</v>
      </c>
      <c r="C217" t="s">
        <v>40</v>
      </c>
      <c r="D217" t="s">
        <v>340</v>
      </c>
      <c r="E217" s="103">
        <v>0.7878453670363107</v>
      </c>
      <c r="F217" s="103">
        <v>677931</v>
      </c>
      <c r="G217" s="103">
        <v>1</v>
      </c>
      <c r="H217" t="s">
        <v>54</v>
      </c>
      <c r="I217" s="103"/>
    </row>
    <row r="218" spans="1:9" x14ac:dyDescent="0.3">
      <c r="A218" t="s">
        <v>466</v>
      </c>
      <c r="B218" t="s">
        <v>51</v>
      </c>
      <c r="C218" t="s">
        <v>40</v>
      </c>
      <c r="D218" t="s">
        <v>777</v>
      </c>
      <c r="E218" s="103">
        <v>0.34132452054357054</v>
      </c>
      <c r="F218" s="103">
        <v>677931</v>
      </c>
      <c r="G218" s="103">
        <v>1</v>
      </c>
      <c r="H218" t="s">
        <v>54</v>
      </c>
      <c r="I218" s="103"/>
    </row>
    <row r="219" spans="1:9" x14ac:dyDescent="0.3">
      <c r="A219" t="s">
        <v>470</v>
      </c>
      <c r="B219" t="s">
        <v>51</v>
      </c>
      <c r="C219" t="s">
        <v>40</v>
      </c>
      <c r="D219" t="s">
        <v>776</v>
      </c>
      <c r="E219" s="103">
        <v>0.73998424373583949</v>
      </c>
      <c r="F219" s="103">
        <v>677931</v>
      </c>
      <c r="G219" s="103">
        <v>1</v>
      </c>
      <c r="H219" t="s">
        <v>54</v>
      </c>
      <c r="I219" s="103"/>
    </row>
    <row r="220" spans="1:9" x14ac:dyDescent="0.3">
      <c r="A220" t="s">
        <v>5136</v>
      </c>
      <c r="B220" t="s">
        <v>51</v>
      </c>
      <c r="C220" t="s">
        <v>5064</v>
      </c>
      <c r="D220" t="s">
        <v>40</v>
      </c>
      <c r="E220" s="103">
        <v>0.99906961422824869</v>
      </c>
      <c r="F220" s="103">
        <v>677931</v>
      </c>
      <c r="G220" s="103">
        <v>1</v>
      </c>
      <c r="H220" t="s">
        <v>54</v>
      </c>
      <c r="I220" s="103"/>
    </row>
    <row r="221" spans="1:9" x14ac:dyDescent="0.3">
      <c r="A221" t="s">
        <v>5137</v>
      </c>
      <c r="B221" t="s">
        <v>51</v>
      </c>
      <c r="C221" t="s">
        <v>5064</v>
      </c>
      <c r="D221" t="s">
        <v>5064</v>
      </c>
      <c r="E221" s="103">
        <v>1</v>
      </c>
      <c r="F221" s="103">
        <v>677931</v>
      </c>
      <c r="G221" s="103">
        <v>1</v>
      </c>
      <c r="H221" t="s">
        <v>54</v>
      </c>
      <c r="I221" s="103"/>
    </row>
    <row r="222" spans="1:9" x14ac:dyDescent="0.3">
      <c r="A222" t="s">
        <v>5138</v>
      </c>
      <c r="B222" t="s">
        <v>51</v>
      </c>
      <c r="C222" t="s">
        <v>5064</v>
      </c>
      <c r="D222" t="s">
        <v>5065</v>
      </c>
      <c r="E222" s="103">
        <v>0.99994537433154618</v>
      </c>
      <c r="F222" s="103">
        <v>677931</v>
      </c>
      <c r="G222" s="103">
        <v>1</v>
      </c>
      <c r="H222" t="s">
        <v>54</v>
      </c>
      <c r="I222" s="103"/>
    </row>
    <row r="223" spans="1:9" x14ac:dyDescent="0.3">
      <c r="A223" t="s">
        <v>5139</v>
      </c>
      <c r="B223" t="s">
        <v>51</v>
      </c>
      <c r="C223" t="s">
        <v>5064</v>
      </c>
      <c r="D223" t="s">
        <v>5066</v>
      </c>
      <c r="E223" s="103">
        <v>0.99996847593113114</v>
      </c>
      <c r="F223" s="103">
        <v>677931</v>
      </c>
      <c r="G223" s="103">
        <v>1</v>
      </c>
      <c r="H223" t="s">
        <v>54</v>
      </c>
      <c r="I223" s="103"/>
    </row>
    <row r="224" spans="1:9" x14ac:dyDescent="0.3">
      <c r="A224" t="s">
        <v>5140</v>
      </c>
      <c r="B224" t="s">
        <v>51</v>
      </c>
      <c r="C224" t="s">
        <v>5064</v>
      </c>
      <c r="D224" t="s">
        <v>42</v>
      </c>
      <c r="E224" s="103">
        <v>0.88860256521343539</v>
      </c>
      <c r="F224" s="103">
        <v>677931</v>
      </c>
      <c r="G224" s="103">
        <v>1</v>
      </c>
      <c r="H224" t="s">
        <v>54</v>
      </c>
      <c r="I224" s="103"/>
    </row>
    <row r="225" spans="1:9" x14ac:dyDescent="0.3">
      <c r="A225" t="s">
        <v>5141</v>
      </c>
      <c r="B225" t="s">
        <v>51</v>
      </c>
      <c r="C225" t="s">
        <v>5064</v>
      </c>
      <c r="D225" t="s">
        <v>1763</v>
      </c>
      <c r="E225" s="103">
        <v>0.93862498063174016</v>
      </c>
      <c r="F225" s="103">
        <v>677931</v>
      </c>
      <c r="G225" s="103">
        <v>1</v>
      </c>
      <c r="H225" t="s">
        <v>54</v>
      </c>
      <c r="I225" s="103"/>
    </row>
    <row r="226" spans="1:9" x14ac:dyDescent="0.3">
      <c r="A226" t="s">
        <v>5142</v>
      </c>
      <c r="B226" t="s">
        <v>51</v>
      </c>
      <c r="C226" t="s">
        <v>5064</v>
      </c>
      <c r="D226" t="s">
        <v>1764</v>
      </c>
      <c r="E226" s="103">
        <v>0.20656404314810517</v>
      </c>
      <c r="F226" s="103">
        <v>677931</v>
      </c>
      <c r="G226" s="103">
        <v>1</v>
      </c>
      <c r="H226" t="s">
        <v>54</v>
      </c>
      <c r="I226" s="103"/>
    </row>
    <row r="227" spans="1:9" x14ac:dyDescent="0.3">
      <c r="A227" t="s">
        <v>5143</v>
      </c>
      <c r="B227" t="s">
        <v>51</v>
      </c>
      <c r="C227" t="s">
        <v>5064</v>
      </c>
      <c r="D227" t="s">
        <v>340</v>
      </c>
      <c r="E227" s="103">
        <v>0.78778517541174575</v>
      </c>
      <c r="F227" s="103">
        <v>677931</v>
      </c>
      <c r="G227" s="103">
        <v>1</v>
      </c>
      <c r="H227" t="s">
        <v>54</v>
      </c>
      <c r="I227" s="103"/>
    </row>
    <row r="228" spans="1:9" x14ac:dyDescent="0.3">
      <c r="A228" t="s">
        <v>5144</v>
      </c>
      <c r="B228" t="s">
        <v>51</v>
      </c>
      <c r="C228" t="s">
        <v>5064</v>
      </c>
      <c r="D228" t="s">
        <v>777</v>
      </c>
      <c r="E228" s="103">
        <v>0.34109194110390095</v>
      </c>
      <c r="F228" s="103">
        <v>677931</v>
      </c>
      <c r="G228" s="103">
        <v>1</v>
      </c>
      <c r="H228" t="s">
        <v>54</v>
      </c>
      <c r="I228" s="103"/>
    </row>
    <row r="229" spans="1:9" x14ac:dyDescent="0.3">
      <c r="A229" t="s">
        <v>5145</v>
      </c>
      <c r="B229" t="s">
        <v>51</v>
      </c>
      <c r="C229" t="s">
        <v>5064</v>
      </c>
      <c r="D229" t="s">
        <v>776</v>
      </c>
      <c r="E229" s="103">
        <v>0.73937594402034079</v>
      </c>
      <c r="F229" s="103">
        <v>677931</v>
      </c>
      <c r="G229" s="103">
        <v>1</v>
      </c>
      <c r="H229" t="s">
        <v>54</v>
      </c>
      <c r="I229" s="103"/>
    </row>
    <row r="230" spans="1:9" x14ac:dyDescent="0.3">
      <c r="A230" t="s">
        <v>5146</v>
      </c>
      <c r="B230" t="s">
        <v>51</v>
      </c>
      <c r="C230" t="s">
        <v>5065</v>
      </c>
      <c r="D230" t="s">
        <v>40</v>
      </c>
      <c r="E230" s="103">
        <v>0.99912423989670252</v>
      </c>
      <c r="F230" s="103">
        <v>677931</v>
      </c>
      <c r="G230" s="103">
        <v>1</v>
      </c>
      <c r="H230" t="s">
        <v>54</v>
      </c>
      <c r="I230" s="103"/>
    </row>
    <row r="231" spans="1:9" x14ac:dyDescent="0.3">
      <c r="A231" t="s">
        <v>5147</v>
      </c>
      <c r="B231" t="s">
        <v>51</v>
      </c>
      <c r="C231" t="s">
        <v>5065</v>
      </c>
      <c r="D231" t="s">
        <v>5064</v>
      </c>
      <c r="E231" s="103">
        <v>1.0000565375871688</v>
      </c>
      <c r="F231" s="103">
        <v>677931</v>
      </c>
      <c r="G231" s="103">
        <v>1</v>
      </c>
      <c r="H231" t="s">
        <v>54</v>
      </c>
      <c r="I231" s="103"/>
    </row>
    <row r="232" spans="1:9" x14ac:dyDescent="0.3">
      <c r="A232" t="s">
        <v>5148</v>
      </c>
      <c r="B232" t="s">
        <v>51</v>
      </c>
      <c r="C232" t="s">
        <v>5065</v>
      </c>
      <c r="D232" t="s">
        <v>5065</v>
      </c>
      <c r="E232" s="103">
        <v>1</v>
      </c>
      <c r="F232" s="103">
        <v>677931</v>
      </c>
      <c r="G232" s="103">
        <v>1</v>
      </c>
      <c r="H232" t="s">
        <v>54</v>
      </c>
      <c r="I232" s="103"/>
    </row>
    <row r="233" spans="1:9" x14ac:dyDescent="0.3">
      <c r="A233" t="s">
        <v>5149</v>
      </c>
      <c r="B233" t="s">
        <v>51</v>
      </c>
      <c r="C233" t="s">
        <v>5065</v>
      </c>
      <c r="D233" t="s">
        <v>5066</v>
      </c>
      <c r="E233" s="103">
        <v>1.0000244378939844</v>
      </c>
      <c r="F233" s="103">
        <v>677931</v>
      </c>
      <c r="G233" s="103">
        <v>1</v>
      </c>
      <c r="H233" t="s">
        <v>54</v>
      </c>
      <c r="I233" s="103"/>
    </row>
    <row r="234" spans="1:9" x14ac:dyDescent="0.3">
      <c r="A234" t="s">
        <v>5150</v>
      </c>
      <c r="B234" t="s">
        <v>51</v>
      </c>
      <c r="C234" t="s">
        <v>5065</v>
      </c>
      <c r="D234" t="s">
        <v>42</v>
      </c>
      <c r="E234" s="103">
        <v>0.88865503842938409</v>
      </c>
      <c r="F234" s="103">
        <v>677931</v>
      </c>
      <c r="G234" s="103">
        <v>1</v>
      </c>
      <c r="H234" t="s">
        <v>54</v>
      </c>
      <c r="I234" s="103"/>
    </row>
    <row r="235" spans="1:9" x14ac:dyDescent="0.3">
      <c r="A235" t="s">
        <v>5151</v>
      </c>
      <c r="B235" t="s">
        <v>51</v>
      </c>
      <c r="C235" t="s">
        <v>5065</v>
      </c>
      <c r="D235" t="s">
        <v>1763</v>
      </c>
      <c r="E235" s="103">
        <v>0.93867927780833704</v>
      </c>
      <c r="F235" s="103">
        <v>677931</v>
      </c>
      <c r="G235" s="103">
        <v>1</v>
      </c>
      <c r="H235" t="s">
        <v>54</v>
      </c>
      <c r="I235" s="103"/>
    </row>
    <row r="236" spans="1:9" x14ac:dyDescent="0.3">
      <c r="A236" t="s">
        <v>5152</v>
      </c>
      <c r="B236" t="s">
        <v>51</v>
      </c>
      <c r="C236" t="s">
        <v>5065</v>
      </c>
      <c r="D236" t="s">
        <v>1764</v>
      </c>
      <c r="E236" s="103">
        <v>0.2065765964686872</v>
      </c>
      <c r="F236" s="103">
        <v>677931</v>
      </c>
      <c r="G236" s="103">
        <v>1</v>
      </c>
      <c r="H236" t="s">
        <v>54</v>
      </c>
      <c r="I236" s="103"/>
    </row>
    <row r="237" spans="1:9" x14ac:dyDescent="0.3">
      <c r="A237" t="s">
        <v>5153</v>
      </c>
      <c r="B237" t="s">
        <v>51</v>
      </c>
      <c r="C237" t="s">
        <v>5065</v>
      </c>
      <c r="D237" t="s">
        <v>340</v>
      </c>
      <c r="E237" s="103">
        <v>0.7878338905294634</v>
      </c>
      <c r="F237" s="103">
        <v>677931</v>
      </c>
      <c r="G237" s="103">
        <v>1</v>
      </c>
      <c r="H237" t="s">
        <v>54</v>
      </c>
      <c r="I237" s="103"/>
    </row>
    <row r="238" spans="1:9" x14ac:dyDescent="0.3">
      <c r="A238" t="s">
        <v>5154</v>
      </c>
      <c r="B238" t="s">
        <v>51</v>
      </c>
      <c r="C238" t="s">
        <v>5065</v>
      </c>
      <c r="D238" t="s">
        <v>777</v>
      </c>
      <c r="E238" s="103">
        <v>0.3411179332456668</v>
      </c>
      <c r="F238" s="103">
        <v>677931</v>
      </c>
      <c r="G238" s="103">
        <v>1</v>
      </c>
      <c r="H238" t="s">
        <v>54</v>
      </c>
      <c r="I238" s="103"/>
    </row>
    <row r="239" spans="1:9" x14ac:dyDescent="0.3">
      <c r="A239" t="s">
        <v>5155</v>
      </c>
      <c r="B239" t="s">
        <v>51</v>
      </c>
      <c r="C239" t="s">
        <v>5065</v>
      </c>
      <c r="D239" t="s">
        <v>776</v>
      </c>
      <c r="E239" s="103">
        <v>0.7394301598441777</v>
      </c>
      <c r="F239" s="103">
        <v>677931</v>
      </c>
      <c r="G239" s="103">
        <v>1</v>
      </c>
      <c r="H239" t="s">
        <v>54</v>
      </c>
      <c r="I239" s="103"/>
    </row>
    <row r="240" spans="1:9" x14ac:dyDescent="0.3">
      <c r="A240" t="s">
        <v>5159</v>
      </c>
      <c r="B240" t="s">
        <v>51</v>
      </c>
      <c r="C240" t="s">
        <v>5066</v>
      </c>
      <c r="D240" t="s">
        <v>40</v>
      </c>
      <c r="E240" s="103">
        <v>0.99910113829711755</v>
      </c>
      <c r="F240" s="103">
        <v>677931</v>
      </c>
      <c r="G240" s="103">
        <v>1</v>
      </c>
      <c r="H240" t="s">
        <v>54</v>
      </c>
      <c r="I240" s="103"/>
    </row>
    <row r="241" spans="1:9" x14ac:dyDescent="0.3">
      <c r="A241" t="s">
        <v>5160</v>
      </c>
      <c r="B241" t="s">
        <v>51</v>
      </c>
      <c r="C241" t="s">
        <v>5066</v>
      </c>
      <c r="D241" t="s">
        <v>5064</v>
      </c>
      <c r="E241" s="103">
        <v>1.0000320996931842</v>
      </c>
      <c r="F241" s="103">
        <v>677931</v>
      </c>
      <c r="G241" s="103">
        <v>1</v>
      </c>
      <c r="H241" t="s">
        <v>54</v>
      </c>
      <c r="I241" s="103"/>
    </row>
    <row r="242" spans="1:9" x14ac:dyDescent="0.3">
      <c r="A242" t="s">
        <v>5161</v>
      </c>
      <c r="B242" t="s">
        <v>51</v>
      </c>
      <c r="C242" t="s">
        <v>5066</v>
      </c>
      <c r="D242" t="s">
        <v>5065</v>
      </c>
      <c r="E242" s="103">
        <v>0.99997689840041504</v>
      </c>
      <c r="F242" s="103">
        <v>677931</v>
      </c>
      <c r="G242" s="103">
        <v>1</v>
      </c>
      <c r="H242" t="s">
        <v>54</v>
      </c>
      <c r="I242" s="103"/>
    </row>
    <row r="243" spans="1:9" x14ac:dyDescent="0.3">
      <c r="A243" t="s">
        <v>5162</v>
      </c>
      <c r="B243" t="s">
        <v>51</v>
      </c>
      <c r="C243" t="s">
        <v>5066</v>
      </c>
      <c r="D243" t="s">
        <v>5066</v>
      </c>
      <c r="E243" s="103">
        <v>1</v>
      </c>
      <c r="F243" s="103">
        <v>677931</v>
      </c>
      <c r="G243" s="103">
        <v>1</v>
      </c>
      <c r="H243" t="s">
        <v>54</v>
      </c>
      <c r="I243" s="103"/>
    </row>
    <row r="244" spans="1:9" x14ac:dyDescent="0.3">
      <c r="A244" t="s">
        <v>5163</v>
      </c>
      <c r="B244" t="s">
        <v>51</v>
      </c>
      <c r="C244" t="s">
        <v>5066</v>
      </c>
      <c r="D244" t="s">
        <v>42</v>
      </c>
      <c r="E244" s="103">
        <v>0.88863384215744301</v>
      </c>
      <c r="F244" s="103">
        <v>677931</v>
      </c>
      <c r="G244" s="103">
        <v>1</v>
      </c>
      <c r="H244" t="s">
        <v>54</v>
      </c>
      <c r="I244" s="103"/>
    </row>
    <row r="245" spans="1:9" x14ac:dyDescent="0.3">
      <c r="A245" t="s">
        <v>5164</v>
      </c>
      <c r="B245" t="s">
        <v>51</v>
      </c>
      <c r="C245" t="s">
        <v>5066</v>
      </c>
      <c r="D245" t="s">
        <v>1763</v>
      </c>
      <c r="E245" s="103">
        <v>0.93865787985298632</v>
      </c>
      <c r="F245" s="103">
        <v>677931</v>
      </c>
      <c r="G245" s="103">
        <v>1</v>
      </c>
      <c r="H245" t="s">
        <v>54</v>
      </c>
      <c r="I245" s="103"/>
    </row>
    <row r="246" spans="1:9" x14ac:dyDescent="0.3">
      <c r="A246" t="s">
        <v>5165</v>
      </c>
      <c r="B246" t="s">
        <v>51</v>
      </c>
      <c r="C246" t="s">
        <v>5066</v>
      </c>
      <c r="D246" t="s">
        <v>1764</v>
      </c>
      <c r="E246" s="103">
        <v>0.20657311498379394</v>
      </c>
      <c r="F246" s="103">
        <v>677931</v>
      </c>
      <c r="G246" s="103">
        <v>1</v>
      </c>
      <c r="H246" t="s">
        <v>54</v>
      </c>
      <c r="I246" s="103"/>
    </row>
    <row r="247" spans="1:9" x14ac:dyDescent="0.3">
      <c r="A247" t="s">
        <v>5166</v>
      </c>
      <c r="B247" t="s">
        <v>51</v>
      </c>
      <c r="C247" t="s">
        <v>5066</v>
      </c>
      <c r="D247" t="s">
        <v>340</v>
      </c>
      <c r="E247" s="103">
        <v>0.78781725334997355</v>
      </c>
      <c r="F247" s="103">
        <v>677931</v>
      </c>
      <c r="G247" s="103">
        <v>1</v>
      </c>
      <c r="H247" t="s">
        <v>54</v>
      </c>
      <c r="I247" s="103"/>
    </row>
    <row r="248" spans="1:9" x14ac:dyDescent="0.3">
      <c r="A248" t="s">
        <v>5167</v>
      </c>
      <c r="B248" t="s">
        <v>51</v>
      </c>
      <c r="C248" t="s">
        <v>5066</v>
      </c>
      <c r="D248" t="s">
        <v>777</v>
      </c>
      <c r="E248" s="103">
        <v>0.34110531245993519</v>
      </c>
      <c r="F248" s="103">
        <v>677931</v>
      </c>
      <c r="G248" s="103">
        <v>1</v>
      </c>
      <c r="H248" t="s">
        <v>54</v>
      </c>
      <c r="I248" s="103"/>
    </row>
    <row r="249" spans="1:9" x14ac:dyDescent="0.3">
      <c r="A249" t="s">
        <v>5168</v>
      </c>
      <c r="B249" t="s">
        <v>51</v>
      </c>
      <c r="C249" t="s">
        <v>5066</v>
      </c>
      <c r="D249" t="s">
        <v>776</v>
      </c>
      <c r="E249" s="103">
        <v>0.73940389433790876</v>
      </c>
      <c r="F249" s="103">
        <v>677931</v>
      </c>
      <c r="G249" s="103">
        <v>1</v>
      </c>
      <c r="H249" t="s">
        <v>54</v>
      </c>
      <c r="I249" s="103"/>
    </row>
    <row r="250" spans="1:9" x14ac:dyDescent="0.3">
      <c r="A250" t="s">
        <v>807</v>
      </c>
      <c r="B250" t="s">
        <v>51</v>
      </c>
      <c r="C250" t="s">
        <v>42</v>
      </c>
      <c r="D250" t="s">
        <v>40</v>
      </c>
      <c r="E250" s="103">
        <v>1.1394859454037081</v>
      </c>
      <c r="F250" s="103">
        <v>677931</v>
      </c>
      <c r="G250" s="103">
        <v>1</v>
      </c>
      <c r="H250" t="s">
        <v>54</v>
      </c>
      <c r="I250" s="103"/>
    </row>
    <row r="251" spans="1:9" x14ac:dyDescent="0.3">
      <c r="A251" t="s">
        <v>5169</v>
      </c>
      <c r="B251" t="s">
        <v>51</v>
      </c>
      <c r="C251" t="s">
        <v>42</v>
      </c>
      <c r="D251" t="s">
        <v>5064</v>
      </c>
      <c r="E251" s="103">
        <v>1.1404205710986355</v>
      </c>
      <c r="F251" s="103">
        <v>677931</v>
      </c>
      <c r="G251" s="103">
        <v>1</v>
      </c>
      <c r="H251" t="s">
        <v>54</v>
      </c>
      <c r="I251" s="103"/>
    </row>
    <row r="252" spans="1:9" x14ac:dyDescent="0.3">
      <c r="A252" t="s">
        <v>5170</v>
      </c>
      <c r="B252" t="s">
        <v>51</v>
      </c>
      <c r="C252" t="s">
        <v>42</v>
      </c>
      <c r="D252" t="s">
        <v>5065</v>
      </c>
      <c r="E252" s="103">
        <v>1.1403617055070052</v>
      </c>
      <c r="F252" s="103">
        <v>677931</v>
      </c>
      <c r="G252" s="103">
        <v>1</v>
      </c>
      <c r="H252" t="s">
        <v>54</v>
      </c>
      <c r="I252" s="103"/>
    </row>
    <row r="253" spans="1:9" x14ac:dyDescent="0.3">
      <c r="A253" t="s">
        <v>5171</v>
      </c>
      <c r="B253" t="s">
        <v>51</v>
      </c>
      <c r="C253" t="s">
        <v>42</v>
      </c>
      <c r="D253" t="s">
        <v>5066</v>
      </c>
      <c r="E253" s="103">
        <v>1.1403882848017806</v>
      </c>
      <c r="F253" s="103">
        <v>677931</v>
      </c>
      <c r="G253" s="103">
        <v>1</v>
      </c>
      <c r="H253" t="s">
        <v>54</v>
      </c>
      <c r="I253" s="103"/>
    </row>
    <row r="254" spans="1:9" x14ac:dyDescent="0.3">
      <c r="A254" t="s">
        <v>805</v>
      </c>
      <c r="B254" t="s">
        <v>51</v>
      </c>
      <c r="C254" t="s">
        <v>42</v>
      </c>
      <c r="D254" t="s">
        <v>42</v>
      </c>
      <c r="E254" s="103">
        <v>1</v>
      </c>
      <c r="F254" s="103">
        <v>677931</v>
      </c>
      <c r="G254" s="103">
        <v>1</v>
      </c>
      <c r="H254" t="s">
        <v>54</v>
      </c>
      <c r="I254" s="103"/>
    </row>
    <row r="255" spans="1:9" x14ac:dyDescent="0.3">
      <c r="A255" t="s">
        <v>1785</v>
      </c>
      <c r="B255" t="s">
        <v>51</v>
      </c>
      <c r="C255" t="s">
        <v>42</v>
      </c>
      <c r="D255" t="s">
        <v>1763</v>
      </c>
      <c r="E255" s="103">
        <v>1.0508257597444548</v>
      </c>
      <c r="F255" s="103">
        <v>677931</v>
      </c>
      <c r="G255" s="103">
        <v>1</v>
      </c>
      <c r="H255" t="s">
        <v>54</v>
      </c>
      <c r="I255" s="103"/>
    </row>
    <row r="256" spans="1:9" x14ac:dyDescent="0.3">
      <c r="A256" t="s">
        <v>1786</v>
      </c>
      <c r="B256" t="s">
        <v>51</v>
      </c>
      <c r="C256" t="s">
        <v>42</v>
      </c>
      <c r="D256" t="s">
        <v>1764</v>
      </c>
      <c r="E256" s="103">
        <v>0.22249685988137621</v>
      </c>
      <c r="F256" s="103">
        <v>677931</v>
      </c>
      <c r="G256" s="103">
        <v>1</v>
      </c>
      <c r="H256" t="s">
        <v>54</v>
      </c>
      <c r="I256" s="103"/>
    </row>
    <row r="257" spans="1:9" x14ac:dyDescent="0.3">
      <c r="A257" t="s">
        <v>806</v>
      </c>
      <c r="B257" t="s">
        <v>51</v>
      </c>
      <c r="C257" t="s">
        <v>42</v>
      </c>
      <c r="D257" t="s">
        <v>340</v>
      </c>
      <c r="E257" s="103">
        <v>0.88924116615760906</v>
      </c>
      <c r="F257" s="103">
        <v>677931</v>
      </c>
      <c r="G257" s="103">
        <v>1</v>
      </c>
      <c r="H257" t="s">
        <v>54</v>
      </c>
      <c r="I257" s="103"/>
    </row>
    <row r="258" spans="1:9" x14ac:dyDescent="0.3">
      <c r="A258" t="s">
        <v>440</v>
      </c>
      <c r="B258" t="s">
        <v>51</v>
      </c>
      <c r="C258" t="s">
        <v>42</v>
      </c>
      <c r="D258" t="s">
        <v>777</v>
      </c>
      <c r="E258" s="103">
        <v>0.38043659238599881</v>
      </c>
      <c r="F258" s="103">
        <v>677931</v>
      </c>
      <c r="G258" s="103">
        <v>1</v>
      </c>
      <c r="H258" t="s">
        <v>54</v>
      </c>
      <c r="I258" s="103"/>
    </row>
    <row r="259" spans="1:9" x14ac:dyDescent="0.3">
      <c r="A259" t="s">
        <v>444</v>
      </c>
      <c r="B259" t="s">
        <v>51</v>
      </c>
      <c r="C259" t="s">
        <v>42</v>
      </c>
      <c r="D259" t="s">
        <v>776</v>
      </c>
      <c r="E259" s="103">
        <v>0.82388539498394031</v>
      </c>
      <c r="F259" s="103">
        <v>677931</v>
      </c>
      <c r="G259" s="103">
        <v>1</v>
      </c>
      <c r="H259" t="s">
        <v>54</v>
      </c>
      <c r="I259" s="103"/>
    </row>
    <row r="260" spans="1:9" x14ac:dyDescent="0.3">
      <c r="A260" t="s">
        <v>1131</v>
      </c>
      <c r="B260" t="s">
        <v>51</v>
      </c>
      <c r="C260" t="s">
        <v>58</v>
      </c>
      <c r="D260" t="s">
        <v>40</v>
      </c>
      <c r="E260" s="103">
        <v>1.5678661757596045E-2</v>
      </c>
      <c r="F260" s="103">
        <v>677931</v>
      </c>
      <c r="G260" s="103">
        <v>1</v>
      </c>
      <c r="H260" t="s">
        <v>54</v>
      </c>
      <c r="I260" s="103"/>
    </row>
    <row r="261" spans="1:9" x14ac:dyDescent="0.3">
      <c r="A261" t="s">
        <v>5156</v>
      </c>
      <c r="B261" t="s">
        <v>51</v>
      </c>
      <c r="C261" t="s">
        <v>58</v>
      </c>
      <c r="D261" t="s">
        <v>5064</v>
      </c>
      <c r="E261" s="103">
        <v>-9.3551187556492419E-3</v>
      </c>
      <c r="F261" s="103">
        <v>677931</v>
      </c>
      <c r="G261" s="103">
        <v>1</v>
      </c>
      <c r="H261" t="s">
        <v>54</v>
      </c>
      <c r="I261" s="103"/>
    </row>
    <row r="262" spans="1:9" x14ac:dyDescent="0.3">
      <c r="A262" t="s">
        <v>5157</v>
      </c>
      <c r="B262" t="s">
        <v>51</v>
      </c>
      <c r="C262" t="s">
        <v>58</v>
      </c>
      <c r="D262" t="s">
        <v>5065</v>
      </c>
      <c r="E262" s="103">
        <v>-9.3551187556492419E-3</v>
      </c>
      <c r="F262" s="103">
        <v>677931</v>
      </c>
      <c r="G262" s="103">
        <v>1</v>
      </c>
      <c r="H262" t="s">
        <v>54</v>
      </c>
      <c r="I262" s="103"/>
    </row>
    <row r="263" spans="1:9" x14ac:dyDescent="0.3">
      <c r="A263" t="s">
        <v>5158</v>
      </c>
      <c r="B263" t="s">
        <v>51</v>
      </c>
      <c r="C263" t="s">
        <v>58</v>
      </c>
      <c r="D263" t="s">
        <v>5066</v>
      </c>
      <c r="E263" s="103">
        <v>-9.3551187556492419E-3</v>
      </c>
      <c r="F263" s="103">
        <v>677931</v>
      </c>
      <c r="G263" s="103">
        <v>1</v>
      </c>
      <c r="H263" t="s">
        <v>54</v>
      </c>
      <c r="I263" s="103"/>
    </row>
    <row r="264" spans="1:9" x14ac:dyDescent="0.3">
      <c r="A264" t="s">
        <v>1132</v>
      </c>
      <c r="B264" t="s">
        <v>51</v>
      </c>
      <c r="C264" t="s">
        <v>58</v>
      </c>
      <c r="D264" t="s">
        <v>42</v>
      </c>
      <c r="E264" s="103">
        <v>-9.3356897995266076E-3</v>
      </c>
      <c r="F264" s="103">
        <v>677931</v>
      </c>
      <c r="G264" s="103">
        <v>1</v>
      </c>
      <c r="H264" t="s">
        <v>54</v>
      </c>
      <c r="I264" s="103"/>
    </row>
    <row r="265" spans="1:9" x14ac:dyDescent="0.3">
      <c r="A265" t="s">
        <v>1805</v>
      </c>
      <c r="B265" t="s">
        <v>51</v>
      </c>
      <c r="C265" t="s">
        <v>58</v>
      </c>
      <c r="D265" t="s">
        <v>1763</v>
      </c>
      <c r="E265" s="103">
        <v>-3.7561390697861671E-2</v>
      </c>
      <c r="F265" s="103">
        <v>677931</v>
      </c>
      <c r="G265" s="103">
        <v>1</v>
      </c>
      <c r="H265" t="s">
        <v>54</v>
      </c>
      <c r="I265" s="103"/>
    </row>
    <row r="266" spans="1:9" x14ac:dyDescent="0.3">
      <c r="A266" t="s">
        <v>1806</v>
      </c>
      <c r="B266" t="s">
        <v>51</v>
      </c>
      <c r="C266" t="s">
        <v>58</v>
      </c>
      <c r="D266" t="s">
        <v>1764</v>
      </c>
      <c r="E266" s="103">
        <v>8.8639860040503459E-3</v>
      </c>
      <c r="F266" s="103">
        <v>677931</v>
      </c>
      <c r="G266" s="103">
        <v>1</v>
      </c>
      <c r="H266" t="s">
        <v>54</v>
      </c>
      <c r="I266" s="103"/>
    </row>
    <row r="267" spans="1:9" x14ac:dyDescent="0.3">
      <c r="A267" t="s">
        <v>1133</v>
      </c>
      <c r="B267" t="s">
        <v>51</v>
      </c>
      <c r="C267" t="s">
        <v>58</v>
      </c>
      <c r="D267" t="s">
        <v>340</v>
      </c>
      <c r="E267" s="103">
        <v>8.9579872625808498E-4</v>
      </c>
      <c r="F267" s="103">
        <v>677931</v>
      </c>
      <c r="G267" s="103">
        <v>1</v>
      </c>
      <c r="H267" t="s">
        <v>54</v>
      </c>
      <c r="I267" s="103"/>
    </row>
    <row r="268" spans="1:9" x14ac:dyDescent="0.3">
      <c r="A268" t="s">
        <v>1134</v>
      </c>
      <c r="B268" t="s">
        <v>51</v>
      </c>
      <c r="C268" t="s">
        <v>58</v>
      </c>
      <c r="D268" t="s">
        <v>777</v>
      </c>
      <c r="E268" s="103">
        <v>7.7624856882591636E-3</v>
      </c>
      <c r="F268" s="103">
        <v>677931</v>
      </c>
      <c r="G268" s="103">
        <v>1</v>
      </c>
      <c r="H268" t="s">
        <v>54</v>
      </c>
      <c r="I268" s="103"/>
    </row>
    <row r="269" spans="1:9" x14ac:dyDescent="0.3">
      <c r="A269" t="s">
        <v>1135</v>
      </c>
      <c r="B269" t="s">
        <v>51</v>
      </c>
      <c r="C269" t="s">
        <v>58</v>
      </c>
      <c r="D269" t="s">
        <v>776</v>
      </c>
      <c r="E269" s="103">
        <v>2.0819616320857874E-2</v>
      </c>
      <c r="F269" s="103">
        <v>677931</v>
      </c>
      <c r="G269" s="103">
        <v>1</v>
      </c>
      <c r="H269" t="s">
        <v>54</v>
      </c>
      <c r="I269" s="103"/>
    </row>
    <row r="270" spans="1:9" x14ac:dyDescent="0.3">
      <c r="A270" t="s">
        <v>1787</v>
      </c>
      <c r="B270" t="s">
        <v>51</v>
      </c>
      <c r="C270" t="s">
        <v>1763</v>
      </c>
      <c r="D270" t="s">
        <v>40</v>
      </c>
      <c r="E270" s="103">
        <v>1.0854199898040611</v>
      </c>
      <c r="F270" s="103">
        <v>677931</v>
      </c>
      <c r="G270" s="103">
        <v>1</v>
      </c>
      <c r="H270" t="s">
        <v>54</v>
      </c>
      <c r="I270" s="103"/>
    </row>
    <row r="271" spans="1:9" x14ac:dyDescent="0.3">
      <c r="A271" t="s">
        <v>5172</v>
      </c>
      <c r="B271" t="s">
        <v>51</v>
      </c>
      <c r="C271" t="s">
        <v>1763</v>
      </c>
      <c r="D271" t="s">
        <v>5064</v>
      </c>
      <c r="E271" s="103">
        <v>1.0874790925104107</v>
      </c>
      <c r="F271" s="103">
        <v>677931</v>
      </c>
      <c r="G271" s="103">
        <v>1</v>
      </c>
      <c r="H271" t="s">
        <v>54</v>
      </c>
      <c r="I271" s="103"/>
    </row>
    <row r="272" spans="1:9" x14ac:dyDescent="0.3">
      <c r="A272" t="s">
        <v>5173</v>
      </c>
      <c r="B272" t="s">
        <v>51</v>
      </c>
      <c r="C272" t="s">
        <v>1763</v>
      </c>
      <c r="D272" t="s">
        <v>5065</v>
      </c>
      <c r="E272" s="103">
        <v>1.0874224317185128</v>
      </c>
      <c r="F272" s="103">
        <v>677931</v>
      </c>
      <c r="G272" s="103">
        <v>1</v>
      </c>
      <c r="H272" t="s">
        <v>54</v>
      </c>
      <c r="I272" s="103"/>
    </row>
    <row r="273" spans="1:9" x14ac:dyDescent="0.3">
      <c r="A273" t="s">
        <v>5174</v>
      </c>
      <c r="B273" t="s">
        <v>51</v>
      </c>
      <c r="C273" t="s">
        <v>1763</v>
      </c>
      <c r="D273" t="s">
        <v>5066</v>
      </c>
      <c r="E273" s="103">
        <v>1.0874485932231315</v>
      </c>
      <c r="F273" s="103">
        <v>677931</v>
      </c>
      <c r="G273" s="103">
        <v>1</v>
      </c>
      <c r="H273" t="s">
        <v>54</v>
      </c>
      <c r="I273" s="103"/>
    </row>
    <row r="274" spans="1:9" x14ac:dyDescent="0.3">
      <c r="A274" t="s">
        <v>1788</v>
      </c>
      <c r="B274" t="s">
        <v>51</v>
      </c>
      <c r="C274" t="s">
        <v>1763</v>
      </c>
      <c r="D274" t="s">
        <v>42</v>
      </c>
      <c r="E274" s="103">
        <v>0.94399126395562893</v>
      </c>
      <c r="F274" s="103">
        <v>677931</v>
      </c>
      <c r="G274" s="103">
        <v>1</v>
      </c>
      <c r="H274" t="s">
        <v>54</v>
      </c>
      <c r="I274" s="103"/>
    </row>
    <row r="275" spans="1:9" x14ac:dyDescent="0.3">
      <c r="A275" t="s">
        <v>1789</v>
      </c>
      <c r="B275" t="s">
        <v>51</v>
      </c>
      <c r="C275" t="s">
        <v>1763</v>
      </c>
      <c r="D275" t="s">
        <v>1763</v>
      </c>
      <c r="E275" s="103">
        <v>1</v>
      </c>
      <c r="F275" s="103">
        <v>677931</v>
      </c>
      <c r="G275" s="103">
        <v>1</v>
      </c>
      <c r="H275" t="s">
        <v>54</v>
      </c>
      <c r="I275" s="103"/>
    </row>
    <row r="276" spans="1:9" x14ac:dyDescent="0.3">
      <c r="A276" t="s">
        <v>1790</v>
      </c>
      <c r="B276" t="s">
        <v>51</v>
      </c>
      <c r="C276" t="s">
        <v>1763</v>
      </c>
      <c r="D276" t="s">
        <v>1764</v>
      </c>
      <c r="E276" s="103">
        <v>0.2166186678065759</v>
      </c>
      <c r="F276" s="103">
        <v>677931</v>
      </c>
      <c r="G276" s="103">
        <v>1</v>
      </c>
      <c r="H276" t="s">
        <v>54</v>
      </c>
      <c r="I276" s="103"/>
    </row>
    <row r="277" spans="1:9" x14ac:dyDescent="0.3">
      <c r="A277" t="s">
        <v>1791</v>
      </c>
      <c r="B277" t="s">
        <v>51</v>
      </c>
      <c r="C277" t="s">
        <v>1763</v>
      </c>
      <c r="D277" t="s">
        <v>340</v>
      </c>
      <c r="E277" s="103">
        <v>0.85081810864395457</v>
      </c>
      <c r="F277" s="103">
        <v>677931</v>
      </c>
      <c r="G277" s="103">
        <v>1</v>
      </c>
      <c r="H277" t="s">
        <v>54</v>
      </c>
      <c r="I277" s="103"/>
    </row>
    <row r="278" spans="1:9" x14ac:dyDescent="0.3">
      <c r="A278" t="s">
        <v>1792</v>
      </c>
      <c r="B278" t="s">
        <v>51</v>
      </c>
      <c r="C278" t="s">
        <v>1763</v>
      </c>
      <c r="D278" t="s">
        <v>777</v>
      </c>
      <c r="E278" s="103">
        <v>0.36142695622643917</v>
      </c>
      <c r="F278" s="103">
        <v>677931</v>
      </c>
      <c r="G278" s="103">
        <v>1</v>
      </c>
      <c r="H278" t="s">
        <v>54</v>
      </c>
      <c r="I278" s="103"/>
    </row>
    <row r="279" spans="1:9" x14ac:dyDescent="0.3">
      <c r="A279" t="s">
        <v>1793</v>
      </c>
      <c r="B279" t="s">
        <v>51</v>
      </c>
      <c r="C279" t="s">
        <v>1763</v>
      </c>
      <c r="D279" t="s">
        <v>776</v>
      </c>
      <c r="E279" s="103">
        <v>0.78225178271030738</v>
      </c>
      <c r="F279" s="103">
        <v>677931</v>
      </c>
      <c r="G279" s="103">
        <v>1</v>
      </c>
      <c r="H279" t="s">
        <v>54</v>
      </c>
      <c r="I279" s="103"/>
    </row>
    <row r="280" spans="1:9" x14ac:dyDescent="0.3">
      <c r="A280" t="s">
        <v>1794</v>
      </c>
      <c r="B280" t="s">
        <v>51</v>
      </c>
      <c r="C280" t="s">
        <v>1764</v>
      </c>
      <c r="D280" t="s">
        <v>40</v>
      </c>
      <c r="E280" s="103">
        <v>7.2928550148831288</v>
      </c>
      <c r="F280" s="103">
        <v>677931</v>
      </c>
      <c r="G280" s="103">
        <v>1</v>
      </c>
      <c r="H280" t="s">
        <v>54</v>
      </c>
      <c r="I280" s="103"/>
    </row>
    <row r="281" spans="1:9" x14ac:dyDescent="0.3">
      <c r="A281" t="s">
        <v>5175</v>
      </c>
      <c r="B281" t="s">
        <v>51</v>
      </c>
      <c r="C281" t="s">
        <v>1764</v>
      </c>
      <c r="D281" t="s">
        <v>5064</v>
      </c>
      <c r="E281" s="103">
        <v>7.2946798206070245</v>
      </c>
      <c r="F281" s="103">
        <v>677931</v>
      </c>
      <c r="G281" s="103">
        <v>1</v>
      </c>
      <c r="H281" t="s">
        <v>54</v>
      </c>
      <c r="I281" s="103"/>
    </row>
    <row r="282" spans="1:9" x14ac:dyDescent="0.3">
      <c r="A282" t="s">
        <v>5176</v>
      </c>
      <c r="B282" t="s">
        <v>51</v>
      </c>
      <c r="C282" t="s">
        <v>1764</v>
      </c>
      <c r="D282" t="s">
        <v>5065</v>
      </c>
      <c r="E282" s="103">
        <v>7.2944076144570715</v>
      </c>
      <c r="F282" s="103">
        <v>677931</v>
      </c>
      <c r="G282" s="103">
        <v>1</v>
      </c>
      <c r="H282" t="s">
        <v>54</v>
      </c>
      <c r="I282" s="103"/>
    </row>
    <row r="283" spans="1:9" x14ac:dyDescent="0.3">
      <c r="A283" t="s">
        <v>5177</v>
      </c>
      <c r="B283" t="s">
        <v>51</v>
      </c>
      <c r="C283" t="s">
        <v>1764</v>
      </c>
      <c r="D283" t="s">
        <v>5066</v>
      </c>
      <c r="E283" s="103">
        <v>7.2945684086942721</v>
      </c>
      <c r="F283" s="103">
        <v>677931</v>
      </c>
      <c r="G283" s="103">
        <v>1</v>
      </c>
      <c r="H283" t="s">
        <v>54</v>
      </c>
      <c r="I283" s="103"/>
    </row>
    <row r="284" spans="1:9" x14ac:dyDescent="0.3">
      <c r="A284" t="s">
        <v>1795</v>
      </c>
      <c r="B284" t="s">
        <v>51</v>
      </c>
      <c r="C284" t="s">
        <v>1764</v>
      </c>
      <c r="D284" t="s">
        <v>42</v>
      </c>
      <c r="E284" s="103">
        <v>6.2412259181355365</v>
      </c>
      <c r="F284" s="103">
        <v>677931</v>
      </c>
      <c r="G284" s="103">
        <v>1</v>
      </c>
      <c r="H284" t="s">
        <v>54</v>
      </c>
      <c r="I284" s="103"/>
    </row>
    <row r="285" spans="1:9" x14ac:dyDescent="0.3">
      <c r="A285" t="s">
        <v>1796</v>
      </c>
      <c r="B285" t="s">
        <v>51</v>
      </c>
      <c r="C285" t="s">
        <v>1764</v>
      </c>
      <c r="D285" t="s">
        <v>1763</v>
      </c>
      <c r="E285" s="103">
        <v>6.1321421725092753</v>
      </c>
      <c r="F285" s="103">
        <v>677931</v>
      </c>
      <c r="G285" s="103">
        <v>1</v>
      </c>
      <c r="H285" t="s">
        <v>54</v>
      </c>
      <c r="I285" s="103"/>
    </row>
    <row r="286" spans="1:9" x14ac:dyDescent="0.3">
      <c r="A286" t="s">
        <v>1797</v>
      </c>
      <c r="B286" t="s">
        <v>51</v>
      </c>
      <c r="C286" t="s">
        <v>1764</v>
      </c>
      <c r="D286" t="s">
        <v>1764</v>
      </c>
      <c r="E286" s="103">
        <v>1</v>
      </c>
      <c r="F286" s="103">
        <v>677931</v>
      </c>
      <c r="G286" s="103">
        <v>1</v>
      </c>
      <c r="H286" t="s">
        <v>54</v>
      </c>
      <c r="I286" s="103"/>
    </row>
    <row r="287" spans="1:9" x14ac:dyDescent="0.3">
      <c r="A287" t="s">
        <v>1798</v>
      </c>
      <c r="B287" t="s">
        <v>51</v>
      </c>
      <c r="C287" t="s">
        <v>1764</v>
      </c>
      <c r="D287" t="s">
        <v>340</v>
      </c>
      <c r="E287" s="103">
        <v>5.4646228280707456</v>
      </c>
      <c r="F287" s="103">
        <v>677931</v>
      </c>
      <c r="G287" s="103">
        <v>1</v>
      </c>
      <c r="H287" t="s">
        <v>54</v>
      </c>
      <c r="I287" s="103"/>
    </row>
    <row r="288" spans="1:9" x14ac:dyDescent="0.3">
      <c r="A288" t="s">
        <v>1799</v>
      </c>
      <c r="B288" t="s">
        <v>51</v>
      </c>
      <c r="C288" t="s">
        <v>1764</v>
      </c>
      <c r="D288" t="s">
        <v>777</v>
      </c>
      <c r="E288" s="103">
        <v>2.1284642582923659</v>
      </c>
      <c r="F288" s="103">
        <v>677931</v>
      </c>
      <c r="G288" s="103">
        <v>1</v>
      </c>
      <c r="H288" t="s">
        <v>54</v>
      </c>
      <c r="I288" s="103"/>
    </row>
    <row r="289" spans="1:9" x14ac:dyDescent="0.3">
      <c r="A289" t="s">
        <v>1800</v>
      </c>
      <c r="B289" t="s">
        <v>51</v>
      </c>
      <c r="C289" t="s">
        <v>1764</v>
      </c>
      <c r="D289" t="s">
        <v>776</v>
      </c>
      <c r="E289" s="103">
        <v>4.5926633103478638</v>
      </c>
      <c r="F289" s="103">
        <v>677931</v>
      </c>
      <c r="G289" s="103">
        <v>1</v>
      </c>
      <c r="H289" t="s">
        <v>54</v>
      </c>
      <c r="I289" s="103"/>
    </row>
    <row r="290" spans="1:9" x14ac:dyDescent="0.3">
      <c r="A290" t="s">
        <v>810</v>
      </c>
      <c r="B290" t="s">
        <v>51</v>
      </c>
      <c r="C290" t="s">
        <v>340</v>
      </c>
      <c r="D290" t="s">
        <v>40</v>
      </c>
      <c r="E290" s="103">
        <v>1.4412812700512871</v>
      </c>
      <c r="F290" s="103">
        <v>677931</v>
      </c>
      <c r="G290" s="103">
        <v>1</v>
      </c>
      <c r="H290" t="s">
        <v>54</v>
      </c>
      <c r="I290" s="103"/>
    </row>
    <row r="291" spans="1:9" x14ac:dyDescent="0.3">
      <c r="A291" t="s">
        <v>5178</v>
      </c>
      <c r="B291" t="s">
        <v>51</v>
      </c>
      <c r="C291" t="s">
        <v>340</v>
      </c>
      <c r="D291" t="s">
        <v>5064</v>
      </c>
      <c r="E291" s="103">
        <v>1.4018067978323945</v>
      </c>
      <c r="F291" s="103">
        <v>677931</v>
      </c>
      <c r="G291" s="103">
        <v>1</v>
      </c>
      <c r="H291" t="s">
        <v>54</v>
      </c>
      <c r="I291" s="103"/>
    </row>
    <row r="292" spans="1:9" x14ac:dyDescent="0.3">
      <c r="A292" t="s">
        <v>5179</v>
      </c>
      <c r="B292" t="s">
        <v>51</v>
      </c>
      <c r="C292" t="s">
        <v>340</v>
      </c>
      <c r="D292" t="s">
        <v>5065</v>
      </c>
      <c r="E292" s="103">
        <v>1.4017418702384357</v>
      </c>
      <c r="F292" s="103">
        <v>677931</v>
      </c>
      <c r="G292" s="103">
        <v>1</v>
      </c>
      <c r="H292" t="s">
        <v>54</v>
      </c>
      <c r="I292" s="103"/>
    </row>
    <row r="293" spans="1:9" x14ac:dyDescent="0.3">
      <c r="A293" t="s">
        <v>5180</v>
      </c>
      <c r="B293" t="s">
        <v>51</v>
      </c>
      <c r="C293" t="s">
        <v>340</v>
      </c>
      <c r="D293" t="s">
        <v>5066</v>
      </c>
      <c r="E293" s="103">
        <v>1.4017755179314282</v>
      </c>
      <c r="F293" s="103">
        <v>677931</v>
      </c>
      <c r="G293" s="103">
        <v>1</v>
      </c>
      <c r="H293" t="s">
        <v>54</v>
      </c>
      <c r="I293" s="103"/>
    </row>
    <row r="294" spans="1:9" x14ac:dyDescent="0.3">
      <c r="A294" t="s">
        <v>808</v>
      </c>
      <c r="B294" t="s">
        <v>51</v>
      </c>
      <c r="C294" t="s">
        <v>340</v>
      </c>
      <c r="D294" t="s">
        <v>42</v>
      </c>
      <c r="E294" s="103">
        <v>1.3281162282196819</v>
      </c>
      <c r="F294" s="103">
        <v>677931</v>
      </c>
      <c r="G294" s="103">
        <v>1</v>
      </c>
      <c r="H294" t="s">
        <v>54</v>
      </c>
      <c r="I294" s="103"/>
    </row>
    <row r="295" spans="1:9" x14ac:dyDescent="0.3">
      <c r="A295" t="s">
        <v>1801</v>
      </c>
      <c r="B295" t="s">
        <v>51</v>
      </c>
      <c r="C295" t="s">
        <v>340</v>
      </c>
      <c r="D295" t="s">
        <v>1763</v>
      </c>
      <c r="E295" s="103">
        <v>1.106535698663319</v>
      </c>
      <c r="F295" s="103">
        <v>677931</v>
      </c>
      <c r="G295" s="103">
        <v>1</v>
      </c>
      <c r="H295" t="s">
        <v>54</v>
      </c>
      <c r="I295" s="103"/>
    </row>
    <row r="296" spans="1:9" x14ac:dyDescent="0.3">
      <c r="A296" t="s">
        <v>1802</v>
      </c>
      <c r="B296" t="s">
        <v>51</v>
      </c>
      <c r="C296" t="s">
        <v>340</v>
      </c>
      <c r="D296" t="s">
        <v>1764</v>
      </c>
      <c r="E296" s="103">
        <v>5.7867737007128925E-2</v>
      </c>
      <c r="F296" s="103">
        <v>677931</v>
      </c>
      <c r="G296" s="103">
        <v>1</v>
      </c>
      <c r="H296" t="s">
        <v>54</v>
      </c>
      <c r="I296" s="103"/>
    </row>
    <row r="297" spans="1:9" x14ac:dyDescent="0.3">
      <c r="A297" t="s">
        <v>809</v>
      </c>
      <c r="B297" t="s">
        <v>51</v>
      </c>
      <c r="C297" t="s">
        <v>340</v>
      </c>
      <c r="D297" t="s">
        <v>340</v>
      </c>
      <c r="E297" s="103">
        <v>1</v>
      </c>
      <c r="F297" s="103">
        <v>677931</v>
      </c>
      <c r="G297" s="103">
        <v>1</v>
      </c>
      <c r="H297" t="s">
        <v>54</v>
      </c>
      <c r="I297" s="103"/>
    </row>
    <row r="298" spans="1:9" x14ac:dyDescent="0.3">
      <c r="A298" t="s">
        <v>448</v>
      </c>
      <c r="B298" t="s">
        <v>51</v>
      </c>
      <c r="C298" t="s">
        <v>340</v>
      </c>
      <c r="D298" t="s">
        <v>777</v>
      </c>
      <c r="E298" s="103">
        <v>0.47875246414015554</v>
      </c>
      <c r="F298" s="103">
        <v>677931</v>
      </c>
      <c r="G298" s="103">
        <v>1</v>
      </c>
      <c r="H298" t="s">
        <v>54</v>
      </c>
      <c r="I298" s="103"/>
    </row>
    <row r="299" spans="1:9" x14ac:dyDescent="0.3">
      <c r="A299" t="s">
        <v>452</v>
      </c>
      <c r="B299" t="s">
        <v>51</v>
      </c>
      <c r="C299" t="s">
        <v>340</v>
      </c>
      <c r="D299" t="s">
        <v>776</v>
      </c>
      <c r="E299" s="103">
        <v>1.0546609578356403</v>
      </c>
      <c r="F299" s="103">
        <v>677931</v>
      </c>
      <c r="G299" s="103">
        <v>1</v>
      </c>
      <c r="H299" t="s">
        <v>54</v>
      </c>
      <c r="I299" s="103"/>
    </row>
    <row r="300" spans="1:9" x14ac:dyDescent="0.3">
      <c r="A300" t="s">
        <v>8751</v>
      </c>
      <c r="B300" t="s">
        <v>51</v>
      </c>
      <c r="C300" t="s">
        <v>8750</v>
      </c>
      <c r="D300" t="s">
        <v>40</v>
      </c>
      <c r="E300" s="103">
        <v>6.5330612983569833E-2</v>
      </c>
      <c r="F300" s="103">
        <v>677931</v>
      </c>
      <c r="G300" s="103">
        <v>1</v>
      </c>
      <c r="H300" t="s">
        <v>54</v>
      </c>
      <c r="I300" s="103"/>
    </row>
    <row r="301" spans="1:9" x14ac:dyDescent="0.3">
      <c r="A301" t="s">
        <v>8939</v>
      </c>
      <c r="B301" t="s">
        <v>51</v>
      </c>
      <c r="C301" t="s">
        <v>8750</v>
      </c>
      <c r="D301" t="s">
        <v>5064</v>
      </c>
      <c r="E301" s="103">
        <v>6.4386250498843001E-2</v>
      </c>
      <c r="F301" s="103">
        <v>677931</v>
      </c>
      <c r="G301" s="103">
        <v>1</v>
      </c>
      <c r="H301" t="s">
        <v>54</v>
      </c>
      <c r="I301" s="103"/>
    </row>
    <row r="302" spans="1:9" x14ac:dyDescent="0.3">
      <c r="A302" t="s">
        <v>8940</v>
      </c>
      <c r="B302" t="s">
        <v>51</v>
      </c>
      <c r="C302" t="s">
        <v>8750</v>
      </c>
      <c r="D302" t="s">
        <v>5065</v>
      </c>
      <c r="E302" s="103">
        <v>6.4384063593263152E-2</v>
      </c>
      <c r="F302" s="103">
        <v>677931</v>
      </c>
      <c r="G302" s="103">
        <v>1</v>
      </c>
      <c r="H302" t="s">
        <v>54</v>
      </c>
      <c r="I302" s="103"/>
    </row>
    <row r="303" spans="1:9" x14ac:dyDescent="0.3">
      <c r="A303" t="s">
        <v>8941</v>
      </c>
      <c r="B303" t="s">
        <v>51</v>
      </c>
      <c r="C303" t="s">
        <v>8750</v>
      </c>
      <c r="D303" t="s">
        <v>5066</v>
      </c>
      <c r="E303" s="103">
        <v>6.4384481383419512E-2</v>
      </c>
      <c r="F303" s="103">
        <v>677931</v>
      </c>
      <c r="G303" s="103">
        <v>1</v>
      </c>
      <c r="H303" t="s">
        <v>54</v>
      </c>
      <c r="I303" s="103"/>
    </row>
    <row r="304" spans="1:9" x14ac:dyDescent="0.3">
      <c r="A304" t="s">
        <v>8752</v>
      </c>
      <c r="B304" t="s">
        <v>51</v>
      </c>
      <c r="C304" t="s">
        <v>8750</v>
      </c>
      <c r="D304" t="s">
        <v>42</v>
      </c>
      <c r="E304" s="103">
        <v>6.4570410782868931E-2</v>
      </c>
      <c r="F304" s="103">
        <v>677931</v>
      </c>
      <c r="G304" s="103">
        <v>1</v>
      </c>
      <c r="H304" t="s">
        <v>54</v>
      </c>
      <c r="I304" s="103"/>
    </row>
    <row r="305" spans="1:9" x14ac:dyDescent="0.3">
      <c r="A305" t="s">
        <v>8753</v>
      </c>
      <c r="B305" t="s">
        <v>51</v>
      </c>
      <c r="C305" t="s">
        <v>8750</v>
      </c>
      <c r="D305" t="s">
        <v>1763</v>
      </c>
      <c r="E305" s="103">
        <v>5.8451923447848109E-2</v>
      </c>
      <c r="F305" s="103">
        <v>677931</v>
      </c>
      <c r="G305" s="103">
        <v>1</v>
      </c>
      <c r="H305" t="s">
        <v>54</v>
      </c>
      <c r="I305" s="103"/>
    </row>
    <row r="306" spans="1:9" x14ac:dyDescent="0.3">
      <c r="A306" t="s">
        <v>8754</v>
      </c>
      <c r="B306" t="s">
        <v>51</v>
      </c>
      <c r="C306" t="s">
        <v>8750</v>
      </c>
      <c r="D306" t="s">
        <v>1764</v>
      </c>
      <c r="E306" s="103">
        <v>9.0541235378128505E-3</v>
      </c>
      <c r="F306" s="103">
        <v>677931</v>
      </c>
      <c r="G306" s="103">
        <v>1</v>
      </c>
      <c r="H306" t="s">
        <v>54</v>
      </c>
      <c r="I306" s="103"/>
    </row>
    <row r="307" spans="1:9" x14ac:dyDescent="0.3">
      <c r="A307" t="s">
        <v>8755</v>
      </c>
      <c r="B307" t="s">
        <v>51</v>
      </c>
      <c r="C307" t="s">
        <v>8750</v>
      </c>
      <c r="D307" t="s">
        <v>340</v>
      </c>
      <c r="E307" s="103">
        <v>4.6349553700997297E-2</v>
      </c>
      <c r="F307" s="103">
        <v>677931</v>
      </c>
      <c r="G307" s="103">
        <v>1</v>
      </c>
      <c r="H307" t="s">
        <v>54</v>
      </c>
      <c r="I307" s="103"/>
    </row>
    <row r="308" spans="1:9" x14ac:dyDescent="0.3">
      <c r="A308" t="s">
        <v>8756</v>
      </c>
      <c r="B308" t="s">
        <v>51</v>
      </c>
      <c r="C308" t="s">
        <v>8750</v>
      </c>
      <c r="D308" t="s">
        <v>777</v>
      </c>
      <c r="E308" s="103">
        <v>2.1586535208834075E-2</v>
      </c>
      <c r="F308" s="103">
        <v>677931</v>
      </c>
      <c r="G308" s="103">
        <v>1</v>
      </c>
      <c r="H308" t="s">
        <v>54</v>
      </c>
      <c r="I308" s="103"/>
    </row>
    <row r="309" spans="1:9" x14ac:dyDescent="0.3">
      <c r="A309" t="s">
        <v>8757</v>
      </c>
      <c r="B309" t="s">
        <v>51</v>
      </c>
      <c r="C309" t="s">
        <v>8750</v>
      </c>
      <c r="D309" t="s">
        <v>776</v>
      </c>
      <c r="E309" s="103">
        <v>4.7359151480440863E-2</v>
      </c>
      <c r="F309" s="103">
        <v>677931</v>
      </c>
      <c r="G309" s="103">
        <v>1</v>
      </c>
      <c r="H309" t="s">
        <v>54</v>
      </c>
      <c r="I309" s="103"/>
    </row>
    <row r="310" spans="1:9" x14ac:dyDescent="0.3">
      <c r="A310" t="s">
        <v>9009</v>
      </c>
      <c r="B310" t="s">
        <v>51</v>
      </c>
      <c r="C310" t="s">
        <v>9007</v>
      </c>
      <c r="D310" t="s">
        <v>40</v>
      </c>
      <c r="E310" s="103">
        <v>1.506734536990674E-2</v>
      </c>
      <c r="F310" s="103">
        <v>677931</v>
      </c>
      <c r="G310" s="103">
        <v>1</v>
      </c>
      <c r="H310" t="s">
        <v>54</v>
      </c>
      <c r="I310" s="103"/>
    </row>
    <row r="311" spans="1:9" x14ac:dyDescent="0.3">
      <c r="A311" t="s">
        <v>9010</v>
      </c>
      <c r="B311" t="s">
        <v>51</v>
      </c>
      <c r="C311" t="s">
        <v>9007</v>
      </c>
      <c r="D311" t="s">
        <v>5064</v>
      </c>
      <c r="E311" s="103">
        <v>1.4887230843211158E-2</v>
      </c>
      <c r="F311" s="103">
        <v>677931</v>
      </c>
      <c r="G311" s="103">
        <v>1</v>
      </c>
      <c r="H311" t="s">
        <v>54</v>
      </c>
      <c r="I311" s="103"/>
    </row>
    <row r="312" spans="1:9" x14ac:dyDescent="0.3">
      <c r="A312" t="s">
        <v>9011</v>
      </c>
      <c r="B312" t="s">
        <v>51</v>
      </c>
      <c r="C312" t="s">
        <v>9007</v>
      </c>
      <c r="D312" t="s">
        <v>5065</v>
      </c>
      <c r="E312" s="103">
        <v>1.4887212949059044E-2</v>
      </c>
      <c r="F312" s="103">
        <v>677931</v>
      </c>
      <c r="G312" s="103">
        <v>1</v>
      </c>
      <c r="H312" t="s">
        <v>54</v>
      </c>
      <c r="I312" s="103"/>
    </row>
    <row r="313" spans="1:9" x14ac:dyDescent="0.3">
      <c r="A313" t="s">
        <v>9012</v>
      </c>
      <c r="B313" t="s">
        <v>51</v>
      </c>
      <c r="C313" t="s">
        <v>9007</v>
      </c>
      <c r="D313" t="s">
        <v>5066</v>
      </c>
      <c r="E313" s="103">
        <v>1.4887212949059044E-2</v>
      </c>
      <c r="F313" s="103">
        <v>677931</v>
      </c>
      <c r="G313" s="103">
        <v>1</v>
      </c>
      <c r="H313" t="s">
        <v>54</v>
      </c>
      <c r="I313" s="103"/>
    </row>
    <row r="314" spans="1:9" x14ac:dyDescent="0.3">
      <c r="A314" t="s">
        <v>9013</v>
      </c>
      <c r="B314" t="s">
        <v>51</v>
      </c>
      <c r="C314" t="s">
        <v>9007</v>
      </c>
      <c r="D314" t="s">
        <v>42</v>
      </c>
      <c r="E314" s="103">
        <v>1.3786460548168889E-2</v>
      </c>
      <c r="F314" s="103">
        <v>677931</v>
      </c>
      <c r="G314" s="103">
        <v>1</v>
      </c>
      <c r="H314" t="s">
        <v>54</v>
      </c>
      <c r="I314" s="103"/>
    </row>
    <row r="315" spans="1:9" x14ac:dyDescent="0.3">
      <c r="A315" t="s">
        <v>9014</v>
      </c>
      <c r="B315" t="s">
        <v>51</v>
      </c>
      <c r="C315" t="s">
        <v>9007</v>
      </c>
      <c r="D315" t="s">
        <v>1763</v>
      </c>
      <c r="E315" s="103">
        <v>1.4739966062681837E-2</v>
      </c>
      <c r="F315" s="103">
        <v>677931</v>
      </c>
      <c r="G315" s="103">
        <v>1</v>
      </c>
      <c r="H315" t="s">
        <v>54</v>
      </c>
      <c r="I315" s="103"/>
    </row>
    <row r="316" spans="1:9" x14ac:dyDescent="0.3">
      <c r="A316" t="s">
        <v>9015</v>
      </c>
      <c r="B316" t="s">
        <v>51</v>
      </c>
      <c r="C316" t="s">
        <v>9007</v>
      </c>
      <c r="D316" t="s">
        <v>1764</v>
      </c>
      <c r="E316" s="103">
        <v>9.3566353664411466E-4</v>
      </c>
      <c r="F316" s="103">
        <v>677931</v>
      </c>
      <c r="G316" s="103">
        <v>1</v>
      </c>
      <c r="H316" t="s">
        <v>54</v>
      </c>
      <c r="I316" s="103"/>
    </row>
    <row r="317" spans="1:9" x14ac:dyDescent="0.3">
      <c r="A317" t="s">
        <v>9016</v>
      </c>
      <c r="B317" t="s">
        <v>51</v>
      </c>
      <c r="C317" t="s">
        <v>9007</v>
      </c>
      <c r="D317" t="s">
        <v>340</v>
      </c>
      <c r="E317" s="103">
        <v>1.080169455740684E-2</v>
      </c>
      <c r="F317" s="103">
        <v>677931</v>
      </c>
      <c r="G317" s="103">
        <v>1</v>
      </c>
      <c r="H317" t="s">
        <v>54</v>
      </c>
      <c r="I317" s="103"/>
    </row>
    <row r="318" spans="1:9" x14ac:dyDescent="0.3">
      <c r="A318" t="s">
        <v>9017</v>
      </c>
      <c r="B318" t="s">
        <v>51</v>
      </c>
      <c r="C318" t="s">
        <v>9007</v>
      </c>
      <c r="D318" t="s">
        <v>777</v>
      </c>
      <c r="E318" s="103">
        <v>5.0296723054400203E-3</v>
      </c>
      <c r="F318" s="103">
        <v>677931</v>
      </c>
      <c r="G318" s="103">
        <v>1</v>
      </c>
      <c r="H318" t="s">
        <v>54</v>
      </c>
      <c r="I318" s="103"/>
    </row>
    <row r="319" spans="1:9" x14ac:dyDescent="0.3">
      <c r="A319" t="s">
        <v>9018</v>
      </c>
      <c r="B319" t="s">
        <v>51</v>
      </c>
      <c r="C319" t="s">
        <v>9007</v>
      </c>
      <c r="D319" t="s">
        <v>776</v>
      </c>
      <c r="E319" s="103">
        <v>1.0950924069886682E-2</v>
      </c>
      <c r="F319" s="103">
        <v>677931</v>
      </c>
      <c r="G319" s="103">
        <v>1</v>
      </c>
      <c r="H319" t="s">
        <v>54</v>
      </c>
      <c r="I319" s="103"/>
    </row>
    <row r="320" spans="1:9" x14ac:dyDescent="0.3">
      <c r="A320" t="s">
        <v>813</v>
      </c>
      <c r="B320" t="s">
        <v>51</v>
      </c>
      <c r="C320" t="s">
        <v>353</v>
      </c>
      <c r="D320" t="s">
        <v>40</v>
      </c>
      <c r="E320" s="103">
        <v>2.3101599585015038E-5</v>
      </c>
      <c r="F320" s="103">
        <v>677931</v>
      </c>
      <c r="G320" s="103">
        <v>1</v>
      </c>
      <c r="H320" t="s">
        <v>54</v>
      </c>
      <c r="I320" s="103"/>
    </row>
    <row r="321" spans="1:9" x14ac:dyDescent="0.3">
      <c r="A321" t="s">
        <v>5181</v>
      </c>
      <c r="B321" t="s">
        <v>51</v>
      </c>
      <c r="C321" t="s">
        <v>353</v>
      </c>
      <c r="D321" t="s">
        <v>5064</v>
      </c>
      <c r="E321" s="103">
        <v>2.4437893984516484E-5</v>
      </c>
      <c r="F321" s="103">
        <v>677931</v>
      </c>
      <c r="G321" s="103">
        <v>1</v>
      </c>
      <c r="H321" t="s">
        <v>54</v>
      </c>
      <c r="I321" s="103"/>
    </row>
    <row r="322" spans="1:9" x14ac:dyDescent="0.3">
      <c r="A322" t="s">
        <v>5182</v>
      </c>
      <c r="B322" t="s">
        <v>51</v>
      </c>
      <c r="C322" t="s">
        <v>353</v>
      </c>
      <c r="D322" t="s">
        <v>5065</v>
      </c>
      <c r="E322" s="103">
        <v>2.3101599585015038E-5</v>
      </c>
      <c r="F322" s="103">
        <v>677931</v>
      </c>
      <c r="G322" s="103">
        <v>1</v>
      </c>
      <c r="H322" t="s">
        <v>54</v>
      </c>
      <c r="I322" s="103"/>
    </row>
    <row r="323" spans="1:9" x14ac:dyDescent="0.3">
      <c r="A323" t="s">
        <v>5183</v>
      </c>
      <c r="B323" t="s">
        <v>51</v>
      </c>
      <c r="C323" t="s">
        <v>353</v>
      </c>
      <c r="D323" t="s">
        <v>5066</v>
      </c>
      <c r="E323" s="103">
        <v>2.4437893984516484E-5</v>
      </c>
      <c r="F323" s="103">
        <v>677931</v>
      </c>
      <c r="G323" s="103">
        <v>1</v>
      </c>
      <c r="H323" t="s">
        <v>54</v>
      </c>
      <c r="I323" s="103"/>
    </row>
    <row r="324" spans="1:9" x14ac:dyDescent="0.3">
      <c r="A324" t="s">
        <v>811</v>
      </c>
      <c r="B324" t="s">
        <v>51</v>
      </c>
      <c r="C324" t="s">
        <v>353</v>
      </c>
      <c r="D324" t="s">
        <v>42</v>
      </c>
      <c r="E324" s="103">
        <v>2.1196271940997141E-5</v>
      </c>
      <c r="F324" s="103">
        <v>677931</v>
      </c>
      <c r="G324" s="103">
        <v>1</v>
      </c>
      <c r="H324" t="s">
        <v>54</v>
      </c>
      <c r="I324" s="103"/>
    </row>
    <row r="325" spans="1:9" x14ac:dyDescent="0.3">
      <c r="A325" t="s">
        <v>1807</v>
      </c>
      <c r="B325" t="s">
        <v>51</v>
      </c>
      <c r="C325" t="s">
        <v>353</v>
      </c>
      <c r="D325" t="s">
        <v>1763</v>
      </c>
      <c r="E325" s="103">
        <v>2.139795535060953E-5</v>
      </c>
      <c r="F325" s="103">
        <v>677931</v>
      </c>
      <c r="G325" s="103">
        <v>1</v>
      </c>
      <c r="H325" t="s">
        <v>54</v>
      </c>
      <c r="I325" s="103"/>
    </row>
    <row r="326" spans="1:9" x14ac:dyDescent="0.3">
      <c r="A326" t="s">
        <v>1808</v>
      </c>
      <c r="B326" t="s">
        <v>51</v>
      </c>
      <c r="C326" t="s">
        <v>353</v>
      </c>
      <c r="D326" t="s">
        <v>1764</v>
      </c>
      <c r="E326" s="103">
        <v>3.4814848932602803E-6</v>
      </c>
      <c r="F326" s="103">
        <v>677931</v>
      </c>
      <c r="G326" s="103">
        <v>1</v>
      </c>
      <c r="H326" t="s">
        <v>54</v>
      </c>
      <c r="I326" s="103"/>
    </row>
    <row r="327" spans="1:9" x14ac:dyDescent="0.3">
      <c r="A327" t="s">
        <v>812</v>
      </c>
      <c r="B327" t="s">
        <v>51</v>
      </c>
      <c r="C327" t="s">
        <v>353</v>
      </c>
      <c r="D327" t="s">
        <v>340</v>
      </c>
      <c r="E327" s="103">
        <v>1.6637179489886905E-5</v>
      </c>
      <c r="F327" s="103">
        <v>677931</v>
      </c>
      <c r="G327" s="103">
        <v>1</v>
      </c>
      <c r="H327" t="s">
        <v>54</v>
      </c>
      <c r="I327" s="103"/>
    </row>
    <row r="328" spans="1:9" x14ac:dyDescent="0.3">
      <c r="A328" t="s">
        <v>456</v>
      </c>
      <c r="B328" t="s">
        <v>51</v>
      </c>
      <c r="C328" t="s">
        <v>353</v>
      </c>
      <c r="D328" t="s">
        <v>777</v>
      </c>
      <c r="E328" s="103">
        <v>1.2620785731584388E-5</v>
      </c>
      <c r="F328" s="103">
        <v>677931</v>
      </c>
      <c r="G328" s="103">
        <v>1</v>
      </c>
      <c r="H328" t="s">
        <v>54</v>
      </c>
      <c r="I328" s="103"/>
    </row>
    <row r="329" spans="1:9" x14ac:dyDescent="0.3">
      <c r="A329" t="s">
        <v>457</v>
      </c>
      <c r="B329" t="s">
        <v>51</v>
      </c>
      <c r="C329" t="s">
        <v>353</v>
      </c>
      <c r="D329" t="s">
        <v>776</v>
      </c>
      <c r="E329" s="103">
        <v>2.6265506269009998E-5</v>
      </c>
      <c r="F329" s="103">
        <v>677931</v>
      </c>
      <c r="G329" s="103">
        <v>1</v>
      </c>
      <c r="H329" t="s">
        <v>54</v>
      </c>
      <c r="I329" s="103"/>
    </row>
    <row r="330" spans="1:9" x14ac:dyDescent="0.3">
      <c r="A330" t="s">
        <v>4368</v>
      </c>
      <c r="B330" t="s">
        <v>51</v>
      </c>
      <c r="C330" t="s">
        <v>4351</v>
      </c>
      <c r="D330" t="s">
        <v>40</v>
      </c>
      <c r="E330" s="103">
        <v>9.0728417216625701E-4</v>
      </c>
      <c r="F330" s="103">
        <v>677931</v>
      </c>
      <c r="G330" s="103">
        <v>1</v>
      </c>
      <c r="H330" t="s">
        <v>54</v>
      </c>
      <c r="I330" s="103"/>
    </row>
    <row r="331" spans="1:9" x14ac:dyDescent="0.3">
      <c r="A331" t="s">
        <v>5079</v>
      </c>
      <c r="B331" t="s">
        <v>51</v>
      </c>
      <c r="C331" t="s">
        <v>4351</v>
      </c>
      <c r="D331" t="s">
        <v>5064</v>
      </c>
      <c r="E331" s="103">
        <v>-4.9044744090627273E-4</v>
      </c>
      <c r="F331" s="103">
        <v>677931</v>
      </c>
      <c r="G331" s="103">
        <v>1</v>
      </c>
      <c r="H331" t="s">
        <v>54</v>
      </c>
      <c r="I331" s="103"/>
    </row>
    <row r="332" spans="1:9" x14ac:dyDescent="0.3">
      <c r="A332" t="s">
        <v>5080</v>
      </c>
      <c r="B332" t="s">
        <v>51</v>
      </c>
      <c r="C332" t="s">
        <v>4351</v>
      </c>
      <c r="D332" t="s">
        <v>5065</v>
      </c>
      <c r="E332" s="103">
        <v>-4.9102306522169202E-4</v>
      </c>
      <c r="F332" s="103">
        <v>677931</v>
      </c>
      <c r="G332" s="103">
        <v>1</v>
      </c>
      <c r="H332" t="s">
        <v>54</v>
      </c>
      <c r="I332" s="103"/>
    </row>
    <row r="333" spans="1:9" x14ac:dyDescent="0.3">
      <c r="A333" t="s">
        <v>5081</v>
      </c>
      <c r="B333" t="s">
        <v>51</v>
      </c>
      <c r="C333" t="s">
        <v>4351</v>
      </c>
      <c r="D333" t="s">
        <v>5066</v>
      </c>
      <c r="E333" s="103">
        <v>-4.9102306522169202E-4</v>
      </c>
      <c r="F333" s="103">
        <v>677931</v>
      </c>
      <c r="G333" s="103">
        <v>1</v>
      </c>
      <c r="H333" t="s">
        <v>54</v>
      </c>
      <c r="I333" s="103"/>
    </row>
    <row r="334" spans="1:9" x14ac:dyDescent="0.3">
      <c r="A334" t="s">
        <v>4369</v>
      </c>
      <c r="B334" t="s">
        <v>51</v>
      </c>
      <c r="C334" t="s">
        <v>4351</v>
      </c>
      <c r="D334" t="s">
        <v>42</v>
      </c>
      <c r="E334" s="103">
        <v>-4.9018495048243837E-4</v>
      </c>
      <c r="F334" s="103">
        <v>677931</v>
      </c>
      <c r="G334" s="103">
        <v>1</v>
      </c>
      <c r="H334" t="s">
        <v>54</v>
      </c>
      <c r="I334" s="103"/>
    </row>
    <row r="335" spans="1:9" x14ac:dyDescent="0.3">
      <c r="A335" t="s">
        <v>4370</v>
      </c>
      <c r="B335" t="s">
        <v>51</v>
      </c>
      <c r="C335" t="s">
        <v>4351</v>
      </c>
      <c r="D335" t="s">
        <v>1763</v>
      </c>
      <c r="E335" s="103">
        <v>-1.9371119347606365E-4</v>
      </c>
      <c r="F335" s="103">
        <v>677931</v>
      </c>
      <c r="G335" s="103">
        <v>1</v>
      </c>
      <c r="H335" t="s">
        <v>54</v>
      </c>
      <c r="I335" s="103"/>
    </row>
    <row r="336" spans="1:9" x14ac:dyDescent="0.3">
      <c r="A336" t="s">
        <v>4371</v>
      </c>
      <c r="B336" t="s">
        <v>51</v>
      </c>
      <c r="C336" t="s">
        <v>4351</v>
      </c>
      <c r="D336" t="s">
        <v>1764</v>
      </c>
      <c r="E336" s="103">
        <v>-2.8319553337846301E-4</v>
      </c>
      <c r="F336" s="103">
        <v>677931</v>
      </c>
      <c r="G336" s="103">
        <v>1</v>
      </c>
      <c r="H336" t="s">
        <v>54</v>
      </c>
      <c r="I336" s="103"/>
    </row>
    <row r="337" spans="1:9" x14ac:dyDescent="0.3">
      <c r="A337" t="s">
        <v>4372</v>
      </c>
      <c r="B337" t="s">
        <v>51</v>
      </c>
      <c r="C337" t="s">
        <v>4351</v>
      </c>
      <c r="D337" t="s">
        <v>340</v>
      </c>
      <c r="E337" s="103">
        <v>4.3554445075088787E-5</v>
      </c>
      <c r="F337" s="103">
        <v>677931</v>
      </c>
      <c r="G337" s="103">
        <v>1</v>
      </c>
      <c r="H337" t="s">
        <v>54</v>
      </c>
      <c r="I337" s="103"/>
    </row>
    <row r="338" spans="1:9" x14ac:dyDescent="0.3">
      <c r="A338" t="s">
        <v>4373</v>
      </c>
      <c r="B338" t="s">
        <v>51</v>
      </c>
      <c r="C338" t="s">
        <v>4351</v>
      </c>
      <c r="D338" t="s">
        <v>777</v>
      </c>
      <c r="E338" s="103">
        <v>2.1995865393800054E-4</v>
      </c>
      <c r="F338" s="103">
        <v>677931</v>
      </c>
      <c r="G338" s="103">
        <v>1</v>
      </c>
      <c r="H338" t="s">
        <v>54</v>
      </c>
      <c r="I338" s="103"/>
    </row>
    <row r="339" spans="1:9" x14ac:dyDescent="0.3">
      <c r="A339" t="s">
        <v>4374</v>
      </c>
      <c r="B339" t="s">
        <v>51</v>
      </c>
      <c r="C339" t="s">
        <v>4351</v>
      </c>
      <c r="D339" t="s">
        <v>776</v>
      </c>
      <c r="E339" s="103">
        <v>5.8203420922956742E-4</v>
      </c>
      <c r="F339" s="103">
        <v>677931</v>
      </c>
      <c r="G339" s="103">
        <v>1</v>
      </c>
      <c r="H339" t="s">
        <v>54</v>
      </c>
      <c r="I339" s="103"/>
    </row>
    <row r="340" spans="1:9" x14ac:dyDescent="0.3">
      <c r="A340" t="s">
        <v>4354</v>
      </c>
      <c r="B340" t="s">
        <v>51</v>
      </c>
      <c r="C340" t="s">
        <v>4352</v>
      </c>
      <c r="D340" t="s">
        <v>40</v>
      </c>
      <c r="E340" s="103">
        <v>0</v>
      </c>
      <c r="F340" s="103">
        <v>677931</v>
      </c>
      <c r="G340" s="103">
        <v>1</v>
      </c>
      <c r="H340" t="s">
        <v>54</v>
      </c>
      <c r="I340" s="103"/>
    </row>
    <row r="341" spans="1:9" x14ac:dyDescent="0.3">
      <c r="A341" t="s">
        <v>5082</v>
      </c>
      <c r="B341" t="s">
        <v>51</v>
      </c>
      <c r="C341" t="s">
        <v>4352</v>
      </c>
      <c r="D341" t="s">
        <v>5064</v>
      </c>
      <c r="E341" s="103">
        <v>0</v>
      </c>
      <c r="F341" s="103">
        <v>677931</v>
      </c>
      <c r="G341" s="103">
        <v>1</v>
      </c>
      <c r="H341" t="s">
        <v>54</v>
      </c>
      <c r="I341" s="103"/>
    </row>
    <row r="342" spans="1:9" x14ac:dyDescent="0.3">
      <c r="A342" t="s">
        <v>5083</v>
      </c>
      <c r="B342" t="s">
        <v>51</v>
      </c>
      <c r="C342" t="s">
        <v>4352</v>
      </c>
      <c r="D342" t="s">
        <v>5065</v>
      </c>
      <c r="E342" s="103">
        <v>0</v>
      </c>
      <c r="F342" s="103">
        <v>677931</v>
      </c>
      <c r="G342" s="103">
        <v>1</v>
      </c>
      <c r="H342" t="s">
        <v>54</v>
      </c>
      <c r="I342" s="103"/>
    </row>
    <row r="343" spans="1:9" x14ac:dyDescent="0.3">
      <c r="A343" t="s">
        <v>5084</v>
      </c>
      <c r="B343" t="s">
        <v>51</v>
      </c>
      <c r="C343" t="s">
        <v>4352</v>
      </c>
      <c r="D343" t="s">
        <v>5066</v>
      </c>
      <c r="E343" s="103">
        <v>0</v>
      </c>
      <c r="F343" s="103">
        <v>677931</v>
      </c>
      <c r="G343" s="103">
        <v>1</v>
      </c>
      <c r="H343" t="s">
        <v>54</v>
      </c>
      <c r="I343" s="103"/>
    </row>
    <row r="344" spans="1:9" x14ac:dyDescent="0.3">
      <c r="A344" t="s">
        <v>4355</v>
      </c>
      <c r="B344" t="s">
        <v>51</v>
      </c>
      <c r="C344" t="s">
        <v>4352</v>
      </c>
      <c r="D344" t="s">
        <v>42</v>
      </c>
      <c r="E344" s="103">
        <v>0</v>
      </c>
      <c r="F344" s="103">
        <v>677931</v>
      </c>
      <c r="G344" s="103">
        <v>1</v>
      </c>
      <c r="H344" t="s">
        <v>54</v>
      </c>
      <c r="I344" s="103"/>
    </row>
    <row r="345" spans="1:9" x14ac:dyDescent="0.3">
      <c r="A345" t="s">
        <v>4356</v>
      </c>
      <c r="B345" t="s">
        <v>51</v>
      </c>
      <c r="C345" t="s">
        <v>4352</v>
      </c>
      <c r="D345" t="s">
        <v>1763</v>
      </c>
      <c r="E345" s="103">
        <v>0</v>
      </c>
      <c r="F345" s="103">
        <v>677931</v>
      </c>
      <c r="G345" s="103">
        <v>1</v>
      </c>
      <c r="H345" t="s">
        <v>54</v>
      </c>
      <c r="I345" s="103"/>
    </row>
    <row r="346" spans="1:9" x14ac:dyDescent="0.3">
      <c r="A346" t="s">
        <v>4357</v>
      </c>
      <c r="B346" t="s">
        <v>51</v>
      </c>
      <c r="C346" t="s">
        <v>4352</v>
      </c>
      <c r="D346" t="s">
        <v>1764</v>
      </c>
      <c r="E346" s="103">
        <v>0</v>
      </c>
      <c r="F346" s="103">
        <v>677931</v>
      </c>
      <c r="G346" s="103">
        <v>1</v>
      </c>
      <c r="H346" t="s">
        <v>54</v>
      </c>
      <c r="I346" s="103"/>
    </row>
    <row r="347" spans="1:9" x14ac:dyDescent="0.3">
      <c r="A347" t="s">
        <v>4358</v>
      </c>
      <c r="B347" t="s">
        <v>51</v>
      </c>
      <c r="C347" t="s">
        <v>4352</v>
      </c>
      <c r="D347" t="s">
        <v>340</v>
      </c>
      <c r="E347" s="103">
        <v>0</v>
      </c>
      <c r="F347" s="103">
        <v>677931</v>
      </c>
      <c r="G347" s="103">
        <v>1</v>
      </c>
      <c r="H347" t="s">
        <v>54</v>
      </c>
      <c r="I347" s="103"/>
    </row>
    <row r="348" spans="1:9" x14ac:dyDescent="0.3">
      <c r="A348" t="s">
        <v>4359</v>
      </c>
      <c r="B348" t="s">
        <v>51</v>
      </c>
      <c r="C348" t="s">
        <v>4352</v>
      </c>
      <c r="D348" t="s">
        <v>777</v>
      </c>
      <c r="E348" s="103">
        <v>0</v>
      </c>
      <c r="F348" s="103">
        <v>677931</v>
      </c>
      <c r="G348" s="103">
        <v>1</v>
      </c>
      <c r="H348" t="s">
        <v>54</v>
      </c>
      <c r="I348" s="103"/>
    </row>
    <row r="349" spans="1:9" x14ac:dyDescent="0.3">
      <c r="A349" t="s">
        <v>4360</v>
      </c>
      <c r="B349" t="s">
        <v>51</v>
      </c>
      <c r="C349" t="s">
        <v>4352</v>
      </c>
      <c r="D349" t="s">
        <v>776</v>
      </c>
      <c r="E349" s="103">
        <v>0</v>
      </c>
      <c r="F349" s="103">
        <v>677931</v>
      </c>
      <c r="G349" s="103">
        <v>1</v>
      </c>
      <c r="H349" t="s">
        <v>54</v>
      </c>
      <c r="I349" s="103"/>
    </row>
    <row r="350" spans="1:9" x14ac:dyDescent="0.3">
      <c r="A350" t="s">
        <v>4361</v>
      </c>
      <c r="B350" t="s">
        <v>51</v>
      </c>
      <c r="C350" t="s">
        <v>4353</v>
      </c>
      <c r="D350" t="s">
        <v>40</v>
      </c>
      <c r="E350" s="103">
        <v>3.1524068868853876E-5</v>
      </c>
      <c r="F350" s="103">
        <v>677931</v>
      </c>
      <c r="G350" s="103">
        <v>1</v>
      </c>
      <c r="H350" t="s">
        <v>54</v>
      </c>
      <c r="I350" s="103"/>
    </row>
    <row r="351" spans="1:9" x14ac:dyDescent="0.3">
      <c r="A351" t="s">
        <v>5085</v>
      </c>
      <c r="B351" t="s">
        <v>51</v>
      </c>
      <c r="C351" t="s">
        <v>4353</v>
      </c>
      <c r="D351" t="s">
        <v>5064</v>
      </c>
      <c r="E351" s="103">
        <v>3.2099693184273178E-5</v>
      </c>
      <c r="F351" s="103">
        <v>677931</v>
      </c>
      <c r="G351" s="103">
        <v>1</v>
      </c>
      <c r="H351" t="s">
        <v>54</v>
      </c>
      <c r="I351" s="103"/>
    </row>
    <row r="352" spans="1:9" x14ac:dyDescent="0.3">
      <c r="A352" t="s">
        <v>5086</v>
      </c>
      <c r="B352" t="s">
        <v>51</v>
      </c>
      <c r="C352" t="s">
        <v>4353</v>
      </c>
      <c r="D352" t="s">
        <v>5065</v>
      </c>
      <c r="E352" s="103">
        <v>3.1524068868853876E-5</v>
      </c>
      <c r="F352" s="103">
        <v>677931</v>
      </c>
      <c r="G352" s="103">
        <v>1</v>
      </c>
      <c r="H352" t="s">
        <v>54</v>
      </c>
      <c r="I352" s="103"/>
    </row>
    <row r="353" spans="1:9" x14ac:dyDescent="0.3">
      <c r="A353" t="s">
        <v>5087</v>
      </c>
      <c r="B353" t="s">
        <v>51</v>
      </c>
      <c r="C353" t="s">
        <v>4353</v>
      </c>
      <c r="D353" t="s">
        <v>5066</v>
      </c>
      <c r="E353" s="103">
        <v>3.1524068868853876E-5</v>
      </c>
      <c r="F353" s="103">
        <v>677931</v>
      </c>
      <c r="G353" s="103">
        <v>1</v>
      </c>
      <c r="H353" t="s">
        <v>54</v>
      </c>
      <c r="I353" s="103"/>
    </row>
    <row r="354" spans="1:9" x14ac:dyDescent="0.3">
      <c r="A354" t="s">
        <v>4362</v>
      </c>
      <c r="B354" t="s">
        <v>51</v>
      </c>
      <c r="C354" t="s">
        <v>4353</v>
      </c>
      <c r="D354" t="s">
        <v>42</v>
      </c>
      <c r="E354" s="103">
        <v>3.1276944007688517E-5</v>
      </c>
      <c r="F354" s="103">
        <v>677931</v>
      </c>
      <c r="G354" s="103">
        <v>1</v>
      </c>
      <c r="H354" t="s">
        <v>54</v>
      </c>
      <c r="I354" s="103"/>
    </row>
    <row r="355" spans="1:9" x14ac:dyDescent="0.3">
      <c r="A355" t="s">
        <v>4363</v>
      </c>
      <c r="B355" t="s">
        <v>51</v>
      </c>
      <c r="C355" t="s">
        <v>4353</v>
      </c>
      <c r="D355" t="s">
        <v>1763</v>
      </c>
      <c r="E355" s="103">
        <v>3.289922124622878E-5</v>
      </c>
      <c r="F355" s="103">
        <v>677931</v>
      </c>
      <c r="G355" s="103">
        <v>1</v>
      </c>
      <c r="H355" t="s">
        <v>54</v>
      </c>
      <c r="I355" s="103"/>
    </row>
    <row r="356" spans="1:9" x14ac:dyDescent="0.3">
      <c r="A356" t="s">
        <v>4364</v>
      </c>
      <c r="B356" t="s">
        <v>51</v>
      </c>
      <c r="C356" t="s">
        <v>4353</v>
      </c>
      <c r="D356" t="s">
        <v>1764</v>
      </c>
      <c r="E356" s="103">
        <v>9.071835688790114E-6</v>
      </c>
      <c r="F356" s="103">
        <v>677931</v>
      </c>
      <c r="G356" s="103">
        <v>1</v>
      </c>
      <c r="H356" t="s">
        <v>54</v>
      </c>
      <c r="I356" s="103"/>
    </row>
    <row r="357" spans="1:9" x14ac:dyDescent="0.3">
      <c r="A357" t="s">
        <v>4365</v>
      </c>
      <c r="B357" t="s">
        <v>51</v>
      </c>
      <c r="C357" t="s">
        <v>4353</v>
      </c>
      <c r="D357" t="s">
        <v>340</v>
      </c>
      <c r="E357" s="103">
        <v>3.2077938227766133E-5</v>
      </c>
      <c r="F357" s="103">
        <v>677931</v>
      </c>
      <c r="G357" s="103">
        <v>1</v>
      </c>
      <c r="H357" t="s">
        <v>54</v>
      </c>
      <c r="I357" s="103"/>
    </row>
    <row r="358" spans="1:9" x14ac:dyDescent="0.3">
      <c r="A358" t="s">
        <v>4366</v>
      </c>
      <c r="B358" t="s">
        <v>51</v>
      </c>
      <c r="C358" t="s">
        <v>4353</v>
      </c>
      <c r="D358" t="s">
        <v>777</v>
      </c>
      <c r="E358" s="103">
        <v>1.3371356034251944E-5</v>
      </c>
      <c r="F358" s="103">
        <v>677931</v>
      </c>
      <c r="G358" s="103">
        <v>1</v>
      </c>
      <c r="H358" t="s">
        <v>54</v>
      </c>
      <c r="I358" s="103"/>
    </row>
    <row r="359" spans="1:9" x14ac:dyDescent="0.3">
      <c r="A359" t="s">
        <v>4367</v>
      </c>
      <c r="B359" t="s">
        <v>51</v>
      </c>
      <c r="C359" t="s">
        <v>4353</v>
      </c>
      <c r="D359" t="s">
        <v>776</v>
      </c>
      <c r="E359" s="103">
        <v>2.7950317567877257E-5</v>
      </c>
      <c r="F359" s="103">
        <v>677931</v>
      </c>
      <c r="G359" s="103">
        <v>1</v>
      </c>
      <c r="H359" t="s">
        <v>54</v>
      </c>
      <c r="I359" s="103"/>
    </row>
    <row r="360" spans="1:9" x14ac:dyDescent="0.3">
      <c r="A360" t="s">
        <v>7387</v>
      </c>
      <c r="B360" t="s">
        <v>51</v>
      </c>
      <c r="C360" t="s">
        <v>7386</v>
      </c>
      <c r="D360" t="s">
        <v>40</v>
      </c>
      <c r="E360" s="103">
        <v>0</v>
      </c>
      <c r="F360" s="103">
        <v>677931</v>
      </c>
      <c r="G360" s="103">
        <v>1</v>
      </c>
      <c r="H360" t="s">
        <v>54</v>
      </c>
      <c r="I360" s="103"/>
    </row>
    <row r="361" spans="1:9" x14ac:dyDescent="0.3">
      <c r="A361" t="s">
        <v>7388</v>
      </c>
      <c r="B361" t="s">
        <v>51</v>
      </c>
      <c r="C361" t="s">
        <v>7386</v>
      </c>
      <c r="D361" t="s">
        <v>5064</v>
      </c>
      <c r="E361" s="103">
        <v>0</v>
      </c>
      <c r="F361" s="103">
        <v>677931</v>
      </c>
      <c r="G361" s="103">
        <v>1</v>
      </c>
      <c r="H361" t="s">
        <v>54</v>
      </c>
      <c r="I361" s="103"/>
    </row>
    <row r="362" spans="1:9" x14ac:dyDescent="0.3">
      <c r="A362" t="s">
        <v>7389</v>
      </c>
      <c r="B362" t="s">
        <v>51</v>
      </c>
      <c r="C362" t="s">
        <v>7386</v>
      </c>
      <c r="D362" t="s">
        <v>5065</v>
      </c>
      <c r="E362" s="103">
        <v>0</v>
      </c>
      <c r="F362" s="103">
        <v>677931</v>
      </c>
      <c r="G362" s="103">
        <v>1</v>
      </c>
      <c r="H362" t="s">
        <v>54</v>
      </c>
      <c r="I362" s="103"/>
    </row>
    <row r="363" spans="1:9" x14ac:dyDescent="0.3">
      <c r="A363" t="s">
        <v>7390</v>
      </c>
      <c r="B363" t="s">
        <v>51</v>
      </c>
      <c r="C363" t="s">
        <v>7386</v>
      </c>
      <c r="D363" t="s">
        <v>5066</v>
      </c>
      <c r="E363" s="103">
        <v>0</v>
      </c>
      <c r="F363" s="103">
        <v>677931</v>
      </c>
      <c r="G363" s="103">
        <v>1</v>
      </c>
      <c r="H363" t="s">
        <v>54</v>
      </c>
      <c r="I363" s="103"/>
    </row>
    <row r="364" spans="1:9" x14ac:dyDescent="0.3">
      <c r="A364" t="s">
        <v>7391</v>
      </c>
      <c r="B364" t="s">
        <v>51</v>
      </c>
      <c r="C364" t="s">
        <v>7386</v>
      </c>
      <c r="D364" t="s">
        <v>42</v>
      </c>
      <c r="E364" s="103">
        <v>0</v>
      </c>
      <c r="F364" s="103">
        <v>677931</v>
      </c>
      <c r="G364" s="103">
        <v>1</v>
      </c>
      <c r="H364" t="s">
        <v>54</v>
      </c>
      <c r="I364" s="103"/>
    </row>
    <row r="365" spans="1:9" x14ac:dyDescent="0.3">
      <c r="A365" t="s">
        <v>7392</v>
      </c>
      <c r="B365" t="s">
        <v>51</v>
      </c>
      <c r="C365" t="s">
        <v>7386</v>
      </c>
      <c r="D365" t="s">
        <v>1763</v>
      </c>
      <c r="E365" s="103">
        <v>0</v>
      </c>
      <c r="F365" s="103">
        <v>677931</v>
      </c>
      <c r="G365" s="103">
        <v>1</v>
      </c>
      <c r="H365" t="s">
        <v>54</v>
      </c>
      <c r="I365" s="103"/>
    </row>
    <row r="366" spans="1:9" x14ac:dyDescent="0.3">
      <c r="A366" t="s">
        <v>7393</v>
      </c>
      <c r="B366" t="s">
        <v>51</v>
      </c>
      <c r="C366" t="s">
        <v>7386</v>
      </c>
      <c r="D366" t="s">
        <v>1764</v>
      </c>
      <c r="E366" s="103">
        <v>0</v>
      </c>
      <c r="F366" s="103">
        <v>677931</v>
      </c>
      <c r="G366" s="103">
        <v>1</v>
      </c>
      <c r="H366" t="s">
        <v>54</v>
      </c>
      <c r="I366" s="103"/>
    </row>
    <row r="367" spans="1:9" x14ac:dyDescent="0.3">
      <c r="A367" t="s">
        <v>7394</v>
      </c>
      <c r="B367" t="s">
        <v>51</v>
      </c>
      <c r="C367" t="s">
        <v>7386</v>
      </c>
      <c r="D367" t="s">
        <v>340</v>
      </c>
      <c r="E367" s="103">
        <v>0</v>
      </c>
      <c r="F367" s="103">
        <v>677931</v>
      </c>
      <c r="G367" s="103">
        <v>1</v>
      </c>
      <c r="H367" t="s">
        <v>54</v>
      </c>
      <c r="I367" s="103"/>
    </row>
    <row r="368" spans="1:9" x14ac:dyDescent="0.3">
      <c r="A368" t="s">
        <v>7395</v>
      </c>
      <c r="B368" t="s">
        <v>51</v>
      </c>
      <c r="C368" t="s">
        <v>7386</v>
      </c>
      <c r="D368" t="s">
        <v>777</v>
      </c>
      <c r="E368" s="103">
        <v>0</v>
      </c>
      <c r="F368" s="103">
        <v>677931</v>
      </c>
      <c r="G368" s="103">
        <v>1</v>
      </c>
      <c r="H368" t="s">
        <v>54</v>
      </c>
      <c r="I368" s="103"/>
    </row>
    <row r="369" spans="1:9" x14ac:dyDescent="0.3">
      <c r="A369" t="s">
        <v>7396</v>
      </c>
      <c r="B369" t="s">
        <v>51</v>
      </c>
      <c r="C369" t="s">
        <v>7386</v>
      </c>
      <c r="D369" t="s">
        <v>776</v>
      </c>
      <c r="E369" s="103">
        <v>0</v>
      </c>
      <c r="F369" s="103">
        <v>677931</v>
      </c>
      <c r="G369" s="103">
        <v>1</v>
      </c>
      <c r="H369" t="s">
        <v>54</v>
      </c>
      <c r="I369" s="103"/>
    </row>
    <row r="370" spans="1:9" x14ac:dyDescent="0.3">
      <c r="A370" t="s">
        <v>4880</v>
      </c>
      <c r="B370" t="s">
        <v>51</v>
      </c>
      <c r="C370" t="s">
        <v>4868</v>
      </c>
      <c r="D370" t="s">
        <v>40</v>
      </c>
      <c r="E370" s="103">
        <v>6.8405824691227261E-5</v>
      </c>
      <c r="F370" s="103">
        <v>678258</v>
      </c>
      <c r="G370" s="103">
        <v>2</v>
      </c>
      <c r="H370" t="s">
        <v>54</v>
      </c>
      <c r="I370" s="103"/>
    </row>
    <row r="371" spans="1:9" x14ac:dyDescent="0.3">
      <c r="A371" t="s">
        <v>5292</v>
      </c>
      <c r="B371" t="s">
        <v>51</v>
      </c>
      <c r="C371" t="s">
        <v>4868</v>
      </c>
      <c r="D371" t="s">
        <v>5064</v>
      </c>
      <c r="E371" s="103">
        <v>6.8938653550629504E-5</v>
      </c>
      <c r="F371" s="103">
        <v>678258</v>
      </c>
      <c r="G371" s="103">
        <v>2</v>
      </c>
      <c r="H371" t="s">
        <v>54</v>
      </c>
      <c r="I371" s="103"/>
    </row>
    <row r="372" spans="1:9" x14ac:dyDescent="0.3">
      <c r="A372" t="s">
        <v>5293</v>
      </c>
      <c r="B372" t="s">
        <v>51</v>
      </c>
      <c r="C372" t="s">
        <v>4868</v>
      </c>
      <c r="D372" t="s">
        <v>5065</v>
      </c>
      <c r="E372" s="103">
        <v>6.8405824691227261E-5</v>
      </c>
      <c r="F372" s="103">
        <v>678258</v>
      </c>
      <c r="G372" s="103">
        <v>2</v>
      </c>
      <c r="H372" t="s">
        <v>54</v>
      </c>
      <c r="I372" s="103"/>
    </row>
    <row r="373" spans="1:9" x14ac:dyDescent="0.3">
      <c r="A373" t="s">
        <v>5294</v>
      </c>
      <c r="B373" t="s">
        <v>51</v>
      </c>
      <c r="C373" t="s">
        <v>4868</v>
      </c>
      <c r="D373" t="s">
        <v>5066</v>
      </c>
      <c r="E373" s="103">
        <v>6.8405824691227261E-5</v>
      </c>
      <c r="F373" s="103">
        <v>678258</v>
      </c>
      <c r="G373" s="103">
        <v>2</v>
      </c>
      <c r="H373" t="s">
        <v>54</v>
      </c>
      <c r="I373" s="103"/>
    </row>
    <row r="374" spans="1:9" x14ac:dyDescent="0.3">
      <c r="A374" t="s">
        <v>4881</v>
      </c>
      <c r="B374" t="s">
        <v>51</v>
      </c>
      <c r="C374" t="s">
        <v>4868</v>
      </c>
      <c r="D374" t="s">
        <v>42</v>
      </c>
      <c r="E374" s="103">
        <v>6.5310125792405419E-5</v>
      </c>
      <c r="F374" s="103">
        <v>678258</v>
      </c>
      <c r="G374" s="103">
        <v>2</v>
      </c>
      <c r="H374" t="s">
        <v>54</v>
      </c>
      <c r="I374" s="103"/>
    </row>
    <row r="375" spans="1:9" x14ac:dyDescent="0.3">
      <c r="A375" t="s">
        <v>4882</v>
      </c>
      <c r="B375" t="s">
        <v>51</v>
      </c>
      <c r="C375" t="s">
        <v>4868</v>
      </c>
      <c r="D375" t="s">
        <v>1763</v>
      </c>
      <c r="E375" s="103">
        <v>6.6308993867708241E-5</v>
      </c>
      <c r="F375" s="103">
        <v>678258</v>
      </c>
      <c r="G375" s="103">
        <v>2</v>
      </c>
      <c r="H375" t="s">
        <v>54</v>
      </c>
      <c r="I375" s="103"/>
    </row>
    <row r="376" spans="1:9" x14ac:dyDescent="0.3">
      <c r="A376" t="s">
        <v>4883</v>
      </c>
      <c r="B376" t="s">
        <v>51</v>
      </c>
      <c r="C376" t="s">
        <v>4868</v>
      </c>
      <c r="D376" t="s">
        <v>1764</v>
      </c>
      <c r="E376" s="103">
        <v>1.7817460913576558E-5</v>
      </c>
      <c r="F376" s="103">
        <v>678258</v>
      </c>
      <c r="G376" s="103">
        <v>2</v>
      </c>
      <c r="H376" t="s">
        <v>54</v>
      </c>
      <c r="I376" s="103"/>
    </row>
    <row r="377" spans="1:9" x14ac:dyDescent="0.3">
      <c r="A377" t="s">
        <v>4884</v>
      </c>
      <c r="B377" t="s">
        <v>51</v>
      </c>
      <c r="C377" t="s">
        <v>4868</v>
      </c>
      <c r="D377" t="s">
        <v>340</v>
      </c>
      <c r="E377" s="103">
        <v>6.7075158338157368E-5</v>
      </c>
      <c r="F377" s="103">
        <v>678258</v>
      </c>
      <c r="G377" s="103">
        <v>2</v>
      </c>
      <c r="H377" t="s">
        <v>54</v>
      </c>
      <c r="I377" s="103"/>
    </row>
    <row r="378" spans="1:9" x14ac:dyDescent="0.3">
      <c r="A378" t="s">
        <v>4885</v>
      </c>
      <c r="B378" t="s">
        <v>51</v>
      </c>
      <c r="C378" t="s">
        <v>4868</v>
      </c>
      <c r="D378" t="s">
        <v>777</v>
      </c>
      <c r="E378" s="103">
        <v>4.0591095271560387E-5</v>
      </c>
      <c r="F378" s="103">
        <v>678258</v>
      </c>
      <c r="G378" s="103">
        <v>2</v>
      </c>
      <c r="H378" t="s">
        <v>54</v>
      </c>
      <c r="I378" s="103"/>
    </row>
    <row r="379" spans="1:9" x14ac:dyDescent="0.3">
      <c r="A379" t="s">
        <v>4886</v>
      </c>
      <c r="B379" t="s">
        <v>51</v>
      </c>
      <c r="C379" t="s">
        <v>4868</v>
      </c>
      <c r="D379" t="s">
        <v>776</v>
      </c>
      <c r="E379" s="103">
        <v>1.0603148199368708E-4</v>
      </c>
      <c r="F379" s="103">
        <v>678258</v>
      </c>
      <c r="G379" s="103">
        <v>2</v>
      </c>
      <c r="H379" t="s">
        <v>54</v>
      </c>
      <c r="I379" s="103"/>
    </row>
    <row r="380" spans="1:9" x14ac:dyDescent="0.3">
      <c r="A380" t="s">
        <v>840</v>
      </c>
      <c r="B380" t="s">
        <v>51</v>
      </c>
      <c r="C380" t="s">
        <v>36</v>
      </c>
      <c r="D380" t="s">
        <v>40</v>
      </c>
      <c r="E380" s="103">
        <v>3.1902431671530528E-2</v>
      </c>
      <c r="F380" s="103">
        <v>678258</v>
      </c>
      <c r="G380" s="103">
        <v>2</v>
      </c>
      <c r="H380" t="s">
        <v>54</v>
      </c>
      <c r="I380" s="103"/>
    </row>
    <row r="381" spans="1:9" x14ac:dyDescent="0.3">
      <c r="A381" t="s">
        <v>5196</v>
      </c>
      <c r="B381" t="s">
        <v>51</v>
      </c>
      <c r="C381" t="s">
        <v>36</v>
      </c>
      <c r="D381" t="s">
        <v>5064</v>
      </c>
      <c r="E381" s="103">
        <v>3.193222360269192E-2</v>
      </c>
      <c r="F381" s="103">
        <v>678258</v>
      </c>
      <c r="G381" s="103">
        <v>2</v>
      </c>
      <c r="H381" t="s">
        <v>54</v>
      </c>
      <c r="I381" s="103"/>
    </row>
    <row r="382" spans="1:9" x14ac:dyDescent="0.3">
      <c r="A382" t="s">
        <v>5197</v>
      </c>
      <c r="B382" t="s">
        <v>51</v>
      </c>
      <c r="C382" t="s">
        <v>36</v>
      </c>
      <c r="D382" t="s">
        <v>5065</v>
      </c>
      <c r="E382" s="103">
        <v>3.1902431671530528E-2</v>
      </c>
      <c r="F382" s="103">
        <v>678258</v>
      </c>
      <c r="G382" s="103">
        <v>2</v>
      </c>
      <c r="H382" t="s">
        <v>54</v>
      </c>
      <c r="I382" s="103"/>
    </row>
    <row r="383" spans="1:9" x14ac:dyDescent="0.3">
      <c r="A383" t="s">
        <v>5198</v>
      </c>
      <c r="B383" t="s">
        <v>51</v>
      </c>
      <c r="C383" t="s">
        <v>36</v>
      </c>
      <c r="D383" t="s">
        <v>5066</v>
      </c>
      <c r="E383" s="103">
        <v>3.193222360269192E-2</v>
      </c>
      <c r="F383" s="103">
        <v>678258</v>
      </c>
      <c r="G383" s="103">
        <v>2</v>
      </c>
      <c r="H383" t="s">
        <v>54</v>
      </c>
      <c r="I383" s="103"/>
    </row>
    <row r="384" spans="1:9" x14ac:dyDescent="0.3">
      <c r="A384" t="s">
        <v>838</v>
      </c>
      <c r="B384" t="s">
        <v>51</v>
      </c>
      <c r="C384" t="s">
        <v>36</v>
      </c>
      <c r="D384" t="s">
        <v>42</v>
      </c>
      <c r="E384" s="103">
        <v>3.0110975806932849E-2</v>
      </c>
      <c r="F384" s="103">
        <v>678258</v>
      </c>
      <c r="G384" s="103">
        <v>2</v>
      </c>
      <c r="H384" t="s">
        <v>54</v>
      </c>
      <c r="I384" s="103"/>
    </row>
    <row r="385" spans="1:9" x14ac:dyDescent="0.3">
      <c r="A385" t="s">
        <v>1843</v>
      </c>
      <c r="B385" t="s">
        <v>51</v>
      </c>
      <c r="C385" t="s">
        <v>36</v>
      </c>
      <c r="D385" t="s">
        <v>1763</v>
      </c>
      <c r="E385" s="103">
        <v>3.1631885418954682E-2</v>
      </c>
      <c r="F385" s="103">
        <v>678258</v>
      </c>
      <c r="G385" s="103">
        <v>2</v>
      </c>
      <c r="H385" t="s">
        <v>54</v>
      </c>
      <c r="I385" s="103"/>
    </row>
    <row r="386" spans="1:9" x14ac:dyDescent="0.3">
      <c r="A386" t="s">
        <v>1844</v>
      </c>
      <c r="B386" t="s">
        <v>51</v>
      </c>
      <c r="C386" t="s">
        <v>36</v>
      </c>
      <c r="D386" t="s">
        <v>1764</v>
      </c>
      <c r="E386" s="103">
        <v>1.0364578260166724E-2</v>
      </c>
      <c r="F386" s="103">
        <v>678258</v>
      </c>
      <c r="G386" s="103">
        <v>2</v>
      </c>
      <c r="H386" t="s">
        <v>54</v>
      </c>
      <c r="I386" s="103"/>
    </row>
    <row r="387" spans="1:9" x14ac:dyDescent="0.3">
      <c r="A387" t="s">
        <v>839</v>
      </c>
      <c r="B387" t="s">
        <v>51</v>
      </c>
      <c r="C387" t="s">
        <v>36</v>
      </c>
      <c r="D387" t="s">
        <v>340</v>
      </c>
      <c r="E387" s="103">
        <v>2.6915529792756861E-2</v>
      </c>
      <c r="F387" s="103">
        <v>678258</v>
      </c>
      <c r="G387" s="103">
        <v>2</v>
      </c>
      <c r="H387" t="s">
        <v>54</v>
      </c>
      <c r="I387" s="103"/>
    </row>
    <row r="388" spans="1:9" x14ac:dyDescent="0.3">
      <c r="A388" t="s">
        <v>492</v>
      </c>
      <c r="B388" t="s">
        <v>51</v>
      </c>
      <c r="C388" t="s">
        <v>36</v>
      </c>
      <c r="D388" t="s">
        <v>777</v>
      </c>
      <c r="E388" s="103">
        <v>2.1332978150402044E-2</v>
      </c>
      <c r="F388" s="103">
        <v>678258</v>
      </c>
      <c r="G388" s="103">
        <v>2</v>
      </c>
      <c r="H388" t="s">
        <v>54</v>
      </c>
      <c r="I388" s="103"/>
    </row>
    <row r="389" spans="1:9" x14ac:dyDescent="0.3">
      <c r="A389" t="s">
        <v>493</v>
      </c>
      <c r="B389" t="s">
        <v>51</v>
      </c>
      <c r="C389" t="s">
        <v>36</v>
      </c>
      <c r="D389" t="s">
        <v>776</v>
      </c>
      <c r="E389" s="103">
        <v>4.5529500668130198E-2</v>
      </c>
      <c r="F389" s="103">
        <v>678258</v>
      </c>
      <c r="G389" s="103">
        <v>2</v>
      </c>
      <c r="H389" t="s">
        <v>54</v>
      </c>
      <c r="I389" s="103"/>
    </row>
    <row r="390" spans="1:9" x14ac:dyDescent="0.3">
      <c r="A390" t="s">
        <v>843</v>
      </c>
      <c r="B390" t="s">
        <v>51</v>
      </c>
      <c r="C390" t="s">
        <v>37</v>
      </c>
      <c r="D390" t="s">
        <v>40</v>
      </c>
      <c r="E390" s="103">
        <v>0.10268732270161601</v>
      </c>
      <c r="F390" s="103">
        <v>678258</v>
      </c>
      <c r="G390" s="103">
        <v>2</v>
      </c>
      <c r="H390" t="s">
        <v>54</v>
      </c>
      <c r="I390" s="103"/>
    </row>
    <row r="391" spans="1:9" x14ac:dyDescent="0.3">
      <c r="A391" t="s">
        <v>5199</v>
      </c>
      <c r="B391" t="s">
        <v>51</v>
      </c>
      <c r="C391" t="s">
        <v>37</v>
      </c>
      <c r="D391" t="s">
        <v>5064</v>
      </c>
      <c r="E391" s="103">
        <v>0.10284258336218784</v>
      </c>
      <c r="F391" s="103">
        <v>678258</v>
      </c>
      <c r="G391" s="103">
        <v>2</v>
      </c>
      <c r="H391" t="s">
        <v>54</v>
      </c>
      <c r="I391" s="103"/>
    </row>
    <row r="392" spans="1:9" x14ac:dyDescent="0.3">
      <c r="A392" t="s">
        <v>5200</v>
      </c>
      <c r="B392" t="s">
        <v>51</v>
      </c>
      <c r="C392" t="s">
        <v>37</v>
      </c>
      <c r="D392" t="s">
        <v>5065</v>
      </c>
      <c r="E392" s="103">
        <v>0.10268732270161601</v>
      </c>
      <c r="F392" s="103">
        <v>678258</v>
      </c>
      <c r="G392" s="103">
        <v>2</v>
      </c>
      <c r="H392" t="s">
        <v>54</v>
      </c>
      <c r="I392" s="103"/>
    </row>
    <row r="393" spans="1:9" x14ac:dyDescent="0.3">
      <c r="A393" t="s">
        <v>5201</v>
      </c>
      <c r="B393" t="s">
        <v>51</v>
      </c>
      <c r="C393" t="s">
        <v>37</v>
      </c>
      <c r="D393" t="s">
        <v>5066</v>
      </c>
      <c r="E393" s="103">
        <v>0.10284245137543334</v>
      </c>
      <c r="F393" s="103">
        <v>678258</v>
      </c>
      <c r="G393" s="103">
        <v>2</v>
      </c>
      <c r="H393" t="s">
        <v>54</v>
      </c>
      <c r="I393" s="103"/>
    </row>
    <row r="394" spans="1:9" x14ac:dyDescent="0.3">
      <c r="A394" t="s">
        <v>841</v>
      </c>
      <c r="B394" t="s">
        <v>51</v>
      </c>
      <c r="C394" t="s">
        <v>37</v>
      </c>
      <c r="D394" t="s">
        <v>42</v>
      </c>
      <c r="E394" s="103">
        <v>9.836018333563E-2</v>
      </c>
      <c r="F394" s="103">
        <v>678258</v>
      </c>
      <c r="G394" s="103">
        <v>2</v>
      </c>
      <c r="H394" t="s">
        <v>54</v>
      </c>
      <c r="I394" s="103"/>
    </row>
    <row r="395" spans="1:9" x14ac:dyDescent="0.3">
      <c r="A395" t="s">
        <v>1811</v>
      </c>
      <c r="B395" t="s">
        <v>51</v>
      </c>
      <c r="C395" t="s">
        <v>37</v>
      </c>
      <c r="D395" t="s">
        <v>1763</v>
      </c>
      <c r="E395" s="103">
        <v>0.10449260994009921</v>
      </c>
      <c r="F395" s="103">
        <v>678258</v>
      </c>
      <c r="G395" s="103">
        <v>2</v>
      </c>
      <c r="H395" t="s">
        <v>54</v>
      </c>
      <c r="I395" s="103"/>
    </row>
    <row r="396" spans="1:9" x14ac:dyDescent="0.3">
      <c r="A396" t="s">
        <v>1812</v>
      </c>
      <c r="B396" t="s">
        <v>51</v>
      </c>
      <c r="C396" t="s">
        <v>37</v>
      </c>
      <c r="D396" t="s">
        <v>1764</v>
      </c>
      <c r="E396" s="103">
        <v>4.0574629789100522E-2</v>
      </c>
      <c r="F396" s="103">
        <v>678258</v>
      </c>
      <c r="G396" s="103">
        <v>2</v>
      </c>
      <c r="H396" t="s">
        <v>54</v>
      </c>
      <c r="I396" s="103"/>
    </row>
    <row r="397" spans="1:9" x14ac:dyDescent="0.3">
      <c r="A397" t="s">
        <v>842</v>
      </c>
      <c r="B397" t="s">
        <v>51</v>
      </c>
      <c r="C397" t="s">
        <v>37</v>
      </c>
      <c r="D397" t="s">
        <v>340</v>
      </c>
      <c r="E397" s="103">
        <v>8.6756370445749853E-2</v>
      </c>
      <c r="F397" s="103">
        <v>678258</v>
      </c>
      <c r="G397" s="103">
        <v>2</v>
      </c>
      <c r="H397" t="s">
        <v>54</v>
      </c>
      <c r="I397" s="103"/>
    </row>
    <row r="398" spans="1:9" x14ac:dyDescent="0.3">
      <c r="A398" t="s">
        <v>494</v>
      </c>
      <c r="B398" t="s">
        <v>51</v>
      </c>
      <c r="C398" t="s">
        <v>37</v>
      </c>
      <c r="D398" t="s">
        <v>777</v>
      </c>
      <c r="E398" s="103">
        <v>6.5646286089784484E-2</v>
      </c>
      <c r="F398" s="103">
        <v>678258</v>
      </c>
      <c r="G398" s="103">
        <v>2</v>
      </c>
      <c r="H398" t="s">
        <v>54</v>
      </c>
      <c r="I398" s="103"/>
    </row>
    <row r="399" spans="1:9" x14ac:dyDescent="0.3">
      <c r="A399" t="s">
        <v>495</v>
      </c>
      <c r="B399" t="s">
        <v>51</v>
      </c>
      <c r="C399" t="s">
        <v>37</v>
      </c>
      <c r="D399" t="s">
        <v>776</v>
      </c>
      <c r="E399" s="103">
        <v>0.14770311749981263</v>
      </c>
      <c r="F399" s="103">
        <v>678258</v>
      </c>
      <c r="G399" s="103">
        <v>2</v>
      </c>
      <c r="H399" t="s">
        <v>54</v>
      </c>
      <c r="I399" s="103"/>
    </row>
    <row r="400" spans="1:9" x14ac:dyDescent="0.3">
      <c r="A400" t="s">
        <v>846</v>
      </c>
      <c r="B400" t="s">
        <v>51</v>
      </c>
      <c r="C400" t="s">
        <v>38</v>
      </c>
      <c r="D400" t="s">
        <v>40</v>
      </c>
      <c r="E400" s="103">
        <v>5.0357961822286391E-2</v>
      </c>
      <c r="F400" s="103">
        <v>678258</v>
      </c>
      <c r="G400" s="103">
        <v>2</v>
      </c>
      <c r="H400" t="s">
        <v>54</v>
      </c>
      <c r="I400" s="103"/>
    </row>
    <row r="401" spans="1:9" x14ac:dyDescent="0.3">
      <c r="A401" t="s">
        <v>5202</v>
      </c>
      <c r="B401" t="s">
        <v>51</v>
      </c>
      <c r="C401" t="s">
        <v>38</v>
      </c>
      <c r="D401" t="s">
        <v>5064</v>
      </c>
      <c r="E401" s="103">
        <v>5.0357961822286391E-2</v>
      </c>
      <c r="F401" s="103">
        <v>678258</v>
      </c>
      <c r="G401" s="103">
        <v>2</v>
      </c>
      <c r="H401" t="s">
        <v>54</v>
      </c>
      <c r="I401" s="103"/>
    </row>
    <row r="402" spans="1:9" x14ac:dyDescent="0.3">
      <c r="A402" t="s">
        <v>5203</v>
      </c>
      <c r="B402" t="s">
        <v>51</v>
      </c>
      <c r="C402" t="s">
        <v>38</v>
      </c>
      <c r="D402" t="s">
        <v>5065</v>
      </c>
      <c r="E402" s="103">
        <v>5.0357961822286391E-2</v>
      </c>
      <c r="F402" s="103">
        <v>678258</v>
      </c>
      <c r="G402" s="103">
        <v>2</v>
      </c>
      <c r="H402" t="s">
        <v>54</v>
      </c>
      <c r="I402" s="103"/>
    </row>
    <row r="403" spans="1:9" x14ac:dyDescent="0.3">
      <c r="A403" t="s">
        <v>5204</v>
      </c>
      <c r="B403" t="s">
        <v>51</v>
      </c>
      <c r="C403" t="s">
        <v>38</v>
      </c>
      <c r="D403" t="s">
        <v>5066</v>
      </c>
      <c r="E403" s="103">
        <v>5.0357961822286391E-2</v>
      </c>
      <c r="F403" s="103">
        <v>678258</v>
      </c>
      <c r="G403" s="103">
        <v>2</v>
      </c>
      <c r="H403" t="s">
        <v>54</v>
      </c>
      <c r="I403" s="103"/>
    </row>
    <row r="404" spans="1:9" x14ac:dyDescent="0.3">
      <c r="A404" t="s">
        <v>844</v>
      </c>
      <c r="B404" t="s">
        <v>51</v>
      </c>
      <c r="C404" t="s">
        <v>38</v>
      </c>
      <c r="D404" t="s">
        <v>42</v>
      </c>
      <c r="E404" s="103">
        <v>4.9364552160880301E-2</v>
      </c>
      <c r="F404" s="103">
        <v>678258</v>
      </c>
      <c r="G404" s="103">
        <v>2</v>
      </c>
      <c r="H404" t="s">
        <v>54</v>
      </c>
      <c r="I404" s="103"/>
    </row>
    <row r="405" spans="1:9" x14ac:dyDescent="0.3">
      <c r="A405" t="s">
        <v>1813</v>
      </c>
      <c r="B405" t="s">
        <v>51</v>
      </c>
      <c r="C405" t="s">
        <v>38</v>
      </c>
      <c r="D405" t="s">
        <v>1763</v>
      </c>
      <c r="E405" s="103">
        <v>5.4726269666865987E-2</v>
      </c>
      <c r="F405" s="103">
        <v>678258</v>
      </c>
      <c r="G405" s="103">
        <v>2</v>
      </c>
      <c r="H405" t="s">
        <v>54</v>
      </c>
      <c r="I405" s="103"/>
    </row>
    <row r="406" spans="1:9" x14ac:dyDescent="0.3">
      <c r="A406" t="s">
        <v>1814</v>
      </c>
      <c r="B406" t="s">
        <v>51</v>
      </c>
      <c r="C406" t="s">
        <v>38</v>
      </c>
      <c r="D406" t="s">
        <v>1764</v>
      </c>
      <c r="E406" s="103">
        <v>2.753362391423296E-2</v>
      </c>
      <c r="F406" s="103">
        <v>678258</v>
      </c>
      <c r="G406" s="103">
        <v>2</v>
      </c>
      <c r="H406" t="s">
        <v>54</v>
      </c>
      <c r="I406" s="103"/>
    </row>
    <row r="407" spans="1:9" x14ac:dyDescent="0.3">
      <c r="A407" t="s">
        <v>845</v>
      </c>
      <c r="B407" t="s">
        <v>51</v>
      </c>
      <c r="C407" t="s">
        <v>38</v>
      </c>
      <c r="D407" t="s">
        <v>340</v>
      </c>
      <c r="E407" s="103">
        <v>2.8684526748638785E-2</v>
      </c>
      <c r="F407" s="103">
        <v>678258</v>
      </c>
      <c r="G407" s="103">
        <v>2</v>
      </c>
      <c r="H407" t="s">
        <v>54</v>
      </c>
      <c r="I407" s="103"/>
    </row>
    <row r="408" spans="1:9" x14ac:dyDescent="0.3">
      <c r="A408" t="s">
        <v>496</v>
      </c>
      <c r="B408" t="s">
        <v>51</v>
      </c>
      <c r="C408" t="s">
        <v>38</v>
      </c>
      <c r="D408" t="s">
        <v>777</v>
      </c>
      <c r="E408" s="103">
        <v>3.2930012128399508E-2</v>
      </c>
      <c r="F408" s="103">
        <v>678258</v>
      </c>
      <c r="G408" s="103">
        <v>2</v>
      </c>
      <c r="H408" t="s">
        <v>54</v>
      </c>
      <c r="I408" s="103"/>
    </row>
    <row r="409" spans="1:9" x14ac:dyDescent="0.3">
      <c r="A409" t="s">
        <v>497</v>
      </c>
      <c r="B409" t="s">
        <v>51</v>
      </c>
      <c r="C409" t="s">
        <v>38</v>
      </c>
      <c r="D409" t="s">
        <v>776</v>
      </c>
      <c r="E409" s="103">
        <v>7.1605216438224761E-2</v>
      </c>
      <c r="F409" s="103">
        <v>678258</v>
      </c>
      <c r="G409" s="103">
        <v>2</v>
      </c>
      <c r="H409" t="s">
        <v>54</v>
      </c>
      <c r="I409" s="103"/>
    </row>
    <row r="410" spans="1:9" x14ac:dyDescent="0.3">
      <c r="A410" t="s">
        <v>1096</v>
      </c>
      <c r="B410" t="s">
        <v>51</v>
      </c>
      <c r="C410" t="s">
        <v>39</v>
      </c>
      <c r="D410" t="s">
        <v>40</v>
      </c>
      <c r="E410" s="103">
        <v>1.093026213384114E-4</v>
      </c>
      <c r="F410" s="103">
        <v>678258</v>
      </c>
      <c r="G410" s="103">
        <v>2</v>
      </c>
      <c r="H410" t="s">
        <v>54</v>
      </c>
      <c r="I410" s="103"/>
    </row>
    <row r="411" spans="1:9" x14ac:dyDescent="0.3">
      <c r="A411" t="s">
        <v>5205</v>
      </c>
      <c r="B411" t="s">
        <v>51</v>
      </c>
      <c r="C411" t="s">
        <v>39</v>
      </c>
      <c r="D411" t="s">
        <v>5064</v>
      </c>
      <c r="E411" s="103">
        <v>1.093026213384114E-4</v>
      </c>
      <c r="F411" s="103">
        <v>678258</v>
      </c>
      <c r="G411" s="103">
        <v>2</v>
      </c>
      <c r="H411" t="s">
        <v>54</v>
      </c>
      <c r="I411" s="103"/>
    </row>
    <row r="412" spans="1:9" x14ac:dyDescent="0.3">
      <c r="A412" t="s">
        <v>5206</v>
      </c>
      <c r="B412" t="s">
        <v>51</v>
      </c>
      <c r="C412" t="s">
        <v>39</v>
      </c>
      <c r="D412" t="s">
        <v>5065</v>
      </c>
      <c r="E412" s="103">
        <v>1.093026213384114E-4</v>
      </c>
      <c r="F412" s="103">
        <v>678258</v>
      </c>
      <c r="G412" s="103">
        <v>2</v>
      </c>
      <c r="H412" t="s">
        <v>54</v>
      </c>
      <c r="I412" s="103"/>
    </row>
    <row r="413" spans="1:9" x14ac:dyDescent="0.3">
      <c r="A413" t="s">
        <v>5207</v>
      </c>
      <c r="B413" t="s">
        <v>51</v>
      </c>
      <c r="C413" t="s">
        <v>39</v>
      </c>
      <c r="D413" t="s">
        <v>5066</v>
      </c>
      <c r="E413" s="103">
        <v>1.093026213384114E-4</v>
      </c>
      <c r="F413" s="103">
        <v>678258</v>
      </c>
      <c r="G413" s="103">
        <v>2</v>
      </c>
      <c r="H413" t="s">
        <v>54</v>
      </c>
      <c r="I413" s="103"/>
    </row>
    <row r="414" spans="1:9" x14ac:dyDescent="0.3">
      <c r="A414" t="s">
        <v>1097</v>
      </c>
      <c r="B414" t="s">
        <v>51</v>
      </c>
      <c r="C414" t="s">
        <v>39</v>
      </c>
      <c r="D414" t="s">
        <v>42</v>
      </c>
      <c r="E414" s="103">
        <v>1.0701915483782564E-4</v>
      </c>
      <c r="F414" s="103">
        <v>678258</v>
      </c>
      <c r="G414" s="103">
        <v>2</v>
      </c>
      <c r="H414" t="s">
        <v>54</v>
      </c>
      <c r="I414" s="103"/>
    </row>
    <row r="415" spans="1:9" x14ac:dyDescent="0.3">
      <c r="A415" t="s">
        <v>1815</v>
      </c>
      <c r="B415" t="s">
        <v>51</v>
      </c>
      <c r="C415" t="s">
        <v>39</v>
      </c>
      <c r="D415" t="s">
        <v>1763</v>
      </c>
      <c r="E415" s="103">
        <v>1.143009093034598E-4</v>
      </c>
      <c r="F415" s="103">
        <v>678258</v>
      </c>
      <c r="G415" s="103">
        <v>2</v>
      </c>
      <c r="H415" t="s">
        <v>54</v>
      </c>
      <c r="I415" s="103"/>
    </row>
    <row r="416" spans="1:9" x14ac:dyDescent="0.3">
      <c r="A416" t="s">
        <v>1816</v>
      </c>
      <c r="B416" t="s">
        <v>51</v>
      </c>
      <c r="C416" t="s">
        <v>39</v>
      </c>
      <c r="D416" t="s">
        <v>1764</v>
      </c>
      <c r="E416" s="103">
        <v>6.0590028423909691E-5</v>
      </c>
      <c r="F416" s="103">
        <v>678258</v>
      </c>
      <c r="G416" s="103">
        <v>2</v>
      </c>
      <c r="H416" t="s">
        <v>54</v>
      </c>
      <c r="I416" s="103"/>
    </row>
    <row r="417" spans="1:9" x14ac:dyDescent="0.3">
      <c r="A417" t="s">
        <v>1098</v>
      </c>
      <c r="B417" t="s">
        <v>51</v>
      </c>
      <c r="C417" t="s">
        <v>39</v>
      </c>
      <c r="D417" t="s">
        <v>340</v>
      </c>
      <c r="E417" s="103">
        <v>8.4046557013902601E-5</v>
      </c>
      <c r="F417" s="103">
        <v>678258</v>
      </c>
      <c r="G417" s="103">
        <v>2</v>
      </c>
      <c r="H417" t="s">
        <v>54</v>
      </c>
      <c r="I417" s="103"/>
    </row>
    <row r="418" spans="1:9" x14ac:dyDescent="0.3">
      <c r="A418" t="s">
        <v>1099</v>
      </c>
      <c r="B418" t="s">
        <v>51</v>
      </c>
      <c r="C418" t="s">
        <v>39</v>
      </c>
      <c r="D418" t="s">
        <v>777</v>
      </c>
      <c r="E418" s="103">
        <v>6.4956568081230853E-5</v>
      </c>
      <c r="F418" s="103">
        <v>678258</v>
      </c>
      <c r="G418" s="103">
        <v>2</v>
      </c>
      <c r="H418" t="s">
        <v>54</v>
      </c>
      <c r="I418" s="103"/>
    </row>
    <row r="419" spans="1:9" x14ac:dyDescent="0.3">
      <c r="A419" t="s">
        <v>1100</v>
      </c>
      <c r="B419" t="s">
        <v>51</v>
      </c>
      <c r="C419" t="s">
        <v>39</v>
      </c>
      <c r="D419" t="s">
        <v>776</v>
      </c>
      <c r="E419" s="103">
        <v>1.7162524923159401E-4</v>
      </c>
      <c r="F419" s="103">
        <v>678258</v>
      </c>
      <c r="G419" s="103">
        <v>2</v>
      </c>
      <c r="H419" t="s">
        <v>54</v>
      </c>
      <c r="I419" s="103"/>
    </row>
    <row r="420" spans="1:9" x14ac:dyDescent="0.3">
      <c r="A420" t="s">
        <v>2615</v>
      </c>
      <c r="B420" t="s">
        <v>51</v>
      </c>
      <c r="C420" t="s">
        <v>2584</v>
      </c>
      <c r="D420" t="s">
        <v>40</v>
      </c>
      <c r="E420" s="103">
        <v>5.8562874618813187E-3</v>
      </c>
      <c r="F420" s="103">
        <v>678258</v>
      </c>
      <c r="G420" s="103">
        <v>2</v>
      </c>
      <c r="H420" t="s">
        <v>54</v>
      </c>
      <c r="I420" s="103"/>
    </row>
    <row r="421" spans="1:9" x14ac:dyDescent="0.3">
      <c r="A421" t="s">
        <v>5208</v>
      </c>
      <c r="B421" t="s">
        <v>51</v>
      </c>
      <c r="C421" t="s">
        <v>2584</v>
      </c>
      <c r="D421" t="s">
        <v>5064</v>
      </c>
      <c r="E421" s="103">
        <v>5.8618583019061513E-3</v>
      </c>
      <c r="F421" s="103">
        <v>678258</v>
      </c>
      <c r="G421" s="103">
        <v>2</v>
      </c>
      <c r="H421" t="s">
        <v>54</v>
      </c>
      <c r="I421" s="103"/>
    </row>
    <row r="422" spans="1:9" x14ac:dyDescent="0.3">
      <c r="A422" t="s">
        <v>5209</v>
      </c>
      <c r="B422" t="s">
        <v>51</v>
      </c>
      <c r="C422" t="s">
        <v>2584</v>
      </c>
      <c r="D422" t="s">
        <v>5065</v>
      </c>
      <c r="E422" s="103">
        <v>5.8562874618813187E-3</v>
      </c>
      <c r="F422" s="103">
        <v>678258</v>
      </c>
      <c r="G422" s="103">
        <v>2</v>
      </c>
      <c r="H422" t="s">
        <v>54</v>
      </c>
      <c r="I422" s="103"/>
    </row>
    <row r="423" spans="1:9" x14ac:dyDescent="0.3">
      <c r="A423" t="s">
        <v>5210</v>
      </c>
      <c r="B423" t="s">
        <v>51</v>
      </c>
      <c r="C423" t="s">
        <v>2584</v>
      </c>
      <c r="D423" t="s">
        <v>5066</v>
      </c>
      <c r="E423" s="103">
        <v>5.8616744494628271E-3</v>
      </c>
      <c r="F423" s="103">
        <v>678258</v>
      </c>
      <c r="G423" s="103">
        <v>2</v>
      </c>
      <c r="H423" t="s">
        <v>54</v>
      </c>
      <c r="I423" s="103"/>
    </row>
    <row r="424" spans="1:9" x14ac:dyDescent="0.3">
      <c r="A424" t="s">
        <v>2616</v>
      </c>
      <c r="B424" t="s">
        <v>51</v>
      </c>
      <c r="C424" t="s">
        <v>2584</v>
      </c>
      <c r="D424" t="s">
        <v>42</v>
      </c>
      <c r="E424" s="103">
        <v>5.5384056378518223E-3</v>
      </c>
      <c r="F424" s="103">
        <v>678258</v>
      </c>
      <c r="G424" s="103">
        <v>2</v>
      </c>
      <c r="H424" t="s">
        <v>54</v>
      </c>
      <c r="I424" s="103"/>
    </row>
    <row r="425" spans="1:9" x14ac:dyDescent="0.3">
      <c r="A425" t="s">
        <v>2617</v>
      </c>
      <c r="B425" t="s">
        <v>51</v>
      </c>
      <c r="C425" t="s">
        <v>2584</v>
      </c>
      <c r="D425" t="s">
        <v>1763</v>
      </c>
      <c r="E425" s="103">
        <v>5.7678324751089223E-3</v>
      </c>
      <c r="F425" s="103">
        <v>678258</v>
      </c>
      <c r="G425" s="103">
        <v>2</v>
      </c>
      <c r="H425" t="s">
        <v>54</v>
      </c>
      <c r="I425" s="103"/>
    </row>
    <row r="426" spans="1:9" x14ac:dyDescent="0.3">
      <c r="A426" t="s">
        <v>2618</v>
      </c>
      <c r="B426" t="s">
        <v>51</v>
      </c>
      <c r="C426" t="s">
        <v>2584</v>
      </c>
      <c r="D426" t="s">
        <v>1764</v>
      </c>
      <c r="E426" s="103">
        <v>1.9807880846622063E-3</v>
      </c>
      <c r="F426" s="103">
        <v>678258</v>
      </c>
      <c r="G426" s="103">
        <v>2</v>
      </c>
      <c r="H426" t="s">
        <v>54</v>
      </c>
      <c r="I426" s="103"/>
    </row>
    <row r="427" spans="1:9" x14ac:dyDescent="0.3">
      <c r="A427" t="s">
        <v>2619</v>
      </c>
      <c r="B427" t="s">
        <v>51</v>
      </c>
      <c r="C427" t="s">
        <v>2584</v>
      </c>
      <c r="D427" t="s">
        <v>340</v>
      </c>
      <c r="E427" s="103">
        <v>5.1047086336875507E-3</v>
      </c>
      <c r="F427" s="103">
        <v>678258</v>
      </c>
      <c r="G427" s="103">
        <v>2</v>
      </c>
      <c r="H427" t="s">
        <v>54</v>
      </c>
      <c r="I427" s="103"/>
    </row>
    <row r="428" spans="1:9" x14ac:dyDescent="0.3">
      <c r="A428" t="s">
        <v>2620</v>
      </c>
      <c r="B428" t="s">
        <v>51</v>
      </c>
      <c r="C428" t="s">
        <v>2584</v>
      </c>
      <c r="D428" t="s">
        <v>777</v>
      </c>
      <c r="E428" s="103">
        <v>3.8842895043737771E-3</v>
      </c>
      <c r="F428" s="103">
        <v>678258</v>
      </c>
      <c r="G428" s="103">
        <v>2</v>
      </c>
      <c r="H428" t="s">
        <v>54</v>
      </c>
      <c r="I428" s="103"/>
    </row>
    <row r="429" spans="1:9" x14ac:dyDescent="0.3">
      <c r="A429" t="s">
        <v>2621</v>
      </c>
      <c r="B429" t="s">
        <v>51</v>
      </c>
      <c r="C429" t="s">
        <v>2584</v>
      </c>
      <c r="D429" t="s">
        <v>776</v>
      </c>
      <c r="E429" s="103">
        <v>8.3833750515625877E-3</v>
      </c>
      <c r="F429" s="103">
        <v>678258</v>
      </c>
      <c r="G429" s="103">
        <v>2</v>
      </c>
      <c r="H429" t="s">
        <v>54</v>
      </c>
      <c r="I429" s="103"/>
    </row>
    <row r="430" spans="1:9" x14ac:dyDescent="0.3">
      <c r="A430" t="s">
        <v>2622</v>
      </c>
      <c r="B430" t="s">
        <v>51</v>
      </c>
      <c r="C430" t="s">
        <v>2585</v>
      </c>
      <c r="D430" t="s">
        <v>40</v>
      </c>
      <c r="E430" s="103">
        <v>5.0010083940094955E-3</v>
      </c>
      <c r="F430" s="103">
        <v>678258</v>
      </c>
      <c r="G430" s="103">
        <v>2</v>
      </c>
      <c r="H430" t="s">
        <v>54</v>
      </c>
      <c r="I430" s="103"/>
    </row>
    <row r="431" spans="1:9" x14ac:dyDescent="0.3">
      <c r="A431" t="s">
        <v>5211</v>
      </c>
      <c r="B431" t="s">
        <v>51</v>
      </c>
      <c r="C431" t="s">
        <v>2585</v>
      </c>
      <c r="D431" t="s">
        <v>5064</v>
      </c>
      <c r="E431" s="103">
        <v>5.0693207652046362E-3</v>
      </c>
      <c r="F431" s="103">
        <v>678258</v>
      </c>
      <c r="G431" s="103">
        <v>2</v>
      </c>
      <c r="H431" t="s">
        <v>54</v>
      </c>
      <c r="I431" s="103"/>
    </row>
    <row r="432" spans="1:9" x14ac:dyDescent="0.3">
      <c r="A432" t="s">
        <v>5212</v>
      </c>
      <c r="B432" t="s">
        <v>51</v>
      </c>
      <c r="C432" t="s">
        <v>2585</v>
      </c>
      <c r="D432" t="s">
        <v>5065</v>
      </c>
      <c r="E432" s="103">
        <v>5.0010083940094955E-3</v>
      </c>
      <c r="F432" s="103">
        <v>678258</v>
      </c>
      <c r="G432" s="103">
        <v>2</v>
      </c>
      <c r="H432" t="s">
        <v>54</v>
      </c>
      <c r="I432" s="103"/>
    </row>
    <row r="433" spans="1:9" x14ac:dyDescent="0.3">
      <c r="A433" t="s">
        <v>5213</v>
      </c>
      <c r="B433" t="s">
        <v>51</v>
      </c>
      <c r="C433" t="s">
        <v>2585</v>
      </c>
      <c r="D433" t="s">
        <v>5066</v>
      </c>
      <c r="E433" s="103">
        <v>5.0670307748497774E-3</v>
      </c>
      <c r="F433" s="103">
        <v>678258</v>
      </c>
      <c r="G433" s="103">
        <v>2</v>
      </c>
      <c r="H433" t="s">
        <v>54</v>
      </c>
      <c r="I433" s="103"/>
    </row>
    <row r="434" spans="1:9" x14ac:dyDescent="0.3">
      <c r="A434" t="s">
        <v>2623</v>
      </c>
      <c r="B434" t="s">
        <v>51</v>
      </c>
      <c r="C434" t="s">
        <v>2585</v>
      </c>
      <c r="D434" t="s">
        <v>42</v>
      </c>
      <c r="E434" s="103">
        <v>4.8786242113995036E-3</v>
      </c>
      <c r="F434" s="103">
        <v>678258</v>
      </c>
      <c r="G434" s="103">
        <v>2</v>
      </c>
      <c r="H434" t="s">
        <v>54</v>
      </c>
      <c r="I434" s="103"/>
    </row>
    <row r="435" spans="1:9" x14ac:dyDescent="0.3">
      <c r="A435" t="s">
        <v>2624</v>
      </c>
      <c r="B435" t="s">
        <v>51</v>
      </c>
      <c r="C435" t="s">
        <v>2585</v>
      </c>
      <c r="D435" t="s">
        <v>1763</v>
      </c>
      <c r="E435" s="103">
        <v>4.9183792150163498E-3</v>
      </c>
      <c r="F435" s="103">
        <v>678258</v>
      </c>
      <c r="G435" s="103">
        <v>2</v>
      </c>
      <c r="H435" t="s">
        <v>54</v>
      </c>
      <c r="I435" s="103"/>
    </row>
    <row r="436" spans="1:9" x14ac:dyDescent="0.3">
      <c r="A436" t="s">
        <v>2625</v>
      </c>
      <c r="B436" t="s">
        <v>51</v>
      </c>
      <c r="C436" t="s">
        <v>2585</v>
      </c>
      <c r="D436" t="s">
        <v>1764</v>
      </c>
      <c r="E436" s="103">
        <v>1.3461072339218548E-3</v>
      </c>
      <c r="F436" s="103">
        <v>678258</v>
      </c>
      <c r="G436" s="103">
        <v>2</v>
      </c>
      <c r="H436" t="s">
        <v>54</v>
      </c>
      <c r="I436" s="103"/>
    </row>
    <row r="437" spans="1:9" x14ac:dyDescent="0.3">
      <c r="A437" t="s">
        <v>2626</v>
      </c>
      <c r="B437" t="s">
        <v>51</v>
      </c>
      <c r="C437" t="s">
        <v>2585</v>
      </c>
      <c r="D437" t="s">
        <v>340</v>
      </c>
      <c r="E437" s="103">
        <v>4.8389038002833087E-3</v>
      </c>
      <c r="F437" s="103">
        <v>678258</v>
      </c>
      <c r="G437" s="103">
        <v>2</v>
      </c>
      <c r="H437" t="s">
        <v>54</v>
      </c>
      <c r="I437" s="103"/>
    </row>
    <row r="438" spans="1:9" x14ac:dyDescent="0.3">
      <c r="A438" t="s">
        <v>2627</v>
      </c>
      <c r="B438" t="s">
        <v>51</v>
      </c>
      <c r="C438" t="s">
        <v>2585</v>
      </c>
      <c r="D438" t="s">
        <v>777</v>
      </c>
      <c r="E438" s="103">
        <v>2.6833171172057106E-3</v>
      </c>
      <c r="F438" s="103">
        <v>678258</v>
      </c>
      <c r="G438" s="103">
        <v>2</v>
      </c>
      <c r="H438" t="s">
        <v>54</v>
      </c>
      <c r="I438" s="103"/>
    </row>
    <row r="439" spans="1:9" x14ac:dyDescent="0.3">
      <c r="A439" t="s">
        <v>2628</v>
      </c>
      <c r="B439" t="s">
        <v>51</v>
      </c>
      <c r="C439" t="s">
        <v>2585</v>
      </c>
      <c r="D439" t="s">
        <v>776</v>
      </c>
      <c r="E439" s="103">
        <v>7.1968741832156447E-3</v>
      </c>
      <c r="F439" s="103">
        <v>678258</v>
      </c>
      <c r="G439" s="103">
        <v>2</v>
      </c>
      <c r="H439" t="s">
        <v>54</v>
      </c>
      <c r="I439" s="103"/>
    </row>
    <row r="440" spans="1:9" x14ac:dyDescent="0.3">
      <c r="A440" t="s">
        <v>2608</v>
      </c>
      <c r="B440" t="s">
        <v>51</v>
      </c>
      <c r="C440" t="s">
        <v>2586</v>
      </c>
      <c r="D440" t="s">
        <v>40</v>
      </c>
      <c r="E440" s="103">
        <v>1.6288652172421511E-3</v>
      </c>
      <c r="F440" s="103">
        <v>678258</v>
      </c>
      <c r="G440" s="103">
        <v>2</v>
      </c>
      <c r="H440" t="s">
        <v>54</v>
      </c>
      <c r="I440" s="103"/>
    </row>
    <row r="441" spans="1:9" x14ac:dyDescent="0.3">
      <c r="A441" t="s">
        <v>5214</v>
      </c>
      <c r="B441" t="s">
        <v>51</v>
      </c>
      <c r="C441" t="s">
        <v>2586</v>
      </c>
      <c r="D441" t="s">
        <v>5064</v>
      </c>
      <c r="E441" s="103">
        <v>1.6486021207006377E-3</v>
      </c>
      <c r="F441" s="103">
        <v>678258</v>
      </c>
      <c r="G441" s="103">
        <v>2</v>
      </c>
      <c r="H441" t="s">
        <v>54</v>
      </c>
      <c r="I441" s="103"/>
    </row>
    <row r="442" spans="1:9" x14ac:dyDescent="0.3">
      <c r="A442" t="s">
        <v>5215</v>
      </c>
      <c r="B442" t="s">
        <v>51</v>
      </c>
      <c r="C442" t="s">
        <v>2586</v>
      </c>
      <c r="D442" t="s">
        <v>5065</v>
      </c>
      <c r="E442" s="103">
        <v>1.6288652172421511E-3</v>
      </c>
      <c r="F442" s="103">
        <v>678258</v>
      </c>
      <c r="G442" s="103">
        <v>2</v>
      </c>
      <c r="H442" t="s">
        <v>54</v>
      </c>
      <c r="I442" s="103"/>
    </row>
    <row r="443" spans="1:9" x14ac:dyDescent="0.3">
      <c r="A443" t="s">
        <v>5216</v>
      </c>
      <c r="B443" t="s">
        <v>51</v>
      </c>
      <c r="C443" t="s">
        <v>2586</v>
      </c>
      <c r="D443" t="s">
        <v>5066</v>
      </c>
      <c r="E443" s="103">
        <v>1.6486021207006377E-3</v>
      </c>
      <c r="F443" s="103">
        <v>678258</v>
      </c>
      <c r="G443" s="103">
        <v>2</v>
      </c>
      <c r="H443" t="s">
        <v>54</v>
      </c>
      <c r="I443" s="103"/>
    </row>
    <row r="444" spans="1:9" x14ac:dyDescent="0.3">
      <c r="A444" t="s">
        <v>2609</v>
      </c>
      <c r="B444" t="s">
        <v>51</v>
      </c>
      <c r="C444" t="s">
        <v>2586</v>
      </c>
      <c r="D444" t="s">
        <v>42</v>
      </c>
      <c r="E444" s="103">
        <v>1.5333993585077174E-3</v>
      </c>
      <c r="F444" s="103">
        <v>678258</v>
      </c>
      <c r="G444" s="103">
        <v>2</v>
      </c>
      <c r="H444" t="s">
        <v>54</v>
      </c>
      <c r="I444" s="103"/>
    </row>
    <row r="445" spans="1:9" x14ac:dyDescent="0.3">
      <c r="A445" t="s">
        <v>2610</v>
      </c>
      <c r="B445" t="s">
        <v>51</v>
      </c>
      <c r="C445" t="s">
        <v>2586</v>
      </c>
      <c r="D445" t="s">
        <v>1763</v>
      </c>
      <c r="E445" s="103">
        <v>1.4166644146941397E-3</v>
      </c>
      <c r="F445" s="103">
        <v>678258</v>
      </c>
      <c r="G445" s="103">
        <v>2</v>
      </c>
      <c r="H445" t="s">
        <v>54</v>
      </c>
      <c r="I445" s="103"/>
    </row>
    <row r="446" spans="1:9" x14ac:dyDescent="0.3">
      <c r="A446" t="s">
        <v>2611</v>
      </c>
      <c r="B446" t="s">
        <v>51</v>
      </c>
      <c r="C446" t="s">
        <v>2586</v>
      </c>
      <c r="D446" t="s">
        <v>1764</v>
      </c>
      <c r="E446" s="103">
        <v>3.4115214350082716E-4</v>
      </c>
      <c r="F446" s="103">
        <v>678258</v>
      </c>
      <c r="G446" s="103">
        <v>2</v>
      </c>
      <c r="H446" t="s">
        <v>54</v>
      </c>
      <c r="I446" s="103"/>
    </row>
    <row r="447" spans="1:9" x14ac:dyDescent="0.3">
      <c r="A447" t="s">
        <v>2612</v>
      </c>
      <c r="B447" t="s">
        <v>51</v>
      </c>
      <c r="C447" t="s">
        <v>2586</v>
      </c>
      <c r="D447" t="s">
        <v>340</v>
      </c>
      <c r="E447" s="103">
        <v>1.5305908011579122E-3</v>
      </c>
      <c r="F447" s="103">
        <v>678258</v>
      </c>
      <c r="G447" s="103">
        <v>2</v>
      </c>
      <c r="H447" t="s">
        <v>54</v>
      </c>
      <c r="I447" s="103"/>
    </row>
    <row r="448" spans="1:9" x14ac:dyDescent="0.3">
      <c r="A448" t="s">
        <v>2613</v>
      </c>
      <c r="B448" t="s">
        <v>51</v>
      </c>
      <c r="C448" t="s">
        <v>2586</v>
      </c>
      <c r="D448" t="s">
        <v>777</v>
      </c>
      <c r="E448" s="103">
        <v>1.0736431987133273E-3</v>
      </c>
      <c r="F448" s="103">
        <v>678258</v>
      </c>
      <c r="G448" s="103">
        <v>2</v>
      </c>
      <c r="H448" t="s">
        <v>54</v>
      </c>
      <c r="I448" s="103"/>
    </row>
    <row r="449" spans="1:9" x14ac:dyDescent="0.3">
      <c r="A449" t="s">
        <v>2614</v>
      </c>
      <c r="B449" t="s">
        <v>51</v>
      </c>
      <c r="C449" t="s">
        <v>2586</v>
      </c>
      <c r="D449" t="s">
        <v>776</v>
      </c>
      <c r="E449" s="103">
        <v>2.4041278478075831E-3</v>
      </c>
      <c r="F449" s="103">
        <v>678258</v>
      </c>
      <c r="G449" s="103">
        <v>2</v>
      </c>
      <c r="H449" t="s">
        <v>54</v>
      </c>
      <c r="I449" s="103"/>
    </row>
    <row r="450" spans="1:9" x14ac:dyDescent="0.3">
      <c r="A450" t="s">
        <v>3165</v>
      </c>
      <c r="B450" t="s">
        <v>51</v>
      </c>
      <c r="C450" t="s">
        <v>3115</v>
      </c>
      <c r="D450" t="s">
        <v>40</v>
      </c>
      <c r="E450" s="103">
        <v>4.7812744003058296E-3</v>
      </c>
      <c r="F450" s="103">
        <v>678258</v>
      </c>
      <c r="G450" s="103">
        <v>2</v>
      </c>
      <c r="H450" t="s">
        <v>54</v>
      </c>
      <c r="I450" s="103"/>
    </row>
    <row r="451" spans="1:9" x14ac:dyDescent="0.3">
      <c r="A451" t="s">
        <v>5220</v>
      </c>
      <c r="B451" t="s">
        <v>51</v>
      </c>
      <c r="C451" t="s">
        <v>3115</v>
      </c>
      <c r="D451" t="s">
        <v>5064</v>
      </c>
      <c r="E451" s="103">
        <v>4.8175630783992285E-3</v>
      </c>
      <c r="F451" s="103">
        <v>678258</v>
      </c>
      <c r="G451" s="103">
        <v>2</v>
      </c>
      <c r="H451" t="s">
        <v>54</v>
      </c>
      <c r="I451" s="103"/>
    </row>
    <row r="452" spans="1:9" x14ac:dyDescent="0.3">
      <c r="A452" t="s">
        <v>5221</v>
      </c>
      <c r="B452" t="s">
        <v>51</v>
      </c>
      <c r="C452" t="s">
        <v>3115</v>
      </c>
      <c r="D452" t="s">
        <v>5065</v>
      </c>
      <c r="E452" s="103">
        <v>4.7812744003058296E-3</v>
      </c>
      <c r="F452" s="103">
        <v>678258</v>
      </c>
      <c r="G452" s="103">
        <v>2</v>
      </c>
      <c r="H452" t="s">
        <v>54</v>
      </c>
      <c r="I452" s="103"/>
    </row>
    <row r="453" spans="1:9" x14ac:dyDescent="0.3">
      <c r="A453" t="s">
        <v>5222</v>
      </c>
      <c r="B453" t="s">
        <v>51</v>
      </c>
      <c r="C453" t="s">
        <v>3115</v>
      </c>
      <c r="D453" t="s">
        <v>5066</v>
      </c>
      <c r="E453" s="103">
        <v>4.8175630783992285E-3</v>
      </c>
      <c r="F453" s="103">
        <v>678258</v>
      </c>
      <c r="G453" s="103">
        <v>2</v>
      </c>
      <c r="H453" t="s">
        <v>54</v>
      </c>
      <c r="I453" s="103"/>
    </row>
    <row r="454" spans="1:9" x14ac:dyDescent="0.3">
      <c r="A454" t="s">
        <v>3166</v>
      </c>
      <c r="B454" t="s">
        <v>51</v>
      </c>
      <c r="C454" t="s">
        <v>3115</v>
      </c>
      <c r="D454" t="s">
        <v>42</v>
      </c>
      <c r="E454" s="103">
        <v>3.258845380979032E-3</v>
      </c>
      <c r="F454" s="103">
        <v>678258</v>
      </c>
      <c r="G454" s="103">
        <v>2</v>
      </c>
      <c r="H454" t="s">
        <v>54</v>
      </c>
      <c r="I454" s="103"/>
    </row>
    <row r="455" spans="1:9" x14ac:dyDescent="0.3">
      <c r="A455" t="s">
        <v>3167</v>
      </c>
      <c r="B455" t="s">
        <v>51</v>
      </c>
      <c r="C455" t="s">
        <v>3115</v>
      </c>
      <c r="D455" t="s">
        <v>1763</v>
      </c>
      <c r="E455" s="103">
        <v>3.4523461068133882E-3</v>
      </c>
      <c r="F455" s="103">
        <v>678258</v>
      </c>
      <c r="G455" s="103">
        <v>2</v>
      </c>
      <c r="H455" t="s">
        <v>54</v>
      </c>
      <c r="I455" s="103"/>
    </row>
    <row r="456" spans="1:9" x14ac:dyDescent="0.3">
      <c r="A456" t="s">
        <v>3168</v>
      </c>
      <c r="B456" t="s">
        <v>51</v>
      </c>
      <c r="C456" t="s">
        <v>3115</v>
      </c>
      <c r="D456" t="s">
        <v>1764</v>
      </c>
      <c r="E456" s="103">
        <v>8.6555369203835265E-4</v>
      </c>
      <c r="F456" s="103">
        <v>678258</v>
      </c>
      <c r="G456" s="103">
        <v>2</v>
      </c>
      <c r="H456" t="s">
        <v>54</v>
      </c>
      <c r="I456" s="103"/>
    </row>
    <row r="457" spans="1:9" x14ac:dyDescent="0.3">
      <c r="A457" t="s">
        <v>3169</v>
      </c>
      <c r="B457" t="s">
        <v>51</v>
      </c>
      <c r="C457" t="s">
        <v>3115</v>
      </c>
      <c r="D457" t="s">
        <v>340</v>
      </c>
      <c r="E457" s="103">
        <v>4.0042222906597723E-3</v>
      </c>
      <c r="F457" s="103">
        <v>678258</v>
      </c>
      <c r="G457" s="103">
        <v>2</v>
      </c>
      <c r="H457" t="s">
        <v>54</v>
      </c>
      <c r="I457" s="103"/>
    </row>
    <row r="458" spans="1:9" x14ac:dyDescent="0.3">
      <c r="A458" t="s">
        <v>3170</v>
      </c>
      <c r="B458" t="s">
        <v>51</v>
      </c>
      <c r="C458" t="s">
        <v>3115</v>
      </c>
      <c r="D458" t="s">
        <v>777</v>
      </c>
      <c r="E458" s="103">
        <v>3.0487300212496808E-3</v>
      </c>
      <c r="F458" s="103">
        <v>678258</v>
      </c>
      <c r="G458" s="103">
        <v>2</v>
      </c>
      <c r="H458" t="s">
        <v>54</v>
      </c>
      <c r="I458" s="103"/>
    </row>
    <row r="459" spans="1:9" x14ac:dyDescent="0.3">
      <c r="A459" t="s">
        <v>3171</v>
      </c>
      <c r="B459" t="s">
        <v>51</v>
      </c>
      <c r="C459" t="s">
        <v>3115</v>
      </c>
      <c r="D459" t="s">
        <v>776</v>
      </c>
      <c r="E459" s="103">
        <v>6.6438818681952136E-3</v>
      </c>
      <c r="F459" s="103">
        <v>678258</v>
      </c>
      <c r="G459" s="103">
        <v>2</v>
      </c>
      <c r="H459" t="s">
        <v>54</v>
      </c>
      <c r="I459" s="103"/>
    </row>
    <row r="460" spans="1:9" x14ac:dyDescent="0.3">
      <c r="A460" t="s">
        <v>3172</v>
      </c>
      <c r="B460" t="s">
        <v>51</v>
      </c>
      <c r="C460" t="s">
        <v>3100</v>
      </c>
      <c r="D460" t="s">
        <v>40</v>
      </c>
      <c r="E460" s="103">
        <v>0.10297370874083689</v>
      </c>
      <c r="F460" s="103">
        <v>678258</v>
      </c>
      <c r="G460" s="103">
        <v>2</v>
      </c>
      <c r="H460" t="s">
        <v>54</v>
      </c>
      <c r="I460" s="103"/>
    </row>
    <row r="461" spans="1:9" x14ac:dyDescent="0.3">
      <c r="A461" t="s">
        <v>5223</v>
      </c>
      <c r="B461" t="s">
        <v>51</v>
      </c>
      <c r="C461" t="s">
        <v>3100</v>
      </c>
      <c r="D461" t="s">
        <v>5064</v>
      </c>
      <c r="E461" s="103">
        <v>0.10351780955624942</v>
      </c>
      <c r="F461" s="103">
        <v>678258</v>
      </c>
      <c r="G461" s="103">
        <v>2</v>
      </c>
      <c r="H461" t="s">
        <v>54</v>
      </c>
      <c r="I461" s="103"/>
    </row>
    <row r="462" spans="1:9" x14ac:dyDescent="0.3">
      <c r="A462" t="s">
        <v>5224</v>
      </c>
      <c r="B462" t="s">
        <v>51</v>
      </c>
      <c r="C462" t="s">
        <v>3100</v>
      </c>
      <c r="D462" t="s">
        <v>5065</v>
      </c>
      <c r="E462" s="103">
        <v>0.10297370874083689</v>
      </c>
      <c r="F462" s="103">
        <v>678258</v>
      </c>
      <c r="G462" s="103">
        <v>2</v>
      </c>
      <c r="H462" t="s">
        <v>54</v>
      </c>
      <c r="I462" s="103"/>
    </row>
    <row r="463" spans="1:9" x14ac:dyDescent="0.3">
      <c r="A463" t="s">
        <v>5225</v>
      </c>
      <c r="B463" t="s">
        <v>51</v>
      </c>
      <c r="C463" t="s">
        <v>3100</v>
      </c>
      <c r="D463" t="s">
        <v>5066</v>
      </c>
      <c r="E463" s="103">
        <v>0.10351455952912103</v>
      </c>
      <c r="F463" s="103">
        <v>678258</v>
      </c>
      <c r="G463" s="103">
        <v>2</v>
      </c>
      <c r="H463" t="s">
        <v>54</v>
      </c>
      <c r="I463" s="103"/>
    </row>
    <row r="464" spans="1:9" x14ac:dyDescent="0.3">
      <c r="A464" t="s">
        <v>3173</v>
      </c>
      <c r="B464" t="s">
        <v>51</v>
      </c>
      <c r="C464" t="s">
        <v>3100</v>
      </c>
      <c r="D464" t="s">
        <v>42</v>
      </c>
      <c r="E464" s="103">
        <v>9.6123590554524491E-2</v>
      </c>
      <c r="F464" s="103">
        <v>678258</v>
      </c>
      <c r="G464" s="103">
        <v>2</v>
      </c>
      <c r="H464" t="s">
        <v>54</v>
      </c>
      <c r="I464" s="103"/>
    </row>
    <row r="465" spans="1:9" x14ac:dyDescent="0.3">
      <c r="A465" t="s">
        <v>3174</v>
      </c>
      <c r="B465" t="s">
        <v>51</v>
      </c>
      <c r="C465" t="s">
        <v>3100</v>
      </c>
      <c r="D465" t="s">
        <v>1763</v>
      </c>
      <c r="E465" s="103">
        <v>0.1010835507493064</v>
      </c>
      <c r="F465" s="103">
        <v>678258</v>
      </c>
      <c r="G465" s="103">
        <v>2</v>
      </c>
      <c r="H465" t="s">
        <v>54</v>
      </c>
      <c r="I465" s="103"/>
    </row>
    <row r="466" spans="1:9" x14ac:dyDescent="0.3">
      <c r="A466" t="s">
        <v>3175</v>
      </c>
      <c r="B466" t="s">
        <v>51</v>
      </c>
      <c r="C466" t="s">
        <v>3100</v>
      </c>
      <c r="D466" t="s">
        <v>1764</v>
      </c>
      <c r="E466" s="103">
        <v>2.3771049684028715E-2</v>
      </c>
      <c r="F466" s="103">
        <v>678258</v>
      </c>
      <c r="G466" s="103">
        <v>2</v>
      </c>
      <c r="H466" t="s">
        <v>54</v>
      </c>
      <c r="I466" s="103"/>
    </row>
    <row r="467" spans="1:9" x14ac:dyDescent="0.3">
      <c r="A467" t="s">
        <v>3176</v>
      </c>
      <c r="B467" t="s">
        <v>51</v>
      </c>
      <c r="C467" t="s">
        <v>3100</v>
      </c>
      <c r="D467" t="s">
        <v>340</v>
      </c>
      <c r="E467" s="103">
        <v>9.3473145276372543E-2</v>
      </c>
      <c r="F467" s="103">
        <v>678258</v>
      </c>
      <c r="G467" s="103">
        <v>2</v>
      </c>
      <c r="H467" t="s">
        <v>54</v>
      </c>
      <c r="I467" s="103"/>
    </row>
    <row r="468" spans="1:9" x14ac:dyDescent="0.3">
      <c r="A468" t="s">
        <v>3177</v>
      </c>
      <c r="B468" t="s">
        <v>51</v>
      </c>
      <c r="C468" t="s">
        <v>3100</v>
      </c>
      <c r="D468" t="s">
        <v>777</v>
      </c>
      <c r="E468" s="103">
        <v>6.3402415258081893E-2</v>
      </c>
      <c r="F468" s="103">
        <v>678258</v>
      </c>
      <c r="G468" s="103">
        <v>2</v>
      </c>
      <c r="H468" t="s">
        <v>54</v>
      </c>
      <c r="I468" s="103"/>
    </row>
    <row r="469" spans="1:9" x14ac:dyDescent="0.3">
      <c r="A469" t="s">
        <v>3178</v>
      </c>
      <c r="B469" t="s">
        <v>51</v>
      </c>
      <c r="C469" t="s">
        <v>3100</v>
      </c>
      <c r="D469" t="s">
        <v>776</v>
      </c>
      <c r="E469" s="103">
        <v>0.14437391365747038</v>
      </c>
      <c r="F469" s="103">
        <v>678258</v>
      </c>
      <c r="G469" s="103">
        <v>2</v>
      </c>
      <c r="H469" t="s">
        <v>54</v>
      </c>
      <c r="I469" s="103"/>
    </row>
    <row r="470" spans="1:9" x14ac:dyDescent="0.3">
      <c r="A470" t="s">
        <v>1136</v>
      </c>
      <c r="B470" t="s">
        <v>51</v>
      </c>
      <c r="C470" t="s">
        <v>35</v>
      </c>
      <c r="D470" t="s">
        <v>40</v>
      </c>
      <c r="E470" s="103">
        <v>0</v>
      </c>
      <c r="F470" s="103">
        <v>678258</v>
      </c>
      <c r="G470" s="103">
        <v>2</v>
      </c>
      <c r="H470" t="s">
        <v>54</v>
      </c>
      <c r="I470" s="103"/>
    </row>
    <row r="471" spans="1:9" x14ac:dyDescent="0.3">
      <c r="A471" t="s">
        <v>5217</v>
      </c>
      <c r="B471" t="s">
        <v>51</v>
      </c>
      <c r="C471" t="s">
        <v>35</v>
      </c>
      <c r="D471" t="s">
        <v>5064</v>
      </c>
      <c r="E471" s="103">
        <v>0</v>
      </c>
      <c r="F471" s="103">
        <v>678258</v>
      </c>
      <c r="G471" s="103">
        <v>2</v>
      </c>
      <c r="H471" t="s">
        <v>54</v>
      </c>
      <c r="I471" s="103"/>
    </row>
    <row r="472" spans="1:9" x14ac:dyDescent="0.3">
      <c r="A472" t="s">
        <v>5218</v>
      </c>
      <c r="B472" t="s">
        <v>51</v>
      </c>
      <c r="C472" t="s">
        <v>35</v>
      </c>
      <c r="D472" t="s">
        <v>5065</v>
      </c>
      <c r="E472" s="103">
        <v>0</v>
      </c>
      <c r="F472" s="103">
        <v>678258</v>
      </c>
      <c r="G472" s="103">
        <v>2</v>
      </c>
      <c r="H472" t="s">
        <v>54</v>
      </c>
      <c r="I472" s="103"/>
    </row>
    <row r="473" spans="1:9" x14ac:dyDescent="0.3">
      <c r="A473" t="s">
        <v>5219</v>
      </c>
      <c r="B473" t="s">
        <v>51</v>
      </c>
      <c r="C473" t="s">
        <v>35</v>
      </c>
      <c r="D473" t="s">
        <v>5066</v>
      </c>
      <c r="E473" s="103">
        <v>0</v>
      </c>
      <c r="F473" s="103">
        <v>678258</v>
      </c>
      <c r="G473" s="103">
        <v>2</v>
      </c>
      <c r="H473" t="s">
        <v>54</v>
      </c>
      <c r="I473" s="103"/>
    </row>
    <row r="474" spans="1:9" x14ac:dyDescent="0.3">
      <c r="A474" t="s">
        <v>1137</v>
      </c>
      <c r="B474" t="s">
        <v>51</v>
      </c>
      <c r="C474" t="s">
        <v>35</v>
      </c>
      <c r="D474" t="s">
        <v>42</v>
      </c>
      <c r="E474" s="103">
        <v>0</v>
      </c>
      <c r="F474" s="103">
        <v>678258</v>
      </c>
      <c r="G474" s="103">
        <v>2</v>
      </c>
      <c r="H474" t="s">
        <v>54</v>
      </c>
      <c r="I474" s="103"/>
    </row>
    <row r="475" spans="1:9" x14ac:dyDescent="0.3">
      <c r="A475" t="s">
        <v>1837</v>
      </c>
      <c r="B475" t="s">
        <v>51</v>
      </c>
      <c r="C475" t="s">
        <v>35</v>
      </c>
      <c r="D475" t="s">
        <v>1763</v>
      </c>
      <c r="E475" s="103">
        <v>0</v>
      </c>
      <c r="F475" s="103">
        <v>678258</v>
      </c>
      <c r="G475" s="103">
        <v>2</v>
      </c>
      <c r="H475" t="s">
        <v>54</v>
      </c>
      <c r="I475" s="103"/>
    </row>
    <row r="476" spans="1:9" x14ac:dyDescent="0.3">
      <c r="A476" t="s">
        <v>1838</v>
      </c>
      <c r="B476" t="s">
        <v>51</v>
      </c>
      <c r="C476" t="s">
        <v>35</v>
      </c>
      <c r="D476" t="s">
        <v>1764</v>
      </c>
      <c r="E476" s="103">
        <v>0</v>
      </c>
      <c r="F476" s="103">
        <v>678258</v>
      </c>
      <c r="G476" s="103">
        <v>2</v>
      </c>
      <c r="H476" t="s">
        <v>54</v>
      </c>
      <c r="I476" s="103"/>
    </row>
    <row r="477" spans="1:9" x14ac:dyDescent="0.3">
      <c r="A477" t="s">
        <v>1138</v>
      </c>
      <c r="B477" t="s">
        <v>51</v>
      </c>
      <c r="C477" t="s">
        <v>35</v>
      </c>
      <c r="D477" t="s">
        <v>340</v>
      </c>
      <c r="E477" s="103">
        <v>0</v>
      </c>
      <c r="F477" s="103">
        <v>678258</v>
      </c>
      <c r="G477" s="103">
        <v>2</v>
      </c>
      <c r="H477" t="s">
        <v>54</v>
      </c>
      <c r="I477" s="103"/>
    </row>
    <row r="478" spans="1:9" x14ac:dyDescent="0.3">
      <c r="A478" t="s">
        <v>1139</v>
      </c>
      <c r="B478" t="s">
        <v>51</v>
      </c>
      <c r="C478" t="s">
        <v>35</v>
      </c>
      <c r="D478" t="s">
        <v>777</v>
      </c>
      <c r="E478" s="103">
        <v>0</v>
      </c>
      <c r="F478" s="103">
        <v>678258</v>
      </c>
      <c r="G478" s="103">
        <v>2</v>
      </c>
      <c r="H478" t="s">
        <v>54</v>
      </c>
      <c r="I478" s="103"/>
    </row>
    <row r="479" spans="1:9" x14ac:dyDescent="0.3">
      <c r="A479" t="s">
        <v>1140</v>
      </c>
      <c r="B479" t="s">
        <v>51</v>
      </c>
      <c r="C479" t="s">
        <v>35</v>
      </c>
      <c r="D479" t="s">
        <v>776</v>
      </c>
      <c r="E479" s="103">
        <v>0</v>
      </c>
      <c r="F479" s="103">
        <v>678258</v>
      </c>
      <c r="G479" s="103">
        <v>2</v>
      </c>
      <c r="H479" t="s">
        <v>54</v>
      </c>
      <c r="I479" s="103"/>
    </row>
    <row r="480" spans="1:9" x14ac:dyDescent="0.3">
      <c r="A480" t="s">
        <v>3179</v>
      </c>
      <c r="B480" t="s">
        <v>51</v>
      </c>
      <c r="C480" t="s">
        <v>3102</v>
      </c>
      <c r="D480" t="s">
        <v>40</v>
      </c>
      <c r="E480" s="103">
        <v>0.82055310573156648</v>
      </c>
      <c r="F480" s="103">
        <v>678258</v>
      </c>
      <c r="G480" s="103">
        <v>2</v>
      </c>
      <c r="H480" t="s">
        <v>54</v>
      </c>
      <c r="I480" s="103"/>
    </row>
    <row r="481" spans="1:9" x14ac:dyDescent="0.3">
      <c r="A481" t="s">
        <v>5226</v>
      </c>
      <c r="B481" t="s">
        <v>51</v>
      </c>
      <c r="C481" t="s">
        <v>3102</v>
      </c>
      <c r="D481" t="s">
        <v>5064</v>
      </c>
      <c r="E481" s="103">
        <v>0.8224369432087405</v>
      </c>
      <c r="F481" s="103">
        <v>678258</v>
      </c>
      <c r="G481" s="103">
        <v>2</v>
      </c>
      <c r="H481" t="s">
        <v>54</v>
      </c>
      <c r="I481" s="103"/>
    </row>
    <row r="482" spans="1:9" x14ac:dyDescent="0.3">
      <c r="A482" t="s">
        <v>5227</v>
      </c>
      <c r="B482" t="s">
        <v>51</v>
      </c>
      <c r="C482" t="s">
        <v>3102</v>
      </c>
      <c r="D482" t="s">
        <v>5065</v>
      </c>
      <c r="E482" s="103">
        <v>0.82055310573156648</v>
      </c>
      <c r="F482" s="103">
        <v>678258</v>
      </c>
      <c r="G482" s="103">
        <v>2</v>
      </c>
      <c r="H482" t="s">
        <v>54</v>
      </c>
      <c r="I482" s="103"/>
    </row>
    <row r="483" spans="1:9" x14ac:dyDescent="0.3">
      <c r="A483" t="s">
        <v>5228</v>
      </c>
      <c r="B483" t="s">
        <v>51</v>
      </c>
      <c r="C483" t="s">
        <v>3102</v>
      </c>
      <c r="D483" t="s">
        <v>5066</v>
      </c>
      <c r="E483" s="103">
        <v>0.82235344893260209</v>
      </c>
      <c r="F483" s="103">
        <v>678258</v>
      </c>
      <c r="G483" s="103">
        <v>2</v>
      </c>
      <c r="H483" t="s">
        <v>54</v>
      </c>
      <c r="I483" s="103"/>
    </row>
    <row r="484" spans="1:9" x14ac:dyDescent="0.3">
      <c r="A484" t="s">
        <v>3180</v>
      </c>
      <c r="B484" t="s">
        <v>51</v>
      </c>
      <c r="C484" t="s">
        <v>3102</v>
      </c>
      <c r="D484" t="s">
        <v>42</v>
      </c>
      <c r="E484" s="103">
        <v>0.76267452878741326</v>
      </c>
      <c r="F484" s="103">
        <v>678258</v>
      </c>
      <c r="G484" s="103">
        <v>2</v>
      </c>
      <c r="H484" t="s">
        <v>54</v>
      </c>
      <c r="I484" s="103"/>
    </row>
    <row r="485" spans="1:9" x14ac:dyDescent="0.3">
      <c r="A485" t="s">
        <v>3181</v>
      </c>
      <c r="B485" t="s">
        <v>51</v>
      </c>
      <c r="C485" t="s">
        <v>3102</v>
      </c>
      <c r="D485" t="s">
        <v>1763</v>
      </c>
      <c r="E485" s="103">
        <v>0.7980804354663652</v>
      </c>
      <c r="F485" s="103">
        <v>678258</v>
      </c>
      <c r="G485" s="103">
        <v>2</v>
      </c>
      <c r="H485" t="s">
        <v>54</v>
      </c>
      <c r="I485" s="103"/>
    </row>
    <row r="486" spans="1:9" x14ac:dyDescent="0.3">
      <c r="A486" t="s">
        <v>3182</v>
      </c>
      <c r="B486" t="s">
        <v>51</v>
      </c>
      <c r="C486" t="s">
        <v>3102</v>
      </c>
      <c r="D486" t="s">
        <v>1764</v>
      </c>
      <c r="E486" s="103">
        <v>0.21065318462121854</v>
      </c>
      <c r="F486" s="103">
        <v>678258</v>
      </c>
      <c r="G486" s="103">
        <v>2</v>
      </c>
      <c r="H486" t="s">
        <v>54</v>
      </c>
      <c r="I486" s="103"/>
    </row>
    <row r="487" spans="1:9" x14ac:dyDescent="0.3">
      <c r="A487" t="s">
        <v>3183</v>
      </c>
      <c r="B487" t="s">
        <v>51</v>
      </c>
      <c r="C487" t="s">
        <v>3102</v>
      </c>
      <c r="D487" t="s">
        <v>340</v>
      </c>
      <c r="E487" s="103">
        <v>0.74583276069492266</v>
      </c>
      <c r="F487" s="103">
        <v>678258</v>
      </c>
      <c r="G487" s="103">
        <v>2</v>
      </c>
      <c r="H487" t="s">
        <v>54</v>
      </c>
      <c r="I487" s="103"/>
    </row>
    <row r="488" spans="1:9" x14ac:dyDescent="0.3">
      <c r="A488" t="s">
        <v>3184</v>
      </c>
      <c r="B488" t="s">
        <v>51</v>
      </c>
      <c r="C488" t="s">
        <v>3102</v>
      </c>
      <c r="D488" t="s">
        <v>777</v>
      </c>
      <c r="E488" s="103">
        <v>0.51819204401550911</v>
      </c>
      <c r="F488" s="103">
        <v>678258</v>
      </c>
      <c r="G488" s="103">
        <v>2</v>
      </c>
      <c r="H488" t="s">
        <v>54</v>
      </c>
      <c r="I488" s="103"/>
    </row>
    <row r="489" spans="1:9" x14ac:dyDescent="0.3">
      <c r="A489" t="s">
        <v>3185</v>
      </c>
      <c r="B489" t="s">
        <v>51</v>
      </c>
      <c r="C489" t="s">
        <v>3102</v>
      </c>
      <c r="D489" t="s">
        <v>776</v>
      </c>
      <c r="E489" s="103">
        <v>1.1666442326101993</v>
      </c>
      <c r="F489" s="103">
        <v>678258</v>
      </c>
      <c r="G489" s="103">
        <v>2</v>
      </c>
      <c r="H489" t="s">
        <v>54</v>
      </c>
      <c r="I489" s="103"/>
    </row>
    <row r="490" spans="1:9" x14ac:dyDescent="0.3">
      <c r="A490" t="s">
        <v>3186</v>
      </c>
      <c r="B490" t="s">
        <v>51</v>
      </c>
      <c r="C490" t="s">
        <v>3104</v>
      </c>
      <c r="D490" t="s">
        <v>40</v>
      </c>
      <c r="E490" s="103">
        <v>0.24308564578752356</v>
      </c>
      <c r="F490" s="103">
        <v>678258</v>
      </c>
      <c r="G490" s="103">
        <v>2</v>
      </c>
      <c r="H490" t="s">
        <v>54</v>
      </c>
      <c r="I490" s="103"/>
    </row>
    <row r="491" spans="1:9" x14ac:dyDescent="0.3">
      <c r="A491" t="s">
        <v>5229</v>
      </c>
      <c r="B491" t="s">
        <v>51</v>
      </c>
      <c r="C491" t="s">
        <v>3104</v>
      </c>
      <c r="D491" t="s">
        <v>5064</v>
      </c>
      <c r="E491" s="103">
        <v>0.24364632756586596</v>
      </c>
      <c r="F491" s="103">
        <v>678258</v>
      </c>
      <c r="G491" s="103">
        <v>2</v>
      </c>
      <c r="H491" t="s">
        <v>54</v>
      </c>
      <c r="I491" s="103"/>
    </row>
    <row r="492" spans="1:9" x14ac:dyDescent="0.3">
      <c r="A492" t="s">
        <v>5230</v>
      </c>
      <c r="B492" t="s">
        <v>51</v>
      </c>
      <c r="C492" t="s">
        <v>3104</v>
      </c>
      <c r="D492" t="s">
        <v>5065</v>
      </c>
      <c r="E492" s="103">
        <v>0.24308564578752356</v>
      </c>
      <c r="F492" s="103">
        <v>678258</v>
      </c>
      <c r="G492" s="103">
        <v>2</v>
      </c>
      <c r="H492" t="s">
        <v>54</v>
      </c>
      <c r="I492" s="103"/>
    </row>
    <row r="493" spans="1:9" x14ac:dyDescent="0.3">
      <c r="A493" t="s">
        <v>5231</v>
      </c>
      <c r="B493" t="s">
        <v>51</v>
      </c>
      <c r="C493" t="s">
        <v>3104</v>
      </c>
      <c r="D493" t="s">
        <v>5066</v>
      </c>
      <c r="E493" s="103">
        <v>0.24360485890515404</v>
      </c>
      <c r="F493" s="103">
        <v>678258</v>
      </c>
      <c r="G493" s="103">
        <v>2</v>
      </c>
      <c r="H493" t="s">
        <v>54</v>
      </c>
      <c r="I493" s="103"/>
    </row>
    <row r="494" spans="1:9" x14ac:dyDescent="0.3">
      <c r="A494" t="s">
        <v>3187</v>
      </c>
      <c r="B494" t="s">
        <v>51</v>
      </c>
      <c r="C494" t="s">
        <v>3104</v>
      </c>
      <c r="D494" t="s">
        <v>42</v>
      </c>
      <c r="E494" s="103">
        <v>0.22758951851805934</v>
      </c>
      <c r="F494" s="103">
        <v>678258</v>
      </c>
      <c r="G494" s="103">
        <v>2</v>
      </c>
      <c r="H494" t="s">
        <v>54</v>
      </c>
      <c r="I494" s="103"/>
    </row>
    <row r="495" spans="1:9" x14ac:dyDescent="0.3">
      <c r="A495" t="s">
        <v>3188</v>
      </c>
      <c r="B495" t="s">
        <v>51</v>
      </c>
      <c r="C495" t="s">
        <v>3104</v>
      </c>
      <c r="D495" t="s">
        <v>1763</v>
      </c>
      <c r="E495" s="103">
        <v>0.24054924454953511</v>
      </c>
      <c r="F495" s="103">
        <v>678258</v>
      </c>
      <c r="G495" s="103">
        <v>2</v>
      </c>
      <c r="H495" t="s">
        <v>54</v>
      </c>
      <c r="I495" s="103"/>
    </row>
    <row r="496" spans="1:9" x14ac:dyDescent="0.3">
      <c r="A496" t="s">
        <v>3189</v>
      </c>
      <c r="B496" t="s">
        <v>51</v>
      </c>
      <c r="C496" t="s">
        <v>3104</v>
      </c>
      <c r="D496" t="s">
        <v>1764</v>
      </c>
      <c r="E496" s="103">
        <v>5.5072510296179822E-2</v>
      </c>
      <c r="F496" s="103">
        <v>678258</v>
      </c>
      <c r="G496" s="103">
        <v>2</v>
      </c>
      <c r="H496" t="s">
        <v>54</v>
      </c>
      <c r="I496" s="103"/>
    </row>
    <row r="497" spans="1:9" x14ac:dyDescent="0.3">
      <c r="A497" t="s">
        <v>3190</v>
      </c>
      <c r="B497" t="s">
        <v>51</v>
      </c>
      <c r="C497" t="s">
        <v>3104</v>
      </c>
      <c r="D497" t="s">
        <v>340</v>
      </c>
      <c r="E497" s="103">
        <v>0.22136535404568294</v>
      </c>
      <c r="F497" s="103">
        <v>678258</v>
      </c>
      <c r="G497" s="103">
        <v>2</v>
      </c>
      <c r="H497" t="s">
        <v>54</v>
      </c>
      <c r="I497" s="103"/>
    </row>
    <row r="498" spans="1:9" x14ac:dyDescent="0.3">
      <c r="A498" t="s">
        <v>3191</v>
      </c>
      <c r="B498" t="s">
        <v>51</v>
      </c>
      <c r="C498" t="s">
        <v>3104</v>
      </c>
      <c r="D498" t="s">
        <v>777</v>
      </c>
      <c r="E498" s="103">
        <v>0.15531891345386625</v>
      </c>
      <c r="F498" s="103">
        <v>678258</v>
      </c>
      <c r="G498" s="103">
        <v>2</v>
      </c>
      <c r="H498" t="s">
        <v>54</v>
      </c>
      <c r="I498" s="103"/>
    </row>
    <row r="499" spans="1:9" x14ac:dyDescent="0.3">
      <c r="A499" t="s">
        <v>3192</v>
      </c>
      <c r="B499" t="s">
        <v>51</v>
      </c>
      <c r="C499" t="s">
        <v>3104</v>
      </c>
      <c r="D499" t="s">
        <v>776</v>
      </c>
      <c r="E499" s="103">
        <v>0.34846101875176638</v>
      </c>
      <c r="F499" s="103">
        <v>678258</v>
      </c>
      <c r="G499" s="103">
        <v>2</v>
      </c>
      <c r="H499" t="s">
        <v>54</v>
      </c>
      <c r="I499" s="103"/>
    </row>
    <row r="500" spans="1:9" x14ac:dyDescent="0.3">
      <c r="A500" t="s">
        <v>3193</v>
      </c>
      <c r="B500" t="s">
        <v>51</v>
      </c>
      <c r="C500" t="s">
        <v>3106</v>
      </c>
      <c r="D500" t="s">
        <v>40</v>
      </c>
      <c r="E500" s="103">
        <v>2.355597523942856E-2</v>
      </c>
      <c r="F500" s="103">
        <v>678258</v>
      </c>
      <c r="G500" s="103">
        <v>2</v>
      </c>
      <c r="H500" t="s">
        <v>54</v>
      </c>
      <c r="I500" s="103"/>
    </row>
    <row r="501" spans="1:9" x14ac:dyDescent="0.3">
      <c r="A501" t="s">
        <v>5232</v>
      </c>
      <c r="B501" t="s">
        <v>51</v>
      </c>
      <c r="C501" t="s">
        <v>3106</v>
      </c>
      <c r="D501" t="s">
        <v>5064</v>
      </c>
      <c r="E501" s="103">
        <v>2.3727588425348684E-2</v>
      </c>
      <c r="F501" s="103">
        <v>678258</v>
      </c>
      <c r="G501" s="103">
        <v>2</v>
      </c>
      <c r="H501" t="s">
        <v>54</v>
      </c>
      <c r="I501" s="103"/>
    </row>
    <row r="502" spans="1:9" x14ac:dyDescent="0.3">
      <c r="A502" t="s">
        <v>5233</v>
      </c>
      <c r="B502" t="s">
        <v>51</v>
      </c>
      <c r="C502" t="s">
        <v>3106</v>
      </c>
      <c r="D502" t="s">
        <v>5065</v>
      </c>
      <c r="E502" s="103">
        <v>2.355597523942856E-2</v>
      </c>
      <c r="F502" s="103">
        <v>678258</v>
      </c>
      <c r="G502" s="103">
        <v>2</v>
      </c>
      <c r="H502" t="s">
        <v>54</v>
      </c>
      <c r="I502" s="103"/>
    </row>
    <row r="503" spans="1:9" x14ac:dyDescent="0.3">
      <c r="A503" t="s">
        <v>5234</v>
      </c>
      <c r="B503" t="s">
        <v>51</v>
      </c>
      <c r="C503" t="s">
        <v>3106</v>
      </c>
      <c r="D503" t="s">
        <v>5066</v>
      </c>
      <c r="E503" s="103">
        <v>2.3727588425348684E-2</v>
      </c>
      <c r="F503" s="103">
        <v>678258</v>
      </c>
      <c r="G503" s="103">
        <v>2</v>
      </c>
      <c r="H503" t="s">
        <v>54</v>
      </c>
      <c r="I503" s="103"/>
    </row>
    <row r="504" spans="1:9" x14ac:dyDescent="0.3">
      <c r="A504" t="s">
        <v>3194</v>
      </c>
      <c r="B504" t="s">
        <v>51</v>
      </c>
      <c r="C504" t="s">
        <v>3106</v>
      </c>
      <c r="D504" t="s">
        <v>42</v>
      </c>
      <c r="E504" s="103">
        <v>1.8541184925526893E-2</v>
      </c>
      <c r="F504" s="103">
        <v>678258</v>
      </c>
      <c r="G504" s="103">
        <v>2</v>
      </c>
      <c r="H504" t="s">
        <v>54</v>
      </c>
      <c r="I504" s="103"/>
    </row>
    <row r="505" spans="1:9" x14ac:dyDescent="0.3">
      <c r="A505" t="s">
        <v>3195</v>
      </c>
      <c r="B505" t="s">
        <v>51</v>
      </c>
      <c r="C505" t="s">
        <v>3106</v>
      </c>
      <c r="D505" t="s">
        <v>1763</v>
      </c>
      <c r="E505" s="103">
        <v>2.0062973820244911E-2</v>
      </c>
      <c r="F505" s="103">
        <v>678258</v>
      </c>
      <c r="G505" s="103">
        <v>2</v>
      </c>
      <c r="H505" t="s">
        <v>54</v>
      </c>
      <c r="I505" s="103"/>
    </row>
    <row r="506" spans="1:9" x14ac:dyDescent="0.3">
      <c r="A506" t="s">
        <v>3196</v>
      </c>
      <c r="B506" t="s">
        <v>51</v>
      </c>
      <c r="C506" t="s">
        <v>3106</v>
      </c>
      <c r="D506" t="s">
        <v>1764</v>
      </c>
      <c r="E506" s="103">
        <v>3.6946464846613625E-3</v>
      </c>
      <c r="F506" s="103">
        <v>678258</v>
      </c>
      <c r="G506" s="103">
        <v>2</v>
      </c>
      <c r="H506" t="s">
        <v>54</v>
      </c>
      <c r="I506" s="103"/>
    </row>
    <row r="507" spans="1:9" x14ac:dyDescent="0.3">
      <c r="A507" t="s">
        <v>3197</v>
      </c>
      <c r="B507" t="s">
        <v>51</v>
      </c>
      <c r="C507" t="s">
        <v>3106</v>
      </c>
      <c r="D507" t="s">
        <v>340</v>
      </c>
      <c r="E507" s="103">
        <v>1.9266622265984929E-2</v>
      </c>
      <c r="F507" s="103">
        <v>678258</v>
      </c>
      <c r="G507" s="103">
        <v>2</v>
      </c>
      <c r="H507" t="s">
        <v>54</v>
      </c>
      <c r="I507" s="103"/>
    </row>
    <row r="508" spans="1:9" x14ac:dyDescent="0.3">
      <c r="A508" t="s">
        <v>3198</v>
      </c>
      <c r="B508" t="s">
        <v>51</v>
      </c>
      <c r="C508" t="s">
        <v>3106</v>
      </c>
      <c r="D508" t="s">
        <v>777</v>
      </c>
      <c r="E508" s="103">
        <v>1.4459888308832883E-2</v>
      </c>
      <c r="F508" s="103">
        <v>678258</v>
      </c>
      <c r="G508" s="103">
        <v>2</v>
      </c>
      <c r="H508" t="s">
        <v>54</v>
      </c>
      <c r="I508" s="103"/>
    </row>
    <row r="509" spans="1:9" x14ac:dyDescent="0.3">
      <c r="A509" t="s">
        <v>3199</v>
      </c>
      <c r="B509" t="s">
        <v>51</v>
      </c>
      <c r="C509" t="s">
        <v>3106</v>
      </c>
      <c r="D509" t="s">
        <v>776</v>
      </c>
      <c r="E509" s="103">
        <v>3.2784235692806786E-2</v>
      </c>
      <c r="F509" s="103">
        <v>678258</v>
      </c>
      <c r="G509" s="103">
        <v>2</v>
      </c>
      <c r="H509" t="s">
        <v>54</v>
      </c>
      <c r="I509" s="103"/>
    </row>
    <row r="510" spans="1:9" x14ac:dyDescent="0.3">
      <c r="A510" t="s">
        <v>3200</v>
      </c>
      <c r="B510" t="s">
        <v>51</v>
      </c>
      <c r="C510" t="s">
        <v>3109</v>
      </c>
      <c r="D510" t="s">
        <v>40</v>
      </c>
      <c r="E510" s="103">
        <v>1.9493511317087774E-2</v>
      </c>
      <c r="F510" s="103">
        <v>678258</v>
      </c>
      <c r="G510" s="103">
        <v>2</v>
      </c>
      <c r="H510" t="s">
        <v>54</v>
      </c>
      <c r="I510" s="103"/>
    </row>
    <row r="511" spans="1:9" x14ac:dyDescent="0.3">
      <c r="A511" t="s">
        <v>5235</v>
      </c>
      <c r="B511" t="s">
        <v>51</v>
      </c>
      <c r="C511" t="s">
        <v>3109</v>
      </c>
      <c r="D511" t="s">
        <v>5064</v>
      </c>
      <c r="E511" s="103">
        <v>1.9512895382204878E-2</v>
      </c>
      <c r="F511" s="103">
        <v>678258</v>
      </c>
      <c r="G511" s="103">
        <v>2</v>
      </c>
      <c r="H511" t="s">
        <v>54</v>
      </c>
      <c r="I511" s="103"/>
    </row>
    <row r="512" spans="1:9" x14ac:dyDescent="0.3">
      <c r="A512" t="s">
        <v>5236</v>
      </c>
      <c r="B512" t="s">
        <v>51</v>
      </c>
      <c r="C512" t="s">
        <v>3109</v>
      </c>
      <c r="D512" t="s">
        <v>5065</v>
      </c>
      <c r="E512" s="103">
        <v>1.9493511317087774E-2</v>
      </c>
      <c r="F512" s="103">
        <v>678258</v>
      </c>
      <c r="G512" s="103">
        <v>2</v>
      </c>
      <c r="H512" t="s">
        <v>54</v>
      </c>
      <c r="I512" s="103"/>
    </row>
    <row r="513" spans="1:9" x14ac:dyDescent="0.3">
      <c r="A513" t="s">
        <v>5237</v>
      </c>
      <c r="B513" t="s">
        <v>51</v>
      </c>
      <c r="C513" t="s">
        <v>3109</v>
      </c>
      <c r="D513" t="s">
        <v>5066</v>
      </c>
      <c r="E513" s="103">
        <v>1.9511940463031525E-2</v>
      </c>
      <c r="F513" s="103">
        <v>678258</v>
      </c>
      <c r="G513" s="103">
        <v>2</v>
      </c>
      <c r="H513" t="s">
        <v>54</v>
      </c>
      <c r="I513" s="103"/>
    </row>
    <row r="514" spans="1:9" x14ac:dyDescent="0.3">
      <c r="A514" t="s">
        <v>3201</v>
      </c>
      <c r="B514" t="s">
        <v>51</v>
      </c>
      <c r="C514" t="s">
        <v>3109</v>
      </c>
      <c r="D514" t="s">
        <v>42</v>
      </c>
      <c r="E514" s="103">
        <v>1.784448575801988E-2</v>
      </c>
      <c r="F514" s="103">
        <v>678258</v>
      </c>
      <c r="G514" s="103">
        <v>2</v>
      </c>
      <c r="H514" t="s">
        <v>54</v>
      </c>
      <c r="I514" s="103"/>
    </row>
    <row r="515" spans="1:9" x14ac:dyDescent="0.3">
      <c r="A515" t="s">
        <v>3202</v>
      </c>
      <c r="B515" t="s">
        <v>51</v>
      </c>
      <c r="C515" t="s">
        <v>3109</v>
      </c>
      <c r="D515" t="s">
        <v>1763</v>
      </c>
      <c r="E515" s="103">
        <v>1.8736235818115236E-2</v>
      </c>
      <c r="F515" s="103">
        <v>678258</v>
      </c>
      <c r="G515" s="103">
        <v>2</v>
      </c>
      <c r="H515" t="s">
        <v>54</v>
      </c>
      <c r="I515" s="103"/>
    </row>
    <row r="516" spans="1:9" x14ac:dyDescent="0.3">
      <c r="A516" t="s">
        <v>3203</v>
      </c>
      <c r="B516" t="s">
        <v>51</v>
      </c>
      <c r="C516" t="s">
        <v>3109</v>
      </c>
      <c r="D516" t="s">
        <v>1764</v>
      </c>
      <c r="E516" s="103">
        <v>5.0137563985106891E-3</v>
      </c>
      <c r="F516" s="103">
        <v>678258</v>
      </c>
      <c r="G516" s="103">
        <v>2</v>
      </c>
      <c r="H516" t="s">
        <v>54</v>
      </c>
      <c r="I516" s="103"/>
    </row>
    <row r="517" spans="1:9" x14ac:dyDescent="0.3">
      <c r="A517" t="s">
        <v>3204</v>
      </c>
      <c r="B517" t="s">
        <v>51</v>
      </c>
      <c r="C517" t="s">
        <v>3109</v>
      </c>
      <c r="D517" t="s">
        <v>340</v>
      </c>
      <c r="E517" s="103">
        <v>1.7475487323920354E-2</v>
      </c>
      <c r="F517" s="103">
        <v>678258</v>
      </c>
      <c r="G517" s="103">
        <v>2</v>
      </c>
      <c r="H517" t="s">
        <v>54</v>
      </c>
      <c r="I517" s="103"/>
    </row>
    <row r="518" spans="1:9" x14ac:dyDescent="0.3">
      <c r="A518" t="s">
        <v>3205</v>
      </c>
      <c r="B518" t="s">
        <v>51</v>
      </c>
      <c r="C518" t="s">
        <v>3109</v>
      </c>
      <c r="D518" t="s">
        <v>777</v>
      </c>
      <c r="E518" s="103">
        <v>1.2519477691761328E-2</v>
      </c>
      <c r="F518" s="103">
        <v>678258</v>
      </c>
      <c r="G518" s="103">
        <v>2</v>
      </c>
      <c r="H518" t="s">
        <v>54</v>
      </c>
      <c r="I518" s="103"/>
    </row>
    <row r="519" spans="1:9" x14ac:dyDescent="0.3">
      <c r="A519" t="s">
        <v>3206</v>
      </c>
      <c r="B519" t="s">
        <v>51</v>
      </c>
      <c r="C519" t="s">
        <v>3109</v>
      </c>
      <c r="D519" t="s">
        <v>776</v>
      </c>
      <c r="E519" s="103">
        <v>2.7757328129791339E-2</v>
      </c>
      <c r="F519" s="103">
        <v>678258</v>
      </c>
      <c r="G519" s="103">
        <v>2</v>
      </c>
      <c r="H519" t="s">
        <v>54</v>
      </c>
      <c r="I519" s="103"/>
    </row>
    <row r="520" spans="1:9" x14ac:dyDescent="0.3">
      <c r="A520" t="s">
        <v>3207</v>
      </c>
      <c r="B520" t="s">
        <v>51</v>
      </c>
      <c r="C520" t="s">
        <v>3111</v>
      </c>
      <c r="D520" t="s">
        <v>40</v>
      </c>
      <c r="E520" s="103">
        <v>2.5200144576568766E-2</v>
      </c>
      <c r="F520" s="103">
        <v>678258</v>
      </c>
      <c r="G520" s="103">
        <v>2</v>
      </c>
      <c r="H520" t="s">
        <v>54</v>
      </c>
      <c r="I520" s="103"/>
    </row>
    <row r="521" spans="1:9" x14ac:dyDescent="0.3">
      <c r="A521" t="s">
        <v>5238</v>
      </c>
      <c r="B521" t="s">
        <v>51</v>
      </c>
      <c r="C521" t="s">
        <v>3111</v>
      </c>
      <c r="D521" t="s">
        <v>5064</v>
      </c>
      <c r="E521" s="103">
        <v>2.5260706219736511E-2</v>
      </c>
      <c r="F521" s="103">
        <v>678258</v>
      </c>
      <c r="G521" s="103">
        <v>2</v>
      </c>
      <c r="H521" t="s">
        <v>54</v>
      </c>
      <c r="I521" s="103"/>
    </row>
    <row r="522" spans="1:9" x14ac:dyDescent="0.3">
      <c r="A522" t="s">
        <v>5239</v>
      </c>
      <c r="B522" t="s">
        <v>51</v>
      </c>
      <c r="C522" t="s">
        <v>3111</v>
      </c>
      <c r="D522" t="s">
        <v>5065</v>
      </c>
      <c r="E522" s="103">
        <v>2.5200144576568766E-2</v>
      </c>
      <c r="F522" s="103">
        <v>678258</v>
      </c>
      <c r="G522" s="103">
        <v>2</v>
      </c>
      <c r="H522" t="s">
        <v>54</v>
      </c>
      <c r="I522" s="103"/>
    </row>
    <row r="523" spans="1:9" x14ac:dyDescent="0.3">
      <c r="A523" t="s">
        <v>5240</v>
      </c>
      <c r="B523" t="s">
        <v>51</v>
      </c>
      <c r="C523" t="s">
        <v>3111</v>
      </c>
      <c r="D523" t="s">
        <v>5066</v>
      </c>
      <c r="E523" s="103">
        <v>2.5257857860497043E-2</v>
      </c>
      <c r="F523" s="103">
        <v>678258</v>
      </c>
      <c r="G523" s="103">
        <v>2</v>
      </c>
      <c r="H523" t="s">
        <v>54</v>
      </c>
      <c r="I523" s="103"/>
    </row>
    <row r="524" spans="1:9" x14ac:dyDescent="0.3">
      <c r="A524" t="s">
        <v>3208</v>
      </c>
      <c r="B524" t="s">
        <v>51</v>
      </c>
      <c r="C524" t="s">
        <v>3111</v>
      </c>
      <c r="D524" t="s">
        <v>42</v>
      </c>
      <c r="E524" s="103">
        <v>2.3403237279707109E-2</v>
      </c>
      <c r="F524" s="103">
        <v>678258</v>
      </c>
      <c r="G524" s="103">
        <v>2</v>
      </c>
      <c r="H524" t="s">
        <v>54</v>
      </c>
      <c r="I524" s="103"/>
    </row>
    <row r="525" spans="1:9" x14ac:dyDescent="0.3">
      <c r="A525" t="s">
        <v>3209</v>
      </c>
      <c r="B525" t="s">
        <v>51</v>
      </c>
      <c r="C525" t="s">
        <v>3111</v>
      </c>
      <c r="D525" t="s">
        <v>1763</v>
      </c>
      <c r="E525" s="103">
        <v>2.4519123206890394E-2</v>
      </c>
      <c r="F525" s="103">
        <v>678258</v>
      </c>
      <c r="G525" s="103">
        <v>2</v>
      </c>
      <c r="H525" t="s">
        <v>54</v>
      </c>
      <c r="I525" s="103"/>
    </row>
    <row r="526" spans="1:9" x14ac:dyDescent="0.3">
      <c r="A526" t="s">
        <v>3210</v>
      </c>
      <c r="B526" t="s">
        <v>51</v>
      </c>
      <c r="C526" t="s">
        <v>3111</v>
      </c>
      <c r="D526" t="s">
        <v>1764</v>
      </c>
      <c r="E526" s="103">
        <v>6.367821815602602E-3</v>
      </c>
      <c r="F526" s="103">
        <v>678258</v>
      </c>
      <c r="G526" s="103">
        <v>2</v>
      </c>
      <c r="H526" t="s">
        <v>54</v>
      </c>
      <c r="I526" s="103"/>
    </row>
    <row r="527" spans="1:9" x14ac:dyDescent="0.3">
      <c r="A527" t="s">
        <v>3211</v>
      </c>
      <c r="B527" t="s">
        <v>51</v>
      </c>
      <c r="C527" t="s">
        <v>3111</v>
      </c>
      <c r="D527" t="s">
        <v>340</v>
      </c>
      <c r="E527" s="103">
        <v>2.2885724219988537E-2</v>
      </c>
      <c r="F527" s="103">
        <v>678258</v>
      </c>
      <c r="G527" s="103">
        <v>2</v>
      </c>
      <c r="H527" t="s">
        <v>54</v>
      </c>
      <c r="I527" s="103"/>
    </row>
    <row r="528" spans="1:9" x14ac:dyDescent="0.3">
      <c r="A528" t="s">
        <v>3212</v>
      </c>
      <c r="B528" t="s">
        <v>51</v>
      </c>
      <c r="C528" t="s">
        <v>3111</v>
      </c>
      <c r="D528" t="s">
        <v>777</v>
      </c>
      <c r="E528" s="103">
        <v>1.5949963790695271E-2</v>
      </c>
      <c r="F528" s="103">
        <v>678258</v>
      </c>
      <c r="G528" s="103">
        <v>2</v>
      </c>
      <c r="H528" t="s">
        <v>54</v>
      </c>
      <c r="I528" s="103"/>
    </row>
    <row r="529" spans="1:9" x14ac:dyDescent="0.3">
      <c r="A529" t="s">
        <v>3213</v>
      </c>
      <c r="B529" t="s">
        <v>51</v>
      </c>
      <c r="C529" t="s">
        <v>3111</v>
      </c>
      <c r="D529" t="s">
        <v>776</v>
      </c>
      <c r="E529" s="103">
        <v>3.584796363001086E-2</v>
      </c>
      <c r="F529" s="103">
        <v>678258</v>
      </c>
      <c r="G529" s="103">
        <v>2</v>
      </c>
      <c r="H529" t="s">
        <v>54</v>
      </c>
      <c r="I529" s="103"/>
    </row>
    <row r="530" spans="1:9" x14ac:dyDescent="0.3">
      <c r="A530" t="s">
        <v>849</v>
      </c>
      <c r="B530" t="s">
        <v>51</v>
      </c>
      <c r="C530" t="s">
        <v>40</v>
      </c>
      <c r="D530" t="s">
        <v>40</v>
      </c>
      <c r="E530" s="103">
        <v>1</v>
      </c>
      <c r="F530" s="103">
        <v>678258</v>
      </c>
      <c r="G530" s="103">
        <v>2</v>
      </c>
      <c r="H530" t="s">
        <v>54</v>
      </c>
      <c r="I530" s="103"/>
    </row>
    <row r="531" spans="1:9" x14ac:dyDescent="0.3">
      <c r="A531" t="s">
        <v>5241</v>
      </c>
      <c r="B531" t="s">
        <v>51</v>
      </c>
      <c r="C531" t="s">
        <v>40</v>
      </c>
      <c r="D531" t="s">
        <v>5064</v>
      </c>
      <c r="E531" s="103">
        <v>1.0025597542242948</v>
      </c>
      <c r="F531" s="103">
        <v>678258</v>
      </c>
      <c r="G531" s="103">
        <v>2</v>
      </c>
      <c r="H531" t="s">
        <v>54</v>
      </c>
      <c r="I531" s="103"/>
    </row>
    <row r="532" spans="1:9" x14ac:dyDescent="0.3">
      <c r="A532" t="s">
        <v>5242</v>
      </c>
      <c r="B532" t="s">
        <v>51</v>
      </c>
      <c r="C532" t="s">
        <v>40</v>
      </c>
      <c r="D532" t="s">
        <v>5065</v>
      </c>
      <c r="E532" s="103">
        <v>1</v>
      </c>
      <c r="F532" s="103">
        <v>678258</v>
      </c>
      <c r="G532" s="103">
        <v>2</v>
      </c>
      <c r="H532" t="s">
        <v>54</v>
      </c>
      <c r="I532" s="103"/>
    </row>
    <row r="533" spans="1:9" x14ac:dyDescent="0.3">
      <c r="A533" t="s">
        <v>5243</v>
      </c>
      <c r="B533" t="s">
        <v>51</v>
      </c>
      <c r="C533" t="s">
        <v>40</v>
      </c>
      <c r="D533" t="s">
        <v>5066</v>
      </c>
      <c r="E533" s="103">
        <v>1.0024908155707444</v>
      </c>
      <c r="F533" s="103">
        <v>678258</v>
      </c>
      <c r="G533" s="103">
        <v>2</v>
      </c>
      <c r="H533" t="s">
        <v>54</v>
      </c>
      <c r="I533" s="103"/>
    </row>
    <row r="534" spans="1:9" x14ac:dyDescent="0.3">
      <c r="A534" t="s">
        <v>847</v>
      </c>
      <c r="B534" t="s">
        <v>51</v>
      </c>
      <c r="C534" t="s">
        <v>40</v>
      </c>
      <c r="D534" t="s">
        <v>42</v>
      </c>
      <c r="E534" s="103">
        <v>0.95795075030750287</v>
      </c>
      <c r="F534" s="103">
        <v>678258</v>
      </c>
      <c r="G534" s="103">
        <v>2</v>
      </c>
      <c r="H534" t="s">
        <v>54</v>
      </c>
      <c r="I534" s="103"/>
    </row>
    <row r="535" spans="1:9" x14ac:dyDescent="0.3">
      <c r="A535" t="s">
        <v>1817</v>
      </c>
      <c r="B535" t="s">
        <v>51</v>
      </c>
      <c r="C535" t="s">
        <v>40</v>
      </c>
      <c r="D535" t="s">
        <v>1763</v>
      </c>
      <c r="E535" s="103">
        <v>1.0091934510731539</v>
      </c>
      <c r="F535" s="103">
        <v>678258</v>
      </c>
      <c r="G535" s="103">
        <v>2</v>
      </c>
      <c r="H535" t="s">
        <v>54</v>
      </c>
      <c r="I535" s="103"/>
    </row>
    <row r="536" spans="1:9" x14ac:dyDescent="0.3">
      <c r="A536" t="s">
        <v>1818</v>
      </c>
      <c r="B536" t="s">
        <v>51</v>
      </c>
      <c r="C536" t="s">
        <v>40</v>
      </c>
      <c r="D536" t="s">
        <v>1764</v>
      </c>
      <c r="E536" s="103">
        <v>0.35982434789796386</v>
      </c>
      <c r="F536" s="103">
        <v>678258</v>
      </c>
      <c r="G536" s="103">
        <v>2</v>
      </c>
      <c r="H536" t="s">
        <v>54</v>
      </c>
      <c r="I536" s="103"/>
    </row>
    <row r="537" spans="1:9" x14ac:dyDescent="0.3">
      <c r="A537" t="s">
        <v>848</v>
      </c>
      <c r="B537" t="s">
        <v>51</v>
      </c>
      <c r="C537" t="s">
        <v>40</v>
      </c>
      <c r="D537" t="s">
        <v>340</v>
      </c>
      <c r="E537" s="103">
        <v>0.91122425495688586</v>
      </c>
      <c r="F537" s="103">
        <v>678258</v>
      </c>
      <c r="G537" s="103">
        <v>2</v>
      </c>
      <c r="H537" t="s">
        <v>54</v>
      </c>
      <c r="I537" s="103"/>
    </row>
    <row r="538" spans="1:9" x14ac:dyDescent="0.3">
      <c r="A538" t="s">
        <v>498</v>
      </c>
      <c r="B538" t="s">
        <v>51</v>
      </c>
      <c r="C538" t="s">
        <v>40</v>
      </c>
      <c r="D538" t="s">
        <v>777</v>
      </c>
      <c r="E538" s="103">
        <v>0.6478664941382769</v>
      </c>
      <c r="F538" s="103">
        <v>678258</v>
      </c>
      <c r="G538" s="103">
        <v>2</v>
      </c>
      <c r="H538" t="s">
        <v>54</v>
      </c>
      <c r="I538" s="103"/>
    </row>
    <row r="539" spans="1:9" x14ac:dyDescent="0.3">
      <c r="A539" t="s">
        <v>502</v>
      </c>
      <c r="B539" t="s">
        <v>51</v>
      </c>
      <c r="C539" t="s">
        <v>40</v>
      </c>
      <c r="D539" t="s">
        <v>776</v>
      </c>
      <c r="E539" s="103">
        <v>1.4535986050603495</v>
      </c>
      <c r="F539" s="103">
        <v>678258</v>
      </c>
      <c r="G539" s="103">
        <v>2</v>
      </c>
      <c r="H539" t="s">
        <v>54</v>
      </c>
      <c r="I539" s="103"/>
    </row>
    <row r="540" spans="1:9" x14ac:dyDescent="0.3">
      <c r="A540" t="s">
        <v>5244</v>
      </c>
      <c r="B540" t="s">
        <v>51</v>
      </c>
      <c r="C540" t="s">
        <v>5064</v>
      </c>
      <c r="D540" t="s">
        <v>40</v>
      </c>
      <c r="E540" s="103">
        <v>0.99760798292937714</v>
      </c>
      <c r="F540" s="103">
        <v>678258</v>
      </c>
      <c r="G540" s="103">
        <v>2</v>
      </c>
      <c r="H540" t="s">
        <v>54</v>
      </c>
      <c r="I540" s="103"/>
    </row>
    <row r="541" spans="1:9" x14ac:dyDescent="0.3">
      <c r="A541" t="s">
        <v>5245</v>
      </c>
      <c r="B541" t="s">
        <v>51</v>
      </c>
      <c r="C541" t="s">
        <v>5064</v>
      </c>
      <c r="D541" t="s">
        <v>5064</v>
      </c>
      <c r="E541" s="103">
        <v>1</v>
      </c>
      <c r="F541" s="103">
        <v>678258</v>
      </c>
      <c r="G541" s="103">
        <v>2</v>
      </c>
      <c r="H541" t="s">
        <v>54</v>
      </c>
      <c r="I541" s="103"/>
    </row>
    <row r="542" spans="1:9" x14ac:dyDescent="0.3">
      <c r="A542" t="s">
        <v>5246</v>
      </c>
      <c r="B542" t="s">
        <v>51</v>
      </c>
      <c r="C542" t="s">
        <v>5064</v>
      </c>
      <c r="D542" t="s">
        <v>5065</v>
      </c>
      <c r="E542" s="103">
        <v>0.99760798292937714</v>
      </c>
      <c r="F542" s="103">
        <v>678258</v>
      </c>
      <c r="G542" s="103">
        <v>2</v>
      </c>
      <c r="H542" t="s">
        <v>54</v>
      </c>
      <c r="I542" s="103"/>
    </row>
    <row r="543" spans="1:9" x14ac:dyDescent="0.3">
      <c r="A543" t="s">
        <v>5247</v>
      </c>
      <c r="B543" t="s">
        <v>51</v>
      </c>
      <c r="C543" t="s">
        <v>5064</v>
      </c>
      <c r="D543" t="s">
        <v>5066</v>
      </c>
      <c r="E543" s="103">
        <v>0.99993159417530886</v>
      </c>
      <c r="F543" s="103">
        <v>678258</v>
      </c>
      <c r="G543" s="103">
        <v>2</v>
      </c>
      <c r="H543" t="s">
        <v>54</v>
      </c>
      <c r="I543" s="103"/>
    </row>
    <row r="544" spans="1:9" x14ac:dyDescent="0.3">
      <c r="A544" t="s">
        <v>5248</v>
      </c>
      <c r="B544" t="s">
        <v>51</v>
      </c>
      <c r="C544" t="s">
        <v>5064</v>
      </c>
      <c r="D544" t="s">
        <v>42</v>
      </c>
      <c r="E544" s="103">
        <v>0.95549343158129396</v>
      </c>
      <c r="F544" s="103">
        <v>678258</v>
      </c>
      <c r="G544" s="103">
        <v>2</v>
      </c>
      <c r="H544" t="s">
        <v>54</v>
      </c>
      <c r="I544" s="103"/>
    </row>
    <row r="545" spans="1:9" x14ac:dyDescent="0.3">
      <c r="A545" t="s">
        <v>5249</v>
      </c>
      <c r="B545" t="s">
        <v>51</v>
      </c>
      <c r="C545" t="s">
        <v>5064</v>
      </c>
      <c r="D545" t="s">
        <v>1763</v>
      </c>
      <c r="E545" s="103">
        <v>1.0066796635119446</v>
      </c>
      <c r="F545" s="103">
        <v>678258</v>
      </c>
      <c r="G545" s="103">
        <v>2</v>
      </c>
      <c r="H545" t="s">
        <v>54</v>
      </c>
      <c r="I545" s="103"/>
    </row>
    <row r="546" spans="1:9" x14ac:dyDescent="0.3">
      <c r="A546" t="s">
        <v>5250</v>
      </c>
      <c r="B546" t="s">
        <v>51</v>
      </c>
      <c r="C546" t="s">
        <v>5064</v>
      </c>
      <c r="D546" t="s">
        <v>1764</v>
      </c>
      <c r="E546" s="103">
        <v>0.35922873780837794</v>
      </c>
      <c r="F546" s="103">
        <v>678258</v>
      </c>
      <c r="G546" s="103">
        <v>2</v>
      </c>
      <c r="H546" t="s">
        <v>54</v>
      </c>
      <c r="I546" s="103"/>
    </row>
    <row r="547" spans="1:9" x14ac:dyDescent="0.3">
      <c r="A547" t="s">
        <v>5251</v>
      </c>
      <c r="B547" t="s">
        <v>51</v>
      </c>
      <c r="C547" t="s">
        <v>5064</v>
      </c>
      <c r="D547" t="s">
        <v>340</v>
      </c>
      <c r="E547" s="103">
        <v>0.90884817673853446</v>
      </c>
      <c r="F547" s="103">
        <v>678258</v>
      </c>
      <c r="G547" s="103">
        <v>2</v>
      </c>
      <c r="H547" t="s">
        <v>54</v>
      </c>
      <c r="I547" s="103"/>
    </row>
    <row r="548" spans="1:9" x14ac:dyDescent="0.3">
      <c r="A548" t="s">
        <v>5252</v>
      </c>
      <c r="B548" t="s">
        <v>51</v>
      </c>
      <c r="C548" t="s">
        <v>5064</v>
      </c>
      <c r="D548" t="s">
        <v>777</v>
      </c>
      <c r="E548" s="103">
        <v>0.64644971746795954</v>
      </c>
      <c r="F548" s="103">
        <v>678258</v>
      </c>
      <c r="G548" s="103">
        <v>2</v>
      </c>
      <c r="H548" t="s">
        <v>54</v>
      </c>
      <c r="I548" s="103"/>
    </row>
    <row r="549" spans="1:9" x14ac:dyDescent="0.3">
      <c r="A549" t="s">
        <v>5253</v>
      </c>
      <c r="B549" t="s">
        <v>51</v>
      </c>
      <c r="C549" t="s">
        <v>5064</v>
      </c>
      <c r="D549" t="s">
        <v>776</v>
      </c>
      <c r="E549" s="103">
        <v>1.4501055406207404</v>
      </c>
      <c r="F549" s="103">
        <v>678258</v>
      </c>
      <c r="G549" s="103">
        <v>2</v>
      </c>
      <c r="H549" t="s">
        <v>54</v>
      </c>
      <c r="I549" s="103"/>
    </row>
    <row r="550" spans="1:9" x14ac:dyDescent="0.3">
      <c r="A550" t="s">
        <v>5254</v>
      </c>
      <c r="B550" t="s">
        <v>51</v>
      </c>
      <c r="C550" t="s">
        <v>5065</v>
      </c>
      <c r="D550" t="s">
        <v>40</v>
      </c>
      <c r="E550" s="103">
        <v>1</v>
      </c>
      <c r="F550" s="103">
        <v>678258</v>
      </c>
      <c r="G550" s="103">
        <v>2</v>
      </c>
      <c r="H550" t="s">
        <v>54</v>
      </c>
      <c r="I550" s="103"/>
    </row>
    <row r="551" spans="1:9" x14ac:dyDescent="0.3">
      <c r="A551" t="s">
        <v>5255</v>
      </c>
      <c r="B551" t="s">
        <v>51</v>
      </c>
      <c r="C551" t="s">
        <v>5065</v>
      </c>
      <c r="D551" t="s">
        <v>5064</v>
      </c>
      <c r="E551" s="103">
        <v>1.0025597542242948</v>
      </c>
      <c r="F551" s="103">
        <v>678258</v>
      </c>
      <c r="G551" s="103">
        <v>2</v>
      </c>
      <c r="H551" t="s">
        <v>54</v>
      </c>
      <c r="I551" s="103"/>
    </row>
    <row r="552" spans="1:9" x14ac:dyDescent="0.3">
      <c r="A552" t="s">
        <v>5256</v>
      </c>
      <c r="B552" t="s">
        <v>51</v>
      </c>
      <c r="C552" t="s">
        <v>5065</v>
      </c>
      <c r="D552" t="s">
        <v>5065</v>
      </c>
      <c r="E552" s="103">
        <v>1</v>
      </c>
      <c r="F552" s="103">
        <v>678258</v>
      </c>
      <c r="G552" s="103">
        <v>2</v>
      </c>
      <c r="H552" t="s">
        <v>54</v>
      </c>
      <c r="I552" s="103"/>
    </row>
    <row r="553" spans="1:9" x14ac:dyDescent="0.3">
      <c r="A553" t="s">
        <v>5257</v>
      </c>
      <c r="B553" t="s">
        <v>51</v>
      </c>
      <c r="C553" t="s">
        <v>5065</v>
      </c>
      <c r="D553" t="s">
        <v>5066</v>
      </c>
      <c r="E553" s="103">
        <v>1.0024908155707444</v>
      </c>
      <c r="F553" s="103">
        <v>678258</v>
      </c>
      <c r="G553" s="103">
        <v>2</v>
      </c>
      <c r="H553" t="s">
        <v>54</v>
      </c>
      <c r="I553" s="103"/>
    </row>
    <row r="554" spans="1:9" x14ac:dyDescent="0.3">
      <c r="A554" t="s">
        <v>5258</v>
      </c>
      <c r="B554" t="s">
        <v>51</v>
      </c>
      <c r="C554" t="s">
        <v>5065</v>
      </c>
      <c r="D554" t="s">
        <v>42</v>
      </c>
      <c r="E554" s="103">
        <v>0.95795075030750287</v>
      </c>
      <c r="F554" s="103">
        <v>678258</v>
      </c>
      <c r="G554" s="103">
        <v>2</v>
      </c>
      <c r="H554" t="s">
        <v>54</v>
      </c>
      <c r="I554" s="103"/>
    </row>
    <row r="555" spans="1:9" x14ac:dyDescent="0.3">
      <c r="A555" t="s">
        <v>5259</v>
      </c>
      <c r="B555" t="s">
        <v>51</v>
      </c>
      <c r="C555" t="s">
        <v>5065</v>
      </c>
      <c r="D555" t="s">
        <v>1763</v>
      </c>
      <c r="E555" s="103">
        <v>1.0091934510731539</v>
      </c>
      <c r="F555" s="103">
        <v>678258</v>
      </c>
      <c r="G555" s="103">
        <v>2</v>
      </c>
      <c r="H555" t="s">
        <v>54</v>
      </c>
      <c r="I555" s="103"/>
    </row>
    <row r="556" spans="1:9" x14ac:dyDescent="0.3">
      <c r="A556" t="s">
        <v>5260</v>
      </c>
      <c r="B556" t="s">
        <v>51</v>
      </c>
      <c r="C556" t="s">
        <v>5065</v>
      </c>
      <c r="D556" t="s">
        <v>1764</v>
      </c>
      <c r="E556" s="103">
        <v>0.35982434789796386</v>
      </c>
      <c r="F556" s="103">
        <v>678258</v>
      </c>
      <c r="G556" s="103">
        <v>2</v>
      </c>
      <c r="H556" t="s">
        <v>54</v>
      </c>
      <c r="I556" s="103"/>
    </row>
    <row r="557" spans="1:9" x14ac:dyDescent="0.3">
      <c r="A557" t="s">
        <v>5261</v>
      </c>
      <c r="B557" t="s">
        <v>51</v>
      </c>
      <c r="C557" t="s">
        <v>5065</v>
      </c>
      <c r="D557" t="s">
        <v>340</v>
      </c>
      <c r="E557" s="103">
        <v>0.91122425495688586</v>
      </c>
      <c r="F557" s="103">
        <v>678258</v>
      </c>
      <c r="G557" s="103">
        <v>2</v>
      </c>
      <c r="H557" t="s">
        <v>54</v>
      </c>
      <c r="I557" s="103"/>
    </row>
    <row r="558" spans="1:9" x14ac:dyDescent="0.3">
      <c r="A558" t="s">
        <v>5262</v>
      </c>
      <c r="B558" t="s">
        <v>51</v>
      </c>
      <c r="C558" t="s">
        <v>5065</v>
      </c>
      <c r="D558" t="s">
        <v>777</v>
      </c>
      <c r="E558" s="103">
        <v>0.6478664941382769</v>
      </c>
      <c r="F558" s="103">
        <v>678258</v>
      </c>
      <c r="G558" s="103">
        <v>2</v>
      </c>
      <c r="H558" t="s">
        <v>54</v>
      </c>
      <c r="I558" s="103"/>
    </row>
    <row r="559" spans="1:9" x14ac:dyDescent="0.3">
      <c r="A559" t="s">
        <v>5263</v>
      </c>
      <c r="B559" t="s">
        <v>51</v>
      </c>
      <c r="C559" t="s">
        <v>5065</v>
      </c>
      <c r="D559" t="s">
        <v>776</v>
      </c>
      <c r="E559" s="103">
        <v>1.4535986050603495</v>
      </c>
      <c r="F559" s="103">
        <v>678258</v>
      </c>
      <c r="G559" s="103">
        <v>2</v>
      </c>
      <c r="H559" t="s">
        <v>54</v>
      </c>
      <c r="I559" s="103"/>
    </row>
    <row r="560" spans="1:9" x14ac:dyDescent="0.3">
      <c r="A560" t="s">
        <v>5267</v>
      </c>
      <c r="B560" t="s">
        <v>51</v>
      </c>
      <c r="C560" t="s">
        <v>5066</v>
      </c>
      <c r="D560" t="s">
        <v>40</v>
      </c>
      <c r="E560" s="103">
        <v>0.99767638875406828</v>
      </c>
      <c r="F560" s="103">
        <v>678258</v>
      </c>
      <c r="G560" s="103">
        <v>2</v>
      </c>
      <c r="H560" t="s">
        <v>54</v>
      </c>
      <c r="I560" s="103"/>
    </row>
    <row r="561" spans="1:9" x14ac:dyDescent="0.3">
      <c r="A561" t="s">
        <v>5268</v>
      </c>
      <c r="B561" t="s">
        <v>51</v>
      </c>
      <c r="C561" t="s">
        <v>5066</v>
      </c>
      <c r="D561" t="s">
        <v>5064</v>
      </c>
      <c r="E561" s="103">
        <v>1.0000689386535506</v>
      </c>
      <c r="F561" s="103">
        <v>678258</v>
      </c>
      <c r="G561" s="103">
        <v>2</v>
      </c>
      <c r="H561" t="s">
        <v>54</v>
      </c>
      <c r="I561" s="103"/>
    </row>
    <row r="562" spans="1:9" x14ac:dyDescent="0.3">
      <c r="A562" t="s">
        <v>5269</v>
      </c>
      <c r="B562" t="s">
        <v>51</v>
      </c>
      <c r="C562" t="s">
        <v>5066</v>
      </c>
      <c r="D562" t="s">
        <v>5065</v>
      </c>
      <c r="E562" s="103">
        <v>0.99767638875406828</v>
      </c>
      <c r="F562" s="103">
        <v>678258</v>
      </c>
      <c r="G562" s="103">
        <v>2</v>
      </c>
      <c r="H562" t="s">
        <v>54</v>
      </c>
      <c r="I562" s="103"/>
    </row>
    <row r="563" spans="1:9" x14ac:dyDescent="0.3">
      <c r="A563" t="s">
        <v>5270</v>
      </c>
      <c r="B563" t="s">
        <v>51</v>
      </c>
      <c r="C563" t="s">
        <v>5066</v>
      </c>
      <c r="D563" t="s">
        <v>5066</v>
      </c>
      <c r="E563" s="103">
        <v>1</v>
      </c>
      <c r="F563" s="103">
        <v>678258</v>
      </c>
      <c r="G563" s="103">
        <v>2</v>
      </c>
      <c r="H563" t="s">
        <v>54</v>
      </c>
      <c r="I563" s="103"/>
    </row>
    <row r="564" spans="1:9" x14ac:dyDescent="0.3">
      <c r="A564" t="s">
        <v>5271</v>
      </c>
      <c r="B564" t="s">
        <v>51</v>
      </c>
      <c r="C564" t="s">
        <v>5066</v>
      </c>
      <c r="D564" t="s">
        <v>42</v>
      </c>
      <c r="E564" s="103">
        <v>0.95555874170708643</v>
      </c>
      <c r="F564" s="103">
        <v>678258</v>
      </c>
      <c r="G564" s="103">
        <v>2</v>
      </c>
      <c r="H564" t="s">
        <v>54</v>
      </c>
      <c r="I564" s="103"/>
    </row>
    <row r="565" spans="1:9" x14ac:dyDescent="0.3">
      <c r="A565" t="s">
        <v>5272</v>
      </c>
      <c r="B565" t="s">
        <v>51</v>
      </c>
      <c r="C565" t="s">
        <v>5066</v>
      </c>
      <c r="D565" t="s">
        <v>1763</v>
      </c>
      <c r="E565" s="103">
        <v>1.0067459725058123</v>
      </c>
      <c r="F565" s="103">
        <v>678258</v>
      </c>
      <c r="G565" s="103">
        <v>2</v>
      </c>
      <c r="H565" t="s">
        <v>54</v>
      </c>
      <c r="I565" s="103"/>
    </row>
    <row r="566" spans="1:9" x14ac:dyDescent="0.3">
      <c r="A566" t="s">
        <v>5273</v>
      </c>
      <c r="B566" t="s">
        <v>51</v>
      </c>
      <c r="C566" t="s">
        <v>5066</v>
      </c>
      <c r="D566" t="s">
        <v>1764</v>
      </c>
      <c r="E566" s="103">
        <v>0.35924655526929156</v>
      </c>
      <c r="F566" s="103">
        <v>678258</v>
      </c>
      <c r="G566" s="103">
        <v>2</v>
      </c>
      <c r="H566" t="s">
        <v>54</v>
      </c>
      <c r="I566" s="103"/>
    </row>
    <row r="567" spans="1:9" x14ac:dyDescent="0.3">
      <c r="A567" t="s">
        <v>5274</v>
      </c>
      <c r="B567" t="s">
        <v>51</v>
      </c>
      <c r="C567" t="s">
        <v>5066</v>
      </c>
      <c r="D567" t="s">
        <v>340</v>
      </c>
      <c r="E567" s="103">
        <v>0.9089152518968725</v>
      </c>
      <c r="F567" s="103">
        <v>678258</v>
      </c>
      <c r="G567" s="103">
        <v>2</v>
      </c>
      <c r="H567" t="s">
        <v>54</v>
      </c>
      <c r="I567" s="103"/>
    </row>
    <row r="568" spans="1:9" x14ac:dyDescent="0.3">
      <c r="A568" t="s">
        <v>5275</v>
      </c>
      <c r="B568" t="s">
        <v>51</v>
      </c>
      <c r="C568" t="s">
        <v>5066</v>
      </c>
      <c r="D568" t="s">
        <v>777</v>
      </c>
      <c r="E568" s="103">
        <v>0.64649030856323109</v>
      </c>
      <c r="F568" s="103">
        <v>678258</v>
      </c>
      <c r="G568" s="103">
        <v>2</v>
      </c>
      <c r="H568" t="s">
        <v>54</v>
      </c>
      <c r="I568" s="103"/>
    </row>
    <row r="569" spans="1:9" x14ac:dyDescent="0.3">
      <c r="A569" t="s">
        <v>5276</v>
      </c>
      <c r="B569" t="s">
        <v>51</v>
      </c>
      <c r="C569" t="s">
        <v>5066</v>
      </c>
      <c r="D569" t="s">
        <v>776</v>
      </c>
      <c r="E569" s="103">
        <v>1.4502115721027342</v>
      </c>
      <c r="F569" s="103">
        <v>678258</v>
      </c>
      <c r="G569" s="103">
        <v>2</v>
      </c>
      <c r="H569" t="s">
        <v>54</v>
      </c>
      <c r="I569" s="103"/>
    </row>
    <row r="570" spans="1:9" x14ac:dyDescent="0.3">
      <c r="A570" t="s">
        <v>831</v>
      </c>
      <c r="B570" t="s">
        <v>51</v>
      </c>
      <c r="C570" t="s">
        <v>42</v>
      </c>
      <c r="D570" t="s">
        <v>40</v>
      </c>
      <c r="E570" s="103">
        <v>1.0470829132233395</v>
      </c>
      <c r="F570" s="103">
        <v>678258</v>
      </c>
      <c r="G570" s="103">
        <v>2</v>
      </c>
      <c r="H570" t="s">
        <v>54</v>
      </c>
      <c r="I570" s="103"/>
    </row>
    <row r="571" spans="1:9" x14ac:dyDescent="0.3">
      <c r="A571" t="s">
        <v>5277</v>
      </c>
      <c r="B571" t="s">
        <v>51</v>
      </c>
      <c r="C571" t="s">
        <v>42</v>
      </c>
      <c r="D571" t="s">
        <v>5064</v>
      </c>
      <c r="E571" s="103">
        <v>1.0495911646803406</v>
      </c>
      <c r="F571" s="103">
        <v>678258</v>
      </c>
      <c r="G571" s="103">
        <v>2</v>
      </c>
      <c r="H571" t="s">
        <v>54</v>
      </c>
      <c r="I571" s="103"/>
    </row>
    <row r="572" spans="1:9" x14ac:dyDescent="0.3">
      <c r="A572" t="s">
        <v>5278</v>
      </c>
      <c r="B572" t="s">
        <v>51</v>
      </c>
      <c r="C572" t="s">
        <v>42</v>
      </c>
      <c r="D572" t="s">
        <v>5065</v>
      </c>
      <c r="E572" s="103">
        <v>1.0470829132233395</v>
      </c>
      <c r="F572" s="103">
        <v>678258</v>
      </c>
      <c r="G572" s="103">
        <v>2</v>
      </c>
      <c r="H572" t="s">
        <v>54</v>
      </c>
      <c r="I572" s="103"/>
    </row>
    <row r="573" spans="1:9" x14ac:dyDescent="0.3">
      <c r="A573" t="s">
        <v>5279</v>
      </c>
      <c r="B573" t="s">
        <v>51</v>
      </c>
      <c r="C573" t="s">
        <v>42</v>
      </c>
      <c r="D573" t="s">
        <v>5066</v>
      </c>
      <c r="E573" s="103">
        <v>1.0495189555772364</v>
      </c>
      <c r="F573" s="103">
        <v>678258</v>
      </c>
      <c r="G573" s="103">
        <v>2</v>
      </c>
      <c r="H573" t="s">
        <v>54</v>
      </c>
      <c r="I573" s="103"/>
    </row>
    <row r="574" spans="1:9" x14ac:dyDescent="0.3">
      <c r="A574" t="s">
        <v>829</v>
      </c>
      <c r="B574" t="s">
        <v>51</v>
      </c>
      <c r="C574" t="s">
        <v>42</v>
      </c>
      <c r="D574" t="s">
        <v>42</v>
      </c>
      <c r="E574" s="103">
        <v>1</v>
      </c>
      <c r="F574" s="103">
        <v>678258</v>
      </c>
      <c r="G574" s="103">
        <v>2</v>
      </c>
      <c r="H574" t="s">
        <v>54</v>
      </c>
      <c r="I574" s="103"/>
    </row>
    <row r="575" spans="1:9" x14ac:dyDescent="0.3">
      <c r="A575" t="s">
        <v>1819</v>
      </c>
      <c r="B575" t="s">
        <v>51</v>
      </c>
      <c r="C575" t="s">
        <v>42</v>
      </c>
      <c r="D575" t="s">
        <v>1763</v>
      </c>
      <c r="E575" s="103">
        <v>1.0533873686437638</v>
      </c>
      <c r="F575" s="103">
        <v>678258</v>
      </c>
      <c r="G575" s="103">
        <v>2</v>
      </c>
      <c r="H575" t="s">
        <v>54</v>
      </c>
      <c r="I575" s="103"/>
    </row>
    <row r="576" spans="1:9" x14ac:dyDescent="0.3">
      <c r="A576" t="s">
        <v>1820</v>
      </c>
      <c r="B576" t="s">
        <v>51</v>
      </c>
      <c r="C576" t="s">
        <v>42</v>
      </c>
      <c r="D576" t="s">
        <v>1764</v>
      </c>
      <c r="E576" s="103">
        <v>0.37147586971452962</v>
      </c>
      <c r="F576" s="103">
        <v>678258</v>
      </c>
      <c r="G576" s="103">
        <v>2</v>
      </c>
      <c r="H576" t="s">
        <v>54</v>
      </c>
      <c r="I576" s="103"/>
    </row>
    <row r="577" spans="1:9" x14ac:dyDescent="0.3">
      <c r="A577" t="s">
        <v>830</v>
      </c>
      <c r="B577" t="s">
        <v>51</v>
      </c>
      <c r="C577" t="s">
        <v>42</v>
      </c>
      <c r="D577" t="s">
        <v>340</v>
      </c>
      <c r="E577" s="103">
        <v>0.95321361057310305</v>
      </c>
      <c r="F577" s="103">
        <v>678258</v>
      </c>
      <c r="G577" s="103">
        <v>2</v>
      </c>
      <c r="H577" t="s">
        <v>54</v>
      </c>
      <c r="I577" s="103"/>
    </row>
    <row r="578" spans="1:9" x14ac:dyDescent="0.3">
      <c r="A578" t="s">
        <v>474</v>
      </c>
      <c r="B578" t="s">
        <v>51</v>
      </c>
      <c r="C578" t="s">
        <v>42</v>
      </c>
      <c r="D578" t="s">
        <v>777</v>
      </c>
      <c r="E578" s="103">
        <v>0.67796788897166582</v>
      </c>
      <c r="F578" s="103">
        <v>678258</v>
      </c>
      <c r="G578" s="103">
        <v>2</v>
      </c>
      <c r="H578" t="s">
        <v>54</v>
      </c>
      <c r="I578" s="103"/>
    </row>
    <row r="579" spans="1:9" x14ac:dyDescent="0.3">
      <c r="A579" t="s">
        <v>478</v>
      </c>
      <c r="B579" t="s">
        <v>51</v>
      </c>
      <c r="C579" t="s">
        <v>42</v>
      </c>
      <c r="D579" t="s">
        <v>776</v>
      </c>
      <c r="E579" s="103">
        <v>1.5203547142487379</v>
      </c>
      <c r="F579" s="103">
        <v>678258</v>
      </c>
      <c r="G579" s="103">
        <v>2</v>
      </c>
      <c r="H579" t="s">
        <v>54</v>
      </c>
      <c r="I579" s="103"/>
    </row>
    <row r="580" spans="1:9" x14ac:dyDescent="0.3">
      <c r="A580" t="s">
        <v>1141</v>
      </c>
      <c r="B580" t="s">
        <v>51</v>
      </c>
      <c r="C580" t="s">
        <v>58</v>
      </c>
      <c r="D580" t="s">
        <v>40</v>
      </c>
      <c r="E580" s="103">
        <v>0</v>
      </c>
      <c r="F580" s="103">
        <v>678258</v>
      </c>
      <c r="G580" s="103">
        <v>2</v>
      </c>
      <c r="H580" t="s">
        <v>54</v>
      </c>
      <c r="I580" s="103"/>
    </row>
    <row r="581" spans="1:9" x14ac:dyDescent="0.3">
      <c r="A581" t="s">
        <v>5264</v>
      </c>
      <c r="B581" t="s">
        <v>51</v>
      </c>
      <c r="C581" t="s">
        <v>58</v>
      </c>
      <c r="D581" t="s">
        <v>5064</v>
      </c>
      <c r="E581" s="103">
        <v>0</v>
      </c>
      <c r="F581" s="103">
        <v>678258</v>
      </c>
      <c r="G581" s="103">
        <v>2</v>
      </c>
      <c r="H581" t="s">
        <v>54</v>
      </c>
      <c r="I581" s="103"/>
    </row>
    <row r="582" spans="1:9" x14ac:dyDescent="0.3">
      <c r="A582" t="s">
        <v>5265</v>
      </c>
      <c r="B582" t="s">
        <v>51</v>
      </c>
      <c r="C582" t="s">
        <v>58</v>
      </c>
      <c r="D582" t="s">
        <v>5065</v>
      </c>
      <c r="E582" s="103">
        <v>0</v>
      </c>
      <c r="F582" s="103">
        <v>678258</v>
      </c>
      <c r="G582" s="103">
        <v>2</v>
      </c>
      <c r="H582" t="s">
        <v>54</v>
      </c>
      <c r="I582" s="103"/>
    </row>
    <row r="583" spans="1:9" x14ac:dyDescent="0.3">
      <c r="A583" t="s">
        <v>5266</v>
      </c>
      <c r="B583" t="s">
        <v>51</v>
      </c>
      <c r="C583" t="s">
        <v>58</v>
      </c>
      <c r="D583" t="s">
        <v>5066</v>
      </c>
      <c r="E583" s="103">
        <v>0</v>
      </c>
      <c r="F583" s="103">
        <v>678258</v>
      </c>
      <c r="G583" s="103">
        <v>2</v>
      </c>
      <c r="H583" t="s">
        <v>54</v>
      </c>
      <c r="I583" s="103"/>
    </row>
    <row r="584" spans="1:9" x14ac:dyDescent="0.3">
      <c r="A584" t="s">
        <v>1142</v>
      </c>
      <c r="B584" t="s">
        <v>51</v>
      </c>
      <c r="C584" t="s">
        <v>58</v>
      </c>
      <c r="D584" t="s">
        <v>42</v>
      </c>
      <c r="E584" s="103">
        <v>0</v>
      </c>
      <c r="F584" s="103">
        <v>678258</v>
      </c>
      <c r="G584" s="103">
        <v>2</v>
      </c>
      <c r="H584" t="s">
        <v>54</v>
      </c>
      <c r="I584" s="103"/>
    </row>
    <row r="585" spans="1:9" x14ac:dyDescent="0.3">
      <c r="A585" t="s">
        <v>1839</v>
      </c>
      <c r="B585" t="s">
        <v>51</v>
      </c>
      <c r="C585" t="s">
        <v>58</v>
      </c>
      <c r="D585" t="s">
        <v>1763</v>
      </c>
      <c r="E585" s="103">
        <v>0</v>
      </c>
      <c r="F585" s="103">
        <v>678258</v>
      </c>
      <c r="G585" s="103">
        <v>2</v>
      </c>
      <c r="H585" t="s">
        <v>54</v>
      </c>
      <c r="I585" s="103"/>
    </row>
    <row r="586" spans="1:9" x14ac:dyDescent="0.3">
      <c r="A586" t="s">
        <v>1840</v>
      </c>
      <c r="B586" t="s">
        <v>51</v>
      </c>
      <c r="C586" t="s">
        <v>58</v>
      </c>
      <c r="D586" t="s">
        <v>1764</v>
      </c>
      <c r="E586" s="103">
        <v>0</v>
      </c>
      <c r="F586" s="103">
        <v>678258</v>
      </c>
      <c r="G586" s="103">
        <v>2</v>
      </c>
      <c r="H586" t="s">
        <v>54</v>
      </c>
      <c r="I586" s="103"/>
    </row>
    <row r="587" spans="1:9" x14ac:dyDescent="0.3">
      <c r="A587" t="s">
        <v>1143</v>
      </c>
      <c r="B587" t="s">
        <v>51</v>
      </c>
      <c r="C587" t="s">
        <v>58</v>
      </c>
      <c r="D587" t="s">
        <v>340</v>
      </c>
      <c r="E587" s="103">
        <v>0</v>
      </c>
      <c r="F587" s="103">
        <v>678258</v>
      </c>
      <c r="G587" s="103">
        <v>2</v>
      </c>
      <c r="H587" t="s">
        <v>54</v>
      </c>
      <c r="I587" s="103"/>
    </row>
    <row r="588" spans="1:9" x14ac:dyDescent="0.3">
      <c r="A588" t="s">
        <v>1144</v>
      </c>
      <c r="B588" t="s">
        <v>51</v>
      </c>
      <c r="C588" t="s">
        <v>58</v>
      </c>
      <c r="D588" t="s">
        <v>777</v>
      </c>
      <c r="E588" s="103">
        <v>0</v>
      </c>
      <c r="F588" s="103">
        <v>678258</v>
      </c>
      <c r="G588" s="103">
        <v>2</v>
      </c>
      <c r="H588" t="s">
        <v>54</v>
      </c>
      <c r="I588" s="103"/>
    </row>
    <row r="589" spans="1:9" x14ac:dyDescent="0.3">
      <c r="A589" t="s">
        <v>1145</v>
      </c>
      <c r="B589" t="s">
        <v>51</v>
      </c>
      <c r="C589" t="s">
        <v>58</v>
      </c>
      <c r="D589" t="s">
        <v>776</v>
      </c>
      <c r="E589" s="103">
        <v>0</v>
      </c>
      <c r="F589" s="103">
        <v>678258</v>
      </c>
      <c r="G589" s="103">
        <v>2</v>
      </c>
      <c r="H589" t="s">
        <v>54</v>
      </c>
      <c r="I589" s="103"/>
    </row>
    <row r="590" spans="1:9" x14ac:dyDescent="0.3">
      <c r="A590" t="s">
        <v>1821</v>
      </c>
      <c r="B590" t="s">
        <v>51</v>
      </c>
      <c r="C590" t="s">
        <v>1763</v>
      </c>
      <c r="D590" t="s">
        <v>40</v>
      </c>
      <c r="E590" s="103">
        <v>0.99638143501826693</v>
      </c>
      <c r="F590" s="103">
        <v>678258</v>
      </c>
      <c r="G590" s="103">
        <v>2</v>
      </c>
      <c r="H590" t="s">
        <v>54</v>
      </c>
      <c r="I590" s="103"/>
    </row>
    <row r="591" spans="1:9" x14ac:dyDescent="0.3">
      <c r="A591" t="s">
        <v>5280</v>
      </c>
      <c r="B591" t="s">
        <v>51</v>
      </c>
      <c r="C591" t="s">
        <v>1763</v>
      </c>
      <c r="D591" t="s">
        <v>5064</v>
      </c>
      <c r="E591" s="103">
        <v>0.99884046536883764</v>
      </c>
      <c r="F591" s="103">
        <v>678258</v>
      </c>
      <c r="G591" s="103">
        <v>2</v>
      </c>
      <c r="H591" t="s">
        <v>54</v>
      </c>
      <c r="I591" s="103"/>
    </row>
    <row r="592" spans="1:9" x14ac:dyDescent="0.3">
      <c r="A592" t="s">
        <v>5281</v>
      </c>
      <c r="B592" t="s">
        <v>51</v>
      </c>
      <c r="C592" t="s">
        <v>1763</v>
      </c>
      <c r="D592" t="s">
        <v>5065</v>
      </c>
      <c r="E592" s="103">
        <v>0.99638143501826693</v>
      </c>
      <c r="F592" s="103">
        <v>678258</v>
      </c>
      <c r="G592" s="103">
        <v>2</v>
      </c>
      <c r="H592" t="s">
        <v>54</v>
      </c>
      <c r="I592" s="103"/>
    </row>
    <row r="593" spans="1:9" x14ac:dyDescent="0.3">
      <c r="A593" t="s">
        <v>5282</v>
      </c>
      <c r="B593" t="s">
        <v>51</v>
      </c>
      <c r="C593" t="s">
        <v>1763</v>
      </c>
      <c r="D593" t="s">
        <v>5066</v>
      </c>
      <c r="E593" s="103">
        <v>0.99876920029247496</v>
      </c>
      <c r="F593" s="103">
        <v>678258</v>
      </c>
      <c r="G593" s="103">
        <v>2</v>
      </c>
      <c r="H593" t="s">
        <v>54</v>
      </c>
      <c r="I593" s="103"/>
    </row>
    <row r="594" spans="1:9" x14ac:dyDescent="0.3">
      <c r="A594" t="s">
        <v>1822</v>
      </c>
      <c r="B594" t="s">
        <v>51</v>
      </c>
      <c r="C594" t="s">
        <v>1763</v>
      </c>
      <c r="D594" t="s">
        <v>42</v>
      </c>
      <c r="E594" s="103">
        <v>0.95150645714054571</v>
      </c>
      <c r="F594" s="103">
        <v>678258</v>
      </c>
      <c r="G594" s="103">
        <v>2</v>
      </c>
      <c r="H594" t="s">
        <v>54</v>
      </c>
      <c r="I594" s="103"/>
    </row>
    <row r="595" spans="1:9" x14ac:dyDescent="0.3">
      <c r="A595" t="s">
        <v>1823</v>
      </c>
      <c r="B595" t="s">
        <v>51</v>
      </c>
      <c r="C595" t="s">
        <v>1763</v>
      </c>
      <c r="D595" t="s">
        <v>1763</v>
      </c>
      <c r="E595" s="103">
        <v>1</v>
      </c>
      <c r="F595" s="103">
        <v>678258</v>
      </c>
      <c r="G595" s="103">
        <v>2</v>
      </c>
      <c r="H595" t="s">
        <v>54</v>
      </c>
      <c r="I595" s="103"/>
    </row>
    <row r="596" spans="1:9" x14ac:dyDescent="0.3">
      <c r="A596" t="s">
        <v>1824</v>
      </c>
      <c r="B596" t="s">
        <v>51</v>
      </c>
      <c r="C596" t="s">
        <v>1763</v>
      </c>
      <c r="D596" t="s">
        <v>1764</v>
      </c>
      <c r="E596" s="103">
        <v>0.35182123285099282</v>
      </c>
      <c r="F596" s="103">
        <v>678258</v>
      </c>
      <c r="G596" s="103">
        <v>2</v>
      </c>
      <c r="H596" t="s">
        <v>54</v>
      </c>
      <c r="I596" s="103"/>
    </row>
    <row r="597" spans="1:9" x14ac:dyDescent="0.3">
      <c r="A597" t="s">
        <v>1825</v>
      </c>
      <c r="B597" t="s">
        <v>51</v>
      </c>
      <c r="C597" t="s">
        <v>1763</v>
      </c>
      <c r="D597" t="s">
        <v>340</v>
      </c>
      <c r="E597" s="103">
        <v>0.90811611217662647</v>
      </c>
      <c r="F597" s="103">
        <v>678258</v>
      </c>
      <c r="G597" s="103">
        <v>2</v>
      </c>
      <c r="H597" t="s">
        <v>54</v>
      </c>
      <c r="I597" s="103"/>
    </row>
    <row r="598" spans="1:9" x14ac:dyDescent="0.3">
      <c r="A598" t="s">
        <v>1826</v>
      </c>
      <c r="B598" t="s">
        <v>51</v>
      </c>
      <c r="C598" t="s">
        <v>1763</v>
      </c>
      <c r="D598" t="s">
        <v>777</v>
      </c>
      <c r="E598" s="103">
        <v>0.64465293447036398</v>
      </c>
      <c r="F598" s="103">
        <v>678258</v>
      </c>
      <c r="G598" s="103">
        <v>2</v>
      </c>
      <c r="H598" t="s">
        <v>54</v>
      </c>
      <c r="I598" s="103"/>
    </row>
    <row r="599" spans="1:9" x14ac:dyDescent="0.3">
      <c r="A599" t="s">
        <v>1827</v>
      </c>
      <c r="B599" t="s">
        <v>51</v>
      </c>
      <c r="C599" t="s">
        <v>1763</v>
      </c>
      <c r="D599" t="s">
        <v>776</v>
      </c>
      <c r="E599" s="103">
        <v>1.4466462126218549</v>
      </c>
      <c r="F599" s="103">
        <v>678258</v>
      </c>
      <c r="G599" s="103">
        <v>2</v>
      </c>
      <c r="H599" t="s">
        <v>54</v>
      </c>
      <c r="I599" s="103"/>
    </row>
    <row r="600" spans="1:9" x14ac:dyDescent="0.3">
      <c r="A600" t="s">
        <v>1828</v>
      </c>
      <c r="B600" t="s">
        <v>51</v>
      </c>
      <c r="C600" t="s">
        <v>1764</v>
      </c>
      <c r="D600" t="s">
        <v>40</v>
      </c>
      <c r="E600" s="103">
        <v>3.3509449812597136</v>
      </c>
      <c r="F600" s="103">
        <v>678258</v>
      </c>
      <c r="G600" s="103">
        <v>2</v>
      </c>
      <c r="H600" t="s">
        <v>54</v>
      </c>
      <c r="I600" s="103"/>
    </row>
    <row r="601" spans="1:9" x14ac:dyDescent="0.3">
      <c r="A601" t="s">
        <v>5283</v>
      </c>
      <c r="B601" t="s">
        <v>51</v>
      </c>
      <c r="C601" t="s">
        <v>1764</v>
      </c>
      <c r="D601" t="s">
        <v>5064</v>
      </c>
      <c r="E601" s="103">
        <v>3.3628047958144216</v>
      </c>
      <c r="F601" s="103">
        <v>678258</v>
      </c>
      <c r="G601" s="103">
        <v>2</v>
      </c>
      <c r="H601" t="s">
        <v>54</v>
      </c>
      <c r="I601" s="103"/>
    </row>
    <row r="602" spans="1:9" x14ac:dyDescent="0.3">
      <c r="A602" t="s">
        <v>5284</v>
      </c>
      <c r="B602" t="s">
        <v>51</v>
      </c>
      <c r="C602" t="s">
        <v>1764</v>
      </c>
      <c r="D602" t="s">
        <v>5065</v>
      </c>
      <c r="E602" s="103">
        <v>3.3509449812597136</v>
      </c>
      <c r="F602" s="103">
        <v>678258</v>
      </c>
      <c r="G602" s="103">
        <v>2</v>
      </c>
      <c r="H602" t="s">
        <v>54</v>
      </c>
      <c r="I602" s="103"/>
    </row>
    <row r="603" spans="1:9" x14ac:dyDescent="0.3">
      <c r="A603" t="s">
        <v>5285</v>
      </c>
      <c r="B603" t="s">
        <v>51</v>
      </c>
      <c r="C603" t="s">
        <v>1764</v>
      </c>
      <c r="D603" t="s">
        <v>5066</v>
      </c>
      <c r="E603" s="103">
        <v>3.3625300060092407</v>
      </c>
      <c r="F603" s="103">
        <v>678258</v>
      </c>
      <c r="G603" s="103">
        <v>2</v>
      </c>
      <c r="H603" t="s">
        <v>54</v>
      </c>
      <c r="I603" s="103"/>
    </row>
    <row r="604" spans="1:9" x14ac:dyDescent="0.3">
      <c r="A604" t="s">
        <v>1829</v>
      </c>
      <c r="B604" t="s">
        <v>51</v>
      </c>
      <c r="C604" t="s">
        <v>1764</v>
      </c>
      <c r="D604" t="s">
        <v>42</v>
      </c>
      <c r="E604" s="103">
        <v>3.1656298241249456</v>
      </c>
      <c r="F604" s="103">
        <v>678258</v>
      </c>
      <c r="G604" s="103">
        <v>2</v>
      </c>
      <c r="H604" t="s">
        <v>54</v>
      </c>
      <c r="I604" s="103"/>
    </row>
    <row r="605" spans="1:9" x14ac:dyDescent="0.3">
      <c r="A605" t="s">
        <v>1830</v>
      </c>
      <c r="B605" t="s">
        <v>51</v>
      </c>
      <c r="C605" t="s">
        <v>1764</v>
      </c>
      <c r="D605" t="s">
        <v>1763</v>
      </c>
      <c r="E605" s="103">
        <v>3.3223127857424943</v>
      </c>
      <c r="F605" s="103">
        <v>678258</v>
      </c>
      <c r="G605" s="103">
        <v>2</v>
      </c>
      <c r="H605" t="s">
        <v>54</v>
      </c>
      <c r="I605" s="103"/>
    </row>
    <row r="606" spans="1:9" x14ac:dyDescent="0.3">
      <c r="A606" t="s">
        <v>1831</v>
      </c>
      <c r="B606" t="s">
        <v>51</v>
      </c>
      <c r="C606" t="s">
        <v>1764</v>
      </c>
      <c r="D606" t="s">
        <v>1764</v>
      </c>
      <c r="E606" s="103">
        <v>1</v>
      </c>
      <c r="F606" s="103">
        <v>678258</v>
      </c>
      <c r="G606" s="103">
        <v>2</v>
      </c>
      <c r="H606" t="s">
        <v>54</v>
      </c>
      <c r="I606" s="103"/>
    </row>
    <row r="607" spans="1:9" x14ac:dyDescent="0.3">
      <c r="A607" t="s">
        <v>1832</v>
      </c>
      <c r="B607" t="s">
        <v>51</v>
      </c>
      <c r="C607" t="s">
        <v>1764</v>
      </c>
      <c r="D607" t="s">
        <v>340</v>
      </c>
      <c r="E607" s="103">
        <v>3.0533242124985631</v>
      </c>
      <c r="F607" s="103">
        <v>678258</v>
      </c>
      <c r="G607" s="103">
        <v>2</v>
      </c>
      <c r="H607" t="s">
        <v>54</v>
      </c>
      <c r="I607" s="103"/>
    </row>
    <row r="608" spans="1:9" x14ac:dyDescent="0.3">
      <c r="A608" t="s">
        <v>1833</v>
      </c>
      <c r="B608" t="s">
        <v>51</v>
      </c>
      <c r="C608" t="s">
        <v>1764</v>
      </c>
      <c r="D608" t="s">
        <v>777</v>
      </c>
      <c r="E608" s="103">
        <v>2.1260388068416192</v>
      </c>
      <c r="F608" s="103">
        <v>678258</v>
      </c>
      <c r="G608" s="103">
        <v>2</v>
      </c>
      <c r="H608" t="s">
        <v>54</v>
      </c>
      <c r="I608" s="103"/>
    </row>
    <row r="609" spans="1:9" x14ac:dyDescent="0.3">
      <c r="A609" t="s">
        <v>1834</v>
      </c>
      <c r="B609" t="s">
        <v>51</v>
      </c>
      <c r="C609" t="s">
        <v>1764</v>
      </c>
      <c r="D609" t="s">
        <v>776</v>
      </c>
      <c r="E609" s="103">
        <v>4.7947930179015392</v>
      </c>
      <c r="F609" s="103">
        <v>678258</v>
      </c>
      <c r="G609" s="103">
        <v>2</v>
      </c>
      <c r="H609" t="s">
        <v>54</v>
      </c>
      <c r="I609" s="103"/>
    </row>
    <row r="610" spans="1:9" x14ac:dyDescent="0.3">
      <c r="A610" t="s">
        <v>834</v>
      </c>
      <c r="B610" t="s">
        <v>51</v>
      </c>
      <c r="C610" t="s">
        <v>340</v>
      </c>
      <c r="D610" t="s">
        <v>40</v>
      </c>
      <c r="E610" s="103">
        <v>1.1242612466833508</v>
      </c>
      <c r="F610" s="103">
        <v>678258</v>
      </c>
      <c r="G610" s="103">
        <v>2</v>
      </c>
      <c r="H610" t="s">
        <v>54</v>
      </c>
      <c r="I610" s="103"/>
    </row>
    <row r="611" spans="1:9" x14ac:dyDescent="0.3">
      <c r="A611" t="s">
        <v>5286</v>
      </c>
      <c r="B611" t="s">
        <v>51</v>
      </c>
      <c r="C611" t="s">
        <v>340</v>
      </c>
      <c r="D611" t="s">
        <v>5064</v>
      </c>
      <c r="E611" s="103">
        <v>1.1268592595525211</v>
      </c>
      <c r="F611" s="103">
        <v>678258</v>
      </c>
      <c r="G611" s="103">
        <v>2</v>
      </c>
      <c r="H611" t="s">
        <v>54</v>
      </c>
      <c r="I611" s="103"/>
    </row>
    <row r="612" spans="1:9" x14ac:dyDescent="0.3">
      <c r="A612" t="s">
        <v>5287</v>
      </c>
      <c r="B612" t="s">
        <v>51</v>
      </c>
      <c r="C612" t="s">
        <v>340</v>
      </c>
      <c r="D612" t="s">
        <v>5065</v>
      </c>
      <c r="E612" s="103">
        <v>1.1242612466833508</v>
      </c>
      <c r="F612" s="103">
        <v>678258</v>
      </c>
      <c r="G612" s="103">
        <v>2</v>
      </c>
      <c r="H612" t="s">
        <v>54</v>
      </c>
      <c r="I612" s="103"/>
    </row>
    <row r="613" spans="1:9" x14ac:dyDescent="0.3">
      <c r="A613" t="s">
        <v>5288</v>
      </c>
      <c r="B613" t="s">
        <v>51</v>
      </c>
      <c r="C613" t="s">
        <v>340</v>
      </c>
      <c r="D613" t="s">
        <v>5066</v>
      </c>
      <c r="E613" s="103">
        <v>1.1267889354055367</v>
      </c>
      <c r="F613" s="103">
        <v>678258</v>
      </c>
      <c r="G613" s="103">
        <v>2</v>
      </c>
      <c r="H613" t="s">
        <v>54</v>
      </c>
      <c r="I613" s="103"/>
    </row>
    <row r="614" spans="1:9" x14ac:dyDescent="0.3">
      <c r="A614" t="s">
        <v>832</v>
      </c>
      <c r="B614" t="s">
        <v>51</v>
      </c>
      <c r="C614" t="s">
        <v>340</v>
      </c>
      <c r="D614" t="s">
        <v>42</v>
      </c>
      <c r="E614" s="103">
        <v>1.0766630449916887</v>
      </c>
      <c r="F614" s="103">
        <v>678258</v>
      </c>
      <c r="G614" s="103">
        <v>2</v>
      </c>
      <c r="H614" t="s">
        <v>54</v>
      </c>
      <c r="I614" s="103"/>
    </row>
    <row r="615" spans="1:9" x14ac:dyDescent="0.3">
      <c r="A615" t="s">
        <v>1835</v>
      </c>
      <c r="B615" t="s">
        <v>51</v>
      </c>
      <c r="C615" t="s">
        <v>340</v>
      </c>
      <c r="D615" t="s">
        <v>1763</v>
      </c>
      <c r="E615" s="103">
        <v>1.1371026456868076</v>
      </c>
      <c r="F615" s="103">
        <v>678258</v>
      </c>
      <c r="G615" s="103">
        <v>2</v>
      </c>
      <c r="H615" t="s">
        <v>54</v>
      </c>
      <c r="I615" s="103"/>
    </row>
    <row r="616" spans="1:9" x14ac:dyDescent="0.3">
      <c r="A616" t="s">
        <v>1836</v>
      </c>
      <c r="B616" t="s">
        <v>51</v>
      </c>
      <c r="C616" t="s">
        <v>340</v>
      </c>
      <c r="D616" t="s">
        <v>1764</v>
      </c>
      <c r="E616" s="103">
        <v>0.41073901119044048</v>
      </c>
      <c r="F616" s="103">
        <v>678258</v>
      </c>
      <c r="G616" s="103">
        <v>2</v>
      </c>
      <c r="H616" t="s">
        <v>54</v>
      </c>
      <c r="I616" s="103"/>
    </row>
    <row r="617" spans="1:9" x14ac:dyDescent="0.3">
      <c r="A617" t="s">
        <v>833</v>
      </c>
      <c r="B617" t="s">
        <v>51</v>
      </c>
      <c r="C617" t="s">
        <v>340</v>
      </c>
      <c r="D617" t="s">
        <v>340</v>
      </c>
      <c r="E617" s="103">
        <v>1</v>
      </c>
      <c r="F617" s="103">
        <v>678258</v>
      </c>
      <c r="G617" s="103">
        <v>2</v>
      </c>
      <c r="H617" t="s">
        <v>54</v>
      </c>
      <c r="I617" s="103"/>
    </row>
    <row r="618" spans="1:9" x14ac:dyDescent="0.3">
      <c r="A618" t="s">
        <v>482</v>
      </c>
      <c r="B618" t="s">
        <v>51</v>
      </c>
      <c r="C618" t="s">
        <v>340</v>
      </c>
      <c r="D618" t="s">
        <v>777</v>
      </c>
      <c r="E618" s="103">
        <v>0.72756317458269482</v>
      </c>
      <c r="F618" s="103">
        <v>678258</v>
      </c>
      <c r="G618" s="103">
        <v>2</v>
      </c>
      <c r="H618" t="s">
        <v>54</v>
      </c>
      <c r="I618" s="103"/>
    </row>
    <row r="619" spans="1:9" x14ac:dyDescent="0.3">
      <c r="A619" t="s">
        <v>486</v>
      </c>
      <c r="B619" t="s">
        <v>51</v>
      </c>
      <c r="C619" t="s">
        <v>340</v>
      </c>
      <c r="D619" t="s">
        <v>776</v>
      </c>
      <c r="E619" s="103">
        <v>1.6292625097583555</v>
      </c>
      <c r="F619" s="103">
        <v>678258</v>
      </c>
      <c r="G619" s="103">
        <v>2</v>
      </c>
      <c r="H619" t="s">
        <v>54</v>
      </c>
      <c r="I619" s="103"/>
    </row>
    <row r="620" spans="1:9" x14ac:dyDescent="0.3">
      <c r="A620" t="s">
        <v>8758</v>
      </c>
      <c r="B620" t="s">
        <v>51</v>
      </c>
      <c r="C620" t="s">
        <v>8750</v>
      </c>
      <c r="D620" t="s">
        <v>40</v>
      </c>
      <c r="E620" s="103">
        <v>5.1188719647123009E-2</v>
      </c>
      <c r="F620" s="103">
        <v>678258</v>
      </c>
      <c r="G620" s="103">
        <v>2</v>
      </c>
      <c r="H620" t="s">
        <v>54</v>
      </c>
      <c r="I620" s="103"/>
    </row>
    <row r="621" spans="1:9" x14ac:dyDescent="0.3">
      <c r="A621" t="s">
        <v>8942</v>
      </c>
      <c r="B621" t="s">
        <v>51</v>
      </c>
      <c r="C621" t="s">
        <v>8750</v>
      </c>
      <c r="D621" t="s">
        <v>5064</v>
      </c>
      <c r="E621" s="103">
        <v>5.1287646772288344E-2</v>
      </c>
      <c r="F621" s="103">
        <v>678258</v>
      </c>
      <c r="G621" s="103">
        <v>2</v>
      </c>
      <c r="H621" t="s">
        <v>54</v>
      </c>
      <c r="I621" s="103"/>
    </row>
    <row r="622" spans="1:9" x14ac:dyDescent="0.3">
      <c r="A622" t="s">
        <v>8943</v>
      </c>
      <c r="B622" t="s">
        <v>51</v>
      </c>
      <c r="C622" t="s">
        <v>8750</v>
      </c>
      <c r="D622" t="s">
        <v>5065</v>
      </c>
      <c r="E622" s="103">
        <v>5.1188719647123009E-2</v>
      </c>
      <c r="F622" s="103">
        <v>678258</v>
      </c>
      <c r="G622" s="103">
        <v>2</v>
      </c>
      <c r="H622" t="s">
        <v>54</v>
      </c>
      <c r="I622" s="103"/>
    </row>
    <row r="623" spans="1:9" x14ac:dyDescent="0.3">
      <c r="A623" t="s">
        <v>8944</v>
      </c>
      <c r="B623" t="s">
        <v>51</v>
      </c>
      <c r="C623" t="s">
        <v>8750</v>
      </c>
      <c r="D623" t="s">
        <v>5066</v>
      </c>
      <c r="E623" s="103">
        <v>5.1285141130293803E-2</v>
      </c>
      <c r="F623" s="103">
        <v>678258</v>
      </c>
      <c r="G623" s="103">
        <v>2</v>
      </c>
      <c r="H623" t="s">
        <v>54</v>
      </c>
      <c r="I623" s="103"/>
    </row>
    <row r="624" spans="1:9" x14ac:dyDescent="0.3">
      <c r="A624" t="s">
        <v>8759</v>
      </c>
      <c r="B624" t="s">
        <v>51</v>
      </c>
      <c r="C624" t="s">
        <v>8750</v>
      </c>
      <c r="D624" t="s">
        <v>42</v>
      </c>
      <c r="E624" s="103">
        <v>4.8930843730509675E-2</v>
      </c>
      <c r="F624" s="103">
        <v>678258</v>
      </c>
      <c r="G624" s="103">
        <v>2</v>
      </c>
      <c r="H624" t="s">
        <v>54</v>
      </c>
      <c r="I624" s="103"/>
    </row>
    <row r="625" spans="1:9" x14ac:dyDescent="0.3">
      <c r="A625" t="s">
        <v>8760</v>
      </c>
      <c r="B625" t="s">
        <v>51</v>
      </c>
      <c r="C625" t="s">
        <v>8750</v>
      </c>
      <c r="D625" t="s">
        <v>1763</v>
      </c>
      <c r="E625" s="103">
        <v>5.2954348676086914E-2</v>
      </c>
      <c r="F625" s="103">
        <v>678258</v>
      </c>
      <c r="G625" s="103">
        <v>2</v>
      </c>
      <c r="H625" t="s">
        <v>54</v>
      </c>
      <c r="I625" s="103"/>
    </row>
    <row r="626" spans="1:9" x14ac:dyDescent="0.3">
      <c r="A626" t="s">
        <v>8761</v>
      </c>
      <c r="B626" t="s">
        <v>51</v>
      </c>
      <c r="C626" t="s">
        <v>8750</v>
      </c>
      <c r="D626" t="s">
        <v>1764</v>
      </c>
      <c r="E626" s="103">
        <v>1.9045030090024943E-2</v>
      </c>
      <c r="F626" s="103">
        <v>678258</v>
      </c>
      <c r="G626" s="103">
        <v>2</v>
      </c>
      <c r="H626" t="s">
        <v>54</v>
      </c>
      <c r="I626" s="103"/>
    </row>
    <row r="627" spans="1:9" x14ac:dyDescent="0.3">
      <c r="A627" t="s">
        <v>8762</v>
      </c>
      <c r="B627" t="s">
        <v>51</v>
      </c>
      <c r="C627" t="s">
        <v>8750</v>
      </c>
      <c r="D627" t="s">
        <v>340</v>
      </c>
      <c r="E627" s="103">
        <v>4.5718588885533845E-2</v>
      </c>
      <c r="F627" s="103">
        <v>678258</v>
      </c>
      <c r="G627" s="103">
        <v>2</v>
      </c>
      <c r="H627" t="s">
        <v>54</v>
      </c>
      <c r="I627" s="103"/>
    </row>
    <row r="628" spans="1:9" x14ac:dyDescent="0.3">
      <c r="A628" t="s">
        <v>8763</v>
      </c>
      <c r="B628" t="s">
        <v>51</v>
      </c>
      <c r="C628" t="s">
        <v>8750</v>
      </c>
      <c r="D628" t="s">
        <v>777</v>
      </c>
      <c r="E628" s="103">
        <v>3.3221638245211467E-2</v>
      </c>
      <c r="F628" s="103">
        <v>678258</v>
      </c>
      <c r="G628" s="103">
        <v>2</v>
      </c>
      <c r="H628" t="s">
        <v>54</v>
      </c>
      <c r="I628" s="103"/>
    </row>
    <row r="629" spans="1:9" x14ac:dyDescent="0.3">
      <c r="A629" t="s">
        <v>8764</v>
      </c>
      <c r="B629" t="s">
        <v>51</v>
      </c>
      <c r="C629" t="s">
        <v>8750</v>
      </c>
      <c r="D629" t="s">
        <v>776</v>
      </c>
      <c r="E629" s="103">
        <v>7.4146715663432977E-2</v>
      </c>
      <c r="F629" s="103">
        <v>678258</v>
      </c>
      <c r="G629" s="103">
        <v>2</v>
      </c>
      <c r="H629" t="s">
        <v>54</v>
      </c>
      <c r="I629" s="103"/>
    </row>
    <row r="630" spans="1:9" x14ac:dyDescent="0.3">
      <c r="A630" t="s">
        <v>9019</v>
      </c>
      <c r="B630" t="s">
        <v>51</v>
      </c>
      <c r="C630" t="s">
        <v>9007</v>
      </c>
      <c r="D630" t="s">
        <v>40</v>
      </c>
      <c r="E630" s="103">
        <v>1.1998919631082419E-2</v>
      </c>
      <c r="F630" s="103">
        <v>678258</v>
      </c>
      <c r="G630" s="103">
        <v>2</v>
      </c>
      <c r="H630" t="s">
        <v>54</v>
      </c>
      <c r="I630" s="103"/>
    </row>
    <row r="631" spans="1:9" x14ac:dyDescent="0.3">
      <c r="A631" t="s">
        <v>9020</v>
      </c>
      <c r="B631" t="s">
        <v>51</v>
      </c>
      <c r="C631" t="s">
        <v>9007</v>
      </c>
      <c r="D631" t="s">
        <v>5064</v>
      </c>
      <c r="E631" s="103">
        <v>1.2042833727026074E-2</v>
      </c>
      <c r="F631" s="103">
        <v>678258</v>
      </c>
      <c r="G631" s="103">
        <v>2</v>
      </c>
      <c r="H631" t="s">
        <v>54</v>
      </c>
      <c r="I631" s="103"/>
    </row>
    <row r="632" spans="1:9" x14ac:dyDescent="0.3">
      <c r="A632" t="s">
        <v>9021</v>
      </c>
      <c r="B632" t="s">
        <v>51</v>
      </c>
      <c r="C632" t="s">
        <v>9007</v>
      </c>
      <c r="D632" t="s">
        <v>5065</v>
      </c>
      <c r="E632" s="103">
        <v>1.1998919631082419E-2</v>
      </c>
      <c r="F632" s="103">
        <v>678258</v>
      </c>
      <c r="G632" s="103">
        <v>2</v>
      </c>
      <c r="H632" t="s">
        <v>54</v>
      </c>
      <c r="I632" s="103"/>
    </row>
    <row r="633" spans="1:9" x14ac:dyDescent="0.3">
      <c r="A633" t="s">
        <v>9022</v>
      </c>
      <c r="B633" t="s">
        <v>51</v>
      </c>
      <c r="C633" t="s">
        <v>9007</v>
      </c>
      <c r="D633" t="s">
        <v>5066</v>
      </c>
      <c r="E633" s="103">
        <v>1.2041921499481061E-2</v>
      </c>
      <c r="F633" s="103">
        <v>678258</v>
      </c>
      <c r="G633" s="103">
        <v>2</v>
      </c>
      <c r="H633" t="s">
        <v>54</v>
      </c>
      <c r="I633" s="103"/>
    </row>
    <row r="634" spans="1:9" x14ac:dyDescent="0.3">
      <c r="A634" t="s">
        <v>9023</v>
      </c>
      <c r="B634" t="s">
        <v>51</v>
      </c>
      <c r="C634" t="s">
        <v>9007</v>
      </c>
      <c r="D634" t="s">
        <v>42</v>
      </c>
      <c r="E634" s="103">
        <v>1.1513128336703697E-2</v>
      </c>
      <c r="F634" s="103">
        <v>678258</v>
      </c>
      <c r="G634" s="103">
        <v>2</v>
      </c>
      <c r="H634" t="s">
        <v>54</v>
      </c>
      <c r="I634" s="103"/>
    </row>
    <row r="635" spans="1:9" x14ac:dyDescent="0.3">
      <c r="A635" t="s">
        <v>9024</v>
      </c>
      <c r="B635" t="s">
        <v>51</v>
      </c>
      <c r="C635" t="s">
        <v>9007</v>
      </c>
      <c r="D635" t="s">
        <v>1763</v>
      </c>
      <c r="E635" s="103">
        <v>1.2535896072496224E-2</v>
      </c>
      <c r="F635" s="103">
        <v>678258</v>
      </c>
      <c r="G635" s="103">
        <v>2</v>
      </c>
      <c r="H635" t="s">
        <v>54</v>
      </c>
      <c r="I635" s="103"/>
    </row>
    <row r="636" spans="1:9" x14ac:dyDescent="0.3">
      <c r="A636" t="s">
        <v>9025</v>
      </c>
      <c r="B636" t="s">
        <v>51</v>
      </c>
      <c r="C636" t="s">
        <v>9007</v>
      </c>
      <c r="D636" t="s">
        <v>1764</v>
      </c>
      <c r="E636" s="103">
        <v>4.2776542355967354E-3</v>
      </c>
      <c r="F636" s="103">
        <v>678258</v>
      </c>
      <c r="G636" s="103">
        <v>2</v>
      </c>
      <c r="H636" t="s">
        <v>54</v>
      </c>
      <c r="I636" s="103"/>
    </row>
    <row r="637" spans="1:9" x14ac:dyDescent="0.3">
      <c r="A637" t="s">
        <v>9026</v>
      </c>
      <c r="B637" t="s">
        <v>51</v>
      </c>
      <c r="C637" t="s">
        <v>9007</v>
      </c>
      <c r="D637" t="s">
        <v>340</v>
      </c>
      <c r="E637" s="103">
        <v>1.0853112746071555E-2</v>
      </c>
      <c r="F637" s="103">
        <v>678258</v>
      </c>
      <c r="G637" s="103">
        <v>2</v>
      </c>
      <c r="H637" t="s">
        <v>54</v>
      </c>
      <c r="I637" s="103"/>
    </row>
    <row r="638" spans="1:9" x14ac:dyDescent="0.3">
      <c r="A638" t="s">
        <v>9027</v>
      </c>
      <c r="B638" t="s">
        <v>51</v>
      </c>
      <c r="C638" t="s">
        <v>9007</v>
      </c>
      <c r="D638" t="s">
        <v>777</v>
      </c>
      <c r="E638" s="103">
        <v>7.7345660763830978E-3</v>
      </c>
      <c r="F638" s="103">
        <v>678258</v>
      </c>
      <c r="G638" s="103">
        <v>2</v>
      </c>
      <c r="H638" t="s">
        <v>54</v>
      </c>
      <c r="I638" s="103"/>
    </row>
    <row r="639" spans="1:9" x14ac:dyDescent="0.3">
      <c r="A639" t="s">
        <v>9028</v>
      </c>
      <c r="B639" t="s">
        <v>51</v>
      </c>
      <c r="C639" t="s">
        <v>9007</v>
      </c>
      <c r="D639" t="s">
        <v>776</v>
      </c>
      <c r="E639" s="103">
        <v>1.754616304603579E-2</v>
      </c>
      <c r="F639" s="103">
        <v>678258</v>
      </c>
      <c r="G639" s="103">
        <v>2</v>
      </c>
      <c r="H639" t="s">
        <v>54</v>
      </c>
      <c r="I639" s="103"/>
    </row>
    <row r="640" spans="1:9" x14ac:dyDescent="0.3">
      <c r="A640" t="s">
        <v>837</v>
      </c>
      <c r="B640" t="s">
        <v>51</v>
      </c>
      <c r="C640" t="s">
        <v>353</v>
      </c>
      <c r="D640" t="s">
        <v>40</v>
      </c>
      <c r="E640" s="103">
        <v>2.3236112459317222E-3</v>
      </c>
      <c r="F640" s="103">
        <v>678258</v>
      </c>
      <c r="G640" s="103">
        <v>2</v>
      </c>
      <c r="H640" t="s">
        <v>54</v>
      </c>
      <c r="I640" s="103"/>
    </row>
    <row r="641" spans="1:9" x14ac:dyDescent="0.3">
      <c r="A641" t="s">
        <v>5289</v>
      </c>
      <c r="B641" t="s">
        <v>51</v>
      </c>
      <c r="C641" t="s">
        <v>353</v>
      </c>
      <c r="D641" t="s">
        <v>5064</v>
      </c>
      <c r="E641" s="103">
        <v>2.4908155707443007E-3</v>
      </c>
      <c r="F641" s="103">
        <v>678258</v>
      </c>
      <c r="G641" s="103">
        <v>2</v>
      </c>
      <c r="H641" t="s">
        <v>54</v>
      </c>
      <c r="I641" s="103"/>
    </row>
    <row r="642" spans="1:9" x14ac:dyDescent="0.3">
      <c r="A642" t="s">
        <v>5290</v>
      </c>
      <c r="B642" t="s">
        <v>51</v>
      </c>
      <c r="C642" t="s">
        <v>353</v>
      </c>
      <c r="D642" t="s">
        <v>5065</v>
      </c>
      <c r="E642" s="103">
        <v>2.3236112459317222E-3</v>
      </c>
      <c r="F642" s="103">
        <v>678258</v>
      </c>
      <c r="G642" s="103">
        <v>2</v>
      </c>
      <c r="H642" t="s">
        <v>54</v>
      </c>
      <c r="I642" s="103"/>
    </row>
    <row r="643" spans="1:9" x14ac:dyDescent="0.3">
      <c r="A643" t="s">
        <v>5291</v>
      </c>
      <c r="B643" t="s">
        <v>51</v>
      </c>
      <c r="C643" t="s">
        <v>353</v>
      </c>
      <c r="D643" t="s">
        <v>5066</v>
      </c>
      <c r="E643" s="103">
        <v>2.4908155707443007E-3</v>
      </c>
      <c r="F643" s="103">
        <v>678258</v>
      </c>
      <c r="G643" s="103">
        <v>2</v>
      </c>
      <c r="H643" t="s">
        <v>54</v>
      </c>
      <c r="I643" s="103"/>
    </row>
    <row r="644" spans="1:9" x14ac:dyDescent="0.3">
      <c r="A644" t="s">
        <v>835</v>
      </c>
      <c r="B644" t="s">
        <v>51</v>
      </c>
      <c r="C644" t="s">
        <v>353</v>
      </c>
      <c r="D644" t="s">
        <v>42</v>
      </c>
      <c r="E644" s="103">
        <v>2.3920086004163743E-3</v>
      </c>
      <c r="F644" s="103">
        <v>678258</v>
      </c>
      <c r="G644" s="103">
        <v>2</v>
      </c>
      <c r="H644" t="s">
        <v>54</v>
      </c>
      <c r="I644" s="103"/>
    </row>
    <row r="645" spans="1:9" x14ac:dyDescent="0.3">
      <c r="A645" t="s">
        <v>1841</v>
      </c>
      <c r="B645" t="s">
        <v>51</v>
      </c>
      <c r="C645" t="s">
        <v>353</v>
      </c>
      <c r="D645" t="s">
        <v>1763</v>
      </c>
      <c r="E645" s="103">
        <v>2.4474785673413843E-3</v>
      </c>
      <c r="F645" s="103">
        <v>678258</v>
      </c>
      <c r="G645" s="103">
        <v>2</v>
      </c>
      <c r="H645" t="s">
        <v>54</v>
      </c>
      <c r="I645" s="103"/>
    </row>
    <row r="646" spans="1:9" x14ac:dyDescent="0.3">
      <c r="A646" t="s">
        <v>1842</v>
      </c>
      <c r="B646" t="s">
        <v>51</v>
      </c>
      <c r="C646" t="s">
        <v>353</v>
      </c>
      <c r="D646" t="s">
        <v>1764</v>
      </c>
      <c r="E646" s="103">
        <v>5.7779262867230859E-4</v>
      </c>
      <c r="F646" s="103">
        <v>678258</v>
      </c>
      <c r="G646" s="103">
        <v>2</v>
      </c>
      <c r="H646" t="s">
        <v>54</v>
      </c>
      <c r="I646" s="103"/>
    </row>
    <row r="647" spans="1:9" x14ac:dyDescent="0.3">
      <c r="A647" t="s">
        <v>836</v>
      </c>
      <c r="B647" t="s">
        <v>51</v>
      </c>
      <c r="C647" t="s">
        <v>353</v>
      </c>
      <c r="D647" t="s">
        <v>340</v>
      </c>
      <c r="E647" s="103">
        <v>2.3090030600133086E-3</v>
      </c>
      <c r="F647" s="103">
        <v>678258</v>
      </c>
      <c r="G647" s="103">
        <v>2</v>
      </c>
      <c r="H647" t="s">
        <v>54</v>
      </c>
      <c r="I647" s="103"/>
    </row>
    <row r="648" spans="1:9" x14ac:dyDescent="0.3">
      <c r="A648" t="s">
        <v>490</v>
      </c>
      <c r="B648" t="s">
        <v>51</v>
      </c>
      <c r="C648" t="s">
        <v>353</v>
      </c>
      <c r="D648" t="s">
        <v>777</v>
      </c>
      <c r="E648" s="103">
        <v>1.3761855750458803E-3</v>
      </c>
      <c r="F648" s="103">
        <v>678258</v>
      </c>
      <c r="G648" s="103">
        <v>2</v>
      </c>
      <c r="H648" t="s">
        <v>54</v>
      </c>
      <c r="I648" s="103"/>
    </row>
    <row r="649" spans="1:9" x14ac:dyDescent="0.3">
      <c r="A649" t="s">
        <v>491</v>
      </c>
      <c r="B649" t="s">
        <v>51</v>
      </c>
      <c r="C649" t="s">
        <v>353</v>
      </c>
      <c r="D649" t="s">
        <v>776</v>
      </c>
      <c r="E649" s="103">
        <v>3.3870329576154005E-3</v>
      </c>
      <c r="F649" s="103">
        <v>678258</v>
      </c>
      <c r="G649" s="103">
        <v>2</v>
      </c>
      <c r="H649" t="s">
        <v>54</v>
      </c>
      <c r="I649" s="103"/>
    </row>
    <row r="650" spans="1:9" x14ac:dyDescent="0.3">
      <c r="A650" t="s">
        <v>4389</v>
      </c>
      <c r="B650" t="s">
        <v>51</v>
      </c>
      <c r="C650" t="s">
        <v>4351</v>
      </c>
      <c r="D650" t="s">
        <v>40</v>
      </c>
      <c r="E650" s="103">
        <v>6.8405824691227261E-5</v>
      </c>
      <c r="F650" s="103">
        <v>678258</v>
      </c>
      <c r="G650" s="103">
        <v>2</v>
      </c>
      <c r="H650" t="s">
        <v>54</v>
      </c>
      <c r="I650" s="103"/>
    </row>
    <row r="651" spans="1:9" x14ac:dyDescent="0.3">
      <c r="A651" t="s">
        <v>5187</v>
      </c>
      <c r="B651" t="s">
        <v>51</v>
      </c>
      <c r="C651" t="s">
        <v>4351</v>
      </c>
      <c r="D651" t="s">
        <v>5064</v>
      </c>
      <c r="E651" s="103">
        <v>6.8938653550629504E-5</v>
      </c>
      <c r="F651" s="103">
        <v>678258</v>
      </c>
      <c r="G651" s="103">
        <v>2</v>
      </c>
      <c r="H651" t="s">
        <v>54</v>
      </c>
      <c r="I651" s="103"/>
    </row>
    <row r="652" spans="1:9" x14ac:dyDescent="0.3">
      <c r="A652" t="s">
        <v>5188</v>
      </c>
      <c r="B652" t="s">
        <v>51</v>
      </c>
      <c r="C652" t="s">
        <v>4351</v>
      </c>
      <c r="D652" t="s">
        <v>5065</v>
      </c>
      <c r="E652" s="103">
        <v>6.8405824691227261E-5</v>
      </c>
      <c r="F652" s="103">
        <v>678258</v>
      </c>
      <c r="G652" s="103">
        <v>2</v>
      </c>
      <c r="H652" t="s">
        <v>54</v>
      </c>
      <c r="I652" s="103"/>
    </row>
    <row r="653" spans="1:9" x14ac:dyDescent="0.3">
      <c r="A653" t="s">
        <v>5189</v>
      </c>
      <c r="B653" t="s">
        <v>51</v>
      </c>
      <c r="C653" t="s">
        <v>4351</v>
      </c>
      <c r="D653" t="s">
        <v>5066</v>
      </c>
      <c r="E653" s="103">
        <v>6.8405824691227261E-5</v>
      </c>
      <c r="F653" s="103">
        <v>678258</v>
      </c>
      <c r="G653" s="103">
        <v>2</v>
      </c>
      <c r="H653" t="s">
        <v>54</v>
      </c>
      <c r="I653" s="103"/>
    </row>
    <row r="654" spans="1:9" x14ac:dyDescent="0.3">
      <c r="A654" t="s">
        <v>4390</v>
      </c>
      <c r="B654" t="s">
        <v>51</v>
      </c>
      <c r="C654" t="s">
        <v>4351</v>
      </c>
      <c r="D654" t="s">
        <v>42</v>
      </c>
      <c r="E654" s="103">
        <v>6.5310125792405419E-5</v>
      </c>
      <c r="F654" s="103">
        <v>678258</v>
      </c>
      <c r="G654" s="103">
        <v>2</v>
      </c>
      <c r="H654" t="s">
        <v>54</v>
      </c>
      <c r="I654" s="103"/>
    </row>
    <row r="655" spans="1:9" x14ac:dyDescent="0.3">
      <c r="A655" t="s">
        <v>4391</v>
      </c>
      <c r="B655" t="s">
        <v>51</v>
      </c>
      <c r="C655" t="s">
        <v>4351</v>
      </c>
      <c r="D655" t="s">
        <v>1763</v>
      </c>
      <c r="E655" s="103">
        <v>6.6308993867708241E-5</v>
      </c>
      <c r="F655" s="103">
        <v>678258</v>
      </c>
      <c r="G655" s="103">
        <v>2</v>
      </c>
      <c r="H655" t="s">
        <v>54</v>
      </c>
      <c r="I655" s="103"/>
    </row>
    <row r="656" spans="1:9" x14ac:dyDescent="0.3">
      <c r="A656" t="s">
        <v>4392</v>
      </c>
      <c r="B656" t="s">
        <v>51</v>
      </c>
      <c r="C656" t="s">
        <v>4351</v>
      </c>
      <c r="D656" t="s">
        <v>1764</v>
      </c>
      <c r="E656" s="103">
        <v>1.7817460913576558E-5</v>
      </c>
      <c r="F656" s="103">
        <v>678258</v>
      </c>
      <c r="G656" s="103">
        <v>2</v>
      </c>
      <c r="H656" t="s">
        <v>54</v>
      </c>
      <c r="I656" s="103"/>
    </row>
    <row r="657" spans="1:9" x14ac:dyDescent="0.3">
      <c r="A657" t="s">
        <v>4393</v>
      </c>
      <c r="B657" t="s">
        <v>51</v>
      </c>
      <c r="C657" t="s">
        <v>4351</v>
      </c>
      <c r="D657" t="s">
        <v>340</v>
      </c>
      <c r="E657" s="103">
        <v>6.7075158338157368E-5</v>
      </c>
      <c r="F657" s="103">
        <v>678258</v>
      </c>
      <c r="G657" s="103">
        <v>2</v>
      </c>
      <c r="H657" t="s">
        <v>54</v>
      </c>
      <c r="I657" s="103"/>
    </row>
    <row r="658" spans="1:9" x14ac:dyDescent="0.3">
      <c r="A658" t="s">
        <v>4394</v>
      </c>
      <c r="B658" t="s">
        <v>51</v>
      </c>
      <c r="C658" t="s">
        <v>4351</v>
      </c>
      <c r="D658" t="s">
        <v>777</v>
      </c>
      <c r="E658" s="103">
        <v>4.0591095271560387E-5</v>
      </c>
      <c r="F658" s="103">
        <v>678258</v>
      </c>
      <c r="G658" s="103">
        <v>2</v>
      </c>
      <c r="H658" t="s">
        <v>54</v>
      </c>
      <c r="I658" s="103"/>
    </row>
    <row r="659" spans="1:9" x14ac:dyDescent="0.3">
      <c r="A659" t="s">
        <v>4395</v>
      </c>
      <c r="B659" t="s">
        <v>51</v>
      </c>
      <c r="C659" t="s">
        <v>4351</v>
      </c>
      <c r="D659" t="s">
        <v>776</v>
      </c>
      <c r="E659" s="103">
        <v>1.0603148199368708E-4</v>
      </c>
      <c r="F659" s="103">
        <v>678258</v>
      </c>
      <c r="G659" s="103">
        <v>2</v>
      </c>
      <c r="H659" t="s">
        <v>54</v>
      </c>
      <c r="I659" s="103"/>
    </row>
    <row r="660" spans="1:9" x14ac:dyDescent="0.3">
      <c r="A660" t="s">
        <v>4375</v>
      </c>
      <c r="B660" t="s">
        <v>51</v>
      </c>
      <c r="C660" t="s">
        <v>4352</v>
      </c>
      <c r="D660" t="s">
        <v>40</v>
      </c>
      <c r="E660" s="103">
        <v>0</v>
      </c>
      <c r="F660" s="103">
        <v>678258</v>
      </c>
      <c r="G660" s="103">
        <v>2</v>
      </c>
      <c r="H660" t="s">
        <v>54</v>
      </c>
      <c r="I660" s="103"/>
    </row>
    <row r="661" spans="1:9" x14ac:dyDescent="0.3">
      <c r="A661" t="s">
        <v>5190</v>
      </c>
      <c r="B661" t="s">
        <v>51</v>
      </c>
      <c r="C661" t="s">
        <v>4352</v>
      </c>
      <c r="D661" t="s">
        <v>5064</v>
      </c>
      <c r="E661" s="103">
        <v>0</v>
      </c>
      <c r="F661" s="103">
        <v>678258</v>
      </c>
      <c r="G661" s="103">
        <v>2</v>
      </c>
      <c r="H661" t="s">
        <v>54</v>
      </c>
      <c r="I661" s="103"/>
    </row>
    <row r="662" spans="1:9" x14ac:dyDescent="0.3">
      <c r="A662" t="s">
        <v>5191</v>
      </c>
      <c r="B662" t="s">
        <v>51</v>
      </c>
      <c r="C662" t="s">
        <v>4352</v>
      </c>
      <c r="D662" t="s">
        <v>5065</v>
      </c>
      <c r="E662" s="103">
        <v>0</v>
      </c>
      <c r="F662" s="103">
        <v>678258</v>
      </c>
      <c r="G662" s="103">
        <v>2</v>
      </c>
      <c r="H662" t="s">
        <v>54</v>
      </c>
      <c r="I662" s="103"/>
    </row>
    <row r="663" spans="1:9" x14ac:dyDescent="0.3">
      <c r="A663" t="s">
        <v>5192</v>
      </c>
      <c r="B663" t="s">
        <v>51</v>
      </c>
      <c r="C663" t="s">
        <v>4352</v>
      </c>
      <c r="D663" t="s">
        <v>5066</v>
      </c>
      <c r="E663" s="103">
        <v>0</v>
      </c>
      <c r="F663" s="103">
        <v>678258</v>
      </c>
      <c r="G663" s="103">
        <v>2</v>
      </c>
      <c r="H663" t="s">
        <v>54</v>
      </c>
      <c r="I663" s="103"/>
    </row>
    <row r="664" spans="1:9" x14ac:dyDescent="0.3">
      <c r="A664" t="s">
        <v>4376</v>
      </c>
      <c r="B664" t="s">
        <v>51</v>
      </c>
      <c r="C664" t="s">
        <v>4352</v>
      </c>
      <c r="D664" t="s">
        <v>42</v>
      </c>
      <c r="E664" s="103">
        <v>0</v>
      </c>
      <c r="F664" s="103">
        <v>678258</v>
      </c>
      <c r="G664" s="103">
        <v>2</v>
      </c>
      <c r="H664" t="s">
        <v>54</v>
      </c>
      <c r="I664" s="103"/>
    </row>
    <row r="665" spans="1:9" x14ac:dyDescent="0.3">
      <c r="A665" t="s">
        <v>4377</v>
      </c>
      <c r="B665" t="s">
        <v>51</v>
      </c>
      <c r="C665" t="s">
        <v>4352</v>
      </c>
      <c r="D665" t="s">
        <v>1763</v>
      </c>
      <c r="E665" s="103">
        <v>0</v>
      </c>
      <c r="F665" s="103">
        <v>678258</v>
      </c>
      <c r="G665" s="103">
        <v>2</v>
      </c>
      <c r="H665" t="s">
        <v>54</v>
      </c>
      <c r="I665" s="103"/>
    </row>
    <row r="666" spans="1:9" x14ac:dyDescent="0.3">
      <c r="A666" t="s">
        <v>4378</v>
      </c>
      <c r="B666" t="s">
        <v>51</v>
      </c>
      <c r="C666" t="s">
        <v>4352</v>
      </c>
      <c r="D666" t="s">
        <v>1764</v>
      </c>
      <c r="E666" s="103">
        <v>0</v>
      </c>
      <c r="F666" s="103">
        <v>678258</v>
      </c>
      <c r="G666" s="103">
        <v>2</v>
      </c>
      <c r="H666" t="s">
        <v>54</v>
      </c>
      <c r="I666" s="103"/>
    </row>
    <row r="667" spans="1:9" x14ac:dyDescent="0.3">
      <c r="A667" t="s">
        <v>4379</v>
      </c>
      <c r="B667" t="s">
        <v>51</v>
      </c>
      <c r="C667" t="s">
        <v>4352</v>
      </c>
      <c r="D667" t="s">
        <v>340</v>
      </c>
      <c r="E667" s="103">
        <v>0</v>
      </c>
      <c r="F667" s="103">
        <v>678258</v>
      </c>
      <c r="G667" s="103">
        <v>2</v>
      </c>
      <c r="H667" t="s">
        <v>54</v>
      </c>
      <c r="I667" s="103"/>
    </row>
    <row r="668" spans="1:9" x14ac:dyDescent="0.3">
      <c r="A668" t="s">
        <v>4380</v>
      </c>
      <c r="B668" t="s">
        <v>51</v>
      </c>
      <c r="C668" t="s">
        <v>4352</v>
      </c>
      <c r="D668" t="s">
        <v>777</v>
      </c>
      <c r="E668" s="103">
        <v>0</v>
      </c>
      <c r="F668" s="103">
        <v>678258</v>
      </c>
      <c r="G668" s="103">
        <v>2</v>
      </c>
      <c r="H668" t="s">
        <v>54</v>
      </c>
      <c r="I668" s="103"/>
    </row>
    <row r="669" spans="1:9" x14ac:dyDescent="0.3">
      <c r="A669" t="s">
        <v>4381</v>
      </c>
      <c r="B669" t="s">
        <v>51</v>
      </c>
      <c r="C669" t="s">
        <v>4352</v>
      </c>
      <c r="D669" t="s">
        <v>776</v>
      </c>
      <c r="E669" s="103">
        <v>0</v>
      </c>
      <c r="F669" s="103">
        <v>678258</v>
      </c>
      <c r="G669" s="103">
        <v>2</v>
      </c>
      <c r="H669" t="s">
        <v>54</v>
      </c>
      <c r="I669" s="103"/>
    </row>
    <row r="670" spans="1:9" x14ac:dyDescent="0.3">
      <c r="A670" t="s">
        <v>4382</v>
      </c>
      <c r="B670" t="s">
        <v>51</v>
      </c>
      <c r="C670" t="s">
        <v>4353</v>
      </c>
      <c r="D670" t="s">
        <v>40</v>
      </c>
      <c r="E670" s="103">
        <v>9.1441000370976725E-6</v>
      </c>
      <c r="F670" s="103">
        <v>678258</v>
      </c>
      <c r="G670" s="103">
        <v>2</v>
      </c>
      <c r="H670" t="s">
        <v>54</v>
      </c>
      <c r="I670" s="103"/>
    </row>
    <row r="671" spans="1:9" x14ac:dyDescent="0.3">
      <c r="A671" t="s">
        <v>5193</v>
      </c>
      <c r="B671" t="s">
        <v>51</v>
      </c>
      <c r="C671" t="s">
        <v>4353</v>
      </c>
      <c r="D671" t="s">
        <v>5064</v>
      </c>
      <c r="E671" s="103">
        <v>9.3192470679417738E-6</v>
      </c>
      <c r="F671" s="103">
        <v>678258</v>
      </c>
      <c r="G671" s="103">
        <v>2</v>
      </c>
      <c r="H671" t="s">
        <v>54</v>
      </c>
      <c r="I671" s="103"/>
    </row>
    <row r="672" spans="1:9" x14ac:dyDescent="0.3">
      <c r="A672" t="s">
        <v>5194</v>
      </c>
      <c r="B672" t="s">
        <v>51</v>
      </c>
      <c r="C672" t="s">
        <v>4353</v>
      </c>
      <c r="D672" t="s">
        <v>5065</v>
      </c>
      <c r="E672" s="103">
        <v>9.1441000370976725E-6</v>
      </c>
      <c r="F672" s="103">
        <v>678258</v>
      </c>
      <c r="G672" s="103">
        <v>2</v>
      </c>
      <c r="H672" t="s">
        <v>54</v>
      </c>
      <c r="I672" s="103"/>
    </row>
    <row r="673" spans="1:9" x14ac:dyDescent="0.3">
      <c r="A673" t="s">
        <v>5195</v>
      </c>
      <c r="B673" t="s">
        <v>51</v>
      </c>
      <c r="C673" t="s">
        <v>4353</v>
      </c>
      <c r="D673" t="s">
        <v>5066</v>
      </c>
      <c r="E673" s="103">
        <v>9.1441000370976725E-6</v>
      </c>
      <c r="F673" s="103">
        <v>678258</v>
      </c>
      <c r="G673" s="103">
        <v>2</v>
      </c>
      <c r="H673" t="s">
        <v>54</v>
      </c>
      <c r="I673" s="103"/>
    </row>
    <row r="674" spans="1:9" x14ac:dyDescent="0.3">
      <c r="A674" t="s">
        <v>4383</v>
      </c>
      <c r="B674" t="s">
        <v>51</v>
      </c>
      <c r="C674" t="s">
        <v>4353</v>
      </c>
      <c r="D674" t="s">
        <v>42</v>
      </c>
      <c r="E674" s="103">
        <v>8.7947904363107845E-6</v>
      </c>
      <c r="F674" s="103">
        <v>678258</v>
      </c>
      <c r="G674" s="103">
        <v>2</v>
      </c>
      <c r="H674" t="s">
        <v>54</v>
      </c>
      <c r="I674" s="103"/>
    </row>
    <row r="675" spans="1:9" x14ac:dyDescent="0.3">
      <c r="A675" t="s">
        <v>4384</v>
      </c>
      <c r="B675" t="s">
        <v>51</v>
      </c>
      <c r="C675" t="s">
        <v>4353</v>
      </c>
      <c r="D675" t="s">
        <v>1763</v>
      </c>
      <c r="E675" s="103">
        <v>8.8030418456142695E-6</v>
      </c>
      <c r="F675" s="103">
        <v>678258</v>
      </c>
      <c r="G675" s="103">
        <v>2</v>
      </c>
      <c r="H675" t="s">
        <v>54</v>
      </c>
      <c r="I675" s="103"/>
    </row>
    <row r="676" spans="1:9" x14ac:dyDescent="0.3">
      <c r="A676" t="s">
        <v>4385</v>
      </c>
      <c r="B676" t="s">
        <v>51</v>
      </c>
      <c r="C676" t="s">
        <v>4353</v>
      </c>
      <c r="D676" t="s">
        <v>1764</v>
      </c>
      <c r="E676" s="103">
        <v>3.0627510347241274E-6</v>
      </c>
      <c r="F676" s="103">
        <v>678258</v>
      </c>
      <c r="G676" s="103">
        <v>2</v>
      </c>
      <c r="H676" t="s">
        <v>54</v>
      </c>
      <c r="I676" s="103"/>
    </row>
    <row r="677" spans="1:9" x14ac:dyDescent="0.3">
      <c r="A677" t="s">
        <v>4386</v>
      </c>
      <c r="B677" t="s">
        <v>51</v>
      </c>
      <c r="C677" t="s">
        <v>4353</v>
      </c>
      <c r="D677" t="s">
        <v>340</v>
      </c>
      <c r="E677" s="103">
        <v>8.9588263983682848E-6</v>
      </c>
      <c r="F677" s="103">
        <v>678258</v>
      </c>
      <c r="G677" s="103">
        <v>2</v>
      </c>
      <c r="H677" t="s">
        <v>54</v>
      </c>
      <c r="I677" s="103"/>
    </row>
    <row r="678" spans="1:9" x14ac:dyDescent="0.3">
      <c r="A678" t="s">
        <v>4387</v>
      </c>
      <c r="B678" t="s">
        <v>51</v>
      </c>
      <c r="C678" t="s">
        <v>4353</v>
      </c>
      <c r="D678" t="s">
        <v>777</v>
      </c>
      <c r="E678" s="103">
        <v>4.9206950228412495E-6</v>
      </c>
      <c r="F678" s="103">
        <v>678258</v>
      </c>
      <c r="G678" s="103">
        <v>2</v>
      </c>
      <c r="H678" t="s">
        <v>54</v>
      </c>
      <c r="I678" s="103"/>
    </row>
    <row r="679" spans="1:9" x14ac:dyDescent="0.3">
      <c r="A679" t="s">
        <v>4388</v>
      </c>
      <c r="B679" t="s">
        <v>51</v>
      </c>
      <c r="C679" t="s">
        <v>4353</v>
      </c>
      <c r="D679" t="s">
        <v>776</v>
      </c>
      <c r="E679" s="103">
        <v>1.319770322571568E-5</v>
      </c>
      <c r="F679" s="103">
        <v>678258</v>
      </c>
      <c r="G679" s="103">
        <v>2</v>
      </c>
      <c r="H679" t="s">
        <v>54</v>
      </c>
      <c r="I679" s="103"/>
    </row>
    <row r="680" spans="1:9" x14ac:dyDescent="0.3">
      <c r="A680" t="s">
        <v>7397</v>
      </c>
      <c r="B680" t="s">
        <v>51</v>
      </c>
      <c r="C680" t="s">
        <v>7386</v>
      </c>
      <c r="D680" t="s">
        <v>40</v>
      </c>
      <c r="E680" s="103">
        <v>5.9261724654129584E-5</v>
      </c>
      <c r="F680" s="103">
        <v>678258</v>
      </c>
      <c r="G680" s="103">
        <v>2</v>
      </c>
      <c r="H680" t="s">
        <v>54</v>
      </c>
      <c r="I680" s="103"/>
    </row>
    <row r="681" spans="1:9" x14ac:dyDescent="0.3">
      <c r="A681" t="s">
        <v>7398</v>
      </c>
      <c r="B681" t="s">
        <v>51</v>
      </c>
      <c r="C681" t="s">
        <v>7386</v>
      </c>
      <c r="D681" t="s">
        <v>5064</v>
      </c>
      <c r="E681" s="103">
        <v>5.9619406482687732E-5</v>
      </c>
      <c r="F681" s="103">
        <v>678258</v>
      </c>
      <c r="G681" s="103">
        <v>2</v>
      </c>
      <c r="H681" t="s">
        <v>54</v>
      </c>
      <c r="I681" s="103"/>
    </row>
    <row r="682" spans="1:9" x14ac:dyDescent="0.3">
      <c r="A682" t="s">
        <v>7399</v>
      </c>
      <c r="B682" t="s">
        <v>51</v>
      </c>
      <c r="C682" t="s">
        <v>7386</v>
      </c>
      <c r="D682" t="s">
        <v>5065</v>
      </c>
      <c r="E682" s="103">
        <v>5.9261724654129584E-5</v>
      </c>
      <c r="F682" s="103">
        <v>678258</v>
      </c>
      <c r="G682" s="103">
        <v>2</v>
      </c>
      <c r="H682" t="s">
        <v>54</v>
      </c>
      <c r="I682" s="103"/>
    </row>
    <row r="683" spans="1:9" x14ac:dyDescent="0.3">
      <c r="A683" t="s">
        <v>7400</v>
      </c>
      <c r="B683" t="s">
        <v>51</v>
      </c>
      <c r="C683" t="s">
        <v>7386</v>
      </c>
      <c r="D683" t="s">
        <v>5066</v>
      </c>
      <c r="E683" s="103">
        <v>5.9261724654129584E-5</v>
      </c>
      <c r="F683" s="103">
        <v>678258</v>
      </c>
      <c r="G683" s="103">
        <v>2</v>
      </c>
      <c r="H683" t="s">
        <v>54</v>
      </c>
      <c r="I683" s="103"/>
    </row>
    <row r="684" spans="1:9" x14ac:dyDescent="0.3">
      <c r="A684" t="s">
        <v>7401</v>
      </c>
      <c r="B684" t="s">
        <v>51</v>
      </c>
      <c r="C684" t="s">
        <v>7386</v>
      </c>
      <c r="D684" t="s">
        <v>42</v>
      </c>
      <c r="E684" s="103">
        <v>5.6515335356094643E-5</v>
      </c>
      <c r="F684" s="103">
        <v>678258</v>
      </c>
      <c r="G684" s="103">
        <v>2</v>
      </c>
      <c r="H684" t="s">
        <v>54</v>
      </c>
      <c r="I684" s="103"/>
    </row>
    <row r="685" spans="1:9" x14ac:dyDescent="0.3">
      <c r="A685" t="s">
        <v>7402</v>
      </c>
      <c r="B685" t="s">
        <v>51</v>
      </c>
      <c r="C685" t="s">
        <v>7386</v>
      </c>
      <c r="D685" t="s">
        <v>1763</v>
      </c>
      <c r="E685" s="103">
        <v>5.7505952022093984E-5</v>
      </c>
      <c r="F685" s="103">
        <v>678258</v>
      </c>
      <c r="G685" s="103">
        <v>2</v>
      </c>
      <c r="H685" t="s">
        <v>54</v>
      </c>
      <c r="I685" s="103"/>
    </row>
    <row r="686" spans="1:9" x14ac:dyDescent="0.3">
      <c r="A686" t="s">
        <v>7403</v>
      </c>
      <c r="B686" t="s">
        <v>51</v>
      </c>
      <c r="C686" t="s">
        <v>7386</v>
      </c>
      <c r="D686" t="s">
        <v>1764</v>
      </c>
      <c r="E686" s="103">
        <v>1.475470987885243E-5</v>
      </c>
      <c r="F686" s="103">
        <v>678258</v>
      </c>
      <c r="G686" s="103">
        <v>2</v>
      </c>
      <c r="H686" t="s">
        <v>54</v>
      </c>
      <c r="I686" s="103"/>
    </row>
    <row r="687" spans="1:9" x14ac:dyDescent="0.3">
      <c r="A687" t="s">
        <v>7404</v>
      </c>
      <c r="B687" t="s">
        <v>51</v>
      </c>
      <c r="C687" t="s">
        <v>7386</v>
      </c>
      <c r="D687" t="s">
        <v>340</v>
      </c>
      <c r="E687" s="103">
        <v>5.8116331939789082E-5</v>
      </c>
      <c r="F687" s="103">
        <v>678258</v>
      </c>
      <c r="G687" s="103">
        <v>2</v>
      </c>
      <c r="H687" t="s">
        <v>54</v>
      </c>
      <c r="I687" s="103"/>
    </row>
    <row r="688" spans="1:9" x14ac:dyDescent="0.3">
      <c r="A688" t="s">
        <v>7405</v>
      </c>
      <c r="B688" t="s">
        <v>51</v>
      </c>
      <c r="C688" t="s">
        <v>7386</v>
      </c>
      <c r="D688" t="s">
        <v>777</v>
      </c>
      <c r="E688" s="103">
        <v>3.5670400248719139E-5</v>
      </c>
      <c r="F688" s="103">
        <v>678258</v>
      </c>
      <c r="G688" s="103">
        <v>2</v>
      </c>
      <c r="H688" t="s">
        <v>54</v>
      </c>
      <c r="I688" s="103"/>
    </row>
    <row r="689" spans="1:9" x14ac:dyDescent="0.3">
      <c r="A689" t="s">
        <v>7406</v>
      </c>
      <c r="B689" t="s">
        <v>51</v>
      </c>
      <c r="C689" t="s">
        <v>7386</v>
      </c>
      <c r="D689" t="s">
        <v>776</v>
      </c>
      <c r="E689" s="103">
        <v>9.2833778767971412E-5</v>
      </c>
      <c r="F689" s="103">
        <v>678258</v>
      </c>
      <c r="G689" s="103">
        <v>2</v>
      </c>
      <c r="H689" t="s">
        <v>54</v>
      </c>
      <c r="I689" s="103"/>
    </row>
    <row r="690" spans="1:9" x14ac:dyDescent="0.3">
      <c r="A690" t="s">
        <v>4887</v>
      </c>
      <c r="B690" t="s">
        <v>51</v>
      </c>
      <c r="C690" t="s">
        <v>4868</v>
      </c>
      <c r="D690" t="s">
        <v>40</v>
      </c>
      <c r="E690" s="103">
        <v>2.236646763674951E-4</v>
      </c>
      <c r="F690" s="103">
        <v>678455</v>
      </c>
      <c r="G690" s="103">
        <v>3</v>
      </c>
      <c r="H690" t="s">
        <v>54</v>
      </c>
      <c r="I690" s="103"/>
    </row>
    <row r="691" spans="1:9" x14ac:dyDescent="0.3">
      <c r="A691" t="s">
        <v>5400</v>
      </c>
      <c r="B691" t="s">
        <v>51</v>
      </c>
      <c r="C691" t="s">
        <v>4868</v>
      </c>
      <c r="D691" t="s">
        <v>5064</v>
      </c>
      <c r="E691" s="103">
        <v>2.2881184274966776E-4</v>
      </c>
      <c r="F691" s="103">
        <v>678455</v>
      </c>
      <c r="G691" s="103">
        <v>3</v>
      </c>
      <c r="H691" t="s">
        <v>54</v>
      </c>
      <c r="I691" s="103"/>
    </row>
    <row r="692" spans="1:9" x14ac:dyDescent="0.3">
      <c r="A692" t="s">
        <v>5401</v>
      </c>
      <c r="B692" t="s">
        <v>51</v>
      </c>
      <c r="C692" t="s">
        <v>4868</v>
      </c>
      <c r="D692" t="s">
        <v>5065</v>
      </c>
      <c r="E692" s="103">
        <v>2.236646763674951E-4</v>
      </c>
      <c r="F692" s="103">
        <v>678455</v>
      </c>
      <c r="G692" s="103">
        <v>3</v>
      </c>
      <c r="H692" t="s">
        <v>54</v>
      </c>
      <c r="I692" s="103"/>
    </row>
    <row r="693" spans="1:9" x14ac:dyDescent="0.3">
      <c r="A693" t="s">
        <v>5402</v>
      </c>
      <c r="B693" t="s">
        <v>51</v>
      </c>
      <c r="C693" t="s">
        <v>4868</v>
      </c>
      <c r="D693" t="s">
        <v>5066</v>
      </c>
      <c r="E693" s="103">
        <v>2.236646763674951E-4</v>
      </c>
      <c r="F693" s="103">
        <v>678455</v>
      </c>
      <c r="G693" s="103">
        <v>3</v>
      </c>
      <c r="H693" t="s">
        <v>54</v>
      </c>
      <c r="I693" s="103"/>
    </row>
    <row r="694" spans="1:9" x14ac:dyDescent="0.3">
      <c r="A694" t="s">
        <v>4888</v>
      </c>
      <c r="B694" t="s">
        <v>51</v>
      </c>
      <c r="C694" t="s">
        <v>4868</v>
      </c>
      <c r="D694" t="s">
        <v>42</v>
      </c>
      <c r="E694" s="103">
        <v>2.2278562428967088E-4</v>
      </c>
      <c r="F694" s="103">
        <v>678455</v>
      </c>
      <c r="G694" s="103">
        <v>3</v>
      </c>
      <c r="H694" t="s">
        <v>54</v>
      </c>
      <c r="I694" s="103"/>
    </row>
    <row r="695" spans="1:9" x14ac:dyDescent="0.3">
      <c r="A695" t="s">
        <v>4889</v>
      </c>
      <c r="B695" t="s">
        <v>51</v>
      </c>
      <c r="C695" t="s">
        <v>4868</v>
      </c>
      <c r="D695" t="s">
        <v>1763</v>
      </c>
      <c r="E695" s="103">
        <v>2.367971611678558E-4</v>
      </c>
      <c r="F695" s="103">
        <v>678455</v>
      </c>
      <c r="G695" s="103">
        <v>3</v>
      </c>
      <c r="H695" t="s">
        <v>54</v>
      </c>
      <c r="I695" s="103"/>
    </row>
    <row r="696" spans="1:9" x14ac:dyDescent="0.3">
      <c r="A696" t="s">
        <v>4890</v>
      </c>
      <c r="B696" t="s">
        <v>51</v>
      </c>
      <c r="C696" t="s">
        <v>4868</v>
      </c>
      <c r="D696" t="s">
        <v>1764</v>
      </c>
      <c r="E696" s="103">
        <v>9.9681987248484159E-5</v>
      </c>
      <c r="F696" s="103">
        <v>678455</v>
      </c>
      <c r="G696" s="103">
        <v>3</v>
      </c>
      <c r="H696" t="s">
        <v>54</v>
      </c>
      <c r="I696" s="103"/>
    </row>
    <row r="697" spans="1:9" x14ac:dyDescent="0.3">
      <c r="A697" t="s">
        <v>4891</v>
      </c>
      <c r="B697" t="s">
        <v>51</v>
      </c>
      <c r="C697" t="s">
        <v>4868</v>
      </c>
      <c r="D697" t="s">
        <v>340</v>
      </c>
      <c r="E697" s="103">
        <v>2.1730812440841194E-4</v>
      </c>
      <c r="F697" s="103">
        <v>678455</v>
      </c>
      <c r="G697" s="103">
        <v>3</v>
      </c>
      <c r="H697" t="s">
        <v>54</v>
      </c>
      <c r="I697" s="103"/>
    </row>
    <row r="698" spans="1:9" x14ac:dyDescent="0.3">
      <c r="A698" t="s">
        <v>4892</v>
      </c>
      <c r="B698" t="s">
        <v>51</v>
      </c>
      <c r="C698" t="s">
        <v>4868</v>
      </c>
      <c r="D698" t="s">
        <v>777</v>
      </c>
      <c r="E698" s="103">
        <v>2.0287361538098991E-4</v>
      </c>
      <c r="F698" s="103">
        <v>678455</v>
      </c>
      <c r="G698" s="103">
        <v>3</v>
      </c>
      <c r="H698" t="s">
        <v>54</v>
      </c>
      <c r="I698" s="103"/>
    </row>
    <row r="699" spans="1:9" x14ac:dyDescent="0.3">
      <c r="A699" t="s">
        <v>4893</v>
      </c>
      <c r="B699" t="s">
        <v>51</v>
      </c>
      <c r="C699" t="s">
        <v>4868</v>
      </c>
      <c r="D699" t="s">
        <v>776</v>
      </c>
      <c r="E699" s="103">
        <v>4.7507521204807174E-4</v>
      </c>
      <c r="F699" s="103">
        <v>678455</v>
      </c>
      <c r="G699" s="103">
        <v>3</v>
      </c>
      <c r="H699" t="s">
        <v>54</v>
      </c>
      <c r="I699" s="103"/>
    </row>
    <row r="700" spans="1:9" x14ac:dyDescent="0.3">
      <c r="A700" t="s">
        <v>861</v>
      </c>
      <c r="B700" t="s">
        <v>51</v>
      </c>
      <c r="C700" t="s">
        <v>36</v>
      </c>
      <c r="D700" t="s">
        <v>40</v>
      </c>
      <c r="E700" s="103">
        <v>1.3767887579488915E-2</v>
      </c>
      <c r="F700" s="103">
        <v>678455</v>
      </c>
      <c r="G700" s="103">
        <v>3</v>
      </c>
      <c r="H700" t="s">
        <v>54</v>
      </c>
      <c r="I700" s="103"/>
    </row>
    <row r="701" spans="1:9" x14ac:dyDescent="0.3">
      <c r="A701" t="s">
        <v>5304</v>
      </c>
      <c r="B701" t="s">
        <v>51</v>
      </c>
      <c r="C701" t="s">
        <v>36</v>
      </c>
      <c r="D701" t="s">
        <v>5064</v>
      </c>
      <c r="E701" s="103">
        <v>1.3803339798313564E-2</v>
      </c>
      <c r="F701" s="103">
        <v>678455</v>
      </c>
      <c r="G701" s="103">
        <v>3</v>
      </c>
      <c r="H701" t="s">
        <v>54</v>
      </c>
      <c r="I701" s="103"/>
    </row>
    <row r="702" spans="1:9" x14ac:dyDescent="0.3">
      <c r="A702" t="s">
        <v>5305</v>
      </c>
      <c r="B702" t="s">
        <v>51</v>
      </c>
      <c r="C702" t="s">
        <v>36</v>
      </c>
      <c r="D702" t="s">
        <v>5065</v>
      </c>
      <c r="E702" s="103">
        <v>1.3767887579488915E-2</v>
      </c>
      <c r="F702" s="103">
        <v>678455</v>
      </c>
      <c r="G702" s="103">
        <v>3</v>
      </c>
      <c r="H702" t="s">
        <v>54</v>
      </c>
      <c r="I702" s="103"/>
    </row>
    <row r="703" spans="1:9" x14ac:dyDescent="0.3">
      <c r="A703" t="s">
        <v>5306</v>
      </c>
      <c r="B703" t="s">
        <v>51</v>
      </c>
      <c r="C703" t="s">
        <v>36</v>
      </c>
      <c r="D703" t="s">
        <v>5066</v>
      </c>
      <c r="E703" s="103">
        <v>1.3803339798313564E-2</v>
      </c>
      <c r="F703" s="103">
        <v>678455</v>
      </c>
      <c r="G703" s="103">
        <v>3</v>
      </c>
      <c r="H703" t="s">
        <v>54</v>
      </c>
      <c r="I703" s="103"/>
    </row>
    <row r="704" spans="1:9" x14ac:dyDescent="0.3">
      <c r="A704" t="s">
        <v>859</v>
      </c>
      <c r="B704" t="s">
        <v>51</v>
      </c>
      <c r="C704" t="s">
        <v>36</v>
      </c>
      <c r="D704" t="s">
        <v>42</v>
      </c>
      <c r="E704" s="103">
        <v>1.3305192514923184E-2</v>
      </c>
      <c r="F704" s="103">
        <v>678455</v>
      </c>
      <c r="G704" s="103">
        <v>3</v>
      </c>
      <c r="H704" t="s">
        <v>54</v>
      </c>
      <c r="I704" s="103"/>
    </row>
    <row r="705" spans="1:9" x14ac:dyDescent="0.3">
      <c r="A705" t="s">
        <v>1877</v>
      </c>
      <c r="B705" t="s">
        <v>51</v>
      </c>
      <c r="C705" t="s">
        <v>36</v>
      </c>
      <c r="D705" t="s">
        <v>1763</v>
      </c>
      <c r="E705" s="103">
        <v>1.3887019399012957E-2</v>
      </c>
      <c r="F705" s="103">
        <v>678455</v>
      </c>
      <c r="G705" s="103">
        <v>3</v>
      </c>
      <c r="H705" t="s">
        <v>54</v>
      </c>
      <c r="I705" s="103"/>
    </row>
    <row r="706" spans="1:9" x14ac:dyDescent="0.3">
      <c r="A706" t="s">
        <v>1878</v>
      </c>
      <c r="B706" t="s">
        <v>51</v>
      </c>
      <c r="C706" t="s">
        <v>36</v>
      </c>
      <c r="D706" t="s">
        <v>1764</v>
      </c>
      <c r="E706" s="103">
        <v>5.6707820178550509E-3</v>
      </c>
      <c r="F706" s="103">
        <v>678455</v>
      </c>
      <c r="G706" s="103">
        <v>3</v>
      </c>
      <c r="H706" t="s">
        <v>54</v>
      </c>
      <c r="I706" s="103"/>
    </row>
    <row r="707" spans="1:9" x14ac:dyDescent="0.3">
      <c r="A707" t="s">
        <v>860</v>
      </c>
      <c r="B707" t="s">
        <v>51</v>
      </c>
      <c r="C707" t="s">
        <v>36</v>
      </c>
      <c r="D707" t="s">
        <v>340</v>
      </c>
      <c r="E707" s="103">
        <v>1.2136810013921766E-2</v>
      </c>
      <c r="F707" s="103">
        <v>678455</v>
      </c>
      <c r="G707" s="103">
        <v>3</v>
      </c>
      <c r="H707" t="s">
        <v>54</v>
      </c>
      <c r="I707" s="103"/>
    </row>
    <row r="708" spans="1:9" x14ac:dyDescent="0.3">
      <c r="A708" t="s">
        <v>524</v>
      </c>
      <c r="B708" t="s">
        <v>51</v>
      </c>
      <c r="C708" t="s">
        <v>36</v>
      </c>
      <c r="D708" t="s">
        <v>777</v>
      </c>
      <c r="E708" s="103">
        <v>1.2859836269270871E-2</v>
      </c>
      <c r="F708" s="103">
        <v>678455</v>
      </c>
      <c r="G708" s="103">
        <v>3</v>
      </c>
      <c r="H708" t="s">
        <v>54</v>
      </c>
      <c r="I708" s="103"/>
    </row>
    <row r="709" spans="1:9" x14ac:dyDescent="0.3">
      <c r="A709" t="s">
        <v>525</v>
      </c>
      <c r="B709" t="s">
        <v>51</v>
      </c>
      <c r="C709" t="s">
        <v>36</v>
      </c>
      <c r="D709" t="s">
        <v>776</v>
      </c>
      <c r="E709" s="103">
        <v>2.8221909045895159E-2</v>
      </c>
      <c r="F709" s="103">
        <v>678455</v>
      </c>
      <c r="G709" s="103">
        <v>3</v>
      </c>
      <c r="H709" t="s">
        <v>54</v>
      </c>
      <c r="I709" s="103"/>
    </row>
    <row r="710" spans="1:9" x14ac:dyDescent="0.3">
      <c r="A710" t="s">
        <v>864</v>
      </c>
      <c r="B710" t="s">
        <v>51</v>
      </c>
      <c r="C710" t="s">
        <v>37</v>
      </c>
      <c r="D710" t="s">
        <v>40</v>
      </c>
      <c r="E710" s="103">
        <v>6.6774655443548547E-2</v>
      </c>
      <c r="F710" s="103">
        <v>678455</v>
      </c>
      <c r="G710" s="103">
        <v>3</v>
      </c>
      <c r="H710" t="s">
        <v>54</v>
      </c>
      <c r="I710" s="103"/>
    </row>
    <row r="711" spans="1:9" x14ac:dyDescent="0.3">
      <c r="A711" t="s">
        <v>5307</v>
      </c>
      <c r="B711" t="s">
        <v>51</v>
      </c>
      <c r="C711" t="s">
        <v>37</v>
      </c>
      <c r="D711" t="s">
        <v>5064</v>
      </c>
      <c r="E711" s="103">
        <v>6.7101793137727461E-2</v>
      </c>
      <c r="F711" s="103">
        <v>678455</v>
      </c>
      <c r="G711" s="103">
        <v>3</v>
      </c>
      <c r="H711" t="s">
        <v>54</v>
      </c>
      <c r="I711" s="103"/>
    </row>
    <row r="712" spans="1:9" x14ac:dyDescent="0.3">
      <c r="A712" t="s">
        <v>5308</v>
      </c>
      <c r="B712" t="s">
        <v>51</v>
      </c>
      <c r="C712" t="s">
        <v>37</v>
      </c>
      <c r="D712" t="s">
        <v>5065</v>
      </c>
      <c r="E712" s="103">
        <v>6.6774655443548547E-2</v>
      </c>
      <c r="F712" s="103">
        <v>678455</v>
      </c>
      <c r="G712" s="103">
        <v>3</v>
      </c>
      <c r="H712" t="s">
        <v>54</v>
      </c>
      <c r="I712" s="103"/>
    </row>
    <row r="713" spans="1:9" x14ac:dyDescent="0.3">
      <c r="A713" t="s">
        <v>5309</v>
      </c>
      <c r="B713" t="s">
        <v>51</v>
      </c>
      <c r="C713" t="s">
        <v>37</v>
      </c>
      <c r="D713" t="s">
        <v>5066</v>
      </c>
      <c r="E713" s="103">
        <v>6.709688090037233E-2</v>
      </c>
      <c r="F713" s="103">
        <v>678455</v>
      </c>
      <c r="G713" s="103">
        <v>3</v>
      </c>
      <c r="H713" t="s">
        <v>54</v>
      </c>
      <c r="I713" s="103"/>
    </row>
    <row r="714" spans="1:9" x14ac:dyDescent="0.3">
      <c r="A714" t="s">
        <v>862</v>
      </c>
      <c r="B714" t="s">
        <v>51</v>
      </c>
      <c r="C714" t="s">
        <v>37</v>
      </c>
      <c r="D714" t="s">
        <v>42</v>
      </c>
      <c r="E714" s="103">
        <v>6.5194904231298187E-2</v>
      </c>
      <c r="F714" s="103">
        <v>678455</v>
      </c>
      <c r="G714" s="103">
        <v>3</v>
      </c>
      <c r="H714" t="s">
        <v>54</v>
      </c>
      <c r="I714" s="103"/>
    </row>
    <row r="715" spans="1:9" x14ac:dyDescent="0.3">
      <c r="A715" t="s">
        <v>1845</v>
      </c>
      <c r="B715" t="s">
        <v>51</v>
      </c>
      <c r="C715" t="s">
        <v>37</v>
      </c>
      <c r="D715" t="s">
        <v>1763</v>
      </c>
      <c r="E715" s="103">
        <v>6.9582432872535294E-2</v>
      </c>
      <c r="F715" s="103">
        <v>678455</v>
      </c>
      <c r="G715" s="103">
        <v>3</v>
      </c>
      <c r="H715" t="s">
        <v>54</v>
      </c>
      <c r="I715" s="103"/>
    </row>
    <row r="716" spans="1:9" x14ac:dyDescent="0.3">
      <c r="A716" t="s">
        <v>1846</v>
      </c>
      <c r="B716" t="s">
        <v>51</v>
      </c>
      <c r="C716" t="s">
        <v>37</v>
      </c>
      <c r="D716" t="s">
        <v>1764</v>
      </c>
      <c r="E716" s="103">
        <v>3.2954121842805745E-2</v>
      </c>
      <c r="F716" s="103">
        <v>678455</v>
      </c>
      <c r="G716" s="103">
        <v>3</v>
      </c>
      <c r="H716" t="s">
        <v>54</v>
      </c>
      <c r="I716" s="103"/>
    </row>
    <row r="717" spans="1:9" x14ac:dyDescent="0.3">
      <c r="A717" t="s">
        <v>863</v>
      </c>
      <c r="B717" t="s">
        <v>51</v>
      </c>
      <c r="C717" t="s">
        <v>37</v>
      </c>
      <c r="D717" t="s">
        <v>340</v>
      </c>
      <c r="E717" s="103">
        <v>5.8467371283131293E-2</v>
      </c>
      <c r="F717" s="103">
        <v>678455</v>
      </c>
      <c r="G717" s="103">
        <v>3</v>
      </c>
      <c r="H717" t="s">
        <v>54</v>
      </c>
      <c r="I717" s="103"/>
    </row>
    <row r="718" spans="1:9" x14ac:dyDescent="0.3">
      <c r="A718" t="s">
        <v>526</v>
      </c>
      <c r="B718" t="s">
        <v>51</v>
      </c>
      <c r="C718" t="s">
        <v>37</v>
      </c>
      <c r="D718" t="s">
        <v>777</v>
      </c>
      <c r="E718" s="103">
        <v>6.0524886613188687E-2</v>
      </c>
      <c r="F718" s="103">
        <v>678455</v>
      </c>
      <c r="G718" s="103">
        <v>3</v>
      </c>
      <c r="H718" t="s">
        <v>54</v>
      </c>
      <c r="I718" s="103"/>
    </row>
    <row r="719" spans="1:9" x14ac:dyDescent="0.3">
      <c r="A719" t="s">
        <v>527</v>
      </c>
      <c r="B719" t="s">
        <v>51</v>
      </c>
      <c r="C719" t="s">
        <v>37</v>
      </c>
      <c r="D719" t="s">
        <v>776</v>
      </c>
      <c r="E719" s="103">
        <v>0.13746275581928372</v>
      </c>
      <c r="F719" s="103">
        <v>678455</v>
      </c>
      <c r="G719" s="103">
        <v>3</v>
      </c>
      <c r="H719" t="s">
        <v>54</v>
      </c>
      <c r="I719" s="103"/>
    </row>
    <row r="720" spans="1:9" x14ac:dyDescent="0.3">
      <c r="A720" t="s">
        <v>867</v>
      </c>
      <c r="B720" t="s">
        <v>51</v>
      </c>
      <c r="C720" t="s">
        <v>38</v>
      </c>
      <c r="D720" t="s">
        <v>40</v>
      </c>
      <c r="E720" s="103">
        <v>2.0432596761669346E-2</v>
      </c>
      <c r="F720" s="103">
        <v>678455</v>
      </c>
      <c r="G720" s="103">
        <v>3</v>
      </c>
      <c r="H720" t="s">
        <v>54</v>
      </c>
      <c r="I720" s="103"/>
    </row>
    <row r="721" spans="1:9" x14ac:dyDescent="0.3">
      <c r="A721" t="s">
        <v>5310</v>
      </c>
      <c r="B721" t="s">
        <v>51</v>
      </c>
      <c r="C721" t="s">
        <v>38</v>
      </c>
      <c r="D721" t="s">
        <v>5064</v>
      </c>
      <c r="E721" s="103">
        <v>2.0471652013245578E-2</v>
      </c>
      <c r="F721" s="103">
        <v>678455</v>
      </c>
      <c r="G721" s="103">
        <v>3</v>
      </c>
      <c r="H721" t="s">
        <v>54</v>
      </c>
      <c r="I721" s="103"/>
    </row>
    <row r="722" spans="1:9" x14ac:dyDescent="0.3">
      <c r="A722" t="s">
        <v>5311</v>
      </c>
      <c r="B722" t="s">
        <v>51</v>
      </c>
      <c r="C722" t="s">
        <v>38</v>
      </c>
      <c r="D722" t="s">
        <v>5065</v>
      </c>
      <c r="E722" s="103">
        <v>2.0432596761669346E-2</v>
      </c>
      <c r="F722" s="103">
        <v>678455</v>
      </c>
      <c r="G722" s="103">
        <v>3</v>
      </c>
      <c r="H722" t="s">
        <v>54</v>
      </c>
      <c r="I722" s="103"/>
    </row>
    <row r="723" spans="1:9" x14ac:dyDescent="0.3">
      <c r="A723" t="s">
        <v>5312</v>
      </c>
      <c r="B723" t="s">
        <v>51</v>
      </c>
      <c r="C723" t="s">
        <v>38</v>
      </c>
      <c r="D723" t="s">
        <v>5066</v>
      </c>
      <c r="E723" s="103">
        <v>2.0471652013245578E-2</v>
      </c>
      <c r="F723" s="103">
        <v>678455</v>
      </c>
      <c r="G723" s="103">
        <v>3</v>
      </c>
      <c r="H723" t="s">
        <v>54</v>
      </c>
      <c r="I723" s="103"/>
    </row>
    <row r="724" spans="1:9" x14ac:dyDescent="0.3">
      <c r="A724" t="s">
        <v>865</v>
      </c>
      <c r="B724" t="s">
        <v>51</v>
      </c>
      <c r="C724" t="s">
        <v>38</v>
      </c>
      <c r="D724" t="s">
        <v>42</v>
      </c>
      <c r="E724" s="103">
        <v>2.0284467493475195E-2</v>
      </c>
      <c r="F724" s="103">
        <v>678455</v>
      </c>
      <c r="G724" s="103">
        <v>3</v>
      </c>
      <c r="H724" t="s">
        <v>54</v>
      </c>
      <c r="I724" s="103"/>
    </row>
    <row r="725" spans="1:9" x14ac:dyDescent="0.3">
      <c r="A725" t="s">
        <v>1847</v>
      </c>
      <c r="B725" t="s">
        <v>51</v>
      </c>
      <c r="C725" t="s">
        <v>38</v>
      </c>
      <c r="D725" t="s">
        <v>1763</v>
      </c>
      <c r="E725" s="103">
        <v>2.2367053402176887E-2</v>
      </c>
      <c r="F725" s="103">
        <v>678455</v>
      </c>
      <c r="G725" s="103">
        <v>3</v>
      </c>
      <c r="H725" t="s">
        <v>54</v>
      </c>
      <c r="I725" s="103"/>
    </row>
    <row r="726" spans="1:9" x14ac:dyDescent="0.3">
      <c r="A726" t="s">
        <v>1848</v>
      </c>
      <c r="B726" t="s">
        <v>51</v>
      </c>
      <c r="C726" t="s">
        <v>38</v>
      </c>
      <c r="D726" t="s">
        <v>1764</v>
      </c>
      <c r="E726" s="103">
        <v>1.3172278659660286E-2</v>
      </c>
      <c r="F726" s="103">
        <v>678455</v>
      </c>
      <c r="G726" s="103">
        <v>3</v>
      </c>
      <c r="H726" t="s">
        <v>54</v>
      </c>
      <c r="I726" s="103"/>
    </row>
    <row r="727" spans="1:9" x14ac:dyDescent="0.3">
      <c r="A727" t="s">
        <v>866</v>
      </c>
      <c r="B727" t="s">
        <v>51</v>
      </c>
      <c r="C727" t="s">
        <v>38</v>
      </c>
      <c r="D727" t="s">
        <v>340</v>
      </c>
      <c r="E727" s="103">
        <v>1.3835500772480585E-2</v>
      </c>
      <c r="F727" s="103">
        <v>678455</v>
      </c>
      <c r="G727" s="103">
        <v>3</v>
      </c>
      <c r="H727" t="s">
        <v>54</v>
      </c>
      <c r="I727" s="103"/>
    </row>
    <row r="728" spans="1:9" x14ac:dyDescent="0.3">
      <c r="A728" t="s">
        <v>528</v>
      </c>
      <c r="B728" t="s">
        <v>51</v>
      </c>
      <c r="C728" t="s">
        <v>38</v>
      </c>
      <c r="D728" t="s">
        <v>777</v>
      </c>
      <c r="E728" s="103">
        <v>1.9086963160284517E-2</v>
      </c>
      <c r="F728" s="103">
        <v>678455</v>
      </c>
      <c r="G728" s="103">
        <v>3</v>
      </c>
      <c r="H728" t="s">
        <v>54</v>
      </c>
      <c r="I728" s="103"/>
    </row>
    <row r="729" spans="1:9" x14ac:dyDescent="0.3">
      <c r="A729" t="s">
        <v>529</v>
      </c>
      <c r="B729" t="s">
        <v>51</v>
      </c>
      <c r="C729" t="s">
        <v>38</v>
      </c>
      <c r="D729" t="s">
        <v>776</v>
      </c>
      <c r="E729" s="103">
        <v>4.2084598458163862E-2</v>
      </c>
      <c r="F729" s="103">
        <v>678455</v>
      </c>
      <c r="G729" s="103">
        <v>3</v>
      </c>
      <c r="H729" t="s">
        <v>54</v>
      </c>
      <c r="I729" s="103"/>
    </row>
    <row r="730" spans="1:9" x14ac:dyDescent="0.3">
      <c r="A730" t="s">
        <v>1146</v>
      </c>
      <c r="B730" t="s">
        <v>51</v>
      </c>
      <c r="C730" t="s">
        <v>39</v>
      </c>
      <c r="D730" t="s">
        <v>40</v>
      </c>
      <c r="E730" s="103">
        <v>0</v>
      </c>
      <c r="F730" s="103">
        <v>678455</v>
      </c>
      <c r="G730" s="103">
        <v>3</v>
      </c>
      <c r="H730" t="s">
        <v>54</v>
      </c>
      <c r="I730" s="103"/>
    </row>
    <row r="731" spans="1:9" x14ac:dyDescent="0.3">
      <c r="A731" t="s">
        <v>5313</v>
      </c>
      <c r="B731" t="s">
        <v>51</v>
      </c>
      <c r="C731" t="s">
        <v>39</v>
      </c>
      <c r="D731" t="s">
        <v>5064</v>
      </c>
      <c r="E731" s="103">
        <v>0</v>
      </c>
      <c r="F731" s="103">
        <v>678455</v>
      </c>
      <c r="G731" s="103">
        <v>3</v>
      </c>
      <c r="H731" t="s">
        <v>54</v>
      </c>
      <c r="I731" s="103"/>
    </row>
    <row r="732" spans="1:9" x14ac:dyDescent="0.3">
      <c r="A732" t="s">
        <v>5314</v>
      </c>
      <c r="B732" t="s">
        <v>51</v>
      </c>
      <c r="C732" t="s">
        <v>39</v>
      </c>
      <c r="D732" t="s">
        <v>5065</v>
      </c>
      <c r="E732" s="103">
        <v>0</v>
      </c>
      <c r="F732" s="103">
        <v>678455</v>
      </c>
      <c r="G732" s="103">
        <v>3</v>
      </c>
      <c r="H732" t="s">
        <v>54</v>
      </c>
      <c r="I732" s="103"/>
    </row>
    <row r="733" spans="1:9" x14ac:dyDescent="0.3">
      <c r="A733" t="s">
        <v>5315</v>
      </c>
      <c r="B733" t="s">
        <v>51</v>
      </c>
      <c r="C733" t="s">
        <v>39</v>
      </c>
      <c r="D733" t="s">
        <v>5066</v>
      </c>
      <c r="E733" s="103">
        <v>0</v>
      </c>
      <c r="F733" s="103">
        <v>678455</v>
      </c>
      <c r="G733" s="103">
        <v>3</v>
      </c>
      <c r="H733" t="s">
        <v>54</v>
      </c>
      <c r="I733" s="103"/>
    </row>
    <row r="734" spans="1:9" x14ac:dyDescent="0.3">
      <c r="A734" t="s">
        <v>1147</v>
      </c>
      <c r="B734" t="s">
        <v>51</v>
      </c>
      <c r="C734" t="s">
        <v>39</v>
      </c>
      <c r="D734" t="s">
        <v>42</v>
      </c>
      <c r="E734" s="103">
        <v>0</v>
      </c>
      <c r="F734" s="103">
        <v>678455</v>
      </c>
      <c r="G734" s="103">
        <v>3</v>
      </c>
      <c r="H734" t="s">
        <v>54</v>
      </c>
      <c r="I734" s="103"/>
    </row>
    <row r="735" spans="1:9" x14ac:dyDescent="0.3">
      <c r="A735" t="s">
        <v>1849</v>
      </c>
      <c r="B735" t="s">
        <v>51</v>
      </c>
      <c r="C735" t="s">
        <v>39</v>
      </c>
      <c r="D735" t="s">
        <v>1763</v>
      </c>
      <c r="E735" s="103">
        <v>0</v>
      </c>
      <c r="F735" s="103">
        <v>678455</v>
      </c>
      <c r="G735" s="103">
        <v>3</v>
      </c>
      <c r="H735" t="s">
        <v>54</v>
      </c>
      <c r="I735" s="103"/>
    </row>
    <row r="736" spans="1:9" x14ac:dyDescent="0.3">
      <c r="A736" t="s">
        <v>1850</v>
      </c>
      <c r="B736" t="s">
        <v>51</v>
      </c>
      <c r="C736" t="s">
        <v>39</v>
      </c>
      <c r="D736" t="s">
        <v>1764</v>
      </c>
      <c r="E736" s="103">
        <v>0</v>
      </c>
      <c r="F736" s="103">
        <v>678455</v>
      </c>
      <c r="G736" s="103">
        <v>3</v>
      </c>
      <c r="H736" t="s">
        <v>54</v>
      </c>
      <c r="I736" s="103"/>
    </row>
    <row r="737" spans="1:9" x14ac:dyDescent="0.3">
      <c r="A737" t="s">
        <v>1148</v>
      </c>
      <c r="B737" t="s">
        <v>51</v>
      </c>
      <c r="C737" t="s">
        <v>39</v>
      </c>
      <c r="D737" t="s">
        <v>340</v>
      </c>
      <c r="E737" s="103">
        <v>0</v>
      </c>
      <c r="F737" s="103">
        <v>678455</v>
      </c>
      <c r="G737" s="103">
        <v>3</v>
      </c>
      <c r="H737" t="s">
        <v>54</v>
      </c>
      <c r="I737" s="103"/>
    </row>
    <row r="738" spans="1:9" x14ac:dyDescent="0.3">
      <c r="A738" t="s">
        <v>1149</v>
      </c>
      <c r="B738" t="s">
        <v>51</v>
      </c>
      <c r="C738" t="s">
        <v>39</v>
      </c>
      <c r="D738" t="s">
        <v>777</v>
      </c>
      <c r="E738" s="103">
        <v>0</v>
      </c>
      <c r="F738" s="103">
        <v>678455</v>
      </c>
      <c r="G738" s="103">
        <v>3</v>
      </c>
      <c r="H738" t="s">
        <v>54</v>
      </c>
      <c r="I738" s="103"/>
    </row>
    <row r="739" spans="1:9" x14ac:dyDescent="0.3">
      <c r="A739" t="s">
        <v>1150</v>
      </c>
      <c r="B739" t="s">
        <v>51</v>
      </c>
      <c r="C739" t="s">
        <v>39</v>
      </c>
      <c r="D739" t="s">
        <v>776</v>
      </c>
      <c r="E739" s="103">
        <v>0</v>
      </c>
      <c r="F739" s="103">
        <v>678455</v>
      </c>
      <c r="G739" s="103">
        <v>3</v>
      </c>
      <c r="H739" t="s">
        <v>54</v>
      </c>
      <c r="I739" s="103"/>
    </row>
    <row r="740" spans="1:9" x14ac:dyDescent="0.3">
      <c r="A740" t="s">
        <v>2636</v>
      </c>
      <c r="B740" t="s">
        <v>51</v>
      </c>
      <c r="C740" t="s">
        <v>2584</v>
      </c>
      <c r="D740" t="s">
        <v>40</v>
      </c>
      <c r="E740" s="103">
        <v>2.441397085758711E-3</v>
      </c>
      <c r="F740" s="103">
        <v>678455</v>
      </c>
      <c r="G740" s="103">
        <v>3</v>
      </c>
      <c r="H740" t="s">
        <v>54</v>
      </c>
      <c r="I740" s="103"/>
    </row>
    <row r="741" spans="1:9" x14ac:dyDescent="0.3">
      <c r="A741" t="s">
        <v>5316</v>
      </c>
      <c r="B741" t="s">
        <v>51</v>
      </c>
      <c r="C741" t="s">
        <v>2584</v>
      </c>
      <c r="D741" t="s">
        <v>5064</v>
      </c>
      <c r="E741" s="103">
        <v>2.4479730127842732E-3</v>
      </c>
      <c r="F741" s="103">
        <v>678455</v>
      </c>
      <c r="G741" s="103">
        <v>3</v>
      </c>
      <c r="H741" t="s">
        <v>54</v>
      </c>
      <c r="I741" s="103"/>
    </row>
    <row r="742" spans="1:9" x14ac:dyDescent="0.3">
      <c r="A742" t="s">
        <v>5317</v>
      </c>
      <c r="B742" t="s">
        <v>51</v>
      </c>
      <c r="C742" t="s">
        <v>2584</v>
      </c>
      <c r="D742" t="s">
        <v>5065</v>
      </c>
      <c r="E742" s="103">
        <v>2.441397085758711E-3</v>
      </c>
      <c r="F742" s="103">
        <v>678455</v>
      </c>
      <c r="G742" s="103">
        <v>3</v>
      </c>
      <c r="H742" t="s">
        <v>54</v>
      </c>
      <c r="I742" s="103"/>
    </row>
    <row r="743" spans="1:9" x14ac:dyDescent="0.3">
      <c r="A743" t="s">
        <v>5318</v>
      </c>
      <c r="B743" t="s">
        <v>51</v>
      </c>
      <c r="C743" t="s">
        <v>2584</v>
      </c>
      <c r="D743" t="s">
        <v>5066</v>
      </c>
      <c r="E743" s="103">
        <v>2.4478533476498367E-3</v>
      </c>
      <c r="F743" s="103">
        <v>678455</v>
      </c>
      <c r="G743" s="103">
        <v>3</v>
      </c>
      <c r="H743" t="s">
        <v>54</v>
      </c>
      <c r="I743" s="103"/>
    </row>
    <row r="744" spans="1:9" x14ac:dyDescent="0.3">
      <c r="A744" t="s">
        <v>2637</v>
      </c>
      <c r="B744" t="s">
        <v>51</v>
      </c>
      <c r="C744" t="s">
        <v>2584</v>
      </c>
      <c r="D744" t="s">
        <v>42</v>
      </c>
      <c r="E744" s="103">
        <v>2.3649770823203505E-3</v>
      </c>
      <c r="F744" s="103">
        <v>678455</v>
      </c>
      <c r="G744" s="103">
        <v>3</v>
      </c>
      <c r="H744" t="s">
        <v>54</v>
      </c>
      <c r="I744" s="103"/>
    </row>
    <row r="745" spans="1:9" x14ac:dyDescent="0.3">
      <c r="A745" t="s">
        <v>2638</v>
      </c>
      <c r="B745" t="s">
        <v>51</v>
      </c>
      <c r="C745" t="s">
        <v>2584</v>
      </c>
      <c r="D745" t="s">
        <v>1763</v>
      </c>
      <c r="E745" s="103">
        <v>2.4645518929534115E-3</v>
      </c>
      <c r="F745" s="103">
        <v>678455</v>
      </c>
      <c r="G745" s="103">
        <v>3</v>
      </c>
      <c r="H745" t="s">
        <v>54</v>
      </c>
      <c r="I745" s="103"/>
    </row>
    <row r="746" spans="1:9" x14ac:dyDescent="0.3">
      <c r="A746" t="s">
        <v>2639</v>
      </c>
      <c r="B746" t="s">
        <v>51</v>
      </c>
      <c r="C746" t="s">
        <v>2584</v>
      </c>
      <c r="D746" t="s">
        <v>1764</v>
      </c>
      <c r="E746" s="103">
        <v>1.0422265135369571E-3</v>
      </c>
      <c r="F746" s="103">
        <v>678455</v>
      </c>
      <c r="G746" s="103">
        <v>3</v>
      </c>
      <c r="H746" t="s">
        <v>54</v>
      </c>
      <c r="I746" s="103"/>
    </row>
    <row r="747" spans="1:9" x14ac:dyDescent="0.3">
      <c r="A747" t="s">
        <v>2640</v>
      </c>
      <c r="B747" t="s">
        <v>51</v>
      </c>
      <c r="C747" t="s">
        <v>2584</v>
      </c>
      <c r="D747" t="s">
        <v>340</v>
      </c>
      <c r="E747" s="103">
        <v>2.2346692905897275E-3</v>
      </c>
      <c r="F747" s="103">
        <v>678455</v>
      </c>
      <c r="G747" s="103">
        <v>3</v>
      </c>
      <c r="H747" t="s">
        <v>54</v>
      </c>
      <c r="I747" s="103"/>
    </row>
    <row r="748" spans="1:9" x14ac:dyDescent="0.3">
      <c r="A748" t="s">
        <v>2641</v>
      </c>
      <c r="B748" t="s">
        <v>51</v>
      </c>
      <c r="C748" t="s">
        <v>2584</v>
      </c>
      <c r="D748" t="s">
        <v>777</v>
      </c>
      <c r="E748" s="103">
        <v>2.2726114272832486E-3</v>
      </c>
      <c r="F748" s="103">
        <v>678455</v>
      </c>
      <c r="G748" s="103">
        <v>3</v>
      </c>
      <c r="H748" t="s">
        <v>54</v>
      </c>
      <c r="I748" s="103"/>
    </row>
    <row r="749" spans="1:9" x14ac:dyDescent="0.3">
      <c r="A749" t="s">
        <v>2642</v>
      </c>
      <c r="B749" t="s">
        <v>51</v>
      </c>
      <c r="C749" t="s">
        <v>2584</v>
      </c>
      <c r="D749" t="s">
        <v>776</v>
      </c>
      <c r="E749" s="103">
        <v>5.0299509006199155E-3</v>
      </c>
      <c r="F749" s="103">
        <v>678455</v>
      </c>
      <c r="G749" s="103">
        <v>3</v>
      </c>
      <c r="H749" t="s">
        <v>54</v>
      </c>
      <c r="I749" s="103"/>
    </row>
    <row r="750" spans="1:9" x14ac:dyDescent="0.3">
      <c r="A750" t="s">
        <v>2643</v>
      </c>
      <c r="B750" t="s">
        <v>51</v>
      </c>
      <c r="C750" t="s">
        <v>2585</v>
      </c>
      <c r="D750" t="s">
        <v>40</v>
      </c>
      <c r="E750" s="103">
        <v>4.1265701776497616E-3</v>
      </c>
      <c r="F750" s="103">
        <v>678455</v>
      </c>
      <c r="G750" s="103">
        <v>3</v>
      </c>
      <c r="H750" t="s">
        <v>54</v>
      </c>
      <c r="I750" s="103"/>
    </row>
    <row r="751" spans="1:9" x14ac:dyDescent="0.3">
      <c r="A751" t="s">
        <v>5319</v>
      </c>
      <c r="B751" t="s">
        <v>51</v>
      </c>
      <c r="C751" t="s">
        <v>2585</v>
      </c>
      <c r="D751" t="s">
        <v>5064</v>
      </c>
      <c r="E751" s="103">
        <v>4.1769262848138115E-3</v>
      </c>
      <c r="F751" s="103">
        <v>678455</v>
      </c>
      <c r="G751" s="103">
        <v>3</v>
      </c>
      <c r="H751" t="s">
        <v>54</v>
      </c>
      <c r="I751" s="103"/>
    </row>
    <row r="752" spans="1:9" x14ac:dyDescent="0.3">
      <c r="A752" t="s">
        <v>5320</v>
      </c>
      <c r="B752" t="s">
        <v>51</v>
      </c>
      <c r="C752" t="s">
        <v>2585</v>
      </c>
      <c r="D752" t="s">
        <v>5065</v>
      </c>
      <c r="E752" s="103">
        <v>4.1265701776497616E-3</v>
      </c>
      <c r="F752" s="103">
        <v>678455</v>
      </c>
      <c r="G752" s="103">
        <v>3</v>
      </c>
      <c r="H752" t="s">
        <v>54</v>
      </c>
      <c r="I752" s="103"/>
    </row>
    <row r="753" spans="1:9" x14ac:dyDescent="0.3">
      <c r="A753" t="s">
        <v>5321</v>
      </c>
      <c r="B753" t="s">
        <v>51</v>
      </c>
      <c r="C753" t="s">
        <v>2585</v>
      </c>
      <c r="D753" t="s">
        <v>5066</v>
      </c>
      <c r="E753" s="103">
        <v>4.1767429224664572E-3</v>
      </c>
      <c r="F753" s="103">
        <v>678455</v>
      </c>
      <c r="G753" s="103">
        <v>3</v>
      </c>
      <c r="H753" t="s">
        <v>54</v>
      </c>
      <c r="I753" s="103"/>
    </row>
    <row r="754" spans="1:9" x14ac:dyDescent="0.3">
      <c r="A754" t="s">
        <v>2644</v>
      </c>
      <c r="B754" t="s">
        <v>51</v>
      </c>
      <c r="C754" t="s">
        <v>2585</v>
      </c>
      <c r="D754" t="s">
        <v>42</v>
      </c>
      <c r="E754" s="103">
        <v>4.0508648181291499E-3</v>
      </c>
      <c r="F754" s="103">
        <v>678455</v>
      </c>
      <c r="G754" s="103">
        <v>3</v>
      </c>
      <c r="H754" t="s">
        <v>54</v>
      </c>
      <c r="I754" s="103"/>
    </row>
    <row r="755" spans="1:9" x14ac:dyDescent="0.3">
      <c r="A755" t="s">
        <v>2645</v>
      </c>
      <c r="B755" t="s">
        <v>51</v>
      </c>
      <c r="C755" t="s">
        <v>2585</v>
      </c>
      <c r="D755" t="s">
        <v>1763</v>
      </c>
      <c r="E755" s="103">
        <v>4.1243453831433024E-3</v>
      </c>
      <c r="F755" s="103">
        <v>678455</v>
      </c>
      <c r="G755" s="103">
        <v>3</v>
      </c>
      <c r="H755" t="s">
        <v>54</v>
      </c>
      <c r="I755" s="103"/>
    </row>
    <row r="756" spans="1:9" x14ac:dyDescent="0.3">
      <c r="A756" t="s">
        <v>2646</v>
      </c>
      <c r="B756" t="s">
        <v>51</v>
      </c>
      <c r="C756" t="s">
        <v>2585</v>
      </c>
      <c r="D756" t="s">
        <v>1764</v>
      </c>
      <c r="E756" s="103">
        <v>1.4746764213566205E-3</v>
      </c>
      <c r="F756" s="103">
        <v>678455</v>
      </c>
      <c r="G756" s="103">
        <v>3</v>
      </c>
      <c r="H756" t="s">
        <v>54</v>
      </c>
      <c r="I756" s="103"/>
    </row>
    <row r="757" spans="1:9" x14ac:dyDescent="0.3">
      <c r="A757" t="s">
        <v>2647</v>
      </c>
      <c r="B757" t="s">
        <v>51</v>
      </c>
      <c r="C757" t="s">
        <v>2585</v>
      </c>
      <c r="D757" t="s">
        <v>340</v>
      </c>
      <c r="E757" s="103">
        <v>3.9644300360510793E-3</v>
      </c>
      <c r="F757" s="103">
        <v>678455</v>
      </c>
      <c r="G757" s="103">
        <v>3</v>
      </c>
      <c r="H757" t="s">
        <v>54</v>
      </c>
      <c r="I757" s="103"/>
    </row>
    <row r="758" spans="1:9" x14ac:dyDescent="0.3">
      <c r="A758" t="s">
        <v>2648</v>
      </c>
      <c r="B758" t="s">
        <v>51</v>
      </c>
      <c r="C758" t="s">
        <v>2585</v>
      </c>
      <c r="D758" t="s">
        <v>777</v>
      </c>
      <c r="E758" s="103">
        <v>3.0319748962820388E-3</v>
      </c>
      <c r="F758" s="103">
        <v>678455</v>
      </c>
      <c r="G758" s="103">
        <v>3</v>
      </c>
      <c r="H758" t="s">
        <v>54</v>
      </c>
      <c r="I758" s="103"/>
    </row>
    <row r="759" spans="1:9" x14ac:dyDescent="0.3">
      <c r="A759" t="s">
        <v>2649</v>
      </c>
      <c r="B759" t="s">
        <v>51</v>
      </c>
      <c r="C759" t="s">
        <v>2585</v>
      </c>
      <c r="D759" t="s">
        <v>776</v>
      </c>
      <c r="E759" s="103">
        <v>8.1320026303612243E-3</v>
      </c>
      <c r="F759" s="103">
        <v>678455</v>
      </c>
      <c r="G759" s="103">
        <v>3</v>
      </c>
      <c r="H759" t="s">
        <v>54</v>
      </c>
      <c r="I759" s="103"/>
    </row>
    <row r="760" spans="1:9" x14ac:dyDescent="0.3">
      <c r="A760" t="s">
        <v>2629</v>
      </c>
      <c r="B760" t="s">
        <v>51</v>
      </c>
      <c r="C760" t="s">
        <v>2586</v>
      </c>
      <c r="D760" t="s">
        <v>40</v>
      </c>
      <c r="E760" s="103">
        <v>7.9533886806683047E-4</v>
      </c>
      <c r="F760" s="103">
        <v>678455</v>
      </c>
      <c r="G760" s="103">
        <v>3</v>
      </c>
      <c r="H760" t="s">
        <v>54</v>
      </c>
      <c r="I760" s="103"/>
    </row>
    <row r="761" spans="1:9" x14ac:dyDescent="0.3">
      <c r="A761" t="s">
        <v>5322</v>
      </c>
      <c r="B761" t="s">
        <v>51</v>
      </c>
      <c r="C761" t="s">
        <v>2586</v>
      </c>
      <c r="D761" t="s">
        <v>5064</v>
      </c>
      <c r="E761" s="103">
        <v>7.9533886806683047E-4</v>
      </c>
      <c r="F761" s="103">
        <v>678455</v>
      </c>
      <c r="G761" s="103">
        <v>3</v>
      </c>
      <c r="H761" t="s">
        <v>54</v>
      </c>
      <c r="I761" s="103"/>
    </row>
    <row r="762" spans="1:9" x14ac:dyDescent="0.3">
      <c r="A762" t="s">
        <v>5323</v>
      </c>
      <c r="B762" t="s">
        <v>51</v>
      </c>
      <c r="C762" t="s">
        <v>2586</v>
      </c>
      <c r="D762" t="s">
        <v>5065</v>
      </c>
      <c r="E762" s="103">
        <v>7.9533886806683047E-4</v>
      </c>
      <c r="F762" s="103">
        <v>678455</v>
      </c>
      <c r="G762" s="103">
        <v>3</v>
      </c>
      <c r="H762" t="s">
        <v>54</v>
      </c>
      <c r="I762" s="103"/>
    </row>
    <row r="763" spans="1:9" x14ac:dyDescent="0.3">
      <c r="A763" t="s">
        <v>5324</v>
      </c>
      <c r="B763" t="s">
        <v>51</v>
      </c>
      <c r="C763" t="s">
        <v>2586</v>
      </c>
      <c r="D763" t="s">
        <v>5066</v>
      </c>
      <c r="E763" s="103">
        <v>7.9533886806683047E-4</v>
      </c>
      <c r="F763" s="103">
        <v>678455</v>
      </c>
      <c r="G763" s="103">
        <v>3</v>
      </c>
      <c r="H763" t="s">
        <v>54</v>
      </c>
      <c r="I763" s="103"/>
    </row>
    <row r="764" spans="1:9" x14ac:dyDescent="0.3">
      <c r="A764" t="s">
        <v>2630</v>
      </c>
      <c r="B764" t="s">
        <v>51</v>
      </c>
      <c r="C764" t="s">
        <v>2586</v>
      </c>
      <c r="D764" t="s">
        <v>42</v>
      </c>
      <c r="E764" s="103">
        <v>7.5642351009682317E-4</v>
      </c>
      <c r="F764" s="103">
        <v>678455</v>
      </c>
      <c r="G764" s="103">
        <v>3</v>
      </c>
      <c r="H764" t="s">
        <v>54</v>
      </c>
      <c r="I764" s="103"/>
    </row>
    <row r="765" spans="1:9" x14ac:dyDescent="0.3">
      <c r="A765" t="s">
        <v>2631</v>
      </c>
      <c r="B765" t="s">
        <v>51</v>
      </c>
      <c r="C765" t="s">
        <v>2586</v>
      </c>
      <c r="D765" t="s">
        <v>1763</v>
      </c>
      <c r="E765" s="103">
        <v>7.2150870535740892E-4</v>
      </c>
      <c r="F765" s="103">
        <v>678455</v>
      </c>
      <c r="G765" s="103">
        <v>3</v>
      </c>
      <c r="H765" t="s">
        <v>54</v>
      </c>
      <c r="I765" s="103"/>
    </row>
    <row r="766" spans="1:9" x14ac:dyDescent="0.3">
      <c r="A766" t="s">
        <v>2632</v>
      </c>
      <c r="B766" t="s">
        <v>51</v>
      </c>
      <c r="C766" t="s">
        <v>2586</v>
      </c>
      <c r="D766" t="s">
        <v>1764</v>
      </c>
      <c r="E766" s="103">
        <v>2.0243682519019822E-4</v>
      </c>
      <c r="F766" s="103">
        <v>678455</v>
      </c>
      <c r="G766" s="103">
        <v>3</v>
      </c>
      <c r="H766" t="s">
        <v>54</v>
      </c>
      <c r="I766" s="103"/>
    </row>
    <row r="767" spans="1:9" x14ac:dyDescent="0.3">
      <c r="A767" t="s">
        <v>2633</v>
      </c>
      <c r="B767" t="s">
        <v>51</v>
      </c>
      <c r="C767" t="s">
        <v>2586</v>
      </c>
      <c r="D767" t="s">
        <v>340</v>
      </c>
      <c r="E767" s="103">
        <v>7.4005946305135989E-4</v>
      </c>
      <c r="F767" s="103">
        <v>678455</v>
      </c>
      <c r="G767" s="103">
        <v>3</v>
      </c>
      <c r="H767" t="s">
        <v>54</v>
      </c>
      <c r="I767" s="103"/>
    </row>
    <row r="768" spans="1:9" x14ac:dyDescent="0.3">
      <c r="A768" t="s">
        <v>2634</v>
      </c>
      <c r="B768" t="s">
        <v>51</v>
      </c>
      <c r="C768" t="s">
        <v>2586</v>
      </c>
      <c r="D768" t="s">
        <v>777</v>
      </c>
      <c r="E768" s="103">
        <v>6.0333439073574581E-4</v>
      </c>
      <c r="F768" s="103">
        <v>678455</v>
      </c>
      <c r="G768" s="103">
        <v>3</v>
      </c>
      <c r="H768" t="s">
        <v>54</v>
      </c>
      <c r="I768" s="103"/>
    </row>
    <row r="769" spans="1:9" x14ac:dyDescent="0.3">
      <c r="A769" t="s">
        <v>2635</v>
      </c>
      <c r="B769" t="s">
        <v>51</v>
      </c>
      <c r="C769" t="s">
        <v>2586</v>
      </c>
      <c r="D769" t="s">
        <v>776</v>
      </c>
      <c r="E769" s="103">
        <v>1.5437243350031077E-3</v>
      </c>
      <c r="F769" s="103">
        <v>678455</v>
      </c>
      <c r="G769" s="103">
        <v>3</v>
      </c>
      <c r="H769" t="s">
        <v>54</v>
      </c>
      <c r="I769" s="103"/>
    </row>
    <row r="770" spans="1:9" x14ac:dyDescent="0.3">
      <c r="A770" t="s">
        <v>3214</v>
      </c>
      <c r="B770" t="s">
        <v>51</v>
      </c>
      <c r="C770" t="s">
        <v>3115</v>
      </c>
      <c r="D770" t="s">
        <v>40</v>
      </c>
      <c r="E770" s="103">
        <v>4.3904088732482047E-4</v>
      </c>
      <c r="F770" s="103">
        <v>678455</v>
      </c>
      <c r="G770" s="103">
        <v>3</v>
      </c>
      <c r="H770" t="s">
        <v>54</v>
      </c>
      <c r="I770" s="103"/>
    </row>
    <row r="771" spans="1:9" x14ac:dyDescent="0.3">
      <c r="A771" t="s">
        <v>5328</v>
      </c>
      <c r="B771" t="s">
        <v>51</v>
      </c>
      <c r="C771" t="s">
        <v>3115</v>
      </c>
      <c r="D771" t="s">
        <v>5064</v>
      </c>
      <c r="E771" s="103">
        <v>4.3904088732482047E-4</v>
      </c>
      <c r="F771" s="103">
        <v>678455</v>
      </c>
      <c r="G771" s="103">
        <v>3</v>
      </c>
      <c r="H771" t="s">
        <v>54</v>
      </c>
      <c r="I771" s="103"/>
    </row>
    <row r="772" spans="1:9" x14ac:dyDescent="0.3">
      <c r="A772" t="s">
        <v>5329</v>
      </c>
      <c r="B772" t="s">
        <v>51</v>
      </c>
      <c r="C772" t="s">
        <v>3115</v>
      </c>
      <c r="D772" t="s">
        <v>5065</v>
      </c>
      <c r="E772" s="103">
        <v>4.3904088732482047E-4</v>
      </c>
      <c r="F772" s="103">
        <v>678455</v>
      </c>
      <c r="G772" s="103">
        <v>3</v>
      </c>
      <c r="H772" t="s">
        <v>54</v>
      </c>
      <c r="I772" s="103"/>
    </row>
    <row r="773" spans="1:9" x14ac:dyDescent="0.3">
      <c r="A773" t="s">
        <v>5330</v>
      </c>
      <c r="B773" t="s">
        <v>51</v>
      </c>
      <c r="C773" t="s">
        <v>3115</v>
      </c>
      <c r="D773" t="s">
        <v>5066</v>
      </c>
      <c r="E773" s="103">
        <v>4.3904088732482047E-4</v>
      </c>
      <c r="F773" s="103">
        <v>678455</v>
      </c>
      <c r="G773" s="103">
        <v>3</v>
      </c>
      <c r="H773" t="s">
        <v>54</v>
      </c>
      <c r="I773" s="103"/>
    </row>
    <row r="774" spans="1:9" x14ac:dyDescent="0.3">
      <c r="A774" t="s">
        <v>3215</v>
      </c>
      <c r="B774" t="s">
        <v>51</v>
      </c>
      <c r="C774" t="s">
        <v>3115</v>
      </c>
      <c r="D774" t="s">
        <v>42</v>
      </c>
      <c r="E774" s="103">
        <v>3.2054617945513852E-4</v>
      </c>
      <c r="F774" s="103">
        <v>678455</v>
      </c>
      <c r="G774" s="103">
        <v>3</v>
      </c>
      <c r="H774" t="s">
        <v>54</v>
      </c>
      <c r="I774" s="103"/>
    </row>
    <row r="775" spans="1:9" x14ac:dyDescent="0.3">
      <c r="A775" t="s">
        <v>3216</v>
      </c>
      <c r="B775" t="s">
        <v>51</v>
      </c>
      <c r="C775" t="s">
        <v>3115</v>
      </c>
      <c r="D775" t="s">
        <v>1763</v>
      </c>
      <c r="E775" s="103">
        <v>3.2747214731258394E-4</v>
      </c>
      <c r="F775" s="103">
        <v>678455</v>
      </c>
      <c r="G775" s="103">
        <v>3</v>
      </c>
      <c r="H775" t="s">
        <v>54</v>
      </c>
      <c r="I775" s="103"/>
    </row>
    <row r="776" spans="1:9" x14ac:dyDescent="0.3">
      <c r="A776" t="s">
        <v>3217</v>
      </c>
      <c r="B776" t="s">
        <v>51</v>
      </c>
      <c r="C776" t="s">
        <v>3115</v>
      </c>
      <c r="D776" t="s">
        <v>1764</v>
      </c>
      <c r="E776" s="103">
        <v>7.8355998143004953E-5</v>
      </c>
      <c r="F776" s="103">
        <v>678455</v>
      </c>
      <c r="G776" s="103">
        <v>3</v>
      </c>
      <c r="H776" t="s">
        <v>54</v>
      </c>
      <c r="I776" s="103"/>
    </row>
    <row r="777" spans="1:9" x14ac:dyDescent="0.3">
      <c r="A777" t="s">
        <v>3218</v>
      </c>
      <c r="B777" t="s">
        <v>51</v>
      </c>
      <c r="C777" t="s">
        <v>3115</v>
      </c>
      <c r="D777" t="s">
        <v>340</v>
      </c>
      <c r="E777" s="103">
        <v>4.3065088101308934E-4</v>
      </c>
      <c r="F777" s="103">
        <v>678455</v>
      </c>
      <c r="G777" s="103">
        <v>3</v>
      </c>
      <c r="H777" t="s">
        <v>54</v>
      </c>
      <c r="I777" s="103"/>
    </row>
    <row r="778" spans="1:9" x14ac:dyDescent="0.3">
      <c r="A778" t="s">
        <v>3219</v>
      </c>
      <c r="B778" t="s">
        <v>51</v>
      </c>
      <c r="C778" t="s">
        <v>3115</v>
      </c>
      <c r="D778" t="s">
        <v>777</v>
      </c>
      <c r="E778" s="103">
        <v>3.5064549113416878E-4</v>
      </c>
      <c r="F778" s="103">
        <v>678455</v>
      </c>
      <c r="G778" s="103">
        <v>3</v>
      </c>
      <c r="H778" t="s">
        <v>54</v>
      </c>
      <c r="I778" s="103"/>
    </row>
    <row r="779" spans="1:9" x14ac:dyDescent="0.3">
      <c r="A779" t="s">
        <v>3220</v>
      </c>
      <c r="B779" t="s">
        <v>51</v>
      </c>
      <c r="C779" t="s">
        <v>3115</v>
      </c>
      <c r="D779" t="s">
        <v>776</v>
      </c>
      <c r="E779" s="103">
        <v>9.4045965213101091E-4</v>
      </c>
      <c r="F779" s="103">
        <v>678455</v>
      </c>
      <c r="G779" s="103">
        <v>3</v>
      </c>
      <c r="H779" t="s">
        <v>54</v>
      </c>
      <c r="I779" s="103"/>
    </row>
    <row r="780" spans="1:9" x14ac:dyDescent="0.3">
      <c r="A780" t="s">
        <v>3221</v>
      </c>
      <c r="B780" t="s">
        <v>51</v>
      </c>
      <c r="C780" t="s">
        <v>3100</v>
      </c>
      <c r="D780" t="s">
        <v>40</v>
      </c>
      <c r="E780" s="103">
        <v>5.244422541515896E-2</v>
      </c>
      <c r="F780" s="103">
        <v>678455</v>
      </c>
      <c r="G780" s="103">
        <v>3</v>
      </c>
      <c r="H780" t="s">
        <v>54</v>
      </c>
      <c r="I780" s="103"/>
    </row>
    <row r="781" spans="1:9" x14ac:dyDescent="0.3">
      <c r="A781" t="s">
        <v>5331</v>
      </c>
      <c r="B781" t="s">
        <v>51</v>
      </c>
      <c r="C781" t="s">
        <v>3100</v>
      </c>
      <c r="D781" t="s">
        <v>5064</v>
      </c>
      <c r="E781" s="103">
        <v>5.3235043124253159E-2</v>
      </c>
      <c r="F781" s="103">
        <v>678455</v>
      </c>
      <c r="G781" s="103">
        <v>3</v>
      </c>
      <c r="H781" t="s">
        <v>54</v>
      </c>
      <c r="I781" s="103"/>
    </row>
    <row r="782" spans="1:9" x14ac:dyDescent="0.3">
      <c r="A782" t="s">
        <v>5332</v>
      </c>
      <c r="B782" t="s">
        <v>51</v>
      </c>
      <c r="C782" t="s">
        <v>3100</v>
      </c>
      <c r="D782" t="s">
        <v>5065</v>
      </c>
      <c r="E782" s="103">
        <v>5.244422541515896E-2</v>
      </c>
      <c r="F782" s="103">
        <v>678455</v>
      </c>
      <c r="G782" s="103">
        <v>3</v>
      </c>
      <c r="H782" t="s">
        <v>54</v>
      </c>
      <c r="I782" s="103"/>
    </row>
    <row r="783" spans="1:9" x14ac:dyDescent="0.3">
      <c r="A783" t="s">
        <v>5333</v>
      </c>
      <c r="B783" t="s">
        <v>51</v>
      </c>
      <c r="C783" t="s">
        <v>3100</v>
      </c>
      <c r="D783" t="s">
        <v>5066</v>
      </c>
      <c r="E783" s="103">
        <v>5.3227890381050857E-2</v>
      </c>
      <c r="F783" s="103">
        <v>678455</v>
      </c>
      <c r="G783" s="103">
        <v>3</v>
      </c>
      <c r="H783" t="s">
        <v>54</v>
      </c>
      <c r="I783" s="103"/>
    </row>
    <row r="784" spans="1:9" x14ac:dyDescent="0.3">
      <c r="A784" t="s">
        <v>3222</v>
      </c>
      <c r="B784" t="s">
        <v>51</v>
      </c>
      <c r="C784" t="s">
        <v>3100</v>
      </c>
      <c r="D784" t="s">
        <v>42</v>
      </c>
      <c r="E784" s="103">
        <v>5.0765511868156331E-2</v>
      </c>
      <c r="F784" s="103">
        <v>678455</v>
      </c>
      <c r="G784" s="103">
        <v>3</v>
      </c>
      <c r="H784" t="s">
        <v>54</v>
      </c>
      <c r="I784" s="103"/>
    </row>
    <row r="785" spans="1:9" x14ac:dyDescent="0.3">
      <c r="A785" t="s">
        <v>3223</v>
      </c>
      <c r="B785" t="s">
        <v>51</v>
      </c>
      <c r="C785" t="s">
        <v>3100</v>
      </c>
      <c r="D785" t="s">
        <v>1763</v>
      </c>
      <c r="E785" s="103">
        <v>5.322038186369743E-2</v>
      </c>
      <c r="F785" s="103">
        <v>678455</v>
      </c>
      <c r="G785" s="103">
        <v>3</v>
      </c>
      <c r="H785" t="s">
        <v>54</v>
      </c>
      <c r="I785" s="103"/>
    </row>
    <row r="786" spans="1:9" x14ac:dyDescent="0.3">
      <c r="A786" t="s">
        <v>3224</v>
      </c>
      <c r="B786" t="s">
        <v>51</v>
      </c>
      <c r="C786" t="s">
        <v>3100</v>
      </c>
      <c r="D786" t="s">
        <v>1764</v>
      </c>
      <c r="E786" s="103">
        <v>1.5514807229237813E-2</v>
      </c>
      <c r="F786" s="103">
        <v>678455</v>
      </c>
      <c r="G786" s="103">
        <v>3</v>
      </c>
      <c r="H786" t="s">
        <v>54</v>
      </c>
      <c r="I786" s="103"/>
    </row>
    <row r="787" spans="1:9" x14ac:dyDescent="0.3">
      <c r="A787" t="s">
        <v>3225</v>
      </c>
      <c r="B787" t="s">
        <v>51</v>
      </c>
      <c r="C787" t="s">
        <v>3100</v>
      </c>
      <c r="D787" t="s">
        <v>340</v>
      </c>
      <c r="E787" s="103">
        <v>5.1108719865239294E-2</v>
      </c>
      <c r="F787" s="103">
        <v>678455</v>
      </c>
      <c r="G787" s="103">
        <v>3</v>
      </c>
      <c r="H787" t="s">
        <v>54</v>
      </c>
      <c r="I787" s="103"/>
    </row>
    <row r="788" spans="1:9" x14ac:dyDescent="0.3">
      <c r="A788" t="s">
        <v>3226</v>
      </c>
      <c r="B788" t="s">
        <v>51</v>
      </c>
      <c r="C788" t="s">
        <v>3100</v>
      </c>
      <c r="D788" t="s">
        <v>777</v>
      </c>
      <c r="E788" s="103">
        <v>4.6330900299143503E-2</v>
      </c>
      <c r="F788" s="103">
        <v>678455</v>
      </c>
      <c r="G788" s="103">
        <v>3</v>
      </c>
      <c r="H788" t="s">
        <v>54</v>
      </c>
      <c r="I788" s="103"/>
    </row>
    <row r="789" spans="1:9" x14ac:dyDescent="0.3">
      <c r="A789" t="s">
        <v>3227</v>
      </c>
      <c r="B789" t="s">
        <v>51</v>
      </c>
      <c r="C789" t="s">
        <v>3100</v>
      </c>
      <c r="D789" t="s">
        <v>776</v>
      </c>
      <c r="E789" s="103">
        <v>0.10763425834035108</v>
      </c>
      <c r="F789" s="103">
        <v>678455</v>
      </c>
      <c r="G789" s="103">
        <v>3</v>
      </c>
      <c r="H789" t="s">
        <v>54</v>
      </c>
      <c r="I789" s="103"/>
    </row>
    <row r="790" spans="1:9" x14ac:dyDescent="0.3">
      <c r="A790" t="s">
        <v>1151</v>
      </c>
      <c r="B790" t="s">
        <v>51</v>
      </c>
      <c r="C790" t="s">
        <v>35</v>
      </c>
      <c r="D790" t="s">
        <v>40</v>
      </c>
      <c r="E790" s="103">
        <v>0</v>
      </c>
      <c r="F790" s="103">
        <v>678455</v>
      </c>
      <c r="G790" s="103">
        <v>3</v>
      </c>
      <c r="H790" t="s">
        <v>54</v>
      </c>
      <c r="I790" s="103"/>
    </row>
    <row r="791" spans="1:9" x14ac:dyDescent="0.3">
      <c r="A791" t="s">
        <v>5325</v>
      </c>
      <c r="B791" t="s">
        <v>51</v>
      </c>
      <c r="C791" t="s">
        <v>35</v>
      </c>
      <c r="D791" t="s">
        <v>5064</v>
      </c>
      <c r="E791" s="103">
        <v>0</v>
      </c>
      <c r="F791" s="103">
        <v>678455</v>
      </c>
      <c r="G791" s="103">
        <v>3</v>
      </c>
      <c r="H791" t="s">
        <v>54</v>
      </c>
      <c r="I791" s="103"/>
    </row>
    <row r="792" spans="1:9" x14ac:dyDescent="0.3">
      <c r="A792" t="s">
        <v>5326</v>
      </c>
      <c r="B792" t="s">
        <v>51</v>
      </c>
      <c r="C792" t="s">
        <v>35</v>
      </c>
      <c r="D792" t="s">
        <v>5065</v>
      </c>
      <c r="E792" s="103">
        <v>0</v>
      </c>
      <c r="F792" s="103">
        <v>678455</v>
      </c>
      <c r="G792" s="103">
        <v>3</v>
      </c>
      <c r="H792" t="s">
        <v>54</v>
      </c>
      <c r="I792" s="103"/>
    </row>
    <row r="793" spans="1:9" x14ac:dyDescent="0.3">
      <c r="A793" t="s">
        <v>5327</v>
      </c>
      <c r="B793" t="s">
        <v>51</v>
      </c>
      <c r="C793" t="s">
        <v>35</v>
      </c>
      <c r="D793" t="s">
        <v>5066</v>
      </c>
      <c r="E793" s="103">
        <v>0</v>
      </c>
      <c r="F793" s="103">
        <v>678455</v>
      </c>
      <c r="G793" s="103">
        <v>3</v>
      </c>
      <c r="H793" t="s">
        <v>54</v>
      </c>
      <c r="I793" s="103"/>
    </row>
    <row r="794" spans="1:9" x14ac:dyDescent="0.3">
      <c r="A794" t="s">
        <v>1152</v>
      </c>
      <c r="B794" t="s">
        <v>51</v>
      </c>
      <c r="C794" t="s">
        <v>35</v>
      </c>
      <c r="D794" t="s">
        <v>42</v>
      </c>
      <c r="E794" s="103">
        <v>0</v>
      </c>
      <c r="F794" s="103">
        <v>678455</v>
      </c>
      <c r="G794" s="103">
        <v>3</v>
      </c>
      <c r="H794" t="s">
        <v>54</v>
      </c>
      <c r="I794" s="103"/>
    </row>
    <row r="795" spans="1:9" x14ac:dyDescent="0.3">
      <c r="A795" t="s">
        <v>1871</v>
      </c>
      <c r="B795" t="s">
        <v>51</v>
      </c>
      <c r="C795" t="s">
        <v>35</v>
      </c>
      <c r="D795" t="s">
        <v>1763</v>
      </c>
      <c r="E795" s="103">
        <v>0</v>
      </c>
      <c r="F795" s="103">
        <v>678455</v>
      </c>
      <c r="G795" s="103">
        <v>3</v>
      </c>
      <c r="H795" t="s">
        <v>54</v>
      </c>
      <c r="I795" s="103"/>
    </row>
    <row r="796" spans="1:9" x14ac:dyDescent="0.3">
      <c r="A796" t="s">
        <v>1872</v>
      </c>
      <c r="B796" t="s">
        <v>51</v>
      </c>
      <c r="C796" t="s">
        <v>35</v>
      </c>
      <c r="D796" t="s">
        <v>1764</v>
      </c>
      <c r="E796" s="103">
        <v>0</v>
      </c>
      <c r="F796" s="103">
        <v>678455</v>
      </c>
      <c r="G796" s="103">
        <v>3</v>
      </c>
      <c r="H796" t="s">
        <v>54</v>
      </c>
      <c r="I796" s="103"/>
    </row>
    <row r="797" spans="1:9" x14ac:dyDescent="0.3">
      <c r="A797" t="s">
        <v>1153</v>
      </c>
      <c r="B797" t="s">
        <v>51</v>
      </c>
      <c r="C797" t="s">
        <v>35</v>
      </c>
      <c r="D797" t="s">
        <v>340</v>
      </c>
      <c r="E797" s="103">
        <v>0</v>
      </c>
      <c r="F797" s="103">
        <v>678455</v>
      </c>
      <c r="G797" s="103">
        <v>3</v>
      </c>
      <c r="H797" t="s">
        <v>54</v>
      </c>
      <c r="I797" s="103"/>
    </row>
    <row r="798" spans="1:9" x14ac:dyDescent="0.3">
      <c r="A798" t="s">
        <v>1154</v>
      </c>
      <c r="B798" t="s">
        <v>51</v>
      </c>
      <c r="C798" t="s">
        <v>35</v>
      </c>
      <c r="D798" t="s">
        <v>777</v>
      </c>
      <c r="E798" s="103">
        <v>0</v>
      </c>
      <c r="F798" s="103">
        <v>678455</v>
      </c>
      <c r="G798" s="103">
        <v>3</v>
      </c>
      <c r="H798" t="s">
        <v>54</v>
      </c>
      <c r="I798" s="103"/>
    </row>
    <row r="799" spans="1:9" x14ac:dyDescent="0.3">
      <c r="A799" t="s">
        <v>1155</v>
      </c>
      <c r="B799" t="s">
        <v>51</v>
      </c>
      <c r="C799" t="s">
        <v>35</v>
      </c>
      <c r="D799" t="s">
        <v>776</v>
      </c>
      <c r="E799" s="103">
        <v>0</v>
      </c>
      <c r="F799" s="103">
        <v>678455</v>
      </c>
      <c r="G799" s="103">
        <v>3</v>
      </c>
      <c r="H799" t="s">
        <v>54</v>
      </c>
      <c r="I799" s="103"/>
    </row>
    <row r="800" spans="1:9" x14ac:dyDescent="0.3">
      <c r="A800" t="s">
        <v>3228</v>
      </c>
      <c r="B800" t="s">
        <v>51</v>
      </c>
      <c r="C800" t="s">
        <v>3102</v>
      </c>
      <c r="D800" t="s">
        <v>40</v>
      </c>
      <c r="E800" s="103">
        <v>0.52792350422084355</v>
      </c>
      <c r="F800" s="103">
        <v>678455</v>
      </c>
      <c r="G800" s="103">
        <v>3</v>
      </c>
      <c r="H800" t="s">
        <v>54</v>
      </c>
      <c r="I800" s="103"/>
    </row>
    <row r="801" spans="1:9" x14ac:dyDescent="0.3">
      <c r="A801" t="s">
        <v>5334</v>
      </c>
      <c r="B801" t="s">
        <v>51</v>
      </c>
      <c r="C801" t="s">
        <v>3102</v>
      </c>
      <c r="D801" t="s">
        <v>5064</v>
      </c>
      <c r="E801" s="103">
        <v>0.5330905520847139</v>
      </c>
      <c r="F801" s="103">
        <v>678455</v>
      </c>
      <c r="G801" s="103">
        <v>3</v>
      </c>
      <c r="H801" t="s">
        <v>54</v>
      </c>
      <c r="I801" s="103"/>
    </row>
    <row r="802" spans="1:9" x14ac:dyDescent="0.3">
      <c r="A802" t="s">
        <v>5335</v>
      </c>
      <c r="B802" t="s">
        <v>51</v>
      </c>
      <c r="C802" t="s">
        <v>3102</v>
      </c>
      <c r="D802" t="s">
        <v>5065</v>
      </c>
      <c r="E802" s="103">
        <v>0.52792350422084355</v>
      </c>
      <c r="F802" s="103">
        <v>678455</v>
      </c>
      <c r="G802" s="103">
        <v>3</v>
      </c>
      <c r="H802" t="s">
        <v>54</v>
      </c>
      <c r="I802" s="103"/>
    </row>
    <row r="803" spans="1:9" x14ac:dyDescent="0.3">
      <c r="A803" t="s">
        <v>5336</v>
      </c>
      <c r="B803" t="s">
        <v>51</v>
      </c>
      <c r="C803" t="s">
        <v>3102</v>
      </c>
      <c r="D803" t="s">
        <v>5066</v>
      </c>
      <c r="E803" s="103">
        <v>0.53295255032913391</v>
      </c>
      <c r="F803" s="103">
        <v>678455</v>
      </c>
      <c r="G803" s="103">
        <v>3</v>
      </c>
      <c r="H803" t="s">
        <v>54</v>
      </c>
      <c r="I803" s="103"/>
    </row>
    <row r="804" spans="1:9" x14ac:dyDescent="0.3">
      <c r="A804" t="s">
        <v>3229</v>
      </c>
      <c r="B804" t="s">
        <v>51</v>
      </c>
      <c r="C804" t="s">
        <v>3102</v>
      </c>
      <c r="D804" t="s">
        <v>42</v>
      </c>
      <c r="E804" s="103">
        <v>0.50838157538647921</v>
      </c>
      <c r="F804" s="103">
        <v>678455</v>
      </c>
      <c r="G804" s="103">
        <v>3</v>
      </c>
      <c r="H804" t="s">
        <v>54</v>
      </c>
      <c r="I804" s="103"/>
    </row>
    <row r="805" spans="1:9" x14ac:dyDescent="0.3">
      <c r="A805" t="s">
        <v>3230</v>
      </c>
      <c r="B805" t="s">
        <v>51</v>
      </c>
      <c r="C805" t="s">
        <v>3102</v>
      </c>
      <c r="D805" t="s">
        <v>1763</v>
      </c>
      <c r="E805" s="103">
        <v>0.53089321785533539</v>
      </c>
      <c r="F805" s="103">
        <v>678455</v>
      </c>
      <c r="G805" s="103">
        <v>3</v>
      </c>
      <c r="H805" t="s">
        <v>54</v>
      </c>
      <c r="I805" s="103"/>
    </row>
    <row r="806" spans="1:9" x14ac:dyDescent="0.3">
      <c r="A806" t="s">
        <v>3231</v>
      </c>
      <c r="B806" t="s">
        <v>51</v>
      </c>
      <c r="C806" t="s">
        <v>3102</v>
      </c>
      <c r="D806" t="s">
        <v>1764</v>
      </c>
      <c r="E806" s="103">
        <v>0.17369192745478576</v>
      </c>
      <c r="F806" s="103">
        <v>678455</v>
      </c>
      <c r="G806" s="103">
        <v>3</v>
      </c>
      <c r="H806" t="s">
        <v>54</v>
      </c>
      <c r="I806" s="103"/>
    </row>
    <row r="807" spans="1:9" x14ac:dyDescent="0.3">
      <c r="A807" t="s">
        <v>3232</v>
      </c>
      <c r="B807" t="s">
        <v>51</v>
      </c>
      <c r="C807" t="s">
        <v>3102</v>
      </c>
      <c r="D807" t="s">
        <v>340</v>
      </c>
      <c r="E807" s="103">
        <v>0.50282814451181534</v>
      </c>
      <c r="F807" s="103">
        <v>678455</v>
      </c>
      <c r="G807" s="103">
        <v>3</v>
      </c>
      <c r="H807" t="s">
        <v>54</v>
      </c>
      <c r="I807" s="103"/>
    </row>
    <row r="808" spans="1:9" x14ac:dyDescent="0.3">
      <c r="A808" t="s">
        <v>3233</v>
      </c>
      <c r="B808" t="s">
        <v>51</v>
      </c>
      <c r="C808" t="s">
        <v>3102</v>
      </c>
      <c r="D808" t="s">
        <v>777</v>
      </c>
      <c r="E808" s="103">
        <v>0.46320576520697182</v>
      </c>
      <c r="F808" s="103">
        <v>678455</v>
      </c>
      <c r="G808" s="103">
        <v>3</v>
      </c>
      <c r="H808" t="s">
        <v>54</v>
      </c>
      <c r="I808" s="103"/>
    </row>
    <row r="809" spans="1:9" x14ac:dyDescent="0.3">
      <c r="A809" t="s">
        <v>3234</v>
      </c>
      <c r="B809" t="s">
        <v>51</v>
      </c>
      <c r="C809" t="s">
        <v>3102</v>
      </c>
      <c r="D809" t="s">
        <v>776</v>
      </c>
      <c r="E809" s="103">
        <v>1.0770087096235175</v>
      </c>
      <c r="F809" s="103">
        <v>678455</v>
      </c>
      <c r="G809" s="103">
        <v>3</v>
      </c>
      <c r="H809" t="s">
        <v>54</v>
      </c>
      <c r="I809" s="103"/>
    </row>
    <row r="810" spans="1:9" x14ac:dyDescent="0.3">
      <c r="A810" t="s">
        <v>3235</v>
      </c>
      <c r="B810" t="s">
        <v>51</v>
      </c>
      <c r="C810" t="s">
        <v>3104</v>
      </c>
      <c r="D810" t="s">
        <v>40</v>
      </c>
      <c r="E810" s="103">
        <v>0.19610119495091061</v>
      </c>
      <c r="F810" s="103">
        <v>678455</v>
      </c>
      <c r="G810" s="103">
        <v>3</v>
      </c>
      <c r="H810" t="s">
        <v>54</v>
      </c>
      <c r="I810" s="103"/>
    </row>
    <row r="811" spans="1:9" x14ac:dyDescent="0.3">
      <c r="A811" t="s">
        <v>5337</v>
      </c>
      <c r="B811" t="s">
        <v>51</v>
      </c>
      <c r="C811" t="s">
        <v>3104</v>
      </c>
      <c r="D811" t="s">
        <v>5064</v>
      </c>
      <c r="E811" s="103">
        <v>0.19898889399543829</v>
      </c>
      <c r="F811" s="103">
        <v>678455</v>
      </c>
      <c r="G811" s="103">
        <v>3</v>
      </c>
      <c r="H811" t="s">
        <v>54</v>
      </c>
      <c r="I811" s="103"/>
    </row>
    <row r="812" spans="1:9" x14ac:dyDescent="0.3">
      <c r="A812" t="s">
        <v>5338</v>
      </c>
      <c r="B812" t="s">
        <v>51</v>
      </c>
      <c r="C812" t="s">
        <v>3104</v>
      </c>
      <c r="D812" t="s">
        <v>5065</v>
      </c>
      <c r="E812" s="103">
        <v>0.19610119495091061</v>
      </c>
      <c r="F812" s="103">
        <v>678455</v>
      </c>
      <c r="G812" s="103">
        <v>3</v>
      </c>
      <c r="H812" t="s">
        <v>54</v>
      </c>
      <c r="I812" s="103"/>
    </row>
    <row r="813" spans="1:9" x14ac:dyDescent="0.3">
      <c r="A813" t="s">
        <v>5339</v>
      </c>
      <c r="B813" t="s">
        <v>51</v>
      </c>
      <c r="C813" t="s">
        <v>3104</v>
      </c>
      <c r="D813" t="s">
        <v>5066</v>
      </c>
      <c r="E813" s="103">
        <v>0.19898070701323634</v>
      </c>
      <c r="F813" s="103">
        <v>678455</v>
      </c>
      <c r="G813" s="103">
        <v>3</v>
      </c>
      <c r="H813" t="s">
        <v>54</v>
      </c>
      <c r="I813" s="103"/>
    </row>
    <row r="814" spans="1:9" x14ac:dyDescent="0.3">
      <c r="A814" t="s">
        <v>3236</v>
      </c>
      <c r="B814" t="s">
        <v>51</v>
      </c>
      <c r="C814" t="s">
        <v>3104</v>
      </c>
      <c r="D814" t="s">
        <v>42</v>
      </c>
      <c r="E814" s="103">
        <v>0.19133237856344368</v>
      </c>
      <c r="F814" s="103">
        <v>678455</v>
      </c>
      <c r="G814" s="103">
        <v>3</v>
      </c>
      <c r="H814" t="s">
        <v>54</v>
      </c>
      <c r="I814" s="103"/>
    </row>
    <row r="815" spans="1:9" x14ac:dyDescent="0.3">
      <c r="A815" t="s">
        <v>3237</v>
      </c>
      <c r="B815" t="s">
        <v>51</v>
      </c>
      <c r="C815" t="s">
        <v>3104</v>
      </c>
      <c r="D815" t="s">
        <v>1763</v>
      </c>
      <c r="E815" s="103">
        <v>0.20083309470100741</v>
      </c>
      <c r="F815" s="103">
        <v>678455</v>
      </c>
      <c r="G815" s="103">
        <v>3</v>
      </c>
      <c r="H815" t="s">
        <v>54</v>
      </c>
      <c r="I815" s="103"/>
    </row>
    <row r="816" spans="1:9" x14ac:dyDescent="0.3">
      <c r="A816" t="s">
        <v>3238</v>
      </c>
      <c r="B816" t="s">
        <v>51</v>
      </c>
      <c r="C816" t="s">
        <v>3104</v>
      </c>
      <c r="D816" t="s">
        <v>1764</v>
      </c>
      <c r="E816" s="103">
        <v>5.6447165424761171E-2</v>
      </c>
      <c r="F816" s="103">
        <v>678455</v>
      </c>
      <c r="G816" s="103">
        <v>3</v>
      </c>
      <c r="H816" t="s">
        <v>54</v>
      </c>
      <c r="I816" s="103"/>
    </row>
    <row r="817" spans="1:9" x14ac:dyDescent="0.3">
      <c r="A817" t="s">
        <v>3239</v>
      </c>
      <c r="B817" t="s">
        <v>51</v>
      </c>
      <c r="C817" t="s">
        <v>3104</v>
      </c>
      <c r="D817" t="s">
        <v>340</v>
      </c>
      <c r="E817" s="103">
        <v>0.1890719713629461</v>
      </c>
      <c r="F817" s="103">
        <v>678455</v>
      </c>
      <c r="G817" s="103">
        <v>3</v>
      </c>
      <c r="H817" t="s">
        <v>54</v>
      </c>
      <c r="I817" s="103"/>
    </row>
    <row r="818" spans="1:9" x14ac:dyDescent="0.3">
      <c r="A818" t="s">
        <v>3240</v>
      </c>
      <c r="B818" t="s">
        <v>51</v>
      </c>
      <c r="C818" t="s">
        <v>3104</v>
      </c>
      <c r="D818" t="s">
        <v>777</v>
      </c>
      <c r="E818" s="103">
        <v>0.17461975302362989</v>
      </c>
      <c r="F818" s="103">
        <v>678455</v>
      </c>
      <c r="G818" s="103">
        <v>3</v>
      </c>
      <c r="H818" t="s">
        <v>54</v>
      </c>
      <c r="I818" s="103"/>
    </row>
    <row r="819" spans="1:9" x14ac:dyDescent="0.3">
      <c r="A819" t="s">
        <v>3241</v>
      </c>
      <c r="B819" t="s">
        <v>51</v>
      </c>
      <c r="C819" t="s">
        <v>3104</v>
      </c>
      <c r="D819" t="s">
        <v>776</v>
      </c>
      <c r="E819" s="103">
        <v>0.40527579819319887</v>
      </c>
      <c r="F819" s="103">
        <v>678455</v>
      </c>
      <c r="G819" s="103">
        <v>3</v>
      </c>
      <c r="H819" t="s">
        <v>54</v>
      </c>
      <c r="I819" s="103"/>
    </row>
    <row r="820" spans="1:9" x14ac:dyDescent="0.3">
      <c r="A820" t="s">
        <v>3242</v>
      </c>
      <c r="B820" t="s">
        <v>51</v>
      </c>
      <c r="C820" t="s">
        <v>3106</v>
      </c>
      <c r="D820" t="s">
        <v>40</v>
      </c>
      <c r="E820" s="103">
        <v>3.1656889247500888E-2</v>
      </c>
      <c r="F820" s="103">
        <v>678455</v>
      </c>
      <c r="G820" s="103">
        <v>3</v>
      </c>
      <c r="H820" t="s">
        <v>54</v>
      </c>
      <c r="I820" s="103"/>
    </row>
    <row r="821" spans="1:9" x14ac:dyDescent="0.3">
      <c r="A821" t="s">
        <v>5340</v>
      </c>
      <c r="B821" t="s">
        <v>51</v>
      </c>
      <c r="C821" t="s">
        <v>3106</v>
      </c>
      <c r="D821" t="s">
        <v>5064</v>
      </c>
      <c r="E821" s="103">
        <v>3.1656889247500888E-2</v>
      </c>
      <c r="F821" s="103">
        <v>678455</v>
      </c>
      <c r="G821" s="103">
        <v>3</v>
      </c>
      <c r="H821" t="s">
        <v>54</v>
      </c>
      <c r="I821" s="103"/>
    </row>
    <row r="822" spans="1:9" x14ac:dyDescent="0.3">
      <c r="A822" t="s">
        <v>5341</v>
      </c>
      <c r="B822" t="s">
        <v>51</v>
      </c>
      <c r="C822" t="s">
        <v>3106</v>
      </c>
      <c r="D822" t="s">
        <v>5065</v>
      </c>
      <c r="E822" s="103">
        <v>3.1656889247500888E-2</v>
      </c>
      <c r="F822" s="103">
        <v>678455</v>
      </c>
      <c r="G822" s="103">
        <v>3</v>
      </c>
      <c r="H822" t="s">
        <v>54</v>
      </c>
      <c r="I822" s="103"/>
    </row>
    <row r="823" spans="1:9" x14ac:dyDescent="0.3">
      <c r="A823" t="s">
        <v>5342</v>
      </c>
      <c r="B823" t="s">
        <v>51</v>
      </c>
      <c r="C823" t="s">
        <v>3106</v>
      </c>
      <c r="D823" t="s">
        <v>5066</v>
      </c>
      <c r="E823" s="103">
        <v>3.1656889247500888E-2</v>
      </c>
      <c r="F823" s="103">
        <v>678455</v>
      </c>
      <c r="G823" s="103">
        <v>3</v>
      </c>
      <c r="H823" t="s">
        <v>54</v>
      </c>
      <c r="I823" s="103"/>
    </row>
    <row r="824" spans="1:9" x14ac:dyDescent="0.3">
      <c r="A824" t="s">
        <v>3243</v>
      </c>
      <c r="B824" t="s">
        <v>51</v>
      </c>
      <c r="C824" t="s">
        <v>3106</v>
      </c>
      <c r="D824" t="s">
        <v>42</v>
      </c>
      <c r="E824" s="103">
        <v>2.9971994096585762E-2</v>
      </c>
      <c r="F824" s="103">
        <v>678455</v>
      </c>
      <c r="G824" s="103">
        <v>3</v>
      </c>
      <c r="H824" t="s">
        <v>54</v>
      </c>
      <c r="I824" s="103"/>
    </row>
    <row r="825" spans="1:9" x14ac:dyDescent="0.3">
      <c r="A825" t="s">
        <v>3244</v>
      </c>
      <c r="B825" t="s">
        <v>51</v>
      </c>
      <c r="C825" t="s">
        <v>3106</v>
      </c>
      <c r="D825" t="s">
        <v>1763</v>
      </c>
      <c r="E825" s="103">
        <v>3.2147766603860123E-2</v>
      </c>
      <c r="F825" s="103">
        <v>678455</v>
      </c>
      <c r="G825" s="103">
        <v>3</v>
      </c>
      <c r="H825" t="s">
        <v>54</v>
      </c>
      <c r="I825" s="103"/>
    </row>
    <row r="826" spans="1:9" x14ac:dyDescent="0.3">
      <c r="A826" t="s">
        <v>3245</v>
      </c>
      <c r="B826" t="s">
        <v>51</v>
      </c>
      <c r="C826" t="s">
        <v>3106</v>
      </c>
      <c r="D826" t="s">
        <v>1764</v>
      </c>
      <c r="E826" s="103">
        <v>6.242474782562059E-3</v>
      </c>
      <c r="F826" s="103">
        <v>678455</v>
      </c>
      <c r="G826" s="103">
        <v>3</v>
      </c>
      <c r="H826" t="s">
        <v>54</v>
      </c>
      <c r="I826" s="103"/>
    </row>
    <row r="827" spans="1:9" x14ac:dyDescent="0.3">
      <c r="A827" t="s">
        <v>3246</v>
      </c>
      <c r="B827" t="s">
        <v>51</v>
      </c>
      <c r="C827" t="s">
        <v>3106</v>
      </c>
      <c r="D827" t="s">
        <v>340</v>
      </c>
      <c r="E827" s="103">
        <v>2.9782585692996775E-2</v>
      </c>
      <c r="F827" s="103">
        <v>678455</v>
      </c>
      <c r="G827" s="103">
        <v>3</v>
      </c>
      <c r="H827" t="s">
        <v>54</v>
      </c>
      <c r="I827" s="103"/>
    </row>
    <row r="828" spans="1:9" x14ac:dyDescent="0.3">
      <c r="A828" t="s">
        <v>3247</v>
      </c>
      <c r="B828" t="s">
        <v>51</v>
      </c>
      <c r="C828" t="s">
        <v>3106</v>
      </c>
      <c r="D828" t="s">
        <v>777</v>
      </c>
      <c r="E828" s="103">
        <v>2.575727603929559E-2</v>
      </c>
      <c r="F828" s="103">
        <v>678455</v>
      </c>
      <c r="G828" s="103">
        <v>3</v>
      </c>
      <c r="H828" t="s">
        <v>54</v>
      </c>
      <c r="I828" s="103"/>
    </row>
    <row r="829" spans="1:9" x14ac:dyDescent="0.3">
      <c r="A829" t="s">
        <v>3248</v>
      </c>
      <c r="B829" t="s">
        <v>51</v>
      </c>
      <c r="C829" t="s">
        <v>3106</v>
      </c>
      <c r="D829" t="s">
        <v>776</v>
      </c>
      <c r="E829" s="103">
        <v>6.1786849679435325E-2</v>
      </c>
      <c r="F829" s="103">
        <v>678455</v>
      </c>
      <c r="G829" s="103">
        <v>3</v>
      </c>
      <c r="H829" t="s">
        <v>54</v>
      </c>
      <c r="I829" s="103"/>
    </row>
    <row r="830" spans="1:9" x14ac:dyDescent="0.3">
      <c r="A830" t="s">
        <v>3249</v>
      </c>
      <c r="B830" t="s">
        <v>51</v>
      </c>
      <c r="C830" t="s">
        <v>3109</v>
      </c>
      <c r="D830" t="s">
        <v>40</v>
      </c>
      <c r="E830" s="103">
        <v>1.1383022799429881E-2</v>
      </c>
      <c r="F830" s="103">
        <v>678455</v>
      </c>
      <c r="G830" s="103">
        <v>3</v>
      </c>
      <c r="H830" t="s">
        <v>54</v>
      </c>
      <c r="I830" s="103"/>
    </row>
    <row r="831" spans="1:9" x14ac:dyDescent="0.3">
      <c r="A831" t="s">
        <v>5343</v>
      </c>
      <c r="B831" t="s">
        <v>51</v>
      </c>
      <c r="C831" t="s">
        <v>3109</v>
      </c>
      <c r="D831" t="s">
        <v>5064</v>
      </c>
      <c r="E831" s="103">
        <v>1.1476979039036436E-2</v>
      </c>
      <c r="F831" s="103">
        <v>678455</v>
      </c>
      <c r="G831" s="103">
        <v>3</v>
      </c>
      <c r="H831" t="s">
        <v>54</v>
      </c>
      <c r="I831" s="103"/>
    </row>
    <row r="832" spans="1:9" x14ac:dyDescent="0.3">
      <c r="A832" t="s">
        <v>5344</v>
      </c>
      <c r="B832" t="s">
        <v>51</v>
      </c>
      <c r="C832" t="s">
        <v>3109</v>
      </c>
      <c r="D832" t="s">
        <v>5065</v>
      </c>
      <c r="E832" s="103">
        <v>1.1383022799429881E-2</v>
      </c>
      <c r="F832" s="103">
        <v>678455</v>
      </c>
      <c r="G832" s="103">
        <v>3</v>
      </c>
      <c r="H832" t="s">
        <v>54</v>
      </c>
      <c r="I832" s="103"/>
    </row>
    <row r="833" spans="1:9" x14ac:dyDescent="0.3">
      <c r="A833" t="s">
        <v>5345</v>
      </c>
      <c r="B833" t="s">
        <v>51</v>
      </c>
      <c r="C833" t="s">
        <v>3109</v>
      </c>
      <c r="D833" t="s">
        <v>5066</v>
      </c>
      <c r="E833" s="103">
        <v>1.1474200695053834E-2</v>
      </c>
      <c r="F833" s="103">
        <v>678455</v>
      </c>
      <c r="G833" s="103">
        <v>3</v>
      </c>
      <c r="H833" t="s">
        <v>54</v>
      </c>
      <c r="I833" s="103"/>
    </row>
    <row r="834" spans="1:9" x14ac:dyDescent="0.3">
      <c r="A834" t="s">
        <v>3250</v>
      </c>
      <c r="B834" t="s">
        <v>51</v>
      </c>
      <c r="C834" t="s">
        <v>3109</v>
      </c>
      <c r="D834" t="s">
        <v>42</v>
      </c>
      <c r="E834" s="103">
        <v>1.0852932802251452E-2</v>
      </c>
      <c r="F834" s="103">
        <v>678455</v>
      </c>
      <c r="G834" s="103">
        <v>3</v>
      </c>
      <c r="H834" t="s">
        <v>54</v>
      </c>
      <c r="I834" s="103"/>
    </row>
    <row r="835" spans="1:9" x14ac:dyDescent="0.3">
      <c r="A835" t="s">
        <v>3251</v>
      </c>
      <c r="B835" t="s">
        <v>51</v>
      </c>
      <c r="C835" t="s">
        <v>3109</v>
      </c>
      <c r="D835" t="s">
        <v>1763</v>
      </c>
      <c r="E835" s="103">
        <v>1.1366236418613859E-2</v>
      </c>
      <c r="F835" s="103">
        <v>678455</v>
      </c>
      <c r="G835" s="103">
        <v>3</v>
      </c>
      <c r="H835" t="s">
        <v>54</v>
      </c>
      <c r="I835" s="103"/>
    </row>
    <row r="836" spans="1:9" x14ac:dyDescent="0.3">
      <c r="A836" t="s">
        <v>3252</v>
      </c>
      <c r="B836" t="s">
        <v>51</v>
      </c>
      <c r="C836" t="s">
        <v>3109</v>
      </c>
      <c r="D836" t="s">
        <v>1764</v>
      </c>
      <c r="E836" s="103">
        <v>3.8104985218655545E-3</v>
      </c>
      <c r="F836" s="103">
        <v>678455</v>
      </c>
      <c r="G836" s="103">
        <v>3</v>
      </c>
      <c r="H836" t="s">
        <v>54</v>
      </c>
      <c r="I836" s="103"/>
    </row>
    <row r="837" spans="1:9" x14ac:dyDescent="0.3">
      <c r="A837" t="s">
        <v>3253</v>
      </c>
      <c r="B837" t="s">
        <v>51</v>
      </c>
      <c r="C837" t="s">
        <v>3109</v>
      </c>
      <c r="D837" t="s">
        <v>340</v>
      </c>
      <c r="E837" s="103">
        <v>1.0763866397861185E-2</v>
      </c>
      <c r="F837" s="103">
        <v>678455</v>
      </c>
      <c r="G837" s="103">
        <v>3</v>
      </c>
      <c r="H837" t="s">
        <v>54</v>
      </c>
      <c r="I837" s="103"/>
    </row>
    <row r="838" spans="1:9" x14ac:dyDescent="0.3">
      <c r="A838" t="s">
        <v>3254</v>
      </c>
      <c r="B838" t="s">
        <v>51</v>
      </c>
      <c r="C838" t="s">
        <v>3109</v>
      </c>
      <c r="D838" t="s">
        <v>777</v>
      </c>
      <c r="E838" s="103">
        <v>1.0186610843267687E-2</v>
      </c>
      <c r="F838" s="103">
        <v>678455</v>
      </c>
      <c r="G838" s="103">
        <v>3</v>
      </c>
      <c r="H838" t="s">
        <v>54</v>
      </c>
      <c r="I838" s="103"/>
    </row>
    <row r="839" spans="1:9" x14ac:dyDescent="0.3">
      <c r="A839" t="s">
        <v>3255</v>
      </c>
      <c r="B839" t="s">
        <v>51</v>
      </c>
      <c r="C839" t="s">
        <v>3109</v>
      </c>
      <c r="D839" t="s">
        <v>776</v>
      </c>
      <c r="E839" s="103">
        <v>2.3203483335696853E-2</v>
      </c>
      <c r="F839" s="103">
        <v>678455</v>
      </c>
      <c r="G839" s="103">
        <v>3</v>
      </c>
      <c r="H839" t="s">
        <v>54</v>
      </c>
      <c r="I839" s="103"/>
    </row>
    <row r="840" spans="1:9" x14ac:dyDescent="0.3">
      <c r="A840" t="s">
        <v>3256</v>
      </c>
      <c r="B840" t="s">
        <v>51</v>
      </c>
      <c r="C840" t="s">
        <v>3111</v>
      </c>
      <c r="D840" t="s">
        <v>40</v>
      </c>
      <c r="E840" s="103">
        <v>1.6744396966033071E-2</v>
      </c>
      <c r="F840" s="103">
        <v>678455</v>
      </c>
      <c r="G840" s="103">
        <v>3</v>
      </c>
      <c r="H840" t="s">
        <v>54</v>
      </c>
      <c r="I840" s="103"/>
    </row>
    <row r="841" spans="1:9" x14ac:dyDescent="0.3">
      <c r="A841" t="s">
        <v>5346</v>
      </c>
      <c r="B841" t="s">
        <v>51</v>
      </c>
      <c r="C841" t="s">
        <v>3111</v>
      </c>
      <c r="D841" t="s">
        <v>5064</v>
      </c>
      <c r="E841" s="103">
        <v>1.6925226499248717E-2</v>
      </c>
      <c r="F841" s="103">
        <v>678455</v>
      </c>
      <c r="G841" s="103">
        <v>3</v>
      </c>
      <c r="H841" t="s">
        <v>54</v>
      </c>
      <c r="I841" s="103"/>
    </row>
    <row r="842" spans="1:9" x14ac:dyDescent="0.3">
      <c r="A842" t="s">
        <v>5347</v>
      </c>
      <c r="B842" t="s">
        <v>51</v>
      </c>
      <c r="C842" t="s">
        <v>3111</v>
      </c>
      <c r="D842" t="s">
        <v>5065</v>
      </c>
      <c r="E842" s="103">
        <v>1.6744396966033071E-2</v>
      </c>
      <c r="F842" s="103">
        <v>678455</v>
      </c>
      <c r="G842" s="103">
        <v>3</v>
      </c>
      <c r="H842" t="s">
        <v>54</v>
      </c>
      <c r="I842" s="103"/>
    </row>
    <row r="843" spans="1:9" x14ac:dyDescent="0.3">
      <c r="A843" t="s">
        <v>5348</v>
      </c>
      <c r="B843" t="s">
        <v>51</v>
      </c>
      <c r="C843" t="s">
        <v>3111</v>
      </c>
      <c r="D843" t="s">
        <v>5066</v>
      </c>
      <c r="E843" s="103">
        <v>1.6921879669337767E-2</v>
      </c>
      <c r="F843" s="103">
        <v>678455</v>
      </c>
      <c r="G843" s="103">
        <v>3</v>
      </c>
      <c r="H843" t="s">
        <v>54</v>
      </c>
      <c r="I843" s="103"/>
    </row>
    <row r="844" spans="1:9" x14ac:dyDescent="0.3">
      <c r="A844" t="s">
        <v>3257</v>
      </c>
      <c r="B844" t="s">
        <v>51</v>
      </c>
      <c r="C844" t="s">
        <v>3111</v>
      </c>
      <c r="D844" t="s">
        <v>42</v>
      </c>
      <c r="E844" s="103">
        <v>1.6146124873925347E-2</v>
      </c>
      <c r="F844" s="103">
        <v>678455</v>
      </c>
      <c r="G844" s="103">
        <v>3</v>
      </c>
      <c r="H844" t="s">
        <v>54</v>
      </c>
      <c r="I844" s="103"/>
    </row>
    <row r="845" spans="1:9" x14ac:dyDescent="0.3">
      <c r="A845" t="s">
        <v>3258</v>
      </c>
      <c r="B845" t="s">
        <v>51</v>
      </c>
      <c r="C845" t="s">
        <v>3111</v>
      </c>
      <c r="D845" t="s">
        <v>1763</v>
      </c>
      <c r="E845" s="103">
        <v>1.6868245156647154E-2</v>
      </c>
      <c r="F845" s="103">
        <v>678455</v>
      </c>
      <c r="G845" s="103">
        <v>3</v>
      </c>
      <c r="H845" t="s">
        <v>54</v>
      </c>
      <c r="I845" s="103"/>
    </row>
    <row r="846" spans="1:9" x14ac:dyDescent="0.3">
      <c r="A846" t="s">
        <v>3259</v>
      </c>
      <c r="B846" t="s">
        <v>51</v>
      </c>
      <c r="C846" t="s">
        <v>3111</v>
      </c>
      <c r="D846" t="s">
        <v>1764</v>
      </c>
      <c r="E846" s="103">
        <v>5.3941535650232362E-3</v>
      </c>
      <c r="F846" s="103">
        <v>678455</v>
      </c>
      <c r="G846" s="103">
        <v>3</v>
      </c>
      <c r="H846" t="s">
        <v>54</v>
      </c>
      <c r="I846" s="103"/>
    </row>
    <row r="847" spans="1:9" x14ac:dyDescent="0.3">
      <c r="A847" t="s">
        <v>3260</v>
      </c>
      <c r="B847" t="s">
        <v>51</v>
      </c>
      <c r="C847" t="s">
        <v>3111</v>
      </c>
      <c r="D847" t="s">
        <v>340</v>
      </c>
      <c r="E847" s="103">
        <v>1.5990291647068808E-2</v>
      </c>
      <c r="F847" s="103">
        <v>678455</v>
      </c>
      <c r="G847" s="103">
        <v>3</v>
      </c>
      <c r="H847" t="s">
        <v>54</v>
      </c>
      <c r="I847" s="103"/>
    </row>
    <row r="848" spans="1:9" x14ac:dyDescent="0.3">
      <c r="A848" t="s">
        <v>3261</v>
      </c>
      <c r="B848" t="s">
        <v>51</v>
      </c>
      <c r="C848" t="s">
        <v>3111</v>
      </c>
      <c r="D848" t="s">
        <v>777</v>
      </c>
      <c r="E848" s="103">
        <v>1.4716910119767942E-2</v>
      </c>
      <c r="F848" s="103">
        <v>678455</v>
      </c>
      <c r="G848" s="103">
        <v>3</v>
      </c>
      <c r="H848" t="s">
        <v>54</v>
      </c>
      <c r="I848" s="103"/>
    </row>
    <row r="849" spans="1:9" x14ac:dyDescent="0.3">
      <c r="A849" t="s">
        <v>3262</v>
      </c>
      <c r="B849" t="s">
        <v>51</v>
      </c>
      <c r="C849" t="s">
        <v>3111</v>
      </c>
      <c r="D849" t="s">
        <v>776</v>
      </c>
      <c r="E849" s="103">
        <v>3.4217427204110917E-2</v>
      </c>
      <c r="F849" s="103">
        <v>678455</v>
      </c>
      <c r="G849" s="103">
        <v>3</v>
      </c>
      <c r="H849" t="s">
        <v>54</v>
      </c>
      <c r="I849" s="103"/>
    </row>
    <row r="850" spans="1:9" x14ac:dyDescent="0.3">
      <c r="A850" t="s">
        <v>870</v>
      </c>
      <c r="B850" t="s">
        <v>51</v>
      </c>
      <c r="C850" t="s">
        <v>40</v>
      </c>
      <c r="D850" t="s">
        <v>40</v>
      </c>
      <c r="E850" s="103">
        <v>1</v>
      </c>
      <c r="F850" s="103">
        <v>678455</v>
      </c>
      <c r="G850" s="103">
        <v>3</v>
      </c>
      <c r="H850" t="s">
        <v>54</v>
      </c>
      <c r="I850" s="103"/>
    </row>
    <row r="851" spans="1:9" x14ac:dyDescent="0.3">
      <c r="A851" t="s">
        <v>5349</v>
      </c>
      <c r="B851" t="s">
        <v>51</v>
      </c>
      <c r="C851" t="s">
        <v>40</v>
      </c>
      <c r="D851" t="s">
        <v>5064</v>
      </c>
      <c r="E851" s="103">
        <v>1.0094405722244653</v>
      </c>
      <c r="F851" s="103">
        <v>678455</v>
      </c>
      <c r="G851" s="103">
        <v>3</v>
      </c>
      <c r="H851" t="s">
        <v>54</v>
      </c>
      <c r="I851" s="103"/>
    </row>
    <row r="852" spans="1:9" x14ac:dyDescent="0.3">
      <c r="A852" t="s">
        <v>5350</v>
      </c>
      <c r="B852" t="s">
        <v>51</v>
      </c>
      <c r="C852" t="s">
        <v>40</v>
      </c>
      <c r="D852" t="s">
        <v>5065</v>
      </c>
      <c r="E852" s="103">
        <v>1</v>
      </c>
      <c r="F852" s="103">
        <v>678455</v>
      </c>
      <c r="G852" s="103">
        <v>3</v>
      </c>
      <c r="H852" t="s">
        <v>54</v>
      </c>
      <c r="I852" s="103"/>
    </row>
    <row r="853" spans="1:9" x14ac:dyDescent="0.3">
      <c r="A853" t="s">
        <v>5351</v>
      </c>
      <c r="B853" t="s">
        <v>51</v>
      </c>
      <c r="C853" t="s">
        <v>40</v>
      </c>
      <c r="D853" t="s">
        <v>5066</v>
      </c>
      <c r="E853" s="103">
        <v>1.0092117603817155</v>
      </c>
      <c r="F853" s="103">
        <v>678455</v>
      </c>
      <c r="G853" s="103">
        <v>3</v>
      </c>
      <c r="H853" t="s">
        <v>54</v>
      </c>
      <c r="I853" s="103"/>
    </row>
    <row r="854" spans="1:9" x14ac:dyDescent="0.3">
      <c r="A854" t="s">
        <v>868</v>
      </c>
      <c r="B854" t="s">
        <v>51</v>
      </c>
      <c r="C854" t="s">
        <v>40</v>
      </c>
      <c r="D854" t="s">
        <v>42</v>
      </c>
      <c r="E854" s="103">
        <v>0.98183761322767549</v>
      </c>
      <c r="F854" s="103">
        <v>678455</v>
      </c>
      <c r="G854" s="103">
        <v>3</v>
      </c>
      <c r="H854" t="s">
        <v>54</v>
      </c>
      <c r="I854" s="103"/>
    </row>
    <row r="855" spans="1:9" x14ac:dyDescent="0.3">
      <c r="A855" t="s">
        <v>1851</v>
      </c>
      <c r="B855" t="s">
        <v>51</v>
      </c>
      <c r="C855" t="s">
        <v>40</v>
      </c>
      <c r="D855" t="s">
        <v>1763</v>
      </c>
      <c r="E855" s="103">
        <v>1.0332662427335215</v>
      </c>
      <c r="F855" s="103">
        <v>678455</v>
      </c>
      <c r="G855" s="103">
        <v>3</v>
      </c>
      <c r="H855" t="s">
        <v>54</v>
      </c>
      <c r="I855" s="103"/>
    </row>
    <row r="856" spans="1:9" x14ac:dyDescent="0.3">
      <c r="A856" t="s">
        <v>1852</v>
      </c>
      <c r="B856" t="s">
        <v>51</v>
      </c>
      <c r="C856" t="s">
        <v>40</v>
      </c>
      <c r="D856" t="s">
        <v>1764</v>
      </c>
      <c r="E856" s="103">
        <v>0.4395614069325971</v>
      </c>
      <c r="F856" s="103">
        <v>678455</v>
      </c>
      <c r="G856" s="103">
        <v>3</v>
      </c>
      <c r="H856" t="s">
        <v>54</v>
      </c>
      <c r="I856" s="103"/>
    </row>
    <row r="857" spans="1:9" x14ac:dyDescent="0.3">
      <c r="A857" t="s">
        <v>869</v>
      </c>
      <c r="B857" t="s">
        <v>51</v>
      </c>
      <c r="C857" t="s">
        <v>40</v>
      </c>
      <c r="D857" t="s">
        <v>340</v>
      </c>
      <c r="E857" s="103">
        <v>0.9528044235104105</v>
      </c>
      <c r="F857" s="103">
        <v>678455</v>
      </c>
      <c r="G857" s="103">
        <v>3</v>
      </c>
      <c r="H857" t="s">
        <v>54</v>
      </c>
      <c r="I857" s="103"/>
    </row>
    <row r="858" spans="1:9" x14ac:dyDescent="0.3">
      <c r="A858" t="s">
        <v>530</v>
      </c>
      <c r="B858" t="s">
        <v>51</v>
      </c>
      <c r="C858" t="s">
        <v>40</v>
      </c>
      <c r="D858" t="s">
        <v>777</v>
      </c>
      <c r="E858" s="103">
        <v>0.89922882601332288</v>
      </c>
      <c r="F858" s="103">
        <v>678455</v>
      </c>
      <c r="G858" s="103">
        <v>3</v>
      </c>
      <c r="H858" t="s">
        <v>54</v>
      </c>
      <c r="I858" s="103"/>
    </row>
    <row r="859" spans="1:9" x14ac:dyDescent="0.3">
      <c r="A859" t="s">
        <v>534</v>
      </c>
      <c r="B859" t="s">
        <v>51</v>
      </c>
      <c r="C859" t="s">
        <v>40</v>
      </c>
      <c r="D859" t="s">
        <v>776</v>
      </c>
      <c r="E859" s="103">
        <v>2.0706582068658959</v>
      </c>
      <c r="F859" s="103">
        <v>678455</v>
      </c>
      <c r="G859" s="103">
        <v>3</v>
      </c>
      <c r="H859" t="s">
        <v>54</v>
      </c>
      <c r="I859" s="103"/>
    </row>
    <row r="860" spans="1:9" x14ac:dyDescent="0.3">
      <c r="A860" t="s">
        <v>5352</v>
      </c>
      <c r="B860" t="s">
        <v>51</v>
      </c>
      <c r="C860" t="s">
        <v>5064</v>
      </c>
      <c r="D860" t="s">
        <v>40</v>
      </c>
      <c r="E860" s="103">
        <v>0.99129451869171337</v>
      </c>
      <c r="F860" s="103">
        <v>678455</v>
      </c>
      <c r="G860" s="103">
        <v>3</v>
      </c>
      <c r="H860" t="s">
        <v>54</v>
      </c>
      <c r="I860" s="103"/>
    </row>
    <row r="861" spans="1:9" x14ac:dyDescent="0.3">
      <c r="A861" t="s">
        <v>5353</v>
      </c>
      <c r="B861" t="s">
        <v>51</v>
      </c>
      <c r="C861" t="s">
        <v>5064</v>
      </c>
      <c r="D861" t="s">
        <v>5064</v>
      </c>
      <c r="E861" s="103">
        <v>1</v>
      </c>
      <c r="F861" s="103">
        <v>678455</v>
      </c>
      <c r="G861" s="103">
        <v>3</v>
      </c>
      <c r="H861" t="s">
        <v>54</v>
      </c>
      <c r="I861" s="103"/>
    </row>
    <row r="862" spans="1:9" x14ac:dyDescent="0.3">
      <c r="A862" t="s">
        <v>5354</v>
      </c>
      <c r="B862" t="s">
        <v>51</v>
      </c>
      <c r="C862" t="s">
        <v>5064</v>
      </c>
      <c r="D862" t="s">
        <v>5065</v>
      </c>
      <c r="E862" s="103">
        <v>0.99129451869171337</v>
      </c>
      <c r="F862" s="103">
        <v>678455</v>
      </c>
      <c r="G862" s="103">
        <v>3</v>
      </c>
      <c r="H862" t="s">
        <v>54</v>
      </c>
      <c r="I862" s="103"/>
    </row>
    <row r="863" spans="1:9" x14ac:dyDescent="0.3">
      <c r="A863" t="s">
        <v>5355</v>
      </c>
      <c r="B863" t="s">
        <v>51</v>
      </c>
      <c r="C863" t="s">
        <v>5064</v>
      </c>
      <c r="D863" t="s">
        <v>5066</v>
      </c>
      <c r="E863" s="103">
        <v>0.99977633532363264</v>
      </c>
      <c r="F863" s="103">
        <v>678455</v>
      </c>
      <c r="G863" s="103">
        <v>3</v>
      </c>
      <c r="H863" t="s">
        <v>54</v>
      </c>
      <c r="I863" s="103"/>
    </row>
    <row r="864" spans="1:9" x14ac:dyDescent="0.3">
      <c r="A864" t="s">
        <v>5356</v>
      </c>
      <c r="B864" t="s">
        <v>51</v>
      </c>
      <c r="C864" t="s">
        <v>5064</v>
      </c>
      <c r="D864" t="s">
        <v>42</v>
      </c>
      <c r="E864" s="103">
        <v>0.97268039614436808</v>
      </c>
      <c r="F864" s="103">
        <v>678455</v>
      </c>
      <c r="G864" s="103">
        <v>3</v>
      </c>
      <c r="H864" t="s">
        <v>54</v>
      </c>
      <c r="I864" s="103"/>
    </row>
    <row r="865" spans="1:9" x14ac:dyDescent="0.3">
      <c r="A865" t="s">
        <v>5357</v>
      </c>
      <c r="B865" t="s">
        <v>51</v>
      </c>
      <c r="C865" t="s">
        <v>5064</v>
      </c>
      <c r="D865" t="s">
        <v>1763</v>
      </c>
      <c r="E865" s="103">
        <v>1.0235989335446758</v>
      </c>
      <c r="F865" s="103">
        <v>678455</v>
      </c>
      <c r="G865" s="103">
        <v>3</v>
      </c>
      <c r="H865" t="s">
        <v>54</v>
      </c>
      <c r="I865" s="103"/>
    </row>
    <row r="866" spans="1:9" x14ac:dyDescent="0.3">
      <c r="A866" t="s">
        <v>5358</v>
      </c>
      <c r="B866" t="s">
        <v>51</v>
      </c>
      <c r="C866" t="s">
        <v>5064</v>
      </c>
      <c r="D866" t="s">
        <v>1764</v>
      </c>
      <c r="E866" s="103">
        <v>0.43659898290944693</v>
      </c>
      <c r="F866" s="103">
        <v>678455</v>
      </c>
      <c r="G866" s="103">
        <v>3</v>
      </c>
      <c r="H866" t="s">
        <v>54</v>
      </c>
      <c r="I866" s="103"/>
    </row>
    <row r="867" spans="1:9" x14ac:dyDescent="0.3">
      <c r="A867" t="s">
        <v>5359</v>
      </c>
      <c r="B867" t="s">
        <v>51</v>
      </c>
      <c r="C867" t="s">
        <v>5064</v>
      </c>
      <c r="D867" t="s">
        <v>340</v>
      </c>
      <c r="E867" s="103">
        <v>0.94383098386584019</v>
      </c>
      <c r="F867" s="103">
        <v>678455</v>
      </c>
      <c r="G867" s="103">
        <v>3</v>
      </c>
      <c r="H867" t="s">
        <v>54</v>
      </c>
      <c r="I867" s="103"/>
    </row>
    <row r="868" spans="1:9" x14ac:dyDescent="0.3">
      <c r="A868" t="s">
        <v>5360</v>
      </c>
      <c r="B868" t="s">
        <v>51</v>
      </c>
      <c r="C868" t="s">
        <v>5064</v>
      </c>
      <c r="D868" t="s">
        <v>777</v>
      </c>
      <c r="E868" s="103">
        <v>0.89132344994450996</v>
      </c>
      <c r="F868" s="103">
        <v>678455</v>
      </c>
      <c r="G868" s="103">
        <v>3</v>
      </c>
      <c r="H868" t="s">
        <v>54</v>
      </c>
      <c r="I868" s="103"/>
    </row>
    <row r="869" spans="1:9" x14ac:dyDescent="0.3">
      <c r="A869" t="s">
        <v>5361</v>
      </c>
      <c r="B869" t="s">
        <v>51</v>
      </c>
      <c r="C869" t="s">
        <v>5064</v>
      </c>
      <c r="D869" t="s">
        <v>776</v>
      </c>
      <c r="E869" s="103">
        <v>2.0523027176042032</v>
      </c>
      <c r="F869" s="103">
        <v>678455</v>
      </c>
      <c r="G869" s="103">
        <v>3</v>
      </c>
      <c r="H869" t="s">
        <v>54</v>
      </c>
      <c r="I869" s="103"/>
    </row>
    <row r="870" spans="1:9" x14ac:dyDescent="0.3">
      <c r="A870" t="s">
        <v>5362</v>
      </c>
      <c r="B870" t="s">
        <v>51</v>
      </c>
      <c r="C870" t="s">
        <v>5065</v>
      </c>
      <c r="D870" t="s">
        <v>40</v>
      </c>
      <c r="E870" s="103">
        <v>1</v>
      </c>
      <c r="F870" s="103">
        <v>678455</v>
      </c>
      <c r="G870" s="103">
        <v>3</v>
      </c>
      <c r="H870" t="s">
        <v>54</v>
      </c>
      <c r="I870" s="103"/>
    </row>
    <row r="871" spans="1:9" x14ac:dyDescent="0.3">
      <c r="A871" t="s">
        <v>5363</v>
      </c>
      <c r="B871" t="s">
        <v>51</v>
      </c>
      <c r="C871" t="s">
        <v>5065</v>
      </c>
      <c r="D871" t="s">
        <v>5064</v>
      </c>
      <c r="E871" s="103">
        <v>1.0094405722244653</v>
      </c>
      <c r="F871" s="103">
        <v>678455</v>
      </c>
      <c r="G871" s="103">
        <v>3</v>
      </c>
      <c r="H871" t="s">
        <v>54</v>
      </c>
      <c r="I871" s="103"/>
    </row>
    <row r="872" spans="1:9" x14ac:dyDescent="0.3">
      <c r="A872" t="s">
        <v>5364</v>
      </c>
      <c r="B872" t="s">
        <v>51</v>
      </c>
      <c r="C872" t="s">
        <v>5065</v>
      </c>
      <c r="D872" t="s">
        <v>5065</v>
      </c>
      <c r="E872" s="103">
        <v>1</v>
      </c>
      <c r="F872" s="103">
        <v>678455</v>
      </c>
      <c r="G872" s="103">
        <v>3</v>
      </c>
      <c r="H872" t="s">
        <v>54</v>
      </c>
      <c r="I872" s="103"/>
    </row>
    <row r="873" spans="1:9" x14ac:dyDescent="0.3">
      <c r="A873" t="s">
        <v>5365</v>
      </c>
      <c r="B873" t="s">
        <v>51</v>
      </c>
      <c r="C873" t="s">
        <v>5065</v>
      </c>
      <c r="D873" t="s">
        <v>5066</v>
      </c>
      <c r="E873" s="103">
        <v>1.0092117603817155</v>
      </c>
      <c r="F873" s="103">
        <v>678455</v>
      </c>
      <c r="G873" s="103">
        <v>3</v>
      </c>
      <c r="H873" t="s">
        <v>54</v>
      </c>
      <c r="I873" s="103"/>
    </row>
    <row r="874" spans="1:9" x14ac:dyDescent="0.3">
      <c r="A874" t="s">
        <v>5366</v>
      </c>
      <c r="B874" t="s">
        <v>51</v>
      </c>
      <c r="C874" t="s">
        <v>5065</v>
      </c>
      <c r="D874" t="s">
        <v>42</v>
      </c>
      <c r="E874" s="103">
        <v>0.98183761322767549</v>
      </c>
      <c r="F874" s="103">
        <v>678455</v>
      </c>
      <c r="G874" s="103">
        <v>3</v>
      </c>
      <c r="H874" t="s">
        <v>54</v>
      </c>
      <c r="I874" s="103"/>
    </row>
    <row r="875" spans="1:9" x14ac:dyDescent="0.3">
      <c r="A875" t="s">
        <v>5367</v>
      </c>
      <c r="B875" t="s">
        <v>51</v>
      </c>
      <c r="C875" t="s">
        <v>5065</v>
      </c>
      <c r="D875" t="s">
        <v>1763</v>
      </c>
      <c r="E875" s="103">
        <v>1.0332662427335215</v>
      </c>
      <c r="F875" s="103">
        <v>678455</v>
      </c>
      <c r="G875" s="103">
        <v>3</v>
      </c>
      <c r="H875" t="s">
        <v>54</v>
      </c>
      <c r="I875" s="103"/>
    </row>
    <row r="876" spans="1:9" x14ac:dyDescent="0.3">
      <c r="A876" t="s">
        <v>5368</v>
      </c>
      <c r="B876" t="s">
        <v>51</v>
      </c>
      <c r="C876" t="s">
        <v>5065</v>
      </c>
      <c r="D876" t="s">
        <v>1764</v>
      </c>
      <c r="E876" s="103">
        <v>0.4395614069325971</v>
      </c>
      <c r="F876" s="103">
        <v>678455</v>
      </c>
      <c r="G876" s="103">
        <v>3</v>
      </c>
      <c r="H876" t="s">
        <v>54</v>
      </c>
      <c r="I876" s="103"/>
    </row>
    <row r="877" spans="1:9" x14ac:dyDescent="0.3">
      <c r="A877" t="s">
        <v>5369</v>
      </c>
      <c r="B877" t="s">
        <v>51</v>
      </c>
      <c r="C877" t="s">
        <v>5065</v>
      </c>
      <c r="D877" t="s">
        <v>340</v>
      </c>
      <c r="E877" s="103">
        <v>0.9528044235104105</v>
      </c>
      <c r="F877" s="103">
        <v>678455</v>
      </c>
      <c r="G877" s="103">
        <v>3</v>
      </c>
      <c r="H877" t="s">
        <v>54</v>
      </c>
      <c r="I877" s="103"/>
    </row>
    <row r="878" spans="1:9" x14ac:dyDescent="0.3">
      <c r="A878" t="s">
        <v>5370</v>
      </c>
      <c r="B878" t="s">
        <v>51</v>
      </c>
      <c r="C878" t="s">
        <v>5065</v>
      </c>
      <c r="D878" t="s">
        <v>777</v>
      </c>
      <c r="E878" s="103">
        <v>0.89922882601332288</v>
      </c>
      <c r="F878" s="103">
        <v>678455</v>
      </c>
      <c r="G878" s="103">
        <v>3</v>
      </c>
      <c r="H878" t="s">
        <v>54</v>
      </c>
      <c r="I878" s="103"/>
    </row>
    <row r="879" spans="1:9" x14ac:dyDescent="0.3">
      <c r="A879" t="s">
        <v>5371</v>
      </c>
      <c r="B879" t="s">
        <v>51</v>
      </c>
      <c r="C879" t="s">
        <v>5065</v>
      </c>
      <c r="D879" t="s">
        <v>776</v>
      </c>
      <c r="E879" s="103">
        <v>2.0706582068658959</v>
      </c>
      <c r="F879" s="103">
        <v>678455</v>
      </c>
      <c r="G879" s="103">
        <v>3</v>
      </c>
      <c r="H879" t="s">
        <v>54</v>
      </c>
      <c r="I879" s="103"/>
    </row>
    <row r="880" spans="1:9" x14ac:dyDescent="0.3">
      <c r="A880" t="s">
        <v>5375</v>
      </c>
      <c r="B880" t="s">
        <v>51</v>
      </c>
      <c r="C880" t="s">
        <v>5066</v>
      </c>
      <c r="D880" t="s">
        <v>40</v>
      </c>
      <c r="E880" s="103">
        <v>0.99151818336808073</v>
      </c>
      <c r="F880" s="103">
        <v>678455</v>
      </c>
      <c r="G880" s="103">
        <v>3</v>
      </c>
      <c r="H880" t="s">
        <v>54</v>
      </c>
      <c r="I880" s="103"/>
    </row>
    <row r="881" spans="1:9" x14ac:dyDescent="0.3">
      <c r="A881" t="s">
        <v>5376</v>
      </c>
      <c r="B881" t="s">
        <v>51</v>
      </c>
      <c r="C881" t="s">
        <v>5066</v>
      </c>
      <c r="D881" t="s">
        <v>5064</v>
      </c>
      <c r="E881" s="103">
        <v>1.0002288118427496</v>
      </c>
      <c r="F881" s="103">
        <v>678455</v>
      </c>
      <c r="G881" s="103">
        <v>3</v>
      </c>
      <c r="H881" t="s">
        <v>54</v>
      </c>
      <c r="I881" s="103"/>
    </row>
    <row r="882" spans="1:9" x14ac:dyDescent="0.3">
      <c r="A882" t="s">
        <v>5377</v>
      </c>
      <c r="B882" t="s">
        <v>51</v>
      </c>
      <c r="C882" t="s">
        <v>5066</v>
      </c>
      <c r="D882" t="s">
        <v>5065</v>
      </c>
      <c r="E882" s="103">
        <v>0.99151818336808073</v>
      </c>
      <c r="F882" s="103">
        <v>678455</v>
      </c>
      <c r="G882" s="103">
        <v>3</v>
      </c>
      <c r="H882" t="s">
        <v>54</v>
      </c>
      <c r="I882" s="103"/>
    </row>
    <row r="883" spans="1:9" x14ac:dyDescent="0.3">
      <c r="A883" t="s">
        <v>5378</v>
      </c>
      <c r="B883" t="s">
        <v>51</v>
      </c>
      <c r="C883" t="s">
        <v>5066</v>
      </c>
      <c r="D883" t="s">
        <v>5066</v>
      </c>
      <c r="E883" s="103">
        <v>1</v>
      </c>
      <c r="F883" s="103">
        <v>678455</v>
      </c>
      <c r="G883" s="103">
        <v>3</v>
      </c>
      <c r="H883" t="s">
        <v>54</v>
      </c>
      <c r="I883" s="103"/>
    </row>
    <row r="884" spans="1:9" x14ac:dyDescent="0.3">
      <c r="A884" t="s">
        <v>5379</v>
      </c>
      <c r="B884" t="s">
        <v>51</v>
      </c>
      <c r="C884" t="s">
        <v>5066</v>
      </c>
      <c r="D884" t="s">
        <v>42</v>
      </c>
      <c r="E884" s="103">
        <v>0.97290318176865775</v>
      </c>
      <c r="F884" s="103">
        <v>678455</v>
      </c>
      <c r="G884" s="103">
        <v>3</v>
      </c>
      <c r="H884" t="s">
        <v>54</v>
      </c>
      <c r="I884" s="103"/>
    </row>
    <row r="885" spans="1:9" x14ac:dyDescent="0.3">
      <c r="A885" t="s">
        <v>5380</v>
      </c>
      <c r="B885" t="s">
        <v>51</v>
      </c>
      <c r="C885" t="s">
        <v>5066</v>
      </c>
      <c r="D885" t="s">
        <v>1763</v>
      </c>
      <c r="E885" s="103">
        <v>1.0238357307058437</v>
      </c>
      <c r="F885" s="103">
        <v>678455</v>
      </c>
      <c r="G885" s="103">
        <v>3</v>
      </c>
      <c r="H885" t="s">
        <v>54</v>
      </c>
      <c r="I885" s="103"/>
    </row>
    <row r="886" spans="1:9" x14ac:dyDescent="0.3">
      <c r="A886" t="s">
        <v>5381</v>
      </c>
      <c r="B886" t="s">
        <v>51</v>
      </c>
      <c r="C886" t="s">
        <v>5066</v>
      </c>
      <c r="D886" t="s">
        <v>1764</v>
      </c>
      <c r="E886" s="103">
        <v>0.43669866489669534</v>
      </c>
      <c r="F886" s="103">
        <v>678455</v>
      </c>
      <c r="G886" s="103">
        <v>3</v>
      </c>
      <c r="H886" t="s">
        <v>54</v>
      </c>
      <c r="I886" s="103"/>
    </row>
    <row r="887" spans="1:9" x14ac:dyDescent="0.3">
      <c r="A887" t="s">
        <v>5382</v>
      </c>
      <c r="B887" t="s">
        <v>51</v>
      </c>
      <c r="C887" t="s">
        <v>5066</v>
      </c>
      <c r="D887" t="s">
        <v>340</v>
      </c>
      <c r="E887" s="103">
        <v>0.94404829199024864</v>
      </c>
      <c r="F887" s="103">
        <v>678455</v>
      </c>
      <c r="G887" s="103">
        <v>3</v>
      </c>
      <c r="H887" t="s">
        <v>54</v>
      </c>
      <c r="I887" s="103"/>
    </row>
    <row r="888" spans="1:9" x14ac:dyDescent="0.3">
      <c r="A888" t="s">
        <v>5383</v>
      </c>
      <c r="B888" t="s">
        <v>51</v>
      </c>
      <c r="C888" t="s">
        <v>5066</v>
      </c>
      <c r="D888" t="s">
        <v>777</v>
      </c>
      <c r="E888" s="103">
        <v>0.89152632355989103</v>
      </c>
      <c r="F888" s="103">
        <v>678455</v>
      </c>
      <c r="G888" s="103">
        <v>3</v>
      </c>
      <c r="H888" t="s">
        <v>54</v>
      </c>
      <c r="I888" s="103"/>
    </row>
    <row r="889" spans="1:9" x14ac:dyDescent="0.3">
      <c r="A889" t="s">
        <v>5384</v>
      </c>
      <c r="B889" t="s">
        <v>51</v>
      </c>
      <c r="C889" t="s">
        <v>5066</v>
      </c>
      <c r="D889" t="s">
        <v>776</v>
      </c>
      <c r="E889" s="103">
        <v>2.0527777928162516</v>
      </c>
      <c r="F889" s="103">
        <v>678455</v>
      </c>
      <c r="G889" s="103">
        <v>3</v>
      </c>
      <c r="H889" t="s">
        <v>54</v>
      </c>
      <c r="I889" s="103"/>
    </row>
    <row r="890" spans="1:9" x14ac:dyDescent="0.3">
      <c r="A890" t="s">
        <v>852</v>
      </c>
      <c r="B890" t="s">
        <v>51</v>
      </c>
      <c r="C890" t="s">
        <v>42</v>
      </c>
      <c r="D890" t="s">
        <v>40</v>
      </c>
      <c r="E890" s="103">
        <v>1.0198609793445013</v>
      </c>
      <c r="F890" s="103">
        <v>678455</v>
      </c>
      <c r="G890" s="103">
        <v>3</v>
      </c>
      <c r="H890" t="s">
        <v>54</v>
      </c>
      <c r="I890" s="103"/>
    </row>
    <row r="891" spans="1:9" x14ac:dyDescent="0.3">
      <c r="A891" t="s">
        <v>5385</v>
      </c>
      <c r="B891" t="s">
        <v>51</v>
      </c>
      <c r="C891" t="s">
        <v>42</v>
      </c>
      <c r="D891" t="s">
        <v>5064</v>
      </c>
      <c r="E891" s="103">
        <v>1.0288412464256098</v>
      </c>
      <c r="F891" s="103">
        <v>678455</v>
      </c>
      <c r="G891" s="103">
        <v>3</v>
      </c>
      <c r="H891" t="s">
        <v>54</v>
      </c>
      <c r="I891" s="103"/>
    </row>
    <row r="892" spans="1:9" x14ac:dyDescent="0.3">
      <c r="A892" t="s">
        <v>5386</v>
      </c>
      <c r="B892" t="s">
        <v>51</v>
      </c>
      <c r="C892" t="s">
        <v>42</v>
      </c>
      <c r="D892" t="s">
        <v>5065</v>
      </c>
      <c r="E892" s="103">
        <v>1.0198609793445013</v>
      </c>
      <c r="F892" s="103">
        <v>678455</v>
      </c>
      <c r="G892" s="103">
        <v>3</v>
      </c>
      <c r="H892" t="s">
        <v>54</v>
      </c>
      <c r="I892" s="103"/>
    </row>
    <row r="893" spans="1:9" x14ac:dyDescent="0.3">
      <c r="A893" t="s">
        <v>5387</v>
      </c>
      <c r="B893" t="s">
        <v>51</v>
      </c>
      <c r="C893" t="s">
        <v>42</v>
      </c>
      <c r="D893" t="s">
        <v>5066</v>
      </c>
      <c r="E893" s="103">
        <v>1.028611456575349</v>
      </c>
      <c r="F893" s="103">
        <v>678455</v>
      </c>
      <c r="G893" s="103">
        <v>3</v>
      </c>
      <c r="H893" t="s">
        <v>54</v>
      </c>
      <c r="I893" s="103"/>
    </row>
    <row r="894" spans="1:9" x14ac:dyDescent="0.3">
      <c r="A894" t="s">
        <v>850</v>
      </c>
      <c r="B894" t="s">
        <v>51</v>
      </c>
      <c r="C894" t="s">
        <v>42</v>
      </c>
      <c r="D894" t="s">
        <v>42</v>
      </c>
      <c r="E894" s="103">
        <v>1</v>
      </c>
      <c r="F894" s="103">
        <v>678455</v>
      </c>
      <c r="G894" s="103">
        <v>3</v>
      </c>
      <c r="H894" t="s">
        <v>54</v>
      </c>
      <c r="I894" s="103"/>
    </row>
    <row r="895" spans="1:9" x14ac:dyDescent="0.3">
      <c r="A895" t="s">
        <v>1853</v>
      </c>
      <c r="B895" t="s">
        <v>51</v>
      </c>
      <c r="C895" t="s">
        <v>42</v>
      </c>
      <c r="D895" t="s">
        <v>1763</v>
      </c>
      <c r="E895" s="103">
        <v>1.0521608872672494</v>
      </c>
      <c r="F895" s="103">
        <v>678455</v>
      </c>
      <c r="G895" s="103">
        <v>3</v>
      </c>
      <c r="H895" t="s">
        <v>54</v>
      </c>
      <c r="I895" s="103"/>
    </row>
    <row r="896" spans="1:9" x14ac:dyDescent="0.3">
      <c r="A896" t="s">
        <v>1854</v>
      </c>
      <c r="B896" t="s">
        <v>51</v>
      </c>
      <c r="C896" t="s">
        <v>42</v>
      </c>
      <c r="D896" t="s">
        <v>1764</v>
      </c>
      <c r="E896" s="103">
        <v>0.44588199099447867</v>
      </c>
      <c r="F896" s="103">
        <v>678455</v>
      </c>
      <c r="G896" s="103">
        <v>3</v>
      </c>
      <c r="H896" t="s">
        <v>54</v>
      </c>
      <c r="I896" s="103"/>
    </row>
    <row r="897" spans="1:9" x14ac:dyDescent="0.3">
      <c r="A897" t="s">
        <v>851</v>
      </c>
      <c r="B897" t="s">
        <v>51</v>
      </c>
      <c r="C897" t="s">
        <v>42</v>
      </c>
      <c r="D897" t="s">
        <v>340</v>
      </c>
      <c r="E897" s="103">
        <v>0.97101579279178318</v>
      </c>
      <c r="F897" s="103">
        <v>678455</v>
      </c>
      <c r="G897" s="103">
        <v>3</v>
      </c>
      <c r="H897" t="s">
        <v>54</v>
      </c>
      <c r="I897" s="103"/>
    </row>
    <row r="898" spans="1:9" x14ac:dyDescent="0.3">
      <c r="A898" t="s">
        <v>506</v>
      </c>
      <c r="B898" t="s">
        <v>51</v>
      </c>
      <c r="C898" t="s">
        <v>42</v>
      </c>
      <c r="D898" t="s">
        <v>777</v>
      </c>
      <c r="E898" s="103">
        <v>0.91657761639867985</v>
      </c>
      <c r="F898" s="103">
        <v>678455</v>
      </c>
      <c r="G898" s="103">
        <v>3</v>
      </c>
      <c r="H898" t="s">
        <v>54</v>
      </c>
      <c r="I898" s="103"/>
    </row>
    <row r="899" spans="1:9" x14ac:dyDescent="0.3">
      <c r="A899" t="s">
        <v>510</v>
      </c>
      <c r="B899" t="s">
        <v>51</v>
      </c>
      <c r="C899" t="s">
        <v>42</v>
      </c>
      <c r="D899" t="s">
        <v>776</v>
      </c>
      <c r="E899" s="103">
        <v>2.1106640877961422</v>
      </c>
      <c r="F899" s="103">
        <v>678455</v>
      </c>
      <c r="G899" s="103">
        <v>3</v>
      </c>
      <c r="H899" t="s">
        <v>54</v>
      </c>
      <c r="I899" s="103"/>
    </row>
    <row r="900" spans="1:9" x14ac:dyDescent="0.3">
      <c r="A900" t="s">
        <v>1156</v>
      </c>
      <c r="B900" t="s">
        <v>51</v>
      </c>
      <c r="C900" t="s">
        <v>58</v>
      </c>
      <c r="D900" t="s">
        <v>40</v>
      </c>
      <c r="E900" s="103">
        <v>0</v>
      </c>
      <c r="F900" s="103">
        <v>678455</v>
      </c>
      <c r="G900" s="103">
        <v>3</v>
      </c>
      <c r="H900" t="s">
        <v>54</v>
      </c>
      <c r="I900" s="103"/>
    </row>
    <row r="901" spans="1:9" x14ac:dyDescent="0.3">
      <c r="A901" t="s">
        <v>5372</v>
      </c>
      <c r="B901" t="s">
        <v>51</v>
      </c>
      <c r="C901" t="s">
        <v>58</v>
      </c>
      <c r="D901" t="s">
        <v>5064</v>
      </c>
      <c r="E901" s="103">
        <v>0</v>
      </c>
      <c r="F901" s="103">
        <v>678455</v>
      </c>
      <c r="G901" s="103">
        <v>3</v>
      </c>
      <c r="H901" t="s">
        <v>54</v>
      </c>
      <c r="I901" s="103"/>
    </row>
    <row r="902" spans="1:9" x14ac:dyDescent="0.3">
      <c r="A902" t="s">
        <v>5373</v>
      </c>
      <c r="B902" t="s">
        <v>51</v>
      </c>
      <c r="C902" t="s">
        <v>58</v>
      </c>
      <c r="D902" t="s">
        <v>5065</v>
      </c>
      <c r="E902" s="103">
        <v>0</v>
      </c>
      <c r="F902" s="103">
        <v>678455</v>
      </c>
      <c r="G902" s="103">
        <v>3</v>
      </c>
      <c r="H902" t="s">
        <v>54</v>
      </c>
      <c r="I902" s="103"/>
    </row>
    <row r="903" spans="1:9" x14ac:dyDescent="0.3">
      <c r="A903" t="s">
        <v>5374</v>
      </c>
      <c r="B903" t="s">
        <v>51</v>
      </c>
      <c r="C903" t="s">
        <v>58</v>
      </c>
      <c r="D903" t="s">
        <v>5066</v>
      </c>
      <c r="E903" s="103">
        <v>0</v>
      </c>
      <c r="F903" s="103">
        <v>678455</v>
      </c>
      <c r="G903" s="103">
        <v>3</v>
      </c>
      <c r="H903" t="s">
        <v>54</v>
      </c>
      <c r="I903" s="103"/>
    </row>
    <row r="904" spans="1:9" x14ac:dyDescent="0.3">
      <c r="A904" t="s">
        <v>1157</v>
      </c>
      <c r="B904" t="s">
        <v>51</v>
      </c>
      <c r="C904" t="s">
        <v>58</v>
      </c>
      <c r="D904" t="s">
        <v>42</v>
      </c>
      <c r="E904" s="103">
        <v>0</v>
      </c>
      <c r="F904" s="103">
        <v>678455</v>
      </c>
      <c r="G904" s="103">
        <v>3</v>
      </c>
      <c r="H904" t="s">
        <v>54</v>
      </c>
      <c r="I904" s="103"/>
    </row>
    <row r="905" spans="1:9" x14ac:dyDescent="0.3">
      <c r="A905" t="s">
        <v>1873</v>
      </c>
      <c r="B905" t="s">
        <v>51</v>
      </c>
      <c r="C905" t="s">
        <v>58</v>
      </c>
      <c r="D905" t="s">
        <v>1763</v>
      </c>
      <c r="E905" s="103">
        <v>0</v>
      </c>
      <c r="F905" s="103">
        <v>678455</v>
      </c>
      <c r="G905" s="103">
        <v>3</v>
      </c>
      <c r="H905" t="s">
        <v>54</v>
      </c>
      <c r="I905" s="103"/>
    </row>
    <row r="906" spans="1:9" x14ac:dyDescent="0.3">
      <c r="A906" t="s">
        <v>1874</v>
      </c>
      <c r="B906" t="s">
        <v>51</v>
      </c>
      <c r="C906" t="s">
        <v>58</v>
      </c>
      <c r="D906" t="s">
        <v>1764</v>
      </c>
      <c r="E906" s="103">
        <v>0</v>
      </c>
      <c r="F906" s="103">
        <v>678455</v>
      </c>
      <c r="G906" s="103">
        <v>3</v>
      </c>
      <c r="H906" t="s">
        <v>54</v>
      </c>
      <c r="I906" s="103"/>
    </row>
    <row r="907" spans="1:9" x14ac:dyDescent="0.3">
      <c r="A907" t="s">
        <v>1158</v>
      </c>
      <c r="B907" t="s">
        <v>51</v>
      </c>
      <c r="C907" t="s">
        <v>58</v>
      </c>
      <c r="D907" t="s">
        <v>340</v>
      </c>
      <c r="E907" s="103">
        <v>0</v>
      </c>
      <c r="F907" s="103">
        <v>678455</v>
      </c>
      <c r="G907" s="103">
        <v>3</v>
      </c>
      <c r="H907" t="s">
        <v>54</v>
      </c>
      <c r="I907" s="103"/>
    </row>
    <row r="908" spans="1:9" x14ac:dyDescent="0.3">
      <c r="A908" t="s">
        <v>1159</v>
      </c>
      <c r="B908" t="s">
        <v>51</v>
      </c>
      <c r="C908" t="s">
        <v>58</v>
      </c>
      <c r="D908" t="s">
        <v>777</v>
      </c>
      <c r="E908" s="103">
        <v>0</v>
      </c>
      <c r="F908" s="103">
        <v>678455</v>
      </c>
      <c r="G908" s="103">
        <v>3</v>
      </c>
      <c r="H908" t="s">
        <v>54</v>
      </c>
      <c r="I908" s="103"/>
    </row>
    <row r="909" spans="1:9" x14ac:dyDescent="0.3">
      <c r="A909" t="s">
        <v>1160</v>
      </c>
      <c r="B909" t="s">
        <v>51</v>
      </c>
      <c r="C909" t="s">
        <v>58</v>
      </c>
      <c r="D909" t="s">
        <v>776</v>
      </c>
      <c r="E909" s="103">
        <v>0</v>
      </c>
      <c r="F909" s="103">
        <v>678455</v>
      </c>
      <c r="G909" s="103">
        <v>3</v>
      </c>
      <c r="H909" t="s">
        <v>54</v>
      </c>
      <c r="I909" s="103"/>
    </row>
    <row r="910" spans="1:9" x14ac:dyDescent="0.3">
      <c r="A910" t="s">
        <v>1855</v>
      </c>
      <c r="B910" t="s">
        <v>51</v>
      </c>
      <c r="C910" t="s">
        <v>1763</v>
      </c>
      <c r="D910" t="s">
        <v>40</v>
      </c>
      <c r="E910" s="103">
        <v>0.971361049749911</v>
      </c>
      <c r="F910" s="103">
        <v>678455</v>
      </c>
      <c r="G910" s="103">
        <v>3</v>
      </c>
      <c r="H910" t="s">
        <v>54</v>
      </c>
      <c r="I910" s="103"/>
    </row>
    <row r="911" spans="1:9" x14ac:dyDescent="0.3">
      <c r="A911" t="s">
        <v>5388</v>
      </c>
      <c r="B911" t="s">
        <v>51</v>
      </c>
      <c r="C911" t="s">
        <v>1763</v>
      </c>
      <c r="D911" t="s">
        <v>5064</v>
      </c>
      <c r="E911" s="103">
        <v>0.97988567046484287</v>
      </c>
      <c r="F911" s="103">
        <v>678455</v>
      </c>
      <c r="G911" s="103">
        <v>3</v>
      </c>
      <c r="H911" t="s">
        <v>54</v>
      </c>
      <c r="I911" s="103"/>
    </row>
    <row r="912" spans="1:9" x14ac:dyDescent="0.3">
      <c r="A912" t="s">
        <v>5389</v>
      </c>
      <c r="B912" t="s">
        <v>51</v>
      </c>
      <c r="C912" t="s">
        <v>1763</v>
      </c>
      <c r="D912" t="s">
        <v>5065</v>
      </c>
      <c r="E912" s="103">
        <v>0.971361049749911</v>
      </c>
      <c r="F912" s="103">
        <v>678455</v>
      </c>
      <c r="G912" s="103">
        <v>3</v>
      </c>
      <c r="H912" t="s">
        <v>54</v>
      </c>
      <c r="I912" s="103"/>
    </row>
    <row r="913" spans="1:9" x14ac:dyDescent="0.3">
      <c r="A913" t="s">
        <v>5390</v>
      </c>
      <c r="B913" t="s">
        <v>51</v>
      </c>
      <c r="C913" t="s">
        <v>1763</v>
      </c>
      <c r="D913" t="s">
        <v>5066</v>
      </c>
      <c r="E913" s="103">
        <v>0.97966928308709023</v>
      </c>
      <c r="F913" s="103">
        <v>678455</v>
      </c>
      <c r="G913" s="103">
        <v>3</v>
      </c>
      <c r="H913" t="s">
        <v>54</v>
      </c>
      <c r="I913" s="103"/>
    </row>
    <row r="914" spans="1:9" x14ac:dyDescent="0.3">
      <c r="A914" t="s">
        <v>1856</v>
      </c>
      <c r="B914" t="s">
        <v>51</v>
      </c>
      <c r="C914" t="s">
        <v>1763</v>
      </c>
      <c r="D914" t="s">
        <v>42</v>
      </c>
      <c r="E914" s="103">
        <v>0.95224997348235074</v>
      </c>
      <c r="F914" s="103">
        <v>678455</v>
      </c>
      <c r="G914" s="103">
        <v>3</v>
      </c>
      <c r="H914" t="s">
        <v>54</v>
      </c>
      <c r="I914" s="103"/>
    </row>
    <row r="915" spans="1:9" x14ac:dyDescent="0.3">
      <c r="A915" t="s">
        <v>1857</v>
      </c>
      <c r="B915" t="s">
        <v>51</v>
      </c>
      <c r="C915" t="s">
        <v>1763</v>
      </c>
      <c r="D915" t="s">
        <v>1763</v>
      </c>
      <c r="E915" s="103">
        <v>1</v>
      </c>
      <c r="F915" s="103">
        <v>678455</v>
      </c>
      <c r="G915" s="103">
        <v>3</v>
      </c>
      <c r="H915" t="s">
        <v>54</v>
      </c>
      <c r="I915" s="103"/>
    </row>
    <row r="916" spans="1:9" x14ac:dyDescent="0.3">
      <c r="A916" t="s">
        <v>1858</v>
      </c>
      <c r="B916" t="s">
        <v>51</v>
      </c>
      <c r="C916" t="s">
        <v>1763</v>
      </c>
      <c r="D916" t="s">
        <v>1764</v>
      </c>
      <c r="E916" s="103">
        <v>0.42284082117685162</v>
      </c>
      <c r="F916" s="103">
        <v>678455</v>
      </c>
      <c r="G916" s="103">
        <v>3</v>
      </c>
      <c r="H916" t="s">
        <v>54</v>
      </c>
      <c r="I916" s="103"/>
    </row>
    <row r="917" spans="1:9" x14ac:dyDescent="0.3">
      <c r="A917" t="s">
        <v>1859</v>
      </c>
      <c r="B917" t="s">
        <v>51</v>
      </c>
      <c r="C917" t="s">
        <v>1763</v>
      </c>
      <c r="D917" t="s">
        <v>340</v>
      </c>
      <c r="E917" s="103">
        <v>0.92578638891657528</v>
      </c>
      <c r="F917" s="103">
        <v>678455</v>
      </c>
      <c r="G917" s="103">
        <v>3</v>
      </c>
      <c r="H917" t="s">
        <v>54</v>
      </c>
      <c r="I917" s="103"/>
    </row>
    <row r="918" spans="1:9" x14ac:dyDescent="0.3">
      <c r="A918" t="s">
        <v>1860</v>
      </c>
      <c r="B918" t="s">
        <v>51</v>
      </c>
      <c r="C918" t="s">
        <v>1763</v>
      </c>
      <c r="D918" t="s">
        <v>777</v>
      </c>
      <c r="E918" s="103">
        <v>0.87236316179313178</v>
      </c>
      <c r="F918" s="103">
        <v>678455</v>
      </c>
      <c r="G918" s="103">
        <v>3</v>
      </c>
      <c r="H918" t="s">
        <v>54</v>
      </c>
      <c r="I918" s="103"/>
    </row>
    <row r="919" spans="1:9" x14ac:dyDescent="0.3">
      <c r="A919" t="s">
        <v>1861</v>
      </c>
      <c r="B919" t="s">
        <v>51</v>
      </c>
      <c r="C919" t="s">
        <v>1763</v>
      </c>
      <c r="D919" t="s">
        <v>776</v>
      </c>
      <c r="E919" s="103">
        <v>2.0099134771018261</v>
      </c>
      <c r="F919" s="103">
        <v>678455</v>
      </c>
      <c r="G919" s="103">
        <v>3</v>
      </c>
      <c r="H919" t="s">
        <v>54</v>
      </c>
      <c r="I919" s="103"/>
    </row>
    <row r="920" spans="1:9" x14ac:dyDescent="0.3">
      <c r="A920" t="s">
        <v>1862</v>
      </c>
      <c r="B920" t="s">
        <v>51</v>
      </c>
      <c r="C920" t="s">
        <v>1764</v>
      </c>
      <c r="D920" t="s">
        <v>40</v>
      </c>
      <c r="E920" s="103">
        <v>2.6480933705605358</v>
      </c>
      <c r="F920" s="103">
        <v>678455</v>
      </c>
      <c r="G920" s="103">
        <v>3</v>
      </c>
      <c r="H920" t="s">
        <v>54</v>
      </c>
      <c r="I920" s="103"/>
    </row>
    <row r="921" spans="1:9" x14ac:dyDescent="0.3">
      <c r="A921" t="s">
        <v>5391</v>
      </c>
      <c r="B921" t="s">
        <v>51</v>
      </c>
      <c r="C921" t="s">
        <v>1764</v>
      </c>
      <c r="D921" t="s">
        <v>5064</v>
      </c>
      <c r="E921" s="103">
        <v>2.6796161501313711</v>
      </c>
      <c r="F921" s="103">
        <v>678455</v>
      </c>
      <c r="G921" s="103">
        <v>3</v>
      </c>
      <c r="H921" t="s">
        <v>54</v>
      </c>
      <c r="I921" s="103"/>
    </row>
    <row r="922" spans="1:9" x14ac:dyDescent="0.3">
      <c r="A922" t="s">
        <v>5392</v>
      </c>
      <c r="B922" t="s">
        <v>51</v>
      </c>
      <c r="C922" t="s">
        <v>1764</v>
      </c>
      <c r="D922" t="s">
        <v>5065</v>
      </c>
      <c r="E922" s="103">
        <v>2.6480933705605358</v>
      </c>
      <c r="F922" s="103">
        <v>678455</v>
      </c>
      <c r="G922" s="103">
        <v>3</v>
      </c>
      <c r="H922" t="s">
        <v>54</v>
      </c>
      <c r="I922" s="103"/>
    </row>
    <row r="923" spans="1:9" x14ac:dyDescent="0.3">
      <c r="A923" t="s">
        <v>5393</v>
      </c>
      <c r="B923" t="s">
        <v>51</v>
      </c>
      <c r="C923" t="s">
        <v>1764</v>
      </c>
      <c r="D923" t="s">
        <v>5066</v>
      </c>
      <c r="E923" s="103">
        <v>2.6790432236297788</v>
      </c>
      <c r="F923" s="103">
        <v>678455</v>
      </c>
      <c r="G923" s="103">
        <v>3</v>
      </c>
      <c r="H923" t="s">
        <v>54</v>
      </c>
      <c r="I923" s="103"/>
    </row>
    <row r="924" spans="1:9" x14ac:dyDescent="0.3">
      <c r="A924" t="s">
        <v>1863</v>
      </c>
      <c r="B924" t="s">
        <v>51</v>
      </c>
      <c r="C924" t="s">
        <v>1764</v>
      </c>
      <c r="D924" t="s">
        <v>42</v>
      </c>
      <c r="E924" s="103">
        <v>2.5860286787325659</v>
      </c>
      <c r="F924" s="103">
        <v>678455</v>
      </c>
      <c r="G924" s="103">
        <v>3</v>
      </c>
      <c r="H924" t="s">
        <v>54</v>
      </c>
      <c r="I924" s="103"/>
    </row>
    <row r="925" spans="1:9" x14ac:dyDescent="0.3">
      <c r="A925" t="s">
        <v>1864</v>
      </c>
      <c r="B925" t="s">
        <v>51</v>
      </c>
      <c r="C925" t="s">
        <v>1764</v>
      </c>
      <c r="D925" t="s">
        <v>1763</v>
      </c>
      <c r="E925" s="103">
        <v>2.71146694200351</v>
      </c>
      <c r="F925" s="103">
        <v>678455</v>
      </c>
      <c r="G925" s="103">
        <v>3</v>
      </c>
      <c r="H925" t="s">
        <v>54</v>
      </c>
      <c r="I925" s="103"/>
    </row>
    <row r="926" spans="1:9" x14ac:dyDescent="0.3">
      <c r="A926" t="s">
        <v>1865</v>
      </c>
      <c r="B926" t="s">
        <v>51</v>
      </c>
      <c r="C926" t="s">
        <v>1764</v>
      </c>
      <c r="D926" t="s">
        <v>1764</v>
      </c>
      <c r="E926" s="103">
        <v>1</v>
      </c>
      <c r="F926" s="103">
        <v>678455</v>
      </c>
      <c r="G926" s="103">
        <v>3</v>
      </c>
      <c r="H926" t="s">
        <v>54</v>
      </c>
      <c r="I926" s="103"/>
    </row>
    <row r="927" spans="1:9" x14ac:dyDescent="0.3">
      <c r="A927" t="s">
        <v>1866</v>
      </c>
      <c r="B927" t="s">
        <v>51</v>
      </c>
      <c r="C927" t="s">
        <v>1764</v>
      </c>
      <c r="D927" t="s">
        <v>340</v>
      </c>
      <c r="E927" s="103">
        <v>2.53535106800084</v>
      </c>
      <c r="F927" s="103">
        <v>678455</v>
      </c>
      <c r="G927" s="103">
        <v>3</v>
      </c>
      <c r="H927" t="s">
        <v>54</v>
      </c>
      <c r="I927" s="103"/>
    </row>
    <row r="928" spans="1:9" x14ac:dyDescent="0.3">
      <c r="A928" t="s">
        <v>1867</v>
      </c>
      <c r="B928" t="s">
        <v>51</v>
      </c>
      <c r="C928" t="s">
        <v>1764</v>
      </c>
      <c r="D928" t="s">
        <v>777</v>
      </c>
      <c r="E928" s="103">
        <v>2.3527671725520145</v>
      </c>
      <c r="F928" s="103">
        <v>678455</v>
      </c>
      <c r="G928" s="103">
        <v>3</v>
      </c>
      <c r="H928" t="s">
        <v>54</v>
      </c>
      <c r="I928" s="103"/>
    </row>
    <row r="929" spans="1:9" x14ac:dyDescent="0.3">
      <c r="A929" t="s">
        <v>1868</v>
      </c>
      <c r="B929" t="s">
        <v>51</v>
      </c>
      <c r="C929" t="s">
        <v>1764</v>
      </c>
      <c r="D929" t="s">
        <v>776</v>
      </c>
      <c r="E929" s="103">
        <v>5.4469988753446179</v>
      </c>
      <c r="F929" s="103">
        <v>678455</v>
      </c>
      <c r="G929" s="103">
        <v>3</v>
      </c>
      <c r="H929" t="s">
        <v>54</v>
      </c>
      <c r="I929" s="103"/>
    </row>
    <row r="930" spans="1:9" x14ac:dyDescent="0.3">
      <c r="A930" t="s">
        <v>855</v>
      </c>
      <c r="B930" t="s">
        <v>51</v>
      </c>
      <c r="C930" t="s">
        <v>340</v>
      </c>
      <c r="D930" t="s">
        <v>40</v>
      </c>
      <c r="E930" s="103">
        <v>1.0703793709597755</v>
      </c>
      <c r="F930" s="103">
        <v>678455</v>
      </c>
      <c r="G930" s="103">
        <v>3</v>
      </c>
      <c r="H930" t="s">
        <v>54</v>
      </c>
      <c r="I930" s="103"/>
    </row>
    <row r="931" spans="1:9" x14ac:dyDescent="0.3">
      <c r="A931" t="s">
        <v>5394</v>
      </c>
      <c r="B931" t="s">
        <v>51</v>
      </c>
      <c r="C931" t="s">
        <v>340</v>
      </c>
      <c r="D931" t="s">
        <v>5064</v>
      </c>
      <c r="E931" s="103">
        <v>1.0796668334951867</v>
      </c>
      <c r="F931" s="103">
        <v>678455</v>
      </c>
      <c r="G931" s="103">
        <v>3</v>
      </c>
      <c r="H931" t="s">
        <v>54</v>
      </c>
      <c r="I931" s="103"/>
    </row>
    <row r="932" spans="1:9" x14ac:dyDescent="0.3">
      <c r="A932" t="s">
        <v>5395</v>
      </c>
      <c r="B932" t="s">
        <v>51</v>
      </c>
      <c r="C932" t="s">
        <v>340</v>
      </c>
      <c r="D932" t="s">
        <v>5065</v>
      </c>
      <c r="E932" s="103">
        <v>1.0703793709597755</v>
      </c>
      <c r="F932" s="103">
        <v>678455</v>
      </c>
      <c r="G932" s="103">
        <v>3</v>
      </c>
      <c r="H932" t="s">
        <v>54</v>
      </c>
      <c r="I932" s="103"/>
    </row>
    <row r="933" spans="1:9" x14ac:dyDescent="0.3">
      <c r="A933" t="s">
        <v>5396</v>
      </c>
      <c r="B933" t="s">
        <v>51</v>
      </c>
      <c r="C933" t="s">
        <v>340</v>
      </c>
      <c r="D933" t="s">
        <v>5066</v>
      </c>
      <c r="E933" s="103">
        <v>1.0794299293715011</v>
      </c>
      <c r="F933" s="103">
        <v>678455</v>
      </c>
      <c r="G933" s="103">
        <v>3</v>
      </c>
      <c r="H933" t="s">
        <v>54</v>
      </c>
      <c r="I933" s="103"/>
    </row>
    <row r="934" spans="1:9" x14ac:dyDescent="0.3">
      <c r="A934" t="s">
        <v>853</v>
      </c>
      <c r="B934" t="s">
        <v>51</v>
      </c>
      <c r="C934" t="s">
        <v>340</v>
      </c>
      <c r="D934" t="s">
        <v>42</v>
      </c>
      <c r="E934" s="103">
        <v>1.0504559714211019</v>
      </c>
      <c r="F934" s="103">
        <v>678455</v>
      </c>
      <c r="G934" s="103">
        <v>3</v>
      </c>
      <c r="H934" t="s">
        <v>54</v>
      </c>
      <c r="I934" s="103"/>
    </row>
    <row r="935" spans="1:9" x14ac:dyDescent="0.3">
      <c r="A935" t="s">
        <v>1869</v>
      </c>
      <c r="B935" t="s">
        <v>51</v>
      </c>
      <c r="C935" t="s">
        <v>340</v>
      </c>
      <c r="D935" t="s">
        <v>1763</v>
      </c>
      <c r="E935" s="103">
        <v>1.109301428190586</v>
      </c>
      <c r="F935" s="103">
        <v>678455</v>
      </c>
      <c r="G935" s="103">
        <v>3</v>
      </c>
      <c r="H935" t="s">
        <v>54</v>
      </c>
      <c r="I935" s="103"/>
    </row>
    <row r="936" spans="1:9" x14ac:dyDescent="0.3">
      <c r="A936" t="s">
        <v>1870</v>
      </c>
      <c r="B936" t="s">
        <v>51</v>
      </c>
      <c r="C936" t="s">
        <v>340</v>
      </c>
      <c r="D936" t="s">
        <v>1764</v>
      </c>
      <c r="E936" s="103">
        <v>0.47749397956947237</v>
      </c>
      <c r="F936" s="103">
        <v>678455</v>
      </c>
      <c r="G936" s="103">
        <v>3</v>
      </c>
      <c r="H936" t="s">
        <v>54</v>
      </c>
      <c r="I936" s="103"/>
    </row>
    <row r="937" spans="1:9" x14ac:dyDescent="0.3">
      <c r="A937" t="s">
        <v>854</v>
      </c>
      <c r="B937" t="s">
        <v>51</v>
      </c>
      <c r="C937" t="s">
        <v>340</v>
      </c>
      <c r="D937" t="s">
        <v>340</v>
      </c>
      <c r="E937" s="103">
        <v>1</v>
      </c>
      <c r="F937" s="103">
        <v>678455</v>
      </c>
      <c r="G937" s="103">
        <v>3</v>
      </c>
      <c r="H937" t="s">
        <v>54</v>
      </c>
      <c r="I937" s="103"/>
    </row>
    <row r="938" spans="1:9" x14ac:dyDescent="0.3">
      <c r="A938" t="s">
        <v>514</v>
      </c>
      <c r="B938" t="s">
        <v>51</v>
      </c>
      <c r="C938" t="s">
        <v>340</v>
      </c>
      <c r="D938" t="s">
        <v>777</v>
      </c>
      <c r="E938" s="103">
        <v>0.96199707798324519</v>
      </c>
      <c r="F938" s="103">
        <v>678455</v>
      </c>
      <c r="G938" s="103">
        <v>3</v>
      </c>
      <c r="H938" t="s">
        <v>54</v>
      </c>
      <c r="I938" s="103"/>
    </row>
    <row r="939" spans="1:9" x14ac:dyDescent="0.3">
      <c r="A939" t="s">
        <v>518</v>
      </c>
      <c r="B939" t="s">
        <v>51</v>
      </c>
      <c r="C939" t="s">
        <v>340</v>
      </c>
      <c r="D939" t="s">
        <v>776</v>
      </c>
      <c r="E939" s="103">
        <v>2.2158072223657443</v>
      </c>
      <c r="F939" s="103">
        <v>678455</v>
      </c>
      <c r="G939" s="103">
        <v>3</v>
      </c>
      <c r="H939" t="s">
        <v>54</v>
      </c>
      <c r="I939" s="103"/>
    </row>
    <row r="940" spans="1:9" x14ac:dyDescent="0.3">
      <c r="A940" t="s">
        <v>8765</v>
      </c>
      <c r="B940" t="s">
        <v>51</v>
      </c>
      <c r="C940" t="s">
        <v>8750</v>
      </c>
      <c r="D940" t="s">
        <v>40</v>
      </c>
      <c r="E940" s="103">
        <v>4.4622529722581475E-2</v>
      </c>
      <c r="F940" s="103">
        <v>678455</v>
      </c>
      <c r="G940" s="103">
        <v>3</v>
      </c>
      <c r="H940" t="s">
        <v>54</v>
      </c>
      <c r="I940" s="103"/>
    </row>
    <row r="941" spans="1:9" x14ac:dyDescent="0.3">
      <c r="A941" t="s">
        <v>8945</v>
      </c>
      <c r="B941" t="s">
        <v>51</v>
      </c>
      <c r="C941" t="s">
        <v>8750</v>
      </c>
      <c r="D941" t="s">
        <v>5064</v>
      </c>
      <c r="E941" s="103">
        <v>4.5013731633193596E-2</v>
      </c>
      <c r="F941" s="103">
        <v>678455</v>
      </c>
      <c r="G941" s="103">
        <v>3</v>
      </c>
      <c r="H941" t="s">
        <v>54</v>
      </c>
      <c r="I941" s="103"/>
    </row>
    <row r="942" spans="1:9" x14ac:dyDescent="0.3">
      <c r="A942" t="s">
        <v>8946</v>
      </c>
      <c r="B942" t="s">
        <v>51</v>
      </c>
      <c r="C942" t="s">
        <v>8750</v>
      </c>
      <c r="D942" t="s">
        <v>5065</v>
      </c>
      <c r="E942" s="103">
        <v>4.4622529722581475E-2</v>
      </c>
      <c r="F942" s="103">
        <v>678455</v>
      </c>
      <c r="G942" s="103">
        <v>3</v>
      </c>
      <c r="H942" t="s">
        <v>54</v>
      </c>
      <c r="I942" s="103"/>
    </row>
    <row r="943" spans="1:9" x14ac:dyDescent="0.3">
      <c r="A943" t="s">
        <v>8947</v>
      </c>
      <c r="B943" t="s">
        <v>51</v>
      </c>
      <c r="C943" t="s">
        <v>8750</v>
      </c>
      <c r="D943" t="s">
        <v>5066</v>
      </c>
      <c r="E943" s="103">
        <v>4.5001701801206537E-2</v>
      </c>
      <c r="F943" s="103">
        <v>678455</v>
      </c>
      <c r="G943" s="103">
        <v>3</v>
      </c>
      <c r="H943" t="s">
        <v>54</v>
      </c>
      <c r="I943" s="103"/>
    </row>
    <row r="944" spans="1:9" x14ac:dyDescent="0.3">
      <c r="A944" t="s">
        <v>8766</v>
      </c>
      <c r="B944" t="s">
        <v>51</v>
      </c>
      <c r="C944" t="s">
        <v>8750</v>
      </c>
      <c r="D944" t="s">
        <v>42</v>
      </c>
      <c r="E944" s="103">
        <v>4.3847316841846312E-2</v>
      </c>
      <c r="F944" s="103">
        <v>678455</v>
      </c>
      <c r="G944" s="103">
        <v>3</v>
      </c>
      <c r="H944" t="s">
        <v>54</v>
      </c>
      <c r="I944" s="103"/>
    </row>
    <row r="945" spans="1:9" x14ac:dyDescent="0.3">
      <c r="A945" t="s">
        <v>8767</v>
      </c>
      <c r="B945" t="s">
        <v>51</v>
      </c>
      <c r="C945" t="s">
        <v>8750</v>
      </c>
      <c r="D945" t="s">
        <v>1763</v>
      </c>
      <c r="E945" s="103">
        <v>4.7399893324234867E-2</v>
      </c>
      <c r="F945" s="103">
        <v>678455</v>
      </c>
      <c r="G945" s="103">
        <v>3</v>
      </c>
      <c r="H945" t="s">
        <v>54</v>
      </c>
      <c r="I945" s="103"/>
    </row>
    <row r="946" spans="1:9" x14ac:dyDescent="0.3">
      <c r="A946" t="s">
        <v>8768</v>
      </c>
      <c r="B946" t="s">
        <v>51</v>
      </c>
      <c r="C946" t="s">
        <v>8750</v>
      </c>
      <c r="D946" t="s">
        <v>1764</v>
      </c>
      <c r="E946" s="103">
        <v>2.0534894703948599E-2</v>
      </c>
      <c r="F946" s="103">
        <v>678455</v>
      </c>
      <c r="G946" s="103">
        <v>3</v>
      </c>
      <c r="H946" t="s">
        <v>54</v>
      </c>
      <c r="I946" s="103"/>
    </row>
    <row r="947" spans="1:9" x14ac:dyDescent="0.3">
      <c r="A947" t="s">
        <v>8769</v>
      </c>
      <c r="B947" t="s">
        <v>51</v>
      </c>
      <c r="C947" t="s">
        <v>8750</v>
      </c>
      <c r="D947" t="s">
        <v>340</v>
      </c>
      <c r="E947" s="103">
        <v>4.1628767725343213E-2</v>
      </c>
      <c r="F947" s="103">
        <v>678455</v>
      </c>
      <c r="G947" s="103">
        <v>3</v>
      </c>
      <c r="H947" t="s">
        <v>54</v>
      </c>
      <c r="I947" s="103"/>
    </row>
    <row r="948" spans="1:9" x14ac:dyDescent="0.3">
      <c r="A948" t="s">
        <v>8770</v>
      </c>
      <c r="B948" t="s">
        <v>51</v>
      </c>
      <c r="C948" t="s">
        <v>8750</v>
      </c>
      <c r="D948" t="s">
        <v>777</v>
      </c>
      <c r="E948" s="103">
        <v>3.9974737426098604E-2</v>
      </c>
      <c r="F948" s="103">
        <v>678455</v>
      </c>
      <c r="G948" s="103">
        <v>3</v>
      </c>
      <c r="H948" t="s">
        <v>54</v>
      </c>
      <c r="I948" s="103"/>
    </row>
    <row r="949" spans="1:9" x14ac:dyDescent="0.3">
      <c r="A949" t="s">
        <v>8771</v>
      </c>
      <c r="B949" t="s">
        <v>51</v>
      </c>
      <c r="C949" t="s">
        <v>8750</v>
      </c>
      <c r="D949" t="s">
        <v>776</v>
      </c>
      <c r="E949" s="103">
        <v>9.2185634081510814E-2</v>
      </c>
      <c r="F949" s="103">
        <v>678455</v>
      </c>
      <c r="G949" s="103">
        <v>3</v>
      </c>
      <c r="H949" t="s">
        <v>54</v>
      </c>
      <c r="I949" s="103"/>
    </row>
    <row r="950" spans="1:9" x14ac:dyDescent="0.3">
      <c r="A950" t="s">
        <v>9029</v>
      </c>
      <c r="B950" t="s">
        <v>51</v>
      </c>
      <c r="C950" t="s">
        <v>9007</v>
      </c>
      <c r="D950" t="s">
        <v>40</v>
      </c>
      <c r="E950" s="103">
        <v>1.1240706003483966E-2</v>
      </c>
      <c r="F950" s="103">
        <v>678455</v>
      </c>
      <c r="G950" s="103">
        <v>3</v>
      </c>
      <c r="H950" t="s">
        <v>54</v>
      </c>
      <c r="I950" s="103"/>
    </row>
    <row r="951" spans="1:9" x14ac:dyDescent="0.3">
      <c r="A951" t="s">
        <v>9030</v>
      </c>
      <c r="B951" t="s">
        <v>51</v>
      </c>
      <c r="C951" t="s">
        <v>9007</v>
      </c>
      <c r="D951" t="s">
        <v>5064</v>
      </c>
      <c r="E951" s="103">
        <v>1.136208249323835E-2</v>
      </c>
      <c r="F951" s="103">
        <v>678455</v>
      </c>
      <c r="G951" s="103">
        <v>3</v>
      </c>
      <c r="H951" t="s">
        <v>54</v>
      </c>
      <c r="I951" s="103"/>
    </row>
    <row r="952" spans="1:9" x14ac:dyDescent="0.3">
      <c r="A952" t="s">
        <v>9031</v>
      </c>
      <c r="B952" t="s">
        <v>51</v>
      </c>
      <c r="C952" t="s">
        <v>9007</v>
      </c>
      <c r="D952" t="s">
        <v>5065</v>
      </c>
      <c r="E952" s="103">
        <v>1.1240706003483966E-2</v>
      </c>
      <c r="F952" s="103">
        <v>678455</v>
      </c>
      <c r="G952" s="103">
        <v>3</v>
      </c>
      <c r="H952" t="s">
        <v>54</v>
      </c>
      <c r="I952" s="103"/>
    </row>
    <row r="953" spans="1:9" x14ac:dyDescent="0.3">
      <c r="A953" t="s">
        <v>9032</v>
      </c>
      <c r="B953" t="s">
        <v>51</v>
      </c>
      <c r="C953" t="s">
        <v>9007</v>
      </c>
      <c r="D953" t="s">
        <v>5066</v>
      </c>
      <c r="E953" s="103">
        <v>1.136040682523516E-2</v>
      </c>
      <c r="F953" s="103">
        <v>678455</v>
      </c>
      <c r="G953" s="103">
        <v>3</v>
      </c>
      <c r="H953" t="s">
        <v>54</v>
      </c>
      <c r="I953" s="103"/>
    </row>
    <row r="954" spans="1:9" x14ac:dyDescent="0.3">
      <c r="A954" t="s">
        <v>9033</v>
      </c>
      <c r="B954" t="s">
        <v>51</v>
      </c>
      <c r="C954" t="s">
        <v>9007</v>
      </c>
      <c r="D954" t="s">
        <v>42</v>
      </c>
      <c r="E954" s="103">
        <v>1.1074975086349286E-2</v>
      </c>
      <c r="F954" s="103">
        <v>678455</v>
      </c>
      <c r="G954" s="103">
        <v>3</v>
      </c>
      <c r="H954" t="s">
        <v>54</v>
      </c>
      <c r="I954" s="103"/>
    </row>
    <row r="955" spans="1:9" x14ac:dyDescent="0.3">
      <c r="A955" t="s">
        <v>9034</v>
      </c>
      <c r="B955" t="s">
        <v>51</v>
      </c>
      <c r="C955" t="s">
        <v>9007</v>
      </c>
      <c r="D955" t="s">
        <v>1763</v>
      </c>
      <c r="E955" s="103">
        <v>1.2071399924468628E-2</v>
      </c>
      <c r="F955" s="103">
        <v>678455</v>
      </c>
      <c r="G955" s="103">
        <v>3</v>
      </c>
      <c r="H955" t="s">
        <v>54</v>
      </c>
      <c r="I955" s="103"/>
    </row>
    <row r="956" spans="1:9" x14ac:dyDescent="0.3">
      <c r="A956" t="s">
        <v>9035</v>
      </c>
      <c r="B956" t="s">
        <v>51</v>
      </c>
      <c r="C956" t="s">
        <v>9007</v>
      </c>
      <c r="D956" t="s">
        <v>1764</v>
      </c>
      <c r="E956" s="103">
        <v>5.2256148737622639E-3</v>
      </c>
      <c r="F956" s="103">
        <v>678455</v>
      </c>
      <c r="G956" s="103">
        <v>3</v>
      </c>
      <c r="H956" t="s">
        <v>54</v>
      </c>
      <c r="I956" s="103"/>
    </row>
    <row r="957" spans="1:9" x14ac:dyDescent="0.3">
      <c r="A957" t="s">
        <v>9036</v>
      </c>
      <c r="B957" t="s">
        <v>51</v>
      </c>
      <c r="C957" t="s">
        <v>9007</v>
      </c>
      <c r="D957" t="s">
        <v>340</v>
      </c>
      <c r="E957" s="103">
        <v>1.0539794939556903E-2</v>
      </c>
      <c r="F957" s="103">
        <v>678455</v>
      </c>
      <c r="G957" s="103">
        <v>3</v>
      </c>
      <c r="H957" t="s">
        <v>54</v>
      </c>
      <c r="I957" s="103"/>
    </row>
    <row r="958" spans="1:9" x14ac:dyDescent="0.3">
      <c r="A958" t="s">
        <v>9037</v>
      </c>
      <c r="B958" t="s">
        <v>51</v>
      </c>
      <c r="C958" t="s">
        <v>9007</v>
      </c>
      <c r="D958" t="s">
        <v>777</v>
      </c>
      <c r="E958" s="103">
        <v>1.0147637893750398E-2</v>
      </c>
      <c r="F958" s="103">
        <v>678455</v>
      </c>
      <c r="G958" s="103">
        <v>3</v>
      </c>
      <c r="H958" t="s">
        <v>54</v>
      </c>
      <c r="I958" s="103"/>
    </row>
    <row r="959" spans="1:9" x14ac:dyDescent="0.3">
      <c r="A959" t="s">
        <v>9038</v>
      </c>
      <c r="B959" t="s">
        <v>51</v>
      </c>
      <c r="C959" t="s">
        <v>9007</v>
      </c>
      <c r="D959" t="s">
        <v>776</v>
      </c>
      <c r="E959" s="103">
        <v>2.3270654478789812E-2</v>
      </c>
      <c r="F959" s="103">
        <v>678455</v>
      </c>
      <c r="G959" s="103">
        <v>3</v>
      </c>
      <c r="H959" t="s">
        <v>54</v>
      </c>
      <c r="I959" s="103"/>
    </row>
    <row r="960" spans="1:9" x14ac:dyDescent="0.3">
      <c r="A960" t="s">
        <v>858</v>
      </c>
      <c r="B960" t="s">
        <v>51</v>
      </c>
      <c r="C960" t="s">
        <v>353</v>
      </c>
      <c r="D960" t="s">
        <v>40</v>
      </c>
      <c r="E960" s="103">
        <v>8.4818166319191556E-3</v>
      </c>
      <c r="F960" s="103">
        <v>678455</v>
      </c>
      <c r="G960" s="103">
        <v>3</v>
      </c>
      <c r="H960" t="s">
        <v>54</v>
      </c>
      <c r="I960" s="103"/>
    </row>
    <row r="961" spans="1:9" x14ac:dyDescent="0.3">
      <c r="A961" t="s">
        <v>5397</v>
      </c>
      <c r="B961" t="s">
        <v>51</v>
      </c>
      <c r="C961" t="s">
        <v>353</v>
      </c>
      <c r="D961" t="s">
        <v>5064</v>
      </c>
      <c r="E961" s="103">
        <v>9.2117603817155596E-3</v>
      </c>
      <c r="F961" s="103">
        <v>678455</v>
      </c>
      <c r="G961" s="103">
        <v>3</v>
      </c>
      <c r="H961" t="s">
        <v>54</v>
      </c>
      <c r="I961" s="103"/>
    </row>
    <row r="962" spans="1:9" x14ac:dyDescent="0.3">
      <c r="A962" t="s">
        <v>5398</v>
      </c>
      <c r="B962" t="s">
        <v>51</v>
      </c>
      <c r="C962" t="s">
        <v>353</v>
      </c>
      <c r="D962" t="s">
        <v>5065</v>
      </c>
      <c r="E962" s="103">
        <v>8.4818166319191556E-3</v>
      </c>
      <c r="F962" s="103">
        <v>678455</v>
      </c>
      <c r="G962" s="103">
        <v>3</v>
      </c>
      <c r="H962" t="s">
        <v>54</v>
      </c>
      <c r="I962" s="103"/>
    </row>
    <row r="963" spans="1:9" x14ac:dyDescent="0.3">
      <c r="A963" t="s">
        <v>5399</v>
      </c>
      <c r="B963" t="s">
        <v>51</v>
      </c>
      <c r="C963" t="s">
        <v>353</v>
      </c>
      <c r="D963" t="s">
        <v>5066</v>
      </c>
      <c r="E963" s="103">
        <v>9.2117603817155596E-3</v>
      </c>
      <c r="F963" s="103">
        <v>678455</v>
      </c>
      <c r="G963" s="103">
        <v>3</v>
      </c>
      <c r="H963" t="s">
        <v>54</v>
      </c>
      <c r="I963" s="103"/>
    </row>
    <row r="964" spans="1:9" x14ac:dyDescent="0.3">
      <c r="A964" t="s">
        <v>856</v>
      </c>
      <c r="B964" t="s">
        <v>51</v>
      </c>
      <c r="C964" t="s">
        <v>353</v>
      </c>
      <c r="D964" t="s">
        <v>42</v>
      </c>
      <c r="E964" s="103">
        <v>8.9344314590178598E-3</v>
      </c>
      <c r="F964" s="103">
        <v>678455</v>
      </c>
      <c r="G964" s="103">
        <v>3</v>
      </c>
      <c r="H964" t="s">
        <v>54</v>
      </c>
      <c r="I964" s="103"/>
    </row>
    <row r="965" spans="1:9" x14ac:dyDescent="0.3">
      <c r="A965" t="s">
        <v>1875</v>
      </c>
      <c r="B965" t="s">
        <v>51</v>
      </c>
      <c r="C965" t="s">
        <v>353</v>
      </c>
      <c r="D965" t="s">
        <v>1763</v>
      </c>
      <c r="E965" s="103">
        <v>9.4305120276780216E-3</v>
      </c>
      <c r="F965" s="103">
        <v>678455</v>
      </c>
      <c r="G965" s="103">
        <v>3</v>
      </c>
      <c r="H965" t="s">
        <v>54</v>
      </c>
      <c r="I965" s="103"/>
    </row>
    <row r="966" spans="1:9" x14ac:dyDescent="0.3">
      <c r="A966" t="s">
        <v>1876</v>
      </c>
      <c r="B966" t="s">
        <v>51</v>
      </c>
      <c r="C966" t="s">
        <v>353</v>
      </c>
      <c r="D966" t="s">
        <v>1764</v>
      </c>
      <c r="E966" s="103">
        <v>2.8627420359017639E-3</v>
      </c>
      <c r="F966" s="103">
        <v>678455</v>
      </c>
      <c r="G966" s="103">
        <v>3</v>
      </c>
      <c r="H966" t="s">
        <v>54</v>
      </c>
      <c r="I966" s="103"/>
    </row>
    <row r="967" spans="1:9" x14ac:dyDescent="0.3">
      <c r="A967" t="s">
        <v>857</v>
      </c>
      <c r="B967" t="s">
        <v>51</v>
      </c>
      <c r="C967" t="s">
        <v>353</v>
      </c>
      <c r="D967" t="s">
        <v>340</v>
      </c>
      <c r="E967" s="103">
        <v>8.7561315201618323E-3</v>
      </c>
      <c r="F967" s="103">
        <v>678455</v>
      </c>
      <c r="G967" s="103">
        <v>3</v>
      </c>
      <c r="H967" t="s">
        <v>54</v>
      </c>
      <c r="I967" s="103"/>
    </row>
    <row r="968" spans="1:9" x14ac:dyDescent="0.3">
      <c r="A968" t="s">
        <v>522</v>
      </c>
      <c r="B968" t="s">
        <v>51</v>
      </c>
      <c r="C968" t="s">
        <v>353</v>
      </c>
      <c r="D968" t="s">
        <v>777</v>
      </c>
      <c r="E968" s="103">
        <v>7.70250245343193E-3</v>
      </c>
      <c r="F968" s="103">
        <v>678455</v>
      </c>
      <c r="G968" s="103">
        <v>3</v>
      </c>
      <c r="H968" t="s">
        <v>54</v>
      </c>
      <c r="I968" s="103"/>
    </row>
    <row r="969" spans="1:9" x14ac:dyDescent="0.3">
      <c r="A969" t="s">
        <v>523</v>
      </c>
      <c r="B969" t="s">
        <v>51</v>
      </c>
      <c r="C969" t="s">
        <v>353</v>
      </c>
      <c r="D969" t="s">
        <v>776</v>
      </c>
      <c r="E969" s="103">
        <v>1.7880414049644369E-2</v>
      </c>
      <c r="F969" s="103">
        <v>678455</v>
      </c>
      <c r="G969" s="103">
        <v>3</v>
      </c>
      <c r="H969" t="s">
        <v>54</v>
      </c>
      <c r="I969" s="103"/>
    </row>
    <row r="970" spans="1:9" x14ac:dyDescent="0.3">
      <c r="A970" t="s">
        <v>4410</v>
      </c>
      <c r="B970" t="s">
        <v>51</v>
      </c>
      <c r="C970" t="s">
        <v>4351</v>
      </c>
      <c r="D970" t="s">
        <v>40</v>
      </c>
      <c r="E970" s="103">
        <v>2.236646763674951E-4</v>
      </c>
      <c r="F970" s="103">
        <v>678455</v>
      </c>
      <c r="G970" s="103">
        <v>3</v>
      </c>
      <c r="H970" t="s">
        <v>54</v>
      </c>
      <c r="I970" s="103"/>
    </row>
    <row r="971" spans="1:9" x14ac:dyDescent="0.3">
      <c r="A971" t="s">
        <v>5295</v>
      </c>
      <c r="B971" t="s">
        <v>51</v>
      </c>
      <c r="C971" t="s">
        <v>4351</v>
      </c>
      <c r="D971" t="s">
        <v>5064</v>
      </c>
      <c r="E971" s="103">
        <v>2.2881184274966776E-4</v>
      </c>
      <c r="F971" s="103">
        <v>678455</v>
      </c>
      <c r="G971" s="103">
        <v>3</v>
      </c>
      <c r="H971" t="s">
        <v>54</v>
      </c>
      <c r="I971" s="103"/>
    </row>
    <row r="972" spans="1:9" x14ac:dyDescent="0.3">
      <c r="A972" t="s">
        <v>5296</v>
      </c>
      <c r="B972" t="s">
        <v>51</v>
      </c>
      <c r="C972" t="s">
        <v>4351</v>
      </c>
      <c r="D972" t="s">
        <v>5065</v>
      </c>
      <c r="E972" s="103">
        <v>2.236646763674951E-4</v>
      </c>
      <c r="F972" s="103">
        <v>678455</v>
      </c>
      <c r="G972" s="103">
        <v>3</v>
      </c>
      <c r="H972" t="s">
        <v>54</v>
      </c>
      <c r="I972" s="103"/>
    </row>
    <row r="973" spans="1:9" x14ac:dyDescent="0.3">
      <c r="A973" t="s">
        <v>5297</v>
      </c>
      <c r="B973" t="s">
        <v>51</v>
      </c>
      <c r="C973" t="s">
        <v>4351</v>
      </c>
      <c r="D973" t="s">
        <v>5066</v>
      </c>
      <c r="E973" s="103">
        <v>2.236646763674951E-4</v>
      </c>
      <c r="F973" s="103">
        <v>678455</v>
      </c>
      <c r="G973" s="103">
        <v>3</v>
      </c>
      <c r="H973" t="s">
        <v>54</v>
      </c>
      <c r="I973" s="103"/>
    </row>
    <row r="974" spans="1:9" x14ac:dyDescent="0.3">
      <c r="A974" t="s">
        <v>4411</v>
      </c>
      <c r="B974" t="s">
        <v>51</v>
      </c>
      <c r="C974" t="s">
        <v>4351</v>
      </c>
      <c r="D974" t="s">
        <v>42</v>
      </c>
      <c r="E974" s="103">
        <v>2.2278562428967088E-4</v>
      </c>
      <c r="F974" s="103">
        <v>678455</v>
      </c>
      <c r="G974" s="103">
        <v>3</v>
      </c>
      <c r="H974" t="s">
        <v>54</v>
      </c>
      <c r="I974" s="103"/>
    </row>
    <row r="975" spans="1:9" x14ac:dyDescent="0.3">
      <c r="A975" t="s">
        <v>4412</v>
      </c>
      <c r="B975" t="s">
        <v>51</v>
      </c>
      <c r="C975" t="s">
        <v>4351</v>
      </c>
      <c r="D975" t="s">
        <v>1763</v>
      </c>
      <c r="E975" s="103">
        <v>2.367971611678558E-4</v>
      </c>
      <c r="F975" s="103">
        <v>678455</v>
      </c>
      <c r="G975" s="103">
        <v>3</v>
      </c>
      <c r="H975" t="s">
        <v>54</v>
      </c>
      <c r="I975" s="103"/>
    </row>
    <row r="976" spans="1:9" x14ac:dyDescent="0.3">
      <c r="A976" t="s">
        <v>4413</v>
      </c>
      <c r="B976" t="s">
        <v>51</v>
      </c>
      <c r="C976" t="s">
        <v>4351</v>
      </c>
      <c r="D976" t="s">
        <v>1764</v>
      </c>
      <c r="E976" s="103">
        <v>9.9681987248484159E-5</v>
      </c>
      <c r="F976" s="103">
        <v>678455</v>
      </c>
      <c r="G976" s="103">
        <v>3</v>
      </c>
      <c r="H976" t="s">
        <v>54</v>
      </c>
      <c r="I976" s="103"/>
    </row>
    <row r="977" spans="1:9" x14ac:dyDescent="0.3">
      <c r="A977" t="s">
        <v>4414</v>
      </c>
      <c r="B977" t="s">
        <v>51</v>
      </c>
      <c r="C977" t="s">
        <v>4351</v>
      </c>
      <c r="D977" t="s">
        <v>340</v>
      </c>
      <c r="E977" s="103">
        <v>2.1730812440841194E-4</v>
      </c>
      <c r="F977" s="103">
        <v>678455</v>
      </c>
      <c r="G977" s="103">
        <v>3</v>
      </c>
      <c r="H977" t="s">
        <v>54</v>
      </c>
      <c r="I977" s="103"/>
    </row>
    <row r="978" spans="1:9" x14ac:dyDescent="0.3">
      <c r="A978" t="s">
        <v>4415</v>
      </c>
      <c r="B978" t="s">
        <v>51</v>
      </c>
      <c r="C978" t="s">
        <v>4351</v>
      </c>
      <c r="D978" t="s">
        <v>777</v>
      </c>
      <c r="E978" s="103">
        <v>2.0287361538098991E-4</v>
      </c>
      <c r="F978" s="103">
        <v>678455</v>
      </c>
      <c r="G978" s="103">
        <v>3</v>
      </c>
      <c r="H978" t="s">
        <v>54</v>
      </c>
      <c r="I978" s="103"/>
    </row>
    <row r="979" spans="1:9" x14ac:dyDescent="0.3">
      <c r="A979" t="s">
        <v>4416</v>
      </c>
      <c r="B979" t="s">
        <v>51</v>
      </c>
      <c r="C979" t="s">
        <v>4351</v>
      </c>
      <c r="D979" t="s">
        <v>776</v>
      </c>
      <c r="E979" s="103">
        <v>4.7507521204807174E-4</v>
      </c>
      <c r="F979" s="103">
        <v>678455</v>
      </c>
      <c r="G979" s="103">
        <v>3</v>
      </c>
      <c r="H979" t="s">
        <v>54</v>
      </c>
      <c r="I979" s="103"/>
    </row>
    <row r="980" spans="1:9" x14ac:dyDescent="0.3">
      <c r="A980" t="s">
        <v>4396</v>
      </c>
      <c r="B980" t="s">
        <v>51</v>
      </c>
      <c r="C980" t="s">
        <v>4352</v>
      </c>
      <c r="D980" t="s">
        <v>40</v>
      </c>
      <c r="E980" s="103">
        <v>0</v>
      </c>
      <c r="F980" s="103">
        <v>678455</v>
      </c>
      <c r="G980" s="103">
        <v>3</v>
      </c>
      <c r="H980" t="s">
        <v>54</v>
      </c>
      <c r="I980" s="103"/>
    </row>
    <row r="981" spans="1:9" x14ac:dyDescent="0.3">
      <c r="A981" t="s">
        <v>5298</v>
      </c>
      <c r="B981" t="s">
        <v>51</v>
      </c>
      <c r="C981" t="s">
        <v>4352</v>
      </c>
      <c r="D981" t="s">
        <v>5064</v>
      </c>
      <c r="E981" s="103">
        <v>0</v>
      </c>
      <c r="F981" s="103">
        <v>678455</v>
      </c>
      <c r="G981" s="103">
        <v>3</v>
      </c>
      <c r="H981" t="s">
        <v>54</v>
      </c>
      <c r="I981" s="103"/>
    </row>
    <row r="982" spans="1:9" x14ac:dyDescent="0.3">
      <c r="A982" t="s">
        <v>5299</v>
      </c>
      <c r="B982" t="s">
        <v>51</v>
      </c>
      <c r="C982" t="s">
        <v>4352</v>
      </c>
      <c r="D982" t="s">
        <v>5065</v>
      </c>
      <c r="E982" s="103">
        <v>0</v>
      </c>
      <c r="F982" s="103">
        <v>678455</v>
      </c>
      <c r="G982" s="103">
        <v>3</v>
      </c>
      <c r="H982" t="s">
        <v>54</v>
      </c>
      <c r="I982" s="103"/>
    </row>
    <row r="983" spans="1:9" x14ac:dyDescent="0.3">
      <c r="A983" t="s">
        <v>5300</v>
      </c>
      <c r="B983" t="s">
        <v>51</v>
      </c>
      <c r="C983" t="s">
        <v>4352</v>
      </c>
      <c r="D983" t="s">
        <v>5066</v>
      </c>
      <c r="E983" s="103">
        <v>0</v>
      </c>
      <c r="F983" s="103">
        <v>678455</v>
      </c>
      <c r="G983" s="103">
        <v>3</v>
      </c>
      <c r="H983" t="s">
        <v>54</v>
      </c>
      <c r="I983" s="103"/>
    </row>
    <row r="984" spans="1:9" x14ac:dyDescent="0.3">
      <c r="A984" t="s">
        <v>4397</v>
      </c>
      <c r="B984" t="s">
        <v>51</v>
      </c>
      <c r="C984" t="s">
        <v>4352</v>
      </c>
      <c r="D984" t="s">
        <v>42</v>
      </c>
      <c r="E984" s="103">
        <v>0</v>
      </c>
      <c r="F984" s="103">
        <v>678455</v>
      </c>
      <c r="G984" s="103">
        <v>3</v>
      </c>
      <c r="H984" t="s">
        <v>54</v>
      </c>
      <c r="I984" s="103"/>
    </row>
    <row r="985" spans="1:9" x14ac:dyDescent="0.3">
      <c r="A985" t="s">
        <v>4398</v>
      </c>
      <c r="B985" t="s">
        <v>51</v>
      </c>
      <c r="C985" t="s">
        <v>4352</v>
      </c>
      <c r="D985" t="s">
        <v>1763</v>
      </c>
      <c r="E985" s="103">
        <v>0</v>
      </c>
      <c r="F985" s="103">
        <v>678455</v>
      </c>
      <c r="G985" s="103">
        <v>3</v>
      </c>
      <c r="H985" t="s">
        <v>54</v>
      </c>
      <c r="I985" s="103"/>
    </row>
    <row r="986" spans="1:9" x14ac:dyDescent="0.3">
      <c r="A986" t="s">
        <v>4399</v>
      </c>
      <c r="B986" t="s">
        <v>51</v>
      </c>
      <c r="C986" t="s">
        <v>4352</v>
      </c>
      <c r="D986" t="s">
        <v>1764</v>
      </c>
      <c r="E986" s="103">
        <v>0</v>
      </c>
      <c r="F986" s="103">
        <v>678455</v>
      </c>
      <c r="G986" s="103">
        <v>3</v>
      </c>
      <c r="H986" t="s">
        <v>54</v>
      </c>
      <c r="I986" s="103"/>
    </row>
    <row r="987" spans="1:9" x14ac:dyDescent="0.3">
      <c r="A987" t="s">
        <v>4400</v>
      </c>
      <c r="B987" t="s">
        <v>51</v>
      </c>
      <c r="C987" t="s">
        <v>4352</v>
      </c>
      <c r="D987" t="s">
        <v>340</v>
      </c>
      <c r="E987" s="103">
        <v>0</v>
      </c>
      <c r="F987" s="103">
        <v>678455</v>
      </c>
      <c r="G987" s="103">
        <v>3</v>
      </c>
      <c r="H987" t="s">
        <v>54</v>
      </c>
      <c r="I987" s="103"/>
    </row>
    <row r="988" spans="1:9" x14ac:dyDescent="0.3">
      <c r="A988" t="s">
        <v>4401</v>
      </c>
      <c r="B988" t="s">
        <v>51</v>
      </c>
      <c r="C988" t="s">
        <v>4352</v>
      </c>
      <c r="D988" t="s">
        <v>777</v>
      </c>
      <c r="E988" s="103">
        <v>0</v>
      </c>
      <c r="F988" s="103">
        <v>678455</v>
      </c>
      <c r="G988" s="103">
        <v>3</v>
      </c>
      <c r="H988" t="s">
        <v>54</v>
      </c>
      <c r="I988" s="103"/>
    </row>
    <row r="989" spans="1:9" x14ac:dyDescent="0.3">
      <c r="A989" t="s">
        <v>4402</v>
      </c>
      <c r="B989" t="s">
        <v>51</v>
      </c>
      <c r="C989" t="s">
        <v>4352</v>
      </c>
      <c r="D989" t="s">
        <v>776</v>
      </c>
      <c r="E989" s="103">
        <v>0</v>
      </c>
      <c r="F989" s="103">
        <v>678455</v>
      </c>
      <c r="G989" s="103">
        <v>3</v>
      </c>
      <c r="H989" t="s">
        <v>54</v>
      </c>
      <c r="I989" s="103"/>
    </row>
    <row r="990" spans="1:9" x14ac:dyDescent="0.3">
      <c r="A990" t="s">
        <v>4403</v>
      </c>
      <c r="B990" t="s">
        <v>51</v>
      </c>
      <c r="C990" t="s">
        <v>4353</v>
      </c>
      <c r="D990" t="s">
        <v>40</v>
      </c>
      <c r="E990" s="103">
        <v>1.6328051008629102E-4</v>
      </c>
      <c r="F990" s="103">
        <v>678455</v>
      </c>
      <c r="G990" s="103">
        <v>3</v>
      </c>
      <c r="H990" t="s">
        <v>54</v>
      </c>
      <c r="I990" s="103"/>
    </row>
    <row r="991" spans="1:9" x14ac:dyDescent="0.3">
      <c r="A991" t="s">
        <v>5301</v>
      </c>
      <c r="B991" t="s">
        <v>51</v>
      </c>
      <c r="C991" t="s">
        <v>4353</v>
      </c>
      <c r="D991" t="s">
        <v>5064</v>
      </c>
      <c r="E991" s="103">
        <v>1.677919758449581E-4</v>
      </c>
      <c r="F991" s="103">
        <v>678455</v>
      </c>
      <c r="G991" s="103">
        <v>3</v>
      </c>
      <c r="H991" t="s">
        <v>54</v>
      </c>
      <c r="I991" s="103"/>
    </row>
    <row r="992" spans="1:9" x14ac:dyDescent="0.3">
      <c r="A992" t="s">
        <v>5302</v>
      </c>
      <c r="B992" t="s">
        <v>51</v>
      </c>
      <c r="C992" t="s">
        <v>4353</v>
      </c>
      <c r="D992" t="s">
        <v>5065</v>
      </c>
      <c r="E992" s="103">
        <v>1.6328051008629102E-4</v>
      </c>
      <c r="F992" s="103">
        <v>678455</v>
      </c>
      <c r="G992" s="103">
        <v>3</v>
      </c>
      <c r="H992" t="s">
        <v>54</v>
      </c>
      <c r="I992" s="103"/>
    </row>
    <row r="993" spans="1:9" x14ac:dyDescent="0.3">
      <c r="A993" t="s">
        <v>5303</v>
      </c>
      <c r="B993" t="s">
        <v>51</v>
      </c>
      <c r="C993" t="s">
        <v>4353</v>
      </c>
      <c r="D993" t="s">
        <v>5066</v>
      </c>
      <c r="E993" s="103">
        <v>1.6328051008629102E-4</v>
      </c>
      <c r="F993" s="103">
        <v>678455</v>
      </c>
      <c r="G993" s="103">
        <v>3</v>
      </c>
      <c r="H993" t="s">
        <v>54</v>
      </c>
      <c r="I993" s="103"/>
    </row>
    <row r="994" spans="1:9" x14ac:dyDescent="0.3">
      <c r="A994" t="s">
        <v>4404</v>
      </c>
      <c r="B994" t="s">
        <v>51</v>
      </c>
      <c r="C994" t="s">
        <v>4353</v>
      </c>
      <c r="D994" t="s">
        <v>42</v>
      </c>
      <c r="E994" s="103">
        <v>1.6324422907226268E-4</v>
      </c>
      <c r="F994" s="103">
        <v>678455</v>
      </c>
      <c r="G994" s="103">
        <v>3</v>
      </c>
      <c r="H994" t="s">
        <v>54</v>
      </c>
      <c r="I994" s="103"/>
    </row>
    <row r="995" spans="1:9" x14ac:dyDescent="0.3">
      <c r="A995" t="s">
        <v>4405</v>
      </c>
      <c r="B995" t="s">
        <v>51</v>
      </c>
      <c r="C995" t="s">
        <v>4353</v>
      </c>
      <c r="D995" t="s">
        <v>1763</v>
      </c>
      <c r="E995" s="103">
        <v>1.7319186758417979E-4</v>
      </c>
      <c r="F995" s="103">
        <v>678455</v>
      </c>
      <c r="G995" s="103">
        <v>3</v>
      </c>
      <c r="H995" t="s">
        <v>54</v>
      </c>
      <c r="I995" s="103"/>
    </row>
    <row r="996" spans="1:9" x14ac:dyDescent="0.3">
      <c r="A996" t="s">
        <v>4406</v>
      </c>
      <c r="B996" t="s">
        <v>51</v>
      </c>
      <c r="C996" t="s">
        <v>4353</v>
      </c>
      <c r="D996" t="s">
        <v>1764</v>
      </c>
      <c r="E996" s="103">
        <v>7.2820755493978139E-5</v>
      </c>
      <c r="F996" s="103">
        <v>678455</v>
      </c>
      <c r="G996" s="103">
        <v>3</v>
      </c>
      <c r="H996" t="s">
        <v>54</v>
      </c>
      <c r="I996" s="103"/>
    </row>
    <row r="997" spans="1:9" x14ac:dyDescent="0.3">
      <c r="A997" t="s">
        <v>4407</v>
      </c>
      <c r="B997" t="s">
        <v>51</v>
      </c>
      <c r="C997" t="s">
        <v>4353</v>
      </c>
      <c r="D997" t="s">
        <v>340</v>
      </c>
      <c r="E997" s="103">
        <v>1.6080026513084553E-4</v>
      </c>
      <c r="F997" s="103">
        <v>678455</v>
      </c>
      <c r="G997" s="103">
        <v>3</v>
      </c>
      <c r="H997" t="s">
        <v>54</v>
      </c>
      <c r="I997" s="103"/>
    </row>
    <row r="998" spans="1:9" x14ac:dyDescent="0.3">
      <c r="A998" t="s">
        <v>4408</v>
      </c>
      <c r="B998" t="s">
        <v>51</v>
      </c>
      <c r="C998" t="s">
        <v>4353</v>
      </c>
      <c r="D998" t="s">
        <v>777</v>
      </c>
      <c r="E998" s="103">
        <v>1.4809072496311176E-4</v>
      </c>
      <c r="F998" s="103">
        <v>678455</v>
      </c>
      <c r="G998" s="103">
        <v>3</v>
      </c>
      <c r="H998" t="s">
        <v>54</v>
      </c>
      <c r="I998" s="103"/>
    </row>
    <row r="999" spans="1:9" x14ac:dyDescent="0.3">
      <c r="A999" t="s">
        <v>4409</v>
      </c>
      <c r="B999" t="s">
        <v>51</v>
      </c>
      <c r="C999" t="s">
        <v>4353</v>
      </c>
      <c r="D999" t="s">
        <v>776</v>
      </c>
      <c r="E999" s="103">
        <v>3.4764775044356458E-4</v>
      </c>
      <c r="F999" s="103">
        <v>678455</v>
      </c>
      <c r="G999" s="103">
        <v>3</v>
      </c>
      <c r="H999" t="s">
        <v>54</v>
      </c>
      <c r="I999" s="103"/>
    </row>
    <row r="1000" spans="1:9" x14ac:dyDescent="0.3">
      <c r="A1000" t="s">
        <v>7407</v>
      </c>
      <c r="B1000" t="s">
        <v>51</v>
      </c>
      <c r="C1000" t="s">
        <v>7386</v>
      </c>
      <c r="D1000" t="s">
        <v>40</v>
      </c>
      <c r="E1000" s="103">
        <v>6.0384166281204107E-5</v>
      </c>
      <c r="F1000" s="103">
        <v>678455</v>
      </c>
      <c r="G1000" s="103">
        <v>3</v>
      </c>
      <c r="H1000" t="s">
        <v>54</v>
      </c>
      <c r="I1000" s="103"/>
    </row>
    <row r="1001" spans="1:9" x14ac:dyDescent="0.3">
      <c r="A1001" t="s">
        <v>7408</v>
      </c>
      <c r="B1001" t="s">
        <v>51</v>
      </c>
      <c r="C1001" t="s">
        <v>7386</v>
      </c>
      <c r="D1001" t="s">
        <v>5064</v>
      </c>
      <c r="E1001" s="103">
        <v>6.1019866904709659E-5</v>
      </c>
      <c r="F1001" s="103">
        <v>678455</v>
      </c>
      <c r="G1001" s="103">
        <v>3</v>
      </c>
      <c r="H1001" t="s">
        <v>54</v>
      </c>
      <c r="I1001" s="103"/>
    </row>
    <row r="1002" spans="1:9" x14ac:dyDescent="0.3">
      <c r="A1002" t="s">
        <v>7409</v>
      </c>
      <c r="B1002" t="s">
        <v>51</v>
      </c>
      <c r="C1002" t="s">
        <v>7386</v>
      </c>
      <c r="D1002" t="s">
        <v>5065</v>
      </c>
      <c r="E1002" s="103">
        <v>6.0384166281204107E-5</v>
      </c>
      <c r="F1002" s="103">
        <v>678455</v>
      </c>
      <c r="G1002" s="103">
        <v>3</v>
      </c>
      <c r="H1002" t="s">
        <v>54</v>
      </c>
      <c r="I1002" s="103"/>
    </row>
    <row r="1003" spans="1:9" x14ac:dyDescent="0.3">
      <c r="A1003" t="s">
        <v>7410</v>
      </c>
      <c r="B1003" t="s">
        <v>51</v>
      </c>
      <c r="C1003" t="s">
        <v>7386</v>
      </c>
      <c r="D1003" t="s">
        <v>5066</v>
      </c>
      <c r="E1003" s="103">
        <v>6.0384166281204107E-5</v>
      </c>
      <c r="F1003" s="103">
        <v>678455</v>
      </c>
      <c r="G1003" s="103">
        <v>3</v>
      </c>
      <c r="H1003" t="s">
        <v>54</v>
      </c>
      <c r="I1003" s="103"/>
    </row>
    <row r="1004" spans="1:9" x14ac:dyDescent="0.3">
      <c r="A1004" t="s">
        <v>7411</v>
      </c>
      <c r="B1004" t="s">
        <v>51</v>
      </c>
      <c r="C1004" t="s">
        <v>7386</v>
      </c>
      <c r="D1004" t="s">
        <v>42</v>
      </c>
      <c r="E1004" s="103">
        <v>5.9541395217408196E-5</v>
      </c>
      <c r="F1004" s="103">
        <v>678455</v>
      </c>
      <c r="G1004" s="103">
        <v>3</v>
      </c>
      <c r="H1004" t="s">
        <v>54</v>
      </c>
      <c r="I1004" s="103"/>
    </row>
    <row r="1005" spans="1:9" x14ac:dyDescent="0.3">
      <c r="A1005" t="s">
        <v>7412</v>
      </c>
      <c r="B1005" t="s">
        <v>51</v>
      </c>
      <c r="C1005" t="s">
        <v>7386</v>
      </c>
      <c r="D1005" t="s">
        <v>1763</v>
      </c>
      <c r="E1005" s="103">
        <v>6.3605293583675977E-5</v>
      </c>
      <c r="F1005" s="103">
        <v>678455</v>
      </c>
      <c r="G1005" s="103">
        <v>3</v>
      </c>
      <c r="H1005" t="s">
        <v>54</v>
      </c>
      <c r="I1005" s="103"/>
    </row>
    <row r="1006" spans="1:9" x14ac:dyDescent="0.3">
      <c r="A1006" t="s">
        <v>7413</v>
      </c>
      <c r="B1006" t="s">
        <v>51</v>
      </c>
      <c r="C1006" t="s">
        <v>7386</v>
      </c>
      <c r="D1006" t="s">
        <v>1764</v>
      </c>
      <c r="E1006" s="103">
        <v>2.6861231754506024E-5</v>
      </c>
      <c r="F1006" s="103">
        <v>678455</v>
      </c>
      <c r="G1006" s="103">
        <v>3</v>
      </c>
      <c r="H1006" t="s">
        <v>54</v>
      </c>
      <c r="I1006" s="103"/>
    </row>
    <row r="1007" spans="1:9" x14ac:dyDescent="0.3">
      <c r="A1007" t="s">
        <v>7414</v>
      </c>
      <c r="B1007" t="s">
        <v>51</v>
      </c>
      <c r="C1007" t="s">
        <v>7386</v>
      </c>
      <c r="D1007" t="s">
        <v>340</v>
      </c>
      <c r="E1007" s="103">
        <v>5.6507859277566438E-5</v>
      </c>
      <c r="F1007" s="103">
        <v>678455</v>
      </c>
      <c r="G1007" s="103">
        <v>3</v>
      </c>
      <c r="H1007" t="s">
        <v>54</v>
      </c>
      <c r="I1007" s="103"/>
    </row>
    <row r="1008" spans="1:9" x14ac:dyDescent="0.3">
      <c r="A1008" t="s">
        <v>7415</v>
      </c>
      <c r="B1008" t="s">
        <v>51</v>
      </c>
      <c r="C1008" t="s">
        <v>7386</v>
      </c>
      <c r="D1008" t="s">
        <v>777</v>
      </c>
      <c r="E1008" s="103">
        <v>5.4782890417878141E-5</v>
      </c>
      <c r="F1008" s="103">
        <v>678455</v>
      </c>
      <c r="G1008" s="103">
        <v>3</v>
      </c>
      <c r="H1008" t="s">
        <v>54</v>
      </c>
      <c r="I1008" s="103"/>
    </row>
    <row r="1009" spans="1:9" x14ac:dyDescent="0.3">
      <c r="A1009" t="s">
        <v>7416</v>
      </c>
      <c r="B1009" t="s">
        <v>51</v>
      </c>
      <c r="C1009" t="s">
        <v>7386</v>
      </c>
      <c r="D1009" t="s">
        <v>776</v>
      </c>
      <c r="E1009" s="103">
        <v>1.2742746160450714E-4</v>
      </c>
      <c r="F1009" s="103">
        <v>678455</v>
      </c>
      <c r="G1009" s="103">
        <v>3</v>
      </c>
      <c r="H1009" t="s">
        <v>54</v>
      </c>
      <c r="I1009" s="103"/>
    </row>
    <row r="1010" spans="1:9" x14ac:dyDescent="0.3">
      <c r="A1010" t="s">
        <v>4894</v>
      </c>
      <c r="B1010" t="s">
        <v>51</v>
      </c>
      <c r="C1010" t="s">
        <v>4868</v>
      </c>
      <c r="D1010" t="s">
        <v>40</v>
      </c>
      <c r="E1010" s="103">
        <v>3.4982266297888562E-4</v>
      </c>
      <c r="F1010" s="103">
        <v>677948</v>
      </c>
      <c r="G1010" s="103">
        <v>4</v>
      </c>
      <c r="H1010" t="s">
        <v>54</v>
      </c>
      <c r="I1010" s="103"/>
    </row>
    <row r="1011" spans="1:9" x14ac:dyDescent="0.3">
      <c r="A1011" t="s">
        <v>5508</v>
      </c>
      <c r="B1011" t="s">
        <v>51</v>
      </c>
      <c r="C1011" t="s">
        <v>4868</v>
      </c>
      <c r="D1011" t="s">
        <v>5064</v>
      </c>
      <c r="E1011" s="103">
        <v>3.5578575996333094E-4</v>
      </c>
      <c r="F1011" s="103">
        <v>677948</v>
      </c>
      <c r="G1011" s="103">
        <v>4</v>
      </c>
      <c r="H1011" t="s">
        <v>54</v>
      </c>
      <c r="I1011" s="103"/>
    </row>
    <row r="1012" spans="1:9" x14ac:dyDescent="0.3">
      <c r="A1012" t="s">
        <v>5509</v>
      </c>
      <c r="B1012" t="s">
        <v>51</v>
      </c>
      <c r="C1012" t="s">
        <v>4868</v>
      </c>
      <c r="D1012" t="s">
        <v>5065</v>
      </c>
      <c r="E1012" s="103">
        <v>3.4982266297888562E-4</v>
      </c>
      <c r="F1012" s="103">
        <v>677948</v>
      </c>
      <c r="G1012" s="103">
        <v>4</v>
      </c>
      <c r="H1012" t="s">
        <v>54</v>
      </c>
      <c r="I1012" s="103"/>
    </row>
    <row r="1013" spans="1:9" x14ac:dyDescent="0.3">
      <c r="A1013" t="s">
        <v>5510</v>
      </c>
      <c r="B1013" t="s">
        <v>51</v>
      </c>
      <c r="C1013" t="s">
        <v>4868</v>
      </c>
      <c r="D1013" t="s">
        <v>5066</v>
      </c>
      <c r="E1013" s="103">
        <v>3.5015912291086541E-4</v>
      </c>
      <c r="F1013" s="103">
        <v>677948</v>
      </c>
      <c r="G1013" s="103">
        <v>4</v>
      </c>
      <c r="H1013" t="s">
        <v>54</v>
      </c>
      <c r="I1013" s="103"/>
    </row>
    <row r="1014" spans="1:9" x14ac:dyDescent="0.3">
      <c r="A1014" t="s">
        <v>4895</v>
      </c>
      <c r="B1014" t="s">
        <v>51</v>
      </c>
      <c r="C1014" t="s">
        <v>4868</v>
      </c>
      <c r="D1014" t="s">
        <v>42</v>
      </c>
      <c r="E1014" s="103">
        <v>3.5164441199636467E-4</v>
      </c>
      <c r="F1014" s="103">
        <v>677948</v>
      </c>
      <c r="G1014" s="103">
        <v>4</v>
      </c>
      <c r="H1014" t="s">
        <v>54</v>
      </c>
      <c r="I1014" s="103"/>
    </row>
    <row r="1015" spans="1:9" x14ac:dyDescent="0.3">
      <c r="A1015" t="s">
        <v>4896</v>
      </c>
      <c r="B1015" t="s">
        <v>51</v>
      </c>
      <c r="C1015" t="s">
        <v>4868</v>
      </c>
      <c r="D1015" t="s">
        <v>1763</v>
      </c>
      <c r="E1015" s="103">
        <v>3.7366083328601782E-4</v>
      </c>
      <c r="F1015" s="103">
        <v>677948</v>
      </c>
      <c r="G1015" s="103">
        <v>4</v>
      </c>
      <c r="H1015" t="s">
        <v>54</v>
      </c>
      <c r="I1015" s="103"/>
    </row>
    <row r="1016" spans="1:9" x14ac:dyDescent="0.3">
      <c r="A1016" t="s">
        <v>4897</v>
      </c>
      <c r="B1016" t="s">
        <v>51</v>
      </c>
      <c r="C1016" t="s">
        <v>4868</v>
      </c>
      <c r="D1016" t="s">
        <v>1764</v>
      </c>
      <c r="E1016" s="103">
        <v>1.941082926943799E-4</v>
      </c>
      <c r="F1016" s="103">
        <v>677948</v>
      </c>
      <c r="G1016" s="103">
        <v>4</v>
      </c>
      <c r="H1016" t="s">
        <v>54</v>
      </c>
      <c r="I1016" s="103"/>
    </row>
    <row r="1017" spans="1:9" x14ac:dyDescent="0.3">
      <c r="A1017" t="s">
        <v>4898</v>
      </c>
      <c r="B1017" t="s">
        <v>51</v>
      </c>
      <c r="C1017" t="s">
        <v>4868</v>
      </c>
      <c r="D1017" t="s">
        <v>340</v>
      </c>
      <c r="E1017" s="103">
        <v>3.4509519533247677E-4</v>
      </c>
      <c r="F1017" s="103">
        <v>677948</v>
      </c>
      <c r="G1017" s="103">
        <v>4</v>
      </c>
      <c r="H1017" t="s">
        <v>54</v>
      </c>
      <c r="I1017" s="103"/>
    </row>
    <row r="1018" spans="1:9" x14ac:dyDescent="0.3">
      <c r="A1018" t="s">
        <v>4899</v>
      </c>
      <c r="B1018" t="s">
        <v>51</v>
      </c>
      <c r="C1018" t="s">
        <v>4868</v>
      </c>
      <c r="D1018" t="s">
        <v>777</v>
      </c>
      <c r="E1018" s="103">
        <v>3.661494246708398E-4</v>
      </c>
      <c r="F1018" s="103">
        <v>677948</v>
      </c>
      <c r="G1018" s="103">
        <v>4</v>
      </c>
      <c r="H1018" t="s">
        <v>54</v>
      </c>
      <c r="I1018" s="103"/>
    </row>
    <row r="1019" spans="1:9" x14ac:dyDescent="0.3">
      <c r="A1019" t="s">
        <v>4900</v>
      </c>
      <c r="B1019" t="s">
        <v>51</v>
      </c>
      <c r="C1019" t="s">
        <v>4868</v>
      </c>
      <c r="D1019" t="s">
        <v>776</v>
      </c>
      <c r="E1019" s="103">
        <v>9.1908985400212498E-4</v>
      </c>
      <c r="F1019" s="103">
        <v>677948</v>
      </c>
      <c r="G1019" s="103">
        <v>4</v>
      </c>
      <c r="H1019" t="s">
        <v>54</v>
      </c>
      <c r="I1019" s="103"/>
    </row>
    <row r="1020" spans="1:9" x14ac:dyDescent="0.3">
      <c r="A1020" t="s">
        <v>882</v>
      </c>
      <c r="B1020" t="s">
        <v>51</v>
      </c>
      <c r="C1020" t="s">
        <v>36</v>
      </c>
      <c r="D1020" t="s">
        <v>40</v>
      </c>
      <c r="E1020" s="103">
        <v>5.3960317694972566E-3</v>
      </c>
      <c r="F1020" s="103">
        <v>677948</v>
      </c>
      <c r="G1020" s="103">
        <v>4</v>
      </c>
      <c r="H1020" t="s">
        <v>54</v>
      </c>
      <c r="I1020" s="103"/>
    </row>
    <row r="1021" spans="1:9" x14ac:dyDescent="0.3">
      <c r="A1021" t="s">
        <v>5412</v>
      </c>
      <c r="B1021" t="s">
        <v>51</v>
      </c>
      <c r="C1021" t="s">
        <v>36</v>
      </c>
      <c r="D1021" t="s">
        <v>5064</v>
      </c>
      <c r="E1021" s="103">
        <v>5.401891917288508E-3</v>
      </c>
      <c r="F1021" s="103">
        <v>677948</v>
      </c>
      <c r="G1021" s="103">
        <v>4</v>
      </c>
      <c r="H1021" t="s">
        <v>54</v>
      </c>
      <c r="I1021" s="103"/>
    </row>
    <row r="1022" spans="1:9" x14ac:dyDescent="0.3">
      <c r="A1022" t="s">
        <v>5413</v>
      </c>
      <c r="B1022" t="s">
        <v>51</v>
      </c>
      <c r="C1022" t="s">
        <v>36</v>
      </c>
      <c r="D1022" t="s">
        <v>5065</v>
      </c>
      <c r="E1022" s="103">
        <v>5.3960317694972566E-3</v>
      </c>
      <c r="F1022" s="103">
        <v>677948</v>
      </c>
      <c r="G1022" s="103">
        <v>4</v>
      </c>
      <c r="H1022" t="s">
        <v>54</v>
      </c>
      <c r="I1022" s="103"/>
    </row>
    <row r="1023" spans="1:9" x14ac:dyDescent="0.3">
      <c r="A1023" t="s">
        <v>5414</v>
      </c>
      <c r="B1023" t="s">
        <v>51</v>
      </c>
      <c r="C1023" t="s">
        <v>36</v>
      </c>
      <c r="D1023" t="s">
        <v>5066</v>
      </c>
      <c r="E1023" s="103">
        <v>5.3999096880196495E-3</v>
      </c>
      <c r="F1023" s="103">
        <v>677948</v>
      </c>
      <c r="G1023" s="103">
        <v>4</v>
      </c>
      <c r="H1023" t="s">
        <v>54</v>
      </c>
      <c r="I1023" s="103"/>
    </row>
    <row r="1024" spans="1:9" x14ac:dyDescent="0.3">
      <c r="A1024" t="s">
        <v>880</v>
      </c>
      <c r="B1024" t="s">
        <v>51</v>
      </c>
      <c r="C1024" t="s">
        <v>36</v>
      </c>
      <c r="D1024" t="s">
        <v>42</v>
      </c>
      <c r="E1024" s="103">
        <v>5.252545854905406E-3</v>
      </c>
      <c r="F1024" s="103">
        <v>677948</v>
      </c>
      <c r="G1024" s="103">
        <v>4</v>
      </c>
      <c r="H1024" t="s">
        <v>54</v>
      </c>
      <c r="I1024" s="103"/>
    </row>
    <row r="1025" spans="1:9" x14ac:dyDescent="0.3">
      <c r="A1025" t="s">
        <v>1911</v>
      </c>
      <c r="B1025" t="s">
        <v>51</v>
      </c>
      <c r="C1025" t="s">
        <v>36</v>
      </c>
      <c r="D1025" t="s">
        <v>1763</v>
      </c>
      <c r="E1025" s="103">
        <v>5.5355391283913495E-3</v>
      </c>
      <c r="F1025" s="103">
        <v>677948</v>
      </c>
      <c r="G1025" s="103">
        <v>4</v>
      </c>
      <c r="H1025" t="s">
        <v>54</v>
      </c>
      <c r="I1025" s="103"/>
    </row>
    <row r="1026" spans="1:9" x14ac:dyDescent="0.3">
      <c r="A1026" t="s">
        <v>1912</v>
      </c>
      <c r="B1026" t="s">
        <v>51</v>
      </c>
      <c r="C1026" t="s">
        <v>36</v>
      </c>
      <c r="D1026" t="s">
        <v>1764</v>
      </c>
      <c r="E1026" s="103">
        <v>2.5036594271807371E-3</v>
      </c>
      <c r="F1026" s="103">
        <v>677948</v>
      </c>
      <c r="G1026" s="103">
        <v>4</v>
      </c>
      <c r="H1026" t="s">
        <v>54</v>
      </c>
      <c r="I1026" s="103"/>
    </row>
    <row r="1027" spans="1:9" x14ac:dyDescent="0.3">
      <c r="A1027" t="s">
        <v>881</v>
      </c>
      <c r="B1027" t="s">
        <v>51</v>
      </c>
      <c r="C1027" t="s">
        <v>36</v>
      </c>
      <c r="D1027" t="s">
        <v>340</v>
      </c>
      <c r="E1027" s="103">
        <v>4.9461047338163946E-3</v>
      </c>
      <c r="F1027" s="103">
        <v>677948</v>
      </c>
      <c r="G1027" s="103">
        <v>4</v>
      </c>
      <c r="H1027" t="s">
        <v>54</v>
      </c>
      <c r="I1027" s="103"/>
    </row>
    <row r="1028" spans="1:9" x14ac:dyDescent="0.3">
      <c r="A1028" t="s">
        <v>556</v>
      </c>
      <c r="B1028" t="s">
        <v>51</v>
      </c>
      <c r="C1028" t="s">
        <v>36</v>
      </c>
      <c r="D1028" t="s">
        <v>777</v>
      </c>
      <c r="E1028" s="103">
        <v>6.5211928169282172E-3</v>
      </c>
      <c r="F1028" s="103">
        <v>677948</v>
      </c>
      <c r="G1028" s="103">
        <v>4</v>
      </c>
      <c r="H1028" t="s">
        <v>54</v>
      </c>
      <c r="I1028" s="103"/>
    </row>
    <row r="1029" spans="1:9" x14ac:dyDescent="0.3">
      <c r="A1029" t="s">
        <v>557</v>
      </c>
      <c r="B1029" t="s">
        <v>51</v>
      </c>
      <c r="C1029" t="s">
        <v>36</v>
      </c>
      <c r="D1029" t="s">
        <v>776</v>
      </c>
      <c r="E1029" s="103">
        <v>1.4477307988042974E-2</v>
      </c>
      <c r="F1029" s="103">
        <v>677948</v>
      </c>
      <c r="G1029" s="103">
        <v>4</v>
      </c>
      <c r="H1029" t="s">
        <v>54</v>
      </c>
      <c r="I1029" s="103"/>
    </row>
    <row r="1030" spans="1:9" x14ac:dyDescent="0.3">
      <c r="A1030" t="s">
        <v>885</v>
      </c>
      <c r="B1030" t="s">
        <v>51</v>
      </c>
      <c r="C1030" t="s">
        <v>37</v>
      </c>
      <c r="D1030" t="s">
        <v>40</v>
      </c>
      <c r="E1030" s="103">
        <v>5.7981285464257293E-2</v>
      </c>
      <c r="F1030" s="103">
        <v>677948</v>
      </c>
      <c r="G1030" s="103">
        <v>4</v>
      </c>
      <c r="H1030" t="s">
        <v>54</v>
      </c>
      <c r="I1030" s="103"/>
    </row>
    <row r="1031" spans="1:9" x14ac:dyDescent="0.3">
      <c r="A1031" t="s">
        <v>5415</v>
      </c>
      <c r="B1031" t="s">
        <v>51</v>
      </c>
      <c r="C1031" t="s">
        <v>37</v>
      </c>
      <c r="D1031" t="s">
        <v>5064</v>
      </c>
      <c r="E1031" s="103">
        <v>5.8230098125349197E-2</v>
      </c>
      <c r="F1031" s="103">
        <v>677948</v>
      </c>
      <c r="G1031" s="103">
        <v>4</v>
      </c>
      <c r="H1031" t="s">
        <v>54</v>
      </c>
      <c r="I1031" s="103"/>
    </row>
    <row r="1032" spans="1:9" x14ac:dyDescent="0.3">
      <c r="A1032" t="s">
        <v>5416</v>
      </c>
      <c r="B1032" t="s">
        <v>51</v>
      </c>
      <c r="C1032" t="s">
        <v>37</v>
      </c>
      <c r="D1032" t="s">
        <v>5065</v>
      </c>
      <c r="E1032" s="103">
        <v>5.7981285464257293E-2</v>
      </c>
      <c r="F1032" s="103">
        <v>677948</v>
      </c>
      <c r="G1032" s="103">
        <v>4</v>
      </c>
      <c r="H1032" t="s">
        <v>54</v>
      </c>
      <c r="I1032" s="103"/>
    </row>
    <row r="1033" spans="1:9" x14ac:dyDescent="0.3">
      <c r="A1033" t="s">
        <v>5417</v>
      </c>
      <c r="B1033" t="s">
        <v>51</v>
      </c>
      <c r="C1033" t="s">
        <v>37</v>
      </c>
      <c r="D1033" t="s">
        <v>5066</v>
      </c>
      <c r="E1033" s="103">
        <v>5.8223951451820868E-2</v>
      </c>
      <c r="F1033" s="103">
        <v>677948</v>
      </c>
      <c r="G1033" s="103">
        <v>4</v>
      </c>
      <c r="H1033" t="s">
        <v>54</v>
      </c>
      <c r="I1033" s="103"/>
    </row>
    <row r="1034" spans="1:9" x14ac:dyDescent="0.3">
      <c r="A1034" t="s">
        <v>883</v>
      </c>
      <c r="B1034" t="s">
        <v>51</v>
      </c>
      <c r="C1034" t="s">
        <v>37</v>
      </c>
      <c r="D1034" t="s">
        <v>42</v>
      </c>
      <c r="E1034" s="103">
        <v>5.7031667964287144E-2</v>
      </c>
      <c r="F1034" s="103">
        <v>677948</v>
      </c>
      <c r="G1034" s="103">
        <v>4</v>
      </c>
      <c r="H1034" t="s">
        <v>54</v>
      </c>
      <c r="I1034" s="103"/>
    </row>
    <row r="1035" spans="1:9" x14ac:dyDescent="0.3">
      <c r="A1035" t="s">
        <v>1879</v>
      </c>
      <c r="B1035" t="s">
        <v>51</v>
      </c>
      <c r="C1035" t="s">
        <v>37</v>
      </c>
      <c r="D1035" t="s">
        <v>1763</v>
      </c>
      <c r="E1035" s="103">
        <v>6.0469684062677262E-2</v>
      </c>
      <c r="F1035" s="103">
        <v>677948</v>
      </c>
      <c r="G1035" s="103">
        <v>4</v>
      </c>
      <c r="H1035" t="s">
        <v>54</v>
      </c>
      <c r="I1035" s="103"/>
    </row>
    <row r="1036" spans="1:9" x14ac:dyDescent="0.3">
      <c r="A1036" t="s">
        <v>1880</v>
      </c>
      <c r="B1036" t="s">
        <v>51</v>
      </c>
      <c r="C1036" t="s">
        <v>37</v>
      </c>
      <c r="D1036" t="s">
        <v>1764</v>
      </c>
      <c r="E1036" s="103">
        <v>3.1803826927698314E-2</v>
      </c>
      <c r="F1036" s="103">
        <v>677948</v>
      </c>
      <c r="G1036" s="103">
        <v>4</v>
      </c>
      <c r="H1036" t="s">
        <v>54</v>
      </c>
      <c r="I1036" s="103"/>
    </row>
    <row r="1037" spans="1:9" x14ac:dyDescent="0.3">
      <c r="A1037" t="s">
        <v>884</v>
      </c>
      <c r="B1037" t="s">
        <v>51</v>
      </c>
      <c r="C1037" t="s">
        <v>37</v>
      </c>
      <c r="D1037" t="s">
        <v>340</v>
      </c>
      <c r="E1037" s="103">
        <v>5.3874391242584398E-2</v>
      </c>
      <c r="F1037" s="103">
        <v>677948</v>
      </c>
      <c r="G1037" s="103">
        <v>4</v>
      </c>
      <c r="H1037" t="s">
        <v>54</v>
      </c>
      <c r="I1037" s="103"/>
    </row>
    <row r="1038" spans="1:9" x14ac:dyDescent="0.3">
      <c r="A1038" t="s">
        <v>558</v>
      </c>
      <c r="B1038" t="s">
        <v>51</v>
      </c>
      <c r="C1038" t="s">
        <v>37</v>
      </c>
      <c r="D1038" t="s">
        <v>777</v>
      </c>
      <c r="E1038" s="103">
        <v>6.4236050989221749E-2</v>
      </c>
      <c r="F1038" s="103">
        <v>677948</v>
      </c>
      <c r="G1038" s="103">
        <v>4</v>
      </c>
      <c r="H1038" t="s">
        <v>54</v>
      </c>
      <c r="I1038" s="103"/>
    </row>
    <row r="1039" spans="1:9" x14ac:dyDescent="0.3">
      <c r="A1039" t="s">
        <v>559</v>
      </c>
      <c r="B1039" t="s">
        <v>51</v>
      </c>
      <c r="C1039" t="s">
        <v>37</v>
      </c>
      <c r="D1039" t="s">
        <v>776</v>
      </c>
      <c r="E1039" s="103">
        <v>0.15208108317514774</v>
      </c>
      <c r="F1039" s="103">
        <v>677948</v>
      </c>
      <c r="G1039" s="103">
        <v>4</v>
      </c>
      <c r="H1039" t="s">
        <v>54</v>
      </c>
      <c r="I1039" s="103"/>
    </row>
    <row r="1040" spans="1:9" x14ac:dyDescent="0.3">
      <c r="A1040" t="s">
        <v>888</v>
      </c>
      <c r="B1040" t="s">
        <v>51</v>
      </c>
      <c r="C1040" t="s">
        <v>38</v>
      </c>
      <c r="D1040" t="s">
        <v>40</v>
      </c>
      <c r="E1040" s="103">
        <v>1.5836579210092634E-2</v>
      </c>
      <c r="F1040" s="103">
        <v>677948</v>
      </c>
      <c r="G1040" s="103">
        <v>4</v>
      </c>
      <c r="H1040" t="s">
        <v>54</v>
      </c>
      <c r="I1040" s="103"/>
    </row>
    <row r="1041" spans="1:9" x14ac:dyDescent="0.3">
      <c r="A1041" t="s">
        <v>5418</v>
      </c>
      <c r="B1041" t="s">
        <v>51</v>
      </c>
      <c r="C1041" t="s">
        <v>38</v>
      </c>
      <c r="D1041" t="s">
        <v>5064</v>
      </c>
      <c r="E1041" s="103">
        <v>1.5901742427075025E-2</v>
      </c>
      <c r="F1041" s="103">
        <v>677948</v>
      </c>
      <c r="G1041" s="103">
        <v>4</v>
      </c>
      <c r="H1041" t="s">
        <v>54</v>
      </c>
      <c r="I1041" s="103"/>
    </row>
    <row r="1042" spans="1:9" x14ac:dyDescent="0.3">
      <c r="A1042" t="s">
        <v>5419</v>
      </c>
      <c r="B1042" t="s">
        <v>51</v>
      </c>
      <c r="C1042" t="s">
        <v>38</v>
      </c>
      <c r="D1042" t="s">
        <v>5065</v>
      </c>
      <c r="E1042" s="103">
        <v>1.5836579210092634E-2</v>
      </c>
      <c r="F1042" s="103">
        <v>677948</v>
      </c>
      <c r="G1042" s="103">
        <v>4</v>
      </c>
      <c r="H1042" t="s">
        <v>54</v>
      </c>
      <c r="I1042" s="103"/>
    </row>
    <row r="1043" spans="1:9" x14ac:dyDescent="0.3">
      <c r="A1043" t="s">
        <v>5420</v>
      </c>
      <c r="B1043" t="s">
        <v>51</v>
      </c>
      <c r="C1043" t="s">
        <v>38</v>
      </c>
      <c r="D1043" t="s">
        <v>5066</v>
      </c>
      <c r="E1043" s="103">
        <v>1.5901601609324887E-2</v>
      </c>
      <c r="F1043" s="103">
        <v>677948</v>
      </c>
      <c r="G1043" s="103">
        <v>4</v>
      </c>
      <c r="H1043" t="s">
        <v>54</v>
      </c>
      <c r="I1043" s="103"/>
    </row>
    <row r="1044" spans="1:9" x14ac:dyDescent="0.3">
      <c r="A1044" t="s">
        <v>886</v>
      </c>
      <c r="B1044" t="s">
        <v>51</v>
      </c>
      <c r="C1044" t="s">
        <v>38</v>
      </c>
      <c r="D1044" t="s">
        <v>42</v>
      </c>
      <c r="E1044" s="103">
        <v>1.5811226993228671E-2</v>
      </c>
      <c r="F1044" s="103">
        <v>677948</v>
      </c>
      <c r="G1044" s="103">
        <v>4</v>
      </c>
      <c r="H1044" t="s">
        <v>54</v>
      </c>
      <c r="I1044" s="103"/>
    </row>
    <row r="1045" spans="1:9" x14ac:dyDescent="0.3">
      <c r="A1045" t="s">
        <v>1881</v>
      </c>
      <c r="B1045" t="s">
        <v>51</v>
      </c>
      <c r="C1045" t="s">
        <v>38</v>
      </c>
      <c r="D1045" t="s">
        <v>1763</v>
      </c>
      <c r="E1045" s="103">
        <v>1.7353072957261739E-2</v>
      </c>
      <c r="F1045" s="103">
        <v>677948</v>
      </c>
      <c r="G1045" s="103">
        <v>4</v>
      </c>
      <c r="H1045" t="s">
        <v>54</v>
      </c>
      <c r="I1045" s="103"/>
    </row>
    <row r="1046" spans="1:9" x14ac:dyDescent="0.3">
      <c r="A1046" t="s">
        <v>1882</v>
      </c>
      <c r="B1046" t="s">
        <v>51</v>
      </c>
      <c r="C1046" t="s">
        <v>38</v>
      </c>
      <c r="D1046" t="s">
        <v>1764</v>
      </c>
      <c r="E1046" s="103">
        <v>1.1553665235781073E-2</v>
      </c>
      <c r="F1046" s="103">
        <v>677948</v>
      </c>
      <c r="G1046" s="103">
        <v>4</v>
      </c>
      <c r="H1046" t="s">
        <v>54</v>
      </c>
      <c r="I1046" s="103"/>
    </row>
    <row r="1047" spans="1:9" x14ac:dyDescent="0.3">
      <c r="A1047" t="s">
        <v>887</v>
      </c>
      <c r="B1047" t="s">
        <v>51</v>
      </c>
      <c r="C1047" t="s">
        <v>38</v>
      </c>
      <c r="D1047" t="s">
        <v>340</v>
      </c>
      <c r="E1047" s="103">
        <v>1.1399528912925828E-2</v>
      </c>
      <c r="F1047" s="103">
        <v>677948</v>
      </c>
      <c r="G1047" s="103">
        <v>4</v>
      </c>
      <c r="H1047" t="s">
        <v>54</v>
      </c>
      <c r="I1047" s="103"/>
    </row>
    <row r="1048" spans="1:9" x14ac:dyDescent="0.3">
      <c r="A1048" t="s">
        <v>560</v>
      </c>
      <c r="B1048" t="s">
        <v>51</v>
      </c>
      <c r="C1048" t="s">
        <v>38</v>
      </c>
      <c r="D1048" t="s">
        <v>777</v>
      </c>
      <c r="E1048" s="103">
        <v>1.8809205125381499E-2</v>
      </c>
      <c r="F1048" s="103">
        <v>677948</v>
      </c>
      <c r="G1048" s="103">
        <v>4</v>
      </c>
      <c r="H1048" t="s">
        <v>54</v>
      </c>
      <c r="I1048" s="103"/>
    </row>
    <row r="1049" spans="1:9" x14ac:dyDescent="0.3">
      <c r="A1049" t="s">
        <v>561</v>
      </c>
      <c r="B1049" t="s">
        <v>51</v>
      </c>
      <c r="C1049" t="s">
        <v>38</v>
      </c>
      <c r="D1049" t="s">
        <v>776</v>
      </c>
      <c r="E1049" s="103">
        <v>4.2105341143382824E-2</v>
      </c>
      <c r="F1049" s="103">
        <v>677948</v>
      </c>
      <c r="G1049" s="103">
        <v>4</v>
      </c>
      <c r="H1049" t="s">
        <v>54</v>
      </c>
      <c r="I1049" s="103"/>
    </row>
    <row r="1050" spans="1:9" x14ac:dyDescent="0.3">
      <c r="A1050" t="s">
        <v>891</v>
      </c>
      <c r="B1050" t="s">
        <v>51</v>
      </c>
      <c r="C1050" t="s">
        <v>39</v>
      </c>
      <c r="D1050" t="s">
        <v>40</v>
      </c>
      <c r="E1050" s="103">
        <v>2.1304203464114437E-5</v>
      </c>
      <c r="F1050" s="103">
        <v>677948</v>
      </c>
      <c r="G1050" s="103">
        <v>4</v>
      </c>
      <c r="H1050" t="s">
        <v>54</v>
      </c>
      <c r="I1050" s="103"/>
    </row>
    <row r="1051" spans="1:9" x14ac:dyDescent="0.3">
      <c r="A1051" t="s">
        <v>5421</v>
      </c>
      <c r="B1051" t="s">
        <v>51</v>
      </c>
      <c r="C1051" t="s">
        <v>39</v>
      </c>
      <c r="D1051" t="s">
        <v>5064</v>
      </c>
      <c r="E1051" s="103">
        <v>2.1304203464114437E-5</v>
      </c>
      <c r="F1051" s="103">
        <v>677948</v>
      </c>
      <c r="G1051" s="103">
        <v>4</v>
      </c>
      <c r="H1051" t="s">
        <v>54</v>
      </c>
      <c r="I1051" s="103"/>
    </row>
    <row r="1052" spans="1:9" x14ac:dyDescent="0.3">
      <c r="A1052" t="s">
        <v>5422</v>
      </c>
      <c r="B1052" t="s">
        <v>51</v>
      </c>
      <c r="C1052" t="s">
        <v>39</v>
      </c>
      <c r="D1052" t="s">
        <v>5065</v>
      </c>
      <c r="E1052" s="103">
        <v>2.1304203464114437E-5</v>
      </c>
      <c r="F1052" s="103">
        <v>677948</v>
      </c>
      <c r="G1052" s="103">
        <v>4</v>
      </c>
      <c r="H1052" t="s">
        <v>54</v>
      </c>
      <c r="I1052" s="103"/>
    </row>
    <row r="1053" spans="1:9" x14ac:dyDescent="0.3">
      <c r="A1053" t="s">
        <v>5423</v>
      </c>
      <c r="B1053" t="s">
        <v>51</v>
      </c>
      <c r="C1053" t="s">
        <v>39</v>
      </c>
      <c r="D1053" t="s">
        <v>5066</v>
      </c>
      <c r="E1053" s="103">
        <v>2.1304203464114437E-5</v>
      </c>
      <c r="F1053" s="103">
        <v>677948</v>
      </c>
      <c r="G1053" s="103">
        <v>4</v>
      </c>
      <c r="H1053" t="s">
        <v>54</v>
      </c>
      <c r="I1053" s="103"/>
    </row>
    <row r="1054" spans="1:9" x14ac:dyDescent="0.3">
      <c r="A1054" t="s">
        <v>889</v>
      </c>
      <c r="B1054" t="s">
        <v>51</v>
      </c>
      <c r="C1054" t="s">
        <v>39</v>
      </c>
      <c r="D1054" t="s">
        <v>42</v>
      </c>
      <c r="E1054" s="103">
        <v>2.0996522614037404E-5</v>
      </c>
      <c r="F1054" s="103">
        <v>677948</v>
      </c>
      <c r="G1054" s="103">
        <v>4</v>
      </c>
      <c r="H1054" t="s">
        <v>54</v>
      </c>
      <c r="I1054" s="103"/>
    </row>
    <row r="1055" spans="1:9" x14ac:dyDescent="0.3">
      <c r="A1055" t="s">
        <v>1883</v>
      </c>
      <c r="B1055" t="s">
        <v>51</v>
      </c>
      <c r="C1055" t="s">
        <v>39</v>
      </c>
      <c r="D1055" t="s">
        <v>1763</v>
      </c>
      <c r="E1055" s="103">
        <v>2.3339682610889506E-5</v>
      </c>
      <c r="F1055" s="103">
        <v>677948</v>
      </c>
      <c r="G1055" s="103">
        <v>4</v>
      </c>
      <c r="H1055" t="s">
        <v>54</v>
      </c>
      <c r="I1055" s="103"/>
    </row>
    <row r="1056" spans="1:9" x14ac:dyDescent="0.3">
      <c r="A1056" t="s">
        <v>1884</v>
      </c>
      <c r="B1056" t="s">
        <v>51</v>
      </c>
      <c r="C1056" t="s">
        <v>39</v>
      </c>
      <c r="D1056" t="s">
        <v>1764</v>
      </c>
      <c r="E1056" s="103">
        <v>1.2479257609657122E-5</v>
      </c>
      <c r="F1056" s="103">
        <v>677948</v>
      </c>
      <c r="G1056" s="103">
        <v>4</v>
      </c>
      <c r="H1056" t="s">
        <v>54</v>
      </c>
      <c r="I1056" s="103"/>
    </row>
    <row r="1057" spans="1:9" x14ac:dyDescent="0.3">
      <c r="A1057" t="s">
        <v>890</v>
      </c>
      <c r="B1057" t="s">
        <v>51</v>
      </c>
      <c r="C1057" t="s">
        <v>39</v>
      </c>
      <c r="D1057" t="s">
        <v>340</v>
      </c>
      <c r="E1057" s="103">
        <v>2.0567384940896289E-5</v>
      </c>
      <c r="F1057" s="103">
        <v>677948</v>
      </c>
      <c r="G1057" s="103">
        <v>4</v>
      </c>
      <c r="H1057" t="s">
        <v>54</v>
      </c>
      <c r="I1057" s="103"/>
    </row>
    <row r="1058" spans="1:9" x14ac:dyDescent="0.3">
      <c r="A1058" t="s">
        <v>562</v>
      </c>
      <c r="B1058" t="s">
        <v>51</v>
      </c>
      <c r="C1058" t="s">
        <v>39</v>
      </c>
      <c r="D1058" t="s">
        <v>777</v>
      </c>
      <c r="E1058" s="103">
        <v>2.1774091133703288E-5</v>
      </c>
      <c r="F1058" s="103">
        <v>677948</v>
      </c>
      <c r="G1058" s="103">
        <v>4</v>
      </c>
      <c r="H1058" t="s">
        <v>54</v>
      </c>
      <c r="I1058" s="103"/>
    </row>
    <row r="1059" spans="1:9" x14ac:dyDescent="0.3">
      <c r="A1059" t="s">
        <v>563</v>
      </c>
      <c r="B1059" t="s">
        <v>51</v>
      </c>
      <c r="C1059" t="s">
        <v>39</v>
      </c>
      <c r="D1059" t="s">
        <v>776</v>
      </c>
      <c r="E1059" s="103">
        <v>5.4470010613452078E-5</v>
      </c>
      <c r="F1059" s="103">
        <v>677948</v>
      </c>
      <c r="G1059" s="103">
        <v>4</v>
      </c>
      <c r="H1059" t="s">
        <v>54</v>
      </c>
      <c r="I1059" s="103"/>
    </row>
    <row r="1060" spans="1:9" x14ac:dyDescent="0.3">
      <c r="A1060" t="s">
        <v>2657</v>
      </c>
      <c r="B1060" t="s">
        <v>51</v>
      </c>
      <c r="C1060" t="s">
        <v>2584</v>
      </c>
      <c r="D1060" t="s">
        <v>40</v>
      </c>
      <c r="E1060" s="103">
        <v>1.4554488296896666E-3</v>
      </c>
      <c r="F1060" s="103">
        <v>677948</v>
      </c>
      <c r="G1060" s="103">
        <v>4</v>
      </c>
      <c r="H1060" t="s">
        <v>54</v>
      </c>
      <c r="I1060" s="103"/>
    </row>
    <row r="1061" spans="1:9" x14ac:dyDescent="0.3">
      <c r="A1061" t="s">
        <v>5424</v>
      </c>
      <c r="B1061" t="s">
        <v>51</v>
      </c>
      <c r="C1061" t="s">
        <v>2584</v>
      </c>
      <c r="D1061" t="s">
        <v>5064</v>
      </c>
      <c r="E1061" s="103">
        <v>1.4698526649764743E-3</v>
      </c>
      <c r="F1061" s="103">
        <v>677948</v>
      </c>
      <c r="G1061" s="103">
        <v>4</v>
      </c>
      <c r="H1061" t="s">
        <v>54</v>
      </c>
      <c r="I1061" s="103"/>
    </row>
    <row r="1062" spans="1:9" x14ac:dyDescent="0.3">
      <c r="A1062" t="s">
        <v>5425</v>
      </c>
      <c r="B1062" t="s">
        <v>51</v>
      </c>
      <c r="C1062" t="s">
        <v>2584</v>
      </c>
      <c r="D1062" t="s">
        <v>5065</v>
      </c>
      <c r="E1062" s="103">
        <v>1.4554488296896666E-3</v>
      </c>
      <c r="F1062" s="103">
        <v>677948</v>
      </c>
      <c r="G1062" s="103">
        <v>4</v>
      </c>
      <c r="H1062" t="s">
        <v>54</v>
      </c>
      <c r="I1062" s="103"/>
    </row>
    <row r="1063" spans="1:9" x14ac:dyDescent="0.3">
      <c r="A1063" t="s">
        <v>5426</v>
      </c>
      <c r="B1063" t="s">
        <v>51</v>
      </c>
      <c r="C1063" t="s">
        <v>2584</v>
      </c>
      <c r="D1063" t="s">
        <v>5066</v>
      </c>
      <c r="E1063" s="103">
        <v>1.469319372140837E-3</v>
      </c>
      <c r="F1063" s="103">
        <v>677948</v>
      </c>
      <c r="G1063" s="103">
        <v>4</v>
      </c>
      <c r="H1063" t="s">
        <v>54</v>
      </c>
      <c r="I1063" s="103"/>
    </row>
    <row r="1064" spans="1:9" x14ac:dyDescent="0.3">
      <c r="A1064" t="s">
        <v>2658</v>
      </c>
      <c r="B1064" t="s">
        <v>51</v>
      </c>
      <c r="C1064" t="s">
        <v>2584</v>
      </c>
      <c r="D1064" t="s">
        <v>42</v>
      </c>
      <c r="E1064" s="103">
        <v>1.4341813612917672E-3</v>
      </c>
      <c r="F1064" s="103">
        <v>677948</v>
      </c>
      <c r="G1064" s="103">
        <v>4</v>
      </c>
      <c r="H1064" t="s">
        <v>54</v>
      </c>
      <c r="I1064" s="103"/>
    </row>
    <row r="1065" spans="1:9" x14ac:dyDescent="0.3">
      <c r="A1065" t="s">
        <v>2659</v>
      </c>
      <c r="B1065" t="s">
        <v>51</v>
      </c>
      <c r="C1065" t="s">
        <v>2584</v>
      </c>
      <c r="D1065" t="s">
        <v>1763</v>
      </c>
      <c r="E1065" s="103">
        <v>1.4985681145757467E-3</v>
      </c>
      <c r="F1065" s="103">
        <v>677948</v>
      </c>
      <c r="G1065" s="103">
        <v>4</v>
      </c>
      <c r="H1065" t="s">
        <v>54</v>
      </c>
      <c r="I1065" s="103"/>
    </row>
    <row r="1066" spans="1:9" x14ac:dyDescent="0.3">
      <c r="A1066" t="s">
        <v>2660</v>
      </c>
      <c r="B1066" t="s">
        <v>51</v>
      </c>
      <c r="C1066" t="s">
        <v>2584</v>
      </c>
      <c r="D1066" t="s">
        <v>1764</v>
      </c>
      <c r="E1066" s="103">
        <v>7.1103741767809142E-4</v>
      </c>
      <c r="F1066" s="103">
        <v>677948</v>
      </c>
      <c r="G1066" s="103">
        <v>4</v>
      </c>
      <c r="H1066" t="s">
        <v>54</v>
      </c>
      <c r="I1066" s="103"/>
    </row>
    <row r="1067" spans="1:9" x14ac:dyDescent="0.3">
      <c r="A1067" t="s">
        <v>2661</v>
      </c>
      <c r="B1067" t="s">
        <v>51</v>
      </c>
      <c r="C1067" t="s">
        <v>2584</v>
      </c>
      <c r="D1067" t="s">
        <v>340</v>
      </c>
      <c r="E1067" s="103">
        <v>1.3974585154417714E-3</v>
      </c>
      <c r="F1067" s="103">
        <v>677948</v>
      </c>
      <c r="G1067" s="103">
        <v>4</v>
      </c>
      <c r="H1067" t="s">
        <v>54</v>
      </c>
      <c r="I1067" s="103"/>
    </row>
    <row r="1068" spans="1:9" x14ac:dyDescent="0.3">
      <c r="A1068" t="s">
        <v>2662</v>
      </c>
      <c r="B1068" t="s">
        <v>51</v>
      </c>
      <c r="C1068" t="s">
        <v>2584</v>
      </c>
      <c r="D1068" t="s">
        <v>777</v>
      </c>
      <c r="E1068" s="103">
        <v>1.6962637224402428E-3</v>
      </c>
      <c r="F1068" s="103">
        <v>677948</v>
      </c>
      <c r="G1068" s="103">
        <v>4</v>
      </c>
      <c r="H1068" t="s">
        <v>54</v>
      </c>
      <c r="I1068" s="103"/>
    </row>
    <row r="1069" spans="1:9" x14ac:dyDescent="0.3">
      <c r="A1069" t="s">
        <v>2663</v>
      </c>
      <c r="B1069" t="s">
        <v>51</v>
      </c>
      <c r="C1069" t="s">
        <v>2584</v>
      </c>
      <c r="D1069" t="s">
        <v>776</v>
      </c>
      <c r="E1069" s="103">
        <v>3.8584111598668246E-3</v>
      </c>
      <c r="F1069" s="103">
        <v>677948</v>
      </c>
      <c r="G1069" s="103">
        <v>4</v>
      </c>
      <c r="H1069" t="s">
        <v>54</v>
      </c>
      <c r="I1069" s="103"/>
    </row>
    <row r="1070" spans="1:9" x14ac:dyDescent="0.3">
      <c r="A1070" t="s">
        <v>2664</v>
      </c>
      <c r="B1070" t="s">
        <v>51</v>
      </c>
      <c r="C1070" t="s">
        <v>2585</v>
      </c>
      <c r="D1070" t="s">
        <v>40</v>
      </c>
      <c r="E1070" s="103">
        <v>5.8999497709459787E-3</v>
      </c>
      <c r="F1070" s="103">
        <v>677948</v>
      </c>
      <c r="G1070" s="103">
        <v>4</v>
      </c>
      <c r="H1070" t="s">
        <v>54</v>
      </c>
      <c r="I1070" s="103"/>
    </row>
    <row r="1071" spans="1:9" x14ac:dyDescent="0.3">
      <c r="A1071" t="s">
        <v>5427</v>
      </c>
      <c r="B1071" t="s">
        <v>51</v>
      </c>
      <c r="C1071" t="s">
        <v>2585</v>
      </c>
      <c r="D1071" t="s">
        <v>5064</v>
      </c>
      <c r="E1071" s="103">
        <v>5.9755056862102543E-3</v>
      </c>
      <c r="F1071" s="103">
        <v>677948</v>
      </c>
      <c r="G1071" s="103">
        <v>4</v>
      </c>
      <c r="H1071" t="s">
        <v>54</v>
      </c>
      <c r="I1071" s="103"/>
    </row>
    <row r="1072" spans="1:9" x14ac:dyDescent="0.3">
      <c r="A1072" t="s">
        <v>5428</v>
      </c>
      <c r="B1072" t="s">
        <v>51</v>
      </c>
      <c r="C1072" t="s">
        <v>2585</v>
      </c>
      <c r="D1072" t="s">
        <v>5065</v>
      </c>
      <c r="E1072" s="103">
        <v>5.8999497709459787E-3</v>
      </c>
      <c r="F1072" s="103">
        <v>677948</v>
      </c>
      <c r="G1072" s="103">
        <v>4</v>
      </c>
      <c r="H1072" t="s">
        <v>54</v>
      </c>
      <c r="I1072" s="103"/>
    </row>
    <row r="1073" spans="1:9" x14ac:dyDescent="0.3">
      <c r="A1073" t="s">
        <v>5429</v>
      </c>
      <c r="B1073" t="s">
        <v>51</v>
      </c>
      <c r="C1073" t="s">
        <v>2585</v>
      </c>
      <c r="D1073" t="s">
        <v>5066</v>
      </c>
      <c r="E1073" s="103">
        <v>5.974227584341866E-3</v>
      </c>
      <c r="F1073" s="103">
        <v>677948</v>
      </c>
      <c r="G1073" s="103">
        <v>4</v>
      </c>
      <c r="H1073" t="s">
        <v>54</v>
      </c>
      <c r="I1073" s="103"/>
    </row>
    <row r="1074" spans="1:9" x14ac:dyDescent="0.3">
      <c r="A1074" t="s">
        <v>2665</v>
      </c>
      <c r="B1074" t="s">
        <v>51</v>
      </c>
      <c r="C1074" t="s">
        <v>2585</v>
      </c>
      <c r="D1074" t="s">
        <v>42</v>
      </c>
      <c r="E1074" s="103">
        <v>5.8370752230106383E-3</v>
      </c>
      <c r="F1074" s="103">
        <v>677948</v>
      </c>
      <c r="G1074" s="103">
        <v>4</v>
      </c>
      <c r="H1074" t="s">
        <v>54</v>
      </c>
      <c r="I1074" s="103"/>
    </row>
    <row r="1075" spans="1:9" x14ac:dyDescent="0.3">
      <c r="A1075" t="s">
        <v>2666</v>
      </c>
      <c r="B1075" t="s">
        <v>51</v>
      </c>
      <c r="C1075" t="s">
        <v>2585</v>
      </c>
      <c r="D1075" t="s">
        <v>1763</v>
      </c>
      <c r="E1075" s="103">
        <v>5.9557515449901663E-3</v>
      </c>
      <c r="F1075" s="103">
        <v>677948</v>
      </c>
      <c r="G1075" s="103">
        <v>4</v>
      </c>
      <c r="H1075" t="s">
        <v>54</v>
      </c>
      <c r="I1075" s="103"/>
    </row>
    <row r="1076" spans="1:9" x14ac:dyDescent="0.3">
      <c r="A1076" t="s">
        <v>2667</v>
      </c>
      <c r="B1076" t="s">
        <v>51</v>
      </c>
      <c r="C1076" t="s">
        <v>2585</v>
      </c>
      <c r="D1076" t="s">
        <v>1764</v>
      </c>
      <c r="E1076" s="103">
        <v>2.3626572472345091E-3</v>
      </c>
      <c r="F1076" s="103">
        <v>677948</v>
      </c>
      <c r="G1076" s="103">
        <v>4</v>
      </c>
      <c r="H1076" t="s">
        <v>54</v>
      </c>
      <c r="I1076" s="103"/>
    </row>
    <row r="1077" spans="1:9" x14ac:dyDescent="0.3">
      <c r="A1077" t="s">
        <v>2668</v>
      </c>
      <c r="B1077" t="s">
        <v>51</v>
      </c>
      <c r="C1077" t="s">
        <v>2585</v>
      </c>
      <c r="D1077" t="s">
        <v>340</v>
      </c>
      <c r="E1077" s="103">
        <v>5.8301148213781868E-3</v>
      </c>
      <c r="F1077" s="103">
        <v>677948</v>
      </c>
      <c r="G1077" s="103">
        <v>4</v>
      </c>
      <c r="H1077" t="s">
        <v>54</v>
      </c>
      <c r="I1077" s="103"/>
    </row>
    <row r="1078" spans="1:9" x14ac:dyDescent="0.3">
      <c r="A1078" t="s">
        <v>2669</v>
      </c>
      <c r="B1078" t="s">
        <v>51</v>
      </c>
      <c r="C1078" t="s">
        <v>2585</v>
      </c>
      <c r="D1078" t="s">
        <v>777</v>
      </c>
      <c r="E1078" s="103">
        <v>5.5924498396434383E-3</v>
      </c>
      <c r="F1078" s="103">
        <v>677948</v>
      </c>
      <c r="G1078" s="103">
        <v>4</v>
      </c>
      <c r="H1078" t="s">
        <v>54</v>
      </c>
      <c r="I1078" s="103"/>
    </row>
    <row r="1079" spans="1:9" x14ac:dyDescent="0.3">
      <c r="A1079" t="s">
        <v>2670</v>
      </c>
      <c r="B1079" t="s">
        <v>51</v>
      </c>
      <c r="C1079" t="s">
        <v>2585</v>
      </c>
      <c r="D1079" t="s">
        <v>776</v>
      </c>
      <c r="E1079" s="103">
        <v>1.4999404138177679E-2</v>
      </c>
      <c r="F1079" s="103">
        <v>677948</v>
      </c>
      <c r="G1079" s="103">
        <v>4</v>
      </c>
      <c r="H1079" t="s">
        <v>54</v>
      </c>
      <c r="I1079" s="103"/>
    </row>
    <row r="1080" spans="1:9" x14ac:dyDescent="0.3">
      <c r="A1080" t="s">
        <v>2650</v>
      </c>
      <c r="B1080" t="s">
        <v>51</v>
      </c>
      <c r="C1080" t="s">
        <v>2586</v>
      </c>
      <c r="D1080" t="s">
        <v>40</v>
      </c>
      <c r="E1080" s="103">
        <v>1.4699624911306922E-4</v>
      </c>
      <c r="F1080" s="103">
        <v>677948</v>
      </c>
      <c r="G1080" s="103">
        <v>4</v>
      </c>
      <c r="H1080" t="s">
        <v>54</v>
      </c>
      <c r="I1080" s="103"/>
    </row>
    <row r="1081" spans="1:9" x14ac:dyDescent="0.3">
      <c r="A1081" t="s">
        <v>5430</v>
      </c>
      <c r="B1081" t="s">
        <v>51</v>
      </c>
      <c r="C1081" t="s">
        <v>2586</v>
      </c>
      <c r="D1081" t="s">
        <v>5064</v>
      </c>
      <c r="E1081" s="103">
        <v>1.4699624911306922E-4</v>
      </c>
      <c r="F1081" s="103">
        <v>677948</v>
      </c>
      <c r="G1081" s="103">
        <v>4</v>
      </c>
      <c r="H1081" t="s">
        <v>54</v>
      </c>
      <c r="I1081" s="103"/>
    </row>
    <row r="1082" spans="1:9" x14ac:dyDescent="0.3">
      <c r="A1082" t="s">
        <v>5431</v>
      </c>
      <c r="B1082" t="s">
        <v>51</v>
      </c>
      <c r="C1082" t="s">
        <v>2586</v>
      </c>
      <c r="D1082" t="s">
        <v>5065</v>
      </c>
      <c r="E1082" s="103">
        <v>1.4699624911306922E-4</v>
      </c>
      <c r="F1082" s="103">
        <v>677948</v>
      </c>
      <c r="G1082" s="103">
        <v>4</v>
      </c>
      <c r="H1082" t="s">
        <v>54</v>
      </c>
      <c r="I1082" s="103"/>
    </row>
    <row r="1083" spans="1:9" x14ac:dyDescent="0.3">
      <c r="A1083" t="s">
        <v>5432</v>
      </c>
      <c r="B1083" t="s">
        <v>51</v>
      </c>
      <c r="C1083" t="s">
        <v>2586</v>
      </c>
      <c r="D1083" t="s">
        <v>5066</v>
      </c>
      <c r="E1083" s="103">
        <v>1.4699624911306922E-4</v>
      </c>
      <c r="F1083" s="103">
        <v>677948</v>
      </c>
      <c r="G1083" s="103">
        <v>4</v>
      </c>
      <c r="H1083" t="s">
        <v>54</v>
      </c>
      <c r="I1083" s="103"/>
    </row>
    <row r="1084" spans="1:9" x14ac:dyDescent="0.3">
      <c r="A1084" t="s">
        <v>2651</v>
      </c>
      <c r="B1084" t="s">
        <v>51</v>
      </c>
      <c r="C1084" t="s">
        <v>2586</v>
      </c>
      <c r="D1084" t="s">
        <v>42</v>
      </c>
      <c r="E1084" s="103">
        <v>1.4182220224850904E-4</v>
      </c>
      <c r="F1084" s="103">
        <v>677948</v>
      </c>
      <c r="G1084" s="103">
        <v>4</v>
      </c>
      <c r="H1084" t="s">
        <v>54</v>
      </c>
      <c r="I1084" s="103"/>
    </row>
    <row r="1085" spans="1:9" x14ac:dyDescent="0.3">
      <c r="A1085" t="s">
        <v>2652</v>
      </c>
      <c r="B1085" t="s">
        <v>51</v>
      </c>
      <c r="C1085" t="s">
        <v>2586</v>
      </c>
      <c r="D1085" t="s">
        <v>1763</v>
      </c>
      <c r="E1085" s="103">
        <v>1.3784499578482307E-4</v>
      </c>
      <c r="F1085" s="103">
        <v>677948</v>
      </c>
      <c r="G1085" s="103">
        <v>4</v>
      </c>
      <c r="H1085" t="s">
        <v>54</v>
      </c>
      <c r="I1085" s="103"/>
    </row>
    <row r="1086" spans="1:9" x14ac:dyDescent="0.3">
      <c r="A1086" t="s">
        <v>2653</v>
      </c>
      <c r="B1086" t="s">
        <v>51</v>
      </c>
      <c r="C1086" t="s">
        <v>2586</v>
      </c>
      <c r="D1086" t="s">
        <v>1764</v>
      </c>
      <c r="E1086" s="103">
        <v>4.1754211363501991E-5</v>
      </c>
      <c r="F1086" s="103">
        <v>677948</v>
      </c>
      <c r="G1086" s="103">
        <v>4</v>
      </c>
      <c r="H1086" t="s">
        <v>54</v>
      </c>
      <c r="I1086" s="103"/>
    </row>
    <row r="1087" spans="1:9" x14ac:dyDescent="0.3">
      <c r="A1087" t="s">
        <v>2654</v>
      </c>
      <c r="B1087" t="s">
        <v>51</v>
      </c>
      <c r="C1087" t="s">
        <v>2586</v>
      </c>
      <c r="D1087" t="s">
        <v>340</v>
      </c>
      <c r="E1087" s="103">
        <v>1.4647849532882731E-4</v>
      </c>
      <c r="F1087" s="103">
        <v>677948</v>
      </c>
      <c r="G1087" s="103">
        <v>4</v>
      </c>
      <c r="H1087" t="s">
        <v>54</v>
      </c>
      <c r="I1087" s="103"/>
    </row>
    <row r="1088" spans="1:9" x14ac:dyDescent="0.3">
      <c r="A1088" t="s">
        <v>2655</v>
      </c>
      <c r="B1088" t="s">
        <v>51</v>
      </c>
      <c r="C1088" t="s">
        <v>2586</v>
      </c>
      <c r="D1088" t="s">
        <v>777</v>
      </c>
      <c r="E1088" s="103">
        <v>1.4548430377918763E-4</v>
      </c>
      <c r="F1088" s="103">
        <v>677948</v>
      </c>
      <c r="G1088" s="103">
        <v>4</v>
      </c>
      <c r="H1088" t="s">
        <v>54</v>
      </c>
      <c r="I1088" s="103"/>
    </row>
    <row r="1089" spans="1:9" x14ac:dyDescent="0.3">
      <c r="A1089" t="s">
        <v>2656</v>
      </c>
      <c r="B1089" t="s">
        <v>51</v>
      </c>
      <c r="C1089" t="s">
        <v>2586</v>
      </c>
      <c r="D1089" t="s">
        <v>776</v>
      </c>
      <c r="E1089" s="103">
        <v>3.5934717582815823E-4</v>
      </c>
      <c r="F1089" s="103">
        <v>677948</v>
      </c>
      <c r="G1089" s="103">
        <v>4</v>
      </c>
      <c r="H1089" t="s">
        <v>54</v>
      </c>
      <c r="I1089" s="103"/>
    </row>
    <row r="1090" spans="1:9" x14ac:dyDescent="0.3">
      <c r="A1090" t="s">
        <v>3263</v>
      </c>
      <c r="B1090" t="s">
        <v>51</v>
      </c>
      <c r="C1090" t="s">
        <v>3115</v>
      </c>
      <c r="D1090" t="s">
        <v>40</v>
      </c>
      <c r="E1090" s="103">
        <v>8.3247537810675549E-4</v>
      </c>
      <c r="F1090" s="103">
        <v>677948</v>
      </c>
      <c r="G1090" s="103">
        <v>4</v>
      </c>
      <c r="H1090" t="s">
        <v>54</v>
      </c>
      <c r="I1090" s="103"/>
    </row>
    <row r="1091" spans="1:9" x14ac:dyDescent="0.3">
      <c r="A1091" t="s">
        <v>5436</v>
      </c>
      <c r="B1091" t="s">
        <v>51</v>
      </c>
      <c r="C1091" t="s">
        <v>3115</v>
      </c>
      <c r="D1091" t="s">
        <v>5064</v>
      </c>
      <c r="E1091" s="103">
        <v>8.3247537810675549E-4</v>
      </c>
      <c r="F1091" s="103">
        <v>677948</v>
      </c>
      <c r="G1091" s="103">
        <v>4</v>
      </c>
      <c r="H1091" t="s">
        <v>54</v>
      </c>
      <c r="I1091" s="103"/>
    </row>
    <row r="1092" spans="1:9" x14ac:dyDescent="0.3">
      <c r="A1092" t="s">
        <v>5437</v>
      </c>
      <c r="B1092" t="s">
        <v>51</v>
      </c>
      <c r="C1092" t="s">
        <v>3115</v>
      </c>
      <c r="D1092" t="s">
        <v>5065</v>
      </c>
      <c r="E1092" s="103">
        <v>8.3247537810675549E-4</v>
      </c>
      <c r="F1092" s="103">
        <v>677948</v>
      </c>
      <c r="G1092" s="103">
        <v>4</v>
      </c>
      <c r="H1092" t="s">
        <v>54</v>
      </c>
      <c r="I1092" s="103"/>
    </row>
    <row r="1093" spans="1:9" x14ac:dyDescent="0.3">
      <c r="A1093" t="s">
        <v>5438</v>
      </c>
      <c r="B1093" t="s">
        <v>51</v>
      </c>
      <c r="C1093" t="s">
        <v>3115</v>
      </c>
      <c r="D1093" t="s">
        <v>5066</v>
      </c>
      <c r="E1093" s="103">
        <v>8.3247537810675549E-4</v>
      </c>
      <c r="F1093" s="103">
        <v>677948</v>
      </c>
      <c r="G1093" s="103">
        <v>4</v>
      </c>
      <c r="H1093" t="s">
        <v>54</v>
      </c>
      <c r="I1093" s="103"/>
    </row>
    <row r="1094" spans="1:9" x14ac:dyDescent="0.3">
      <c r="A1094" t="s">
        <v>3264</v>
      </c>
      <c r="B1094" t="s">
        <v>51</v>
      </c>
      <c r="C1094" t="s">
        <v>3115</v>
      </c>
      <c r="D1094" t="s">
        <v>42</v>
      </c>
      <c r="E1094" s="103">
        <v>6.2166609961054105E-4</v>
      </c>
      <c r="F1094" s="103">
        <v>677948</v>
      </c>
      <c r="G1094" s="103">
        <v>4</v>
      </c>
      <c r="H1094" t="s">
        <v>54</v>
      </c>
      <c r="I1094" s="103"/>
    </row>
    <row r="1095" spans="1:9" x14ac:dyDescent="0.3">
      <c r="A1095" t="s">
        <v>3265</v>
      </c>
      <c r="B1095" t="s">
        <v>51</v>
      </c>
      <c r="C1095" t="s">
        <v>3115</v>
      </c>
      <c r="D1095" t="s">
        <v>1763</v>
      </c>
      <c r="E1095" s="103">
        <v>6.6332240668697353E-4</v>
      </c>
      <c r="F1095" s="103">
        <v>677948</v>
      </c>
      <c r="G1095" s="103">
        <v>4</v>
      </c>
      <c r="H1095" t="s">
        <v>54</v>
      </c>
      <c r="I1095" s="103"/>
    </row>
    <row r="1096" spans="1:9" x14ac:dyDescent="0.3">
      <c r="A1096" t="s">
        <v>3266</v>
      </c>
      <c r="B1096" t="s">
        <v>51</v>
      </c>
      <c r="C1096" t="s">
        <v>3115</v>
      </c>
      <c r="D1096" t="s">
        <v>1764</v>
      </c>
      <c r="E1096" s="103">
        <v>1.7211395621182036E-4</v>
      </c>
      <c r="F1096" s="103">
        <v>677948</v>
      </c>
      <c r="G1096" s="103">
        <v>4</v>
      </c>
      <c r="H1096" t="s">
        <v>54</v>
      </c>
      <c r="I1096" s="103"/>
    </row>
    <row r="1097" spans="1:9" x14ac:dyDescent="0.3">
      <c r="A1097" t="s">
        <v>3267</v>
      </c>
      <c r="B1097" t="s">
        <v>51</v>
      </c>
      <c r="C1097" t="s">
        <v>3115</v>
      </c>
      <c r="D1097" t="s">
        <v>340</v>
      </c>
      <c r="E1097" s="103">
        <v>8.2239004913852321E-4</v>
      </c>
      <c r="F1097" s="103">
        <v>677948</v>
      </c>
      <c r="G1097" s="103">
        <v>4</v>
      </c>
      <c r="H1097" t="s">
        <v>54</v>
      </c>
      <c r="I1097" s="103"/>
    </row>
    <row r="1098" spans="1:9" x14ac:dyDescent="0.3">
      <c r="A1098" t="s">
        <v>3268</v>
      </c>
      <c r="B1098" t="s">
        <v>51</v>
      </c>
      <c r="C1098" t="s">
        <v>3115</v>
      </c>
      <c r="D1098" t="s">
        <v>777</v>
      </c>
      <c r="E1098" s="103">
        <v>7.0415482399748626E-4</v>
      </c>
      <c r="F1098" s="103">
        <v>677948</v>
      </c>
      <c r="G1098" s="103">
        <v>4</v>
      </c>
      <c r="H1098" t="s">
        <v>54</v>
      </c>
      <c r="I1098" s="103"/>
    </row>
    <row r="1099" spans="1:9" x14ac:dyDescent="0.3">
      <c r="A1099" t="s">
        <v>3269</v>
      </c>
      <c r="B1099" t="s">
        <v>51</v>
      </c>
      <c r="C1099" t="s">
        <v>3115</v>
      </c>
      <c r="D1099" t="s">
        <v>776</v>
      </c>
      <c r="E1099" s="103">
        <v>1.8886003600989067E-3</v>
      </c>
      <c r="F1099" s="103">
        <v>677948</v>
      </c>
      <c r="G1099" s="103">
        <v>4</v>
      </c>
      <c r="H1099" t="s">
        <v>54</v>
      </c>
      <c r="I1099" s="103"/>
    </row>
    <row r="1100" spans="1:9" x14ac:dyDescent="0.3">
      <c r="A1100" t="s">
        <v>3270</v>
      </c>
      <c r="B1100" t="s">
        <v>51</v>
      </c>
      <c r="C1100" t="s">
        <v>3100</v>
      </c>
      <c r="D1100" t="s">
        <v>40</v>
      </c>
      <c r="E1100" s="103">
        <v>5.6257809507552992E-2</v>
      </c>
      <c r="F1100" s="103">
        <v>677948</v>
      </c>
      <c r="G1100" s="103">
        <v>4</v>
      </c>
      <c r="H1100" t="s">
        <v>54</v>
      </c>
      <c r="I1100" s="103"/>
    </row>
    <row r="1101" spans="1:9" x14ac:dyDescent="0.3">
      <c r="A1101" t="s">
        <v>5439</v>
      </c>
      <c r="B1101" t="s">
        <v>51</v>
      </c>
      <c r="C1101" t="s">
        <v>3100</v>
      </c>
      <c r="D1101" t="s">
        <v>5064</v>
      </c>
      <c r="E1101" s="103">
        <v>5.6919476255353846E-2</v>
      </c>
      <c r="F1101" s="103">
        <v>677948</v>
      </c>
      <c r="G1101" s="103">
        <v>4</v>
      </c>
      <c r="H1101" t="s">
        <v>54</v>
      </c>
      <c r="I1101" s="103"/>
    </row>
    <row r="1102" spans="1:9" x14ac:dyDescent="0.3">
      <c r="A1102" t="s">
        <v>5440</v>
      </c>
      <c r="B1102" t="s">
        <v>51</v>
      </c>
      <c r="C1102" t="s">
        <v>3100</v>
      </c>
      <c r="D1102" t="s">
        <v>5065</v>
      </c>
      <c r="E1102" s="103">
        <v>5.6257809507552992E-2</v>
      </c>
      <c r="F1102" s="103">
        <v>677948</v>
      </c>
      <c r="G1102" s="103">
        <v>4</v>
      </c>
      <c r="H1102" t="s">
        <v>54</v>
      </c>
      <c r="I1102" s="103"/>
    </row>
    <row r="1103" spans="1:9" x14ac:dyDescent="0.3">
      <c r="A1103" t="s">
        <v>5441</v>
      </c>
      <c r="B1103" t="s">
        <v>51</v>
      </c>
      <c r="C1103" t="s">
        <v>3100</v>
      </c>
      <c r="D1103" t="s">
        <v>5066</v>
      </c>
      <c r="E1103" s="103">
        <v>5.6908807288926222E-2</v>
      </c>
      <c r="F1103" s="103">
        <v>677948</v>
      </c>
      <c r="G1103" s="103">
        <v>4</v>
      </c>
      <c r="H1103" t="s">
        <v>54</v>
      </c>
      <c r="I1103" s="103"/>
    </row>
    <row r="1104" spans="1:9" x14ac:dyDescent="0.3">
      <c r="A1104" t="s">
        <v>3271</v>
      </c>
      <c r="B1104" t="s">
        <v>51</v>
      </c>
      <c r="C1104" t="s">
        <v>3100</v>
      </c>
      <c r="D1104" t="s">
        <v>42</v>
      </c>
      <c r="E1104" s="103">
        <v>5.4708084816321605E-2</v>
      </c>
      <c r="F1104" s="103">
        <v>677948</v>
      </c>
      <c r="G1104" s="103">
        <v>4</v>
      </c>
      <c r="H1104" t="s">
        <v>54</v>
      </c>
      <c r="I1104" s="103"/>
    </row>
    <row r="1105" spans="1:9" x14ac:dyDescent="0.3">
      <c r="A1105" t="s">
        <v>3272</v>
      </c>
      <c r="B1105" t="s">
        <v>51</v>
      </c>
      <c r="C1105" t="s">
        <v>3100</v>
      </c>
      <c r="D1105" t="s">
        <v>1763</v>
      </c>
      <c r="E1105" s="103">
        <v>5.7024572622860731E-2</v>
      </c>
      <c r="F1105" s="103">
        <v>677948</v>
      </c>
      <c r="G1105" s="103">
        <v>4</v>
      </c>
      <c r="H1105" t="s">
        <v>54</v>
      </c>
      <c r="I1105" s="103"/>
    </row>
    <row r="1106" spans="1:9" x14ac:dyDescent="0.3">
      <c r="A1106" t="s">
        <v>3273</v>
      </c>
      <c r="B1106" t="s">
        <v>51</v>
      </c>
      <c r="C1106" t="s">
        <v>3100</v>
      </c>
      <c r="D1106" t="s">
        <v>1764</v>
      </c>
      <c r="E1106" s="103">
        <v>1.913445183317455E-2</v>
      </c>
      <c r="F1106" s="103">
        <v>677948</v>
      </c>
      <c r="G1106" s="103">
        <v>4</v>
      </c>
      <c r="H1106" t="s">
        <v>54</v>
      </c>
      <c r="I1106" s="103"/>
    </row>
    <row r="1107" spans="1:9" x14ac:dyDescent="0.3">
      <c r="A1107" t="s">
        <v>3274</v>
      </c>
      <c r="B1107" t="s">
        <v>51</v>
      </c>
      <c r="C1107" t="s">
        <v>3100</v>
      </c>
      <c r="D1107" t="s">
        <v>340</v>
      </c>
      <c r="E1107" s="103">
        <v>5.5010421541065758E-2</v>
      </c>
      <c r="F1107" s="103">
        <v>677948</v>
      </c>
      <c r="G1107" s="103">
        <v>4</v>
      </c>
      <c r="H1107" t="s">
        <v>54</v>
      </c>
      <c r="I1107" s="103"/>
    </row>
    <row r="1108" spans="1:9" x14ac:dyDescent="0.3">
      <c r="A1108" t="s">
        <v>3275</v>
      </c>
      <c r="B1108" t="s">
        <v>51</v>
      </c>
      <c r="C1108" t="s">
        <v>3100</v>
      </c>
      <c r="D1108" t="s">
        <v>777</v>
      </c>
      <c r="E1108" s="103">
        <v>6.0387548715656401E-2</v>
      </c>
      <c r="F1108" s="103">
        <v>677948</v>
      </c>
      <c r="G1108" s="103">
        <v>4</v>
      </c>
      <c r="H1108" t="s">
        <v>54</v>
      </c>
      <c r="I1108" s="103"/>
    </row>
    <row r="1109" spans="1:9" x14ac:dyDescent="0.3">
      <c r="A1109" t="s">
        <v>3276</v>
      </c>
      <c r="B1109" t="s">
        <v>51</v>
      </c>
      <c r="C1109" t="s">
        <v>3100</v>
      </c>
      <c r="D1109" t="s">
        <v>776</v>
      </c>
      <c r="E1109" s="103">
        <v>0.14611567600343486</v>
      </c>
      <c r="F1109" s="103">
        <v>677948</v>
      </c>
      <c r="G1109" s="103">
        <v>4</v>
      </c>
      <c r="H1109" t="s">
        <v>54</v>
      </c>
      <c r="I1109" s="103"/>
    </row>
    <row r="1110" spans="1:9" x14ac:dyDescent="0.3">
      <c r="A1110" t="s">
        <v>1161</v>
      </c>
      <c r="B1110" t="s">
        <v>51</v>
      </c>
      <c r="C1110" t="s">
        <v>35</v>
      </c>
      <c r="D1110" t="s">
        <v>40</v>
      </c>
      <c r="E1110" s="103">
        <v>1.1170122335934673E-4</v>
      </c>
      <c r="F1110" s="103">
        <v>677948</v>
      </c>
      <c r="G1110" s="103">
        <v>4</v>
      </c>
      <c r="H1110" t="s">
        <v>54</v>
      </c>
      <c r="I1110" s="103"/>
    </row>
    <row r="1111" spans="1:9" x14ac:dyDescent="0.3">
      <c r="A1111" t="s">
        <v>5433</v>
      </c>
      <c r="B1111" t="s">
        <v>51</v>
      </c>
      <c r="C1111" t="s">
        <v>35</v>
      </c>
      <c r="D1111" t="s">
        <v>5064</v>
      </c>
      <c r="E1111" s="103">
        <v>1.4276889146123733E-4</v>
      </c>
      <c r="F1111" s="103">
        <v>677948</v>
      </c>
      <c r="G1111" s="103">
        <v>4</v>
      </c>
      <c r="H1111" t="s">
        <v>54</v>
      </c>
      <c r="I1111" s="103"/>
    </row>
    <row r="1112" spans="1:9" x14ac:dyDescent="0.3">
      <c r="A1112" t="s">
        <v>5434</v>
      </c>
      <c r="B1112" t="s">
        <v>51</v>
      </c>
      <c r="C1112" t="s">
        <v>35</v>
      </c>
      <c r="D1112" t="s">
        <v>5065</v>
      </c>
      <c r="E1112" s="103">
        <v>1.4276889146123733E-4</v>
      </c>
      <c r="F1112" s="103">
        <v>677948</v>
      </c>
      <c r="G1112" s="103">
        <v>4</v>
      </c>
      <c r="H1112" t="s">
        <v>54</v>
      </c>
      <c r="I1112" s="103"/>
    </row>
    <row r="1113" spans="1:9" x14ac:dyDescent="0.3">
      <c r="A1113" t="s">
        <v>5435</v>
      </c>
      <c r="B1113" t="s">
        <v>51</v>
      </c>
      <c r="C1113" t="s">
        <v>35</v>
      </c>
      <c r="D1113" t="s">
        <v>5066</v>
      </c>
      <c r="E1113" s="103">
        <v>1.4276889146123733E-4</v>
      </c>
      <c r="F1113" s="103">
        <v>677948</v>
      </c>
      <c r="G1113" s="103">
        <v>4</v>
      </c>
      <c r="H1113" t="s">
        <v>54</v>
      </c>
      <c r="I1113" s="103"/>
    </row>
    <row r="1114" spans="1:9" x14ac:dyDescent="0.3">
      <c r="A1114" t="s">
        <v>1162</v>
      </c>
      <c r="B1114" t="s">
        <v>51</v>
      </c>
      <c r="C1114" t="s">
        <v>35</v>
      </c>
      <c r="D1114" t="s">
        <v>42</v>
      </c>
      <c r="E1114" s="103">
        <v>1.4276889146123733E-4</v>
      </c>
      <c r="F1114" s="103">
        <v>677948</v>
      </c>
      <c r="G1114" s="103">
        <v>4</v>
      </c>
      <c r="H1114" t="s">
        <v>54</v>
      </c>
      <c r="I1114" s="103"/>
    </row>
    <row r="1115" spans="1:9" x14ac:dyDescent="0.3">
      <c r="A1115" t="s">
        <v>1905</v>
      </c>
      <c r="B1115" t="s">
        <v>51</v>
      </c>
      <c r="C1115" t="s">
        <v>35</v>
      </c>
      <c r="D1115" t="s">
        <v>1763</v>
      </c>
      <c r="E1115" s="103">
        <v>1.6822703617171489E-4</v>
      </c>
      <c r="F1115" s="103">
        <v>677948</v>
      </c>
      <c r="G1115" s="103">
        <v>4</v>
      </c>
      <c r="H1115" t="s">
        <v>54</v>
      </c>
      <c r="I1115" s="103"/>
    </row>
    <row r="1116" spans="1:9" x14ac:dyDescent="0.3">
      <c r="A1116" t="s">
        <v>1906</v>
      </c>
      <c r="B1116" t="s">
        <v>51</v>
      </c>
      <c r="C1116" t="s">
        <v>35</v>
      </c>
      <c r="D1116" t="s">
        <v>1764</v>
      </c>
      <c r="E1116" s="103">
        <v>1.6822703617171489E-4</v>
      </c>
      <c r="F1116" s="103">
        <v>677948</v>
      </c>
      <c r="G1116" s="103">
        <v>4</v>
      </c>
      <c r="H1116" t="s">
        <v>54</v>
      </c>
      <c r="I1116" s="103"/>
    </row>
    <row r="1117" spans="1:9" x14ac:dyDescent="0.3">
      <c r="A1117" t="s">
        <v>1163</v>
      </c>
      <c r="B1117" t="s">
        <v>51</v>
      </c>
      <c r="C1117" t="s">
        <v>35</v>
      </c>
      <c r="D1117" t="s">
        <v>340</v>
      </c>
      <c r="E1117" s="103">
        <v>1.199476223992985E-5</v>
      </c>
      <c r="F1117" s="103">
        <v>677948</v>
      </c>
      <c r="G1117" s="103">
        <v>4</v>
      </c>
      <c r="H1117" t="s">
        <v>54</v>
      </c>
      <c r="I1117" s="103"/>
    </row>
    <row r="1118" spans="1:9" x14ac:dyDescent="0.3">
      <c r="A1118" t="s">
        <v>1164</v>
      </c>
      <c r="B1118" t="s">
        <v>51</v>
      </c>
      <c r="C1118" t="s">
        <v>35</v>
      </c>
      <c r="D1118" t="s">
        <v>777</v>
      </c>
      <c r="E1118" s="103">
        <v>1.0629362382525665E-4</v>
      </c>
      <c r="F1118" s="103">
        <v>677948</v>
      </c>
      <c r="G1118" s="103">
        <v>4</v>
      </c>
      <c r="H1118" t="s">
        <v>54</v>
      </c>
      <c r="I1118" s="103"/>
    </row>
    <row r="1119" spans="1:9" x14ac:dyDescent="0.3">
      <c r="A1119" t="s">
        <v>1165</v>
      </c>
      <c r="B1119" t="s">
        <v>51</v>
      </c>
      <c r="C1119" t="s">
        <v>35</v>
      </c>
      <c r="D1119" t="s">
        <v>776</v>
      </c>
      <c r="E1119" s="103">
        <v>2.8508812180389766E-4</v>
      </c>
      <c r="F1119" s="103">
        <v>677948</v>
      </c>
      <c r="G1119" s="103">
        <v>4</v>
      </c>
      <c r="H1119" t="s">
        <v>54</v>
      </c>
      <c r="I1119" s="103"/>
    </row>
    <row r="1120" spans="1:9" x14ac:dyDescent="0.3">
      <c r="A1120" t="s">
        <v>3277</v>
      </c>
      <c r="B1120" t="s">
        <v>51</v>
      </c>
      <c r="C1120" t="s">
        <v>3102</v>
      </c>
      <c r="D1120" t="s">
        <v>40</v>
      </c>
      <c r="E1120" s="103">
        <v>0.40976075280072793</v>
      </c>
      <c r="F1120" s="103">
        <v>677948</v>
      </c>
      <c r="G1120" s="103">
        <v>4</v>
      </c>
      <c r="H1120" t="s">
        <v>54</v>
      </c>
      <c r="I1120" s="103"/>
    </row>
    <row r="1121" spans="1:9" x14ac:dyDescent="0.3">
      <c r="A1121" t="s">
        <v>5442</v>
      </c>
      <c r="B1121" t="s">
        <v>51</v>
      </c>
      <c r="C1121" t="s">
        <v>3102</v>
      </c>
      <c r="D1121" t="s">
        <v>5064</v>
      </c>
      <c r="E1121" s="103">
        <v>0.41385497251318387</v>
      </c>
      <c r="F1121" s="103">
        <v>677948</v>
      </c>
      <c r="G1121" s="103">
        <v>4</v>
      </c>
      <c r="H1121" t="s">
        <v>54</v>
      </c>
      <c r="I1121" s="103"/>
    </row>
    <row r="1122" spans="1:9" x14ac:dyDescent="0.3">
      <c r="A1122" t="s">
        <v>5443</v>
      </c>
      <c r="B1122" t="s">
        <v>51</v>
      </c>
      <c r="C1122" t="s">
        <v>3102</v>
      </c>
      <c r="D1122" t="s">
        <v>5065</v>
      </c>
      <c r="E1122" s="103">
        <v>0.40976075280072793</v>
      </c>
      <c r="F1122" s="103">
        <v>677948</v>
      </c>
      <c r="G1122" s="103">
        <v>4</v>
      </c>
      <c r="H1122" t="s">
        <v>54</v>
      </c>
      <c r="I1122" s="103"/>
    </row>
    <row r="1123" spans="1:9" x14ac:dyDescent="0.3">
      <c r="A1123" t="s">
        <v>5444</v>
      </c>
      <c r="B1123" t="s">
        <v>51</v>
      </c>
      <c r="C1123" t="s">
        <v>3102</v>
      </c>
      <c r="D1123" t="s">
        <v>5066</v>
      </c>
      <c r="E1123" s="103">
        <v>0.4137702977312151</v>
      </c>
      <c r="F1123" s="103">
        <v>677948</v>
      </c>
      <c r="G1123" s="103">
        <v>4</v>
      </c>
      <c r="H1123" t="s">
        <v>54</v>
      </c>
      <c r="I1123" s="103"/>
    </row>
    <row r="1124" spans="1:9" x14ac:dyDescent="0.3">
      <c r="A1124" t="s">
        <v>3278</v>
      </c>
      <c r="B1124" t="s">
        <v>51</v>
      </c>
      <c r="C1124" t="s">
        <v>3102</v>
      </c>
      <c r="D1124" t="s">
        <v>42</v>
      </c>
      <c r="E1124" s="103">
        <v>0.39829066772892008</v>
      </c>
      <c r="F1124" s="103">
        <v>677948</v>
      </c>
      <c r="G1124" s="103">
        <v>4</v>
      </c>
      <c r="H1124" t="s">
        <v>54</v>
      </c>
      <c r="I1124" s="103"/>
    </row>
    <row r="1125" spans="1:9" x14ac:dyDescent="0.3">
      <c r="A1125" t="s">
        <v>3279</v>
      </c>
      <c r="B1125" t="s">
        <v>51</v>
      </c>
      <c r="C1125" t="s">
        <v>3102</v>
      </c>
      <c r="D1125" t="s">
        <v>1763</v>
      </c>
      <c r="E1125" s="103">
        <v>0.41441395644463774</v>
      </c>
      <c r="F1125" s="103">
        <v>677948</v>
      </c>
      <c r="G1125" s="103">
        <v>4</v>
      </c>
      <c r="H1125" t="s">
        <v>54</v>
      </c>
      <c r="I1125" s="103"/>
    </row>
    <row r="1126" spans="1:9" x14ac:dyDescent="0.3">
      <c r="A1126" t="s">
        <v>3280</v>
      </c>
      <c r="B1126" t="s">
        <v>51</v>
      </c>
      <c r="C1126" t="s">
        <v>3102</v>
      </c>
      <c r="D1126" t="s">
        <v>1764</v>
      </c>
      <c r="E1126" s="103">
        <v>0.15250046419148677</v>
      </c>
      <c r="F1126" s="103">
        <v>677948</v>
      </c>
      <c r="G1126" s="103">
        <v>4</v>
      </c>
      <c r="H1126" t="s">
        <v>54</v>
      </c>
      <c r="I1126" s="103"/>
    </row>
    <row r="1127" spans="1:9" x14ac:dyDescent="0.3">
      <c r="A1127" t="s">
        <v>3281</v>
      </c>
      <c r="B1127" t="s">
        <v>51</v>
      </c>
      <c r="C1127" t="s">
        <v>3102</v>
      </c>
      <c r="D1127" t="s">
        <v>340</v>
      </c>
      <c r="E1127" s="103">
        <v>0.39944212456260786</v>
      </c>
      <c r="F1127" s="103">
        <v>677948</v>
      </c>
      <c r="G1127" s="103">
        <v>4</v>
      </c>
      <c r="H1127" t="s">
        <v>54</v>
      </c>
      <c r="I1127" s="103"/>
    </row>
    <row r="1128" spans="1:9" x14ac:dyDescent="0.3">
      <c r="A1128" t="s">
        <v>3282</v>
      </c>
      <c r="B1128" t="s">
        <v>51</v>
      </c>
      <c r="C1128" t="s">
        <v>3102</v>
      </c>
      <c r="D1128" t="s">
        <v>777</v>
      </c>
      <c r="E1128" s="103">
        <v>0.44636839993229721</v>
      </c>
      <c r="F1128" s="103">
        <v>677948</v>
      </c>
      <c r="G1128" s="103">
        <v>4</v>
      </c>
      <c r="H1128" t="s">
        <v>54</v>
      </c>
      <c r="I1128" s="103"/>
    </row>
    <row r="1129" spans="1:9" x14ac:dyDescent="0.3">
      <c r="A1129" t="s">
        <v>3283</v>
      </c>
      <c r="B1129" t="s">
        <v>51</v>
      </c>
      <c r="C1129" t="s">
        <v>3102</v>
      </c>
      <c r="D1129" t="s">
        <v>776</v>
      </c>
      <c r="E1129" s="103">
        <v>1.0704715779630765</v>
      </c>
      <c r="F1129" s="103">
        <v>677948</v>
      </c>
      <c r="G1129" s="103">
        <v>4</v>
      </c>
      <c r="H1129" t="s">
        <v>54</v>
      </c>
      <c r="I1129" s="103"/>
    </row>
    <row r="1130" spans="1:9" x14ac:dyDescent="0.3">
      <c r="A1130" t="s">
        <v>3284</v>
      </c>
      <c r="B1130" t="s">
        <v>51</v>
      </c>
      <c r="C1130" t="s">
        <v>3104</v>
      </c>
      <c r="D1130" t="s">
        <v>40</v>
      </c>
      <c r="E1130" s="103">
        <v>0.15462333700630612</v>
      </c>
      <c r="F1130" s="103">
        <v>677948</v>
      </c>
      <c r="G1130" s="103">
        <v>4</v>
      </c>
      <c r="H1130" t="s">
        <v>54</v>
      </c>
      <c r="I1130" s="103"/>
    </row>
    <row r="1131" spans="1:9" x14ac:dyDescent="0.3">
      <c r="A1131" t="s">
        <v>5445</v>
      </c>
      <c r="B1131" t="s">
        <v>51</v>
      </c>
      <c r="C1131" t="s">
        <v>3104</v>
      </c>
      <c r="D1131" t="s">
        <v>5064</v>
      </c>
      <c r="E1131" s="103">
        <v>0.15713206989215786</v>
      </c>
      <c r="F1131" s="103">
        <v>677948</v>
      </c>
      <c r="G1131" s="103">
        <v>4</v>
      </c>
      <c r="H1131" t="s">
        <v>54</v>
      </c>
      <c r="I1131" s="103"/>
    </row>
    <row r="1132" spans="1:9" x14ac:dyDescent="0.3">
      <c r="A1132" t="s">
        <v>5446</v>
      </c>
      <c r="B1132" t="s">
        <v>51</v>
      </c>
      <c r="C1132" t="s">
        <v>3104</v>
      </c>
      <c r="D1132" t="s">
        <v>5065</v>
      </c>
      <c r="E1132" s="103">
        <v>0.15462333700630612</v>
      </c>
      <c r="F1132" s="103">
        <v>677948</v>
      </c>
      <c r="G1132" s="103">
        <v>4</v>
      </c>
      <c r="H1132" t="s">
        <v>54</v>
      </c>
      <c r="I1132" s="103"/>
    </row>
    <row r="1133" spans="1:9" x14ac:dyDescent="0.3">
      <c r="A1133" t="s">
        <v>5447</v>
      </c>
      <c r="B1133" t="s">
        <v>51</v>
      </c>
      <c r="C1133" t="s">
        <v>3104</v>
      </c>
      <c r="D1133" t="s">
        <v>5066</v>
      </c>
      <c r="E1133" s="103">
        <v>0.15712116225147696</v>
      </c>
      <c r="F1133" s="103">
        <v>677948</v>
      </c>
      <c r="G1133" s="103">
        <v>4</v>
      </c>
      <c r="H1133" t="s">
        <v>54</v>
      </c>
      <c r="I1133" s="103"/>
    </row>
    <row r="1134" spans="1:9" x14ac:dyDescent="0.3">
      <c r="A1134" t="s">
        <v>3285</v>
      </c>
      <c r="B1134" t="s">
        <v>51</v>
      </c>
      <c r="C1134" t="s">
        <v>3104</v>
      </c>
      <c r="D1134" t="s">
        <v>42</v>
      </c>
      <c r="E1134" s="103">
        <v>0.15203315399755105</v>
      </c>
      <c r="F1134" s="103">
        <v>677948</v>
      </c>
      <c r="G1134" s="103">
        <v>4</v>
      </c>
      <c r="H1134" t="s">
        <v>54</v>
      </c>
      <c r="I1134" s="103"/>
    </row>
    <row r="1135" spans="1:9" x14ac:dyDescent="0.3">
      <c r="A1135" t="s">
        <v>3286</v>
      </c>
      <c r="B1135" t="s">
        <v>51</v>
      </c>
      <c r="C1135" t="s">
        <v>3104</v>
      </c>
      <c r="D1135" t="s">
        <v>1763</v>
      </c>
      <c r="E1135" s="103">
        <v>0.15822435250864553</v>
      </c>
      <c r="F1135" s="103">
        <v>677948</v>
      </c>
      <c r="G1135" s="103">
        <v>4</v>
      </c>
      <c r="H1135" t="s">
        <v>54</v>
      </c>
      <c r="I1135" s="103"/>
    </row>
    <row r="1136" spans="1:9" x14ac:dyDescent="0.3">
      <c r="A1136" t="s">
        <v>3287</v>
      </c>
      <c r="B1136" t="s">
        <v>51</v>
      </c>
      <c r="C1136" t="s">
        <v>3104</v>
      </c>
      <c r="D1136" t="s">
        <v>1764</v>
      </c>
      <c r="E1136" s="103">
        <v>4.9796928042339123E-2</v>
      </c>
      <c r="F1136" s="103">
        <v>677948</v>
      </c>
      <c r="G1136" s="103">
        <v>4</v>
      </c>
      <c r="H1136" t="s">
        <v>54</v>
      </c>
      <c r="I1136" s="103"/>
    </row>
    <row r="1137" spans="1:9" x14ac:dyDescent="0.3">
      <c r="A1137" t="s">
        <v>3288</v>
      </c>
      <c r="B1137" t="s">
        <v>51</v>
      </c>
      <c r="C1137" t="s">
        <v>3104</v>
      </c>
      <c r="D1137" t="s">
        <v>340</v>
      </c>
      <c r="E1137" s="103">
        <v>0.15226680268840925</v>
      </c>
      <c r="F1137" s="103">
        <v>677948</v>
      </c>
      <c r="G1137" s="103">
        <v>4</v>
      </c>
      <c r="H1137" t="s">
        <v>54</v>
      </c>
      <c r="I1137" s="103"/>
    </row>
    <row r="1138" spans="1:9" x14ac:dyDescent="0.3">
      <c r="A1138" t="s">
        <v>3289</v>
      </c>
      <c r="B1138" t="s">
        <v>51</v>
      </c>
      <c r="C1138" t="s">
        <v>3104</v>
      </c>
      <c r="D1138" t="s">
        <v>777</v>
      </c>
      <c r="E1138" s="103">
        <v>0.16732265962401</v>
      </c>
      <c r="F1138" s="103">
        <v>677948</v>
      </c>
      <c r="G1138" s="103">
        <v>4</v>
      </c>
      <c r="H1138" t="s">
        <v>54</v>
      </c>
      <c r="I1138" s="103"/>
    </row>
    <row r="1139" spans="1:9" x14ac:dyDescent="0.3">
      <c r="A1139" t="s">
        <v>3290</v>
      </c>
      <c r="B1139" t="s">
        <v>51</v>
      </c>
      <c r="C1139" t="s">
        <v>3104</v>
      </c>
      <c r="D1139" t="s">
        <v>776</v>
      </c>
      <c r="E1139" s="103">
        <v>0.40604747345333708</v>
      </c>
      <c r="F1139" s="103">
        <v>677948</v>
      </c>
      <c r="G1139" s="103">
        <v>4</v>
      </c>
      <c r="H1139" t="s">
        <v>54</v>
      </c>
      <c r="I1139" s="103"/>
    </row>
    <row r="1140" spans="1:9" x14ac:dyDescent="0.3">
      <c r="A1140" t="s">
        <v>3291</v>
      </c>
      <c r="B1140" t="s">
        <v>51</v>
      </c>
      <c r="C1140" t="s">
        <v>3106</v>
      </c>
      <c r="D1140" t="s">
        <v>40</v>
      </c>
      <c r="E1140" s="103">
        <v>5.7973582296333433E-2</v>
      </c>
      <c r="F1140" s="103">
        <v>677948</v>
      </c>
      <c r="G1140" s="103">
        <v>4</v>
      </c>
      <c r="H1140" t="s">
        <v>54</v>
      </c>
      <c r="I1140" s="103"/>
    </row>
    <row r="1141" spans="1:9" x14ac:dyDescent="0.3">
      <c r="A1141" t="s">
        <v>5448</v>
      </c>
      <c r="B1141" t="s">
        <v>51</v>
      </c>
      <c r="C1141" t="s">
        <v>3106</v>
      </c>
      <c r="D1141" t="s">
        <v>5064</v>
      </c>
      <c r="E1141" s="103">
        <v>5.8238622416783549E-2</v>
      </c>
      <c r="F1141" s="103">
        <v>677948</v>
      </c>
      <c r="G1141" s="103">
        <v>4</v>
      </c>
      <c r="H1141" t="s">
        <v>54</v>
      </c>
      <c r="I1141" s="103"/>
    </row>
    <row r="1142" spans="1:9" x14ac:dyDescent="0.3">
      <c r="A1142" t="s">
        <v>5449</v>
      </c>
      <c r="B1142" t="s">
        <v>51</v>
      </c>
      <c r="C1142" t="s">
        <v>3106</v>
      </c>
      <c r="D1142" t="s">
        <v>5065</v>
      </c>
      <c r="E1142" s="103">
        <v>5.7973582296333433E-2</v>
      </c>
      <c r="F1142" s="103">
        <v>677948</v>
      </c>
      <c r="G1142" s="103">
        <v>4</v>
      </c>
      <c r="H1142" t="s">
        <v>54</v>
      </c>
      <c r="I1142" s="103"/>
    </row>
    <row r="1143" spans="1:9" x14ac:dyDescent="0.3">
      <c r="A1143" t="s">
        <v>5450</v>
      </c>
      <c r="B1143" t="s">
        <v>51</v>
      </c>
      <c r="C1143" t="s">
        <v>3106</v>
      </c>
      <c r="D1143" t="s">
        <v>5066</v>
      </c>
      <c r="E1143" s="103">
        <v>5.8150456183671262E-2</v>
      </c>
      <c r="F1143" s="103">
        <v>677948</v>
      </c>
      <c r="G1143" s="103">
        <v>4</v>
      </c>
      <c r="H1143" t="s">
        <v>54</v>
      </c>
      <c r="I1143" s="103"/>
    </row>
    <row r="1144" spans="1:9" x14ac:dyDescent="0.3">
      <c r="A1144" t="s">
        <v>3292</v>
      </c>
      <c r="B1144" t="s">
        <v>51</v>
      </c>
      <c r="C1144" t="s">
        <v>3106</v>
      </c>
      <c r="D1144" t="s">
        <v>42</v>
      </c>
      <c r="E1144" s="103">
        <v>5.5376189819954166E-2</v>
      </c>
      <c r="F1144" s="103">
        <v>677948</v>
      </c>
      <c r="G1144" s="103">
        <v>4</v>
      </c>
      <c r="H1144" t="s">
        <v>54</v>
      </c>
      <c r="I1144" s="103"/>
    </row>
    <row r="1145" spans="1:9" x14ac:dyDescent="0.3">
      <c r="A1145" t="s">
        <v>3293</v>
      </c>
      <c r="B1145" t="s">
        <v>51</v>
      </c>
      <c r="C1145" t="s">
        <v>3106</v>
      </c>
      <c r="D1145" t="s">
        <v>1763</v>
      </c>
      <c r="E1145" s="103">
        <v>5.9640444896014604E-2</v>
      </c>
      <c r="F1145" s="103">
        <v>677948</v>
      </c>
      <c r="G1145" s="103">
        <v>4</v>
      </c>
      <c r="H1145" t="s">
        <v>54</v>
      </c>
      <c r="I1145" s="103"/>
    </row>
    <row r="1146" spans="1:9" x14ac:dyDescent="0.3">
      <c r="A1146" t="s">
        <v>3294</v>
      </c>
      <c r="B1146" t="s">
        <v>51</v>
      </c>
      <c r="C1146" t="s">
        <v>3106</v>
      </c>
      <c r="D1146" t="s">
        <v>1764</v>
      </c>
      <c r="E1146" s="103">
        <v>1.3365838151754147E-2</v>
      </c>
      <c r="F1146" s="103">
        <v>677948</v>
      </c>
      <c r="G1146" s="103">
        <v>4</v>
      </c>
      <c r="H1146" t="s">
        <v>54</v>
      </c>
      <c r="I1146" s="103"/>
    </row>
    <row r="1147" spans="1:9" x14ac:dyDescent="0.3">
      <c r="A1147" t="s">
        <v>3295</v>
      </c>
      <c r="B1147" t="s">
        <v>51</v>
      </c>
      <c r="C1147" t="s">
        <v>3106</v>
      </c>
      <c r="D1147" t="s">
        <v>340</v>
      </c>
      <c r="E1147" s="103">
        <v>5.7239122173732074E-2</v>
      </c>
      <c r="F1147" s="103">
        <v>677948</v>
      </c>
      <c r="G1147" s="103">
        <v>4</v>
      </c>
      <c r="H1147" t="s">
        <v>54</v>
      </c>
      <c r="I1147" s="103"/>
    </row>
    <row r="1148" spans="1:9" x14ac:dyDescent="0.3">
      <c r="A1148" t="s">
        <v>3296</v>
      </c>
      <c r="B1148" t="s">
        <v>51</v>
      </c>
      <c r="C1148" t="s">
        <v>3106</v>
      </c>
      <c r="D1148" t="s">
        <v>777</v>
      </c>
      <c r="E1148" s="103">
        <v>6.2253856197725853E-2</v>
      </c>
      <c r="F1148" s="103">
        <v>677948</v>
      </c>
      <c r="G1148" s="103">
        <v>4</v>
      </c>
      <c r="H1148" t="s">
        <v>54</v>
      </c>
      <c r="I1148" s="103"/>
    </row>
    <row r="1149" spans="1:9" x14ac:dyDescent="0.3">
      <c r="A1149" t="s">
        <v>3297</v>
      </c>
      <c r="B1149" t="s">
        <v>51</v>
      </c>
      <c r="C1149" t="s">
        <v>3106</v>
      </c>
      <c r="D1149" t="s">
        <v>776</v>
      </c>
      <c r="E1149" s="103">
        <v>0.15136906015132415</v>
      </c>
      <c r="F1149" s="103">
        <v>677948</v>
      </c>
      <c r="G1149" s="103">
        <v>4</v>
      </c>
      <c r="H1149" t="s">
        <v>54</v>
      </c>
      <c r="I1149" s="103"/>
    </row>
    <row r="1150" spans="1:9" x14ac:dyDescent="0.3">
      <c r="A1150" t="s">
        <v>3298</v>
      </c>
      <c r="B1150" t="s">
        <v>51</v>
      </c>
      <c r="C1150" t="s">
        <v>3109</v>
      </c>
      <c r="D1150" t="s">
        <v>40</v>
      </c>
      <c r="E1150" s="103">
        <v>7.0630802482154901E-3</v>
      </c>
      <c r="F1150" s="103">
        <v>677948</v>
      </c>
      <c r="G1150" s="103">
        <v>4</v>
      </c>
      <c r="H1150" t="s">
        <v>54</v>
      </c>
      <c r="I1150" s="103"/>
    </row>
    <row r="1151" spans="1:9" x14ac:dyDescent="0.3">
      <c r="A1151" t="s">
        <v>5451</v>
      </c>
      <c r="B1151" t="s">
        <v>51</v>
      </c>
      <c r="C1151" t="s">
        <v>3109</v>
      </c>
      <c r="D1151" t="s">
        <v>5064</v>
      </c>
      <c r="E1151" s="103">
        <v>7.1302001971803959E-3</v>
      </c>
      <c r="F1151" s="103">
        <v>677948</v>
      </c>
      <c r="G1151" s="103">
        <v>4</v>
      </c>
      <c r="H1151" t="s">
        <v>54</v>
      </c>
      <c r="I1151" s="103"/>
    </row>
    <row r="1152" spans="1:9" x14ac:dyDescent="0.3">
      <c r="A1152" t="s">
        <v>5452</v>
      </c>
      <c r="B1152" t="s">
        <v>51</v>
      </c>
      <c r="C1152" t="s">
        <v>3109</v>
      </c>
      <c r="D1152" t="s">
        <v>5065</v>
      </c>
      <c r="E1152" s="103">
        <v>7.0630802482154901E-3</v>
      </c>
      <c r="F1152" s="103">
        <v>677948</v>
      </c>
      <c r="G1152" s="103">
        <v>4</v>
      </c>
      <c r="H1152" t="s">
        <v>54</v>
      </c>
      <c r="I1152" s="103"/>
    </row>
    <row r="1153" spans="1:9" x14ac:dyDescent="0.3">
      <c r="A1153" t="s">
        <v>5453</v>
      </c>
      <c r="B1153" t="s">
        <v>51</v>
      </c>
      <c r="C1153" t="s">
        <v>3109</v>
      </c>
      <c r="D1153" t="s">
        <v>5066</v>
      </c>
      <c r="E1153" s="103">
        <v>7.1285209433571226E-3</v>
      </c>
      <c r="F1153" s="103">
        <v>677948</v>
      </c>
      <c r="G1153" s="103">
        <v>4</v>
      </c>
      <c r="H1153" t="s">
        <v>54</v>
      </c>
      <c r="I1153" s="103"/>
    </row>
    <row r="1154" spans="1:9" x14ac:dyDescent="0.3">
      <c r="A1154" t="s">
        <v>3299</v>
      </c>
      <c r="B1154" t="s">
        <v>51</v>
      </c>
      <c r="C1154" t="s">
        <v>3109</v>
      </c>
      <c r="D1154" t="s">
        <v>42</v>
      </c>
      <c r="E1154" s="103">
        <v>6.7931575190841986E-3</v>
      </c>
      <c r="F1154" s="103">
        <v>677948</v>
      </c>
      <c r="G1154" s="103">
        <v>4</v>
      </c>
      <c r="H1154" t="s">
        <v>54</v>
      </c>
      <c r="I1154" s="103"/>
    </row>
    <row r="1155" spans="1:9" x14ac:dyDescent="0.3">
      <c r="A1155" t="s">
        <v>3300</v>
      </c>
      <c r="B1155" t="s">
        <v>51</v>
      </c>
      <c r="C1155" t="s">
        <v>3109</v>
      </c>
      <c r="D1155" t="s">
        <v>1763</v>
      </c>
      <c r="E1155" s="103">
        <v>7.1258890612457939E-3</v>
      </c>
      <c r="F1155" s="103">
        <v>677948</v>
      </c>
      <c r="G1155" s="103">
        <v>4</v>
      </c>
      <c r="H1155" t="s">
        <v>54</v>
      </c>
      <c r="I1155" s="103"/>
    </row>
    <row r="1156" spans="1:9" x14ac:dyDescent="0.3">
      <c r="A1156" t="s">
        <v>3301</v>
      </c>
      <c r="B1156" t="s">
        <v>51</v>
      </c>
      <c r="C1156" t="s">
        <v>3109</v>
      </c>
      <c r="D1156" t="s">
        <v>1764</v>
      </c>
      <c r="E1156" s="103">
        <v>2.6412812936202619E-3</v>
      </c>
      <c r="F1156" s="103">
        <v>677948</v>
      </c>
      <c r="G1156" s="103">
        <v>4</v>
      </c>
      <c r="H1156" t="s">
        <v>54</v>
      </c>
      <c r="I1156" s="103"/>
    </row>
    <row r="1157" spans="1:9" x14ac:dyDescent="0.3">
      <c r="A1157" t="s">
        <v>3302</v>
      </c>
      <c r="B1157" t="s">
        <v>51</v>
      </c>
      <c r="C1157" t="s">
        <v>3109</v>
      </c>
      <c r="D1157" t="s">
        <v>340</v>
      </c>
      <c r="E1157" s="103">
        <v>6.800429460597183E-3</v>
      </c>
      <c r="F1157" s="103">
        <v>677948</v>
      </c>
      <c r="G1157" s="103">
        <v>4</v>
      </c>
      <c r="H1157" t="s">
        <v>54</v>
      </c>
      <c r="I1157" s="103"/>
    </row>
    <row r="1158" spans="1:9" x14ac:dyDescent="0.3">
      <c r="A1158" t="s">
        <v>3303</v>
      </c>
      <c r="B1158" t="s">
        <v>51</v>
      </c>
      <c r="C1158" t="s">
        <v>3109</v>
      </c>
      <c r="D1158" t="s">
        <v>777</v>
      </c>
      <c r="E1158" s="103">
        <v>7.9941861046582425E-3</v>
      </c>
      <c r="F1158" s="103">
        <v>677948</v>
      </c>
      <c r="G1158" s="103">
        <v>4</v>
      </c>
      <c r="H1158" t="s">
        <v>54</v>
      </c>
      <c r="I1158" s="103"/>
    </row>
    <row r="1159" spans="1:9" x14ac:dyDescent="0.3">
      <c r="A1159" t="s">
        <v>3304</v>
      </c>
      <c r="B1159" t="s">
        <v>51</v>
      </c>
      <c r="C1159" t="s">
        <v>3109</v>
      </c>
      <c r="D1159" t="s">
        <v>776</v>
      </c>
      <c r="E1159" s="103">
        <v>1.8631456014673232E-2</v>
      </c>
      <c r="F1159" s="103">
        <v>677948</v>
      </c>
      <c r="G1159" s="103">
        <v>4</v>
      </c>
      <c r="H1159" t="s">
        <v>54</v>
      </c>
      <c r="I1159" s="103"/>
    </row>
    <row r="1160" spans="1:9" x14ac:dyDescent="0.3">
      <c r="A1160" t="s">
        <v>3305</v>
      </c>
      <c r="B1160" t="s">
        <v>51</v>
      </c>
      <c r="C1160" t="s">
        <v>3111</v>
      </c>
      <c r="D1160" t="s">
        <v>40</v>
      </c>
      <c r="E1160" s="103">
        <v>1.3025387151833852E-2</v>
      </c>
      <c r="F1160" s="103">
        <v>677948</v>
      </c>
      <c r="G1160" s="103">
        <v>4</v>
      </c>
      <c r="H1160" t="s">
        <v>54</v>
      </c>
      <c r="I1160" s="103"/>
    </row>
    <row r="1161" spans="1:9" x14ac:dyDescent="0.3">
      <c r="A1161" t="s">
        <v>5454</v>
      </c>
      <c r="B1161" t="s">
        <v>51</v>
      </c>
      <c r="C1161" t="s">
        <v>3111</v>
      </c>
      <c r="D1161" t="s">
        <v>5064</v>
      </c>
      <c r="E1161" s="103">
        <v>1.3170708782562589E-2</v>
      </c>
      <c r="F1161" s="103">
        <v>677948</v>
      </c>
      <c r="G1161" s="103">
        <v>4</v>
      </c>
      <c r="H1161" t="s">
        <v>54</v>
      </c>
      <c r="I1161" s="103"/>
    </row>
    <row r="1162" spans="1:9" x14ac:dyDescent="0.3">
      <c r="A1162" t="s">
        <v>5455</v>
      </c>
      <c r="B1162" t="s">
        <v>51</v>
      </c>
      <c r="C1162" t="s">
        <v>3111</v>
      </c>
      <c r="D1162" t="s">
        <v>5065</v>
      </c>
      <c r="E1162" s="103">
        <v>1.3025387151833852E-2</v>
      </c>
      <c r="F1162" s="103">
        <v>677948</v>
      </c>
      <c r="G1162" s="103">
        <v>4</v>
      </c>
      <c r="H1162" t="s">
        <v>54</v>
      </c>
      <c r="I1162" s="103"/>
    </row>
    <row r="1163" spans="1:9" x14ac:dyDescent="0.3">
      <c r="A1163" t="s">
        <v>5456</v>
      </c>
      <c r="B1163" t="s">
        <v>51</v>
      </c>
      <c r="C1163" t="s">
        <v>3111</v>
      </c>
      <c r="D1163" t="s">
        <v>5066</v>
      </c>
      <c r="E1163" s="103">
        <v>1.3168202101379499E-2</v>
      </c>
      <c r="F1163" s="103">
        <v>677948</v>
      </c>
      <c r="G1163" s="103">
        <v>4</v>
      </c>
      <c r="H1163" t="s">
        <v>54</v>
      </c>
      <c r="I1163" s="103"/>
    </row>
    <row r="1164" spans="1:9" x14ac:dyDescent="0.3">
      <c r="A1164" t="s">
        <v>3306</v>
      </c>
      <c r="B1164" t="s">
        <v>51</v>
      </c>
      <c r="C1164" t="s">
        <v>3111</v>
      </c>
      <c r="D1164" t="s">
        <v>42</v>
      </c>
      <c r="E1164" s="103">
        <v>1.2674872505470641E-2</v>
      </c>
      <c r="F1164" s="103">
        <v>677948</v>
      </c>
      <c r="G1164" s="103">
        <v>4</v>
      </c>
      <c r="H1164" t="s">
        <v>54</v>
      </c>
      <c r="I1164" s="103"/>
    </row>
    <row r="1165" spans="1:9" x14ac:dyDescent="0.3">
      <c r="A1165" t="s">
        <v>3307</v>
      </c>
      <c r="B1165" t="s">
        <v>51</v>
      </c>
      <c r="C1165" t="s">
        <v>3111</v>
      </c>
      <c r="D1165" t="s">
        <v>1763</v>
      </c>
      <c r="E1165" s="103">
        <v>1.318683170781295E-2</v>
      </c>
      <c r="F1165" s="103">
        <v>677948</v>
      </c>
      <c r="G1165" s="103">
        <v>4</v>
      </c>
      <c r="H1165" t="s">
        <v>54</v>
      </c>
      <c r="I1165" s="103"/>
    </row>
    <row r="1166" spans="1:9" x14ac:dyDescent="0.3">
      <c r="A1166" t="s">
        <v>3308</v>
      </c>
      <c r="B1166" t="s">
        <v>51</v>
      </c>
      <c r="C1166" t="s">
        <v>3111</v>
      </c>
      <c r="D1166" t="s">
        <v>1764</v>
      </c>
      <c r="E1166" s="103">
        <v>4.707581220745825E-3</v>
      </c>
      <c r="F1166" s="103">
        <v>677948</v>
      </c>
      <c r="G1166" s="103">
        <v>4</v>
      </c>
      <c r="H1166" t="s">
        <v>54</v>
      </c>
      <c r="I1166" s="103"/>
    </row>
    <row r="1167" spans="1:9" x14ac:dyDescent="0.3">
      <c r="A1167" t="s">
        <v>3309</v>
      </c>
      <c r="B1167" t="s">
        <v>51</v>
      </c>
      <c r="C1167" t="s">
        <v>3111</v>
      </c>
      <c r="D1167" t="s">
        <v>340</v>
      </c>
      <c r="E1167" s="103">
        <v>1.2718076276020882E-2</v>
      </c>
      <c r="F1167" s="103">
        <v>677948</v>
      </c>
      <c r="G1167" s="103">
        <v>4</v>
      </c>
      <c r="H1167" t="s">
        <v>54</v>
      </c>
      <c r="I1167" s="103"/>
    </row>
    <row r="1168" spans="1:9" x14ac:dyDescent="0.3">
      <c r="A1168" t="s">
        <v>3310</v>
      </c>
      <c r="B1168" t="s">
        <v>51</v>
      </c>
      <c r="C1168" t="s">
        <v>3111</v>
      </c>
      <c r="D1168" t="s">
        <v>777</v>
      </c>
      <c r="E1168" s="103">
        <v>1.4188525274298249E-2</v>
      </c>
      <c r="F1168" s="103">
        <v>677948</v>
      </c>
      <c r="G1168" s="103">
        <v>4</v>
      </c>
      <c r="H1168" t="s">
        <v>54</v>
      </c>
      <c r="I1168" s="103"/>
    </row>
    <row r="1169" spans="1:9" x14ac:dyDescent="0.3">
      <c r="A1169" t="s">
        <v>3311</v>
      </c>
      <c r="B1169" t="s">
        <v>51</v>
      </c>
      <c r="C1169" t="s">
        <v>3111</v>
      </c>
      <c r="D1169" t="s">
        <v>776</v>
      </c>
      <c r="E1169" s="103">
        <v>3.4054108901931932E-2</v>
      </c>
      <c r="F1169" s="103">
        <v>677948</v>
      </c>
      <c r="G1169" s="103">
        <v>4</v>
      </c>
      <c r="H1169" t="s">
        <v>54</v>
      </c>
      <c r="I1169" s="103"/>
    </row>
    <row r="1170" spans="1:9" x14ac:dyDescent="0.3">
      <c r="A1170" t="s">
        <v>894</v>
      </c>
      <c r="B1170" t="s">
        <v>51</v>
      </c>
      <c r="C1170" t="s">
        <v>40</v>
      </c>
      <c r="D1170" t="s">
        <v>40</v>
      </c>
      <c r="E1170" s="103">
        <v>1</v>
      </c>
      <c r="F1170" s="103">
        <v>677948</v>
      </c>
      <c r="G1170" s="103">
        <v>4</v>
      </c>
      <c r="H1170" t="s">
        <v>54</v>
      </c>
      <c r="I1170" s="103"/>
    </row>
    <row r="1171" spans="1:9" x14ac:dyDescent="0.3">
      <c r="A1171" t="s">
        <v>5457</v>
      </c>
      <c r="B1171" t="s">
        <v>51</v>
      </c>
      <c r="C1171" t="s">
        <v>40</v>
      </c>
      <c r="D1171" t="s">
        <v>5064</v>
      </c>
      <c r="E1171" s="103">
        <v>1.0102565684415079</v>
      </c>
      <c r="F1171" s="103">
        <v>677948</v>
      </c>
      <c r="G1171" s="103">
        <v>4</v>
      </c>
      <c r="H1171" t="s">
        <v>54</v>
      </c>
      <c r="I1171" s="103"/>
    </row>
    <row r="1172" spans="1:9" x14ac:dyDescent="0.3">
      <c r="A1172" t="s">
        <v>5458</v>
      </c>
      <c r="B1172" t="s">
        <v>51</v>
      </c>
      <c r="C1172" t="s">
        <v>40</v>
      </c>
      <c r="D1172" t="s">
        <v>5065</v>
      </c>
      <c r="E1172" s="103">
        <v>1.0001427688914613</v>
      </c>
      <c r="F1172" s="103">
        <v>677948</v>
      </c>
      <c r="G1172" s="103">
        <v>4</v>
      </c>
      <c r="H1172" t="s">
        <v>54</v>
      </c>
      <c r="I1172" s="103"/>
    </row>
    <row r="1173" spans="1:9" x14ac:dyDescent="0.3">
      <c r="A1173" t="s">
        <v>5459</v>
      </c>
      <c r="B1173" t="s">
        <v>51</v>
      </c>
      <c r="C1173" t="s">
        <v>40</v>
      </c>
      <c r="D1173" t="s">
        <v>5066</v>
      </c>
      <c r="E1173" s="103">
        <v>1.0099004297179037</v>
      </c>
      <c r="F1173" s="103">
        <v>677948</v>
      </c>
      <c r="G1173" s="103">
        <v>4</v>
      </c>
      <c r="H1173" t="s">
        <v>54</v>
      </c>
      <c r="I1173" s="103"/>
    </row>
    <row r="1174" spans="1:9" x14ac:dyDescent="0.3">
      <c r="A1174" t="s">
        <v>892</v>
      </c>
      <c r="B1174" t="s">
        <v>51</v>
      </c>
      <c r="C1174" t="s">
        <v>40</v>
      </c>
      <c r="D1174" t="s">
        <v>42</v>
      </c>
      <c r="E1174" s="103">
        <v>0.98994923921232625</v>
      </c>
      <c r="F1174" s="103">
        <v>677948</v>
      </c>
      <c r="G1174" s="103">
        <v>4</v>
      </c>
      <c r="H1174" t="s">
        <v>54</v>
      </c>
      <c r="I1174" s="103"/>
    </row>
    <row r="1175" spans="1:9" x14ac:dyDescent="0.3">
      <c r="A1175" t="s">
        <v>1885</v>
      </c>
      <c r="B1175" t="s">
        <v>51</v>
      </c>
      <c r="C1175" t="s">
        <v>40</v>
      </c>
      <c r="D1175" t="s">
        <v>1763</v>
      </c>
      <c r="E1175" s="103">
        <v>1.0389586609956747</v>
      </c>
      <c r="F1175" s="103">
        <v>677948</v>
      </c>
      <c r="G1175" s="103">
        <v>4</v>
      </c>
      <c r="H1175" t="s">
        <v>54</v>
      </c>
      <c r="I1175" s="103"/>
    </row>
    <row r="1176" spans="1:9" x14ac:dyDescent="0.3">
      <c r="A1176" t="s">
        <v>1886</v>
      </c>
      <c r="B1176" t="s">
        <v>51</v>
      </c>
      <c r="C1176" t="s">
        <v>40</v>
      </c>
      <c r="D1176" t="s">
        <v>1764</v>
      </c>
      <c r="E1176" s="103">
        <v>0.5008265503841749</v>
      </c>
      <c r="F1176" s="103">
        <v>677948</v>
      </c>
      <c r="G1176" s="103">
        <v>4</v>
      </c>
      <c r="H1176" t="s">
        <v>54</v>
      </c>
      <c r="I1176" s="103"/>
    </row>
    <row r="1177" spans="1:9" x14ac:dyDescent="0.3">
      <c r="A1177" t="s">
        <v>893</v>
      </c>
      <c r="B1177" t="s">
        <v>51</v>
      </c>
      <c r="C1177" t="s">
        <v>40</v>
      </c>
      <c r="D1177" t="s">
        <v>340</v>
      </c>
      <c r="E1177" s="103">
        <v>0.97291715458548056</v>
      </c>
      <c r="F1177" s="103">
        <v>677948</v>
      </c>
      <c r="G1177" s="103">
        <v>4</v>
      </c>
      <c r="H1177" t="s">
        <v>54</v>
      </c>
      <c r="I1177" s="103"/>
    </row>
    <row r="1178" spans="1:9" x14ac:dyDescent="0.3">
      <c r="A1178" t="s">
        <v>564</v>
      </c>
      <c r="B1178" t="s">
        <v>51</v>
      </c>
      <c r="C1178" t="s">
        <v>40</v>
      </c>
      <c r="D1178" t="s">
        <v>777</v>
      </c>
      <c r="E1178" s="103">
        <v>1.1037377302118294</v>
      </c>
      <c r="F1178" s="103">
        <v>677948</v>
      </c>
      <c r="G1178" s="103">
        <v>4</v>
      </c>
      <c r="H1178" t="s">
        <v>54</v>
      </c>
      <c r="I1178" s="103"/>
    </row>
    <row r="1179" spans="1:9" x14ac:dyDescent="0.3">
      <c r="A1179" t="s">
        <v>568</v>
      </c>
      <c r="B1179" t="s">
        <v>51</v>
      </c>
      <c r="C1179" t="s">
        <v>40</v>
      </c>
      <c r="D1179" t="s">
        <v>776</v>
      </c>
      <c r="E1179" s="103">
        <v>2.632155404946241</v>
      </c>
      <c r="F1179" s="103">
        <v>677948</v>
      </c>
      <c r="G1179" s="103">
        <v>4</v>
      </c>
      <c r="H1179" t="s">
        <v>54</v>
      </c>
      <c r="I1179" s="103"/>
    </row>
    <row r="1180" spans="1:9" x14ac:dyDescent="0.3">
      <c r="A1180" t="s">
        <v>5460</v>
      </c>
      <c r="B1180" t="s">
        <v>51</v>
      </c>
      <c r="C1180" t="s">
        <v>5064</v>
      </c>
      <c r="D1180" t="s">
        <v>40</v>
      </c>
      <c r="E1180" s="103">
        <v>0.99047860001593102</v>
      </c>
      <c r="F1180" s="103">
        <v>677948</v>
      </c>
      <c r="G1180" s="103">
        <v>4</v>
      </c>
      <c r="H1180" t="s">
        <v>54</v>
      </c>
      <c r="I1180" s="103"/>
    </row>
    <row r="1181" spans="1:9" x14ac:dyDescent="0.3">
      <c r="A1181" t="s">
        <v>5461</v>
      </c>
      <c r="B1181" t="s">
        <v>51</v>
      </c>
      <c r="C1181" t="s">
        <v>5064</v>
      </c>
      <c r="D1181" t="s">
        <v>5064</v>
      </c>
      <c r="E1181" s="103">
        <v>1</v>
      </c>
      <c r="F1181" s="103">
        <v>677948</v>
      </c>
      <c r="G1181" s="103">
        <v>4</v>
      </c>
      <c r="H1181" t="s">
        <v>54</v>
      </c>
      <c r="I1181" s="103"/>
    </row>
    <row r="1182" spans="1:9" x14ac:dyDescent="0.3">
      <c r="A1182" t="s">
        <v>5462</v>
      </c>
      <c r="B1182" t="s">
        <v>51</v>
      </c>
      <c r="C1182" t="s">
        <v>5064</v>
      </c>
      <c r="D1182" t="s">
        <v>5065</v>
      </c>
      <c r="E1182" s="103">
        <v>0.99059030123929037</v>
      </c>
      <c r="F1182" s="103">
        <v>677948</v>
      </c>
      <c r="G1182" s="103">
        <v>4</v>
      </c>
      <c r="H1182" t="s">
        <v>54</v>
      </c>
      <c r="I1182" s="103"/>
    </row>
    <row r="1183" spans="1:9" x14ac:dyDescent="0.3">
      <c r="A1183" t="s">
        <v>5463</v>
      </c>
      <c r="B1183" t="s">
        <v>51</v>
      </c>
      <c r="C1183" t="s">
        <v>5064</v>
      </c>
      <c r="D1183" t="s">
        <v>5066</v>
      </c>
      <c r="E1183" s="103">
        <v>0.99964984087708919</v>
      </c>
      <c r="F1183" s="103">
        <v>677948</v>
      </c>
      <c r="G1183" s="103">
        <v>4</v>
      </c>
      <c r="H1183" t="s">
        <v>54</v>
      </c>
      <c r="I1183" s="103"/>
    </row>
    <row r="1184" spans="1:9" x14ac:dyDescent="0.3">
      <c r="A1184" t="s">
        <v>5464</v>
      </c>
      <c r="B1184" t="s">
        <v>51</v>
      </c>
      <c r="C1184" t="s">
        <v>5064</v>
      </c>
      <c r="D1184" t="s">
        <v>42</v>
      </c>
      <c r="E1184" s="103">
        <v>0.97991030387583467</v>
      </c>
      <c r="F1184" s="103">
        <v>677948</v>
      </c>
      <c r="G1184" s="103">
        <v>4</v>
      </c>
      <c r="H1184" t="s">
        <v>54</v>
      </c>
      <c r="I1184" s="103"/>
    </row>
    <row r="1185" spans="1:9" x14ac:dyDescent="0.3">
      <c r="A1185" t="s">
        <v>5465</v>
      </c>
      <c r="B1185" t="s">
        <v>51</v>
      </c>
      <c r="C1185" t="s">
        <v>5064</v>
      </c>
      <c r="D1185" t="s">
        <v>1763</v>
      </c>
      <c r="E1185" s="103">
        <v>1.028438502423445</v>
      </c>
      <c r="F1185" s="103">
        <v>677948</v>
      </c>
      <c r="G1185" s="103">
        <v>4</v>
      </c>
      <c r="H1185" t="s">
        <v>54</v>
      </c>
      <c r="I1185" s="103"/>
    </row>
    <row r="1186" spans="1:9" x14ac:dyDescent="0.3">
      <c r="A1186" t="s">
        <v>5466</v>
      </c>
      <c r="B1186" t="s">
        <v>51</v>
      </c>
      <c r="C1186" t="s">
        <v>5064</v>
      </c>
      <c r="D1186" t="s">
        <v>1764</v>
      </c>
      <c r="E1186" s="103">
        <v>0.49680624917825639</v>
      </c>
      <c r="F1186" s="103">
        <v>677948</v>
      </c>
      <c r="G1186" s="103">
        <v>4</v>
      </c>
      <c r="H1186" t="s">
        <v>54</v>
      </c>
      <c r="I1186" s="103"/>
    </row>
    <row r="1187" spans="1:9" x14ac:dyDescent="0.3">
      <c r="A1187" t="s">
        <v>5467</v>
      </c>
      <c r="B1187" t="s">
        <v>51</v>
      </c>
      <c r="C1187" t="s">
        <v>5064</v>
      </c>
      <c r="D1187" t="s">
        <v>340</v>
      </c>
      <c r="E1187" s="103">
        <v>0.9630976298137085</v>
      </c>
      <c r="F1187" s="103">
        <v>677948</v>
      </c>
      <c r="G1187" s="103">
        <v>4</v>
      </c>
      <c r="H1187" t="s">
        <v>54</v>
      </c>
      <c r="I1187" s="103"/>
    </row>
    <row r="1188" spans="1:9" x14ac:dyDescent="0.3">
      <c r="A1188" t="s">
        <v>5468</v>
      </c>
      <c r="B1188" t="s">
        <v>51</v>
      </c>
      <c r="C1188" t="s">
        <v>5064</v>
      </c>
      <c r="D1188" t="s">
        <v>777</v>
      </c>
      <c r="E1188" s="103">
        <v>1.0937423779198669</v>
      </c>
      <c r="F1188" s="103">
        <v>677948</v>
      </c>
      <c r="G1188" s="103">
        <v>4</v>
      </c>
      <c r="H1188" t="s">
        <v>54</v>
      </c>
      <c r="I1188" s="103"/>
    </row>
    <row r="1189" spans="1:9" x14ac:dyDescent="0.3">
      <c r="A1189" t="s">
        <v>5469</v>
      </c>
      <c r="B1189" t="s">
        <v>51</v>
      </c>
      <c r="C1189" t="s">
        <v>5064</v>
      </c>
      <c r="D1189" t="s">
        <v>776</v>
      </c>
      <c r="E1189" s="103">
        <v>2.6073310530255402</v>
      </c>
      <c r="F1189" s="103">
        <v>677948</v>
      </c>
      <c r="G1189" s="103">
        <v>4</v>
      </c>
      <c r="H1189" t="s">
        <v>54</v>
      </c>
      <c r="I1189" s="103"/>
    </row>
    <row r="1190" spans="1:9" x14ac:dyDescent="0.3">
      <c r="A1190" t="s">
        <v>5470</v>
      </c>
      <c r="B1190" t="s">
        <v>51</v>
      </c>
      <c r="C1190" t="s">
        <v>5065</v>
      </c>
      <c r="D1190" t="s">
        <v>40</v>
      </c>
      <c r="E1190" s="103">
        <v>0.99988829877664054</v>
      </c>
      <c r="F1190" s="103">
        <v>677948</v>
      </c>
      <c r="G1190" s="103">
        <v>4</v>
      </c>
      <c r="H1190" t="s">
        <v>54</v>
      </c>
      <c r="I1190" s="103"/>
    </row>
    <row r="1191" spans="1:9" x14ac:dyDescent="0.3">
      <c r="A1191" t="s">
        <v>5471</v>
      </c>
      <c r="B1191" t="s">
        <v>51</v>
      </c>
      <c r="C1191" t="s">
        <v>5065</v>
      </c>
      <c r="D1191" t="s">
        <v>5064</v>
      </c>
      <c r="E1191" s="103">
        <v>1.0101137995500469</v>
      </c>
      <c r="F1191" s="103">
        <v>677948</v>
      </c>
      <c r="G1191" s="103">
        <v>4</v>
      </c>
      <c r="H1191" t="s">
        <v>54</v>
      </c>
      <c r="I1191" s="103"/>
    </row>
    <row r="1192" spans="1:9" x14ac:dyDescent="0.3">
      <c r="A1192" t="s">
        <v>5472</v>
      </c>
      <c r="B1192" t="s">
        <v>51</v>
      </c>
      <c r="C1192" t="s">
        <v>5065</v>
      </c>
      <c r="D1192" t="s">
        <v>5065</v>
      </c>
      <c r="E1192" s="103">
        <v>1</v>
      </c>
      <c r="F1192" s="103">
        <v>677948</v>
      </c>
      <c r="G1192" s="103">
        <v>4</v>
      </c>
      <c r="H1192" t="s">
        <v>54</v>
      </c>
      <c r="I1192" s="103"/>
    </row>
    <row r="1193" spans="1:9" x14ac:dyDescent="0.3">
      <c r="A1193" t="s">
        <v>5473</v>
      </c>
      <c r="B1193" t="s">
        <v>51</v>
      </c>
      <c r="C1193" t="s">
        <v>5065</v>
      </c>
      <c r="D1193" t="s">
        <v>5066</v>
      </c>
      <c r="E1193" s="103">
        <v>1.0097576608264425</v>
      </c>
      <c r="F1193" s="103">
        <v>677948</v>
      </c>
      <c r="G1193" s="103">
        <v>4</v>
      </c>
      <c r="H1193" t="s">
        <v>54</v>
      </c>
      <c r="I1193" s="103"/>
    </row>
    <row r="1194" spans="1:9" x14ac:dyDescent="0.3">
      <c r="A1194" t="s">
        <v>5474</v>
      </c>
      <c r="B1194" t="s">
        <v>51</v>
      </c>
      <c r="C1194" t="s">
        <v>5065</v>
      </c>
      <c r="D1194" t="s">
        <v>42</v>
      </c>
      <c r="E1194" s="103">
        <v>0.989806470320865</v>
      </c>
      <c r="F1194" s="103">
        <v>677948</v>
      </c>
      <c r="G1194" s="103">
        <v>4</v>
      </c>
      <c r="H1194" t="s">
        <v>54</v>
      </c>
      <c r="I1194" s="103"/>
    </row>
    <row r="1195" spans="1:9" x14ac:dyDescent="0.3">
      <c r="A1195" t="s">
        <v>5475</v>
      </c>
      <c r="B1195" t="s">
        <v>51</v>
      </c>
      <c r="C1195" t="s">
        <v>5065</v>
      </c>
      <c r="D1195" t="s">
        <v>1763</v>
      </c>
      <c r="E1195" s="103">
        <v>1.0387904339595029</v>
      </c>
      <c r="F1195" s="103">
        <v>677948</v>
      </c>
      <c r="G1195" s="103">
        <v>4</v>
      </c>
      <c r="H1195" t="s">
        <v>54</v>
      </c>
      <c r="I1195" s="103"/>
    </row>
    <row r="1196" spans="1:9" x14ac:dyDescent="0.3">
      <c r="A1196" t="s">
        <v>5476</v>
      </c>
      <c r="B1196" t="s">
        <v>51</v>
      </c>
      <c r="C1196" t="s">
        <v>5065</v>
      </c>
      <c r="D1196" t="s">
        <v>1764</v>
      </c>
      <c r="E1196" s="103">
        <v>0.5006583233480032</v>
      </c>
      <c r="F1196" s="103">
        <v>677948</v>
      </c>
      <c r="G1196" s="103">
        <v>4</v>
      </c>
      <c r="H1196" t="s">
        <v>54</v>
      </c>
      <c r="I1196" s="103"/>
    </row>
    <row r="1197" spans="1:9" x14ac:dyDescent="0.3">
      <c r="A1197" t="s">
        <v>5477</v>
      </c>
      <c r="B1197" t="s">
        <v>51</v>
      </c>
      <c r="C1197" t="s">
        <v>5065</v>
      </c>
      <c r="D1197" t="s">
        <v>340</v>
      </c>
      <c r="E1197" s="103">
        <v>0.97290515982324055</v>
      </c>
      <c r="F1197" s="103">
        <v>677948</v>
      </c>
      <c r="G1197" s="103">
        <v>4</v>
      </c>
      <c r="H1197" t="s">
        <v>54</v>
      </c>
      <c r="I1197" s="103"/>
    </row>
    <row r="1198" spans="1:9" x14ac:dyDescent="0.3">
      <c r="A1198" t="s">
        <v>5478</v>
      </c>
      <c r="B1198" t="s">
        <v>51</v>
      </c>
      <c r="C1198" t="s">
        <v>5065</v>
      </c>
      <c r="D1198" t="s">
        <v>777</v>
      </c>
      <c r="E1198" s="103">
        <v>1.1036314365880042</v>
      </c>
      <c r="F1198" s="103">
        <v>677948</v>
      </c>
      <c r="G1198" s="103">
        <v>4</v>
      </c>
      <c r="H1198" t="s">
        <v>54</v>
      </c>
      <c r="I1198" s="103"/>
    </row>
    <row r="1199" spans="1:9" x14ac:dyDescent="0.3">
      <c r="A1199" t="s">
        <v>5479</v>
      </c>
      <c r="B1199" t="s">
        <v>51</v>
      </c>
      <c r="C1199" t="s">
        <v>5065</v>
      </c>
      <c r="D1199" t="s">
        <v>776</v>
      </c>
      <c r="E1199" s="103">
        <v>2.6318703168244371</v>
      </c>
      <c r="F1199" s="103">
        <v>677948</v>
      </c>
      <c r="G1199" s="103">
        <v>4</v>
      </c>
      <c r="H1199" t="s">
        <v>54</v>
      </c>
      <c r="I1199" s="103"/>
    </row>
    <row r="1200" spans="1:9" x14ac:dyDescent="0.3">
      <c r="A1200" t="s">
        <v>5483</v>
      </c>
      <c r="B1200" t="s">
        <v>51</v>
      </c>
      <c r="C1200" t="s">
        <v>5066</v>
      </c>
      <c r="D1200" t="s">
        <v>40</v>
      </c>
      <c r="E1200" s="103">
        <v>0.99082842267890991</v>
      </c>
      <c r="F1200" s="103">
        <v>677948</v>
      </c>
      <c r="G1200" s="103">
        <v>4</v>
      </c>
      <c r="H1200" t="s">
        <v>54</v>
      </c>
      <c r="I1200" s="103"/>
    </row>
    <row r="1201" spans="1:9" x14ac:dyDescent="0.3">
      <c r="A1201" t="s">
        <v>5484</v>
      </c>
      <c r="B1201" t="s">
        <v>51</v>
      </c>
      <c r="C1201" t="s">
        <v>5066</v>
      </c>
      <c r="D1201" t="s">
        <v>5064</v>
      </c>
      <c r="E1201" s="103">
        <v>1.0003557857599632</v>
      </c>
      <c r="F1201" s="103">
        <v>677948</v>
      </c>
      <c r="G1201" s="103">
        <v>4</v>
      </c>
      <c r="H1201" t="s">
        <v>54</v>
      </c>
      <c r="I1201" s="103"/>
    </row>
    <row r="1202" spans="1:9" x14ac:dyDescent="0.3">
      <c r="A1202" t="s">
        <v>5485</v>
      </c>
      <c r="B1202" t="s">
        <v>51</v>
      </c>
      <c r="C1202" t="s">
        <v>5066</v>
      </c>
      <c r="D1202" t="s">
        <v>5065</v>
      </c>
      <c r="E1202" s="103">
        <v>0.99094012390226927</v>
      </c>
      <c r="F1202" s="103">
        <v>677948</v>
      </c>
      <c r="G1202" s="103">
        <v>4</v>
      </c>
      <c r="H1202" t="s">
        <v>54</v>
      </c>
      <c r="I1202" s="103"/>
    </row>
    <row r="1203" spans="1:9" x14ac:dyDescent="0.3">
      <c r="A1203" t="s">
        <v>5486</v>
      </c>
      <c r="B1203" t="s">
        <v>51</v>
      </c>
      <c r="C1203" t="s">
        <v>5066</v>
      </c>
      <c r="D1203" t="s">
        <v>5066</v>
      </c>
      <c r="E1203" s="103">
        <v>1</v>
      </c>
      <c r="F1203" s="103">
        <v>677948</v>
      </c>
      <c r="G1203" s="103">
        <v>4</v>
      </c>
      <c r="H1203" t="s">
        <v>54</v>
      </c>
      <c r="I1203" s="103"/>
    </row>
    <row r="1204" spans="1:9" x14ac:dyDescent="0.3">
      <c r="A1204" t="s">
        <v>5487</v>
      </c>
      <c r="B1204" t="s">
        <v>51</v>
      </c>
      <c r="C1204" t="s">
        <v>5066</v>
      </c>
      <c r="D1204" t="s">
        <v>42</v>
      </c>
      <c r="E1204" s="103">
        <v>0.98026194828783109</v>
      </c>
      <c r="F1204" s="103">
        <v>677948</v>
      </c>
      <c r="G1204" s="103">
        <v>4</v>
      </c>
      <c r="H1204" t="s">
        <v>54</v>
      </c>
      <c r="I1204" s="103"/>
    </row>
    <row r="1205" spans="1:9" x14ac:dyDescent="0.3">
      <c r="A1205" t="s">
        <v>5488</v>
      </c>
      <c r="B1205" t="s">
        <v>51</v>
      </c>
      <c r="C1205" t="s">
        <v>5066</v>
      </c>
      <c r="D1205" t="s">
        <v>1763</v>
      </c>
      <c r="E1205" s="103">
        <v>1.0288121632567311</v>
      </c>
      <c r="F1205" s="103">
        <v>677948</v>
      </c>
      <c r="G1205" s="103">
        <v>4</v>
      </c>
      <c r="H1205" t="s">
        <v>54</v>
      </c>
      <c r="I1205" s="103"/>
    </row>
    <row r="1206" spans="1:9" x14ac:dyDescent="0.3">
      <c r="A1206" t="s">
        <v>5489</v>
      </c>
      <c r="B1206" t="s">
        <v>51</v>
      </c>
      <c r="C1206" t="s">
        <v>5066</v>
      </c>
      <c r="D1206" t="s">
        <v>1764</v>
      </c>
      <c r="E1206" s="103">
        <v>0.49700035747095067</v>
      </c>
      <c r="F1206" s="103">
        <v>677948</v>
      </c>
      <c r="G1206" s="103">
        <v>4</v>
      </c>
      <c r="H1206" t="s">
        <v>54</v>
      </c>
      <c r="I1206" s="103"/>
    </row>
    <row r="1207" spans="1:9" x14ac:dyDescent="0.3">
      <c r="A1207" t="s">
        <v>5490</v>
      </c>
      <c r="B1207" t="s">
        <v>51</v>
      </c>
      <c r="C1207" t="s">
        <v>5066</v>
      </c>
      <c r="D1207" t="s">
        <v>340</v>
      </c>
      <c r="E1207" s="103">
        <v>0.96344272500904093</v>
      </c>
      <c r="F1207" s="103">
        <v>677948</v>
      </c>
      <c r="G1207" s="103">
        <v>4</v>
      </c>
      <c r="H1207" t="s">
        <v>54</v>
      </c>
      <c r="I1207" s="103"/>
    </row>
    <row r="1208" spans="1:9" x14ac:dyDescent="0.3">
      <c r="A1208" t="s">
        <v>5491</v>
      </c>
      <c r="B1208" t="s">
        <v>51</v>
      </c>
      <c r="C1208" t="s">
        <v>5066</v>
      </c>
      <c r="D1208" t="s">
        <v>777</v>
      </c>
      <c r="E1208" s="103">
        <v>1.0941085273445379</v>
      </c>
      <c r="F1208" s="103">
        <v>677948</v>
      </c>
      <c r="G1208" s="103">
        <v>4</v>
      </c>
      <c r="H1208" t="s">
        <v>54</v>
      </c>
      <c r="I1208" s="103"/>
    </row>
    <row r="1209" spans="1:9" x14ac:dyDescent="0.3">
      <c r="A1209" t="s">
        <v>5492</v>
      </c>
      <c r="B1209" t="s">
        <v>51</v>
      </c>
      <c r="C1209" t="s">
        <v>5066</v>
      </c>
      <c r="D1209" t="s">
        <v>776</v>
      </c>
      <c r="E1209" s="103">
        <v>2.6082501428795424</v>
      </c>
      <c r="F1209" s="103">
        <v>677948</v>
      </c>
      <c r="G1209" s="103">
        <v>4</v>
      </c>
      <c r="H1209" t="s">
        <v>54</v>
      </c>
      <c r="I1209" s="103"/>
    </row>
    <row r="1210" spans="1:9" x14ac:dyDescent="0.3">
      <c r="A1210" t="s">
        <v>873</v>
      </c>
      <c r="B1210" t="s">
        <v>51</v>
      </c>
      <c r="C1210" t="s">
        <v>42</v>
      </c>
      <c r="D1210" t="s">
        <v>40</v>
      </c>
      <c r="E1210" s="103">
        <v>1.0113995427940872</v>
      </c>
      <c r="F1210" s="103">
        <v>677948</v>
      </c>
      <c r="G1210" s="103">
        <v>4</v>
      </c>
      <c r="H1210" t="s">
        <v>54</v>
      </c>
      <c r="I1210" s="103"/>
    </row>
    <row r="1211" spans="1:9" x14ac:dyDescent="0.3">
      <c r="A1211" t="s">
        <v>5493</v>
      </c>
      <c r="B1211" t="s">
        <v>51</v>
      </c>
      <c r="C1211" t="s">
        <v>42</v>
      </c>
      <c r="D1211" t="s">
        <v>5064</v>
      </c>
      <c r="E1211" s="103">
        <v>1.0211333843578496</v>
      </c>
      <c r="F1211" s="103">
        <v>677948</v>
      </c>
      <c r="G1211" s="103">
        <v>4</v>
      </c>
      <c r="H1211" t="s">
        <v>54</v>
      </c>
      <c r="I1211" s="103"/>
    </row>
    <row r="1212" spans="1:9" x14ac:dyDescent="0.3">
      <c r="A1212" t="s">
        <v>5494</v>
      </c>
      <c r="B1212" t="s">
        <v>51</v>
      </c>
      <c r="C1212" t="s">
        <v>42</v>
      </c>
      <c r="D1212" t="s">
        <v>5065</v>
      </c>
      <c r="E1212" s="103">
        <v>1.0115112440174465</v>
      </c>
      <c r="F1212" s="103">
        <v>677948</v>
      </c>
      <c r="G1212" s="103">
        <v>4</v>
      </c>
      <c r="H1212" t="s">
        <v>54</v>
      </c>
      <c r="I1212" s="103"/>
    </row>
    <row r="1213" spans="1:9" x14ac:dyDescent="0.3">
      <c r="A1213" t="s">
        <v>5495</v>
      </c>
      <c r="B1213" t="s">
        <v>51</v>
      </c>
      <c r="C1213" t="s">
        <v>42</v>
      </c>
      <c r="D1213" t="s">
        <v>5066</v>
      </c>
      <c r="E1213" s="103">
        <v>1.0207790392999325</v>
      </c>
      <c r="F1213" s="103">
        <v>677948</v>
      </c>
      <c r="G1213" s="103">
        <v>4</v>
      </c>
      <c r="H1213" t="s">
        <v>54</v>
      </c>
      <c r="I1213" s="103"/>
    </row>
    <row r="1214" spans="1:9" x14ac:dyDescent="0.3">
      <c r="A1214" t="s">
        <v>871</v>
      </c>
      <c r="B1214" t="s">
        <v>51</v>
      </c>
      <c r="C1214" t="s">
        <v>42</v>
      </c>
      <c r="D1214" t="s">
        <v>42</v>
      </c>
      <c r="E1214" s="103">
        <v>1</v>
      </c>
      <c r="F1214" s="103">
        <v>677948</v>
      </c>
      <c r="G1214" s="103">
        <v>4</v>
      </c>
      <c r="H1214" t="s">
        <v>54</v>
      </c>
      <c r="I1214" s="103"/>
    </row>
    <row r="1215" spans="1:9" x14ac:dyDescent="0.3">
      <c r="A1215" t="s">
        <v>1887</v>
      </c>
      <c r="B1215" t="s">
        <v>51</v>
      </c>
      <c r="C1215" t="s">
        <v>42</v>
      </c>
      <c r="D1215" t="s">
        <v>1763</v>
      </c>
      <c r="E1215" s="103">
        <v>1.0494145455991908</v>
      </c>
      <c r="F1215" s="103">
        <v>677948</v>
      </c>
      <c r="G1215" s="103">
        <v>4</v>
      </c>
      <c r="H1215" t="s">
        <v>54</v>
      </c>
      <c r="I1215" s="103"/>
    </row>
    <row r="1216" spans="1:9" x14ac:dyDescent="0.3">
      <c r="A1216" t="s">
        <v>1888</v>
      </c>
      <c r="B1216" t="s">
        <v>51</v>
      </c>
      <c r="C1216" t="s">
        <v>42</v>
      </c>
      <c r="D1216" t="s">
        <v>1764</v>
      </c>
      <c r="E1216" s="103">
        <v>0.50432722564883425</v>
      </c>
      <c r="F1216" s="103">
        <v>677948</v>
      </c>
      <c r="G1216" s="103">
        <v>4</v>
      </c>
      <c r="H1216" t="s">
        <v>54</v>
      </c>
      <c r="I1216" s="103"/>
    </row>
    <row r="1217" spans="1:9" x14ac:dyDescent="0.3">
      <c r="A1217" t="s">
        <v>872</v>
      </c>
      <c r="B1217" t="s">
        <v>51</v>
      </c>
      <c r="C1217" t="s">
        <v>42</v>
      </c>
      <c r="D1217" t="s">
        <v>340</v>
      </c>
      <c r="E1217" s="103">
        <v>0.9834385255994651</v>
      </c>
      <c r="F1217" s="103">
        <v>677948</v>
      </c>
      <c r="G1217" s="103">
        <v>4</v>
      </c>
      <c r="H1217" t="s">
        <v>54</v>
      </c>
      <c r="I1217" s="103"/>
    </row>
    <row r="1218" spans="1:9" x14ac:dyDescent="0.3">
      <c r="A1218" t="s">
        <v>538</v>
      </c>
      <c r="B1218" t="s">
        <v>51</v>
      </c>
      <c r="C1218" t="s">
        <v>42</v>
      </c>
      <c r="D1218" t="s">
        <v>777</v>
      </c>
      <c r="E1218" s="103">
        <v>1.1166292441228209</v>
      </c>
      <c r="F1218" s="103">
        <v>677948</v>
      </c>
      <c r="G1218" s="103">
        <v>4</v>
      </c>
      <c r="H1218" t="s">
        <v>54</v>
      </c>
      <c r="I1218" s="103"/>
    </row>
    <row r="1219" spans="1:9" x14ac:dyDescent="0.3">
      <c r="A1219" t="s">
        <v>542</v>
      </c>
      <c r="B1219" t="s">
        <v>51</v>
      </c>
      <c r="C1219" t="s">
        <v>42</v>
      </c>
      <c r="D1219" t="s">
        <v>776</v>
      </c>
      <c r="E1219" s="103">
        <v>2.6619052183022447</v>
      </c>
      <c r="F1219" s="103">
        <v>677948</v>
      </c>
      <c r="G1219" s="103">
        <v>4</v>
      </c>
      <c r="H1219" t="s">
        <v>54</v>
      </c>
      <c r="I1219" s="103"/>
    </row>
    <row r="1220" spans="1:9" x14ac:dyDescent="0.3">
      <c r="A1220" t="s">
        <v>1166</v>
      </c>
      <c r="B1220" t="s">
        <v>51</v>
      </c>
      <c r="C1220" t="s">
        <v>58</v>
      </c>
      <c r="D1220" t="s">
        <v>40</v>
      </c>
      <c r="E1220" s="103">
        <v>2.8813490316858129E-3</v>
      </c>
      <c r="F1220" s="103">
        <v>677948</v>
      </c>
      <c r="G1220" s="103">
        <v>4</v>
      </c>
      <c r="H1220" t="s">
        <v>54</v>
      </c>
      <c r="I1220" s="103"/>
    </row>
    <row r="1221" spans="1:9" x14ac:dyDescent="0.3">
      <c r="A1221" t="s">
        <v>5480</v>
      </c>
      <c r="B1221" t="s">
        <v>51</v>
      </c>
      <c r="C1221" t="s">
        <v>58</v>
      </c>
      <c r="D1221" t="s">
        <v>5064</v>
      </c>
      <c r="E1221" s="103">
        <v>3.6827439735669771E-3</v>
      </c>
      <c r="F1221" s="103">
        <v>677948</v>
      </c>
      <c r="G1221" s="103">
        <v>4</v>
      </c>
      <c r="H1221" t="s">
        <v>54</v>
      </c>
      <c r="I1221" s="103"/>
    </row>
    <row r="1222" spans="1:9" x14ac:dyDescent="0.3">
      <c r="A1222" t="s">
        <v>5481</v>
      </c>
      <c r="B1222" t="s">
        <v>51</v>
      </c>
      <c r="C1222" t="s">
        <v>58</v>
      </c>
      <c r="D1222" t="s">
        <v>5065</v>
      </c>
      <c r="E1222" s="103">
        <v>3.6827439735669771E-3</v>
      </c>
      <c r="F1222" s="103">
        <v>677948</v>
      </c>
      <c r="G1222" s="103">
        <v>4</v>
      </c>
      <c r="H1222" t="s">
        <v>54</v>
      </c>
      <c r="I1222" s="103"/>
    </row>
    <row r="1223" spans="1:9" x14ac:dyDescent="0.3">
      <c r="A1223" t="s">
        <v>5482</v>
      </c>
      <c r="B1223" t="s">
        <v>51</v>
      </c>
      <c r="C1223" t="s">
        <v>58</v>
      </c>
      <c r="D1223" t="s">
        <v>5066</v>
      </c>
      <c r="E1223" s="103">
        <v>3.6827439735669771E-3</v>
      </c>
      <c r="F1223" s="103">
        <v>677948</v>
      </c>
      <c r="G1223" s="103">
        <v>4</v>
      </c>
      <c r="H1223" t="s">
        <v>54</v>
      </c>
      <c r="I1223" s="103"/>
    </row>
    <row r="1224" spans="1:9" x14ac:dyDescent="0.3">
      <c r="A1224" t="s">
        <v>1167</v>
      </c>
      <c r="B1224" t="s">
        <v>51</v>
      </c>
      <c r="C1224" t="s">
        <v>58</v>
      </c>
      <c r="D1224" t="s">
        <v>42</v>
      </c>
      <c r="E1224" s="103">
        <v>3.6827439735669771E-3</v>
      </c>
      <c r="F1224" s="103">
        <v>677948</v>
      </c>
      <c r="G1224" s="103">
        <v>4</v>
      </c>
      <c r="H1224" t="s">
        <v>54</v>
      </c>
      <c r="I1224" s="103"/>
    </row>
    <row r="1225" spans="1:9" x14ac:dyDescent="0.3">
      <c r="A1225" t="s">
        <v>1907</v>
      </c>
      <c r="B1225" t="s">
        <v>51</v>
      </c>
      <c r="C1225" t="s">
        <v>58</v>
      </c>
      <c r="D1225" t="s">
        <v>1763</v>
      </c>
      <c r="E1225" s="103">
        <v>4.3394404573115662E-3</v>
      </c>
      <c r="F1225" s="103">
        <v>677948</v>
      </c>
      <c r="G1225" s="103">
        <v>4</v>
      </c>
      <c r="H1225" t="s">
        <v>54</v>
      </c>
      <c r="I1225" s="103"/>
    </row>
    <row r="1226" spans="1:9" x14ac:dyDescent="0.3">
      <c r="A1226" t="s">
        <v>1908</v>
      </c>
      <c r="B1226" t="s">
        <v>51</v>
      </c>
      <c r="C1226" t="s">
        <v>58</v>
      </c>
      <c r="D1226" t="s">
        <v>1764</v>
      </c>
      <c r="E1226" s="103">
        <v>4.3394404573115662E-3</v>
      </c>
      <c r="F1226" s="103">
        <v>677948</v>
      </c>
      <c r="G1226" s="103">
        <v>4</v>
      </c>
      <c r="H1226" t="s">
        <v>54</v>
      </c>
      <c r="I1226" s="103"/>
    </row>
    <row r="1227" spans="1:9" x14ac:dyDescent="0.3">
      <c r="A1227" t="s">
        <v>1168</v>
      </c>
      <c r="B1227" t="s">
        <v>51</v>
      </c>
      <c r="C1227" t="s">
        <v>58</v>
      </c>
      <c r="D1227" t="s">
        <v>340</v>
      </c>
      <c r="E1227" s="103">
        <v>3.0940660742934909E-4</v>
      </c>
      <c r="F1227" s="103">
        <v>677948</v>
      </c>
      <c r="G1227" s="103">
        <v>4</v>
      </c>
      <c r="H1227" t="s">
        <v>54</v>
      </c>
      <c r="I1227" s="103"/>
    </row>
    <row r="1228" spans="1:9" x14ac:dyDescent="0.3">
      <c r="A1228" t="s">
        <v>1169</v>
      </c>
      <c r="B1228" t="s">
        <v>51</v>
      </c>
      <c r="C1228" t="s">
        <v>58</v>
      </c>
      <c r="D1228" t="s">
        <v>777</v>
      </c>
      <c r="E1228" s="103">
        <v>2.7418592283273489E-3</v>
      </c>
      <c r="F1228" s="103">
        <v>677948</v>
      </c>
      <c r="G1228" s="103">
        <v>4</v>
      </c>
      <c r="H1228" t="s">
        <v>54</v>
      </c>
      <c r="I1228" s="103"/>
    </row>
    <row r="1229" spans="1:9" x14ac:dyDescent="0.3">
      <c r="A1229" t="s">
        <v>1170</v>
      </c>
      <c r="B1229" t="s">
        <v>51</v>
      </c>
      <c r="C1229" t="s">
        <v>58</v>
      </c>
      <c r="D1229" t="s">
        <v>776</v>
      </c>
      <c r="E1229" s="103">
        <v>7.3538888742712468E-3</v>
      </c>
      <c r="F1229" s="103">
        <v>677948</v>
      </c>
      <c r="G1229" s="103">
        <v>4</v>
      </c>
      <c r="H1229" t="s">
        <v>54</v>
      </c>
      <c r="I1229" s="103"/>
    </row>
    <row r="1230" spans="1:9" x14ac:dyDescent="0.3">
      <c r="A1230" t="s">
        <v>1889</v>
      </c>
      <c r="B1230" t="s">
        <v>51</v>
      </c>
      <c r="C1230" t="s">
        <v>1763</v>
      </c>
      <c r="D1230" t="s">
        <v>40</v>
      </c>
      <c r="E1230" s="103">
        <v>0.96540239191254396</v>
      </c>
      <c r="F1230" s="103">
        <v>677948</v>
      </c>
      <c r="G1230" s="103">
        <v>4</v>
      </c>
      <c r="H1230" t="s">
        <v>54</v>
      </c>
      <c r="I1230" s="103"/>
    </row>
    <row r="1231" spans="1:9" x14ac:dyDescent="0.3">
      <c r="A1231" t="s">
        <v>5496</v>
      </c>
      <c r="B1231" t="s">
        <v>51</v>
      </c>
      <c r="C1231" t="s">
        <v>1763</v>
      </c>
      <c r="D1231" t="s">
        <v>5064</v>
      </c>
      <c r="E1231" s="103">
        <v>0.97471209293613914</v>
      </c>
      <c r="F1231" s="103">
        <v>677948</v>
      </c>
      <c r="G1231" s="103">
        <v>4</v>
      </c>
      <c r="H1231" t="s">
        <v>54</v>
      </c>
      <c r="I1231" s="103"/>
    </row>
    <row r="1232" spans="1:9" x14ac:dyDescent="0.3">
      <c r="A1232" t="s">
        <v>5497</v>
      </c>
      <c r="B1232" t="s">
        <v>51</v>
      </c>
      <c r="C1232" t="s">
        <v>1763</v>
      </c>
      <c r="D1232" t="s">
        <v>5065</v>
      </c>
      <c r="E1232" s="103">
        <v>0.96549718915915073</v>
      </c>
      <c r="F1232" s="103">
        <v>677948</v>
      </c>
      <c r="G1232" s="103">
        <v>4</v>
      </c>
      <c r="H1232" t="s">
        <v>54</v>
      </c>
      <c r="I1232" s="103"/>
    </row>
    <row r="1233" spans="1:9" x14ac:dyDescent="0.3">
      <c r="A1233" t="s">
        <v>5498</v>
      </c>
      <c r="B1233" t="s">
        <v>51</v>
      </c>
      <c r="C1233" t="s">
        <v>1763</v>
      </c>
      <c r="D1233" t="s">
        <v>5066</v>
      </c>
      <c r="E1233" s="103">
        <v>0.97437812410531499</v>
      </c>
      <c r="F1233" s="103">
        <v>677948</v>
      </c>
      <c r="G1233" s="103">
        <v>4</v>
      </c>
      <c r="H1233" t="s">
        <v>54</v>
      </c>
      <c r="I1233" s="103"/>
    </row>
    <row r="1234" spans="1:9" x14ac:dyDescent="0.3">
      <c r="A1234" t="s">
        <v>1890</v>
      </c>
      <c r="B1234" t="s">
        <v>51</v>
      </c>
      <c r="C1234" t="s">
        <v>1763</v>
      </c>
      <c r="D1234" t="s">
        <v>42</v>
      </c>
      <c r="E1234" s="103">
        <v>0.95444951219051621</v>
      </c>
      <c r="F1234" s="103">
        <v>677948</v>
      </c>
      <c r="G1234" s="103">
        <v>4</v>
      </c>
      <c r="H1234" t="s">
        <v>54</v>
      </c>
      <c r="I1234" s="103"/>
    </row>
    <row r="1235" spans="1:9" x14ac:dyDescent="0.3">
      <c r="A1235" t="s">
        <v>1891</v>
      </c>
      <c r="B1235" t="s">
        <v>51</v>
      </c>
      <c r="C1235" t="s">
        <v>1763</v>
      </c>
      <c r="D1235" t="s">
        <v>1763</v>
      </c>
      <c r="E1235" s="103">
        <v>1</v>
      </c>
      <c r="F1235" s="103">
        <v>677948</v>
      </c>
      <c r="G1235" s="103">
        <v>4</v>
      </c>
      <c r="H1235" t="s">
        <v>54</v>
      </c>
      <c r="I1235" s="103"/>
    </row>
    <row r="1236" spans="1:9" x14ac:dyDescent="0.3">
      <c r="A1236" t="s">
        <v>1892</v>
      </c>
      <c r="B1236" t="s">
        <v>51</v>
      </c>
      <c r="C1236" t="s">
        <v>1763</v>
      </c>
      <c r="D1236" t="s">
        <v>1764</v>
      </c>
      <c r="E1236" s="103">
        <v>0.47938014748534979</v>
      </c>
      <c r="F1236" s="103">
        <v>677948</v>
      </c>
      <c r="G1236" s="103">
        <v>4</v>
      </c>
      <c r="H1236" t="s">
        <v>54</v>
      </c>
      <c r="I1236" s="103"/>
    </row>
    <row r="1237" spans="1:9" x14ac:dyDescent="0.3">
      <c r="A1237" t="s">
        <v>1893</v>
      </c>
      <c r="B1237" t="s">
        <v>51</v>
      </c>
      <c r="C1237" t="s">
        <v>1763</v>
      </c>
      <c r="D1237" t="s">
        <v>340</v>
      </c>
      <c r="E1237" s="103">
        <v>0.93934428842478324</v>
      </c>
      <c r="F1237" s="103">
        <v>677948</v>
      </c>
      <c r="G1237" s="103">
        <v>4</v>
      </c>
      <c r="H1237" t="s">
        <v>54</v>
      </c>
      <c r="I1237" s="103"/>
    </row>
    <row r="1238" spans="1:9" x14ac:dyDescent="0.3">
      <c r="A1238" t="s">
        <v>1894</v>
      </c>
      <c r="B1238" t="s">
        <v>51</v>
      </c>
      <c r="C1238" t="s">
        <v>1763</v>
      </c>
      <c r="D1238" t="s">
        <v>777</v>
      </c>
      <c r="E1238" s="103">
        <v>1.0648375169841586</v>
      </c>
      <c r="F1238" s="103">
        <v>677948</v>
      </c>
      <c r="G1238" s="103">
        <v>4</v>
      </c>
      <c r="H1238" t="s">
        <v>54</v>
      </c>
      <c r="I1238" s="103"/>
    </row>
    <row r="1239" spans="1:9" x14ac:dyDescent="0.3">
      <c r="A1239" t="s">
        <v>1895</v>
      </c>
      <c r="B1239" t="s">
        <v>51</v>
      </c>
      <c r="C1239" t="s">
        <v>1763</v>
      </c>
      <c r="D1239" t="s">
        <v>776</v>
      </c>
      <c r="E1239" s="103">
        <v>2.5402667039517848</v>
      </c>
      <c r="F1239" s="103">
        <v>677948</v>
      </c>
      <c r="G1239" s="103">
        <v>4</v>
      </c>
      <c r="H1239" t="s">
        <v>54</v>
      </c>
      <c r="I1239" s="103"/>
    </row>
    <row r="1240" spans="1:9" x14ac:dyDescent="0.3">
      <c r="A1240" t="s">
        <v>1896</v>
      </c>
      <c r="B1240" t="s">
        <v>51</v>
      </c>
      <c r="C1240" t="s">
        <v>1764</v>
      </c>
      <c r="D1240" t="s">
        <v>40</v>
      </c>
      <c r="E1240" s="103">
        <v>2.3215623099759557</v>
      </c>
      <c r="F1240" s="103">
        <v>677948</v>
      </c>
      <c r="G1240" s="103">
        <v>4</v>
      </c>
      <c r="H1240" t="s">
        <v>54</v>
      </c>
      <c r="I1240" s="103"/>
    </row>
    <row r="1241" spans="1:9" x14ac:dyDescent="0.3">
      <c r="A1241" t="s">
        <v>5499</v>
      </c>
      <c r="B1241" t="s">
        <v>51</v>
      </c>
      <c r="C1241" t="s">
        <v>1764</v>
      </c>
      <c r="D1241" t="s">
        <v>5064</v>
      </c>
      <c r="E1241" s="103">
        <v>2.3496783737660611</v>
      </c>
      <c r="F1241" s="103">
        <v>677948</v>
      </c>
      <c r="G1241" s="103">
        <v>4</v>
      </c>
      <c r="H1241" t="s">
        <v>54</v>
      </c>
      <c r="I1241" s="103"/>
    </row>
    <row r="1242" spans="1:9" x14ac:dyDescent="0.3">
      <c r="A1242" t="s">
        <v>5500</v>
      </c>
      <c r="B1242" t="s">
        <v>51</v>
      </c>
      <c r="C1242" t="s">
        <v>1764</v>
      </c>
      <c r="D1242" t="s">
        <v>5065</v>
      </c>
      <c r="E1242" s="103">
        <v>2.3216571072225625</v>
      </c>
      <c r="F1242" s="103">
        <v>677948</v>
      </c>
      <c r="G1242" s="103">
        <v>4</v>
      </c>
      <c r="H1242" t="s">
        <v>54</v>
      </c>
      <c r="I1242" s="103"/>
    </row>
    <row r="1243" spans="1:9" x14ac:dyDescent="0.3">
      <c r="A1243" t="s">
        <v>5501</v>
      </c>
      <c r="B1243" t="s">
        <v>51</v>
      </c>
      <c r="C1243" t="s">
        <v>1764</v>
      </c>
      <c r="D1243" t="s">
        <v>5066</v>
      </c>
      <c r="E1243" s="103">
        <v>2.3489586790520431</v>
      </c>
      <c r="F1243" s="103">
        <v>677948</v>
      </c>
      <c r="G1243" s="103">
        <v>4</v>
      </c>
      <c r="H1243" t="s">
        <v>54</v>
      </c>
      <c r="I1243" s="103"/>
    </row>
    <row r="1244" spans="1:9" x14ac:dyDescent="0.3">
      <c r="A1244" t="s">
        <v>1897</v>
      </c>
      <c r="B1244" t="s">
        <v>51</v>
      </c>
      <c r="C1244" t="s">
        <v>1764</v>
      </c>
      <c r="D1244" t="s">
        <v>42</v>
      </c>
      <c r="E1244" s="103">
        <v>2.2855628714948679</v>
      </c>
      <c r="F1244" s="103">
        <v>677948</v>
      </c>
      <c r="G1244" s="103">
        <v>4</v>
      </c>
      <c r="H1244" t="s">
        <v>54</v>
      </c>
      <c r="I1244" s="103"/>
    </row>
    <row r="1245" spans="1:9" x14ac:dyDescent="0.3">
      <c r="A1245" t="s">
        <v>1898</v>
      </c>
      <c r="B1245" t="s">
        <v>51</v>
      </c>
      <c r="C1245" t="s">
        <v>1764</v>
      </c>
      <c r="D1245" t="s">
        <v>1763</v>
      </c>
      <c r="E1245" s="103">
        <v>2.3892379719074222</v>
      </c>
      <c r="F1245" s="103">
        <v>677948</v>
      </c>
      <c r="G1245" s="103">
        <v>4</v>
      </c>
      <c r="H1245" t="s">
        <v>54</v>
      </c>
      <c r="I1245" s="103"/>
    </row>
    <row r="1246" spans="1:9" x14ac:dyDescent="0.3">
      <c r="A1246" t="s">
        <v>1899</v>
      </c>
      <c r="B1246" t="s">
        <v>51</v>
      </c>
      <c r="C1246" t="s">
        <v>1764</v>
      </c>
      <c r="D1246" t="s">
        <v>1764</v>
      </c>
      <c r="E1246" s="103">
        <v>1</v>
      </c>
      <c r="F1246" s="103">
        <v>677948</v>
      </c>
      <c r="G1246" s="103">
        <v>4</v>
      </c>
      <c r="H1246" t="s">
        <v>54</v>
      </c>
      <c r="I1246" s="103"/>
    </row>
    <row r="1247" spans="1:9" x14ac:dyDescent="0.3">
      <c r="A1247" t="s">
        <v>1900</v>
      </c>
      <c r="B1247" t="s">
        <v>51</v>
      </c>
      <c r="C1247" t="s">
        <v>1764</v>
      </c>
      <c r="D1247" t="s">
        <v>340</v>
      </c>
      <c r="E1247" s="103">
        <v>2.2693282314886662</v>
      </c>
      <c r="F1247" s="103">
        <v>677948</v>
      </c>
      <c r="G1247" s="103">
        <v>4</v>
      </c>
      <c r="H1247" t="s">
        <v>54</v>
      </c>
      <c r="I1247" s="103"/>
    </row>
    <row r="1248" spans="1:9" x14ac:dyDescent="0.3">
      <c r="A1248" t="s">
        <v>1901</v>
      </c>
      <c r="B1248" t="s">
        <v>51</v>
      </c>
      <c r="C1248" t="s">
        <v>1764</v>
      </c>
      <c r="D1248" t="s">
        <v>777</v>
      </c>
      <c r="E1248" s="103">
        <v>2.5328785201925776</v>
      </c>
      <c r="F1248" s="103">
        <v>677948</v>
      </c>
      <c r="G1248" s="103">
        <v>4</v>
      </c>
      <c r="H1248" t="s">
        <v>54</v>
      </c>
      <c r="I1248" s="103"/>
    </row>
    <row r="1249" spans="1:9" x14ac:dyDescent="0.3">
      <c r="A1249" t="s">
        <v>1902</v>
      </c>
      <c r="B1249" t="s">
        <v>51</v>
      </c>
      <c r="C1249" t="s">
        <v>1764</v>
      </c>
      <c r="D1249" t="s">
        <v>776</v>
      </c>
      <c r="E1249" s="103">
        <v>6.0771442317752378</v>
      </c>
      <c r="F1249" s="103">
        <v>677948</v>
      </c>
      <c r="G1249" s="103">
        <v>4</v>
      </c>
      <c r="H1249" t="s">
        <v>54</v>
      </c>
      <c r="I1249" s="103"/>
    </row>
    <row r="1250" spans="1:9" x14ac:dyDescent="0.3">
      <c r="A1250" t="s">
        <v>876</v>
      </c>
      <c r="B1250" t="s">
        <v>51</v>
      </c>
      <c r="C1250" t="s">
        <v>340</v>
      </c>
      <c r="D1250" t="s">
        <v>40</v>
      </c>
      <c r="E1250" s="103">
        <v>1.04084239776263</v>
      </c>
      <c r="F1250" s="103">
        <v>677948</v>
      </c>
      <c r="G1250" s="103">
        <v>4</v>
      </c>
      <c r="H1250" t="s">
        <v>54</v>
      </c>
      <c r="I1250" s="103"/>
    </row>
    <row r="1251" spans="1:9" x14ac:dyDescent="0.3">
      <c r="A1251" t="s">
        <v>5502</v>
      </c>
      <c r="B1251" t="s">
        <v>51</v>
      </c>
      <c r="C1251" t="s">
        <v>340</v>
      </c>
      <c r="D1251" t="s">
        <v>5064</v>
      </c>
      <c r="E1251" s="103">
        <v>1.0519098827302731</v>
      </c>
      <c r="F1251" s="103">
        <v>677948</v>
      </c>
      <c r="G1251" s="103">
        <v>4</v>
      </c>
      <c r="H1251" t="s">
        <v>54</v>
      </c>
      <c r="I1251" s="103"/>
    </row>
    <row r="1252" spans="1:9" x14ac:dyDescent="0.3">
      <c r="A1252" t="s">
        <v>5503</v>
      </c>
      <c r="B1252" t="s">
        <v>51</v>
      </c>
      <c r="C1252" t="s">
        <v>340</v>
      </c>
      <c r="D1252" t="s">
        <v>5065</v>
      </c>
      <c r="E1252" s="103">
        <v>1.0421719330643628</v>
      </c>
      <c r="F1252" s="103">
        <v>677948</v>
      </c>
      <c r="G1252" s="103">
        <v>4</v>
      </c>
      <c r="H1252" t="s">
        <v>54</v>
      </c>
      <c r="I1252" s="103"/>
    </row>
    <row r="1253" spans="1:9" x14ac:dyDescent="0.3">
      <c r="A1253" t="s">
        <v>5504</v>
      </c>
      <c r="B1253" t="s">
        <v>51</v>
      </c>
      <c r="C1253" t="s">
        <v>340</v>
      </c>
      <c r="D1253" t="s">
        <v>5066</v>
      </c>
      <c r="E1253" s="103">
        <v>1.0515476442814384</v>
      </c>
      <c r="F1253" s="103">
        <v>677948</v>
      </c>
      <c r="G1253" s="103">
        <v>4</v>
      </c>
      <c r="H1253" t="s">
        <v>54</v>
      </c>
      <c r="I1253" s="103"/>
    </row>
    <row r="1254" spans="1:9" x14ac:dyDescent="0.3">
      <c r="A1254" t="s">
        <v>874</v>
      </c>
      <c r="B1254" t="s">
        <v>51</v>
      </c>
      <c r="C1254" t="s">
        <v>340</v>
      </c>
      <c r="D1254" t="s">
        <v>42</v>
      </c>
      <c r="E1254" s="103">
        <v>1.0309803897509291</v>
      </c>
      <c r="F1254" s="103">
        <v>677948</v>
      </c>
      <c r="G1254" s="103">
        <v>4</v>
      </c>
      <c r="H1254" t="s">
        <v>54</v>
      </c>
      <c r="I1254" s="103"/>
    </row>
    <row r="1255" spans="1:9" x14ac:dyDescent="0.3">
      <c r="A1255" t="s">
        <v>1903</v>
      </c>
      <c r="B1255" t="s">
        <v>51</v>
      </c>
      <c r="C1255" t="s">
        <v>340</v>
      </c>
      <c r="D1255" t="s">
        <v>1763</v>
      </c>
      <c r="E1255" s="103">
        <v>1.0841875842895425</v>
      </c>
      <c r="F1255" s="103">
        <v>677948</v>
      </c>
      <c r="G1255" s="103">
        <v>4</v>
      </c>
      <c r="H1255" t="s">
        <v>54</v>
      </c>
      <c r="I1255" s="103"/>
    </row>
    <row r="1256" spans="1:9" x14ac:dyDescent="0.3">
      <c r="A1256" t="s">
        <v>1904</v>
      </c>
      <c r="B1256" t="s">
        <v>51</v>
      </c>
      <c r="C1256" t="s">
        <v>340</v>
      </c>
      <c r="D1256" t="s">
        <v>1764</v>
      </c>
      <c r="E1256" s="103">
        <v>0.53058314852276334</v>
      </c>
      <c r="F1256" s="103">
        <v>677948</v>
      </c>
      <c r="G1256" s="103">
        <v>4</v>
      </c>
      <c r="H1256" t="s">
        <v>54</v>
      </c>
      <c r="I1256" s="103"/>
    </row>
    <row r="1257" spans="1:9" x14ac:dyDescent="0.3">
      <c r="A1257" t="s">
        <v>875</v>
      </c>
      <c r="B1257" t="s">
        <v>51</v>
      </c>
      <c r="C1257" t="s">
        <v>340</v>
      </c>
      <c r="D1257" t="s">
        <v>340</v>
      </c>
      <c r="E1257" s="103">
        <v>1</v>
      </c>
      <c r="F1257" s="103">
        <v>677948</v>
      </c>
      <c r="G1257" s="103">
        <v>4</v>
      </c>
      <c r="H1257" t="s">
        <v>54</v>
      </c>
      <c r="I1257" s="103"/>
    </row>
    <row r="1258" spans="1:9" x14ac:dyDescent="0.3">
      <c r="A1258" t="s">
        <v>546</v>
      </c>
      <c r="B1258" t="s">
        <v>51</v>
      </c>
      <c r="C1258" t="s">
        <v>340</v>
      </c>
      <c r="D1258" t="s">
        <v>777</v>
      </c>
      <c r="E1258" s="103">
        <v>1.1503175346809971</v>
      </c>
      <c r="F1258" s="103">
        <v>677948</v>
      </c>
      <c r="G1258" s="103">
        <v>4</v>
      </c>
      <c r="H1258" t="s">
        <v>54</v>
      </c>
      <c r="I1258" s="103"/>
    </row>
    <row r="1259" spans="1:9" x14ac:dyDescent="0.3">
      <c r="A1259" t="s">
        <v>550</v>
      </c>
      <c r="B1259" t="s">
        <v>51</v>
      </c>
      <c r="C1259" t="s">
        <v>340</v>
      </c>
      <c r="D1259" t="s">
        <v>776</v>
      </c>
      <c r="E1259" s="103">
        <v>2.739997240619672</v>
      </c>
      <c r="F1259" s="103">
        <v>677948</v>
      </c>
      <c r="G1259" s="103">
        <v>4</v>
      </c>
      <c r="H1259" t="s">
        <v>54</v>
      </c>
      <c r="I1259" s="103"/>
    </row>
    <row r="1260" spans="1:9" x14ac:dyDescent="0.3">
      <c r="A1260" t="s">
        <v>8772</v>
      </c>
      <c r="B1260" t="s">
        <v>51</v>
      </c>
      <c r="C1260" t="s">
        <v>8750</v>
      </c>
      <c r="D1260" t="s">
        <v>40</v>
      </c>
      <c r="E1260" s="103">
        <v>4.2727435657541647E-2</v>
      </c>
      <c r="F1260" s="103">
        <v>677948</v>
      </c>
      <c r="G1260" s="103">
        <v>4</v>
      </c>
      <c r="H1260" t="s">
        <v>54</v>
      </c>
      <c r="I1260" s="103"/>
    </row>
    <row r="1261" spans="1:9" x14ac:dyDescent="0.3">
      <c r="A1261" t="s">
        <v>8948</v>
      </c>
      <c r="B1261" t="s">
        <v>51</v>
      </c>
      <c r="C1261" t="s">
        <v>8750</v>
      </c>
      <c r="D1261" t="s">
        <v>5064</v>
      </c>
      <c r="E1261" s="103">
        <v>4.3138706720044072E-2</v>
      </c>
      <c r="F1261" s="103">
        <v>677948</v>
      </c>
      <c r="G1261" s="103">
        <v>4</v>
      </c>
      <c r="H1261" t="s">
        <v>54</v>
      </c>
      <c r="I1261" s="103"/>
    </row>
    <row r="1262" spans="1:9" x14ac:dyDescent="0.3">
      <c r="A1262" t="s">
        <v>8949</v>
      </c>
      <c r="B1262" t="s">
        <v>51</v>
      </c>
      <c r="C1262" t="s">
        <v>8750</v>
      </c>
      <c r="D1262" t="s">
        <v>5065</v>
      </c>
      <c r="E1262" s="103">
        <v>4.2743016280416213E-2</v>
      </c>
      <c r="F1262" s="103">
        <v>677948</v>
      </c>
      <c r="G1262" s="103">
        <v>4</v>
      </c>
      <c r="H1262" t="s">
        <v>54</v>
      </c>
      <c r="I1262" s="103"/>
    </row>
    <row r="1263" spans="1:9" x14ac:dyDescent="0.3">
      <c r="A1263" t="s">
        <v>8950</v>
      </c>
      <c r="B1263" t="s">
        <v>51</v>
      </c>
      <c r="C1263" t="s">
        <v>8750</v>
      </c>
      <c r="D1263" t="s">
        <v>5066</v>
      </c>
      <c r="E1263" s="103">
        <v>4.3121945821360717E-2</v>
      </c>
      <c r="F1263" s="103">
        <v>677948</v>
      </c>
      <c r="G1263" s="103">
        <v>4</v>
      </c>
      <c r="H1263" t="s">
        <v>54</v>
      </c>
      <c r="I1263" s="103"/>
    </row>
    <row r="1264" spans="1:9" x14ac:dyDescent="0.3">
      <c r="A1264" t="s">
        <v>8773</v>
      </c>
      <c r="B1264" t="s">
        <v>51</v>
      </c>
      <c r="C1264" t="s">
        <v>8750</v>
      </c>
      <c r="D1264" t="s">
        <v>42</v>
      </c>
      <c r="E1264" s="103">
        <v>4.2320383021938919E-2</v>
      </c>
      <c r="F1264" s="103">
        <v>677948</v>
      </c>
      <c r="G1264" s="103">
        <v>4</v>
      </c>
      <c r="H1264" t="s">
        <v>54</v>
      </c>
      <c r="I1264" s="103"/>
    </row>
    <row r="1265" spans="1:9" x14ac:dyDescent="0.3">
      <c r="A1265" t="s">
        <v>8774</v>
      </c>
      <c r="B1265" t="s">
        <v>51</v>
      </c>
      <c r="C1265" t="s">
        <v>8750</v>
      </c>
      <c r="D1265" t="s">
        <v>1763</v>
      </c>
      <c r="E1265" s="103">
        <v>4.543902660502451E-2</v>
      </c>
      <c r="F1265" s="103">
        <v>677948</v>
      </c>
      <c r="G1265" s="103">
        <v>4</v>
      </c>
      <c r="H1265" t="s">
        <v>54</v>
      </c>
      <c r="I1265" s="103"/>
    </row>
    <row r="1266" spans="1:9" x14ac:dyDescent="0.3">
      <c r="A1266" t="s">
        <v>8775</v>
      </c>
      <c r="B1266" t="s">
        <v>51</v>
      </c>
      <c r="C1266" t="s">
        <v>8750</v>
      </c>
      <c r="D1266" t="s">
        <v>1764</v>
      </c>
      <c r="E1266" s="103">
        <v>2.2567073779184103E-2</v>
      </c>
      <c r="F1266" s="103">
        <v>677948</v>
      </c>
      <c r="G1266" s="103">
        <v>4</v>
      </c>
      <c r="H1266" t="s">
        <v>54</v>
      </c>
      <c r="I1266" s="103"/>
    </row>
    <row r="1267" spans="1:9" x14ac:dyDescent="0.3">
      <c r="A1267" t="s">
        <v>8776</v>
      </c>
      <c r="B1267" t="s">
        <v>51</v>
      </c>
      <c r="C1267" t="s">
        <v>8750</v>
      </c>
      <c r="D1267" t="s">
        <v>340</v>
      </c>
      <c r="E1267" s="103">
        <v>4.1107092804090022E-2</v>
      </c>
      <c r="F1267" s="103">
        <v>677948</v>
      </c>
      <c r="G1267" s="103">
        <v>4</v>
      </c>
      <c r="H1267" t="s">
        <v>54</v>
      </c>
      <c r="I1267" s="103"/>
    </row>
    <row r="1268" spans="1:9" x14ac:dyDescent="0.3">
      <c r="A1268" t="s">
        <v>8777</v>
      </c>
      <c r="B1268" t="s">
        <v>51</v>
      </c>
      <c r="C1268" t="s">
        <v>8750</v>
      </c>
      <c r="D1268" t="s">
        <v>777</v>
      </c>
      <c r="E1268" s="103">
        <v>4.7232575213015514E-2</v>
      </c>
      <c r="F1268" s="103">
        <v>677948</v>
      </c>
      <c r="G1268" s="103">
        <v>4</v>
      </c>
      <c r="H1268" t="s">
        <v>54</v>
      </c>
      <c r="I1268" s="103"/>
    </row>
    <row r="1269" spans="1:9" x14ac:dyDescent="0.3">
      <c r="A1269" t="s">
        <v>8778</v>
      </c>
      <c r="B1269" t="s">
        <v>51</v>
      </c>
      <c r="C1269" t="s">
        <v>8750</v>
      </c>
      <c r="D1269" t="s">
        <v>776</v>
      </c>
      <c r="E1269" s="103">
        <v>0.112445542032098</v>
      </c>
      <c r="F1269" s="103">
        <v>677948</v>
      </c>
      <c r="G1269" s="103">
        <v>4</v>
      </c>
      <c r="H1269" t="s">
        <v>54</v>
      </c>
      <c r="I1269" s="103"/>
    </row>
    <row r="1270" spans="1:9" x14ac:dyDescent="0.3">
      <c r="A1270" t="s">
        <v>9039</v>
      </c>
      <c r="B1270" t="s">
        <v>51</v>
      </c>
      <c r="C1270" t="s">
        <v>9007</v>
      </c>
      <c r="D1270" t="s">
        <v>40</v>
      </c>
      <c r="E1270" s="103">
        <v>1.0772110073750254E-2</v>
      </c>
      <c r="F1270" s="103">
        <v>677948</v>
      </c>
      <c r="G1270" s="103">
        <v>4</v>
      </c>
      <c r="H1270" t="s">
        <v>54</v>
      </c>
      <c r="I1270" s="103"/>
    </row>
    <row r="1271" spans="1:9" x14ac:dyDescent="0.3">
      <c r="A1271" t="s">
        <v>9040</v>
      </c>
      <c r="B1271" t="s">
        <v>51</v>
      </c>
      <c r="C1271" t="s">
        <v>9007</v>
      </c>
      <c r="D1271" t="s">
        <v>5064</v>
      </c>
      <c r="E1271" s="103">
        <v>1.0874939301966303E-2</v>
      </c>
      <c r="F1271" s="103">
        <v>677948</v>
      </c>
      <c r="G1271" s="103">
        <v>4</v>
      </c>
      <c r="H1271" t="s">
        <v>54</v>
      </c>
      <c r="I1271" s="103"/>
    </row>
    <row r="1272" spans="1:9" x14ac:dyDescent="0.3">
      <c r="A1272" t="s">
        <v>9041</v>
      </c>
      <c r="B1272" t="s">
        <v>51</v>
      </c>
      <c r="C1272" t="s">
        <v>9007</v>
      </c>
      <c r="D1272" t="s">
        <v>5065</v>
      </c>
      <c r="E1272" s="103">
        <v>1.0773433427628376E-2</v>
      </c>
      <c r="F1272" s="103">
        <v>677948</v>
      </c>
      <c r="G1272" s="103">
        <v>4</v>
      </c>
      <c r="H1272" t="s">
        <v>54</v>
      </c>
      <c r="I1272" s="103"/>
    </row>
    <row r="1273" spans="1:9" x14ac:dyDescent="0.3">
      <c r="A1273" t="s">
        <v>9042</v>
      </c>
      <c r="B1273" t="s">
        <v>51</v>
      </c>
      <c r="C1273" t="s">
        <v>9007</v>
      </c>
      <c r="D1273" t="s">
        <v>5066</v>
      </c>
      <c r="E1273" s="103">
        <v>1.0869512578852551E-2</v>
      </c>
      <c r="F1273" s="103">
        <v>677948</v>
      </c>
      <c r="G1273" s="103">
        <v>4</v>
      </c>
      <c r="H1273" t="s">
        <v>54</v>
      </c>
      <c r="I1273" s="103"/>
    </row>
    <row r="1274" spans="1:9" x14ac:dyDescent="0.3">
      <c r="A1274" t="s">
        <v>9043</v>
      </c>
      <c r="B1274" t="s">
        <v>51</v>
      </c>
      <c r="C1274" t="s">
        <v>9007</v>
      </c>
      <c r="D1274" t="s">
        <v>42</v>
      </c>
      <c r="E1274" s="103">
        <v>1.0643183574095749E-2</v>
      </c>
      <c r="F1274" s="103">
        <v>677948</v>
      </c>
      <c r="G1274" s="103">
        <v>4</v>
      </c>
      <c r="H1274" t="s">
        <v>54</v>
      </c>
      <c r="I1274" s="103"/>
    </row>
    <row r="1275" spans="1:9" x14ac:dyDescent="0.3">
      <c r="A1275" t="s">
        <v>9044</v>
      </c>
      <c r="B1275" t="s">
        <v>51</v>
      </c>
      <c r="C1275" t="s">
        <v>9007</v>
      </c>
      <c r="D1275" t="s">
        <v>1763</v>
      </c>
      <c r="E1275" s="103">
        <v>1.1567683649516991E-2</v>
      </c>
      <c r="F1275" s="103">
        <v>677948</v>
      </c>
      <c r="G1275" s="103">
        <v>4</v>
      </c>
      <c r="H1275" t="s">
        <v>54</v>
      </c>
      <c r="I1275" s="103"/>
    </row>
    <row r="1276" spans="1:9" x14ac:dyDescent="0.3">
      <c r="A1276" t="s">
        <v>9045</v>
      </c>
      <c r="B1276" t="s">
        <v>51</v>
      </c>
      <c r="C1276" t="s">
        <v>9007</v>
      </c>
      <c r="D1276" t="s">
        <v>1764</v>
      </c>
      <c r="E1276" s="103">
        <v>5.4954532605764354E-3</v>
      </c>
      <c r="F1276" s="103">
        <v>677948</v>
      </c>
      <c r="G1276" s="103">
        <v>4</v>
      </c>
      <c r="H1276" t="s">
        <v>54</v>
      </c>
      <c r="I1276" s="103"/>
    </row>
    <row r="1277" spans="1:9" x14ac:dyDescent="0.3">
      <c r="A1277" t="s">
        <v>9046</v>
      </c>
      <c r="B1277" t="s">
        <v>51</v>
      </c>
      <c r="C1277" t="s">
        <v>9007</v>
      </c>
      <c r="D1277" t="s">
        <v>340</v>
      </c>
      <c r="E1277" s="103">
        <v>1.0361196202740626E-2</v>
      </c>
      <c r="F1277" s="103">
        <v>677948</v>
      </c>
      <c r="G1277" s="103">
        <v>4</v>
      </c>
      <c r="H1277" t="s">
        <v>54</v>
      </c>
      <c r="I1277" s="103"/>
    </row>
    <row r="1278" spans="1:9" x14ac:dyDescent="0.3">
      <c r="A1278" t="s">
        <v>9047</v>
      </c>
      <c r="B1278" t="s">
        <v>51</v>
      </c>
      <c r="C1278" t="s">
        <v>9007</v>
      </c>
      <c r="D1278" t="s">
        <v>777</v>
      </c>
      <c r="E1278" s="103">
        <v>1.1993349791509619E-2</v>
      </c>
      <c r="F1278" s="103">
        <v>677948</v>
      </c>
      <c r="G1278" s="103">
        <v>4</v>
      </c>
      <c r="H1278" t="s">
        <v>54</v>
      </c>
      <c r="I1278" s="103"/>
    </row>
    <row r="1279" spans="1:9" x14ac:dyDescent="0.3">
      <c r="A1279" t="s">
        <v>9048</v>
      </c>
      <c r="B1279" t="s">
        <v>51</v>
      </c>
      <c r="C1279" t="s">
        <v>9007</v>
      </c>
      <c r="D1279" t="s">
        <v>776</v>
      </c>
      <c r="E1279" s="103">
        <v>2.8410134792234157E-2</v>
      </c>
      <c r="F1279" s="103">
        <v>677948</v>
      </c>
      <c r="G1279" s="103">
        <v>4</v>
      </c>
      <c r="H1279" t="s">
        <v>54</v>
      </c>
      <c r="I1279" s="103"/>
    </row>
    <row r="1280" spans="1:9" x14ac:dyDescent="0.3">
      <c r="A1280" t="s">
        <v>879</v>
      </c>
      <c r="B1280" t="s">
        <v>51</v>
      </c>
      <c r="C1280" t="s">
        <v>353</v>
      </c>
      <c r="D1280" t="s">
        <v>40</v>
      </c>
      <c r="E1280" s="103">
        <v>9.0598760977307E-3</v>
      </c>
      <c r="F1280" s="103">
        <v>677948</v>
      </c>
      <c r="G1280" s="103">
        <v>4</v>
      </c>
      <c r="H1280" t="s">
        <v>54</v>
      </c>
      <c r="I1280" s="103"/>
    </row>
    <row r="1281" spans="1:9" x14ac:dyDescent="0.3">
      <c r="A1281" t="s">
        <v>5505</v>
      </c>
      <c r="B1281" t="s">
        <v>51</v>
      </c>
      <c r="C1281" t="s">
        <v>353</v>
      </c>
      <c r="D1281" t="s">
        <v>5064</v>
      </c>
      <c r="E1281" s="103">
        <v>9.7580137900834044E-3</v>
      </c>
      <c r="F1281" s="103">
        <v>677948</v>
      </c>
      <c r="G1281" s="103">
        <v>4</v>
      </c>
      <c r="H1281" t="s">
        <v>54</v>
      </c>
      <c r="I1281" s="103"/>
    </row>
    <row r="1282" spans="1:9" x14ac:dyDescent="0.3">
      <c r="A1282" t="s">
        <v>5506</v>
      </c>
      <c r="B1282" t="s">
        <v>51</v>
      </c>
      <c r="C1282" t="s">
        <v>353</v>
      </c>
      <c r="D1282" t="s">
        <v>5065</v>
      </c>
      <c r="E1282" s="103">
        <v>9.0598760977307E-3</v>
      </c>
      <c r="F1282" s="103">
        <v>677948</v>
      </c>
      <c r="G1282" s="103">
        <v>4</v>
      </c>
      <c r="H1282" t="s">
        <v>54</v>
      </c>
      <c r="I1282" s="103"/>
    </row>
    <row r="1283" spans="1:9" x14ac:dyDescent="0.3">
      <c r="A1283" t="s">
        <v>5507</v>
      </c>
      <c r="B1283" t="s">
        <v>51</v>
      </c>
      <c r="C1283" t="s">
        <v>353</v>
      </c>
      <c r="D1283" t="s">
        <v>5066</v>
      </c>
      <c r="E1283" s="103">
        <v>9.7576608264425494E-3</v>
      </c>
      <c r="F1283" s="103">
        <v>677948</v>
      </c>
      <c r="G1283" s="103">
        <v>4</v>
      </c>
      <c r="H1283" t="s">
        <v>54</v>
      </c>
      <c r="I1283" s="103"/>
    </row>
    <row r="1284" spans="1:9" x14ac:dyDescent="0.3">
      <c r="A1284" t="s">
        <v>877</v>
      </c>
      <c r="B1284" t="s">
        <v>51</v>
      </c>
      <c r="C1284" t="s">
        <v>353</v>
      </c>
      <c r="D1284" t="s">
        <v>42</v>
      </c>
      <c r="E1284" s="103">
        <v>9.5445220330340648E-3</v>
      </c>
      <c r="F1284" s="103">
        <v>677948</v>
      </c>
      <c r="G1284" s="103">
        <v>4</v>
      </c>
      <c r="H1284" t="s">
        <v>54</v>
      </c>
      <c r="I1284" s="103"/>
    </row>
    <row r="1285" spans="1:9" x14ac:dyDescent="0.3">
      <c r="A1285" t="s">
        <v>1909</v>
      </c>
      <c r="B1285" t="s">
        <v>51</v>
      </c>
      <c r="C1285" t="s">
        <v>353</v>
      </c>
      <c r="D1285" t="s">
        <v>1763</v>
      </c>
      <c r="E1285" s="103">
        <v>9.9782707027718746E-3</v>
      </c>
      <c r="F1285" s="103">
        <v>677948</v>
      </c>
      <c r="G1285" s="103">
        <v>4</v>
      </c>
      <c r="H1285" t="s">
        <v>54</v>
      </c>
      <c r="I1285" s="103"/>
    </row>
    <row r="1286" spans="1:9" x14ac:dyDescent="0.3">
      <c r="A1286" t="s">
        <v>1910</v>
      </c>
      <c r="B1286" t="s">
        <v>51</v>
      </c>
      <c r="C1286" t="s">
        <v>353</v>
      </c>
      <c r="D1286" t="s">
        <v>1764</v>
      </c>
      <c r="E1286" s="103">
        <v>3.6579658770524723E-3</v>
      </c>
      <c r="F1286" s="103">
        <v>677948</v>
      </c>
      <c r="G1286" s="103">
        <v>4</v>
      </c>
      <c r="H1286" t="s">
        <v>54</v>
      </c>
      <c r="I1286" s="103"/>
    </row>
    <row r="1287" spans="1:9" x14ac:dyDescent="0.3">
      <c r="A1287" t="s">
        <v>878</v>
      </c>
      <c r="B1287" t="s">
        <v>51</v>
      </c>
      <c r="C1287" t="s">
        <v>353</v>
      </c>
      <c r="D1287" t="s">
        <v>340</v>
      </c>
      <c r="E1287" s="103">
        <v>9.4624348141997029E-3</v>
      </c>
      <c r="F1287" s="103">
        <v>677948</v>
      </c>
      <c r="G1287" s="103">
        <v>4</v>
      </c>
      <c r="H1287" t="s">
        <v>54</v>
      </c>
      <c r="I1287" s="103"/>
    </row>
    <row r="1288" spans="1:9" x14ac:dyDescent="0.3">
      <c r="A1288" t="s">
        <v>554</v>
      </c>
      <c r="B1288" t="s">
        <v>51</v>
      </c>
      <c r="C1288" t="s">
        <v>353</v>
      </c>
      <c r="D1288" t="s">
        <v>777</v>
      </c>
      <c r="E1288" s="103">
        <v>9.5229092434663438E-3</v>
      </c>
      <c r="F1288" s="103">
        <v>677948</v>
      </c>
      <c r="G1288" s="103">
        <v>4</v>
      </c>
      <c r="H1288" t="s">
        <v>54</v>
      </c>
      <c r="I1288" s="103"/>
    </row>
    <row r="1289" spans="1:9" x14ac:dyDescent="0.3">
      <c r="A1289" t="s">
        <v>555</v>
      </c>
      <c r="B1289" t="s">
        <v>51</v>
      </c>
      <c r="C1289" t="s">
        <v>353</v>
      </c>
      <c r="D1289" t="s">
        <v>776</v>
      </c>
      <c r="E1289" s="103">
        <v>2.362017394489474E-2</v>
      </c>
      <c r="F1289" s="103">
        <v>677948</v>
      </c>
      <c r="G1289" s="103">
        <v>4</v>
      </c>
      <c r="H1289" t="s">
        <v>54</v>
      </c>
      <c r="I1289" s="103"/>
    </row>
    <row r="1290" spans="1:9" x14ac:dyDescent="0.3">
      <c r="A1290" t="s">
        <v>4431</v>
      </c>
      <c r="B1290" t="s">
        <v>51</v>
      </c>
      <c r="C1290" t="s">
        <v>4351</v>
      </c>
      <c r="D1290" t="s">
        <v>40</v>
      </c>
      <c r="E1290" s="103">
        <v>4.6152388633823233E-4</v>
      </c>
      <c r="F1290" s="103">
        <v>677948</v>
      </c>
      <c r="G1290" s="103">
        <v>4</v>
      </c>
      <c r="H1290" t="s">
        <v>54</v>
      </c>
      <c r="I1290" s="103"/>
    </row>
    <row r="1291" spans="1:9" x14ac:dyDescent="0.3">
      <c r="A1291" t="s">
        <v>5403</v>
      </c>
      <c r="B1291" t="s">
        <v>51</v>
      </c>
      <c r="C1291" t="s">
        <v>4351</v>
      </c>
      <c r="D1291" t="s">
        <v>5064</v>
      </c>
      <c r="E1291" s="103">
        <v>4.9855465142456827E-4</v>
      </c>
      <c r="F1291" s="103">
        <v>677948</v>
      </c>
      <c r="G1291" s="103">
        <v>4</v>
      </c>
      <c r="H1291" t="s">
        <v>54</v>
      </c>
      <c r="I1291" s="103"/>
    </row>
    <row r="1292" spans="1:9" x14ac:dyDescent="0.3">
      <c r="A1292" t="s">
        <v>5404</v>
      </c>
      <c r="B1292" t="s">
        <v>51</v>
      </c>
      <c r="C1292" t="s">
        <v>4351</v>
      </c>
      <c r="D1292" t="s">
        <v>5065</v>
      </c>
      <c r="E1292" s="103">
        <v>4.9259155444012295E-4</v>
      </c>
      <c r="F1292" s="103">
        <v>677948</v>
      </c>
      <c r="G1292" s="103">
        <v>4</v>
      </c>
      <c r="H1292" t="s">
        <v>54</v>
      </c>
      <c r="I1292" s="103"/>
    </row>
    <row r="1293" spans="1:9" x14ac:dyDescent="0.3">
      <c r="A1293" t="s">
        <v>5405</v>
      </c>
      <c r="B1293" t="s">
        <v>51</v>
      </c>
      <c r="C1293" t="s">
        <v>4351</v>
      </c>
      <c r="D1293" t="s">
        <v>5066</v>
      </c>
      <c r="E1293" s="103">
        <v>4.9292801437210269E-4</v>
      </c>
      <c r="F1293" s="103">
        <v>677948</v>
      </c>
      <c r="G1293" s="103">
        <v>4</v>
      </c>
      <c r="H1293" t="s">
        <v>54</v>
      </c>
      <c r="I1293" s="103"/>
    </row>
    <row r="1294" spans="1:9" x14ac:dyDescent="0.3">
      <c r="A1294" t="s">
        <v>4432</v>
      </c>
      <c r="B1294" t="s">
        <v>51</v>
      </c>
      <c r="C1294" t="s">
        <v>4351</v>
      </c>
      <c r="D1294" t="s">
        <v>42</v>
      </c>
      <c r="E1294" s="103">
        <v>4.9441330345760201E-4</v>
      </c>
      <c r="F1294" s="103">
        <v>677948</v>
      </c>
      <c r="G1294" s="103">
        <v>4</v>
      </c>
      <c r="H1294" t="s">
        <v>54</v>
      </c>
      <c r="I1294" s="103"/>
    </row>
    <row r="1295" spans="1:9" x14ac:dyDescent="0.3">
      <c r="A1295" t="s">
        <v>4433</v>
      </c>
      <c r="B1295" t="s">
        <v>51</v>
      </c>
      <c r="C1295" t="s">
        <v>4351</v>
      </c>
      <c r="D1295" t="s">
        <v>1763</v>
      </c>
      <c r="E1295" s="103">
        <v>5.4188786945773271E-4</v>
      </c>
      <c r="F1295" s="103">
        <v>677948</v>
      </c>
      <c r="G1295" s="103">
        <v>4</v>
      </c>
      <c r="H1295" t="s">
        <v>54</v>
      </c>
      <c r="I1295" s="103"/>
    </row>
    <row r="1296" spans="1:9" x14ac:dyDescent="0.3">
      <c r="A1296" t="s">
        <v>4434</v>
      </c>
      <c r="B1296" t="s">
        <v>51</v>
      </c>
      <c r="C1296" t="s">
        <v>4351</v>
      </c>
      <c r="D1296" t="s">
        <v>1764</v>
      </c>
      <c r="E1296" s="103">
        <v>3.6233532886609482E-4</v>
      </c>
      <c r="F1296" s="103">
        <v>677948</v>
      </c>
      <c r="G1296" s="103">
        <v>4</v>
      </c>
      <c r="H1296" t="s">
        <v>54</v>
      </c>
      <c r="I1296" s="103"/>
    </row>
    <row r="1297" spans="1:9" x14ac:dyDescent="0.3">
      <c r="A1297" t="s">
        <v>4435</v>
      </c>
      <c r="B1297" t="s">
        <v>51</v>
      </c>
      <c r="C1297" t="s">
        <v>4351</v>
      </c>
      <c r="D1297" t="s">
        <v>340</v>
      </c>
      <c r="E1297" s="103">
        <v>3.5708995757240662E-4</v>
      </c>
      <c r="F1297" s="103">
        <v>677948</v>
      </c>
      <c r="G1297" s="103">
        <v>4</v>
      </c>
      <c r="H1297" t="s">
        <v>54</v>
      </c>
      <c r="I1297" s="103"/>
    </row>
    <row r="1298" spans="1:9" x14ac:dyDescent="0.3">
      <c r="A1298" t="s">
        <v>4436</v>
      </c>
      <c r="B1298" t="s">
        <v>51</v>
      </c>
      <c r="C1298" t="s">
        <v>4351</v>
      </c>
      <c r="D1298" t="s">
        <v>777</v>
      </c>
      <c r="E1298" s="103">
        <v>4.7244304849609648E-4</v>
      </c>
      <c r="F1298" s="103">
        <v>677948</v>
      </c>
      <c r="G1298" s="103">
        <v>4</v>
      </c>
      <c r="H1298" t="s">
        <v>54</v>
      </c>
      <c r="I1298" s="103"/>
    </row>
    <row r="1299" spans="1:9" x14ac:dyDescent="0.3">
      <c r="A1299" t="s">
        <v>4437</v>
      </c>
      <c r="B1299" t="s">
        <v>51</v>
      </c>
      <c r="C1299" t="s">
        <v>4351</v>
      </c>
      <c r="D1299" t="s">
        <v>776</v>
      </c>
      <c r="E1299" s="103">
        <v>1.2041779758060226E-3</v>
      </c>
      <c r="F1299" s="103">
        <v>677948</v>
      </c>
      <c r="G1299" s="103">
        <v>4</v>
      </c>
      <c r="H1299" t="s">
        <v>54</v>
      </c>
      <c r="I1299" s="103"/>
    </row>
    <row r="1300" spans="1:9" x14ac:dyDescent="0.3">
      <c r="A1300" t="s">
        <v>4417</v>
      </c>
      <c r="B1300" t="s">
        <v>51</v>
      </c>
      <c r="C1300" t="s">
        <v>4352</v>
      </c>
      <c r="D1300" t="s">
        <v>40</v>
      </c>
      <c r="E1300" s="103">
        <v>0</v>
      </c>
      <c r="F1300" s="103">
        <v>677948</v>
      </c>
      <c r="G1300" s="103">
        <v>4</v>
      </c>
      <c r="H1300" t="s">
        <v>54</v>
      </c>
      <c r="I1300" s="103"/>
    </row>
    <row r="1301" spans="1:9" x14ac:dyDescent="0.3">
      <c r="A1301" t="s">
        <v>5406</v>
      </c>
      <c r="B1301" t="s">
        <v>51</v>
      </c>
      <c r="C1301" t="s">
        <v>4352</v>
      </c>
      <c r="D1301" t="s">
        <v>5064</v>
      </c>
      <c r="E1301" s="103">
        <v>0</v>
      </c>
      <c r="F1301" s="103">
        <v>677948</v>
      </c>
      <c r="G1301" s="103">
        <v>4</v>
      </c>
      <c r="H1301" t="s">
        <v>54</v>
      </c>
      <c r="I1301" s="103"/>
    </row>
    <row r="1302" spans="1:9" x14ac:dyDescent="0.3">
      <c r="A1302" t="s">
        <v>5407</v>
      </c>
      <c r="B1302" t="s">
        <v>51</v>
      </c>
      <c r="C1302" t="s">
        <v>4352</v>
      </c>
      <c r="D1302" t="s">
        <v>5065</v>
      </c>
      <c r="E1302" s="103">
        <v>0</v>
      </c>
      <c r="F1302" s="103">
        <v>677948</v>
      </c>
      <c r="G1302" s="103">
        <v>4</v>
      </c>
      <c r="H1302" t="s">
        <v>54</v>
      </c>
      <c r="I1302" s="103"/>
    </row>
    <row r="1303" spans="1:9" x14ac:dyDescent="0.3">
      <c r="A1303" t="s">
        <v>5408</v>
      </c>
      <c r="B1303" t="s">
        <v>51</v>
      </c>
      <c r="C1303" t="s">
        <v>4352</v>
      </c>
      <c r="D1303" t="s">
        <v>5066</v>
      </c>
      <c r="E1303" s="103">
        <v>0</v>
      </c>
      <c r="F1303" s="103">
        <v>677948</v>
      </c>
      <c r="G1303" s="103">
        <v>4</v>
      </c>
      <c r="H1303" t="s">
        <v>54</v>
      </c>
      <c r="I1303" s="103"/>
    </row>
    <row r="1304" spans="1:9" x14ac:dyDescent="0.3">
      <c r="A1304" t="s">
        <v>4418</v>
      </c>
      <c r="B1304" t="s">
        <v>51</v>
      </c>
      <c r="C1304" t="s">
        <v>4352</v>
      </c>
      <c r="D1304" t="s">
        <v>42</v>
      </c>
      <c r="E1304" s="103">
        <v>0</v>
      </c>
      <c r="F1304" s="103">
        <v>677948</v>
      </c>
      <c r="G1304" s="103">
        <v>4</v>
      </c>
      <c r="H1304" t="s">
        <v>54</v>
      </c>
      <c r="I1304" s="103"/>
    </row>
    <row r="1305" spans="1:9" x14ac:dyDescent="0.3">
      <c r="A1305" t="s">
        <v>4419</v>
      </c>
      <c r="B1305" t="s">
        <v>51</v>
      </c>
      <c r="C1305" t="s">
        <v>4352</v>
      </c>
      <c r="D1305" t="s">
        <v>1763</v>
      </c>
      <c r="E1305" s="103">
        <v>0</v>
      </c>
      <c r="F1305" s="103">
        <v>677948</v>
      </c>
      <c r="G1305" s="103">
        <v>4</v>
      </c>
      <c r="H1305" t="s">
        <v>54</v>
      </c>
      <c r="I1305" s="103"/>
    </row>
    <row r="1306" spans="1:9" x14ac:dyDescent="0.3">
      <c r="A1306" t="s">
        <v>4420</v>
      </c>
      <c r="B1306" t="s">
        <v>51</v>
      </c>
      <c r="C1306" t="s">
        <v>4352</v>
      </c>
      <c r="D1306" t="s">
        <v>1764</v>
      </c>
      <c r="E1306" s="103">
        <v>0</v>
      </c>
      <c r="F1306" s="103">
        <v>677948</v>
      </c>
      <c r="G1306" s="103">
        <v>4</v>
      </c>
      <c r="H1306" t="s">
        <v>54</v>
      </c>
      <c r="I1306" s="103"/>
    </row>
    <row r="1307" spans="1:9" x14ac:dyDescent="0.3">
      <c r="A1307" t="s">
        <v>4421</v>
      </c>
      <c r="B1307" t="s">
        <v>51</v>
      </c>
      <c r="C1307" t="s">
        <v>4352</v>
      </c>
      <c r="D1307" t="s">
        <v>340</v>
      </c>
      <c r="E1307" s="103">
        <v>0</v>
      </c>
      <c r="F1307" s="103">
        <v>677948</v>
      </c>
      <c r="G1307" s="103">
        <v>4</v>
      </c>
      <c r="H1307" t="s">
        <v>54</v>
      </c>
      <c r="I1307" s="103"/>
    </row>
    <row r="1308" spans="1:9" x14ac:dyDescent="0.3">
      <c r="A1308" t="s">
        <v>4422</v>
      </c>
      <c r="B1308" t="s">
        <v>51</v>
      </c>
      <c r="C1308" t="s">
        <v>4352</v>
      </c>
      <c r="D1308" t="s">
        <v>777</v>
      </c>
      <c r="E1308" s="103">
        <v>0</v>
      </c>
      <c r="F1308" s="103">
        <v>677948</v>
      </c>
      <c r="G1308" s="103">
        <v>4</v>
      </c>
      <c r="H1308" t="s">
        <v>54</v>
      </c>
      <c r="I1308" s="103"/>
    </row>
    <row r="1309" spans="1:9" x14ac:dyDescent="0.3">
      <c r="A1309" t="s">
        <v>4423</v>
      </c>
      <c r="B1309" t="s">
        <v>51</v>
      </c>
      <c r="C1309" t="s">
        <v>4352</v>
      </c>
      <c r="D1309" t="s">
        <v>776</v>
      </c>
      <c r="E1309" s="103">
        <v>0</v>
      </c>
      <c r="F1309" s="103">
        <v>677948</v>
      </c>
      <c r="G1309" s="103">
        <v>4</v>
      </c>
      <c r="H1309" t="s">
        <v>54</v>
      </c>
      <c r="I1309" s="103"/>
    </row>
    <row r="1310" spans="1:9" x14ac:dyDescent="0.3">
      <c r="A1310" t="s">
        <v>4424</v>
      </c>
      <c r="B1310" t="s">
        <v>51</v>
      </c>
      <c r="C1310" t="s">
        <v>4353</v>
      </c>
      <c r="D1310" t="s">
        <v>40</v>
      </c>
      <c r="E1310" s="103">
        <v>2.3723514248662119E-4</v>
      </c>
      <c r="F1310" s="103">
        <v>677948</v>
      </c>
      <c r="G1310" s="103">
        <v>4</v>
      </c>
      <c r="H1310" t="s">
        <v>54</v>
      </c>
      <c r="I1310" s="103"/>
    </row>
    <row r="1311" spans="1:9" x14ac:dyDescent="0.3">
      <c r="A1311" t="s">
        <v>5409</v>
      </c>
      <c r="B1311" t="s">
        <v>51</v>
      </c>
      <c r="C1311" t="s">
        <v>4353</v>
      </c>
      <c r="D1311" t="s">
        <v>5064</v>
      </c>
      <c r="E1311" s="103">
        <v>2.4251534243435234E-4</v>
      </c>
      <c r="F1311" s="103">
        <v>677948</v>
      </c>
      <c r="G1311" s="103">
        <v>4</v>
      </c>
      <c r="H1311" t="s">
        <v>54</v>
      </c>
      <c r="I1311" s="103"/>
    </row>
    <row r="1312" spans="1:9" x14ac:dyDescent="0.3">
      <c r="A1312" t="s">
        <v>5410</v>
      </c>
      <c r="B1312" t="s">
        <v>51</v>
      </c>
      <c r="C1312" t="s">
        <v>4353</v>
      </c>
      <c r="D1312" t="s">
        <v>5065</v>
      </c>
      <c r="E1312" s="103">
        <v>2.3723514248662119E-4</v>
      </c>
      <c r="F1312" s="103">
        <v>677948</v>
      </c>
      <c r="G1312" s="103">
        <v>4</v>
      </c>
      <c r="H1312" t="s">
        <v>54</v>
      </c>
      <c r="I1312" s="103"/>
    </row>
    <row r="1313" spans="1:9" x14ac:dyDescent="0.3">
      <c r="A1313" t="s">
        <v>5411</v>
      </c>
      <c r="B1313" t="s">
        <v>51</v>
      </c>
      <c r="C1313" t="s">
        <v>4353</v>
      </c>
      <c r="D1313" t="s">
        <v>5066</v>
      </c>
      <c r="E1313" s="103">
        <v>2.3757160241860101E-4</v>
      </c>
      <c r="F1313" s="103">
        <v>677948</v>
      </c>
      <c r="G1313" s="103">
        <v>4</v>
      </c>
      <c r="H1313" t="s">
        <v>54</v>
      </c>
      <c r="I1313" s="103"/>
    </row>
    <row r="1314" spans="1:9" x14ac:dyDescent="0.3">
      <c r="A1314" t="s">
        <v>4425</v>
      </c>
      <c r="B1314" t="s">
        <v>51</v>
      </c>
      <c r="C1314" t="s">
        <v>4353</v>
      </c>
      <c r="D1314" t="s">
        <v>42</v>
      </c>
      <c r="E1314" s="103">
        <v>2.3924270518024211E-4</v>
      </c>
      <c r="F1314" s="103">
        <v>677948</v>
      </c>
      <c r="G1314" s="103">
        <v>4</v>
      </c>
      <c r="H1314" t="s">
        <v>54</v>
      </c>
      <c r="I1314" s="103"/>
    </row>
    <row r="1315" spans="1:9" x14ac:dyDescent="0.3">
      <c r="A1315" t="s">
        <v>4426</v>
      </c>
      <c r="B1315" t="s">
        <v>51</v>
      </c>
      <c r="C1315" t="s">
        <v>4353</v>
      </c>
      <c r="D1315" t="s">
        <v>1763</v>
      </c>
      <c r="E1315" s="103">
        <v>2.5525672063864374E-4</v>
      </c>
      <c r="F1315" s="103">
        <v>677948</v>
      </c>
      <c r="G1315" s="103">
        <v>4</v>
      </c>
      <c r="H1315" t="s">
        <v>54</v>
      </c>
      <c r="I1315" s="103"/>
    </row>
    <row r="1316" spans="1:9" x14ac:dyDescent="0.3">
      <c r="A1316" t="s">
        <v>4427</v>
      </c>
      <c r="B1316" t="s">
        <v>51</v>
      </c>
      <c r="C1316" t="s">
        <v>4353</v>
      </c>
      <c r="D1316" t="s">
        <v>1764</v>
      </c>
      <c r="E1316" s="103">
        <v>1.3291566263901028E-4</v>
      </c>
      <c r="F1316" s="103">
        <v>677948</v>
      </c>
      <c r="G1316" s="103">
        <v>4</v>
      </c>
      <c r="H1316" t="s">
        <v>54</v>
      </c>
      <c r="I1316" s="103"/>
    </row>
    <row r="1317" spans="1:9" x14ac:dyDescent="0.3">
      <c r="A1317" t="s">
        <v>4428</v>
      </c>
      <c r="B1317" t="s">
        <v>51</v>
      </c>
      <c r="C1317" t="s">
        <v>4353</v>
      </c>
      <c r="D1317" t="s">
        <v>340</v>
      </c>
      <c r="E1317" s="103">
        <v>2.33601348056691E-4</v>
      </c>
      <c r="F1317" s="103">
        <v>677948</v>
      </c>
      <c r="G1317" s="103">
        <v>4</v>
      </c>
      <c r="H1317" t="s">
        <v>54</v>
      </c>
      <c r="I1317" s="103"/>
    </row>
    <row r="1318" spans="1:9" x14ac:dyDescent="0.3">
      <c r="A1318" t="s">
        <v>4429</v>
      </c>
      <c r="B1318" t="s">
        <v>51</v>
      </c>
      <c r="C1318" t="s">
        <v>4353</v>
      </c>
      <c r="D1318" t="s">
        <v>777</v>
      </c>
      <c r="E1318" s="103">
        <v>2.5239265157508549E-4</v>
      </c>
      <c r="F1318" s="103">
        <v>677948</v>
      </c>
      <c r="G1318" s="103">
        <v>4</v>
      </c>
      <c r="H1318" t="s">
        <v>54</v>
      </c>
      <c r="I1318" s="103"/>
    </row>
    <row r="1319" spans="1:9" x14ac:dyDescent="0.3">
      <c r="A1319" t="s">
        <v>4430</v>
      </c>
      <c r="B1319" t="s">
        <v>51</v>
      </c>
      <c r="C1319" t="s">
        <v>4353</v>
      </c>
      <c r="D1319" t="s">
        <v>776</v>
      </c>
      <c r="E1319" s="103">
        <v>6.2530336909548227E-4</v>
      </c>
      <c r="F1319" s="103">
        <v>677948</v>
      </c>
      <c r="G1319" s="103">
        <v>4</v>
      </c>
      <c r="H1319" t="s">
        <v>54</v>
      </c>
      <c r="I1319" s="103"/>
    </row>
    <row r="1320" spans="1:9" x14ac:dyDescent="0.3">
      <c r="A1320" t="s">
        <v>7417</v>
      </c>
      <c r="B1320" t="s">
        <v>51</v>
      </c>
      <c r="C1320" t="s">
        <v>7386</v>
      </c>
      <c r="D1320" t="s">
        <v>40</v>
      </c>
      <c r="E1320" s="103">
        <v>1.125875204922644E-4</v>
      </c>
      <c r="F1320" s="103">
        <v>677948</v>
      </c>
      <c r="G1320" s="103">
        <v>4</v>
      </c>
      <c r="H1320" t="s">
        <v>54</v>
      </c>
      <c r="I1320" s="103"/>
    </row>
    <row r="1321" spans="1:9" x14ac:dyDescent="0.3">
      <c r="A1321" t="s">
        <v>7418</v>
      </c>
      <c r="B1321" t="s">
        <v>51</v>
      </c>
      <c r="C1321" t="s">
        <v>7386</v>
      </c>
      <c r="D1321" t="s">
        <v>5064</v>
      </c>
      <c r="E1321" s="103">
        <v>1.132704175289786E-4</v>
      </c>
      <c r="F1321" s="103">
        <v>677948</v>
      </c>
      <c r="G1321" s="103">
        <v>4</v>
      </c>
      <c r="H1321" t="s">
        <v>54</v>
      </c>
      <c r="I1321" s="103"/>
    </row>
    <row r="1322" spans="1:9" x14ac:dyDescent="0.3">
      <c r="A1322" t="s">
        <v>7419</v>
      </c>
      <c r="B1322" t="s">
        <v>51</v>
      </c>
      <c r="C1322" t="s">
        <v>7386</v>
      </c>
      <c r="D1322" t="s">
        <v>5065</v>
      </c>
      <c r="E1322" s="103">
        <v>1.125875204922644E-4</v>
      </c>
      <c r="F1322" s="103">
        <v>677948</v>
      </c>
      <c r="G1322" s="103">
        <v>4</v>
      </c>
      <c r="H1322" t="s">
        <v>54</v>
      </c>
      <c r="I1322" s="103"/>
    </row>
    <row r="1323" spans="1:9" x14ac:dyDescent="0.3">
      <c r="A1323" t="s">
        <v>7420</v>
      </c>
      <c r="B1323" t="s">
        <v>51</v>
      </c>
      <c r="C1323" t="s">
        <v>7386</v>
      </c>
      <c r="D1323" t="s">
        <v>5066</v>
      </c>
      <c r="E1323" s="103">
        <v>1.125875204922644E-4</v>
      </c>
      <c r="F1323" s="103">
        <v>677948</v>
      </c>
      <c r="G1323" s="103">
        <v>4</v>
      </c>
      <c r="H1323" t="s">
        <v>54</v>
      </c>
      <c r="I1323" s="103"/>
    </row>
    <row r="1324" spans="1:9" x14ac:dyDescent="0.3">
      <c r="A1324" t="s">
        <v>7421</v>
      </c>
      <c r="B1324" t="s">
        <v>51</v>
      </c>
      <c r="C1324" t="s">
        <v>7386</v>
      </c>
      <c r="D1324" t="s">
        <v>42</v>
      </c>
      <c r="E1324" s="103">
        <v>1.1240170681612261E-4</v>
      </c>
      <c r="F1324" s="103">
        <v>677948</v>
      </c>
      <c r="G1324" s="103">
        <v>4</v>
      </c>
      <c r="H1324" t="s">
        <v>54</v>
      </c>
      <c r="I1324" s="103"/>
    </row>
    <row r="1325" spans="1:9" x14ac:dyDescent="0.3">
      <c r="A1325" t="s">
        <v>7422</v>
      </c>
      <c r="B1325" t="s">
        <v>51</v>
      </c>
      <c r="C1325" t="s">
        <v>7386</v>
      </c>
      <c r="D1325" t="s">
        <v>1763</v>
      </c>
      <c r="E1325" s="103">
        <v>1.1840411264737403E-4</v>
      </c>
      <c r="F1325" s="103">
        <v>677948</v>
      </c>
      <c r="G1325" s="103">
        <v>4</v>
      </c>
      <c r="H1325" t="s">
        <v>54</v>
      </c>
      <c r="I1325" s="103"/>
    </row>
    <row r="1326" spans="1:9" x14ac:dyDescent="0.3">
      <c r="A1326" t="s">
        <v>7423</v>
      </c>
      <c r="B1326" t="s">
        <v>51</v>
      </c>
      <c r="C1326" t="s">
        <v>7386</v>
      </c>
      <c r="D1326" t="s">
        <v>1764</v>
      </c>
      <c r="E1326" s="103">
        <v>6.1192630055369646E-5</v>
      </c>
      <c r="F1326" s="103">
        <v>677948</v>
      </c>
      <c r="G1326" s="103">
        <v>4</v>
      </c>
      <c r="H1326" t="s">
        <v>54</v>
      </c>
      <c r="I1326" s="103"/>
    </row>
    <row r="1327" spans="1:9" x14ac:dyDescent="0.3">
      <c r="A1327" t="s">
        <v>7424</v>
      </c>
      <c r="B1327" t="s">
        <v>51</v>
      </c>
      <c r="C1327" t="s">
        <v>7386</v>
      </c>
      <c r="D1327" t="s">
        <v>340</v>
      </c>
      <c r="E1327" s="103">
        <v>1.1149384727578574E-4</v>
      </c>
      <c r="F1327" s="103">
        <v>677948</v>
      </c>
      <c r="G1327" s="103">
        <v>4</v>
      </c>
      <c r="H1327" t="s">
        <v>54</v>
      </c>
      <c r="I1327" s="103"/>
    </row>
    <row r="1328" spans="1:9" x14ac:dyDescent="0.3">
      <c r="A1328" t="s">
        <v>7425</v>
      </c>
      <c r="B1328" t="s">
        <v>51</v>
      </c>
      <c r="C1328" t="s">
        <v>7386</v>
      </c>
      <c r="D1328" t="s">
        <v>777</v>
      </c>
      <c r="E1328" s="103">
        <v>1.1375677309575432E-4</v>
      </c>
      <c r="F1328" s="103">
        <v>677948</v>
      </c>
      <c r="G1328" s="103">
        <v>4</v>
      </c>
      <c r="H1328" t="s">
        <v>54</v>
      </c>
      <c r="I1328" s="103"/>
    </row>
    <row r="1329" spans="1:9" x14ac:dyDescent="0.3">
      <c r="A1329" t="s">
        <v>7426</v>
      </c>
      <c r="B1329" t="s">
        <v>51</v>
      </c>
      <c r="C1329" t="s">
        <v>7386</v>
      </c>
      <c r="D1329" t="s">
        <v>776</v>
      </c>
      <c r="E1329" s="103">
        <v>2.9378648490664276E-4</v>
      </c>
      <c r="F1329" s="103">
        <v>677948</v>
      </c>
      <c r="G1329" s="103">
        <v>4</v>
      </c>
      <c r="H1329" t="s">
        <v>54</v>
      </c>
      <c r="I1329" s="103"/>
    </row>
    <row r="1330" spans="1:9" x14ac:dyDescent="0.3">
      <c r="A1330" t="s">
        <v>4901</v>
      </c>
      <c r="B1330" t="s">
        <v>51</v>
      </c>
      <c r="C1330" t="s">
        <v>4868</v>
      </c>
      <c r="D1330" t="s">
        <v>40</v>
      </c>
      <c r="E1330" s="103">
        <v>5.4196746763902459E-4</v>
      </c>
      <c r="F1330" s="103">
        <v>677609</v>
      </c>
      <c r="G1330" s="103">
        <v>5</v>
      </c>
      <c r="H1330" t="s">
        <v>54</v>
      </c>
      <c r="I1330" s="103"/>
    </row>
    <row r="1331" spans="1:9" x14ac:dyDescent="0.3">
      <c r="A1331" t="s">
        <v>5616</v>
      </c>
      <c r="B1331" t="s">
        <v>51</v>
      </c>
      <c r="C1331" t="s">
        <v>4868</v>
      </c>
      <c r="D1331" t="s">
        <v>5064</v>
      </c>
      <c r="E1331" s="103">
        <v>5.5254610361548653E-4</v>
      </c>
      <c r="F1331" s="103">
        <v>677609</v>
      </c>
      <c r="G1331" s="103">
        <v>5</v>
      </c>
      <c r="H1331" t="s">
        <v>54</v>
      </c>
      <c r="I1331" s="103"/>
    </row>
    <row r="1332" spans="1:9" x14ac:dyDescent="0.3">
      <c r="A1332" t="s">
        <v>5617</v>
      </c>
      <c r="B1332" t="s">
        <v>51</v>
      </c>
      <c r="C1332" t="s">
        <v>4868</v>
      </c>
      <c r="D1332" t="s">
        <v>5065</v>
      </c>
      <c r="E1332" s="103">
        <v>5.4196746763902459E-4</v>
      </c>
      <c r="F1332" s="103">
        <v>677609</v>
      </c>
      <c r="G1332" s="103">
        <v>5</v>
      </c>
      <c r="H1332" t="s">
        <v>54</v>
      </c>
      <c r="I1332" s="103"/>
    </row>
    <row r="1333" spans="1:9" x14ac:dyDescent="0.3">
      <c r="A1333" t="s">
        <v>5618</v>
      </c>
      <c r="B1333" t="s">
        <v>51</v>
      </c>
      <c r="C1333" t="s">
        <v>4868</v>
      </c>
      <c r="D1333" t="s">
        <v>5066</v>
      </c>
      <c r="E1333" s="103">
        <v>5.4642181912557982E-4</v>
      </c>
      <c r="F1333" s="103">
        <v>677609</v>
      </c>
      <c r="G1333" s="103">
        <v>5</v>
      </c>
      <c r="H1333" t="s">
        <v>54</v>
      </c>
      <c r="I1333" s="103"/>
    </row>
    <row r="1334" spans="1:9" x14ac:dyDescent="0.3">
      <c r="A1334" t="s">
        <v>4902</v>
      </c>
      <c r="B1334" t="s">
        <v>51</v>
      </c>
      <c r="C1334" t="s">
        <v>4868</v>
      </c>
      <c r="D1334" t="s">
        <v>42</v>
      </c>
      <c r="E1334" s="103">
        <v>5.4607468380238279E-4</v>
      </c>
      <c r="F1334" s="103">
        <v>677609</v>
      </c>
      <c r="G1334" s="103">
        <v>5</v>
      </c>
      <c r="H1334" t="s">
        <v>54</v>
      </c>
      <c r="I1334" s="103"/>
    </row>
    <row r="1335" spans="1:9" x14ac:dyDescent="0.3">
      <c r="A1335" t="s">
        <v>4903</v>
      </c>
      <c r="B1335" t="s">
        <v>51</v>
      </c>
      <c r="C1335" t="s">
        <v>4868</v>
      </c>
      <c r="D1335" t="s">
        <v>1763</v>
      </c>
      <c r="E1335" s="103">
        <v>5.7405191569512911E-4</v>
      </c>
      <c r="F1335" s="103">
        <v>677609</v>
      </c>
      <c r="G1335" s="103">
        <v>5</v>
      </c>
      <c r="H1335" t="s">
        <v>54</v>
      </c>
      <c r="I1335" s="103"/>
    </row>
    <row r="1336" spans="1:9" x14ac:dyDescent="0.3">
      <c r="A1336" t="s">
        <v>4904</v>
      </c>
      <c r="B1336" t="s">
        <v>51</v>
      </c>
      <c r="C1336" t="s">
        <v>4868</v>
      </c>
      <c r="D1336" t="s">
        <v>1764</v>
      </c>
      <c r="E1336" s="103">
        <v>2.7469467199035542E-4</v>
      </c>
      <c r="F1336" s="103">
        <v>677609</v>
      </c>
      <c r="G1336" s="103">
        <v>5</v>
      </c>
      <c r="H1336" t="s">
        <v>54</v>
      </c>
      <c r="I1336" s="103"/>
    </row>
    <row r="1337" spans="1:9" x14ac:dyDescent="0.3">
      <c r="A1337" t="s">
        <v>4905</v>
      </c>
      <c r="B1337" t="s">
        <v>51</v>
      </c>
      <c r="C1337" t="s">
        <v>4868</v>
      </c>
      <c r="D1337" t="s">
        <v>340</v>
      </c>
      <c r="E1337" s="103">
        <v>5.3321934048103695E-4</v>
      </c>
      <c r="F1337" s="103">
        <v>677609</v>
      </c>
      <c r="G1337" s="103">
        <v>5</v>
      </c>
      <c r="H1337" t="s">
        <v>54</v>
      </c>
      <c r="I1337" s="103"/>
    </row>
    <row r="1338" spans="1:9" x14ac:dyDescent="0.3">
      <c r="A1338" t="s">
        <v>4906</v>
      </c>
      <c r="B1338" t="s">
        <v>51</v>
      </c>
      <c r="C1338" t="s">
        <v>4868</v>
      </c>
      <c r="D1338" t="s">
        <v>777</v>
      </c>
      <c r="E1338" s="103">
        <v>7.5761220207117312E-4</v>
      </c>
      <c r="F1338" s="103">
        <v>677609</v>
      </c>
      <c r="G1338" s="103">
        <v>5</v>
      </c>
      <c r="H1338" t="s">
        <v>54</v>
      </c>
      <c r="I1338" s="103"/>
    </row>
    <row r="1339" spans="1:9" x14ac:dyDescent="0.3">
      <c r="A1339" t="s">
        <v>4907</v>
      </c>
      <c r="B1339" t="s">
        <v>51</v>
      </c>
      <c r="C1339" t="s">
        <v>4868</v>
      </c>
      <c r="D1339" t="s">
        <v>776</v>
      </c>
      <c r="E1339" s="103">
        <v>1.8421222605670058E-3</v>
      </c>
      <c r="F1339" s="103">
        <v>677609</v>
      </c>
      <c r="G1339" s="103">
        <v>5</v>
      </c>
      <c r="H1339" t="s">
        <v>54</v>
      </c>
      <c r="I1339" s="103"/>
    </row>
    <row r="1340" spans="1:9" x14ac:dyDescent="0.3">
      <c r="A1340" t="s">
        <v>906</v>
      </c>
      <c r="B1340" t="s">
        <v>51</v>
      </c>
      <c r="C1340" t="s">
        <v>36</v>
      </c>
      <c r="D1340" t="s">
        <v>40</v>
      </c>
      <c r="E1340" s="103">
        <v>2.9810370843758051E-3</v>
      </c>
      <c r="F1340" s="103">
        <v>677609</v>
      </c>
      <c r="G1340" s="103">
        <v>5</v>
      </c>
      <c r="H1340" t="s">
        <v>54</v>
      </c>
      <c r="I1340" s="103"/>
    </row>
    <row r="1341" spans="1:9" x14ac:dyDescent="0.3">
      <c r="A1341" t="s">
        <v>5520</v>
      </c>
      <c r="B1341" t="s">
        <v>51</v>
      </c>
      <c r="C1341" t="s">
        <v>36</v>
      </c>
      <c r="D1341" t="s">
        <v>5064</v>
      </c>
      <c r="E1341" s="103">
        <v>2.9978900729954227E-3</v>
      </c>
      <c r="F1341" s="103">
        <v>677609</v>
      </c>
      <c r="G1341" s="103">
        <v>5</v>
      </c>
      <c r="H1341" t="s">
        <v>54</v>
      </c>
      <c r="I1341" s="103"/>
    </row>
    <row r="1342" spans="1:9" x14ac:dyDescent="0.3">
      <c r="A1342" t="s">
        <v>5521</v>
      </c>
      <c r="B1342" t="s">
        <v>51</v>
      </c>
      <c r="C1342" t="s">
        <v>36</v>
      </c>
      <c r="D1342" t="s">
        <v>5065</v>
      </c>
      <c r="E1342" s="103">
        <v>2.9810370843758051E-3</v>
      </c>
      <c r="F1342" s="103">
        <v>677609</v>
      </c>
      <c r="G1342" s="103">
        <v>5</v>
      </c>
      <c r="H1342" t="s">
        <v>54</v>
      </c>
      <c r="I1342" s="103"/>
    </row>
    <row r="1343" spans="1:9" x14ac:dyDescent="0.3">
      <c r="A1343" t="s">
        <v>5522</v>
      </c>
      <c r="B1343" t="s">
        <v>51</v>
      </c>
      <c r="C1343" t="s">
        <v>36</v>
      </c>
      <c r="D1343" t="s">
        <v>5066</v>
      </c>
      <c r="E1343" s="103">
        <v>2.9976948832920111E-3</v>
      </c>
      <c r="F1343" s="103">
        <v>677609</v>
      </c>
      <c r="G1343" s="103">
        <v>5</v>
      </c>
      <c r="H1343" t="s">
        <v>54</v>
      </c>
      <c r="I1343" s="103"/>
    </row>
    <row r="1344" spans="1:9" x14ac:dyDescent="0.3">
      <c r="A1344" t="s">
        <v>904</v>
      </c>
      <c r="B1344" t="s">
        <v>51</v>
      </c>
      <c r="C1344" t="s">
        <v>36</v>
      </c>
      <c r="D1344" t="s">
        <v>42</v>
      </c>
      <c r="E1344" s="103">
        <v>2.9574584212097616E-3</v>
      </c>
      <c r="F1344" s="103">
        <v>677609</v>
      </c>
      <c r="G1344" s="103">
        <v>5</v>
      </c>
      <c r="H1344" t="s">
        <v>54</v>
      </c>
      <c r="I1344" s="103"/>
    </row>
    <row r="1345" spans="1:9" x14ac:dyDescent="0.3">
      <c r="A1345" t="s">
        <v>1945</v>
      </c>
      <c r="B1345" t="s">
        <v>51</v>
      </c>
      <c r="C1345" t="s">
        <v>36</v>
      </c>
      <c r="D1345" t="s">
        <v>1763</v>
      </c>
      <c r="E1345" s="103">
        <v>3.1248054427893972E-3</v>
      </c>
      <c r="F1345" s="103">
        <v>677609</v>
      </c>
      <c r="G1345" s="103">
        <v>5</v>
      </c>
      <c r="H1345" t="s">
        <v>54</v>
      </c>
      <c r="I1345" s="103"/>
    </row>
    <row r="1346" spans="1:9" x14ac:dyDescent="0.3">
      <c r="A1346" t="s">
        <v>1946</v>
      </c>
      <c r="B1346" t="s">
        <v>51</v>
      </c>
      <c r="C1346" t="s">
        <v>36</v>
      </c>
      <c r="D1346" t="s">
        <v>1764</v>
      </c>
      <c r="E1346" s="103">
        <v>1.7267743455573017E-3</v>
      </c>
      <c r="F1346" s="103">
        <v>677609</v>
      </c>
      <c r="G1346" s="103">
        <v>5</v>
      </c>
      <c r="H1346" t="s">
        <v>54</v>
      </c>
      <c r="I1346" s="103"/>
    </row>
    <row r="1347" spans="1:9" x14ac:dyDescent="0.3">
      <c r="A1347" t="s">
        <v>905</v>
      </c>
      <c r="B1347" t="s">
        <v>51</v>
      </c>
      <c r="C1347" t="s">
        <v>36</v>
      </c>
      <c r="D1347" t="s">
        <v>340</v>
      </c>
      <c r="E1347" s="103">
        <v>2.7799477739893566E-3</v>
      </c>
      <c r="F1347" s="103">
        <v>677609</v>
      </c>
      <c r="G1347" s="103">
        <v>5</v>
      </c>
      <c r="H1347" t="s">
        <v>54</v>
      </c>
      <c r="I1347" s="103"/>
    </row>
    <row r="1348" spans="1:9" x14ac:dyDescent="0.3">
      <c r="A1348" t="s">
        <v>590</v>
      </c>
      <c r="B1348" t="s">
        <v>51</v>
      </c>
      <c r="C1348" t="s">
        <v>36</v>
      </c>
      <c r="D1348" t="s">
        <v>777</v>
      </c>
      <c r="E1348" s="103">
        <v>4.6231253445163526E-3</v>
      </c>
      <c r="F1348" s="103">
        <v>677609</v>
      </c>
      <c r="G1348" s="103">
        <v>5</v>
      </c>
      <c r="H1348" t="s">
        <v>54</v>
      </c>
      <c r="I1348" s="103"/>
    </row>
    <row r="1349" spans="1:9" x14ac:dyDescent="0.3">
      <c r="A1349" t="s">
        <v>591</v>
      </c>
      <c r="B1349" t="s">
        <v>51</v>
      </c>
      <c r="C1349" t="s">
        <v>36</v>
      </c>
      <c r="D1349" t="s">
        <v>776</v>
      </c>
      <c r="E1349" s="103">
        <v>1.0150620185215811E-2</v>
      </c>
      <c r="F1349" s="103">
        <v>677609</v>
      </c>
      <c r="G1349" s="103">
        <v>5</v>
      </c>
      <c r="H1349" t="s">
        <v>54</v>
      </c>
      <c r="I1349" s="103"/>
    </row>
    <row r="1350" spans="1:9" x14ac:dyDescent="0.3">
      <c r="A1350" t="s">
        <v>909</v>
      </c>
      <c r="B1350" t="s">
        <v>51</v>
      </c>
      <c r="C1350" t="s">
        <v>37</v>
      </c>
      <c r="D1350" t="s">
        <v>40</v>
      </c>
      <c r="E1350" s="103">
        <v>6.0046998751166522E-2</v>
      </c>
      <c r="F1350" s="103">
        <v>677609</v>
      </c>
      <c r="G1350" s="103">
        <v>5</v>
      </c>
      <c r="H1350" t="s">
        <v>54</v>
      </c>
      <c r="I1350" s="103"/>
    </row>
    <row r="1351" spans="1:9" x14ac:dyDescent="0.3">
      <c r="A1351" t="s">
        <v>5523</v>
      </c>
      <c r="B1351" t="s">
        <v>51</v>
      </c>
      <c r="C1351" t="s">
        <v>37</v>
      </c>
      <c r="D1351" t="s">
        <v>5064</v>
      </c>
      <c r="E1351" s="103">
        <v>6.0328356448361486E-2</v>
      </c>
      <c r="F1351" s="103">
        <v>677609</v>
      </c>
      <c r="G1351" s="103">
        <v>5</v>
      </c>
      <c r="H1351" t="s">
        <v>54</v>
      </c>
      <c r="I1351" s="103"/>
    </row>
    <row r="1352" spans="1:9" x14ac:dyDescent="0.3">
      <c r="A1352" t="s">
        <v>5524</v>
      </c>
      <c r="B1352" t="s">
        <v>51</v>
      </c>
      <c r="C1352" t="s">
        <v>37</v>
      </c>
      <c r="D1352" t="s">
        <v>5065</v>
      </c>
      <c r="E1352" s="103">
        <v>6.0046998751166522E-2</v>
      </c>
      <c r="F1352" s="103">
        <v>677609</v>
      </c>
      <c r="G1352" s="103">
        <v>5</v>
      </c>
      <c r="H1352" t="s">
        <v>54</v>
      </c>
      <c r="I1352" s="103"/>
    </row>
    <row r="1353" spans="1:9" x14ac:dyDescent="0.3">
      <c r="A1353" t="s">
        <v>5525</v>
      </c>
      <c r="B1353" t="s">
        <v>51</v>
      </c>
      <c r="C1353" t="s">
        <v>37</v>
      </c>
      <c r="D1353" t="s">
        <v>5066</v>
      </c>
      <c r="E1353" s="103">
        <v>6.0305798714392692E-2</v>
      </c>
      <c r="F1353" s="103">
        <v>677609</v>
      </c>
      <c r="G1353" s="103">
        <v>5</v>
      </c>
      <c r="H1353" t="s">
        <v>54</v>
      </c>
      <c r="I1353" s="103"/>
    </row>
    <row r="1354" spans="1:9" x14ac:dyDescent="0.3">
      <c r="A1354" t="s">
        <v>907</v>
      </c>
      <c r="B1354" t="s">
        <v>51</v>
      </c>
      <c r="C1354" t="s">
        <v>37</v>
      </c>
      <c r="D1354" t="s">
        <v>42</v>
      </c>
      <c r="E1354" s="103">
        <v>5.9383090929216911E-2</v>
      </c>
      <c r="F1354" s="103">
        <v>677609</v>
      </c>
      <c r="G1354" s="103">
        <v>5</v>
      </c>
      <c r="H1354" t="s">
        <v>54</v>
      </c>
      <c r="I1354" s="103"/>
    </row>
    <row r="1355" spans="1:9" x14ac:dyDescent="0.3">
      <c r="A1355" t="s">
        <v>1913</v>
      </c>
      <c r="B1355" t="s">
        <v>51</v>
      </c>
      <c r="C1355" t="s">
        <v>37</v>
      </c>
      <c r="D1355" t="s">
        <v>1763</v>
      </c>
      <c r="E1355" s="103">
        <v>6.2998738051096237E-2</v>
      </c>
      <c r="F1355" s="103">
        <v>677609</v>
      </c>
      <c r="G1355" s="103">
        <v>5</v>
      </c>
      <c r="H1355" t="s">
        <v>54</v>
      </c>
      <c r="I1355" s="103"/>
    </row>
    <row r="1356" spans="1:9" x14ac:dyDescent="0.3">
      <c r="A1356" t="s">
        <v>1914</v>
      </c>
      <c r="B1356" t="s">
        <v>51</v>
      </c>
      <c r="C1356" t="s">
        <v>37</v>
      </c>
      <c r="D1356" t="s">
        <v>1764</v>
      </c>
      <c r="E1356" s="103">
        <v>3.5985901059904277E-2</v>
      </c>
      <c r="F1356" s="103">
        <v>677609</v>
      </c>
      <c r="G1356" s="103">
        <v>5</v>
      </c>
      <c r="H1356" t="s">
        <v>54</v>
      </c>
      <c r="I1356" s="103"/>
    </row>
    <row r="1357" spans="1:9" x14ac:dyDescent="0.3">
      <c r="A1357" t="s">
        <v>908</v>
      </c>
      <c r="B1357" t="s">
        <v>51</v>
      </c>
      <c r="C1357" t="s">
        <v>37</v>
      </c>
      <c r="D1357" t="s">
        <v>340</v>
      </c>
      <c r="E1357" s="103">
        <v>5.612960243445906E-2</v>
      </c>
      <c r="F1357" s="103">
        <v>677609</v>
      </c>
      <c r="G1357" s="103">
        <v>5</v>
      </c>
      <c r="H1357" t="s">
        <v>54</v>
      </c>
      <c r="I1357" s="103"/>
    </row>
    <row r="1358" spans="1:9" x14ac:dyDescent="0.3">
      <c r="A1358" t="s">
        <v>592</v>
      </c>
      <c r="B1358" t="s">
        <v>51</v>
      </c>
      <c r="C1358" t="s">
        <v>37</v>
      </c>
      <c r="D1358" t="s">
        <v>777</v>
      </c>
      <c r="E1358" s="103">
        <v>8.346906336861265E-2</v>
      </c>
      <c r="F1358" s="103">
        <v>677609</v>
      </c>
      <c r="G1358" s="103">
        <v>5</v>
      </c>
      <c r="H1358" t="s">
        <v>54</v>
      </c>
      <c r="I1358" s="103"/>
    </row>
    <row r="1359" spans="1:9" x14ac:dyDescent="0.3">
      <c r="A1359" t="s">
        <v>593</v>
      </c>
      <c r="B1359" t="s">
        <v>51</v>
      </c>
      <c r="C1359" t="s">
        <v>37</v>
      </c>
      <c r="D1359" t="s">
        <v>776</v>
      </c>
      <c r="E1359" s="103">
        <v>0.20055031385791816</v>
      </c>
      <c r="F1359" s="103">
        <v>677609</v>
      </c>
      <c r="G1359" s="103">
        <v>5</v>
      </c>
      <c r="H1359" t="s">
        <v>54</v>
      </c>
      <c r="I1359" s="103"/>
    </row>
    <row r="1360" spans="1:9" x14ac:dyDescent="0.3">
      <c r="A1360" t="s">
        <v>912</v>
      </c>
      <c r="B1360" t="s">
        <v>51</v>
      </c>
      <c r="C1360" t="s">
        <v>38</v>
      </c>
      <c r="D1360" t="s">
        <v>40</v>
      </c>
      <c r="E1360" s="103">
        <v>1.0725195544418956E-2</v>
      </c>
      <c r="F1360" s="103">
        <v>677609</v>
      </c>
      <c r="G1360" s="103">
        <v>5</v>
      </c>
      <c r="H1360" t="s">
        <v>54</v>
      </c>
      <c r="I1360" s="103"/>
    </row>
    <row r="1361" spans="1:9" x14ac:dyDescent="0.3">
      <c r="A1361" t="s">
        <v>5526</v>
      </c>
      <c r="B1361" t="s">
        <v>51</v>
      </c>
      <c r="C1361" t="s">
        <v>38</v>
      </c>
      <c r="D1361" t="s">
        <v>5064</v>
      </c>
      <c r="E1361" s="103">
        <v>1.087387281499346E-2</v>
      </c>
      <c r="F1361" s="103">
        <v>677609</v>
      </c>
      <c r="G1361" s="103">
        <v>5</v>
      </c>
      <c r="H1361" t="s">
        <v>54</v>
      </c>
      <c r="I1361" s="103"/>
    </row>
    <row r="1362" spans="1:9" x14ac:dyDescent="0.3">
      <c r="A1362" t="s">
        <v>5527</v>
      </c>
      <c r="B1362" t="s">
        <v>51</v>
      </c>
      <c r="C1362" t="s">
        <v>38</v>
      </c>
      <c r="D1362" t="s">
        <v>5065</v>
      </c>
      <c r="E1362" s="103">
        <v>1.0725195544418956E-2</v>
      </c>
      <c r="F1362" s="103">
        <v>677609</v>
      </c>
      <c r="G1362" s="103">
        <v>5</v>
      </c>
      <c r="H1362" t="s">
        <v>54</v>
      </c>
      <c r="I1362" s="103"/>
    </row>
    <row r="1363" spans="1:9" x14ac:dyDescent="0.3">
      <c r="A1363" t="s">
        <v>5528</v>
      </c>
      <c r="B1363" t="s">
        <v>51</v>
      </c>
      <c r="C1363" t="s">
        <v>38</v>
      </c>
      <c r="D1363" t="s">
        <v>5066</v>
      </c>
      <c r="E1363" s="103">
        <v>1.0873356136366783E-2</v>
      </c>
      <c r="F1363" s="103">
        <v>677609</v>
      </c>
      <c r="G1363" s="103">
        <v>5</v>
      </c>
      <c r="H1363" t="s">
        <v>54</v>
      </c>
      <c r="I1363" s="103"/>
    </row>
    <row r="1364" spans="1:9" x14ac:dyDescent="0.3">
      <c r="A1364" t="s">
        <v>910</v>
      </c>
      <c r="B1364" t="s">
        <v>51</v>
      </c>
      <c r="C1364" t="s">
        <v>38</v>
      </c>
      <c r="D1364" t="s">
        <v>42</v>
      </c>
      <c r="E1364" s="103">
        <v>1.0799577694247817E-2</v>
      </c>
      <c r="F1364" s="103">
        <v>677609</v>
      </c>
      <c r="G1364" s="103">
        <v>5</v>
      </c>
      <c r="H1364" t="s">
        <v>54</v>
      </c>
      <c r="I1364" s="103"/>
    </row>
    <row r="1365" spans="1:9" x14ac:dyDescent="0.3">
      <c r="A1365" t="s">
        <v>1915</v>
      </c>
      <c r="B1365" t="s">
        <v>51</v>
      </c>
      <c r="C1365" t="s">
        <v>38</v>
      </c>
      <c r="D1365" t="s">
        <v>1763</v>
      </c>
      <c r="E1365" s="103">
        <v>1.1704256911701873E-2</v>
      </c>
      <c r="F1365" s="103">
        <v>677609</v>
      </c>
      <c r="G1365" s="103">
        <v>5</v>
      </c>
      <c r="H1365" t="s">
        <v>54</v>
      </c>
      <c r="I1365" s="103"/>
    </row>
    <row r="1366" spans="1:9" x14ac:dyDescent="0.3">
      <c r="A1366" t="s">
        <v>1916</v>
      </c>
      <c r="B1366" t="s">
        <v>51</v>
      </c>
      <c r="C1366" t="s">
        <v>38</v>
      </c>
      <c r="D1366" t="s">
        <v>1764</v>
      </c>
      <c r="E1366" s="103">
        <v>7.5398597356876014E-3</v>
      </c>
      <c r="F1366" s="103">
        <v>677609</v>
      </c>
      <c r="G1366" s="103">
        <v>5</v>
      </c>
      <c r="H1366" t="s">
        <v>54</v>
      </c>
      <c r="I1366" s="103"/>
    </row>
    <row r="1367" spans="1:9" x14ac:dyDescent="0.3">
      <c r="A1367" t="s">
        <v>911</v>
      </c>
      <c r="B1367" t="s">
        <v>51</v>
      </c>
      <c r="C1367" t="s">
        <v>38</v>
      </c>
      <c r="D1367" t="s">
        <v>340</v>
      </c>
      <c r="E1367" s="103">
        <v>8.3495745869075801E-3</v>
      </c>
      <c r="F1367" s="103">
        <v>677609</v>
      </c>
      <c r="G1367" s="103">
        <v>5</v>
      </c>
      <c r="H1367" t="s">
        <v>54</v>
      </c>
      <c r="I1367" s="103"/>
    </row>
    <row r="1368" spans="1:9" x14ac:dyDescent="0.3">
      <c r="A1368" t="s">
        <v>594</v>
      </c>
      <c r="B1368" t="s">
        <v>51</v>
      </c>
      <c r="C1368" t="s">
        <v>38</v>
      </c>
      <c r="D1368" t="s">
        <v>777</v>
      </c>
      <c r="E1368" s="103">
        <v>1.5953377947824022E-2</v>
      </c>
      <c r="F1368" s="103">
        <v>677609</v>
      </c>
      <c r="G1368" s="103">
        <v>5</v>
      </c>
      <c r="H1368" t="s">
        <v>54</v>
      </c>
      <c r="I1368" s="103"/>
    </row>
    <row r="1369" spans="1:9" x14ac:dyDescent="0.3">
      <c r="A1369" t="s">
        <v>595</v>
      </c>
      <c r="B1369" t="s">
        <v>51</v>
      </c>
      <c r="C1369" t="s">
        <v>38</v>
      </c>
      <c r="D1369" t="s">
        <v>776</v>
      </c>
      <c r="E1369" s="103">
        <v>3.6116752959889198E-2</v>
      </c>
      <c r="F1369" s="103">
        <v>677609</v>
      </c>
      <c r="G1369" s="103">
        <v>5</v>
      </c>
      <c r="H1369" t="s">
        <v>54</v>
      </c>
      <c r="I1369" s="103"/>
    </row>
    <row r="1370" spans="1:9" x14ac:dyDescent="0.3">
      <c r="A1370" t="s">
        <v>915</v>
      </c>
      <c r="B1370" t="s">
        <v>51</v>
      </c>
      <c r="C1370" t="s">
        <v>39</v>
      </c>
      <c r="D1370" t="s">
        <v>40</v>
      </c>
      <c r="E1370" s="103">
        <v>1.3528072908687157E-4</v>
      </c>
      <c r="F1370" s="103">
        <v>677609</v>
      </c>
      <c r="G1370" s="103">
        <v>5</v>
      </c>
      <c r="H1370" t="s">
        <v>54</v>
      </c>
      <c r="I1370" s="103"/>
    </row>
    <row r="1371" spans="1:9" x14ac:dyDescent="0.3">
      <c r="A1371" t="s">
        <v>5529</v>
      </c>
      <c r="B1371" t="s">
        <v>51</v>
      </c>
      <c r="C1371" t="s">
        <v>39</v>
      </c>
      <c r="D1371" t="s">
        <v>5064</v>
      </c>
      <c r="E1371" s="103">
        <v>1.3528072908687157E-4</v>
      </c>
      <c r="F1371" s="103">
        <v>677609</v>
      </c>
      <c r="G1371" s="103">
        <v>5</v>
      </c>
      <c r="H1371" t="s">
        <v>54</v>
      </c>
      <c r="I1371" s="103"/>
    </row>
    <row r="1372" spans="1:9" x14ac:dyDescent="0.3">
      <c r="A1372" t="s">
        <v>5530</v>
      </c>
      <c r="B1372" t="s">
        <v>51</v>
      </c>
      <c r="C1372" t="s">
        <v>39</v>
      </c>
      <c r="D1372" t="s">
        <v>5065</v>
      </c>
      <c r="E1372" s="103">
        <v>1.3528072908687157E-4</v>
      </c>
      <c r="F1372" s="103">
        <v>677609</v>
      </c>
      <c r="G1372" s="103">
        <v>5</v>
      </c>
      <c r="H1372" t="s">
        <v>54</v>
      </c>
      <c r="I1372" s="103"/>
    </row>
    <row r="1373" spans="1:9" x14ac:dyDescent="0.3">
      <c r="A1373" t="s">
        <v>5531</v>
      </c>
      <c r="B1373" t="s">
        <v>51</v>
      </c>
      <c r="C1373" t="s">
        <v>39</v>
      </c>
      <c r="D1373" t="s">
        <v>5066</v>
      </c>
      <c r="E1373" s="103">
        <v>1.3528072908687157E-4</v>
      </c>
      <c r="F1373" s="103">
        <v>677609</v>
      </c>
      <c r="G1373" s="103">
        <v>5</v>
      </c>
      <c r="H1373" t="s">
        <v>54</v>
      </c>
      <c r="I1373" s="103"/>
    </row>
    <row r="1374" spans="1:9" x14ac:dyDescent="0.3">
      <c r="A1374" t="s">
        <v>913</v>
      </c>
      <c r="B1374" t="s">
        <v>51</v>
      </c>
      <c r="C1374" t="s">
        <v>39</v>
      </c>
      <c r="D1374" t="s">
        <v>42</v>
      </c>
      <c r="E1374" s="103">
        <v>1.3351773039197123E-4</v>
      </c>
      <c r="F1374" s="103">
        <v>677609</v>
      </c>
      <c r="G1374" s="103">
        <v>5</v>
      </c>
      <c r="H1374" t="s">
        <v>54</v>
      </c>
      <c r="I1374" s="103"/>
    </row>
    <row r="1375" spans="1:9" x14ac:dyDescent="0.3">
      <c r="A1375" t="s">
        <v>1917</v>
      </c>
      <c r="B1375" t="s">
        <v>51</v>
      </c>
      <c r="C1375" t="s">
        <v>39</v>
      </c>
      <c r="D1375" t="s">
        <v>1763</v>
      </c>
      <c r="E1375" s="103">
        <v>1.4133803039336843E-4</v>
      </c>
      <c r="F1375" s="103">
        <v>677609</v>
      </c>
      <c r="G1375" s="103">
        <v>5</v>
      </c>
      <c r="H1375" t="s">
        <v>54</v>
      </c>
      <c r="I1375" s="103"/>
    </row>
    <row r="1376" spans="1:9" x14ac:dyDescent="0.3">
      <c r="A1376" t="s">
        <v>1918</v>
      </c>
      <c r="B1376" t="s">
        <v>51</v>
      </c>
      <c r="C1376" t="s">
        <v>39</v>
      </c>
      <c r="D1376" t="s">
        <v>1764</v>
      </c>
      <c r="E1376" s="103">
        <v>8.4704833845776722E-5</v>
      </c>
      <c r="F1376" s="103">
        <v>677609</v>
      </c>
      <c r="G1376" s="103">
        <v>5</v>
      </c>
      <c r="H1376" t="s">
        <v>54</v>
      </c>
      <c r="I1376" s="103"/>
    </row>
    <row r="1377" spans="1:9" x14ac:dyDescent="0.3">
      <c r="A1377" t="s">
        <v>914</v>
      </c>
      <c r="B1377" t="s">
        <v>51</v>
      </c>
      <c r="C1377" t="s">
        <v>39</v>
      </c>
      <c r="D1377" t="s">
        <v>340</v>
      </c>
      <c r="E1377" s="103">
        <v>1.1147926209192537E-4</v>
      </c>
      <c r="F1377" s="103">
        <v>677609</v>
      </c>
      <c r="G1377" s="103">
        <v>5</v>
      </c>
      <c r="H1377" t="s">
        <v>54</v>
      </c>
      <c r="I1377" s="103"/>
    </row>
    <row r="1378" spans="1:9" x14ac:dyDescent="0.3">
      <c r="A1378" t="s">
        <v>596</v>
      </c>
      <c r="B1378" t="s">
        <v>51</v>
      </c>
      <c r="C1378" t="s">
        <v>39</v>
      </c>
      <c r="D1378" t="s">
        <v>777</v>
      </c>
      <c r="E1378" s="103">
        <v>1.909503569987988E-4</v>
      </c>
      <c r="F1378" s="103">
        <v>677609</v>
      </c>
      <c r="G1378" s="103">
        <v>5</v>
      </c>
      <c r="H1378" t="s">
        <v>54</v>
      </c>
      <c r="I1378" s="103"/>
    </row>
    <row r="1379" spans="1:9" x14ac:dyDescent="0.3">
      <c r="A1379" t="s">
        <v>597</v>
      </c>
      <c r="B1379" t="s">
        <v>51</v>
      </c>
      <c r="C1379" t="s">
        <v>39</v>
      </c>
      <c r="D1379" t="s">
        <v>776</v>
      </c>
      <c r="E1379" s="103">
        <v>4.5287659091330424E-4</v>
      </c>
      <c r="F1379" s="103">
        <v>677609</v>
      </c>
      <c r="G1379" s="103">
        <v>5</v>
      </c>
      <c r="H1379" t="s">
        <v>54</v>
      </c>
      <c r="I1379" s="103"/>
    </row>
    <row r="1380" spans="1:9" x14ac:dyDescent="0.3">
      <c r="A1380" t="s">
        <v>2678</v>
      </c>
      <c r="B1380" t="s">
        <v>51</v>
      </c>
      <c r="C1380" t="s">
        <v>2584</v>
      </c>
      <c r="D1380" t="s">
        <v>40</v>
      </c>
      <c r="E1380" s="103">
        <v>8.2511838565200557E-4</v>
      </c>
      <c r="F1380" s="103">
        <v>677609</v>
      </c>
      <c r="G1380" s="103">
        <v>5</v>
      </c>
      <c r="H1380" t="s">
        <v>54</v>
      </c>
      <c r="I1380" s="103"/>
    </row>
    <row r="1381" spans="1:9" x14ac:dyDescent="0.3">
      <c r="A1381" t="s">
        <v>5532</v>
      </c>
      <c r="B1381" t="s">
        <v>51</v>
      </c>
      <c r="C1381" t="s">
        <v>2584</v>
      </c>
      <c r="D1381" t="s">
        <v>5064</v>
      </c>
      <c r="E1381" s="103">
        <v>8.3624546659157462E-4</v>
      </c>
      <c r="F1381" s="103">
        <v>677609</v>
      </c>
      <c r="G1381" s="103">
        <v>5</v>
      </c>
      <c r="H1381" t="s">
        <v>54</v>
      </c>
      <c r="I1381" s="103"/>
    </row>
    <row r="1382" spans="1:9" x14ac:dyDescent="0.3">
      <c r="A1382" t="s">
        <v>5533</v>
      </c>
      <c r="B1382" t="s">
        <v>51</v>
      </c>
      <c r="C1382" t="s">
        <v>2584</v>
      </c>
      <c r="D1382" t="s">
        <v>5065</v>
      </c>
      <c r="E1382" s="103">
        <v>8.2511838565200557E-4</v>
      </c>
      <c r="F1382" s="103">
        <v>677609</v>
      </c>
      <c r="G1382" s="103">
        <v>5</v>
      </c>
      <c r="H1382" t="s">
        <v>54</v>
      </c>
      <c r="I1382" s="103"/>
    </row>
    <row r="1383" spans="1:9" x14ac:dyDescent="0.3">
      <c r="A1383" t="s">
        <v>5534</v>
      </c>
      <c r="B1383" t="s">
        <v>51</v>
      </c>
      <c r="C1383" t="s">
        <v>2584</v>
      </c>
      <c r="D1383" t="s">
        <v>5066</v>
      </c>
      <c r="E1383" s="103">
        <v>8.3599522017402264E-4</v>
      </c>
      <c r="F1383" s="103">
        <v>677609</v>
      </c>
      <c r="G1383" s="103">
        <v>5</v>
      </c>
      <c r="H1383" t="s">
        <v>54</v>
      </c>
      <c r="I1383" s="103"/>
    </row>
    <row r="1384" spans="1:9" x14ac:dyDescent="0.3">
      <c r="A1384" t="s">
        <v>2679</v>
      </c>
      <c r="B1384" t="s">
        <v>51</v>
      </c>
      <c r="C1384" t="s">
        <v>2584</v>
      </c>
      <c r="D1384" t="s">
        <v>42</v>
      </c>
      <c r="E1384" s="103">
        <v>8.2234201720009237E-4</v>
      </c>
      <c r="F1384" s="103">
        <v>677609</v>
      </c>
      <c r="G1384" s="103">
        <v>5</v>
      </c>
      <c r="H1384" t="s">
        <v>54</v>
      </c>
      <c r="I1384" s="103"/>
    </row>
    <row r="1385" spans="1:9" x14ac:dyDescent="0.3">
      <c r="A1385" t="s">
        <v>2680</v>
      </c>
      <c r="B1385" t="s">
        <v>51</v>
      </c>
      <c r="C1385" t="s">
        <v>2584</v>
      </c>
      <c r="D1385" t="s">
        <v>1763</v>
      </c>
      <c r="E1385" s="103">
        <v>8.6712939401166434E-4</v>
      </c>
      <c r="F1385" s="103">
        <v>677609</v>
      </c>
      <c r="G1385" s="103">
        <v>5</v>
      </c>
      <c r="H1385" t="s">
        <v>54</v>
      </c>
      <c r="I1385" s="103"/>
    </row>
    <row r="1386" spans="1:9" x14ac:dyDescent="0.3">
      <c r="A1386" t="s">
        <v>2681</v>
      </c>
      <c r="B1386" t="s">
        <v>51</v>
      </c>
      <c r="C1386" t="s">
        <v>2584</v>
      </c>
      <c r="D1386" t="s">
        <v>1764</v>
      </c>
      <c r="E1386" s="103">
        <v>4.6401460816465471E-4</v>
      </c>
      <c r="F1386" s="103">
        <v>677609</v>
      </c>
      <c r="G1386" s="103">
        <v>5</v>
      </c>
      <c r="H1386" t="s">
        <v>54</v>
      </c>
      <c r="I1386" s="103"/>
    </row>
    <row r="1387" spans="1:9" x14ac:dyDescent="0.3">
      <c r="A1387" t="s">
        <v>2682</v>
      </c>
      <c r="B1387" t="s">
        <v>51</v>
      </c>
      <c r="C1387" t="s">
        <v>2584</v>
      </c>
      <c r="D1387" t="s">
        <v>340</v>
      </c>
      <c r="E1387" s="103">
        <v>8.0374104707587018E-4</v>
      </c>
      <c r="F1387" s="103">
        <v>677609</v>
      </c>
      <c r="G1387" s="103">
        <v>5</v>
      </c>
      <c r="H1387" t="s">
        <v>54</v>
      </c>
      <c r="I1387" s="103"/>
    </row>
    <row r="1388" spans="1:9" x14ac:dyDescent="0.3">
      <c r="A1388" t="s">
        <v>2683</v>
      </c>
      <c r="B1388" t="s">
        <v>51</v>
      </c>
      <c r="C1388" t="s">
        <v>2584</v>
      </c>
      <c r="D1388" t="s">
        <v>777</v>
      </c>
      <c r="E1388" s="103">
        <v>1.2609105268177212E-3</v>
      </c>
      <c r="F1388" s="103">
        <v>677609</v>
      </c>
      <c r="G1388" s="103">
        <v>5</v>
      </c>
      <c r="H1388" t="s">
        <v>54</v>
      </c>
      <c r="I1388" s="103"/>
    </row>
    <row r="1389" spans="1:9" x14ac:dyDescent="0.3">
      <c r="A1389" t="s">
        <v>2684</v>
      </c>
      <c r="B1389" t="s">
        <v>51</v>
      </c>
      <c r="C1389" t="s">
        <v>2584</v>
      </c>
      <c r="D1389" t="s">
        <v>776</v>
      </c>
      <c r="E1389" s="103">
        <v>2.8196281515597606E-3</v>
      </c>
      <c r="F1389" s="103">
        <v>677609</v>
      </c>
      <c r="G1389" s="103">
        <v>5</v>
      </c>
      <c r="H1389" t="s">
        <v>54</v>
      </c>
      <c r="I1389" s="103"/>
    </row>
    <row r="1390" spans="1:9" x14ac:dyDescent="0.3">
      <c r="A1390" t="s">
        <v>2685</v>
      </c>
      <c r="B1390" t="s">
        <v>51</v>
      </c>
      <c r="C1390" t="s">
        <v>2585</v>
      </c>
      <c r="D1390" t="s">
        <v>40</v>
      </c>
      <c r="E1390" s="103">
        <v>5.9906104890322309E-3</v>
      </c>
      <c r="F1390" s="103">
        <v>677609</v>
      </c>
      <c r="G1390" s="103">
        <v>5</v>
      </c>
      <c r="H1390" t="s">
        <v>54</v>
      </c>
      <c r="I1390" s="103"/>
    </row>
    <row r="1391" spans="1:9" x14ac:dyDescent="0.3">
      <c r="A1391" t="s">
        <v>5535</v>
      </c>
      <c r="B1391" t="s">
        <v>51</v>
      </c>
      <c r="C1391" t="s">
        <v>2585</v>
      </c>
      <c r="D1391" t="s">
        <v>5064</v>
      </c>
      <c r="E1391" s="103">
        <v>6.0953300469500978E-3</v>
      </c>
      <c r="F1391" s="103">
        <v>677609</v>
      </c>
      <c r="G1391" s="103">
        <v>5</v>
      </c>
      <c r="H1391" t="s">
        <v>54</v>
      </c>
      <c r="I1391" s="103"/>
    </row>
    <row r="1392" spans="1:9" x14ac:dyDescent="0.3">
      <c r="A1392" t="s">
        <v>5536</v>
      </c>
      <c r="B1392" t="s">
        <v>51</v>
      </c>
      <c r="C1392" t="s">
        <v>2585</v>
      </c>
      <c r="D1392" t="s">
        <v>5065</v>
      </c>
      <c r="E1392" s="103">
        <v>5.9906104890322309E-3</v>
      </c>
      <c r="F1392" s="103">
        <v>677609</v>
      </c>
      <c r="G1392" s="103">
        <v>5</v>
      </c>
      <c r="H1392" t="s">
        <v>54</v>
      </c>
      <c r="I1392" s="103"/>
    </row>
    <row r="1393" spans="1:9" x14ac:dyDescent="0.3">
      <c r="A1393" t="s">
        <v>5537</v>
      </c>
      <c r="B1393" t="s">
        <v>51</v>
      </c>
      <c r="C1393" t="s">
        <v>2585</v>
      </c>
      <c r="D1393" t="s">
        <v>5066</v>
      </c>
      <c r="E1393" s="103">
        <v>6.0898315476740957E-3</v>
      </c>
      <c r="F1393" s="103">
        <v>677609</v>
      </c>
      <c r="G1393" s="103">
        <v>5</v>
      </c>
      <c r="H1393" t="s">
        <v>54</v>
      </c>
      <c r="I1393" s="103"/>
    </row>
    <row r="1394" spans="1:9" x14ac:dyDescent="0.3">
      <c r="A1394" t="s">
        <v>2686</v>
      </c>
      <c r="B1394" t="s">
        <v>51</v>
      </c>
      <c r="C1394" t="s">
        <v>2585</v>
      </c>
      <c r="D1394" t="s">
        <v>42</v>
      </c>
      <c r="E1394" s="103">
        <v>5.9853694104751217E-3</v>
      </c>
      <c r="F1394" s="103">
        <v>677609</v>
      </c>
      <c r="G1394" s="103">
        <v>5</v>
      </c>
      <c r="H1394" t="s">
        <v>54</v>
      </c>
      <c r="I1394" s="103"/>
    </row>
    <row r="1395" spans="1:9" x14ac:dyDescent="0.3">
      <c r="A1395" t="s">
        <v>2687</v>
      </c>
      <c r="B1395" t="s">
        <v>51</v>
      </c>
      <c r="C1395" t="s">
        <v>2585</v>
      </c>
      <c r="D1395" t="s">
        <v>1763</v>
      </c>
      <c r="E1395" s="103">
        <v>6.0826728549401073E-3</v>
      </c>
      <c r="F1395" s="103">
        <v>677609</v>
      </c>
      <c r="G1395" s="103">
        <v>5</v>
      </c>
      <c r="H1395" t="s">
        <v>54</v>
      </c>
      <c r="I1395" s="103"/>
    </row>
    <row r="1396" spans="1:9" x14ac:dyDescent="0.3">
      <c r="A1396" t="s">
        <v>2688</v>
      </c>
      <c r="B1396" t="s">
        <v>51</v>
      </c>
      <c r="C1396" t="s">
        <v>2585</v>
      </c>
      <c r="D1396" t="s">
        <v>1764</v>
      </c>
      <c r="E1396" s="103">
        <v>2.590246463715321E-3</v>
      </c>
      <c r="F1396" s="103">
        <v>677609</v>
      </c>
      <c r="G1396" s="103">
        <v>5</v>
      </c>
      <c r="H1396" t="s">
        <v>54</v>
      </c>
      <c r="I1396" s="103"/>
    </row>
    <row r="1397" spans="1:9" x14ac:dyDescent="0.3">
      <c r="A1397" t="s">
        <v>2689</v>
      </c>
      <c r="B1397" t="s">
        <v>51</v>
      </c>
      <c r="C1397" t="s">
        <v>2585</v>
      </c>
      <c r="D1397" t="s">
        <v>340</v>
      </c>
      <c r="E1397" s="103">
        <v>5.9888015329005216E-3</v>
      </c>
      <c r="F1397" s="103">
        <v>677609</v>
      </c>
      <c r="G1397" s="103">
        <v>5</v>
      </c>
      <c r="H1397" t="s">
        <v>54</v>
      </c>
      <c r="I1397" s="103"/>
    </row>
    <row r="1398" spans="1:9" x14ac:dyDescent="0.3">
      <c r="A1398" t="s">
        <v>2690</v>
      </c>
      <c r="B1398" t="s">
        <v>51</v>
      </c>
      <c r="C1398" t="s">
        <v>2585</v>
      </c>
      <c r="D1398" t="s">
        <v>777</v>
      </c>
      <c r="E1398" s="103">
        <v>7.2024188545526365E-3</v>
      </c>
      <c r="F1398" s="103">
        <v>677609</v>
      </c>
      <c r="G1398" s="103">
        <v>5</v>
      </c>
      <c r="H1398" t="s">
        <v>54</v>
      </c>
      <c r="I1398" s="103"/>
    </row>
    <row r="1399" spans="1:9" x14ac:dyDescent="0.3">
      <c r="A1399" t="s">
        <v>2691</v>
      </c>
      <c r="B1399" t="s">
        <v>51</v>
      </c>
      <c r="C1399" t="s">
        <v>2585</v>
      </c>
      <c r="D1399" t="s">
        <v>776</v>
      </c>
      <c r="E1399" s="103">
        <v>1.9317471639361834E-2</v>
      </c>
      <c r="F1399" s="103">
        <v>677609</v>
      </c>
      <c r="G1399" s="103">
        <v>5</v>
      </c>
      <c r="H1399" t="s">
        <v>54</v>
      </c>
      <c r="I1399" s="103"/>
    </row>
    <row r="1400" spans="1:9" x14ac:dyDescent="0.3">
      <c r="A1400" t="s">
        <v>2671</v>
      </c>
      <c r="B1400" t="s">
        <v>51</v>
      </c>
      <c r="C1400" t="s">
        <v>2586</v>
      </c>
      <c r="D1400" t="s">
        <v>40</v>
      </c>
      <c r="E1400" s="103">
        <v>9.009817846003745E-4</v>
      </c>
      <c r="F1400" s="103">
        <v>677609</v>
      </c>
      <c r="G1400" s="103">
        <v>5</v>
      </c>
      <c r="H1400" t="s">
        <v>54</v>
      </c>
      <c r="I1400" s="103"/>
    </row>
    <row r="1401" spans="1:9" x14ac:dyDescent="0.3">
      <c r="A1401" t="s">
        <v>5538</v>
      </c>
      <c r="B1401" t="s">
        <v>51</v>
      </c>
      <c r="C1401" t="s">
        <v>2586</v>
      </c>
      <c r="D1401" t="s">
        <v>5064</v>
      </c>
      <c r="E1401" s="103">
        <v>9.059561729700856E-4</v>
      </c>
      <c r="F1401" s="103">
        <v>677609</v>
      </c>
      <c r="G1401" s="103">
        <v>5</v>
      </c>
      <c r="H1401" t="s">
        <v>54</v>
      </c>
      <c r="I1401" s="103"/>
    </row>
    <row r="1402" spans="1:9" x14ac:dyDescent="0.3">
      <c r="A1402" t="s">
        <v>5539</v>
      </c>
      <c r="B1402" t="s">
        <v>51</v>
      </c>
      <c r="C1402" t="s">
        <v>2586</v>
      </c>
      <c r="D1402" t="s">
        <v>5065</v>
      </c>
      <c r="E1402" s="103">
        <v>9.009817846003745E-4</v>
      </c>
      <c r="F1402" s="103">
        <v>677609</v>
      </c>
      <c r="G1402" s="103">
        <v>5</v>
      </c>
      <c r="H1402" t="s">
        <v>54</v>
      </c>
      <c r="I1402" s="103"/>
    </row>
    <row r="1403" spans="1:9" x14ac:dyDescent="0.3">
      <c r="A1403" t="s">
        <v>5540</v>
      </c>
      <c r="B1403" t="s">
        <v>51</v>
      </c>
      <c r="C1403" t="s">
        <v>2586</v>
      </c>
      <c r="D1403" t="s">
        <v>5066</v>
      </c>
      <c r="E1403" s="103">
        <v>9.059561729700856E-4</v>
      </c>
      <c r="F1403" s="103">
        <v>677609</v>
      </c>
      <c r="G1403" s="103">
        <v>5</v>
      </c>
      <c r="H1403" t="s">
        <v>54</v>
      </c>
      <c r="I1403" s="103"/>
    </row>
    <row r="1404" spans="1:9" x14ac:dyDescent="0.3">
      <c r="A1404" t="s">
        <v>2672</v>
      </c>
      <c r="B1404" t="s">
        <v>51</v>
      </c>
      <c r="C1404" t="s">
        <v>2586</v>
      </c>
      <c r="D1404" t="s">
        <v>42</v>
      </c>
      <c r="E1404" s="103">
        <v>8.9091960473679493E-4</v>
      </c>
      <c r="F1404" s="103">
        <v>677609</v>
      </c>
      <c r="G1404" s="103">
        <v>5</v>
      </c>
      <c r="H1404" t="s">
        <v>54</v>
      </c>
      <c r="I1404" s="103"/>
    </row>
    <row r="1405" spans="1:9" x14ac:dyDescent="0.3">
      <c r="A1405" t="s">
        <v>2673</v>
      </c>
      <c r="B1405" t="s">
        <v>51</v>
      </c>
      <c r="C1405" t="s">
        <v>2586</v>
      </c>
      <c r="D1405" t="s">
        <v>1763</v>
      </c>
      <c r="E1405" s="103">
        <v>8.3890760728649535E-4</v>
      </c>
      <c r="F1405" s="103">
        <v>677609</v>
      </c>
      <c r="G1405" s="103">
        <v>5</v>
      </c>
      <c r="H1405" t="s">
        <v>54</v>
      </c>
      <c r="I1405" s="103"/>
    </row>
    <row r="1406" spans="1:9" x14ac:dyDescent="0.3">
      <c r="A1406" t="s">
        <v>2674</v>
      </c>
      <c r="B1406" t="s">
        <v>51</v>
      </c>
      <c r="C1406" t="s">
        <v>2586</v>
      </c>
      <c r="D1406" t="s">
        <v>1764</v>
      </c>
      <c r="E1406" s="103">
        <v>3.1846046000616658E-4</v>
      </c>
      <c r="F1406" s="103">
        <v>677609</v>
      </c>
      <c r="G1406" s="103">
        <v>5</v>
      </c>
      <c r="H1406" t="s">
        <v>54</v>
      </c>
      <c r="I1406" s="103"/>
    </row>
    <row r="1407" spans="1:9" x14ac:dyDescent="0.3">
      <c r="A1407" t="s">
        <v>2675</v>
      </c>
      <c r="B1407" t="s">
        <v>51</v>
      </c>
      <c r="C1407" t="s">
        <v>2586</v>
      </c>
      <c r="D1407" t="s">
        <v>340</v>
      </c>
      <c r="E1407" s="103">
        <v>8.9596135732615306E-4</v>
      </c>
      <c r="F1407" s="103">
        <v>677609</v>
      </c>
      <c r="G1407" s="103">
        <v>5</v>
      </c>
      <c r="H1407" t="s">
        <v>54</v>
      </c>
      <c r="I1407" s="103"/>
    </row>
    <row r="1408" spans="1:9" x14ac:dyDescent="0.3">
      <c r="A1408" t="s">
        <v>2676</v>
      </c>
      <c r="B1408" t="s">
        <v>51</v>
      </c>
      <c r="C1408" t="s">
        <v>2586</v>
      </c>
      <c r="D1408" t="s">
        <v>777</v>
      </c>
      <c r="E1408" s="103">
        <v>1.1445034796712049E-3</v>
      </c>
      <c r="F1408" s="103">
        <v>677609</v>
      </c>
      <c r="G1408" s="103">
        <v>5</v>
      </c>
      <c r="H1408" t="s">
        <v>54</v>
      </c>
      <c r="I1408" s="103"/>
    </row>
    <row r="1409" spans="1:9" x14ac:dyDescent="0.3">
      <c r="A1409" t="s">
        <v>2677</v>
      </c>
      <c r="B1409" t="s">
        <v>51</v>
      </c>
      <c r="C1409" t="s">
        <v>2586</v>
      </c>
      <c r="D1409" t="s">
        <v>776</v>
      </c>
      <c r="E1409" s="103">
        <v>2.937230268442973E-3</v>
      </c>
      <c r="F1409" s="103">
        <v>677609</v>
      </c>
      <c r="G1409" s="103">
        <v>5</v>
      </c>
      <c r="H1409" t="s">
        <v>54</v>
      </c>
      <c r="I1409" s="103"/>
    </row>
    <row r="1410" spans="1:9" x14ac:dyDescent="0.3">
      <c r="A1410" t="s">
        <v>3312</v>
      </c>
      <c r="B1410" t="s">
        <v>51</v>
      </c>
      <c r="C1410" t="s">
        <v>3115</v>
      </c>
      <c r="D1410" t="s">
        <v>40</v>
      </c>
      <c r="E1410" s="103">
        <v>1.5812344911962457E-3</v>
      </c>
      <c r="F1410" s="103">
        <v>677609</v>
      </c>
      <c r="G1410" s="103">
        <v>5</v>
      </c>
      <c r="H1410" t="s">
        <v>54</v>
      </c>
      <c r="I1410" s="103"/>
    </row>
    <row r="1411" spans="1:9" x14ac:dyDescent="0.3">
      <c r="A1411" t="s">
        <v>5544</v>
      </c>
      <c r="B1411" t="s">
        <v>51</v>
      </c>
      <c r="C1411" t="s">
        <v>3115</v>
      </c>
      <c r="D1411" t="s">
        <v>5064</v>
      </c>
      <c r="E1411" s="103">
        <v>1.6050494362638481E-3</v>
      </c>
      <c r="F1411" s="103">
        <v>677609</v>
      </c>
      <c r="G1411" s="103">
        <v>5</v>
      </c>
      <c r="H1411" t="s">
        <v>54</v>
      </c>
      <c r="I1411" s="103"/>
    </row>
    <row r="1412" spans="1:9" x14ac:dyDescent="0.3">
      <c r="A1412" t="s">
        <v>5545</v>
      </c>
      <c r="B1412" t="s">
        <v>51</v>
      </c>
      <c r="C1412" t="s">
        <v>3115</v>
      </c>
      <c r="D1412" t="s">
        <v>5065</v>
      </c>
      <c r="E1412" s="103">
        <v>1.5812344911962457E-3</v>
      </c>
      <c r="F1412" s="103">
        <v>677609</v>
      </c>
      <c r="G1412" s="103">
        <v>5</v>
      </c>
      <c r="H1412" t="s">
        <v>54</v>
      </c>
      <c r="I1412" s="103"/>
    </row>
    <row r="1413" spans="1:9" x14ac:dyDescent="0.3">
      <c r="A1413" t="s">
        <v>5546</v>
      </c>
      <c r="B1413" t="s">
        <v>51</v>
      </c>
      <c r="C1413" t="s">
        <v>3115</v>
      </c>
      <c r="D1413" t="s">
        <v>5066</v>
      </c>
      <c r="E1413" s="103">
        <v>1.6050494362638481E-3</v>
      </c>
      <c r="F1413" s="103">
        <v>677609</v>
      </c>
      <c r="G1413" s="103">
        <v>5</v>
      </c>
      <c r="H1413" t="s">
        <v>54</v>
      </c>
      <c r="I1413" s="103"/>
    </row>
    <row r="1414" spans="1:9" x14ac:dyDescent="0.3">
      <c r="A1414" t="s">
        <v>3313</v>
      </c>
      <c r="B1414" t="s">
        <v>51</v>
      </c>
      <c r="C1414" t="s">
        <v>3115</v>
      </c>
      <c r="D1414" t="s">
        <v>42</v>
      </c>
      <c r="E1414" s="103">
        <v>1.3107253167756027E-3</v>
      </c>
      <c r="F1414" s="103">
        <v>677609</v>
      </c>
      <c r="G1414" s="103">
        <v>5</v>
      </c>
      <c r="H1414" t="s">
        <v>54</v>
      </c>
      <c r="I1414" s="103"/>
    </row>
    <row r="1415" spans="1:9" x14ac:dyDescent="0.3">
      <c r="A1415" t="s">
        <v>3314</v>
      </c>
      <c r="B1415" t="s">
        <v>51</v>
      </c>
      <c r="C1415" t="s">
        <v>3115</v>
      </c>
      <c r="D1415" t="s">
        <v>1763</v>
      </c>
      <c r="E1415" s="103">
        <v>1.3573571342416055E-3</v>
      </c>
      <c r="F1415" s="103">
        <v>677609</v>
      </c>
      <c r="G1415" s="103">
        <v>5</v>
      </c>
      <c r="H1415" t="s">
        <v>54</v>
      </c>
      <c r="I1415" s="103"/>
    </row>
    <row r="1416" spans="1:9" x14ac:dyDescent="0.3">
      <c r="A1416" t="s">
        <v>3315</v>
      </c>
      <c r="B1416" t="s">
        <v>51</v>
      </c>
      <c r="C1416" t="s">
        <v>3115</v>
      </c>
      <c r="D1416" t="s">
        <v>1764</v>
      </c>
      <c r="E1416" s="103">
        <v>4.726366135446403E-4</v>
      </c>
      <c r="F1416" s="103">
        <v>677609</v>
      </c>
      <c r="G1416" s="103">
        <v>5</v>
      </c>
      <c r="H1416" t="s">
        <v>54</v>
      </c>
      <c r="I1416" s="103"/>
    </row>
    <row r="1417" spans="1:9" x14ac:dyDescent="0.3">
      <c r="A1417" t="s">
        <v>3316</v>
      </c>
      <c r="B1417" t="s">
        <v>51</v>
      </c>
      <c r="C1417" t="s">
        <v>3115</v>
      </c>
      <c r="D1417" t="s">
        <v>340</v>
      </c>
      <c r="E1417" s="103">
        <v>1.5770931964881922E-3</v>
      </c>
      <c r="F1417" s="103">
        <v>677609</v>
      </c>
      <c r="G1417" s="103">
        <v>5</v>
      </c>
      <c r="H1417" t="s">
        <v>54</v>
      </c>
      <c r="I1417" s="103"/>
    </row>
    <row r="1418" spans="1:9" x14ac:dyDescent="0.3">
      <c r="A1418" t="s">
        <v>3317</v>
      </c>
      <c r="B1418" t="s">
        <v>51</v>
      </c>
      <c r="C1418" t="s">
        <v>3115</v>
      </c>
      <c r="D1418" t="s">
        <v>777</v>
      </c>
      <c r="E1418" s="103">
        <v>1.9645059682204631E-3</v>
      </c>
      <c r="F1418" s="103">
        <v>677609</v>
      </c>
      <c r="G1418" s="103">
        <v>5</v>
      </c>
      <c r="H1418" t="s">
        <v>54</v>
      </c>
      <c r="I1418" s="103"/>
    </row>
    <row r="1419" spans="1:9" x14ac:dyDescent="0.3">
      <c r="A1419" t="s">
        <v>3318</v>
      </c>
      <c r="B1419" t="s">
        <v>51</v>
      </c>
      <c r="C1419" t="s">
        <v>3115</v>
      </c>
      <c r="D1419" t="s">
        <v>776</v>
      </c>
      <c r="E1419" s="103">
        <v>5.2689643705556193E-3</v>
      </c>
      <c r="F1419" s="103">
        <v>677609</v>
      </c>
      <c r="G1419" s="103">
        <v>5</v>
      </c>
      <c r="H1419" t="s">
        <v>54</v>
      </c>
      <c r="I1419" s="103"/>
    </row>
    <row r="1420" spans="1:9" x14ac:dyDescent="0.3">
      <c r="A1420" t="s">
        <v>3319</v>
      </c>
      <c r="B1420" t="s">
        <v>51</v>
      </c>
      <c r="C1420" t="s">
        <v>3100</v>
      </c>
      <c r="D1420" t="s">
        <v>40</v>
      </c>
      <c r="E1420" s="103">
        <v>3.2778713105450004E-2</v>
      </c>
      <c r="F1420" s="103">
        <v>677609</v>
      </c>
      <c r="G1420" s="103">
        <v>5</v>
      </c>
      <c r="H1420" t="s">
        <v>54</v>
      </c>
      <c r="I1420" s="103"/>
    </row>
    <row r="1421" spans="1:9" x14ac:dyDescent="0.3">
      <c r="A1421" t="s">
        <v>5547</v>
      </c>
      <c r="B1421" t="s">
        <v>51</v>
      </c>
      <c r="C1421" t="s">
        <v>3100</v>
      </c>
      <c r="D1421" t="s">
        <v>5064</v>
      </c>
      <c r="E1421" s="103">
        <v>3.3523312183659268E-2</v>
      </c>
      <c r="F1421" s="103">
        <v>677609</v>
      </c>
      <c r="G1421" s="103">
        <v>5</v>
      </c>
      <c r="H1421" t="s">
        <v>54</v>
      </c>
      <c r="I1421" s="103"/>
    </row>
    <row r="1422" spans="1:9" x14ac:dyDescent="0.3">
      <c r="A1422" t="s">
        <v>5548</v>
      </c>
      <c r="B1422" t="s">
        <v>51</v>
      </c>
      <c r="C1422" t="s">
        <v>3100</v>
      </c>
      <c r="D1422" t="s">
        <v>5065</v>
      </c>
      <c r="E1422" s="103">
        <v>3.2778713105450004E-2</v>
      </c>
      <c r="F1422" s="103">
        <v>677609</v>
      </c>
      <c r="G1422" s="103">
        <v>5</v>
      </c>
      <c r="H1422" t="s">
        <v>54</v>
      </c>
      <c r="I1422" s="103"/>
    </row>
    <row r="1423" spans="1:9" x14ac:dyDescent="0.3">
      <c r="A1423" t="s">
        <v>5549</v>
      </c>
      <c r="B1423" t="s">
        <v>51</v>
      </c>
      <c r="C1423" t="s">
        <v>3100</v>
      </c>
      <c r="D1423" t="s">
        <v>5066</v>
      </c>
      <c r="E1423" s="103">
        <v>3.349433912927624E-2</v>
      </c>
      <c r="F1423" s="103">
        <v>677609</v>
      </c>
      <c r="G1423" s="103">
        <v>5</v>
      </c>
      <c r="H1423" t="s">
        <v>54</v>
      </c>
      <c r="I1423" s="103"/>
    </row>
    <row r="1424" spans="1:9" x14ac:dyDescent="0.3">
      <c r="A1424" t="s">
        <v>3320</v>
      </c>
      <c r="B1424" t="s">
        <v>51</v>
      </c>
      <c r="C1424" t="s">
        <v>3100</v>
      </c>
      <c r="D1424" t="s">
        <v>42</v>
      </c>
      <c r="E1424" s="103">
        <v>3.2850710992890331E-2</v>
      </c>
      <c r="F1424" s="103">
        <v>677609</v>
      </c>
      <c r="G1424" s="103">
        <v>5</v>
      </c>
      <c r="H1424" t="s">
        <v>54</v>
      </c>
      <c r="I1424" s="103"/>
    </row>
    <row r="1425" spans="1:9" x14ac:dyDescent="0.3">
      <c r="A1425" t="s">
        <v>3321</v>
      </c>
      <c r="B1425" t="s">
        <v>51</v>
      </c>
      <c r="C1425" t="s">
        <v>3100</v>
      </c>
      <c r="D1425" t="s">
        <v>1763</v>
      </c>
      <c r="E1425" s="103">
        <v>3.4663916816637372E-2</v>
      </c>
      <c r="F1425" s="103">
        <v>677609</v>
      </c>
      <c r="G1425" s="103">
        <v>5</v>
      </c>
      <c r="H1425" t="s">
        <v>54</v>
      </c>
      <c r="I1425" s="103"/>
    </row>
    <row r="1426" spans="1:9" x14ac:dyDescent="0.3">
      <c r="A1426" t="s">
        <v>3322</v>
      </c>
      <c r="B1426" t="s">
        <v>51</v>
      </c>
      <c r="C1426" t="s">
        <v>3100</v>
      </c>
      <c r="D1426" t="s">
        <v>1764</v>
      </c>
      <c r="E1426" s="103">
        <v>1.4136315541044504E-2</v>
      </c>
      <c r="F1426" s="103">
        <v>677609</v>
      </c>
      <c r="G1426" s="103">
        <v>5</v>
      </c>
      <c r="H1426" t="s">
        <v>54</v>
      </c>
      <c r="I1426" s="103"/>
    </row>
    <row r="1427" spans="1:9" x14ac:dyDescent="0.3">
      <c r="A1427" t="s">
        <v>3323</v>
      </c>
      <c r="B1427" t="s">
        <v>51</v>
      </c>
      <c r="C1427" t="s">
        <v>3100</v>
      </c>
      <c r="D1427" t="s">
        <v>340</v>
      </c>
      <c r="E1427" s="103">
        <v>3.2902483288422484E-2</v>
      </c>
      <c r="F1427" s="103">
        <v>677609</v>
      </c>
      <c r="G1427" s="103">
        <v>5</v>
      </c>
      <c r="H1427" t="s">
        <v>54</v>
      </c>
      <c r="I1427" s="103"/>
    </row>
    <row r="1428" spans="1:9" x14ac:dyDescent="0.3">
      <c r="A1428" t="s">
        <v>3324</v>
      </c>
      <c r="B1428" t="s">
        <v>51</v>
      </c>
      <c r="C1428" t="s">
        <v>3100</v>
      </c>
      <c r="D1428" t="s">
        <v>777</v>
      </c>
      <c r="E1428" s="103">
        <v>4.5629198480600597E-2</v>
      </c>
      <c r="F1428" s="103">
        <v>677609</v>
      </c>
      <c r="G1428" s="103">
        <v>5</v>
      </c>
      <c r="H1428" t="s">
        <v>54</v>
      </c>
      <c r="I1428" s="103"/>
    </row>
    <row r="1429" spans="1:9" x14ac:dyDescent="0.3">
      <c r="A1429" t="s">
        <v>3325</v>
      </c>
      <c r="B1429" t="s">
        <v>51</v>
      </c>
      <c r="C1429" t="s">
        <v>3100</v>
      </c>
      <c r="D1429" t="s">
        <v>776</v>
      </c>
      <c r="E1429" s="103">
        <v>0.11030414777990823</v>
      </c>
      <c r="F1429" s="103">
        <v>677609</v>
      </c>
      <c r="G1429" s="103">
        <v>5</v>
      </c>
      <c r="H1429" t="s">
        <v>54</v>
      </c>
      <c r="I1429" s="103"/>
    </row>
    <row r="1430" spans="1:9" x14ac:dyDescent="0.3">
      <c r="A1430" t="s">
        <v>1171</v>
      </c>
      <c r="B1430" t="s">
        <v>51</v>
      </c>
      <c r="C1430" t="s">
        <v>35</v>
      </c>
      <c r="D1430" t="s">
        <v>40</v>
      </c>
      <c r="E1430" s="103">
        <v>0</v>
      </c>
      <c r="F1430" s="103">
        <v>677609</v>
      </c>
      <c r="G1430" s="103">
        <v>5</v>
      </c>
      <c r="H1430" t="s">
        <v>54</v>
      </c>
      <c r="I1430" s="103"/>
    </row>
    <row r="1431" spans="1:9" x14ac:dyDescent="0.3">
      <c r="A1431" t="s">
        <v>5541</v>
      </c>
      <c r="B1431" t="s">
        <v>51</v>
      </c>
      <c r="C1431" t="s">
        <v>35</v>
      </c>
      <c r="D1431" t="s">
        <v>5064</v>
      </c>
      <c r="E1431" s="103">
        <v>0</v>
      </c>
      <c r="F1431" s="103">
        <v>677609</v>
      </c>
      <c r="G1431" s="103">
        <v>5</v>
      </c>
      <c r="H1431" t="s">
        <v>54</v>
      </c>
      <c r="I1431" s="103"/>
    </row>
    <row r="1432" spans="1:9" x14ac:dyDescent="0.3">
      <c r="A1432" t="s">
        <v>5542</v>
      </c>
      <c r="B1432" t="s">
        <v>51</v>
      </c>
      <c r="C1432" t="s">
        <v>35</v>
      </c>
      <c r="D1432" t="s">
        <v>5065</v>
      </c>
      <c r="E1432" s="103">
        <v>0</v>
      </c>
      <c r="F1432" s="103">
        <v>677609</v>
      </c>
      <c r="G1432" s="103">
        <v>5</v>
      </c>
      <c r="H1432" t="s">
        <v>54</v>
      </c>
      <c r="I1432" s="103"/>
    </row>
    <row r="1433" spans="1:9" x14ac:dyDescent="0.3">
      <c r="A1433" t="s">
        <v>5543</v>
      </c>
      <c r="B1433" t="s">
        <v>51</v>
      </c>
      <c r="C1433" t="s">
        <v>35</v>
      </c>
      <c r="D1433" t="s">
        <v>5066</v>
      </c>
      <c r="E1433" s="103">
        <v>0</v>
      </c>
      <c r="F1433" s="103">
        <v>677609</v>
      </c>
      <c r="G1433" s="103">
        <v>5</v>
      </c>
      <c r="H1433" t="s">
        <v>54</v>
      </c>
      <c r="I1433" s="103"/>
    </row>
    <row r="1434" spans="1:9" x14ac:dyDescent="0.3">
      <c r="A1434" t="s">
        <v>1172</v>
      </c>
      <c r="B1434" t="s">
        <v>51</v>
      </c>
      <c r="C1434" t="s">
        <v>35</v>
      </c>
      <c r="D1434" t="s">
        <v>42</v>
      </c>
      <c r="E1434" s="103">
        <v>0</v>
      </c>
      <c r="F1434" s="103">
        <v>677609</v>
      </c>
      <c r="G1434" s="103">
        <v>5</v>
      </c>
      <c r="H1434" t="s">
        <v>54</v>
      </c>
      <c r="I1434" s="103"/>
    </row>
    <row r="1435" spans="1:9" x14ac:dyDescent="0.3">
      <c r="A1435" t="s">
        <v>1939</v>
      </c>
      <c r="B1435" t="s">
        <v>51</v>
      </c>
      <c r="C1435" t="s">
        <v>35</v>
      </c>
      <c r="D1435" t="s">
        <v>1763</v>
      </c>
      <c r="E1435" s="103">
        <v>0</v>
      </c>
      <c r="F1435" s="103">
        <v>677609</v>
      </c>
      <c r="G1435" s="103">
        <v>5</v>
      </c>
      <c r="H1435" t="s">
        <v>54</v>
      </c>
      <c r="I1435" s="103"/>
    </row>
    <row r="1436" spans="1:9" x14ac:dyDescent="0.3">
      <c r="A1436" t="s">
        <v>1940</v>
      </c>
      <c r="B1436" t="s">
        <v>51</v>
      </c>
      <c r="C1436" t="s">
        <v>35</v>
      </c>
      <c r="D1436" t="s">
        <v>1764</v>
      </c>
      <c r="E1436" s="103">
        <v>0</v>
      </c>
      <c r="F1436" s="103">
        <v>677609</v>
      </c>
      <c r="G1436" s="103">
        <v>5</v>
      </c>
      <c r="H1436" t="s">
        <v>54</v>
      </c>
      <c r="I1436" s="103"/>
    </row>
    <row r="1437" spans="1:9" x14ac:dyDescent="0.3">
      <c r="A1437" t="s">
        <v>1173</v>
      </c>
      <c r="B1437" t="s">
        <v>51</v>
      </c>
      <c r="C1437" t="s">
        <v>35</v>
      </c>
      <c r="D1437" t="s">
        <v>340</v>
      </c>
      <c r="E1437" s="103">
        <v>0</v>
      </c>
      <c r="F1437" s="103">
        <v>677609</v>
      </c>
      <c r="G1437" s="103">
        <v>5</v>
      </c>
      <c r="H1437" t="s">
        <v>54</v>
      </c>
      <c r="I1437" s="103"/>
    </row>
    <row r="1438" spans="1:9" x14ac:dyDescent="0.3">
      <c r="A1438" t="s">
        <v>1174</v>
      </c>
      <c r="B1438" t="s">
        <v>51</v>
      </c>
      <c r="C1438" t="s">
        <v>35</v>
      </c>
      <c r="D1438" t="s">
        <v>777</v>
      </c>
      <c r="E1438" s="103">
        <v>0</v>
      </c>
      <c r="F1438" s="103">
        <v>677609</v>
      </c>
      <c r="G1438" s="103">
        <v>5</v>
      </c>
      <c r="H1438" t="s">
        <v>54</v>
      </c>
      <c r="I1438" s="103"/>
    </row>
    <row r="1439" spans="1:9" x14ac:dyDescent="0.3">
      <c r="A1439" t="s">
        <v>1175</v>
      </c>
      <c r="B1439" t="s">
        <v>51</v>
      </c>
      <c r="C1439" t="s">
        <v>35</v>
      </c>
      <c r="D1439" t="s">
        <v>776</v>
      </c>
      <c r="E1439" s="103">
        <v>0</v>
      </c>
      <c r="F1439" s="103">
        <v>677609</v>
      </c>
      <c r="G1439" s="103">
        <v>5</v>
      </c>
      <c r="H1439" t="s">
        <v>54</v>
      </c>
      <c r="I1439" s="103"/>
    </row>
    <row r="1440" spans="1:9" x14ac:dyDescent="0.3">
      <c r="A1440" t="s">
        <v>3326</v>
      </c>
      <c r="B1440" t="s">
        <v>51</v>
      </c>
      <c r="C1440" t="s">
        <v>3102</v>
      </c>
      <c r="D1440" t="s">
        <v>40</v>
      </c>
      <c r="E1440" s="103">
        <v>0.25385116494955229</v>
      </c>
      <c r="F1440" s="103">
        <v>677609</v>
      </c>
      <c r="G1440" s="103">
        <v>5</v>
      </c>
      <c r="H1440" t="s">
        <v>54</v>
      </c>
      <c r="I1440" s="103"/>
    </row>
    <row r="1441" spans="1:9" x14ac:dyDescent="0.3">
      <c r="A1441" t="s">
        <v>5550</v>
      </c>
      <c r="B1441" t="s">
        <v>51</v>
      </c>
      <c r="C1441" t="s">
        <v>3102</v>
      </c>
      <c r="D1441" t="s">
        <v>5064</v>
      </c>
      <c r="E1441" s="103">
        <v>0.25773186394952929</v>
      </c>
      <c r="F1441" s="103">
        <v>677609</v>
      </c>
      <c r="G1441" s="103">
        <v>5</v>
      </c>
      <c r="H1441" t="s">
        <v>54</v>
      </c>
      <c r="I1441" s="103"/>
    </row>
    <row r="1442" spans="1:9" x14ac:dyDescent="0.3">
      <c r="A1442" t="s">
        <v>5551</v>
      </c>
      <c r="B1442" t="s">
        <v>51</v>
      </c>
      <c r="C1442" t="s">
        <v>3102</v>
      </c>
      <c r="D1442" t="s">
        <v>5065</v>
      </c>
      <c r="E1442" s="103">
        <v>0.25385116494955229</v>
      </c>
      <c r="F1442" s="103">
        <v>677609</v>
      </c>
      <c r="G1442" s="103">
        <v>5</v>
      </c>
      <c r="H1442" t="s">
        <v>54</v>
      </c>
      <c r="I1442" s="103"/>
    </row>
    <row r="1443" spans="1:9" x14ac:dyDescent="0.3">
      <c r="A1443" t="s">
        <v>5552</v>
      </c>
      <c r="B1443" t="s">
        <v>51</v>
      </c>
      <c r="C1443" t="s">
        <v>3102</v>
      </c>
      <c r="D1443" t="s">
        <v>5066</v>
      </c>
      <c r="E1443" s="103">
        <v>0.2575840177076994</v>
      </c>
      <c r="F1443" s="103">
        <v>677609</v>
      </c>
      <c r="G1443" s="103">
        <v>5</v>
      </c>
      <c r="H1443" t="s">
        <v>54</v>
      </c>
      <c r="I1443" s="103"/>
    </row>
    <row r="1444" spans="1:9" x14ac:dyDescent="0.3">
      <c r="A1444" t="s">
        <v>3327</v>
      </c>
      <c r="B1444" t="s">
        <v>51</v>
      </c>
      <c r="C1444" t="s">
        <v>3102</v>
      </c>
      <c r="D1444" t="s">
        <v>42</v>
      </c>
      <c r="E1444" s="103">
        <v>0.25129388822518545</v>
      </c>
      <c r="F1444" s="103">
        <v>677609</v>
      </c>
      <c r="G1444" s="103">
        <v>5</v>
      </c>
      <c r="H1444" t="s">
        <v>54</v>
      </c>
      <c r="I1444" s="103"/>
    </row>
    <row r="1445" spans="1:9" x14ac:dyDescent="0.3">
      <c r="A1445" t="s">
        <v>3328</v>
      </c>
      <c r="B1445" t="s">
        <v>51</v>
      </c>
      <c r="C1445" t="s">
        <v>3102</v>
      </c>
      <c r="D1445" t="s">
        <v>1763</v>
      </c>
      <c r="E1445" s="103">
        <v>0.26269392334184094</v>
      </c>
      <c r="F1445" s="103">
        <v>677609</v>
      </c>
      <c r="G1445" s="103">
        <v>5</v>
      </c>
      <c r="H1445" t="s">
        <v>54</v>
      </c>
      <c r="I1445" s="103"/>
    </row>
    <row r="1446" spans="1:9" x14ac:dyDescent="0.3">
      <c r="A1446" t="s">
        <v>3329</v>
      </c>
      <c r="B1446" t="s">
        <v>51</v>
      </c>
      <c r="C1446" t="s">
        <v>3102</v>
      </c>
      <c r="D1446" t="s">
        <v>1764</v>
      </c>
      <c r="E1446" s="103">
        <v>0.11245421996918463</v>
      </c>
      <c r="F1446" s="103">
        <v>677609</v>
      </c>
      <c r="G1446" s="103">
        <v>5</v>
      </c>
      <c r="H1446" t="s">
        <v>54</v>
      </c>
      <c r="I1446" s="103"/>
    </row>
    <row r="1447" spans="1:9" x14ac:dyDescent="0.3">
      <c r="A1447" t="s">
        <v>3330</v>
      </c>
      <c r="B1447" t="s">
        <v>51</v>
      </c>
      <c r="C1447" t="s">
        <v>3102</v>
      </c>
      <c r="D1447" t="s">
        <v>340</v>
      </c>
      <c r="E1447" s="103">
        <v>0.24934874607474705</v>
      </c>
      <c r="F1447" s="103">
        <v>677609</v>
      </c>
      <c r="G1447" s="103">
        <v>5</v>
      </c>
      <c r="H1447" t="s">
        <v>54</v>
      </c>
      <c r="I1447" s="103"/>
    </row>
    <row r="1448" spans="1:9" x14ac:dyDescent="0.3">
      <c r="A1448" t="s">
        <v>3331</v>
      </c>
      <c r="B1448" t="s">
        <v>51</v>
      </c>
      <c r="C1448" t="s">
        <v>3102</v>
      </c>
      <c r="D1448" t="s">
        <v>777</v>
      </c>
      <c r="E1448" s="103">
        <v>0.35228596245057248</v>
      </c>
      <c r="F1448" s="103">
        <v>677609</v>
      </c>
      <c r="G1448" s="103">
        <v>5</v>
      </c>
      <c r="H1448" t="s">
        <v>54</v>
      </c>
      <c r="I1448" s="103"/>
    </row>
    <row r="1449" spans="1:9" x14ac:dyDescent="0.3">
      <c r="A1449" t="s">
        <v>3332</v>
      </c>
      <c r="B1449" t="s">
        <v>51</v>
      </c>
      <c r="C1449" t="s">
        <v>3102</v>
      </c>
      <c r="D1449" t="s">
        <v>776</v>
      </c>
      <c r="E1449" s="103">
        <v>0.84590359247593183</v>
      </c>
      <c r="F1449" s="103">
        <v>677609</v>
      </c>
      <c r="G1449" s="103">
        <v>5</v>
      </c>
      <c r="H1449" t="s">
        <v>54</v>
      </c>
      <c r="I1449" s="103"/>
    </row>
    <row r="1450" spans="1:9" x14ac:dyDescent="0.3">
      <c r="A1450" t="s">
        <v>3333</v>
      </c>
      <c r="B1450" t="s">
        <v>51</v>
      </c>
      <c r="C1450" t="s">
        <v>3104</v>
      </c>
      <c r="D1450" t="s">
        <v>40</v>
      </c>
      <c r="E1450" s="103">
        <v>0.13763694317586253</v>
      </c>
      <c r="F1450" s="103">
        <v>677609</v>
      </c>
      <c r="G1450" s="103">
        <v>5</v>
      </c>
      <c r="H1450" t="s">
        <v>54</v>
      </c>
      <c r="I1450" s="103"/>
    </row>
    <row r="1451" spans="1:9" x14ac:dyDescent="0.3">
      <c r="A1451" t="s">
        <v>5553</v>
      </c>
      <c r="B1451" t="s">
        <v>51</v>
      </c>
      <c r="C1451" t="s">
        <v>3104</v>
      </c>
      <c r="D1451" t="s">
        <v>5064</v>
      </c>
      <c r="E1451" s="103">
        <v>0.14021744164254132</v>
      </c>
      <c r="F1451" s="103">
        <v>677609</v>
      </c>
      <c r="G1451" s="103">
        <v>5</v>
      </c>
      <c r="H1451" t="s">
        <v>54</v>
      </c>
      <c r="I1451" s="103"/>
    </row>
    <row r="1452" spans="1:9" x14ac:dyDescent="0.3">
      <c r="A1452" t="s">
        <v>5554</v>
      </c>
      <c r="B1452" t="s">
        <v>51</v>
      </c>
      <c r="C1452" t="s">
        <v>3104</v>
      </c>
      <c r="D1452" t="s">
        <v>5065</v>
      </c>
      <c r="E1452" s="103">
        <v>0.13763694317586253</v>
      </c>
      <c r="F1452" s="103">
        <v>677609</v>
      </c>
      <c r="G1452" s="103">
        <v>5</v>
      </c>
      <c r="H1452" t="s">
        <v>54</v>
      </c>
      <c r="I1452" s="103"/>
    </row>
    <row r="1453" spans="1:9" x14ac:dyDescent="0.3">
      <c r="A1453" t="s">
        <v>5555</v>
      </c>
      <c r="B1453" t="s">
        <v>51</v>
      </c>
      <c r="C1453" t="s">
        <v>3104</v>
      </c>
      <c r="D1453" t="s">
        <v>5066</v>
      </c>
      <c r="E1453" s="103">
        <v>0.14008980996958939</v>
      </c>
      <c r="F1453" s="103">
        <v>677609</v>
      </c>
      <c r="G1453" s="103">
        <v>5</v>
      </c>
      <c r="H1453" t="s">
        <v>54</v>
      </c>
      <c r="I1453" s="103"/>
    </row>
    <row r="1454" spans="1:9" x14ac:dyDescent="0.3">
      <c r="A1454" t="s">
        <v>3334</v>
      </c>
      <c r="B1454" t="s">
        <v>51</v>
      </c>
      <c r="C1454" t="s">
        <v>3104</v>
      </c>
      <c r="D1454" t="s">
        <v>42</v>
      </c>
      <c r="E1454" s="103">
        <v>0.1373931331541039</v>
      </c>
      <c r="F1454" s="103">
        <v>677609</v>
      </c>
      <c r="G1454" s="103">
        <v>5</v>
      </c>
      <c r="H1454" t="s">
        <v>54</v>
      </c>
      <c r="I1454" s="103"/>
    </row>
    <row r="1455" spans="1:9" x14ac:dyDescent="0.3">
      <c r="A1455" t="s">
        <v>3335</v>
      </c>
      <c r="B1455" t="s">
        <v>51</v>
      </c>
      <c r="C1455" t="s">
        <v>3104</v>
      </c>
      <c r="D1455" t="s">
        <v>1763</v>
      </c>
      <c r="E1455" s="103">
        <v>0.14300622553402095</v>
      </c>
      <c r="F1455" s="103">
        <v>677609</v>
      </c>
      <c r="G1455" s="103">
        <v>5</v>
      </c>
      <c r="H1455" t="s">
        <v>54</v>
      </c>
      <c r="I1455" s="103"/>
    </row>
    <row r="1456" spans="1:9" x14ac:dyDescent="0.3">
      <c r="A1456" t="s">
        <v>3336</v>
      </c>
      <c r="B1456" t="s">
        <v>51</v>
      </c>
      <c r="C1456" t="s">
        <v>3104</v>
      </c>
      <c r="D1456" t="s">
        <v>1764</v>
      </c>
      <c r="E1456" s="103">
        <v>5.4936770604230037E-2</v>
      </c>
      <c r="F1456" s="103">
        <v>677609</v>
      </c>
      <c r="G1456" s="103">
        <v>5</v>
      </c>
      <c r="H1456" t="s">
        <v>54</v>
      </c>
      <c r="I1456" s="103"/>
    </row>
    <row r="1457" spans="1:9" x14ac:dyDescent="0.3">
      <c r="A1457" t="s">
        <v>3337</v>
      </c>
      <c r="B1457" t="s">
        <v>51</v>
      </c>
      <c r="C1457" t="s">
        <v>3104</v>
      </c>
      <c r="D1457" t="s">
        <v>340</v>
      </c>
      <c r="E1457" s="103">
        <v>0.13746121656066437</v>
      </c>
      <c r="F1457" s="103">
        <v>677609</v>
      </c>
      <c r="G1457" s="103">
        <v>5</v>
      </c>
      <c r="H1457" t="s">
        <v>54</v>
      </c>
      <c r="I1457" s="103"/>
    </row>
    <row r="1458" spans="1:9" x14ac:dyDescent="0.3">
      <c r="A1458" t="s">
        <v>3338</v>
      </c>
      <c r="B1458" t="s">
        <v>51</v>
      </c>
      <c r="C1458" t="s">
        <v>3104</v>
      </c>
      <c r="D1458" t="s">
        <v>777</v>
      </c>
      <c r="E1458" s="103">
        <v>0.18987918301817269</v>
      </c>
      <c r="F1458" s="103">
        <v>677609</v>
      </c>
      <c r="G1458" s="103">
        <v>5</v>
      </c>
      <c r="H1458" t="s">
        <v>54</v>
      </c>
      <c r="I1458" s="103"/>
    </row>
    <row r="1459" spans="1:9" x14ac:dyDescent="0.3">
      <c r="A1459" t="s">
        <v>3339</v>
      </c>
      <c r="B1459" t="s">
        <v>51</v>
      </c>
      <c r="C1459" t="s">
        <v>3104</v>
      </c>
      <c r="D1459" t="s">
        <v>776</v>
      </c>
      <c r="E1459" s="103">
        <v>0.4588395845227482</v>
      </c>
      <c r="F1459" s="103">
        <v>677609</v>
      </c>
      <c r="G1459" s="103">
        <v>5</v>
      </c>
      <c r="H1459" t="s">
        <v>54</v>
      </c>
      <c r="I1459" s="103"/>
    </row>
    <row r="1460" spans="1:9" x14ac:dyDescent="0.3">
      <c r="A1460" t="s">
        <v>3340</v>
      </c>
      <c r="B1460" t="s">
        <v>51</v>
      </c>
      <c r="C1460" t="s">
        <v>3106</v>
      </c>
      <c r="D1460" t="s">
        <v>40</v>
      </c>
      <c r="E1460" s="103">
        <v>7.5019112436644067E-2</v>
      </c>
      <c r="F1460" s="103">
        <v>677609</v>
      </c>
      <c r="G1460" s="103">
        <v>5</v>
      </c>
      <c r="H1460" t="s">
        <v>54</v>
      </c>
      <c r="I1460" s="103"/>
    </row>
    <row r="1461" spans="1:9" x14ac:dyDescent="0.3">
      <c r="A1461" t="s">
        <v>5556</v>
      </c>
      <c r="B1461" t="s">
        <v>51</v>
      </c>
      <c r="C1461" t="s">
        <v>3106</v>
      </c>
      <c r="D1461" t="s">
        <v>5064</v>
      </c>
      <c r="E1461" s="103">
        <v>7.5830708583949483E-2</v>
      </c>
      <c r="F1461" s="103">
        <v>677609</v>
      </c>
      <c r="G1461" s="103">
        <v>5</v>
      </c>
      <c r="H1461" t="s">
        <v>54</v>
      </c>
      <c r="I1461" s="103"/>
    </row>
    <row r="1462" spans="1:9" x14ac:dyDescent="0.3">
      <c r="A1462" t="s">
        <v>5557</v>
      </c>
      <c r="B1462" t="s">
        <v>51</v>
      </c>
      <c r="C1462" t="s">
        <v>3106</v>
      </c>
      <c r="D1462" t="s">
        <v>5065</v>
      </c>
      <c r="E1462" s="103">
        <v>7.5019112436644067E-2</v>
      </c>
      <c r="F1462" s="103">
        <v>677609</v>
      </c>
      <c r="G1462" s="103">
        <v>5</v>
      </c>
      <c r="H1462" t="s">
        <v>54</v>
      </c>
      <c r="I1462" s="103"/>
    </row>
    <row r="1463" spans="1:9" x14ac:dyDescent="0.3">
      <c r="A1463" t="s">
        <v>5558</v>
      </c>
      <c r="B1463" t="s">
        <v>51</v>
      </c>
      <c r="C1463" t="s">
        <v>3106</v>
      </c>
      <c r="D1463" t="s">
        <v>5066</v>
      </c>
      <c r="E1463" s="103">
        <v>7.5791842046859334E-2</v>
      </c>
      <c r="F1463" s="103">
        <v>677609</v>
      </c>
      <c r="G1463" s="103">
        <v>5</v>
      </c>
      <c r="H1463" t="s">
        <v>54</v>
      </c>
      <c r="I1463" s="103"/>
    </row>
    <row r="1464" spans="1:9" x14ac:dyDescent="0.3">
      <c r="A1464" t="s">
        <v>3341</v>
      </c>
      <c r="B1464" t="s">
        <v>51</v>
      </c>
      <c r="C1464" t="s">
        <v>3106</v>
      </c>
      <c r="D1464" t="s">
        <v>42</v>
      </c>
      <c r="E1464" s="103">
        <v>7.323518487488169E-2</v>
      </c>
      <c r="F1464" s="103">
        <v>677609</v>
      </c>
      <c r="G1464" s="103">
        <v>5</v>
      </c>
      <c r="H1464" t="s">
        <v>54</v>
      </c>
      <c r="I1464" s="103"/>
    </row>
    <row r="1465" spans="1:9" x14ac:dyDescent="0.3">
      <c r="A1465" t="s">
        <v>3342</v>
      </c>
      <c r="B1465" t="s">
        <v>51</v>
      </c>
      <c r="C1465" t="s">
        <v>3106</v>
      </c>
      <c r="D1465" t="s">
        <v>1763</v>
      </c>
      <c r="E1465" s="103">
        <v>7.5500587523553264E-2</v>
      </c>
      <c r="F1465" s="103">
        <v>677609</v>
      </c>
      <c r="G1465" s="103">
        <v>5</v>
      </c>
      <c r="H1465" t="s">
        <v>54</v>
      </c>
      <c r="I1465" s="103"/>
    </row>
    <row r="1466" spans="1:9" x14ac:dyDescent="0.3">
      <c r="A1466" t="s">
        <v>3343</v>
      </c>
      <c r="B1466" t="s">
        <v>51</v>
      </c>
      <c r="C1466" t="s">
        <v>3106</v>
      </c>
      <c r="D1466" t="s">
        <v>1764</v>
      </c>
      <c r="E1466" s="103">
        <v>1.9919518180575257E-2</v>
      </c>
      <c r="F1466" s="103">
        <v>677609</v>
      </c>
      <c r="G1466" s="103">
        <v>5</v>
      </c>
      <c r="H1466" t="s">
        <v>54</v>
      </c>
      <c r="I1466" s="103"/>
    </row>
    <row r="1467" spans="1:9" x14ac:dyDescent="0.3">
      <c r="A1467" t="s">
        <v>3344</v>
      </c>
      <c r="B1467" t="s">
        <v>51</v>
      </c>
      <c r="C1467" t="s">
        <v>3106</v>
      </c>
      <c r="D1467" t="s">
        <v>340</v>
      </c>
      <c r="E1467" s="103">
        <v>7.4598683150386619E-2</v>
      </c>
      <c r="F1467" s="103">
        <v>677609</v>
      </c>
      <c r="G1467" s="103">
        <v>5</v>
      </c>
      <c r="H1467" t="s">
        <v>54</v>
      </c>
      <c r="I1467" s="103"/>
    </row>
    <row r="1468" spans="1:9" x14ac:dyDescent="0.3">
      <c r="A1468" t="s">
        <v>3345</v>
      </c>
      <c r="B1468" t="s">
        <v>51</v>
      </c>
      <c r="C1468" t="s">
        <v>3106</v>
      </c>
      <c r="D1468" t="s">
        <v>777</v>
      </c>
      <c r="E1468" s="103">
        <v>9.6793665147194036E-2</v>
      </c>
      <c r="F1468" s="103">
        <v>677609</v>
      </c>
      <c r="G1468" s="103">
        <v>5</v>
      </c>
      <c r="H1468" t="s">
        <v>54</v>
      </c>
      <c r="I1468" s="103"/>
    </row>
    <row r="1469" spans="1:9" x14ac:dyDescent="0.3">
      <c r="A1469" t="s">
        <v>3346</v>
      </c>
      <c r="B1469" t="s">
        <v>51</v>
      </c>
      <c r="C1469" t="s">
        <v>3106</v>
      </c>
      <c r="D1469" t="s">
        <v>776</v>
      </c>
      <c r="E1469" s="103">
        <v>0.24703730347610559</v>
      </c>
      <c r="F1469" s="103">
        <v>677609</v>
      </c>
      <c r="G1469" s="103">
        <v>5</v>
      </c>
      <c r="H1469" t="s">
        <v>54</v>
      </c>
      <c r="I1469" s="103"/>
    </row>
    <row r="1470" spans="1:9" x14ac:dyDescent="0.3">
      <c r="A1470" t="s">
        <v>3347</v>
      </c>
      <c r="B1470" t="s">
        <v>51</v>
      </c>
      <c r="C1470" t="s">
        <v>3109</v>
      </c>
      <c r="D1470" t="s">
        <v>40</v>
      </c>
      <c r="E1470" s="103">
        <v>3.8931867574195484E-3</v>
      </c>
      <c r="F1470" s="103">
        <v>677609</v>
      </c>
      <c r="G1470" s="103">
        <v>5</v>
      </c>
      <c r="H1470" t="s">
        <v>54</v>
      </c>
      <c r="I1470" s="103"/>
    </row>
    <row r="1471" spans="1:9" x14ac:dyDescent="0.3">
      <c r="A1471" t="s">
        <v>5559</v>
      </c>
      <c r="B1471" t="s">
        <v>51</v>
      </c>
      <c r="C1471" t="s">
        <v>3109</v>
      </c>
      <c r="D1471" t="s">
        <v>5064</v>
      </c>
      <c r="E1471" s="103">
        <v>3.9446867914832333E-3</v>
      </c>
      <c r="F1471" s="103">
        <v>677609</v>
      </c>
      <c r="G1471" s="103">
        <v>5</v>
      </c>
      <c r="H1471" t="s">
        <v>54</v>
      </c>
      <c r="I1471" s="103"/>
    </row>
    <row r="1472" spans="1:9" x14ac:dyDescent="0.3">
      <c r="A1472" t="s">
        <v>5560</v>
      </c>
      <c r="B1472" t="s">
        <v>51</v>
      </c>
      <c r="C1472" t="s">
        <v>3109</v>
      </c>
      <c r="D1472" t="s">
        <v>5065</v>
      </c>
      <c r="E1472" s="103">
        <v>3.8931867574195484E-3</v>
      </c>
      <c r="F1472" s="103">
        <v>677609</v>
      </c>
      <c r="G1472" s="103">
        <v>5</v>
      </c>
      <c r="H1472" t="s">
        <v>54</v>
      </c>
      <c r="I1472" s="103"/>
    </row>
    <row r="1473" spans="1:9" x14ac:dyDescent="0.3">
      <c r="A1473" t="s">
        <v>5561</v>
      </c>
      <c r="B1473" t="s">
        <v>51</v>
      </c>
      <c r="C1473" t="s">
        <v>3109</v>
      </c>
      <c r="D1473" t="s">
        <v>5066</v>
      </c>
      <c r="E1473" s="103">
        <v>3.9435451142712727E-3</v>
      </c>
      <c r="F1473" s="103">
        <v>677609</v>
      </c>
      <c r="G1473" s="103">
        <v>5</v>
      </c>
      <c r="H1473" t="s">
        <v>54</v>
      </c>
      <c r="I1473" s="103"/>
    </row>
    <row r="1474" spans="1:9" x14ac:dyDescent="0.3">
      <c r="A1474" t="s">
        <v>3348</v>
      </c>
      <c r="B1474" t="s">
        <v>51</v>
      </c>
      <c r="C1474" t="s">
        <v>3109</v>
      </c>
      <c r="D1474" t="s">
        <v>42</v>
      </c>
      <c r="E1474" s="103">
        <v>3.8282033661815938E-3</v>
      </c>
      <c r="F1474" s="103">
        <v>677609</v>
      </c>
      <c r="G1474" s="103">
        <v>5</v>
      </c>
      <c r="H1474" t="s">
        <v>54</v>
      </c>
      <c r="I1474" s="103"/>
    </row>
    <row r="1475" spans="1:9" x14ac:dyDescent="0.3">
      <c r="A1475" t="s">
        <v>3349</v>
      </c>
      <c r="B1475" t="s">
        <v>51</v>
      </c>
      <c r="C1475" t="s">
        <v>3109</v>
      </c>
      <c r="D1475" t="s">
        <v>1763</v>
      </c>
      <c r="E1475" s="103">
        <v>4.0296173372066143E-3</v>
      </c>
      <c r="F1475" s="103">
        <v>677609</v>
      </c>
      <c r="G1475" s="103">
        <v>5</v>
      </c>
      <c r="H1475" t="s">
        <v>54</v>
      </c>
      <c r="I1475" s="103"/>
    </row>
    <row r="1476" spans="1:9" x14ac:dyDescent="0.3">
      <c r="A1476" t="s">
        <v>3350</v>
      </c>
      <c r="B1476" t="s">
        <v>51</v>
      </c>
      <c r="C1476" t="s">
        <v>3109</v>
      </c>
      <c r="D1476" t="s">
        <v>1764</v>
      </c>
      <c r="E1476" s="103">
        <v>1.7884984327330368E-3</v>
      </c>
      <c r="F1476" s="103">
        <v>677609</v>
      </c>
      <c r="G1476" s="103">
        <v>5</v>
      </c>
      <c r="H1476" t="s">
        <v>54</v>
      </c>
      <c r="I1476" s="103"/>
    </row>
    <row r="1477" spans="1:9" x14ac:dyDescent="0.3">
      <c r="A1477" t="s">
        <v>3351</v>
      </c>
      <c r="B1477" t="s">
        <v>51</v>
      </c>
      <c r="C1477" t="s">
        <v>3109</v>
      </c>
      <c r="D1477" t="s">
        <v>340</v>
      </c>
      <c r="E1477" s="103">
        <v>3.7822716623383311E-3</v>
      </c>
      <c r="F1477" s="103">
        <v>677609</v>
      </c>
      <c r="G1477" s="103">
        <v>5</v>
      </c>
      <c r="H1477" t="s">
        <v>54</v>
      </c>
      <c r="I1477" s="103"/>
    </row>
    <row r="1478" spans="1:9" x14ac:dyDescent="0.3">
      <c r="A1478" t="s">
        <v>3352</v>
      </c>
      <c r="B1478" t="s">
        <v>51</v>
      </c>
      <c r="C1478" t="s">
        <v>3109</v>
      </c>
      <c r="D1478" t="s">
        <v>777</v>
      </c>
      <c r="E1478" s="103">
        <v>5.6285345294260153E-3</v>
      </c>
      <c r="F1478" s="103">
        <v>677609</v>
      </c>
      <c r="G1478" s="103">
        <v>5</v>
      </c>
      <c r="H1478" t="s">
        <v>54</v>
      </c>
      <c r="I1478" s="103"/>
    </row>
    <row r="1479" spans="1:9" x14ac:dyDescent="0.3">
      <c r="A1479" t="s">
        <v>3353</v>
      </c>
      <c r="B1479" t="s">
        <v>51</v>
      </c>
      <c r="C1479" t="s">
        <v>3109</v>
      </c>
      <c r="D1479" t="s">
        <v>776</v>
      </c>
      <c r="E1479" s="103">
        <v>1.3081163354123798E-2</v>
      </c>
      <c r="F1479" s="103">
        <v>677609</v>
      </c>
      <c r="G1479" s="103">
        <v>5</v>
      </c>
      <c r="H1479" t="s">
        <v>54</v>
      </c>
      <c r="I1479" s="103"/>
    </row>
    <row r="1480" spans="1:9" x14ac:dyDescent="0.3">
      <c r="A1480" t="s">
        <v>3354</v>
      </c>
      <c r="B1480" t="s">
        <v>51</v>
      </c>
      <c r="C1480" t="s">
        <v>3111</v>
      </c>
      <c r="D1480" t="s">
        <v>40</v>
      </c>
      <c r="E1480" s="103">
        <v>8.2111093984173211E-3</v>
      </c>
      <c r="F1480" s="103">
        <v>677609</v>
      </c>
      <c r="G1480" s="103">
        <v>5</v>
      </c>
      <c r="H1480" t="s">
        <v>54</v>
      </c>
      <c r="I1480" s="103"/>
    </row>
    <row r="1481" spans="1:9" x14ac:dyDescent="0.3">
      <c r="A1481" t="s">
        <v>5562</v>
      </c>
      <c r="B1481" t="s">
        <v>51</v>
      </c>
      <c r="C1481" t="s">
        <v>3111</v>
      </c>
      <c r="D1481" t="s">
        <v>5064</v>
      </c>
      <c r="E1481" s="103">
        <v>8.3469794095019402E-3</v>
      </c>
      <c r="F1481" s="103">
        <v>677609</v>
      </c>
      <c r="G1481" s="103">
        <v>5</v>
      </c>
      <c r="H1481" t="s">
        <v>54</v>
      </c>
      <c r="I1481" s="103"/>
    </row>
    <row r="1482" spans="1:9" x14ac:dyDescent="0.3">
      <c r="A1482" t="s">
        <v>5563</v>
      </c>
      <c r="B1482" t="s">
        <v>51</v>
      </c>
      <c r="C1482" t="s">
        <v>3111</v>
      </c>
      <c r="D1482" t="s">
        <v>5065</v>
      </c>
      <c r="E1482" s="103">
        <v>8.2111093984173211E-3</v>
      </c>
      <c r="F1482" s="103">
        <v>677609</v>
      </c>
      <c r="G1482" s="103">
        <v>5</v>
      </c>
      <c r="H1482" t="s">
        <v>54</v>
      </c>
      <c r="I1482" s="103"/>
    </row>
    <row r="1483" spans="1:9" x14ac:dyDescent="0.3">
      <c r="A1483" t="s">
        <v>5564</v>
      </c>
      <c r="B1483" t="s">
        <v>51</v>
      </c>
      <c r="C1483" t="s">
        <v>3111</v>
      </c>
      <c r="D1483" t="s">
        <v>5066</v>
      </c>
      <c r="E1483" s="103">
        <v>8.341590418350987E-3</v>
      </c>
      <c r="F1483" s="103">
        <v>677609</v>
      </c>
      <c r="G1483" s="103">
        <v>5</v>
      </c>
      <c r="H1483" t="s">
        <v>54</v>
      </c>
      <c r="I1483" s="103"/>
    </row>
    <row r="1484" spans="1:9" x14ac:dyDescent="0.3">
      <c r="A1484" t="s">
        <v>3355</v>
      </c>
      <c r="B1484" t="s">
        <v>51</v>
      </c>
      <c r="C1484" t="s">
        <v>3111</v>
      </c>
      <c r="D1484" t="s">
        <v>42</v>
      </c>
      <c r="E1484" s="103">
        <v>8.1409548039477111E-3</v>
      </c>
      <c r="F1484" s="103">
        <v>677609</v>
      </c>
      <c r="G1484" s="103">
        <v>5</v>
      </c>
      <c r="H1484" t="s">
        <v>54</v>
      </c>
      <c r="I1484" s="103"/>
    </row>
    <row r="1485" spans="1:9" x14ac:dyDescent="0.3">
      <c r="A1485" t="s">
        <v>3356</v>
      </c>
      <c r="B1485" t="s">
        <v>51</v>
      </c>
      <c r="C1485" t="s">
        <v>3111</v>
      </c>
      <c r="D1485" t="s">
        <v>1763</v>
      </c>
      <c r="E1485" s="103">
        <v>8.4992480244639179E-3</v>
      </c>
      <c r="F1485" s="103">
        <v>677609</v>
      </c>
      <c r="G1485" s="103">
        <v>5</v>
      </c>
      <c r="H1485" t="s">
        <v>54</v>
      </c>
      <c r="I1485" s="103"/>
    </row>
    <row r="1486" spans="1:9" x14ac:dyDescent="0.3">
      <c r="A1486" t="s">
        <v>3357</v>
      </c>
      <c r="B1486" t="s">
        <v>51</v>
      </c>
      <c r="C1486" t="s">
        <v>3111</v>
      </c>
      <c r="D1486" t="s">
        <v>1764</v>
      </c>
      <c r="E1486" s="103">
        <v>3.5575038453875257E-3</v>
      </c>
      <c r="F1486" s="103">
        <v>677609</v>
      </c>
      <c r="G1486" s="103">
        <v>5</v>
      </c>
      <c r="H1486" t="s">
        <v>54</v>
      </c>
      <c r="I1486" s="103"/>
    </row>
    <row r="1487" spans="1:9" x14ac:dyDescent="0.3">
      <c r="A1487" t="s">
        <v>3358</v>
      </c>
      <c r="B1487" t="s">
        <v>51</v>
      </c>
      <c r="C1487" t="s">
        <v>3111</v>
      </c>
      <c r="D1487" t="s">
        <v>340</v>
      </c>
      <c r="E1487" s="103">
        <v>8.0893828190618383E-3</v>
      </c>
      <c r="F1487" s="103">
        <v>677609</v>
      </c>
      <c r="G1487" s="103">
        <v>5</v>
      </c>
      <c r="H1487" t="s">
        <v>54</v>
      </c>
      <c r="I1487" s="103"/>
    </row>
    <row r="1488" spans="1:9" x14ac:dyDescent="0.3">
      <c r="A1488" t="s">
        <v>3359</v>
      </c>
      <c r="B1488" t="s">
        <v>51</v>
      </c>
      <c r="C1488" t="s">
        <v>3111</v>
      </c>
      <c r="D1488" t="s">
        <v>777</v>
      </c>
      <c r="E1488" s="103">
        <v>1.1292067568944379E-2</v>
      </c>
      <c r="F1488" s="103">
        <v>677609</v>
      </c>
      <c r="G1488" s="103">
        <v>5</v>
      </c>
      <c r="H1488" t="s">
        <v>54</v>
      </c>
      <c r="I1488" s="103"/>
    </row>
    <row r="1489" spans="1:9" x14ac:dyDescent="0.3">
      <c r="A1489" t="s">
        <v>3360</v>
      </c>
      <c r="B1489" t="s">
        <v>51</v>
      </c>
      <c r="C1489" t="s">
        <v>3111</v>
      </c>
      <c r="D1489" t="s">
        <v>776</v>
      </c>
      <c r="E1489" s="103">
        <v>2.7266461398736019E-2</v>
      </c>
      <c r="F1489" s="103">
        <v>677609</v>
      </c>
      <c r="G1489" s="103">
        <v>5</v>
      </c>
      <c r="H1489" t="s">
        <v>54</v>
      </c>
      <c r="I1489" s="103"/>
    </row>
    <row r="1490" spans="1:9" x14ac:dyDescent="0.3">
      <c r="A1490" t="s">
        <v>918</v>
      </c>
      <c r="B1490" t="s">
        <v>51</v>
      </c>
      <c r="C1490" t="s">
        <v>40</v>
      </c>
      <c r="D1490" t="s">
        <v>40</v>
      </c>
      <c r="E1490" s="103">
        <v>1</v>
      </c>
      <c r="F1490" s="103">
        <v>677609</v>
      </c>
      <c r="G1490" s="103">
        <v>5</v>
      </c>
      <c r="H1490" t="s">
        <v>54</v>
      </c>
      <c r="I1490" s="103"/>
    </row>
    <row r="1491" spans="1:9" x14ac:dyDescent="0.3">
      <c r="A1491" t="s">
        <v>5565</v>
      </c>
      <c r="B1491" t="s">
        <v>51</v>
      </c>
      <c r="C1491" t="s">
        <v>40</v>
      </c>
      <c r="D1491" t="s">
        <v>5064</v>
      </c>
      <c r="E1491" s="103">
        <v>1.0160167099296915</v>
      </c>
      <c r="F1491" s="103">
        <v>677609</v>
      </c>
      <c r="G1491" s="103">
        <v>5</v>
      </c>
      <c r="H1491" t="s">
        <v>54</v>
      </c>
      <c r="I1491" s="103"/>
    </row>
    <row r="1492" spans="1:9" x14ac:dyDescent="0.3">
      <c r="A1492" t="s">
        <v>5566</v>
      </c>
      <c r="B1492" t="s">
        <v>51</v>
      </c>
      <c r="C1492" t="s">
        <v>40</v>
      </c>
      <c r="D1492" t="s">
        <v>5065</v>
      </c>
      <c r="E1492" s="103">
        <v>1</v>
      </c>
      <c r="F1492" s="103">
        <v>677609</v>
      </c>
      <c r="G1492" s="103">
        <v>5</v>
      </c>
      <c r="H1492" t="s">
        <v>54</v>
      </c>
      <c r="I1492" s="103"/>
    </row>
    <row r="1493" spans="1:9" x14ac:dyDescent="0.3">
      <c r="A1493" t="s">
        <v>5567</v>
      </c>
      <c r="B1493" t="s">
        <v>51</v>
      </c>
      <c r="C1493" t="s">
        <v>40</v>
      </c>
      <c r="D1493" t="s">
        <v>5066</v>
      </c>
      <c r="E1493" s="103">
        <v>1.0154594314311043</v>
      </c>
      <c r="F1493" s="103">
        <v>677609</v>
      </c>
      <c r="G1493" s="103">
        <v>5</v>
      </c>
      <c r="H1493" t="s">
        <v>54</v>
      </c>
      <c r="I1493" s="103"/>
    </row>
    <row r="1494" spans="1:9" x14ac:dyDescent="0.3">
      <c r="A1494" t="s">
        <v>916</v>
      </c>
      <c r="B1494" t="s">
        <v>51</v>
      </c>
      <c r="C1494" t="s">
        <v>40</v>
      </c>
      <c r="D1494" t="s">
        <v>42</v>
      </c>
      <c r="E1494" s="103">
        <v>1.0025194306905363</v>
      </c>
      <c r="F1494" s="103">
        <v>677609</v>
      </c>
      <c r="G1494" s="103">
        <v>5</v>
      </c>
      <c r="H1494" t="s">
        <v>54</v>
      </c>
      <c r="I1494" s="103"/>
    </row>
    <row r="1495" spans="1:9" x14ac:dyDescent="0.3">
      <c r="A1495" t="s">
        <v>1919</v>
      </c>
      <c r="B1495" t="s">
        <v>51</v>
      </c>
      <c r="C1495" t="s">
        <v>40</v>
      </c>
      <c r="D1495" t="s">
        <v>1763</v>
      </c>
      <c r="E1495" s="103">
        <v>1.0533544759239006</v>
      </c>
      <c r="F1495" s="103">
        <v>677609</v>
      </c>
      <c r="G1495" s="103">
        <v>5</v>
      </c>
      <c r="H1495" t="s">
        <v>54</v>
      </c>
      <c r="I1495" s="103"/>
    </row>
    <row r="1496" spans="1:9" x14ac:dyDescent="0.3">
      <c r="A1496" t="s">
        <v>1920</v>
      </c>
      <c r="B1496" t="s">
        <v>51</v>
      </c>
      <c r="C1496" t="s">
        <v>40</v>
      </c>
      <c r="D1496" t="s">
        <v>1764</v>
      </c>
      <c r="E1496" s="103">
        <v>0.56789820806328084</v>
      </c>
      <c r="F1496" s="103">
        <v>677609</v>
      </c>
      <c r="G1496" s="103">
        <v>5</v>
      </c>
      <c r="H1496" t="s">
        <v>54</v>
      </c>
      <c r="I1496" s="103"/>
    </row>
    <row r="1497" spans="1:9" x14ac:dyDescent="0.3">
      <c r="A1497" t="s">
        <v>917</v>
      </c>
      <c r="B1497" t="s">
        <v>51</v>
      </c>
      <c r="C1497" t="s">
        <v>40</v>
      </c>
      <c r="D1497" t="s">
        <v>340</v>
      </c>
      <c r="E1497" s="103">
        <v>0.98656852494377456</v>
      </c>
      <c r="F1497" s="103">
        <v>677609</v>
      </c>
      <c r="G1497" s="103">
        <v>5</v>
      </c>
      <c r="H1497" t="s">
        <v>54</v>
      </c>
      <c r="I1497" s="103"/>
    </row>
    <row r="1498" spans="1:9" x14ac:dyDescent="0.3">
      <c r="A1498" t="s">
        <v>598</v>
      </c>
      <c r="B1498" t="s">
        <v>51</v>
      </c>
      <c r="C1498" t="s">
        <v>40</v>
      </c>
      <c r="D1498" t="s">
        <v>777</v>
      </c>
      <c r="E1498" s="103">
        <v>1.3940740124526481</v>
      </c>
      <c r="F1498" s="103">
        <v>677609</v>
      </c>
      <c r="G1498" s="103">
        <v>5</v>
      </c>
      <c r="H1498" t="s">
        <v>54</v>
      </c>
      <c r="I1498" s="103"/>
    </row>
    <row r="1499" spans="1:9" x14ac:dyDescent="0.3">
      <c r="A1499" t="s">
        <v>602</v>
      </c>
      <c r="B1499" t="s">
        <v>51</v>
      </c>
      <c r="C1499" t="s">
        <v>40</v>
      </c>
      <c r="D1499" t="s">
        <v>776</v>
      </c>
      <c r="E1499" s="103">
        <v>3.3419849068411094</v>
      </c>
      <c r="F1499" s="103">
        <v>677609</v>
      </c>
      <c r="G1499" s="103">
        <v>5</v>
      </c>
      <c r="H1499" t="s">
        <v>54</v>
      </c>
      <c r="I1499" s="103"/>
    </row>
    <row r="1500" spans="1:9" x14ac:dyDescent="0.3">
      <c r="A1500" t="s">
        <v>5568</v>
      </c>
      <c r="B1500" t="s">
        <v>51</v>
      </c>
      <c r="C1500" t="s">
        <v>5064</v>
      </c>
      <c r="D1500" t="s">
        <v>40</v>
      </c>
      <c r="E1500" s="103">
        <v>0.9851583107200691</v>
      </c>
      <c r="F1500" s="103">
        <v>677609</v>
      </c>
      <c r="G1500" s="103">
        <v>5</v>
      </c>
      <c r="H1500" t="s">
        <v>54</v>
      </c>
      <c r="I1500" s="103"/>
    </row>
    <row r="1501" spans="1:9" x14ac:dyDescent="0.3">
      <c r="A1501" t="s">
        <v>5569</v>
      </c>
      <c r="B1501" t="s">
        <v>51</v>
      </c>
      <c r="C1501" t="s">
        <v>5064</v>
      </c>
      <c r="D1501" t="s">
        <v>5064</v>
      </c>
      <c r="E1501" s="103">
        <v>1</v>
      </c>
      <c r="F1501" s="103">
        <v>677609</v>
      </c>
      <c r="G1501" s="103">
        <v>5</v>
      </c>
      <c r="H1501" t="s">
        <v>54</v>
      </c>
      <c r="I1501" s="103"/>
    </row>
    <row r="1502" spans="1:9" x14ac:dyDescent="0.3">
      <c r="A1502" t="s">
        <v>5570</v>
      </c>
      <c r="B1502" t="s">
        <v>51</v>
      </c>
      <c r="C1502" t="s">
        <v>5064</v>
      </c>
      <c r="D1502" t="s">
        <v>5065</v>
      </c>
      <c r="E1502" s="103">
        <v>0.9851583107200691</v>
      </c>
      <c r="F1502" s="103">
        <v>677609</v>
      </c>
      <c r="G1502" s="103">
        <v>5</v>
      </c>
      <c r="H1502" t="s">
        <v>54</v>
      </c>
      <c r="I1502" s="103"/>
    </row>
    <row r="1503" spans="1:9" x14ac:dyDescent="0.3">
      <c r="A1503" t="s">
        <v>5571</v>
      </c>
      <c r="B1503" t="s">
        <v>51</v>
      </c>
      <c r="C1503" t="s">
        <v>5064</v>
      </c>
      <c r="D1503" t="s">
        <v>5066</v>
      </c>
      <c r="E1503" s="103">
        <v>0.99945357818087432</v>
      </c>
      <c r="F1503" s="103">
        <v>677609</v>
      </c>
      <c r="G1503" s="103">
        <v>5</v>
      </c>
      <c r="H1503" t="s">
        <v>54</v>
      </c>
      <c r="I1503" s="103"/>
    </row>
    <row r="1504" spans="1:9" x14ac:dyDescent="0.3">
      <c r="A1504" t="s">
        <v>5572</v>
      </c>
      <c r="B1504" t="s">
        <v>51</v>
      </c>
      <c r="C1504" t="s">
        <v>5064</v>
      </c>
      <c r="D1504" t="s">
        <v>42</v>
      </c>
      <c r="E1504" s="103">
        <v>0.9867201165130951</v>
      </c>
      <c r="F1504" s="103">
        <v>677609</v>
      </c>
      <c r="G1504" s="103">
        <v>5</v>
      </c>
      <c r="H1504" t="s">
        <v>54</v>
      </c>
      <c r="I1504" s="103"/>
    </row>
    <row r="1505" spans="1:9" x14ac:dyDescent="0.3">
      <c r="A1505" t="s">
        <v>5573</v>
      </c>
      <c r="B1505" t="s">
        <v>51</v>
      </c>
      <c r="C1505" t="s">
        <v>5064</v>
      </c>
      <c r="D1505" t="s">
        <v>1763</v>
      </c>
      <c r="E1505" s="103">
        <v>1.0367285205622347</v>
      </c>
      <c r="F1505" s="103">
        <v>677609</v>
      </c>
      <c r="G1505" s="103">
        <v>5</v>
      </c>
      <c r="H1505" t="s">
        <v>54</v>
      </c>
      <c r="I1505" s="103"/>
    </row>
    <row r="1506" spans="1:9" x14ac:dyDescent="0.3">
      <c r="A1506" t="s">
        <v>5574</v>
      </c>
      <c r="B1506" t="s">
        <v>51</v>
      </c>
      <c r="C1506" t="s">
        <v>5064</v>
      </c>
      <c r="D1506" t="s">
        <v>1764</v>
      </c>
      <c r="E1506" s="103">
        <v>0.56039365883421199</v>
      </c>
      <c r="F1506" s="103">
        <v>677609</v>
      </c>
      <c r="G1506" s="103">
        <v>5</v>
      </c>
      <c r="H1506" t="s">
        <v>54</v>
      </c>
      <c r="I1506" s="103"/>
    </row>
    <row r="1507" spans="1:9" x14ac:dyDescent="0.3">
      <c r="A1507" t="s">
        <v>5575</v>
      </c>
      <c r="B1507" t="s">
        <v>51</v>
      </c>
      <c r="C1507" t="s">
        <v>5064</v>
      </c>
      <c r="D1507" t="s">
        <v>340</v>
      </c>
      <c r="E1507" s="103">
        <v>0.97090930570715961</v>
      </c>
      <c r="F1507" s="103">
        <v>677609</v>
      </c>
      <c r="G1507" s="103">
        <v>5</v>
      </c>
      <c r="H1507" t="s">
        <v>54</v>
      </c>
      <c r="I1507" s="103"/>
    </row>
    <row r="1508" spans="1:9" x14ac:dyDescent="0.3">
      <c r="A1508" t="s">
        <v>5576</v>
      </c>
      <c r="B1508" t="s">
        <v>51</v>
      </c>
      <c r="C1508" t="s">
        <v>5064</v>
      </c>
      <c r="D1508" t="s">
        <v>777</v>
      </c>
      <c r="E1508" s="103">
        <v>1.3740624022651644</v>
      </c>
      <c r="F1508" s="103">
        <v>677609</v>
      </c>
      <c r="G1508" s="103">
        <v>5</v>
      </c>
      <c r="H1508" t="s">
        <v>54</v>
      </c>
      <c r="I1508" s="103"/>
    </row>
    <row r="1509" spans="1:9" x14ac:dyDescent="0.3">
      <c r="A1509" t="s">
        <v>5577</v>
      </c>
      <c r="B1509" t="s">
        <v>51</v>
      </c>
      <c r="C1509" t="s">
        <v>5064</v>
      </c>
      <c r="D1509" t="s">
        <v>776</v>
      </c>
      <c r="E1509" s="103">
        <v>3.2925803047884514</v>
      </c>
      <c r="F1509" s="103">
        <v>677609</v>
      </c>
      <c r="G1509" s="103">
        <v>5</v>
      </c>
      <c r="H1509" t="s">
        <v>54</v>
      </c>
      <c r="I1509" s="103"/>
    </row>
    <row r="1510" spans="1:9" x14ac:dyDescent="0.3">
      <c r="A1510" t="s">
        <v>5578</v>
      </c>
      <c r="B1510" t="s">
        <v>51</v>
      </c>
      <c r="C1510" t="s">
        <v>5065</v>
      </c>
      <c r="D1510" t="s">
        <v>40</v>
      </c>
      <c r="E1510" s="103">
        <v>1</v>
      </c>
      <c r="F1510" s="103">
        <v>677609</v>
      </c>
      <c r="G1510" s="103">
        <v>5</v>
      </c>
      <c r="H1510" t="s">
        <v>54</v>
      </c>
      <c r="I1510" s="103"/>
    </row>
    <row r="1511" spans="1:9" x14ac:dyDescent="0.3">
      <c r="A1511" t="s">
        <v>5579</v>
      </c>
      <c r="B1511" t="s">
        <v>51</v>
      </c>
      <c r="C1511" t="s">
        <v>5065</v>
      </c>
      <c r="D1511" t="s">
        <v>5064</v>
      </c>
      <c r="E1511" s="103">
        <v>1.0160167099296915</v>
      </c>
      <c r="F1511" s="103">
        <v>677609</v>
      </c>
      <c r="G1511" s="103">
        <v>5</v>
      </c>
      <c r="H1511" t="s">
        <v>54</v>
      </c>
      <c r="I1511" s="103"/>
    </row>
    <row r="1512" spans="1:9" x14ac:dyDescent="0.3">
      <c r="A1512" t="s">
        <v>5580</v>
      </c>
      <c r="B1512" t="s">
        <v>51</v>
      </c>
      <c r="C1512" t="s">
        <v>5065</v>
      </c>
      <c r="D1512" t="s">
        <v>5065</v>
      </c>
      <c r="E1512" s="103">
        <v>1</v>
      </c>
      <c r="F1512" s="103">
        <v>677609</v>
      </c>
      <c r="G1512" s="103">
        <v>5</v>
      </c>
      <c r="H1512" t="s">
        <v>54</v>
      </c>
      <c r="I1512" s="103"/>
    </row>
    <row r="1513" spans="1:9" x14ac:dyDescent="0.3">
      <c r="A1513" t="s">
        <v>5581</v>
      </c>
      <c r="B1513" t="s">
        <v>51</v>
      </c>
      <c r="C1513" t="s">
        <v>5065</v>
      </c>
      <c r="D1513" t="s">
        <v>5066</v>
      </c>
      <c r="E1513" s="103">
        <v>1.0154594314311043</v>
      </c>
      <c r="F1513" s="103">
        <v>677609</v>
      </c>
      <c r="G1513" s="103">
        <v>5</v>
      </c>
      <c r="H1513" t="s">
        <v>54</v>
      </c>
      <c r="I1513" s="103"/>
    </row>
    <row r="1514" spans="1:9" x14ac:dyDescent="0.3">
      <c r="A1514" t="s">
        <v>5582</v>
      </c>
      <c r="B1514" t="s">
        <v>51</v>
      </c>
      <c r="C1514" t="s">
        <v>5065</v>
      </c>
      <c r="D1514" t="s">
        <v>42</v>
      </c>
      <c r="E1514" s="103">
        <v>1.0025194306905363</v>
      </c>
      <c r="F1514" s="103">
        <v>677609</v>
      </c>
      <c r="G1514" s="103">
        <v>5</v>
      </c>
      <c r="H1514" t="s">
        <v>54</v>
      </c>
      <c r="I1514" s="103"/>
    </row>
    <row r="1515" spans="1:9" x14ac:dyDescent="0.3">
      <c r="A1515" t="s">
        <v>5583</v>
      </c>
      <c r="B1515" t="s">
        <v>51</v>
      </c>
      <c r="C1515" t="s">
        <v>5065</v>
      </c>
      <c r="D1515" t="s">
        <v>1763</v>
      </c>
      <c r="E1515" s="103">
        <v>1.0533544759239006</v>
      </c>
      <c r="F1515" s="103">
        <v>677609</v>
      </c>
      <c r="G1515" s="103">
        <v>5</v>
      </c>
      <c r="H1515" t="s">
        <v>54</v>
      </c>
      <c r="I1515" s="103"/>
    </row>
    <row r="1516" spans="1:9" x14ac:dyDescent="0.3">
      <c r="A1516" t="s">
        <v>5584</v>
      </c>
      <c r="B1516" t="s">
        <v>51</v>
      </c>
      <c r="C1516" t="s">
        <v>5065</v>
      </c>
      <c r="D1516" t="s">
        <v>1764</v>
      </c>
      <c r="E1516" s="103">
        <v>0.56789820806328084</v>
      </c>
      <c r="F1516" s="103">
        <v>677609</v>
      </c>
      <c r="G1516" s="103">
        <v>5</v>
      </c>
      <c r="H1516" t="s">
        <v>54</v>
      </c>
      <c r="I1516" s="103"/>
    </row>
    <row r="1517" spans="1:9" x14ac:dyDescent="0.3">
      <c r="A1517" t="s">
        <v>5585</v>
      </c>
      <c r="B1517" t="s">
        <v>51</v>
      </c>
      <c r="C1517" t="s">
        <v>5065</v>
      </c>
      <c r="D1517" t="s">
        <v>340</v>
      </c>
      <c r="E1517" s="103">
        <v>0.98656852494377456</v>
      </c>
      <c r="F1517" s="103">
        <v>677609</v>
      </c>
      <c r="G1517" s="103">
        <v>5</v>
      </c>
      <c r="H1517" t="s">
        <v>54</v>
      </c>
      <c r="I1517" s="103"/>
    </row>
    <row r="1518" spans="1:9" x14ac:dyDescent="0.3">
      <c r="A1518" t="s">
        <v>5586</v>
      </c>
      <c r="B1518" t="s">
        <v>51</v>
      </c>
      <c r="C1518" t="s">
        <v>5065</v>
      </c>
      <c r="D1518" t="s">
        <v>777</v>
      </c>
      <c r="E1518" s="103">
        <v>1.3940740124526481</v>
      </c>
      <c r="F1518" s="103">
        <v>677609</v>
      </c>
      <c r="G1518" s="103">
        <v>5</v>
      </c>
      <c r="H1518" t="s">
        <v>54</v>
      </c>
      <c r="I1518" s="103"/>
    </row>
    <row r="1519" spans="1:9" x14ac:dyDescent="0.3">
      <c r="A1519" t="s">
        <v>5587</v>
      </c>
      <c r="B1519" t="s">
        <v>51</v>
      </c>
      <c r="C1519" t="s">
        <v>5065</v>
      </c>
      <c r="D1519" t="s">
        <v>776</v>
      </c>
      <c r="E1519" s="103">
        <v>3.3419849068411094</v>
      </c>
      <c r="F1519" s="103">
        <v>677609</v>
      </c>
      <c r="G1519" s="103">
        <v>5</v>
      </c>
      <c r="H1519" t="s">
        <v>54</v>
      </c>
      <c r="I1519" s="103"/>
    </row>
    <row r="1520" spans="1:9" x14ac:dyDescent="0.3">
      <c r="A1520" t="s">
        <v>5591</v>
      </c>
      <c r="B1520" t="s">
        <v>51</v>
      </c>
      <c r="C1520" t="s">
        <v>5066</v>
      </c>
      <c r="D1520" t="s">
        <v>40</v>
      </c>
      <c r="E1520" s="103">
        <v>0.98570027818770822</v>
      </c>
      <c r="F1520" s="103">
        <v>677609</v>
      </c>
      <c r="G1520" s="103">
        <v>5</v>
      </c>
      <c r="H1520" t="s">
        <v>54</v>
      </c>
      <c r="I1520" s="103"/>
    </row>
    <row r="1521" spans="1:9" x14ac:dyDescent="0.3">
      <c r="A1521" t="s">
        <v>5592</v>
      </c>
      <c r="B1521" t="s">
        <v>51</v>
      </c>
      <c r="C1521" t="s">
        <v>5066</v>
      </c>
      <c r="D1521" t="s">
        <v>5064</v>
      </c>
      <c r="E1521" s="103">
        <v>1.0005525461036155</v>
      </c>
      <c r="F1521" s="103">
        <v>677609</v>
      </c>
      <c r="G1521" s="103">
        <v>5</v>
      </c>
      <c r="H1521" t="s">
        <v>54</v>
      </c>
      <c r="I1521" s="103"/>
    </row>
    <row r="1522" spans="1:9" x14ac:dyDescent="0.3">
      <c r="A1522" t="s">
        <v>5593</v>
      </c>
      <c r="B1522" t="s">
        <v>51</v>
      </c>
      <c r="C1522" t="s">
        <v>5066</v>
      </c>
      <c r="D1522" t="s">
        <v>5065</v>
      </c>
      <c r="E1522" s="103">
        <v>0.98570027818770822</v>
      </c>
      <c r="F1522" s="103">
        <v>677609</v>
      </c>
      <c r="G1522" s="103">
        <v>5</v>
      </c>
      <c r="H1522" t="s">
        <v>54</v>
      </c>
      <c r="I1522" s="103"/>
    </row>
    <row r="1523" spans="1:9" x14ac:dyDescent="0.3">
      <c r="A1523" t="s">
        <v>5594</v>
      </c>
      <c r="B1523" t="s">
        <v>51</v>
      </c>
      <c r="C1523" t="s">
        <v>5066</v>
      </c>
      <c r="D1523" t="s">
        <v>5066</v>
      </c>
      <c r="E1523" s="103">
        <v>1</v>
      </c>
      <c r="F1523" s="103">
        <v>677609</v>
      </c>
      <c r="G1523" s="103">
        <v>5</v>
      </c>
      <c r="H1523" t="s">
        <v>54</v>
      </c>
      <c r="I1523" s="103"/>
    </row>
    <row r="1524" spans="1:9" x14ac:dyDescent="0.3">
      <c r="A1524" t="s">
        <v>5595</v>
      </c>
      <c r="B1524" t="s">
        <v>51</v>
      </c>
      <c r="C1524" t="s">
        <v>5066</v>
      </c>
      <c r="D1524" t="s">
        <v>42</v>
      </c>
      <c r="E1524" s="103">
        <v>0.98726619119689751</v>
      </c>
      <c r="F1524" s="103">
        <v>677609</v>
      </c>
      <c r="G1524" s="103">
        <v>5</v>
      </c>
      <c r="H1524" t="s">
        <v>54</v>
      </c>
      <c r="I1524" s="103"/>
    </row>
    <row r="1525" spans="1:9" x14ac:dyDescent="0.3">
      <c r="A1525" t="s">
        <v>5596</v>
      </c>
      <c r="B1525" t="s">
        <v>51</v>
      </c>
      <c r="C1525" t="s">
        <v>5066</v>
      </c>
      <c r="D1525" t="s">
        <v>1763</v>
      </c>
      <c r="E1525" s="103">
        <v>1.0373025724779297</v>
      </c>
      <c r="F1525" s="103">
        <v>677609</v>
      </c>
      <c r="G1525" s="103">
        <v>5</v>
      </c>
      <c r="H1525" t="s">
        <v>54</v>
      </c>
      <c r="I1525" s="103"/>
    </row>
    <row r="1526" spans="1:9" x14ac:dyDescent="0.3">
      <c r="A1526" t="s">
        <v>5597</v>
      </c>
      <c r="B1526" t="s">
        <v>51</v>
      </c>
      <c r="C1526" t="s">
        <v>5066</v>
      </c>
      <c r="D1526" t="s">
        <v>1764</v>
      </c>
      <c r="E1526" s="103">
        <v>0.56066835350620237</v>
      </c>
      <c r="F1526" s="103">
        <v>677609</v>
      </c>
      <c r="G1526" s="103">
        <v>5</v>
      </c>
      <c r="H1526" t="s">
        <v>54</v>
      </c>
      <c r="I1526" s="103"/>
    </row>
    <row r="1527" spans="1:9" x14ac:dyDescent="0.3">
      <c r="A1527" t="s">
        <v>5598</v>
      </c>
      <c r="B1527" t="s">
        <v>51</v>
      </c>
      <c r="C1527" t="s">
        <v>5066</v>
      </c>
      <c r="D1527" t="s">
        <v>340</v>
      </c>
      <c r="E1527" s="103">
        <v>0.97144252504764061</v>
      </c>
      <c r="F1527" s="103">
        <v>677609</v>
      </c>
      <c r="G1527" s="103">
        <v>5</v>
      </c>
      <c r="H1527" t="s">
        <v>54</v>
      </c>
      <c r="I1527" s="103"/>
    </row>
    <row r="1528" spans="1:9" x14ac:dyDescent="0.3">
      <c r="A1528" t="s">
        <v>5599</v>
      </c>
      <c r="B1528" t="s">
        <v>51</v>
      </c>
      <c r="C1528" t="s">
        <v>5066</v>
      </c>
      <c r="D1528" t="s">
        <v>777</v>
      </c>
      <c r="E1528" s="103">
        <v>1.3748200144672358</v>
      </c>
      <c r="F1528" s="103">
        <v>677609</v>
      </c>
      <c r="G1528" s="103">
        <v>5</v>
      </c>
      <c r="H1528" t="s">
        <v>54</v>
      </c>
      <c r="I1528" s="103"/>
    </row>
    <row r="1529" spans="1:9" x14ac:dyDescent="0.3">
      <c r="A1529" t="s">
        <v>5600</v>
      </c>
      <c r="B1529" t="s">
        <v>51</v>
      </c>
      <c r="C1529" t="s">
        <v>5066</v>
      </c>
      <c r="D1529" t="s">
        <v>776</v>
      </c>
      <c r="E1529" s="103">
        <v>3.2944224270490183</v>
      </c>
      <c r="F1529" s="103">
        <v>677609</v>
      </c>
      <c r="G1529" s="103">
        <v>5</v>
      </c>
      <c r="H1529" t="s">
        <v>54</v>
      </c>
      <c r="I1529" s="103"/>
    </row>
    <row r="1530" spans="1:9" x14ac:dyDescent="0.3">
      <c r="A1530" t="s">
        <v>897</v>
      </c>
      <c r="B1530" t="s">
        <v>51</v>
      </c>
      <c r="C1530" t="s">
        <v>42</v>
      </c>
      <c r="D1530" t="s">
        <v>40</v>
      </c>
      <c r="E1530" s="103">
        <v>0.99884384136710214</v>
      </c>
      <c r="F1530" s="103">
        <v>677609</v>
      </c>
      <c r="G1530" s="103">
        <v>5</v>
      </c>
      <c r="H1530" t="s">
        <v>54</v>
      </c>
      <c r="I1530" s="103"/>
    </row>
    <row r="1531" spans="1:9" x14ac:dyDescent="0.3">
      <c r="A1531" t="s">
        <v>5601</v>
      </c>
      <c r="B1531" t="s">
        <v>51</v>
      </c>
      <c r="C1531" t="s">
        <v>42</v>
      </c>
      <c r="D1531" t="s">
        <v>5064</v>
      </c>
      <c r="E1531" s="103">
        <v>1.0138967156372489</v>
      </c>
      <c r="F1531" s="103">
        <v>677609</v>
      </c>
      <c r="G1531" s="103">
        <v>5</v>
      </c>
      <c r="H1531" t="s">
        <v>54</v>
      </c>
      <c r="I1531" s="103"/>
    </row>
    <row r="1532" spans="1:9" x14ac:dyDescent="0.3">
      <c r="A1532" t="s">
        <v>5602</v>
      </c>
      <c r="B1532" t="s">
        <v>51</v>
      </c>
      <c r="C1532" t="s">
        <v>42</v>
      </c>
      <c r="D1532" t="s">
        <v>5065</v>
      </c>
      <c r="E1532" s="103">
        <v>0.99884384136710214</v>
      </c>
      <c r="F1532" s="103">
        <v>677609</v>
      </c>
      <c r="G1532" s="103">
        <v>5</v>
      </c>
      <c r="H1532" t="s">
        <v>54</v>
      </c>
      <c r="I1532" s="103"/>
    </row>
    <row r="1533" spans="1:9" x14ac:dyDescent="0.3">
      <c r="A1533" t="s">
        <v>5603</v>
      </c>
      <c r="B1533" t="s">
        <v>51</v>
      </c>
      <c r="C1533" t="s">
        <v>42</v>
      </c>
      <c r="D1533" t="s">
        <v>5066</v>
      </c>
      <c r="E1533" s="103">
        <v>1.0133437631497606</v>
      </c>
      <c r="F1533" s="103">
        <v>677609</v>
      </c>
      <c r="G1533" s="103">
        <v>5</v>
      </c>
      <c r="H1533" t="s">
        <v>54</v>
      </c>
      <c r="I1533" s="103"/>
    </row>
    <row r="1534" spans="1:9" x14ac:dyDescent="0.3">
      <c r="A1534" t="s">
        <v>895</v>
      </c>
      <c r="B1534" t="s">
        <v>51</v>
      </c>
      <c r="C1534" t="s">
        <v>42</v>
      </c>
      <c r="D1534" t="s">
        <v>42</v>
      </c>
      <c r="E1534" s="103">
        <v>1</v>
      </c>
      <c r="F1534" s="103">
        <v>677609</v>
      </c>
      <c r="G1534" s="103">
        <v>5</v>
      </c>
      <c r="H1534" t="s">
        <v>54</v>
      </c>
      <c r="I1534" s="103"/>
    </row>
    <row r="1535" spans="1:9" x14ac:dyDescent="0.3">
      <c r="A1535" t="s">
        <v>1921</v>
      </c>
      <c r="B1535" t="s">
        <v>51</v>
      </c>
      <c r="C1535" t="s">
        <v>42</v>
      </c>
      <c r="D1535" t="s">
        <v>1763</v>
      </c>
      <c r="E1535" s="103">
        <v>1.0506147430581467</v>
      </c>
      <c r="F1535" s="103">
        <v>677609</v>
      </c>
      <c r="G1535" s="103">
        <v>5</v>
      </c>
      <c r="H1535" t="s">
        <v>54</v>
      </c>
      <c r="I1535" s="103"/>
    </row>
    <row r="1536" spans="1:9" x14ac:dyDescent="0.3">
      <c r="A1536" t="s">
        <v>1922</v>
      </c>
      <c r="B1536" t="s">
        <v>51</v>
      </c>
      <c r="C1536" t="s">
        <v>42</v>
      </c>
      <c r="D1536" t="s">
        <v>1764</v>
      </c>
      <c r="E1536" s="103">
        <v>0.56621229772587722</v>
      </c>
      <c r="F1536" s="103">
        <v>677609</v>
      </c>
      <c r="G1536" s="103">
        <v>5</v>
      </c>
      <c r="H1536" t="s">
        <v>54</v>
      </c>
      <c r="I1536" s="103"/>
    </row>
    <row r="1537" spans="1:9" x14ac:dyDescent="0.3">
      <c r="A1537" t="s">
        <v>896</v>
      </c>
      <c r="B1537" t="s">
        <v>51</v>
      </c>
      <c r="C1537" t="s">
        <v>42</v>
      </c>
      <c r="D1537" t="s">
        <v>340</v>
      </c>
      <c r="E1537" s="103">
        <v>0.984358053385048</v>
      </c>
      <c r="F1537" s="103">
        <v>677609</v>
      </c>
      <c r="G1537" s="103">
        <v>5</v>
      </c>
      <c r="H1537" t="s">
        <v>54</v>
      </c>
      <c r="I1537" s="103"/>
    </row>
    <row r="1538" spans="1:9" x14ac:dyDescent="0.3">
      <c r="A1538" t="s">
        <v>572</v>
      </c>
      <c r="B1538" t="s">
        <v>51</v>
      </c>
      <c r="C1538" t="s">
        <v>42</v>
      </c>
      <c r="D1538" t="s">
        <v>777</v>
      </c>
      <c r="E1538" s="103">
        <v>1.3929475103317555</v>
      </c>
      <c r="F1538" s="103">
        <v>677609</v>
      </c>
      <c r="G1538" s="103">
        <v>5</v>
      </c>
      <c r="H1538" t="s">
        <v>54</v>
      </c>
      <c r="I1538" s="103"/>
    </row>
    <row r="1539" spans="1:9" x14ac:dyDescent="0.3">
      <c r="A1539" t="s">
        <v>576</v>
      </c>
      <c r="B1539" t="s">
        <v>51</v>
      </c>
      <c r="C1539" t="s">
        <v>42</v>
      </c>
      <c r="D1539" t="s">
        <v>776</v>
      </c>
      <c r="E1539" s="103">
        <v>3.3381968939118671</v>
      </c>
      <c r="F1539" s="103">
        <v>677609</v>
      </c>
      <c r="G1539" s="103">
        <v>5</v>
      </c>
      <c r="H1539" t="s">
        <v>54</v>
      </c>
      <c r="I1539" s="103"/>
    </row>
    <row r="1540" spans="1:9" x14ac:dyDescent="0.3">
      <c r="A1540" t="s">
        <v>1176</v>
      </c>
      <c r="B1540" t="s">
        <v>51</v>
      </c>
      <c r="C1540" t="s">
        <v>58</v>
      </c>
      <c r="D1540" t="s">
        <v>40</v>
      </c>
      <c r="E1540" s="103">
        <v>6.198264781016781E-3</v>
      </c>
      <c r="F1540" s="103">
        <v>677609</v>
      </c>
      <c r="G1540" s="103">
        <v>5</v>
      </c>
      <c r="H1540" t="s">
        <v>54</v>
      </c>
      <c r="I1540" s="103"/>
    </row>
    <row r="1541" spans="1:9" x14ac:dyDescent="0.3">
      <c r="A1541" t="s">
        <v>5588</v>
      </c>
      <c r="B1541" t="s">
        <v>51</v>
      </c>
      <c r="C1541" t="s">
        <v>58</v>
      </c>
      <c r="D1541" t="s">
        <v>5064</v>
      </c>
      <c r="E1541" s="103">
        <v>6.198264781016781E-3</v>
      </c>
      <c r="F1541" s="103">
        <v>677609</v>
      </c>
      <c r="G1541" s="103">
        <v>5</v>
      </c>
      <c r="H1541" t="s">
        <v>54</v>
      </c>
      <c r="I1541" s="103"/>
    </row>
    <row r="1542" spans="1:9" x14ac:dyDescent="0.3">
      <c r="A1542" t="s">
        <v>5589</v>
      </c>
      <c r="B1542" t="s">
        <v>51</v>
      </c>
      <c r="C1542" t="s">
        <v>58</v>
      </c>
      <c r="D1542" t="s">
        <v>5065</v>
      </c>
      <c r="E1542" s="103">
        <v>6.198264781016781E-3</v>
      </c>
      <c r="F1542" s="103">
        <v>677609</v>
      </c>
      <c r="G1542" s="103">
        <v>5</v>
      </c>
      <c r="H1542" t="s">
        <v>54</v>
      </c>
      <c r="I1542" s="103"/>
    </row>
    <row r="1543" spans="1:9" x14ac:dyDescent="0.3">
      <c r="A1543" t="s">
        <v>5590</v>
      </c>
      <c r="B1543" t="s">
        <v>51</v>
      </c>
      <c r="C1543" t="s">
        <v>58</v>
      </c>
      <c r="D1543" t="s">
        <v>5066</v>
      </c>
      <c r="E1543" s="103">
        <v>6.198264781016781E-3</v>
      </c>
      <c r="F1543" s="103">
        <v>677609</v>
      </c>
      <c r="G1543" s="103">
        <v>5</v>
      </c>
      <c r="H1543" t="s">
        <v>54</v>
      </c>
      <c r="I1543" s="103"/>
    </row>
    <row r="1544" spans="1:9" x14ac:dyDescent="0.3">
      <c r="A1544" t="s">
        <v>1177</v>
      </c>
      <c r="B1544" t="s">
        <v>51</v>
      </c>
      <c r="C1544" t="s">
        <v>58</v>
      </c>
      <c r="D1544" t="s">
        <v>42</v>
      </c>
      <c r="E1544" s="103">
        <v>6.198264781016781E-3</v>
      </c>
      <c r="F1544" s="103">
        <v>677609</v>
      </c>
      <c r="G1544" s="103">
        <v>5</v>
      </c>
      <c r="H1544" t="s">
        <v>54</v>
      </c>
      <c r="I1544" s="103"/>
    </row>
    <row r="1545" spans="1:9" x14ac:dyDescent="0.3">
      <c r="A1545" t="s">
        <v>1941</v>
      </c>
      <c r="B1545" t="s">
        <v>51</v>
      </c>
      <c r="C1545" t="s">
        <v>58</v>
      </c>
      <c r="D1545" t="s">
        <v>1763</v>
      </c>
      <c r="E1545" s="103">
        <v>9.6686847647923738E-3</v>
      </c>
      <c r="F1545" s="103">
        <v>677609</v>
      </c>
      <c r="G1545" s="103">
        <v>5</v>
      </c>
      <c r="H1545" t="s">
        <v>54</v>
      </c>
      <c r="I1545" s="103"/>
    </row>
    <row r="1546" spans="1:9" x14ac:dyDescent="0.3">
      <c r="A1546" t="s">
        <v>1942</v>
      </c>
      <c r="B1546" t="s">
        <v>51</v>
      </c>
      <c r="C1546" t="s">
        <v>58</v>
      </c>
      <c r="D1546" t="s">
        <v>1764</v>
      </c>
      <c r="E1546" s="103">
        <v>9.6686847647923738E-3</v>
      </c>
      <c r="F1546" s="103">
        <v>677609</v>
      </c>
      <c r="G1546" s="103">
        <v>5</v>
      </c>
      <c r="H1546" t="s">
        <v>54</v>
      </c>
      <c r="I1546" s="103"/>
    </row>
    <row r="1547" spans="1:9" x14ac:dyDescent="0.3">
      <c r="A1547" t="s">
        <v>1178</v>
      </c>
      <c r="B1547" t="s">
        <v>51</v>
      </c>
      <c r="C1547" t="s">
        <v>58</v>
      </c>
      <c r="D1547" t="s">
        <v>340</v>
      </c>
      <c r="E1547" s="103">
        <v>2.9672544164442038E-4</v>
      </c>
      <c r="F1547" s="103">
        <v>677609</v>
      </c>
      <c r="G1547" s="103">
        <v>5</v>
      </c>
      <c r="H1547" t="s">
        <v>54</v>
      </c>
      <c r="I1547" s="103"/>
    </row>
    <row r="1548" spans="1:9" x14ac:dyDescent="0.3">
      <c r="A1548" t="s">
        <v>1179</v>
      </c>
      <c r="B1548" t="s">
        <v>51</v>
      </c>
      <c r="C1548" t="s">
        <v>58</v>
      </c>
      <c r="D1548" t="s">
        <v>777</v>
      </c>
      <c r="E1548" s="103">
        <v>7.3727485383400411E-3</v>
      </c>
      <c r="F1548" s="103">
        <v>677609</v>
      </c>
      <c r="G1548" s="103">
        <v>5</v>
      </c>
      <c r="H1548" t="s">
        <v>54</v>
      </c>
      <c r="I1548" s="103"/>
    </row>
    <row r="1549" spans="1:9" x14ac:dyDescent="0.3">
      <c r="A1549" t="s">
        <v>1180</v>
      </c>
      <c r="B1549" t="s">
        <v>51</v>
      </c>
      <c r="C1549" t="s">
        <v>58</v>
      </c>
      <c r="D1549" t="s">
        <v>776</v>
      </c>
      <c r="E1549" s="103">
        <v>1.9774309668689281E-2</v>
      </c>
      <c r="F1549" s="103">
        <v>677609</v>
      </c>
      <c r="G1549" s="103">
        <v>5</v>
      </c>
      <c r="H1549" t="s">
        <v>54</v>
      </c>
      <c r="I1549" s="103"/>
    </row>
    <row r="1550" spans="1:9" x14ac:dyDescent="0.3">
      <c r="A1550" t="s">
        <v>1923</v>
      </c>
      <c r="B1550" t="s">
        <v>51</v>
      </c>
      <c r="C1550" t="s">
        <v>1763</v>
      </c>
      <c r="D1550" t="s">
        <v>40</v>
      </c>
      <c r="E1550" s="103">
        <v>0.95236578531067861</v>
      </c>
      <c r="F1550" s="103">
        <v>677609</v>
      </c>
      <c r="G1550" s="103">
        <v>5</v>
      </c>
      <c r="H1550" t="s">
        <v>54</v>
      </c>
      <c r="I1550" s="103"/>
    </row>
    <row r="1551" spans="1:9" x14ac:dyDescent="0.3">
      <c r="A1551" t="s">
        <v>5604</v>
      </c>
      <c r="B1551" t="s">
        <v>51</v>
      </c>
      <c r="C1551" t="s">
        <v>1763</v>
      </c>
      <c r="D1551" t="s">
        <v>5064</v>
      </c>
      <c r="E1551" s="103">
        <v>0.96669915717717936</v>
      </c>
      <c r="F1551" s="103">
        <v>677609</v>
      </c>
      <c r="G1551" s="103">
        <v>5</v>
      </c>
      <c r="H1551" t="s">
        <v>54</v>
      </c>
      <c r="I1551" s="103"/>
    </row>
    <row r="1552" spans="1:9" x14ac:dyDescent="0.3">
      <c r="A1552" t="s">
        <v>5605</v>
      </c>
      <c r="B1552" t="s">
        <v>51</v>
      </c>
      <c r="C1552" t="s">
        <v>1763</v>
      </c>
      <c r="D1552" t="s">
        <v>5065</v>
      </c>
      <c r="E1552" s="103">
        <v>0.95236578531067861</v>
      </c>
      <c r="F1552" s="103">
        <v>677609</v>
      </c>
      <c r="G1552" s="103">
        <v>5</v>
      </c>
      <c r="H1552" t="s">
        <v>54</v>
      </c>
      <c r="I1552" s="103"/>
    </row>
    <row r="1553" spans="1:9" x14ac:dyDescent="0.3">
      <c r="A1553" t="s">
        <v>5606</v>
      </c>
      <c r="B1553" t="s">
        <v>51</v>
      </c>
      <c r="C1553" t="s">
        <v>1763</v>
      </c>
      <c r="D1553" t="s">
        <v>5066</v>
      </c>
      <c r="E1553" s="103">
        <v>0.96617251922921699</v>
      </c>
      <c r="F1553" s="103">
        <v>677609</v>
      </c>
      <c r="G1553" s="103">
        <v>5</v>
      </c>
      <c r="H1553" t="s">
        <v>54</v>
      </c>
      <c r="I1553" s="103"/>
    </row>
    <row r="1554" spans="1:9" x14ac:dyDescent="0.3">
      <c r="A1554" t="s">
        <v>1924</v>
      </c>
      <c r="B1554" t="s">
        <v>51</v>
      </c>
      <c r="C1554" t="s">
        <v>1763</v>
      </c>
      <c r="D1554" t="s">
        <v>42</v>
      </c>
      <c r="E1554" s="103">
        <v>0.95338492863385449</v>
      </c>
      <c r="F1554" s="103">
        <v>677609</v>
      </c>
      <c r="G1554" s="103">
        <v>5</v>
      </c>
      <c r="H1554" t="s">
        <v>54</v>
      </c>
      <c r="I1554" s="103"/>
    </row>
    <row r="1555" spans="1:9" x14ac:dyDescent="0.3">
      <c r="A1555" t="s">
        <v>1925</v>
      </c>
      <c r="B1555" t="s">
        <v>51</v>
      </c>
      <c r="C1555" t="s">
        <v>1763</v>
      </c>
      <c r="D1555" t="s">
        <v>1763</v>
      </c>
      <c r="E1555" s="103">
        <v>1</v>
      </c>
      <c r="F1555" s="103">
        <v>677609</v>
      </c>
      <c r="G1555" s="103">
        <v>5</v>
      </c>
      <c r="H1555" t="s">
        <v>54</v>
      </c>
      <c r="I1555" s="103"/>
    </row>
    <row r="1556" spans="1:9" x14ac:dyDescent="0.3">
      <c r="A1556" t="s">
        <v>1926</v>
      </c>
      <c r="B1556" t="s">
        <v>51</v>
      </c>
      <c r="C1556" t="s">
        <v>1763</v>
      </c>
      <c r="D1556" t="s">
        <v>1764</v>
      </c>
      <c r="E1556" s="103">
        <v>0.53781130083263884</v>
      </c>
      <c r="F1556" s="103">
        <v>677609</v>
      </c>
      <c r="G1556" s="103">
        <v>5</v>
      </c>
      <c r="H1556" t="s">
        <v>54</v>
      </c>
      <c r="I1556" s="103"/>
    </row>
    <row r="1557" spans="1:9" x14ac:dyDescent="0.3">
      <c r="A1557" t="s">
        <v>1927</v>
      </c>
      <c r="B1557" t="s">
        <v>51</v>
      </c>
      <c r="C1557" t="s">
        <v>1763</v>
      </c>
      <c r="D1557" t="s">
        <v>340</v>
      </c>
      <c r="E1557" s="103">
        <v>0.93896790944618747</v>
      </c>
      <c r="F1557" s="103">
        <v>677609</v>
      </c>
      <c r="G1557" s="103">
        <v>5</v>
      </c>
      <c r="H1557" t="s">
        <v>54</v>
      </c>
      <c r="I1557" s="103"/>
    </row>
    <row r="1558" spans="1:9" x14ac:dyDescent="0.3">
      <c r="A1558" t="s">
        <v>1928</v>
      </c>
      <c r="B1558" t="s">
        <v>51</v>
      </c>
      <c r="C1558" t="s">
        <v>1763</v>
      </c>
      <c r="D1558" t="s">
        <v>777</v>
      </c>
      <c r="E1558" s="103">
        <v>1.3263455596130678</v>
      </c>
      <c r="F1558" s="103">
        <v>677609</v>
      </c>
      <c r="G1558" s="103">
        <v>5</v>
      </c>
      <c r="H1558" t="s">
        <v>54</v>
      </c>
      <c r="I1558" s="103"/>
    </row>
    <row r="1559" spans="1:9" x14ac:dyDescent="0.3">
      <c r="A1559" t="s">
        <v>1929</v>
      </c>
      <c r="B1559" t="s">
        <v>51</v>
      </c>
      <c r="C1559" t="s">
        <v>1763</v>
      </c>
      <c r="D1559" t="s">
        <v>776</v>
      </c>
      <c r="E1559" s="103">
        <v>3.1820134652308538</v>
      </c>
      <c r="F1559" s="103">
        <v>677609</v>
      </c>
      <c r="G1559" s="103">
        <v>5</v>
      </c>
      <c r="H1559" t="s">
        <v>54</v>
      </c>
      <c r="I1559" s="103"/>
    </row>
    <row r="1560" spans="1:9" x14ac:dyDescent="0.3">
      <c r="A1560" t="s">
        <v>1930</v>
      </c>
      <c r="B1560" t="s">
        <v>51</v>
      </c>
      <c r="C1560" t="s">
        <v>1764</v>
      </c>
      <c r="D1560" t="s">
        <v>40</v>
      </c>
      <c r="E1560" s="103">
        <v>1.9793754388613767</v>
      </c>
      <c r="F1560" s="103">
        <v>677609</v>
      </c>
      <c r="G1560" s="103">
        <v>5</v>
      </c>
      <c r="H1560" t="s">
        <v>54</v>
      </c>
      <c r="I1560" s="103"/>
    </row>
    <row r="1561" spans="1:9" x14ac:dyDescent="0.3">
      <c r="A1561" t="s">
        <v>5607</v>
      </c>
      <c r="B1561" t="s">
        <v>51</v>
      </c>
      <c r="C1561" t="s">
        <v>1764</v>
      </c>
      <c r="D1561" t="s">
        <v>5064</v>
      </c>
      <c r="E1561" s="103">
        <v>2.0143999159368673</v>
      </c>
      <c r="F1561" s="103">
        <v>677609</v>
      </c>
      <c r="G1561" s="103">
        <v>5</v>
      </c>
      <c r="H1561" t="s">
        <v>54</v>
      </c>
      <c r="I1561" s="103"/>
    </row>
    <row r="1562" spans="1:9" x14ac:dyDescent="0.3">
      <c r="A1562" t="s">
        <v>5608</v>
      </c>
      <c r="B1562" t="s">
        <v>51</v>
      </c>
      <c r="C1562" t="s">
        <v>1764</v>
      </c>
      <c r="D1562" t="s">
        <v>5065</v>
      </c>
      <c r="E1562" s="103">
        <v>1.9793754388613767</v>
      </c>
      <c r="F1562" s="103">
        <v>677609</v>
      </c>
      <c r="G1562" s="103">
        <v>5</v>
      </c>
      <c r="H1562" t="s">
        <v>54</v>
      </c>
      <c r="I1562" s="103"/>
    </row>
    <row r="1563" spans="1:9" x14ac:dyDescent="0.3">
      <c r="A1563" t="s">
        <v>5609</v>
      </c>
      <c r="B1563" t="s">
        <v>51</v>
      </c>
      <c r="C1563" t="s">
        <v>1764</v>
      </c>
      <c r="D1563" t="s">
        <v>5066</v>
      </c>
      <c r="E1563" s="103">
        <v>2.0131761573835414</v>
      </c>
      <c r="F1563" s="103">
        <v>677609</v>
      </c>
      <c r="G1563" s="103">
        <v>5</v>
      </c>
      <c r="H1563" t="s">
        <v>54</v>
      </c>
      <c r="I1563" s="103"/>
    </row>
    <row r="1564" spans="1:9" x14ac:dyDescent="0.3">
      <c r="A1564" t="s">
        <v>1931</v>
      </c>
      <c r="B1564" t="s">
        <v>51</v>
      </c>
      <c r="C1564" t="s">
        <v>1764</v>
      </c>
      <c r="D1564" t="s">
        <v>42</v>
      </c>
      <c r="E1564" s="103">
        <v>1.9798077000595764</v>
      </c>
      <c r="F1564" s="103">
        <v>677609</v>
      </c>
      <c r="G1564" s="103">
        <v>5</v>
      </c>
      <c r="H1564" t="s">
        <v>54</v>
      </c>
      <c r="I1564" s="103"/>
    </row>
    <row r="1565" spans="1:9" x14ac:dyDescent="0.3">
      <c r="A1565" t="s">
        <v>1932</v>
      </c>
      <c r="B1565" t="s">
        <v>51</v>
      </c>
      <c r="C1565" t="s">
        <v>1764</v>
      </c>
      <c r="D1565" t="s">
        <v>1763</v>
      </c>
      <c r="E1565" s="103">
        <v>2.0714000827521257</v>
      </c>
      <c r="F1565" s="103">
        <v>677609</v>
      </c>
      <c r="G1565" s="103">
        <v>5</v>
      </c>
      <c r="H1565" t="s">
        <v>54</v>
      </c>
      <c r="I1565" s="103"/>
    </row>
    <row r="1566" spans="1:9" x14ac:dyDescent="0.3">
      <c r="A1566" t="s">
        <v>1933</v>
      </c>
      <c r="B1566" t="s">
        <v>51</v>
      </c>
      <c r="C1566" t="s">
        <v>1764</v>
      </c>
      <c r="D1566" t="s">
        <v>1764</v>
      </c>
      <c r="E1566" s="103">
        <v>1</v>
      </c>
      <c r="F1566" s="103">
        <v>677609</v>
      </c>
      <c r="G1566" s="103">
        <v>5</v>
      </c>
      <c r="H1566" t="s">
        <v>54</v>
      </c>
      <c r="I1566" s="103"/>
    </row>
    <row r="1567" spans="1:9" x14ac:dyDescent="0.3">
      <c r="A1567" t="s">
        <v>1934</v>
      </c>
      <c r="B1567" t="s">
        <v>51</v>
      </c>
      <c r="C1567" t="s">
        <v>1764</v>
      </c>
      <c r="D1567" t="s">
        <v>340</v>
      </c>
      <c r="E1567" s="103">
        <v>1.95974702147133</v>
      </c>
      <c r="F1567" s="103">
        <v>677609</v>
      </c>
      <c r="G1567" s="103">
        <v>5</v>
      </c>
      <c r="H1567" t="s">
        <v>54</v>
      </c>
      <c r="I1567" s="103"/>
    </row>
    <row r="1568" spans="1:9" x14ac:dyDescent="0.3">
      <c r="A1568" t="s">
        <v>1935</v>
      </c>
      <c r="B1568" t="s">
        <v>51</v>
      </c>
      <c r="C1568" t="s">
        <v>1764</v>
      </c>
      <c r="D1568" t="s">
        <v>777</v>
      </c>
      <c r="E1568" s="103">
        <v>2.7395084759402004</v>
      </c>
      <c r="F1568" s="103">
        <v>677609</v>
      </c>
      <c r="G1568" s="103">
        <v>5</v>
      </c>
      <c r="H1568" t="s">
        <v>54</v>
      </c>
      <c r="I1568" s="103"/>
    </row>
    <row r="1569" spans="1:9" x14ac:dyDescent="0.3">
      <c r="A1569" t="s">
        <v>1936</v>
      </c>
      <c r="B1569" t="s">
        <v>51</v>
      </c>
      <c r="C1569" t="s">
        <v>1764</v>
      </c>
      <c r="D1569" t="s">
        <v>776</v>
      </c>
      <c r="E1569" s="103">
        <v>6.6022751323807807</v>
      </c>
      <c r="F1569" s="103">
        <v>677609</v>
      </c>
      <c r="G1569" s="103">
        <v>5</v>
      </c>
      <c r="H1569" t="s">
        <v>54</v>
      </c>
      <c r="I1569" s="103"/>
    </row>
    <row r="1570" spans="1:9" x14ac:dyDescent="0.3">
      <c r="A1570" t="s">
        <v>900</v>
      </c>
      <c r="B1570" t="s">
        <v>51</v>
      </c>
      <c r="C1570" t="s">
        <v>340</v>
      </c>
      <c r="D1570" t="s">
        <v>40</v>
      </c>
      <c r="E1570" s="103">
        <v>1.0273022886478935</v>
      </c>
      <c r="F1570" s="103">
        <v>677609</v>
      </c>
      <c r="G1570" s="103">
        <v>5</v>
      </c>
      <c r="H1570" t="s">
        <v>54</v>
      </c>
      <c r="I1570" s="103"/>
    </row>
    <row r="1571" spans="1:9" x14ac:dyDescent="0.3">
      <c r="A1571" t="s">
        <v>5610</v>
      </c>
      <c r="B1571" t="s">
        <v>51</v>
      </c>
      <c r="C1571" t="s">
        <v>340</v>
      </c>
      <c r="D1571" t="s">
        <v>5064</v>
      </c>
      <c r="E1571" s="103">
        <v>1.042531197710201</v>
      </c>
      <c r="F1571" s="103">
        <v>677609</v>
      </c>
      <c r="G1571" s="103">
        <v>5</v>
      </c>
      <c r="H1571" t="s">
        <v>54</v>
      </c>
      <c r="I1571" s="103"/>
    </row>
    <row r="1572" spans="1:9" x14ac:dyDescent="0.3">
      <c r="A1572" t="s">
        <v>5611</v>
      </c>
      <c r="B1572" t="s">
        <v>51</v>
      </c>
      <c r="C1572" t="s">
        <v>340</v>
      </c>
      <c r="D1572" t="s">
        <v>5065</v>
      </c>
      <c r="E1572" s="103">
        <v>1.0273022886478935</v>
      </c>
      <c r="F1572" s="103">
        <v>677609</v>
      </c>
      <c r="G1572" s="103">
        <v>5</v>
      </c>
      <c r="H1572" t="s">
        <v>54</v>
      </c>
      <c r="I1572" s="103"/>
    </row>
    <row r="1573" spans="1:9" x14ac:dyDescent="0.3">
      <c r="A1573" t="s">
        <v>5612</v>
      </c>
      <c r="B1573" t="s">
        <v>51</v>
      </c>
      <c r="C1573" t="s">
        <v>340</v>
      </c>
      <c r="D1573" t="s">
        <v>5066</v>
      </c>
      <c r="E1573" s="103">
        <v>1.0419629965296753</v>
      </c>
      <c r="F1573" s="103">
        <v>677609</v>
      </c>
      <c r="G1573" s="103">
        <v>5</v>
      </c>
      <c r="H1573" t="s">
        <v>54</v>
      </c>
      <c r="I1573" s="103"/>
    </row>
    <row r="1574" spans="1:9" x14ac:dyDescent="0.3">
      <c r="A1574" t="s">
        <v>898</v>
      </c>
      <c r="B1574" t="s">
        <v>51</v>
      </c>
      <c r="C1574" t="s">
        <v>340</v>
      </c>
      <c r="D1574" t="s">
        <v>42</v>
      </c>
      <c r="E1574" s="103">
        <v>1.0287637265034555</v>
      </c>
      <c r="F1574" s="103">
        <v>677609</v>
      </c>
      <c r="G1574" s="103">
        <v>5</v>
      </c>
      <c r="H1574" t="s">
        <v>54</v>
      </c>
      <c r="I1574" s="103"/>
    </row>
    <row r="1575" spans="1:9" x14ac:dyDescent="0.3">
      <c r="A1575" t="s">
        <v>1937</v>
      </c>
      <c r="B1575" t="s">
        <v>51</v>
      </c>
      <c r="C1575" t="s">
        <v>340</v>
      </c>
      <c r="D1575" t="s">
        <v>1763</v>
      </c>
      <c r="E1575" s="103">
        <v>1.0846151154514818</v>
      </c>
      <c r="F1575" s="103">
        <v>677609</v>
      </c>
      <c r="G1575" s="103">
        <v>5</v>
      </c>
      <c r="H1575" t="s">
        <v>54</v>
      </c>
      <c r="I1575" s="103"/>
    </row>
    <row r="1576" spans="1:9" x14ac:dyDescent="0.3">
      <c r="A1576" t="s">
        <v>1938</v>
      </c>
      <c r="B1576" t="s">
        <v>51</v>
      </c>
      <c r="C1576" t="s">
        <v>340</v>
      </c>
      <c r="D1576" t="s">
        <v>1764</v>
      </c>
      <c r="E1576" s="103">
        <v>0.59248866601010342</v>
      </c>
      <c r="F1576" s="103">
        <v>677609</v>
      </c>
      <c r="G1576" s="103">
        <v>5</v>
      </c>
      <c r="H1576" t="s">
        <v>54</v>
      </c>
      <c r="I1576" s="103"/>
    </row>
    <row r="1577" spans="1:9" x14ac:dyDescent="0.3">
      <c r="A1577" t="s">
        <v>899</v>
      </c>
      <c r="B1577" t="s">
        <v>51</v>
      </c>
      <c r="C1577" t="s">
        <v>340</v>
      </c>
      <c r="D1577" t="s">
        <v>340</v>
      </c>
      <c r="E1577" s="103">
        <v>1</v>
      </c>
      <c r="F1577" s="103">
        <v>677609</v>
      </c>
      <c r="G1577" s="103">
        <v>5</v>
      </c>
      <c r="H1577" t="s">
        <v>54</v>
      </c>
      <c r="I1577" s="103"/>
    </row>
    <row r="1578" spans="1:9" x14ac:dyDescent="0.3">
      <c r="A1578" t="s">
        <v>580</v>
      </c>
      <c r="B1578" t="s">
        <v>51</v>
      </c>
      <c r="C1578" t="s">
        <v>340</v>
      </c>
      <c r="D1578" t="s">
        <v>777</v>
      </c>
      <c r="E1578" s="103">
        <v>1.4309680392797921</v>
      </c>
      <c r="F1578" s="103">
        <v>677609</v>
      </c>
      <c r="G1578" s="103">
        <v>5</v>
      </c>
      <c r="H1578" t="s">
        <v>54</v>
      </c>
      <c r="I1578" s="103"/>
    </row>
    <row r="1579" spans="1:9" x14ac:dyDescent="0.3">
      <c r="A1579" t="s">
        <v>584</v>
      </c>
      <c r="B1579" t="s">
        <v>51</v>
      </c>
      <c r="C1579" t="s">
        <v>340</v>
      </c>
      <c r="D1579" t="s">
        <v>776</v>
      </c>
      <c r="E1579" s="103">
        <v>3.4313875215576046</v>
      </c>
      <c r="F1579" s="103">
        <v>677609</v>
      </c>
      <c r="G1579" s="103">
        <v>5</v>
      </c>
      <c r="H1579" t="s">
        <v>54</v>
      </c>
      <c r="I1579" s="103"/>
    </row>
    <row r="1580" spans="1:9" x14ac:dyDescent="0.3">
      <c r="A1580" t="s">
        <v>8779</v>
      </c>
      <c r="B1580" t="s">
        <v>51</v>
      </c>
      <c r="C1580" t="s">
        <v>8750</v>
      </c>
      <c r="D1580" t="s">
        <v>40</v>
      </c>
      <c r="E1580" s="103">
        <v>4.3391827480355298E-2</v>
      </c>
      <c r="F1580" s="103">
        <v>677609</v>
      </c>
      <c r="G1580" s="103">
        <v>5</v>
      </c>
      <c r="H1580" t="s">
        <v>54</v>
      </c>
      <c r="I1580" s="103"/>
    </row>
    <row r="1581" spans="1:9" x14ac:dyDescent="0.3">
      <c r="A1581" t="s">
        <v>8951</v>
      </c>
      <c r="B1581" t="s">
        <v>51</v>
      </c>
      <c r="C1581" t="s">
        <v>8750</v>
      </c>
      <c r="D1581" t="s">
        <v>5064</v>
      </c>
      <c r="E1581" s="103">
        <v>4.4061719914195066E-2</v>
      </c>
      <c r="F1581" s="103">
        <v>677609</v>
      </c>
      <c r="G1581" s="103">
        <v>5</v>
      </c>
      <c r="H1581" t="s">
        <v>54</v>
      </c>
      <c r="I1581" s="103"/>
    </row>
    <row r="1582" spans="1:9" x14ac:dyDescent="0.3">
      <c r="A1582" t="s">
        <v>8952</v>
      </c>
      <c r="B1582" t="s">
        <v>51</v>
      </c>
      <c r="C1582" t="s">
        <v>8750</v>
      </c>
      <c r="D1582" t="s">
        <v>5065</v>
      </c>
      <c r="E1582" s="103">
        <v>4.3391827480355298E-2</v>
      </c>
      <c r="F1582" s="103">
        <v>677609</v>
      </c>
      <c r="G1582" s="103">
        <v>5</v>
      </c>
      <c r="H1582" t="s">
        <v>54</v>
      </c>
      <c r="I1582" s="103"/>
    </row>
    <row r="1583" spans="1:9" x14ac:dyDescent="0.3">
      <c r="A1583" t="s">
        <v>8953</v>
      </c>
      <c r="B1583" t="s">
        <v>51</v>
      </c>
      <c r="C1583" t="s">
        <v>8750</v>
      </c>
      <c r="D1583" t="s">
        <v>5066</v>
      </c>
      <c r="E1583" s="103">
        <v>4.4036827652887307E-2</v>
      </c>
      <c r="F1583" s="103">
        <v>677609</v>
      </c>
      <c r="G1583" s="103">
        <v>5</v>
      </c>
      <c r="H1583" t="s">
        <v>54</v>
      </c>
      <c r="I1583" s="103"/>
    </row>
    <row r="1584" spans="1:9" x14ac:dyDescent="0.3">
      <c r="A1584" t="s">
        <v>8780</v>
      </c>
      <c r="B1584" t="s">
        <v>51</v>
      </c>
      <c r="C1584" t="s">
        <v>8750</v>
      </c>
      <c r="D1584" t="s">
        <v>42</v>
      </c>
      <c r="E1584" s="103">
        <v>4.349170026035893E-2</v>
      </c>
      <c r="F1584" s="103">
        <v>677609</v>
      </c>
      <c r="G1584" s="103">
        <v>5</v>
      </c>
      <c r="H1584" t="s">
        <v>54</v>
      </c>
      <c r="I1584" s="103"/>
    </row>
    <row r="1585" spans="1:9" x14ac:dyDescent="0.3">
      <c r="A1585" t="s">
        <v>8781</v>
      </c>
      <c r="B1585" t="s">
        <v>51</v>
      </c>
      <c r="C1585" t="s">
        <v>8750</v>
      </c>
      <c r="D1585" t="s">
        <v>1763</v>
      </c>
      <c r="E1585" s="103">
        <v>4.6673770581522479E-2</v>
      </c>
      <c r="F1585" s="103">
        <v>677609</v>
      </c>
      <c r="G1585" s="103">
        <v>5</v>
      </c>
      <c r="H1585" t="s">
        <v>54</v>
      </c>
      <c r="I1585" s="103"/>
    </row>
    <row r="1586" spans="1:9" x14ac:dyDescent="0.3">
      <c r="A1586" t="s">
        <v>8782</v>
      </c>
      <c r="B1586" t="s">
        <v>51</v>
      </c>
      <c r="C1586" t="s">
        <v>8750</v>
      </c>
      <c r="D1586" t="s">
        <v>1764</v>
      </c>
      <c r="E1586" s="103">
        <v>2.5493135901800166E-2</v>
      </c>
      <c r="F1586" s="103">
        <v>677609</v>
      </c>
      <c r="G1586" s="103">
        <v>5</v>
      </c>
      <c r="H1586" t="s">
        <v>54</v>
      </c>
      <c r="I1586" s="103"/>
    </row>
    <row r="1587" spans="1:9" x14ac:dyDescent="0.3">
      <c r="A1587" t="s">
        <v>8783</v>
      </c>
      <c r="B1587" t="s">
        <v>51</v>
      </c>
      <c r="C1587" t="s">
        <v>8750</v>
      </c>
      <c r="D1587" t="s">
        <v>340</v>
      </c>
      <c r="E1587" s="103">
        <v>4.2447794856849269E-2</v>
      </c>
      <c r="F1587" s="103">
        <v>677609</v>
      </c>
      <c r="G1587" s="103">
        <v>5</v>
      </c>
      <c r="H1587" t="s">
        <v>54</v>
      </c>
      <c r="I1587" s="103"/>
    </row>
    <row r="1588" spans="1:9" x14ac:dyDescent="0.3">
      <c r="A1588" t="s">
        <v>8784</v>
      </c>
      <c r="B1588" t="s">
        <v>51</v>
      </c>
      <c r="C1588" t="s">
        <v>8750</v>
      </c>
      <c r="D1588" t="s">
        <v>777</v>
      </c>
      <c r="E1588" s="103">
        <v>6.1026910306851929E-2</v>
      </c>
      <c r="F1588" s="103">
        <v>677609</v>
      </c>
      <c r="G1588" s="103">
        <v>5</v>
      </c>
      <c r="H1588" t="s">
        <v>54</v>
      </c>
      <c r="I1588" s="103"/>
    </row>
    <row r="1589" spans="1:9" x14ac:dyDescent="0.3">
      <c r="A1589" t="s">
        <v>8785</v>
      </c>
      <c r="B1589" t="s">
        <v>51</v>
      </c>
      <c r="C1589" t="s">
        <v>8750</v>
      </c>
      <c r="D1589" t="s">
        <v>776</v>
      </c>
      <c r="E1589" s="103">
        <v>0.14501527378403803</v>
      </c>
      <c r="F1589" s="103">
        <v>677609</v>
      </c>
      <c r="G1589" s="103">
        <v>5</v>
      </c>
      <c r="H1589" t="s">
        <v>54</v>
      </c>
      <c r="I1589" s="103"/>
    </row>
    <row r="1590" spans="1:9" x14ac:dyDescent="0.3">
      <c r="A1590" t="s">
        <v>9049</v>
      </c>
      <c r="B1590" t="s">
        <v>51</v>
      </c>
      <c r="C1590" t="s">
        <v>9007</v>
      </c>
      <c r="D1590" t="s">
        <v>40</v>
      </c>
      <c r="E1590" s="103">
        <v>1.0802939235353023E-2</v>
      </c>
      <c r="F1590" s="103">
        <v>677609</v>
      </c>
      <c r="G1590" s="103">
        <v>5</v>
      </c>
      <c r="H1590" t="s">
        <v>54</v>
      </c>
      <c r="I1590" s="103"/>
    </row>
    <row r="1591" spans="1:9" x14ac:dyDescent="0.3">
      <c r="A1591" t="s">
        <v>9050</v>
      </c>
      <c r="B1591" t="s">
        <v>51</v>
      </c>
      <c r="C1591" t="s">
        <v>9007</v>
      </c>
      <c r="D1591" t="s">
        <v>5064</v>
      </c>
      <c r="E1591" s="103">
        <v>1.0973370232386405E-2</v>
      </c>
      <c r="F1591" s="103">
        <v>677609</v>
      </c>
      <c r="G1591" s="103">
        <v>5</v>
      </c>
      <c r="H1591" t="s">
        <v>54</v>
      </c>
      <c r="I1591" s="103"/>
    </row>
    <row r="1592" spans="1:9" x14ac:dyDescent="0.3">
      <c r="A1592" t="s">
        <v>9051</v>
      </c>
      <c r="B1592" t="s">
        <v>51</v>
      </c>
      <c r="C1592" t="s">
        <v>9007</v>
      </c>
      <c r="D1592" t="s">
        <v>5065</v>
      </c>
      <c r="E1592" s="103">
        <v>1.0802939235353023E-2</v>
      </c>
      <c r="F1592" s="103">
        <v>677609</v>
      </c>
      <c r="G1592" s="103">
        <v>5</v>
      </c>
      <c r="H1592" t="s">
        <v>54</v>
      </c>
      <c r="I1592" s="103"/>
    </row>
    <row r="1593" spans="1:9" x14ac:dyDescent="0.3">
      <c r="A1593" t="s">
        <v>9052</v>
      </c>
      <c r="B1593" t="s">
        <v>51</v>
      </c>
      <c r="C1593" t="s">
        <v>9007</v>
      </c>
      <c r="D1593" t="s">
        <v>5066</v>
      </c>
      <c r="E1593" s="103">
        <v>1.0966199208474518E-2</v>
      </c>
      <c r="F1593" s="103">
        <v>677609</v>
      </c>
      <c r="G1593" s="103">
        <v>5</v>
      </c>
      <c r="H1593" t="s">
        <v>54</v>
      </c>
      <c r="I1593" s="103"/>
    </row>
    <row r="1594" spans="1:9" x14ac:dyDescent="0.3">
      <c r="A1594" t="s">
        <v>9053</v>
      </c>
      <c r="B1594" t="s">
        <v>51</v>
      </c>
      <c r="C1594" t="s">
        <v>9007</v>
      </c>
      <c r="D1594" t="s">
        <v>42</v>
      </c>
      <c r="E1594" s="103">
        <v>1.0822002138198582E-2</v>
      </c>
      <c r="F1594" s="103">
        <v>677609</v>
      </c>
      <c r="G1594" s="103">
        <v>5</v>
      </c>
      <c r="H1594" t="s">
        <v>54</v>
      </c>
      <c r="I1594" s="103"/>
    </row>
    <row r="1595" spans="1:9" x14ac:dyDescent="0.3">
      <c r="A1595" t="s">
        <v>9054</v>
      </c>
      <c r="B1595" t="s">
        <v>51</v>
      </c>
      <c r="C1595" t="s">
        <v>9007</v>
      </c>
      <c r="D1595" t="s">
        <v>1763</v>
      </c>
      <c r="E1595" s="103">
        <v>1.1729682332862562E-2</v>
      </c>
      <c r="F1595" s="103">
        <v>677609</v>
      </c>
      <c r="G1595" s="103">
        <v>5</v>
      </c>
      <c r="H1595" t="s">
        <v>54</v>
      </c>
      <c r="I1595" s="103"/>
    </row>
    <row r="1596" spans="1:9" x14ac:dyDescent="0.3">
      <c r="A1596" t="s">
        <v>9055</v>
      </c>
      <c r="B1596" t="s">
        <v>51</v>
      </c>
      <c r="C1596" t="s">
        <v>9007</v>
      </c>
      <c r="D1596" t="s">
        <v>1764</v>
      </c>
      <c r="E1596" s="103">
        <v>6.2805825233243351E-3</v>
      </c>
      <c r="F1596" s="103">
        <v>677609</v>
      </c>
      <c r="G1596" s="103">
        <v>5</v>
      </c>
      <c r="H1596" t="s">
        <v>54</v>
      </c>
      <c r="I1596" s="103"/>
    </row>
    <row r="1597" spans="1:9" x14ac:dyDescent="0.3">
      <c r="A1597" t="s">
        <v>9056</v>
      </c>
      <c r="B1597" t="s">
        <v>51</v>
      </c>
      <c r="C1597" t="s">
        <v>9007</v>
      </c>
      <c r="D1597" t="s">
        <v>340</v>
      </c>
      <c r="E1597" s="103">
        <v>1.0630853019313736E-2</v>
      </c>
      <c r="F1597" s="103">
        <v>677609</v>
      </c>
      <c r="G1597" s="103">
        <v>5</v>
      </c>
      <c r="H1597" t="s">
        <v>54</v>
      </c>
      <c r="I1597" s="103"/>
    </row>
    <row r="1598" spans="1:9" x14ac:dyDescent="0.3">
      <c r="A1598" t="s">
        <v>9057</v>
      </c>
      <c r="B1598" t="s">
        <v>51</v>
      </c>
      <c r="C1598" t="s">
        <v>9007</v>
      </c>
      <c r="D1598" t="s">
        <v>777</v>
      </c>
      <c r="E1598" s="103">
        <v>1.5182873272877276E-2</v>
      </c>
      <c r="F1598" s="103">
        <v>677609</v>
      </c>
      <c r="G1598" s="103">
        <v>5</v>
      </c>
      <c r="H1598" t="s">
        <v>54</v>
      </c>
      <c r="I1598" s="103"/>
    </row>
    <row r="1599" spans="1:9" x14ac:dyDescent="0.3">
      <c r="A1599" t="s">
        <v>9058</v>
      </c>
      <c r="B1599" t="s">
        <v>51</v>
      </c>
      <c r="C1599" t="s">
        <v>9007</v>
      </c>
      <c r="D1599" t="s">
        <v>776</v>
      </c>
      <c r="E1599" s="103">
        <v>3.6242484956339652E-2</v>
      </c>
      <c r="F1599" s="103">
        <v>677609</v>
      </c>
      <c r="G1599" s="103">
        <v>5</v>
      </c>
      <c r="H1599" t="s">
        <v>54</v>
      </c>
      <c r="I1599" s="103"/>
    </row>
    <row r="1600" spans="1:9" x14ac:dyDescent="0.3">
      <c r="A1600" t="s">
        <v>903</v>
      </c>
      <c r="B1600" t="s">
        <v>51</v>
      </c>
      <c r="C1600" t="s">
        <v>353</v>
      </c>
      <c r="D1600" t="s">
        <v>40</v>
      </c>
      <c r="E1600" s="103">
        <v>1.4299721812291845E-2</v>
      </c>
      <c r="F1600" s="103">
        <v>677609</v>
      </c>
      <c r="G1600" s="103">
        <v>5</v>
      </c>
      <c r="H1600" t="s">
        <v>54</v>
      </c>
      <c r="I1600" s="103"/>
    </row>
    <row r="1601" spans="1:9" x14ac:dyDescent="0.3">
      <c r="A1601" t="s">
        <v>5613</v>
      </c>
      <c r="B1601" t="s">
        <v>51</v>
      </c>
      <c r="C1601" t="s">
        <v>353</v>
      </c>
      <c r="D1601" t="s">
        <v>5064</v>
      </c>
      <c r="E1601" s="103">
        <v>1.5464163826075966E-2</v>
      </c>
      <c r="F1601" s="103">
        <v>677609</v>
      </c>
      <c r="G1601" s="103">
        <v>5</v>
      </c>
      <c r="H1601" t="s">
        <v>54</v>
      </c>
      <c r="I1601" s="103"/>
    </row>
    <row r="1602" spans="1:9" x14ac:dyDescent="0.3">
      <c r="A1602" t="s">
        <v>5614</v>
      </c>
      <c r="B1602" t="s">
        <v>51</v>
      </c>
      <c r="C1602" t="s">
        <v>353</v>
      </c>
      <c r="D1602" t="s">
        <v>5065</v>
      </c>
      <c r="E1602" s="103">
        <v>1.4299721812291845E-2</v>
      </c>
      <c r="F1602" s="103">
        <v>677609</v>
      </c>
      <c r="G1602" s="103">
        <v>5</v>
      </c>
      <c r="H1602" t="s">
        <v>54</v>
      </c>
      <c r="I1602" s="103"/>
    </row>
    <row r="1603" spans="1:9" x14ac:dyDescent="0.3">
      <c r="A1603" t="s">
        <v>5615</v>
      </c>
      <c r="B1603" t="s">
        <v>51</v>
      </c>
      <c r="C1603" t="s">
        <v>353</v>
      </c>
      <c r="D1603" t="s">
        <v>5066</v>
      </c>
      <c r="E1603" s="103">
        <v>1.5459431431104341E-2</v>
      </c>
      <c r="F1603" s="103">
        <v>677609</v>
      </c>
      <c r="G1603" s="103">
        <v>5</v>
      </c>
      <c r="H1603" t="s">
        <v>54</v>
      </c>
      <c r="I1603" s="103"/>
    </row>
    <row r="1604" spans="1:9" x14ac:dyDescent="0.3">
      <c r="A1604" t="s">
        <v>901</v>
      </c>
      <c r="B1604" t="s">
        <v>51</v>
      </c>
      <c r="C1604" t="s">
        <v>353</v>
      </c>
      <c r="D1604" t="s">
        <v>42</v>
      </c>
      <c r="E1604" s="103">
        <v>1.5253239493638882E-2</v>
      </c>
      <c r="F1604" s="103">
        <v>677609</v>
      </c>
      <c r="G1604" s="103">
        <v>5</v>
      </c>
      <c r="H1604" t="s">
        <v>54</v>
      </c>
      <c r="I1604" s="103"/>
    </row>
    <row r="1605" spans="1:9" x14ac:dyDescent="0.3">
      <c r="A1605" t="s">
        <v>1943</v>
      </c>
      <c r="B1605" t="s">
        <v>51</v>
      </c>
      <c r="C1605" t="s">
        <v>353</v>
      </c>
      <c r="D1605" t="s">
        <v>1763</v>
      </c>
      <c r="E1605" s="103">
        <v>1.6051903445970812E-2</v>
      </c>
      <c r="F1605" s="103">
        <v>677609</v>
      </c>
      <c r="G1605" s="103">
        <v>5</v>
      </c>
      <c r="H1605" t="s">
        <v>54</v>
      </c>
      <c r="I1605" s="103"/>
    </row>
    <row r="1606" spans="1:9" x14ac:dyDescent="0.3">
      <c r="A1606" t="s">
        <v>1944</v>
      </c>
      <c r="B1606" t="s">
        <v>51</v>
      </c>
      <c r="C1606" t="s">
        <v>353</v>
      </c>
      <c r="D1606" t="s">
        <v>1764</v>
      </c>
      <c r="E1606" s="103">
        <v>7.2298545570785517E-3</v>
      </c>
      <c r="F1606" s="103">
        <v>677609</v>
      </c>
      <c r="G1606" s="103">
        <v>5</v>
      </c>
      <c r="H1606" t="s">
        <v>54</v>
      </c>
      <c r="I1606" s="103"/>
    </row>
    <row r="1607" spans="1:9" x14ac:dyDescent="0.3">
      <c r="A1607" t="s">
        <v>902</v>
      </c>
      <c r="B1607" t="s">
        <v>51</v>
      </c>
      <c r="C1607" t="s">
        <v>353</v>
      </c>
      <c r="D1607" t="s">
        <v>340</v>
      </c>
      <c r="E1607" s="103">
        <v>1.5125999896133953E-2</v>
      </c>
      <c r="F1607" s="103">
        <v>677609</v>
      </c>
      <c r="G1607" s="103">
        <v>5</v>
      </c>
      <c r="H1607" t="s">
        <v>54</v>
      </c>
      <c r="I1607" s="103"/>
    </row>
    <row r="1608" spans="1:9" x14ac:dyDescent="0.3">
      <c r="A1608" t="s">
        <v>588</v>
      </c>
      <c r="B1608" t="s">
        <v>51</v>
      </c>
      <c r="C1608" t="s">
        <v>353</v>
      </c>
      <c r="D1608" t="s">
        <v>777</v>
      </c>
      <c r="E1608" s="103">
        <v>1.9253997985412278E-2</v>
      </c>
      <c r="F1608" s="103">
        <v>677609</v>
      </c>
      <c r="G1608" s="103">
        <v>5</v>
      </c>
      <c r="H1608" t="s">
        <v>54</v>
      </c>
      <c r="I1608" s="103"/>
    </row>
    <row r="1609" spans="1:9" x14ac:dyDescent="0.3">
      <c r="A1609" t="s">
        <v>589</v>
      </c>
      <c r="B1609" t="s">
        <v>51</v>
      </c>
      <c r="C1609" t="s">
        <v>353</v>
      </c>
      <c r="D1609" t="s">
        <v>776</v>
      </c>
      <c r="E1609" s="103">
        <v>4.7562479792091099E-2</v>
      </c>
      <c r="F1609" s="103">
        <v>677609</v>
      </c>
      <c r="G1609" s="103">
        <v>5</v>
      </c>
      <c r="H1609" t="s">
        <v>54</v>
      </c>
      <c r="I1609" s="103"/>
    </row>
    <row r="1610" spans="1:9" x14ac:dyDescent="0.3">
      <c r="A1610" t="s">
        <v>4452</v>
      </c>
      <c r="B1610" t="s">
        <v>51</v>
      </c>
      <c r="C1610" t="s">
        <v>4351</v>
      </c>
      <c r="D1610" t="s">
        <v>40</v>
      </c>
      <c r="E1610" s="103">
        <v>5.4196746763902459E-4</v>
      </c>
      <c r="F1610" s="103">
        <v>677609</v>
      </c>
      <c r="G1610" s="103">
        <v>5</v>
      </c>
      <c r="H1610" t="s">
        <v>54</v>
      </c>
      <c r="I1610" s="103"/>
    </row>
    <row r="1611" spans="1:9" x14ac:dyDescent="0.3">
      <c r="A1611" t="s">
        <v>5511</v>
      </c>
      <c r="B1611" t="s">
        <v>51</v>
      </c>
      <c r="C1611" t="s">
        <v>4351</v>
      </c>
      <c r="D1611" t="s">
        <v>5064</v>
      </c>
      <c r="E1611" s="103">
        <v>5.5254610361548653E-4</v>
      </c>
      <c r="F1611" s="103">
        <v>677609</v>
      </c>
      <c r="G1611" s="103">
        <v>5</v>
      </c>
      <c r="H1611" t="s">
        <v>54</v>
      </c>
      <c r="I1611" s="103"/>
    </row>
    <row r="1612" spans="1:9" x14ac:dyDescent="0.3">
      <c r="A1612" t="s">
        <v>5512</v>
      </c>
      <c r="B1612" t="s">
        <v>51</v>
      </c>
      <c r="C1612" t="s">
        <v>4351</v>
      </c>
      <c r="D1612" t="s">
        <v>5065</v>
      </c>
      <c r="E1612" s="103">
        <v>5.4196746763902459E-4</v>
      </c>
      <c r="F1612" s="103">
        <v>677609</v>
      </c>
      <c r="G1612" s="103">
        <v>5</v>
      </c>
      <c r="H1612" t="s">
        <v>54</v>
      </c>
      <c r="I1612" s="103"/>
    </row>
    <row r="1613" spans="1:9" x14ac:dyDescent="0.3">
      <c r="A1613" t="s">
        <v>5513</v>
      </c>
      <c r="B1613" t="s">
        <v>51</v>
      </c>
      <c r="C1613" t="s">
        <v>4351</v>
      </c>
      <c r="D1613" t="s">
        <v>5066</v>
      </c>
      <c r="E1613" s="103">
        <v>5.4642181912557982E-4</v>
      </c>
      <c r="F1613" s="103">
        <v>677609</v>
      </c>
      <c r="G1613" s="103">
        <v>5</v>
      </c>
      <c r="H1613" t="s">
        <v>54</v>
      </c>
      <c r="I1613" s="103"/>
    </row>
    <row r="1614" spans="1:9" x14ac:dyDescent="0.3">
      <c r="A1614" t="s">
        <v>4453</v>
      </c>
      <c r="B1614" t="s">
        <v>51</v>
      </c>
      <c r="C1614" t="s">
        <v>4351</v>
      </c>
      <c r="D1614" t="s">
        <v>42</v>
      </c>
      <c r="E1614" s="103">
        <v>5.4607468380238279E-4</v>
      </c>
      <c r="F1614" s="103">
        <v>677609</v>
      </c>
      <c r="G1614" s="103">
        <v>5</v>
      </c>
      <c r="H1614" t="s">
        <v>54</v>
      </c>
      <c r="I1614" s="103"/>
    </row>
    <row r="1615" spans="1:9" x14ac:dyDescent="0.3">
      <c r="A1615" t="s">
        <v>4454</v>
      </c>
      <c r="B1615" t="s">
        <v>51</v>
      </c>
      <c r="C1615" t="s">
        <v>4351</v>
      </c>
      <c r="D1615" t="s">
        <v>1763</v>
      </c>
      <c r="E1615" s="103">
        <v>5.7405191569512911E-4</v>
      </c>
      <c r="F1615" s="103">
        <v>677609</v>
      </c>
      <c r="G1615" s="103">
        <v>5</v>
      </c>
      <c r="H1615" t="s">
        <v>54</v>
      </c>
      <c r="I1615" s="103"/>
    </row>
    <row r="1616" spans="1:9" x14ac:dyDescent="0.3">
      <c r="A1616" t="s">
        <v>4455</v>
      </c>
      <c r="B1616" t="s">
        <v>51</v>
      </c>
      <c r="C1616" t="s">
        <v>4351</v>
      </c>
      <c r="D1616" t="s">
        <v>1764</v>
      </c>
      <c r="E1616" s="103">
        <v>2.7469467199035542E-4</v>
      </c>
      <c r="F1616" s="103">
        <v>677609</v>
      </c>
      <c r="G1616" s="103">
        <v>5</v>
      </c>
      <c r="H1616" t="s">
        <v>54</v>
      </c>
      <c r="I1616" s="103"/>
    </row>
    <row r="1617" spans="1:9" x14ac:dyDescent="0.3">
      <c r="A1617" t="s">
        <v>4456</v>
      </c>
      <c r="B1617" t="s">
        <v>51</v>
      </c>
      <c r="C1617" t="s">
        <v>4351</v>
      </c>
      <c r="D1617" t="s">
        <v>340</v>
      </c>
      <c r="E1617" s="103">
        <v>5.3321934048103695E-4</v>
      </c>
      <c r="F1617" s="103">
        <v>677609</v>
      </c>
      <c r="G1617" s="103">
        <v>5</v>
      </c>
      <c r="H1617" t="s">
        <v>54</v>
      </c>
      <c r="I1617" s="103"/>
    </row>
    <row r="1618" spans="1:9" x14ac:dyDescent="0.3">
      <c r="A1618" t="s">
        <v>4457</v>
      </c>
      <c r="B1618" t="s">
        <v>51</v>
      </c>
      <c r="C1618" t="s">
        <v>4351</v>
      </c>
      <c r="D1618" t="s">
        <v>777</v>
      </c>
      <c r="E1618" s="103">
        <v>7.5761220207117312E-4</v>
      </c>
      <c r="F1618" s="103">
        <v>677609</v>
      </c>
      <c r="G1618" s="103">
        <v>5</v>
      </c>
      <c r="H1618" t="s">
        <v>54</v>
      </c>
      <c r="I1618" s="103"/>
    </row>
    <row r="1619" spans="1:9" x14ac:dyDescent="0.3">
      <c r="A1619" t="s">
        <v>4458</v>
      </c>
      <c r="B1619" t="s">
        <v>51</v>
      </c>
      <c r="C1619" t="s">
        <v>4351</v>
      </c>
      <c r="D1619" t="s">
        <v>776</v>
      </c>
      <c r="E1619" s="103">
        <v>1.8421222605670058E-3</v>
      </c>
      <c r="F1619" s="103">
        <v>677609</v>
      </c>
      <c r="G1619" s="103">
        <v>5</v>
      </c>
      <c r="H1619" t="s">
        <v>54</v>
      </c>
      <c r="I1619" s="103"/>
    </row>
    <row r="1620" spans="1:9" x14ac:dyDescent="0.3">
      <c r="A1620" t="s">
        <v>4438</v>
      </c>
      <c r="B1620" t="s">
        <v>51</v>
      </c>
      <c r="C1620" t="s">
        <v>4352</v>
      </c>
      <c r="D1620" t="s">
        <v>40</v>
      </c>
      <c r="E1620" s="103">
        <v>0</v>
      </c>
      <c r="F1620" s="103">
        <v>677609</v>
      </c>
      <c r="G1620" s="103">
        <v>5</v>
      </c>
      <c r="H1620" t="s">
        <v>54</v>
      </c>
      <c r="I1620" s="103"/>
    </row>
    <row r="1621" spans="1:9" x14ac:dyDescent="0.3">
      <c r="A1621" t="s">
        <v>5514</v>
      </c>
      <c r="B1621" t="s">
        <v>51</v>
      </c>
      <c r="C1621" t="s">
        <v>4352</v>
      </c>
      <c r="D1621" t="s">
        <v>5064</v>
      </c>
      <c r="E1621" s="103">
        <v>0</v>
      </c>
      <c r="F1621" s="103">
        <v>677609</v>
      </c>
      <c r="G1621" s="103">
        <v>5</v>
      </c>
      <c r="H1621" t="s">
        <v>54</v>
      </c>
      <c r="I1621" s="103"/>
    </row>
    <row r="1622" spans="1:9" x14ac:dyDescent="0.3">
      <c r="A1622" t="s">
        <v>5515</v>
      </c>
      <c r="B1622" t="s">
        <v>51</v>
      </c>
      <c r="C1622" t="s">
        <v>4352</v>
      </c>
      <c r="D1622" t="s">
        <v>5065</v>
      </c>
      <c r="E1622" s="103">
        <v>0</v>
      </c>
      <c r="F1622" s="103">
        <v>677609</v>
      </c>
      <c r="G1622" s="103">
        <v>5</v>
      </c>
      <c r="H1622" t="s">
        <v>54</v>
      </c>
      <c r="I1622" s="103"/>
    </row>
    <row r="1623" spans="1:9" x14ac:dyDescent="0.3">
      <c r="A1623" t="s">
        <v>5516</v>
      </c>
      <c r="B1623" t="s">
        <v>51</v>
      </c>
      <c r="C1623" t="s">
        <v>4352</v>
      </c>
      <c r="D1623" t="s">
        <v>5066</v>
      </c>
      <c r="E1623" s="103">
        <v>0</v>
      </c>
      <c r="F1623" s="103">
        <v>677609</v>
      </c>
      <c r="G1623" s="103">
        <v>5</v>
      </c>
      <c r="H1623" t="s">
        <v>54</v>
      </c>
      <c r="I1623" s="103"/>
    </row>
    <row r="1624" spans="1:9" x14ac:dyDescent="0.3">
      <c r="A1624" t="s">
        <v>4439</v>
      </c>
      <c r="B1624" t="s">
        <v>51</v>
      </c>
      <c r="C1624" t="s">
        <v>4352</v>
      </c>
      <c r="D1624" t="s">
        <v>42</v>
      </c>
      <c r="E1624" s="103">
        <v>0</v>
      </c>
      <c r="F1624" s="103">
        <v>677609</v>
      </c>
      <c r="G1624" s="103">
        <v>5</v>
      </c>
      <c r="H1624" t="s">
        <v>54</v>
      </c>
      <c r="I1624" s="103"/>
    </row>
    <row r="1625" spans="1:9" x14ac:dyDescent="0.3">
      <c r="A1625" t="s">
        <v>4440</v>
      </c>
      <c r="B1625" t="s">
        <v>51</v>
      </c>
      <c r="C1625" t="s">
        <v>4352</v>
      </c>
      <c r="D1625" t="s">
        <v>1763</v>
      </c>
      <c r="E1625" s="103">
        <v>0</v>
      </c>
      <c r="F1625" s="103">
        <v>677609</v>
      </c>
      <c r="G1625" s="103">
        <v>5</v>
      </c>
      <c r="H1625" t="s">
        <v>54</v>
      </c>
      <c r="I1625" s="103"/>
    </row>
    <row r="1626" spans="1:9" x14ac:dyDescent="0.3">
      <c r="A1626" t="s">
        <v>4441</v>
      </c>
      <c r="B1626" t="s">
        <v>51</v>
      </c>
      <c r="C1626" t="s">
        <v>4352</v>
      </c>
      <c r="D1626" t="s">
        <v>1764</v>
      </c>
      <c r="E1626" s="103">
        <v>0</v>
      </c>
      <c r="F1626" s="103">
        <v>677609</v>
      </c>
      <c r="G1626" s="103">
        <v>5</v>
      </c>
      <c r="H1626" t="s">
        <v>54</v>
      </c>
      <c r="I1626" s="103"/>
    </row>
    <row r="1627" spans="1:9" x14ac:dyDescent="0.3">
      <c r="A1627" t="s">
        <v>4442</v>
      </c>
      <c r="B1627" t="s">
        <v>51</v>
      </c>
      <c r="C1627" t="s">
        <v>4352</v>
      </c>
      <c r="D1627" t="s">
        <v>340</v>
      </c>
      <c r="E1627" s="103">
        <v>0</v>
      </c>
      <c r="F1627" s="103">
        <v>677609</v>
      </c>
      <c r="G1627" s="103">
        <v>5</v>
      </c>
      <c r="H1627" t="s">
        <v>54</v>
      </c>
      <c r="I1627" s="103"/>
    </row>
    <row r="1628" spans="1:9" x14ac:dyDescent="0.3">
      <c r="A1628" t="s">
        <v>4443</v>
      </c>
      <c r="B1628" t="s">
        <v>51</v>
      </c>
      <c r="C1628" t="s">
        <v>4352</v>
      </c>
      <c r="D1628" t="s">
        <v>777</v>
      </c>
      <c r="E1628" s="103">
        <v>0</v>
      </c>
      <c r="F1628" s="103">
        <v>677609</v>
      </c>
      <c r="G1628" s="103">
        <v>5</v>
      </c>
      <c r="H1628" t="s">
        <v>54</v>
      </c>
      <c r="I1628" s="103"/>
    </row>
    <row r="1629" spans="1:9" x14ac:dyDescent="0.3">
      <c r="A1629" t="s">
        <v>4444</v>
      </c>
      <c r="B1629" t="s">
        <v>51</v>
      </c>
      <c r="C1629" t="s">
        <v>4352</v>
      </c>
      <c r="D1629" t="s">
        <v>776</v>
      </c>
      <c r="E1629" s="103">
        <v>0</v>
      </c>
      <c r="F1629" s="103">
        <v>677609</v>
      </c>
      <c r="G1629" s="103">
        <v>5</v>
      </c>
      <c r="H1629" t="s">
        <v>54</v>
      </c>
      <c r="I1629" s="103"/>
    </row>
    <row r="1630" spans="1:9" x14ac:dyDescent="0.3">
      <c r="A1630" t="s">
        <v>4445</v>
      </c>
      <c r="B1630" t="s">
        <v>51</v>
      </c>
      <c r="C1630" t="s">
        <v>4353</v>
      </c>
      <c r="D1630" t="s">
        <v>40</v>
      </c>
      <c r="E1630" s="103">
        <v>3.0583328863187652E-4</v>
      </c>
      <c r="F1630" s="103">
        <v>677609</v>
      </c>
      <c r="G1630" s="103">
        <v>5</v>
      </c>
      <c r="H1630" t="s">
        <v>54</v>
      </c>
      <c r="I1630" s="103"/>
    </row>
    <row r="1631" spans="1:9" x14ac:dyDescent="0.3">
      <c r="A1631" t="s">
        <v>5517</v>
      </c>
      <c r="B1631" t="s">
        <v>51</v>
      </c>
      <c r="C1631" t="s">
        <v>4353</v>
      </c>
      <c r="D1631" t="s">
        <v>5064</v>
      </c>
      <c r="E1631" s="103">
        <v>3.1488815595037651E-4</v>
      </c>
      <c r="F1631" s="103">
        <v>677609</v>
      </c>
      <c r="G1631" s="103">
        <v>5</v>
      </c>
      <c r="H1631" t="s">
        <v>54</v>
      </c>
      <c r="I1631" s="103"/>
    </row>
    <row r="1632" spans="1:9" x14ac:dyDescent="0.3">
      <c r="A1632" t="s">
        <v>5518</v>
      </c>
      <c r="B1632" t="s">
        <v>51</v>
      </c>
      <c r="C1632" t="s">
        <v>4353</v>
      </c>
      <c r="D1632" t="s">
        <v>5065</v>
      </c>
      <c r="E1632" s="103">
        <v>3.0583328863187652E-4</v>
      </c>
      <c r="F1632" s="103">
        <v>677609</v>
      </c>
      <c r="G1632" s="103">
        <v>5</v>
      </c>
      <c r="H1632" t="s">
        <v>54</v>
      </c>
      <c r="I1632" s="103"/>
    </row>
    <row r="1633" spans="1:9" x14ac:dyDescent="0.3">
      <c r="A1633" t="s">
        <v>5519</v>
      </c>
      <c r="B1633" t="s">
        <v>51</v>
      </c>
      <c r="C1633" t="s">
        <v>4353</v>
      </c>
      <c r="D1633" t="s">
        <v>5066</v>
      </c>
      <c r="E1633" s="103">
        <v>3.1024236975228859E-4</v>
      </c>
      <c r="F1633" s="103">
        <v>677609</v>
      </c>
      <c r="G1633" s="103">
        <v>5</v>
      </c>
      <c r="H1633" t="s">
        <v>54</v>
      </c>
      <c r="I1633" s="103"/>
    </row>
    <row r="1634" spans="1:9" x14ac:dyDescent="0.3">
      <c r="A1634" t="s">
        <v>4446</v>
      </c>
      <c r="B1634" t="s">
        <v>51</v>
      </c>
      <c r="C1634" t="s">
        <v>4353</v>
      </c>
      <c r="D1634" t="s">
        <v>42</v>
      </c>
      <c r="E1634" s="103">
        <v>3.1168911151239023E-4</v>
      </c>
      <c r="F1634" s="103">
        <v>677609</v>
      </c>
      <c r="G1634" s="103">
        <v>5</v>
      </c>
      <c r="H1634" t="s">
        <v>54</v>
      </c>
      <c r="I1634" s="103"/>
    </row>
    <row r="1635" spans="1:9" x14ac:dyDescent="0.3">
      <c r="A1635" t="s">
        <v>4447</v>
      </c>
      <c r="B1635" t="s">
        <v>51</v>
      </c>
      <c r="C1635" t="s">
        <v>4353</v>
      </c>
      <c r="D1635" t="s">
        <v>1763</v>
      </c>
      <c r="E1635" s="103">
        <v>3.2390567056587467E-4</v>
      </c>
      <c r="F1635" s="103">
        <v>677609</v>
      </c>
      <c r="G1635" s="103">
        <v>5</v>
      </c>
      <c r="H1635" t="s">
        <v>54</v>
      </c>
      <c r="I1635" s="103"/>
    </row>
    <row r="1636" spans="1:9" x14ac:dyDescent="0.3">
      <c r="A1636" t="s">
        <v>4448</v>
      </c>
      <c r="B1636" t="s">
        <v>51</v>
      </c>
      <c r="C1636" t="s">
        <v>4353</v>
      </c>
      <c r="D1636" t="s">
        <v>1764</v>
      </c>
      <c r="E1636" s="103">
        <v>1.5178342023750219E-4</v>
      </c>
      <c r="F1636" s="103">
        <v>677609</v>
      </c>
      <c r="G1636" s="103">
        <v>5</v>
      </c>
      <c r="H1636" t="s">
        <v>54</v>
      </c>
      <c r="I1636" s="103"/>
    </row>
    <row r="1637" spans="1:9" x14ac:dyDescent="0.3">
      <c r="A1637" t="s">
        <v>4449</v>
      </c>
      <c r="B1637" t="s">
        <v>51</v>
      </c>
      <c r="C1637" t="s">
        <v>4353</v>
      </c>
      <c r="D1637" t="s">
        <v>340</v>
      </c>
      <c r="E1637" s="103">
        <v>2.9980068821995945E-4</v>
      </c>
      <c r="F1637" s="103">
        <v>677609</v>
      </c>
      <c r="G1637" s="103">
        <v>5</v>
      </c>
      <c r="H1637" t="s">
        <v>54</v>
      </c>
      <c r="I1637" s="103"/>
    </row>
    <row r="1638" spans="1:9" x14ac:dyDescent="0.3">
      <c r="A1638" t="s">
        <v>4450</v>
      </c>
      <c r="B1638" t="s">
        <v>51</v>
      </c>
      <c r="C1638" t="s">
        <v>4353</v>
      </c>
      <c r="D1638" t="s">
        <v>777</v>
      </c>
      <c r="E1638" s="103">
        <v>3.9608553984806611E-4</v>
      </c>
      <c r="F1638" s="103">
        <v>677609</v>
      </c>
      <c r="G1638" s="103">
        <v>5</v>
      </c>
      <c r="H1638" t="s">
        <v>54</v>
      </c>
      <c r="I1638" s="103"/>
    </row>
    <row r="1639" spans="1:9" x14ac:dyDescent="0.3">
      <c r="A1639" t="s">
        <v>4451</v>
      </c>
      <c r="B1639" t="s">
        <v>51</v>
      </c>
      <c r="C1639" t="s">
        <v>4353</v>
      </c>
      <c r="D1639" t="s">
        <v>776</v>
      </c>
      <c r="E1639" s="103">
        <v>1.0152669733302074E-3</v>
      </c>
      <c r="F1639" s="103">
        <v>677609</v>
      </c>
      <c r="G1639" s="103">
        <v>5</v>
      </c>
      <c r="H1639" t="s">
        <v>54</v>
      </c>
      <c r="I1639" s="103"/>
    </row>
    <row r="1640" spans="1:9" x14ac:dyDescent="0.3">
      <c r="A1640" t="s">
        <v>7427</v>
      </c>
      <c r="B1640" t="s">
        <v>51</v>
      </c>
      <c r="C1640" t="s">
        <v>7386</v>
      </c>
      <c r="D1640" t="s">
        <v>40</v>
      </c>
      <c r="E1640" s="103">
        <v>2.3613417900714809E-4</v>
      </c>
      <c r="F1640" s="103">
        <v>677609</v>
      </c>
      <c r="G1640" s="103">
        <v>5</v>
      </c>
      <c r="H1640" t="s">
        <v>54</v>
      </c>
      <c r="I1640" s="103"/>
    </row>
    <row r="1641" spans="1:9" x14ac:dyDescent="0.3">
      <c r="A1641" t="s">
        <v>7428</v>
      </c>
      <c r="B1641" t="s">
        <v>51</v>
      </c>
      <c r="C1641" t="s">
        <v>7386</v>
      </c>
      <c r="D1641" t="s">
        <v>5064</v>
      </c>
      <c r="E1641" s="103">
        <v>2.376579476651101E-4</v>
      </c>
      <c r="F1641" s="103">
        <v>677609</v>
      </c>
      <c r="G1641" s="103">
        <v>5</v>
      </c>
      <c r="H1641" t="s">
        <v>54</v>
      </c>
      <c r="I1641" s="103"/>
    </row>
    <row r="1642" spans="1:9" x14ac:dyDescent="0.3">
      <c r="A1642" t="s">
        <v>7429</v>
      </c>
      <c r="B1642" t="s">
        <v>51</v>
      </c>
      <c r="C1642" t="s">
        <v>7386</v>
      </c>
      <c r="D1642" t="s">
        <v>5065</v>
      </c>
      <c r="E1642" s="103">
        <v>2.3613417900714809E-4</v>
      </c>
      <c r="F1642" s="103">
        <v>677609</v>
      </c>
      <c r="G1642" s="103">
        <v>5</v>
      </c>
      <c r="H1642" t="s">
        <v>54</v>
      </c>
      <c r="I1642" s="103"/>
    </row>
    <row r="1643" spans="1:9" x14ac:dyDescent="0.3">
      <c r="A1643" t="s">
        <v>7430</v>
      </c>
      <c r="B1643" t="s">
        <v>51</v>
      </c>
      <c r="C1643" t="s">
        <v>7386</v>
      </c>
      <c r="D1643" t="s">
        <v>5066</v>
      </c>
      <c r="E1643" s="103">
        <v>2.3617944937329125E-4</v>
      </c>
      <c r="F1643" s="103">
        <v>677609</v>
      </c>
      <c r="G1643" s="103">
        <v>5</v>
      </c>
      <c r="H1643" t="s">
        <v>54</v>
      </c>
      <c r="I1643" s="103"/>
    </row>
    <row r="1644" spans="1:9" x14ac:dyDescent="0.3">
      <c r="A1644" t="s">
        <v>7431</v>
      </c>
      <c r="B1644" t="s">
        <v>51</v>
      </c>
      <c r="C1644" t="s">
        <v>7386</v>
      </c>
      <c r="D1644" t="s">
        <v>42</v>
      </c>
      <c r="E1644" s="103">
        <v>2.3438557228999259E-4</v>
      </c>
      <c r="F1644" s="103">
        <v>677609</v>
      </c>
      <c r="G1644" s="103">
        <v>5</v>
      </c>
      <c r="H1644" t="s">
        <v>54</v>
      </c>
      <c r="I1644" s="103"/>
    </row>
    <row r="1645" spans="1:9" x14ac:dyDescent="0.3">
      <c r="A1645" t="s">
        <v>7432</v>
      </c>
      <c r="B1645" t="s">
        <v>51</v>
      </c>
      <c r="C1645" t="s">
        <v>7386</v>
      </c>
      <c r="D1645" t="s">
        <v>1763</v>
      </c>
      <c r="E1645" s="103">
        <v>2.5014624512925443E-4</v>
      </c>
      <c r="F1645" s="103">
        <v>677609</v>
      </c>
      <c r="G1645" s="103">
        <v>5</v>
      </c>
      <c r="H1645" t="s">
        <v>54</v>
      </c>
      <c r="I1645" s="103"/>
    </row>
    <row r="1646" spans="1:9" x14ac:dyDescent="0.3">
      <c r="A1646" t="s">
        <v>7433</v>
      </c>
      <c r="B1646" t="s">
        <v>51</v>
      </c>
      <c r="C1646" t="s">
        <v>7386</v>
      </c>
      <c r="D1646" t="s">
        <v>1764</v>
      </c>
      <c r="E1646" s="103">
        <v>1.2291125175285325E-4</v>
      </c>
      <c r="F1646" s="103">
        <v>677609</v>
      </c>
      <c r="G1646" s="103">
        <v>5</v>
      </c>
      <c r="H1646" t="s">
        <v>54</v>
      </c>
      <c r="I1646" s="103"/>
    </row>
    <row r="1647" spans="1:9" x14ac:dyDescent="0.3">
      <c r="A1647" t="s">
        <v>7434</v>
      </c>
      <c r="B1647" t="s">
        <v>51</v>
      </c>
      <c r="C1647" t="s">
        <v>7386</v>
      </c>
      <c r="D1647" t="s">
        <v>340</v>
      </c>
      <c r="E1647" s="103">
        <v>2.3341865226107753E-4</v>
      </c>
      <c r="F1647" s="103">
        <v>677609</v>
      </c>
      <c r="G1647" s="103">
        <v>5</v>
      </c>
      <c r="H1647" t="s">
        <v>54</v>
      </c>
      <c r="I1647" s="103"/>
    </row>
    <row r="1648" spans="1:9" x14ac:dyDescent="0.3">
      <c r="A1648" t="s">
        <v>7435</v>
      </c>
      <c r="B1648" t="s">
        <v>51</v>
      </c>
      <c r="C1648" t="s">
        <v>7386</v>
      </c>
      <c r="D1648" t="s">
        <v>777</v>
      </c>
      <c r="E1648" s="103">
        <v>3.6152666222310695E-4</v>
      </c>
      <c r="F1648" s="103">
        <v>677609</v>
      </c>
      <c r="G1648" s="103">
        <v>5</v>
      </c>
      <c r="H1648" t="s">
        <v>54</v>
      </c>
      <c r="I1648" s="103"/>
    </row>
    <row r="1649" spans="1:9" x14ac:dyDescent="0.3">
      <c r="A1649" t="s">
        <v>7436</v>
      </c>
      <c r="B1649" t="s">
        <v>51</v>
      </c>
      <c r="C1649" t="s">
        <v>7386</v>
      </c>
      <c r="D1649" t="s">
        <v>776</v>
      </c>
      <c r="E1649" s="103">
        <v>8.2685528723679851E-4</v>
      </c>
      <c r="F1649" s="103">
        <v>677609</v>
      </c>
      <c r="G1649" s="103">
        <v>5</v>
      </c>
      <c r="H1649" t="s">
        <v>54</v>
      </c>
      <c r="I1649" s="103"/>
    </row>
    <row r="1650" spans="1:9" x14ac:dyDescent="0.3">
      <c r="A1650" t="s">
        <v>4908</v>
      </c>
      <c r="B1650" t="s">
        <v>51</v>
      </c>
      <c r="C1650" t="s">
        <v>4868</v>
      </c>
      <c r="D1650" t="s">
        <v>40</v>
      </c>
      <c r="E1650" s="103">
        <v>1.0260798529475659E-3</v>
      </c>
      <c r="F1650" s="103">
        <v>679225</v>
      </c>
      <c r="G1650" s="103">
        <v>6</v>
      </c>
      <c r="H1650" t="s">
        <v>54</v>
      </c>
      <c r="I1650" s="103"/>
    </row>
    <row r="1651" spans="1:9" x14ac:dyDescent="0.3">
      <c r="A1651" t="s">
        <v>5724</v>
      </c>
      <c r="B1651" t="s">
        <v>51</v>
      </c>
      <c r="C1651" t="s">
        <v>4868</v>
      </c>
      <c r="D1651" t="s">
        <v>5064</v>
      </c>
      <c r="E1651" s="103">
        <v>1.0502512684559019E-3</v>
      </c>
      <c r="F1651" s="103">
        <v>679225</v>
      </c>
      <c r="G1651" s="103">
        <v>6</v>
      </c>
      <c r="H1651" t="s">
        <v>54</v>
      </c>
      <c r="I1651" s="103"/>
    </row>
    <row r="1652" spans="1:9" x14ac:dyDescent="0.3">
      <c r="A1652" t="s">
        <v>5725</v>
      </c>
      <c r="B1652" t="s">
        <v>51</v>
      </c>
      <c r="C1652" t="s">
        <v>4868</v>
      </c>
      <c r="D1652" t="s">
        <v>5065</v>
      </c>
      <c r="E1652" s="103">
        <v>1.0260798529475659E-3</v>
      </c>
      <c r="F1652" s="103">
        <v>679225</v>
      </c>
      <c r="G1652" s="103">
        <v>6</v>
      </c>
      <c r="H1652" t="s">
        <v>54</v>
      </c>
      <c r="I1652" s="103"/>
    </row>
    <row r="1653" spans="1:9" x14ac:dyDescent="0.3">
      <c r="A1653" t="s">
        <v>5726</v>
      </c>
      <c r="B1653" t="s">
        <v>51</v>
      </c>
      <c r="C1653" t="s">
        <v>4868</v>
      </c>
      <c r="D1653" t="s">
        <v>5066</v>
      </c>
      <c r="E1653" s="103">
        <v>1.0342728669521578E-3</v>
      </c>
      <c r="F1653" s="103">
        <v>679225</v>
      </c>
      <c r="G1653" s="103">
        <v>6</v>
      </c>
      <c r="H1653" t="s">
        <v>54</v>
      </c>
      <c r="I1653" s="103"/>
    </row>
    <row r="1654" spans="1:9" x14ac:dyDescent="0.3">
      <c r="A1654" t="s">
        <v>4909</v>
      </c>
      <c r="B1654" t="s">
        <v>51</v>
      </c>
      <c r="C1654" t="s">
        <v>4868</v>
      </c>
      <c r="D1654" t="s">
        <v>42</v>
      </c>
      <c r="E1654" s="103">
        <v>1.0395614340393861E-3</v>
      </c>
      <c r="F1654" s="103">
        <v>679225</v>
      </c>
      <c r="G1654" s="103">
        <v>6</v>
      </c>
      <c r="H1654" t="s">
        <v>54</v>
      </c>
      <c r="I1654" s="103"/>
    </row>
    <row r="1655" spans="1:9" x14ac:dyDescent="0.3">
      <c r="A1655" t="s">
        <v>4910</v>
      </c>
      <c r="B1655" t="s">
        <v>51</v>
      </c>
      <c r="C1655" t="s">
        <v>4868</v>
      </c>
      <c r="D1655" t="s">
        <v>1763</v>
      </c>
      <c r="E1655" s="103">
        <v>1.094513305180888E-3</v>
      </c>
      <c r="F1655" s="103">
        <v>679225</v>
      </c>
      <c r="G1655" s="103">
        <v>6</v>
      </c>
      <c r="H1655" t="s">
        <v>54</v>
      </c>
      <c r="I1655" s="103"/>
    </row>
    <row r="1656" spans="1:9" x14ac:dyDescent="0.3">
      <c r="A1656" t="s">
        <v>4911</v>
      </c>
      <c r="B1656" t="s">
        <v>51</v>
      </c>
      <c r="C1656" t="s">
        <v>4868</v>
      </c>
      <c r="D1656" t="s">
        <v>1764</v>
      </c>
      <c r="E1656" s="103">
        <v>6.0937670346836604E-4</v>
      </c>
      <c r="F1656" s="103">
        <v>679225</v>
      </c>
      <c r="G1656" s="103">
        <v>6</v>
      </c>
      <c r="H1656" t="s">
        <v>54</v>
      </c>
      <c r="I1656" s="103"/>
    </row>
    <row r="1657" spans="1:9" x14ac:dyDescent="0.3">
      <c r="A1657" t="s">
        <v>4912</v>
      </c>
      <c r="B1657" t="s">
        <v>51</v>
      </c>
      <c r="C1657" t="s">
        <v>4868</v>
      </c>
      <c r="D1657" t="s">
        <v>340</v>
      </c>
      <c r="E1657" s="103">
        <v>1.0175993310096324E-3</v>
      </c>
      <c r="F1657" s="103">
        <v>679225</v>
      </c>
      <c r="G1657" s="103">
        <v>6</v>
      </c>
      <c r="H1657" t="s">
        <v>54</v>
      </c>
      <c r="I1657" s="103"/>
    </row>
    <row r="1658" spans="1:9" x14ac:dyDescent="0.3">
      <c r="A1658" t="s">
        <v>4913</v>
      </c>
      <c r="B1658" t="s">
        <v>51</v>
      </c>
      <c r="C1658" t="s">
        <v>4868</v>
      </c>
      <c r="D1658" t="s">
        <v>777</v>
      </c>
      <c r="E1658" s="103">
        <v>1.6645979071841525E-3</v>
      </c>
      <c r="F1658" s="103">
        <v>679225</v>
      </c>
      <c r="G1658" s="103">
        <v>6</v>
      </c>
      <c r="H1658" t="s">
        <v>54</v>
      </c>
      <c r="I1658" s="103"/>
    </row>
    <row r="1659" spans="1:9" x14ac:dyDescent="0.3">
      <c r="A1659" t="s">
        <v>4914</v>
      </c>
      <c r="B1659" t="s">
        <v>51</v>
      </c>
      <c r="C1659" t="s">
        <v>4868</v>
      </c>
      <c r="D1659" t="s">
        <v>776</v>
      </c>
      <c r="E1659" s="103">
        <v>4.3093728371079304E-3</v>
      </c>
      <c r="F1659" s="103">
        <v>679225</v>
      </c>
      <c r="G1659" s="103">
        <v>6</v>
      </c>
      <c r="H1659" t="s">
        <v>54</v>
      </c>
      <c r="I1659" s="103"/>
    </row>
    <row r="1660" spans="1:9" x14ac:dyDescent="0.3">
      <c r="A1660" t="s">
        <v>930</v>
      </c>
      <c r="B1660" t="s">
        <v>51</v>
      </c>
      <c r="C1660" t="s">
        <v>36</v>
      </c>
      <c r="D1660" t="s">
        <v>40</v>
      </c>
      <c r="E1660" s="103">
        <v>1.320079603636407E-3</v>
      </c>
      <c r="F1660" s="103">
        <v>679225</v>
      </c>
      <c r="G1660" s="103">
        <v>6</v>
      </c>
      <c r="H1660" t="s">
        <v>54</v>
      </c>
      <c r="I1660" s="103"/>
    </row>
    <row r="1661" spans="1:9" x14ac:dyDescent="0.3">
      <c r="A1661" t="s">
        <v>5628</v>
      </c>
      <c r="B1661" t="s">
        <v>51</v>
      </c>
      <c r="C1661" t="s">
        <v>36</v>
      </c>
      <c r="D1661" t="s">
        <v>5064</v>
      </c>
      <c r="E1661" s="103">
        <v>1.3227151518656942E-3</v>
      </c>
      <c r="F1661" s="103">
        <v>679225</v>
      </c>
      <c r="G1661" s="103">
        <v>6</v>
      </c>
      <c r="H1661" t="s">
        <v>54</v>
      </c>
      <c r="I1661" s="103"/>
    </row>
    <row r="1662" spans="1:9" x14ac:dyDescent="0.3">
      <c r="A1662" t="s">
        <v>5629</v>
      </c>
      <c r="B1662" t="s">
        <v>51</v>
      </c>
      <c r="C1662" t="s">
        <v>36</v>
      </c>
      <c r="D1662" t="s">
        <v>5065</v>
      </c>
      <c r="E1662" s="103">
        <v>1.320079603636407E-3</v>
      </c>
      <c r="F1662" s="103">
        <v>679225</v>
      </c>
      <c r="G1662" s="103">
        <v>6</v>
      </c>
      <c r="H1662" t="s">
        <v>54</v>
      </c>
      <c r="I1662" s="103"/>
    </row>
    <row r="1663" spans="1:9" x14ac:dyDescent="0.3">
      <c r="A1663" t="s">
        <v>5630</v>
      </c>
      <c r="B1663" t="s">
        <v>51</v>
      </c>
      <c r="C1663" t="s">
        <v>36</v>
      </c>
      <c r="D1663" t="s">
        <v>5066</v>
      </c>
      <c r="E1663" s="103">
        <v>1.3206807068063778E-3</v>
      </c>
      <c r="F1663" s="103">
        <v>679225</v>
      </c>
      <c r="G1663" s="103">
        <v>6</v>
      </c>
      <c r="H1663" t="s">
        <v>54</v>
      </c>
      <c r="I1663" s="103"/>
    </row>
    <row r="1664" spans="1:9" x14ac:dyDescent="0.3">
      <c r="A1664" t="s">
        <v>928</v>
      </c>
      <c r="B1664" t="s">
        <v>51</v>
      </c>
      <c r="C1664" t="s">
        <v>36</v>
      </c>
      <c r="D1664" t="s">
        <v>42</v>
      </c>
      <c r="E1664" s="103">
        <v>1.3056708609808037E-3</v>
      </c>
      <c r="F1664" s="103">
        <v>679225</v>
      </c>
      <c r="G1664" s="103">
        <v>6</v>
      </c>
      <c r="H1664" t="s">
        <v>54</v>
      </c>
      <c r="I1664" s="103"/>
    </row>
    <row r="1665" spans="1:9" x14ac:dyDescent="0.3">
      <c r="A1665" t="s">
        <v>1979</v>
      </c>
      <c r="B1665" t="s">
        <v>51</v>
      </c>
      <c r="C1665" t="s">
        <v>36</v>
      </c>
      <c r="D1665" t="s">
        <v>1763</v>
      </c>
      <c r="E1665" s="103">
        <v>1.364055514513183E-3</v>
      </c>
      <c r="F1665" s="103">
        <v>679225</v>
      </c>
      <c r="G1665" s="103">
        <v>6</v>
      </c>
      <c r="H1665" t="s">
        <v>54</v>
      </c>
      <c r="I1665" s="103"/>
    </row>
    <row r="1666" spans="1:9" x14ac:dyDescent="0.3">
      <c r="A1666" t="s">
        <v>1980</v>
      </c>
      <c r="B1666" t="s">
        <v>51</v>
      </c>
      <c r="C1666" t="s">
        <v>36</v>
      </c>
      <c r="D1666" t="s">
        <v>1764</v>
      </c>
      <c r="E1666" s="103">
        <v>8.205734285028144E-4</v>
      </c>
      <c r="F1666" s="103">
        <v>679225</v>
      </c>
      <c r="G1666" s="103">
        <v>6</v>
      </c>
      <c r="H1666" t="s">
        <v>54</v>
      </c>
      <c r="I1666" s="103"/>
    </row>
    <row r="1667" spans="1:9" x14ac:dyDescent="0.3">
      <c r="A1667" t="s">
        <v>929</v>
      </c>
      <c r="B1667" t="s">
        <v>51</v>
      </c>
      <c r="C1667" t="s">
        <v>36</v>
      </c>
      <c r="D1667" t="s">
        <v>340</v>
      </c>
      <c r="E1667" s="103">
        <v>1.2292542919698512E-3</v>
      </c>
      <c r="F1667" s="103">
        <v>679225</v>
      </c>
      <c r="G1667" s="103">
        <v>6</v>
      </c>
      <c r="H1667" t="s">
        <v>54</v>
      </c>
      <c r="I1667" s="103"/>
    </row>
    <row r="1668" spans="1:9" x14ac:dyDescent="0.3">
      <c r="A1668" t="s">
        <v>624</v>
      </c>
      <c r="B1668" t="s">
        <v>51</v>
      </c>
      <c r="C1668" t="s">
        <v>36</v>
      </c>
      <c r="D1668" t="s">
        <v>777</v>
      </c>
      <c r="E1668" s="103">
        <v>2.5501966364662458E-3</v>
      </c>
      <c r="F1668" s="103">
        <v>679225</v>
      </c>
      <c r="G1668" s="103">
        <v>6</v>
      </c>
      <c r="H1668" t="s">
        <v>54</v>
      </c>
      <c r="I1668" s="103"/>
    </row>
    <row r="1669" spans="1:9" x14ac:dyDescent="0.3">
      <c r="A1669" t="s">
        <v>625</v>
      </c>
      <c r="B1669" t="s">
        <v>51</v>
      </c>
      <c r="C1669" t="s">
        <v>36</v>
      </c>
      <c r="D1669" t="s">
        <v>776</v>
      </c>
      <c r="E1669" s="103">
        <v>5.6425265261111253E-3</v>
      </c>
      <c r="F1669" s="103">
        <v>679225</v>
      </c>
      <c r="G1669" s="103">
        <v>6</v>
      </c>
      <c r="H1669" t="s">
        <v>54</v>
      </c>
      <c r="I1669" s="103"/>
    </row>
    <row r="1670" spans="1:9" x14ac:dyDescent="0.3">
      <c r="A1670" t="s">
        <v>933</v>
      </c>
      <c r="B1670" t="s">
        <v>51</v>
      </c>
      <c r="C1670" t="s">
        <v>37</v>
      </c>
      <c r="D1670" t="s">
        <v>40</v>
      </c>
      <c r="E1670" s="103">
        <v>4.502106061206447E-2</v>
      </c>
      <c r="F1670" s="103">
        <v>679225</v>
      </c>
      <c r="G1670" s="103">
        <v>6</v>
      </c>
      <c r="H1670" t="s">
        <v>54</v>
      </c>
      <c r="I1670" s="103"/>
    </row>
    <row r="1671" spans="1:9" x14ac:dyDescent="0.3">
      <c r="A1671" t="s">
        <v>5631</v>
      </c>
      <c r="B1671" t="s">
        <v>51</v>
      </c>
      <c r="C1671" t="s">
        <v>37</v>
      </c>
      <c r="D1671" t="s">
        <v>5064</v>
      </c>
      <c r="E1671" s="103">
        <v>4.5511223237309106E-2</v>
      </c>
      <c r="F1671" s="103">
        <v>679225</v>
      </c>
      <c r="G1671" s="103">
        <v>6</v>
      </c>
      <c r="H1671" t="s">
        <v>54</v>
      </c>
      <c r="I1671" s="103"/>
    </row>
    <row r="1672" spans="1:9" x14ac:dyDescent="0.3">
      <c r="A1672" t="s">
        <v>5632</v>
      </c>
      <c r="B1672" t="s">
        <v>51</v>
      </c>
      <c r="C1672" t="s">
        <v>37</v>
      </c>
      <c r="D1672" t="s">
        <v>5065</v>
      </c>
      <c r="E1672" s="103">
        <v>4.502106061206447E-2</v>
      </c>
      <c r="F1672" s="103">
        <v>679225</v>
      </c>
      <c r="G1672" s="103">
        <v>6</v>
      </c>
      <c r="H1672" t="s">
        <v>54</v>
      </c>
      <c r="I1672" s="103"/>
    </row>
    <row r="1673" spans="1:9" x14ac:dyDescent="0.3">
      <c r="A1673" t="s">
        <v>5633</v>
      </c>
      <c r="B1673" t="s">
        <v>51</v>
      </c>
      <c r="C1673" t="s">
        <v>37</v>
      </c>
      <c r="D1673" t="s">
        <v>5066</v>
      </c>
      <c r="E1673" s="103">
        <v>4.5438098741164848E-2</v>
      </c>
      <c r="F1673" s="103">
        <v>679225</v>
      </c>
      <c r="G1673" s="103">
        <v>6</v>
      </c>
      <c r="H1673" t="s">
        <v>54</v>
      </c>
      <c r="I1673" s="103"/>
    </row>
    <row r="1674" spans="1:9" x14ac:dyDescent="0.3">
      <c r="A1674" t="s">
        <v>931</v>
      </c>
      <c r="B1674" t="s">
        <v>51</v>
      </c>
      <c r="C1674" t="s">
        <v>37</v>
      </c>
      <c r="D1674" t="s">
        <v>42</v>
      </c>
      <c r="E1674" s="103">
        <v>4.5085118167458312E-2</v>
      </c>
      <c r="F1674" s="103">
        <v>679225</v>
      </c>
      <c r="G1674" s="103">
        <v>6</v>
      </c>
      <c r="H1674" t="s">
        <v>54</v>
      </c>
      <c r="I1674" s="103"/>
    </row>
    <row r="1675" spans="1:9" x14ac:dyDescent="0.3">
      <c r="A1675" t="s">
        <v>1947</v>
      </c>
      <c r="B1675" t="s">
        <v>51</v>
      </c>
      <c r="C1675" t="s">
        <v>37</v>
      </c>
      <c r="D1675" t="s">
        <v>1763</v>
      </c>
      <c r="E1675" s="103">
        <v>4.7578005035951207E-2</v>
      </c>
      <c r="F1675" s="103">
        <v>679225</v>
      </c>
      <c r="G1675" s="103">
        <v>6</v>
      </c>
      <c r="H1675" t="s">
        <v>54</v>
      </c>
      <c r="I1675" s="103"/>
    </row>
    <row r="1676" spans="1:9" x14ac:dyDescent="0.3">
      <c r="A1676" t="s">
        <v>1948</v>
      </c>
      <c r="B1676" t="s">
        <v>51</v>
      </c>
      <c r="C1676" t="s">
        <v>37</v>
      </c>
      <c r="D1676" t="s">
        <v>1764</v>
      </c>
      <c r="E1676" s="103">
        <v>2.9648644474931079E-2</v>
      </c>
      <c r="F1676" s="103">
        <v>679225</v>
      </c>
      <c r="G1676" s="103">
        <v>6</v>
      </c>
      <c r="H1676" t="s">
        <v>54</v>
      </c>
      <c r="I1676" s="103"/>
    </row>
    <row r="1677" spans="1:9" x14ac:dyDescent="0.3">
      <c r="A1677" t="s">
        <v>932</v>
      </c>
      <c r="B1677" t="s">
        <v>51</v>
      </c>
      <c r="C1677" t="s">
        <v>37</v>
      </c>
      <c r="D1677" t="s">
        <v>340</v>
      </c>
      <c r="E1677" s="103">
        <v>4.3131054586328113E-2</v>
      </c>
      <c r="F1677" s="103">
        <v>679225</v>
      </c>
      <c r="G1677" s="103">
        <v>6</v>
      </c>
      <c r="H1677" t="s">
        <v>54</v>
      </c>
      <c r="I1677" s="103"/>
    </row>
    <row r="1678" spans="1:9" x14ac:dyDescent="0.3">
      <c r="A1678" t="s">
        <v>626</v>
      </c>
      <c r="B1678" t="s">
        <v>51</v>
      </c>
      <c r="C1678" t="s">
        <v>37</v>
      </c>
      <c r="D1678" t="s">
        <v>777</v>
      </c>
      <c r="E1678" s="103">
        <v>7.7621211230702009E-2</v>
      </c>
      <c r="F1678" s="103">
        <v>679225</v>
      </c>
      <c r="G1678" s="103">
        <v>6</v>
      </c>
      <c r="H1678" t="s">
        <v>54</v>
      </c>
      <c r="I1678" s="103"/>
    </row>
    <row r="1679" spans="1:9" x14ac:dyDescent="0.3">
      <c r="A1679" t="s">
        <v>627</v>
      </c>
      <c r="B1679" t="s">
        <v>51</v>
      </c>
      <c r="C1679" t="s">
        <v>37</v>
      </c>
      <c r="D1679" t="s">
        <v>776</v>
      </c>
      <c r="E1679" s="103">
        <v>0.1873389838561301</v>
      </c>
      <c r="F1679" s="103">
        <v>679225</v>
      </c>
      <c r="G1679" s="103">
        <v>6</v>
      </c>
      <c r="H1679" t="s">
        <v>54</v>
      </c>
      <c r="I1679" s="103"/>
    </row>
    <row r="1680" spans="1:9" x14ac:dyDescent="0.3">
      <c r="A1680" t="s">
        <v>936</v>
      </c>
      <c r="B1680" t="s">
        <v>51</v>
      </c>
      <c r="C1680" t="s">
        <v>38</v>
      </c>
      <c r="D1680" t="s">
        <v>40</v>
      </c>
      <c r="E1680" s="103">
        <v>3.7185628084712482E-3</v>
      </c>
      <c r="F1680" s="103">
        <v>679225</v>
      </c>
      <c r="G1680" s="103">
        <v>6</v>
      </c>
      <c r="H1680" t="s">
        <v>54</v>
      </c>
      <c r="I1680" s="103"/>
    </row>
    <row r="1681" spans="1:9" x14ac:dyDescent="0.3">
      <c r="A1681" t="s">
        <v>5634</v>
      </c>
      <c r="B1681" t="s">
        <v>51</v>
      </c>
      <c r="C1681" t="s">
        <v>38</v>
      </c>
      <c r="D1681" t="s">
        <v>5064</v>
      </c>
      <c r="E1681" s="103">
        <v>3.7928217892550776E-3</v>
      </c>
      <c r="F1681" s="103">
        <v>679225</v>
      </c>
      <c r="G1681" s="103">
        <v>6</v>
      </c>
      <c r="H1681" t="s">
        <v>54</v>
      </c>
      <c r="I1681" s="103"/>
    </row>
    <row r="1682" spans="1:9" x14ac:dyDescent="0.3">
      <c r="A1682" t="s">
        <v>5635</v>
      </c>
      <c r="B1682" t="s">
        <v>51</v>
      </c>
      <c r="C1682" t="s">
        <v>38</v>
      </c>
      <c r="D1682" t="s">
        <v>5065</v>
      </c>
      <c r="E1682" s="103">
        <v>3.7185628084712482E-3</v>
      </c>
      <c r="F1682" s="103">
        <v>679225</v>
      </c>
      <c r="G1682" s="103">
        <v>6</v>
      </c>
      <c r="H1682" t="s">
        <v>54</v>
      </c>
      <c r="I1682" s="103"/>
    </row>
    <row r="1683" spans="1:9" x14ac:dyDescent="0.3">
      <c r="A1683" t="s">
        <v>5636</v>
      </c>
      <c r="B1683" t="s">
        <v>51</v>
      </c>
      <c r="C1683" t="s">
        <v>38</v>
      </c>
      <c r="D1683" t="s">
        <v>5066</v>
      </c>
      <c r="E1683" s="103">
        <v>3.7928217892550776E-3</v>
      </c>
      <c r="F1683" s="103">
        <v>679225</v>
      </c>
      <c r="G1683" s="103">
        <v>6</v>
      </c>
      <c r="H1683" t="s">
        <v>54</v>
      </c>
      <c r="I1683" s="103"/>
    </row>
    <row r="1684" spans="1:9" x14ac:dyDescent="0.3">
      <c r="A1684" t="s">
        <v>934</v>
      </c>
      <c r="B1684" t="s">
        <v>51</v>
      </c>
      <c r="C1684" t="s">
        <v>38</v>
      </c>
      <c r="D1684" t="s">
        <v>42</v>
      </c>
      <c r="E1684" s="103">
        <v>3.775708524499633E-3</v>
      </c>
      <c r="F1684" s="103">
        <v>679225</v>
      </c>
      <c r="G1684" s="103">
        <v>6</v>
      </c>
      <c r="H1684" t="s">
        <v>54</v>
      </c>
      <c r="I1684" s="103"/>
    </row>
    <row r="1685" spans="1:9" x14ac:dyDescent="0.3">
      <c r="A1685" t="s">
        <v>1949</v>
      </c>
      <c r="B1685" t="s">
        <v>51</v>
      </c>
      <c r="C1685" t="s">
        <v>38</v>
      </c>
      <c r="D1685" t="s">
        <v>1763</v>
      </c>
      <c r="E1685" s="103">
        <v>4.0271109763277396E-3</v>
      </c>
      <c r="F1685" s="103">
        <v>679225</v>
      </c>
      <c r="G1685" s="103">
        <v>6</v>
      </c>
      <c r="H1685" t="s">
        <v>54</v>
      </c>
      <c r="I1685" s="103"/>
    </row>
    <row r="1686" spans="1:9" x14ac:dyDescent="0.3">
      <c r="A1686" t="s">
        <v>1950</v>
      </c>
      <c r="B1686" t="s">
        <v>51</v>
      </c>
      <c r="C1686" t="s">
        <v>38</v>
      </c>
      <c r="D1686" t="s">
        <v>1764</v>
      </c>
      <c r="E1686" s="103">
        <v>2.8669065827758231E-3</v>
      </c>
      <c r="F1686" s="103">
        <v>679225</v>
      </c>
      <c r="G1686" s="103">
        <v>6</v>
      </c>
      <c r="H1686" t="s">
        <v>54</v>
      </c>
      <c r="I1686" s="103"/>
    </row>
    <row r="1687" spans="1:9" x14ac:dyDescent="0.3">
      <c r="A1687" t="s">
        <v>935</v>
      </c>
      <c r="B1687" t="s">
        <v>51</v>
      </c>
      <c r="C1687" t="s">
        <v>38</v>
      </c>
      <c r="D1687" t="s">
        <v>340</v>
      </c>
      <c r="E1687" s="103">
        <v>3.1604149272918222E-3</v>
      </c>
      <c r="F1687" s="103">
        <v>679225</v>
      </c>
      <c r="G1687" s="103">
        <v>6</v>
      </c>
      <c r="H1687" t="s">
        <v>54</v>
      </c>
      <c r="I1687" s="103"/>
    </row>
    <row r="1688" spans="1:9" x14ac:dyDescent="0.3">
      <c r="A1688" t="s">
        <v>628</v>
      </c>
      <c r="B1688" t="s">
        <v>51</v>
      </c>
      <c r="C1688" t="s">
        <v>38</v>
      </c>
      <c r="D1688" t="s">
        <v>777</v>
      </c>
      <c r="E1688" s="103">
        <v>7.2060172273699019E-3</v>
      </c>
      <c r="F1688" s="103">
        <v>679225</v>
      </c>
      <c r="G1688" s="103">
        <v>6</v>
      </c>
      <c r="H1688" t="s">
        <v>54</v>
      </c>
      <c r="I1688" s="103"/>
    </row>
    <row r="1689" spans="1:9" x14ac:dyDescent="0.3">
      <c r="A1689" t="s">
        <v>629</v>
      </c>
      <c r="B1689" t="s">
        <v>51</v>
      </c>
      <c r="C1689" t="s">
        <v>38</v>
      </c>
      <c r="D1689" t="s">
        <v>776</v>
      </c>
      <c r="E1689" s="103">
        <v>1.6056419135889219E-2</v>
      </c>
      <c r="F1689" s="103">
        <v>679225</v>
      </c>
      <c r="G1689" s="103">
        <v>6</v>
      </c>
      <c r="H1689" t="s">
        <v>54</v>
      </c>
      <c r="I1689" s="103"/>
    </row>
    <row r="1690" spans="1:9" x14ac:dyDescent="0.3">
      <c r="A1690" t="s">
        <v>939</v>
      </c>
      <c r="B1690" t="s">
        <v>51</v>
      </c>
      <c r="C1690" t="s">
        <v>39</v>
      </c>
      <c r="D1690" t="s">
        <v>40</v>
      </c>
      <c r="E1690" s="103">
        <v>4.5455788263318535E-5</v>
      </c>
      <c r="F1690" s="103">
        <v>679225</v>
      </c>
      <c r="G1690" s="103">
        <v>6</v>
      </c>
      <c r="H1690" t="s">
        <v>54</v>
      </c>
      <c r="I1690" s="103"/>
    </row>
    <row r="1691" spans="1:9" x14ac:dyDescent="0.3">
      <c r="A1691" t="s">
        <v>5637</v>
      </c>
      <c r="B1691" t="s">
        <v>51</v>
      </c>
      <c r="C1691" t="s">
        <v>39</v>
      </c>
      <c r="D1691" t="s">
        <v>5064</v>
      </c>
      <c r="E1691" s="103">
        <v>4.5455788263318535E-5</v>
      </c>
      <c r="F1691" s="103">
        <v>679225</v>
      </c>
      <c r="G1691" s="103">
        <v>6</v>
      </c>
      <c r="H1691" t="s">
        <v>54</v>
      </c>
      <c r="I1691" s="103"/>
    </row>
    <row r="1692" spans="1:9" x14ac:dyDescent="0.3">
      <c r="A1692" t="s">
        <v>5638</v>
      </c>
      <c r="B1692" t="s">
        <v>51</v>
      </c>
      <c r="C1692" t="s">
        <v>39</v>
      </c>
      <c r="D1692" t="s">
        <v>5065</v>
      </c>
      <c r="E1692" s="103">
        <v>4.5455788263318535E-5</v>
      </c>
      <c r="F1692" s="103">
        <v>679225</v>
      </c>
      <c r="G1692" s="103">
        <v>6</v>
      </c>
      <c r="H1692" t="s">
        <v>54</v>
      </c>
      <c r="I1692" s="103"/>
    </row>
    <row r="1693" spans="1:9" x14ac:dyDescent="0.3">
      <c r="A1693" t="s">
        <v>5639</v>
      </c>
      <c r="B1693" t="s">
        <v>51</v>
      </c>
      <c r="C1693" t="s">
        <v>39</v>
      </c>
      <c r="D1693" t="s">
        <v>5066</v>
      </c>
      <c r="E1693" s="103">
        <v>4.5455788263318535E-5</v>
      </c>
      <c r="F1693" s="103">
        <v>679225</v>
      </c>
      <c r="G1693" s="103">
        <v>6</v>
      </c>
      <c r="H1693" t="s">
        <v>54</v>
      </c>
      <c r="I1693" s="103"/>
    </row>
    <row r="1694" spans="1:9" x14ac:dyDescent="0.3">
      <c r="A1694" t="s">
        <v>937</v>
      </c>
      <c r="B1694" t="s">
        <v>51</v>
      </c>
      <c r="C1694" t="s">
        <v>39</v>
      </c>
      <c r="D1694" t="s">
        <v>42</v>
      </c>
      <c r="E1694" s="103">
        <v>4.533122595129619E-5</v>
      </c>
      <c r="F1694" s="103">
        <v>679225</v>
      </c>
      <c r="G1694" s="103">
        <v>6</v>
      </c>
      <c r="H1694" t="s">
        <v>54</v>
      </c>
      <c r="I1694" s="103"/>
    </row>
    <row r="1695" spans="1:9" x14ac:dyDescent="0.3">
      <c r="A1695" t="s">
        <v>1951</v>
      </c>
      <c r="B1695" t="s">
        <v>51</v>
      </c>
      <c r="C1695" t="s">
        <v>39</v>
      </c>
      <c r="D1695" t="s">
        <v>1763</v>
      </c>
      <c r="E1695" s="103">
        <v>4.7445372938849809E-5</v>
      </c>
      <c r="F1695" s="103">
        <v>679225</v>
      </c>
      <c r="G1695" s="103">
        <v>6</v>
      </c>
      <c r="H1695" t="s">
        <v>54</v>
      </c>
      <c r="I1695" s="103"/>
    </row>
    <row r="1696" spans="1:9" x14ac:dyDescent="0.3">
      <c r="A1696" t="s">
        <v>1952</v>
      </c>
      <c r="B1696" t="s">
        <v>51</v>
      </c>
      <c r="C1696" t="s">
        <v>39</v>
      </c>
      <c r="D1696" t="s">
        <v>1764</v>
      </c>
      <c r="E1696" s="103">
        <v>3.1296155651435608E-5</v>
      </c>
      <c r="F1696" s="103">
        <v>679225</v>
      </c>
      <c r="G1696" s="103">
        <v>6</v>
      </c>
      <c r="H1696" t="s">
        <v>54</v>
      </c>
      <c r="I1696" s="103"/>
    </row>
    <row r="1697" spans="1:9" x14ac:dyDescent="0.3">
      <c r="A1697" t="s">
        <v>938</v>
      </c>
      <c r="B1697" t="s">
        <v>51</v>
      </c>
      <c r="C1697" t="s">
        <v>39</v>
      </c>
      <c r="D1697" t="s">
        <v>340</v>
      </c>
      <c r="E1697" s="103">
        <v>4.4520266109282973E-5</v>
      </c>
      <c r="F1697" s="103">
        <v>679225</v>
      </c>
      <c r="G1697" s="103">
        <v>6</v>
      </c>
      <c r="H1697" t="s">
        <v>54</v>
      </c>
      <c r="I1697" s="103"/>
    </row>
    <row r="1698" spans="1:9" x14ac:dyDescent="0.3">
      <c r="A1698" t="s">
        <v>630</v>
      </c>
      <c r="B1698" t="s">
        <v>51</v>
      </c>
      <c r="C1698" t="s">
        <v>39</v>
      </c>
      <c r="D1698" t="s">
        <v>777</v>
      </c>
      <c r="E1698" s="103">
        <v>8.440395383280511E-5</v>
      </c>
      <c r="F1698" s="103">
        <v>679225</v>
      </c>
      <c r="G1698" s="103">
        <v>6</v>
      </c>
      <c r="H1698" t="s">
        <v>54</v>
      </c>
      <c r="I1698" s="103"/>
    </row>
    <row r="1699" spans="1:9" x14ac:dyDescent="0.3">
      <c r="A1699" t="s">
        <v>631</v>
      </c>
      <c r="B1699" t="s">
        <v>51</v>
      </c>
      <c r="C1699" t="s">
        <v>39</v>
      </c>
      <c r="D1699" t="s">
        <v>776</v>
      </c>
      <c r="E1699" s="103">
        <v>2.0148997037259666E-4</v>
      </c>
      <c r="F1699" s="103">
        <v>679225</v>
      </c>
      <c r="G1699" s="103">
        <v>6</v>
      </c>
      <c r="H1699" t="s">
        <v>54</v>
      </c>
      <c r="I1699" s="103"/>
    </row>
    <row r="1700" spans="1:9" x14ac:dyDescent="0.3">
      <c r="A1700" t="s">
        <v>2699</v>
      </c>
      <c r="B1700" t="s">
        <v>51</v>
      </c>
      <c r="C1700" t="s">
        <v>2584</v>
      </c>
      <c r="D1700" t="s">
        <v>40</v>
      </c>
      <c r="E1700" s="103">
        <v>4.1796553475058589E-4</v>
      </c>
      <c r="F1700" s="103">
        <v>679225</v>
      </c>
      <c r="G1700" s="103">
        <v>6</v>
      </c>
      <c r="H1700" t="s">
        <v>54</v>
      </c>
      <c r="I1700" s="103"/>
    </row>
    <row r="1701" spans="1:9" x14ac:dyDescent="0.3">
      <c r="A1701" t="s">
        <v>5640</v>
      </c>
      <c r="B1701" t="s">
        <v>51</v>
      </c>
      <c r="C1701" t="s">
        <v>2584</v>
      </c>
      <c r="D1701" t="s">
        <v>5064</v>
      </c>
      <c r="E1701" s="103">
        <v>4.3127426397007951E-4</v>
      </c>
      <c r="F1701" s="103">
        <v>679225</v>
      </c>
      <c r="G1701" s="103">
        <v>6</v>
      </c>
      <c r="H1701" t="s">
        <v>54</v>
      </c>
      <c r="I1701" s="103"/>
    </row>
    <row r="1702" spans="1:9" x14ac:dyDescent="0.3">
      <c r="A1702" t="s">
        <v>5641</v>
      </c>
      <c r="B1702" t="s">
        <v>51</v>
      </c>
      <c r="C1702" t="s">
        <v>2584</v>
      </c>
      <c r="D1702" t="s">
        <v>5065</v>
      </c>
      <c r="E1702" s="103">
        <v>4.1796553475058589E-4</v>
      </c>
      <c r="F1702" s="103">
        <v>679225</v>
      </c>
      <c r="G1702" s="103">
        <v>6</v>
      </c>
      <c r="H1702" t="s">
        <v>54</v>
      </c>
      <c r="I1702" s="103"/>
    </row>
    <row r="1703" spans="1:9" x14ac:dyDescent="0.3">
      <c r="A1703" t="s">
        <v>5642</v>
      </c>
      <c r="B1703" t="s">
        <v>51</v>
      </c>
      <c r="C1703" t="s">
        <v>2584</v>
      </c>
      <c r="D1703" t="s">
        <v>5066</v>
      </c>
      <c r="E1703" s="103">
        <v>4.3090015056845615E-4</v>
      </c>
      <c r="F1703" s="103">
        <v>679225</v>
      </c>
      <c r="G1703" s="103">
        <v>6</v>
      </c>
      <c r="H1703" t="s">
        <v>54</v>
      </c>
      <c r="I1703" s="103"/>
    </row>
    <row r="1704" spans="1:9" x14ac:dyDescent="0.3">
      <c r="A1704" t="s">
        <v>2700</v>
      </c>
      <c r="B1704" t="s">
        <v>51</v>
      </c>
      <c r="C1704" t="s">
        <v>2584</v>
      </c>
      <c r="D1704" t="s">
        <v>42</v>
      </c>
      <c r="E1704" s="103">
        <v>4.2523976246297123E-4</v>
      </c>
      <c r="F1704" s="103">
        <v>679225</v>
      </c>
      <c r="G1704" s="103">
        <v>6</v>
      </c>
      <c r="H1704" t="s">
        <v>54</v>
      </c>
      <c r="I1704" s="103"/>
    </row>
    <row r="1705" spans="1:9" x14ac:dyDescent="0.3">
      <c r="A1705" t="s">
        <v>2701</v>
      </c>
      <c r="B1705" t="s">
        <v>51</v>
      </c>
      <c r="C1705" t="s">
        <v>2584</v>
      </c>
      <c r="D1705" t="s">
        <v>1763</v>
      </c>
      <c r="E1705" s="103">
        <v>4.4559596588503061E-4</v>
      </c>
      <c r="F1705" s="103">
        <v>679225</v>
      </c>
      <c r="G1705" s="103">
        <v>6</v>
      </c>
      <c r="H1705" t="s">
        <v>54</v>
      </c>
      <c r="I1705" s="103"/>
    </row>
    <row r="1706" spans="1:9" x14ac:dyDescent="0.3">
      <c r="A1706" t="s">
        <v>2702</v>
      </c>
      <c r="B1706" t="s">
        <v>51</v>
      </c>
      <c r="C1706" t="s">
        <v>2584</v>
      </c>
      <c r="D1706" t="s">
        <v>1764</v>
      </c>
      <c r="E1706" s="103">
        <v>2.4509394029561198E-4</v>
      </c>
      <c r="F1706" s="103">
        <v>679225</v>
      </c>
      <c r="G1706" s="103">
        <v>6</v>
      </c>
      <c r="H1706" t="s">
        <v>54</v>
      </c>
      <c r="I1706" s="103"/>
    </row>
    <row r="1707" spans="1:9" x14ac:dyDescent="0.3">
      <c r="A1707" t="s">
        <v>2703</v>
      </c>
      <c r="B1707" t="s">
        <v>51</v>
      </c>
      <c r="C1707" t="s">
        <v>2584</v>
      </c>
      <c r="D1707" t="s">
        <v>340</v>
      </c>
      <c r="E1707" s="103">
        <v>4.1859205740146094E-4</v>
      </c>
      <c r="F1707" s="103">
        <v>679225</v>
      </c>
      <c r="G1707" s="103">
        <v>6</v>
      </c>
      <c r="H1707" t="s">
        <v>54</v>
      </c>
      <c r="I1707" s="103"/>
    </row>
    <row r="1708" spans="1:9" x14ac:dyDescent="0.3">
      <c r="A1708" t="s">
        <v>2704</v>
      </c>
      <c r="B1708" t="s">
        <v>51</v>
      </c>
      <c r="C1708" t="s">
        <v>2584</v>
      </c>
      <c r="D1708" t="s">
        <v>777</v>
      </c>
      <c r="E1708" s="103">
        <v>7.9739327135659364E-4</v>
      </c>
      <c r="F1708" s="103">
        <v>679225</v>
      </c>
      <c r="G1708" s="103">
        <v>6</v>
      </c>
      <c r="H1708" t="s">
        <v>54</v>
      </c>
      <c r="I1708" s="103"/>
    </row>
    <row r="1709" spans="1:9" x14ac:dyDescent="0.3">
      <c r="A1709" t="s">
        <v>2705</v>
      </c>
      <c r="B1709" t="s">
        <v>51</v>
      </c>
      <c r="C1709" t="s">
        <v>2584</v>
      </c>
      <c r="D1709" t="s">
        <v>776</v>
      </c>
      <c r="E1709" s="103">
        <v>1.7795207744640224E-3</v>
      </c>
      <c r="F1709" s="103">
        <v>679225</v>
      </c>
      <c r="G1709" s="103">
        <v>6</v>
      </c>
      <c r="H1709" t="s">
        <v>54</v>
      </c>
      <c r="I1709" s="103"/>
    </row>
    <row r="1710" spans="1:9" x14ac:dyDescent="0.3">
      <c r="A1710" t="s">
        <v>2706</v>
      </c>
      <c r="B1710" t="s">
        <v>51</v>
      </c>
      <c r="C1710" t="s">
        <v>2585</v>
      </c>
      <c r="D1710" t="s">
        <v>40</v>
      </c>
      <c r="E1710" s="103">
        <v>4.4027567025819152E-3</v>
      </c>
      <c r="F1710" s="103">
        <v>679225</v>
      </c>
      <c r="G1710" s="103">
        <v>6</v>
      </c>
      <c r="H1710" t="s">
        <v>54</v>
      </c>
      <c r="I1710" s="103"/>
    </row>
    <row r="1711" spans="1:9" x14ac:dyDescent="0.3">
      <c r="A1711" t="s">
        <v>5643</v>
      </c>
      <c r="B1711" t="s">
        <v>51</v>
      </c>
      <c r="C1711" t="s">
        <v>2585</v>
      </c>
      <c r="D1711" t="s">
        <v>5064</v>
      </c>
      <c r="E1711" s="103">
        <v>4.5726025856511901E-3</v>
      </c>
      <c r="F1711" s="103">
        <v>679225</v>
      </c>
      <c r="G1711" s="103">
        <v>6</v>
      </c>
      <c r="H1711" t="s">
        <v>54</v>
      </c>
      <c r="I1711" s="103"/>
    </row>
    <row r="1712" spans="1:9" x14ac:dyDescent="0.3">
      <c r="A1712" t="s">
        <v>5644</v>
      </c>
      <c r="B1712" t="s">
        <v>51</v>
      </c>
      <c r="C1712" t="s">
        <v>2585</v>
      </c>
      <c r="D1712" t="s">
        <v>5065</v>
      </c>
      <c r="E1712" s="103">
        <v>4.4027567025819152E-3</v>
      </c>
      <c r="F1712" s="103">
        <v>679225</v>
      </c>
      <c r="G1712" s="103">
        <v>6</v>
      </c>
      <c r="H1712" t="s">
        <v>54</v>
      </c>
      <c r="I1712" s="103"/>
    </row>
    <row r="1713" spans="1:9" x14ac:dyDescent="0.3">
      <c r="A1713" t="s">
        <v>5645</v>
      </c>
      <c r="B1713" t="s">
        <v>51</v>
      </c>
      <c r="C1713" t="s">
        <v>2585</v>
      </c>
      <c r="D1713" t="s">
        <v>5066</v>
      </c>
      <c r="E1713" s="103">
        <v>4.5650962518036737E-3</v>
      </c>
      <c r="F1713" s="103">
        <v>679225</v>
      </c>
      <c r="G1713" s="103">
        <v>6</v>
      </c>
      <c r="H1713" t="s">
        <v>54</v>
      </c>
      <c r="I1713" s="103"/>
    </row>
    <row r="1714" spans="1:9" x14ac:dyDescent="0.3">
      <c r="A1714" t="s">
        <v>2707</v>
      </c>
      <c r="B1714" t="s">
        <v>51</v>
      </c>
      <c r="C1714" t="s">
        <v>2585</v>
      </c>
      <c r="D1714" t="s">
        <v>42</v>
      </c>
      <c r="E1714" s="103">
        <v>4.5297718602128178E-3</v>
      </c>
      <c r="F1714" s="103">
        <v>679225</v>
      </c>
      <c r="G1714" s="103">
        <v>6</v>
      </c>
      <c r="H1714" t="s">
        <v>54</v>
      </c>
      <c r="I1714" s="103"/>
    </row>
    <row r="1715" spans="1:9" x14ac:dyDescent="0.3">
      <c r="A1715" t="s">
        <v>2708</v>
      </c>
      <c r="B1715" t="s">
        <v>51</v>
      </c>
      <c r="C1715" t="s">
        <v>2585</v>
      </c>
      <c r="D1715" t="s">
        <v>1763</v>
      </c>
      <c r="E1715" s="103">
        <v>4.6767204323543005E-3</v>
      </c>
      <c r="F1715" s="103">
        <v>679225</v>
      </c>
      <c r="G1715" s="103">
        <v>6</v>
      </c>
      <c r="H1715" t="s">
        <v>54</v>
      </c>
      <c r="I1715" s="103"/>
    </row>
    <row r="1716" spans="1:9" x14ac:dyDescent="0.3">
      <c r="A1716" t="s">
        <v>2709</v>
      </c>
      <c r="B1716" t="s">
        <v>51</v>
      </c>
      <c r="C1716" t="s">
        <v>2585</v>
      </c>
      <c r="D1716" t="s">
        <v>1764</v>
      </c>
      <c r="E1716" s="103">
        <v>2.337561885111146E-3</v>
      </c>
      <c r="F1716" s="103">
        <v>679225</v>
      </c>
      <c r="G1716" s="103">
        <v>6</v>
      </c>
      <c r="H1716" t="s">
        <v>54</v>
      </c>
      <c r="I1716" s="103"/>
    </row>
    <row r="1717" spans="1:9" x14ac:dyDescent="0.3">
      <c r="A1717" t="s">
        <v>2710</v>
      </c>
      <c r="B1717" t="s">
        <v>51</v>
      </c>
      <c r="C1717" t="s">
        <v>2585</v>
      </c>
      <c r="D1717" t="s">
        <v>340</v>
      </c>
      <c r="E1717" s="103">
        <v>4.5127472077959724E-3</v>
      </c>
      <c r="F1717" s="103">
        <v>679225</v>
      </c>
      <c r="G1717" s="103">
        <v>6</v>
      </c>
      <c r="H1717" t="s">
        <v>54</v>
      </c>
      <c r="I1717" s="103"/>
    </row>
    <row r="1718" spans="1:9" x14ac:dyDescent="0.3">
      <c r="A1718" t="s">
        <v>2711</v>
      </c>
      <c r="B1718" t="s">
        <v>51</v>
      </c>
      <c r="C1718" t="s">
        <v>2585</v>
      </c>
      <c r="D1718" t="s">
        <v>777</v>
      </c>
      <c r="E1718" s="103">
        <v>6.6434900031399529E-3</v>
      </c>
      <c r="F1718" s="103">
        <v>679225</v>
      </c>
      <c r="G1718" s="103">
        <v>6</v>
      </c>
      <c r="H1718" t="s">
        <v>54</v>
      </c>
      <c r="I1718" s="103"/>
    </row>
    <row r="1719" spans="1:9" x14ac:dyDescent="0.3">
      <c r="A1719" t="s">
        <v>2712</v>
      </c>
      <c r="B1719" t="s">
        <v>51</v>
      </c>
      <c r="C1719" t="s">
        <v>2585</v>
      </c>
      <c r="D1719" t="s">
        <v>776</v>
      </c>
      <c r="E1719" s="103">
        <v>1.7818379118692784E-2</v>
      </c>
      <c r="F1719" s="103">
        <v>679225</v>
      </c>
      <c r="G1719" s="103">
        <v>6</v>
      </c>
      <c r="H1719" t="s">
        <v>54</v>
      </c>
      <c r="I1719" s="103"/>
    </row>
    <row r="1720" spans="1:9" x14ac:dyDescent="0.3">
      <c r="A1720" t="s">
        <v>2692</v>
      </c>
      <c r="B1720" t="s">
        <v>51</v>
      </c>
      <c r="C1720" t="s">
        <v>2586</v>
      </c>
      <c r="D1720" t="s">
        <v>40</v>
      </c>
      <c r="E1720" s="103">
        <v>9.4392841514634746E-6</v>
      </c>
      <c r="F1720" s="103">
        <v>679225</v>
      </c>
      <c r="G1720" s="103">
        <v>6</v>
      </c>
      <c r="H1720" t="s">
        <v>54</v>
      </c>
      <c r="I1720" s="103"/>
    </row>
    <row r="1721" spans="1:9" x14ac:dyDescent="0.3">
      <c r="A1721" t="s">
        <v>5646</v>
      </c>
      <c r="B1721" t="s">
        <v>51</v>
      </c>
      <c r="C1721" t="s">
        <v>2586</v>
      </c>
      <c r="D1721" t="s">
        <v>5064</v>
      </c>
      <c r="E1721" s="103">
        <v>9.7782639690574671E-6</v>
      </c>
      <c r="F1721" s="103">
        <v>679225</v>
      </c>
      <c r="G1721" s="103">
        <v>6</v>
      </c>
      <c r="H1721" t="s">
        <v>54</v>
      </c>
      <c r="I1721" s="103"/>
    </row>
    <row r="1722" spans="1:9" x14ac:dyDescent="0.3">
      <c r="A1722" t="s">
        <v>5647</v>
      </c>
      <c r="B1722" t="s">
        <v>51</v>
      </c>
      <c r="C1722" t="s">
        <v>2586</v>
      </c>
      <c r="D1722" t="s">
        <v>5065</v>
      </c>
      <c r="E1722" s="103">
        <v>9.4392841514634746E-6</v>
      </c>
      <c r="F1722" s="103">
        <v>679225</v>
      </c>
      <c r="G1722" s="103">
        <v>6</v>
      </c>
      <c r="H1722" t="s">
        <v>54</v>
      </c>
      <c r="I1722" s="103"/>
    </row>
    <row r="1723" spans="1:9" x14ac:dyDescent="0.3">
      <c r="A1723" t="s">
        <v>5648</v>
      </c>
      <c r="B1723" t="s">
        <v>51</v>
      </c>
      <c r="C1723" t="s">
        <v>2586</v>
      </c>
      <c r="D1723" t="s">
        <v>5066</v>
      </c>
      <c r="E1723" s="103">
        <v>9.4392841514634746E-6</v>
      </c>
      <c r="F1723" s="103">
        <v>679225</v>
      </c>
      <c r="G1723" s="103">
        <v>6</v>
      </c>
      <c r="H1723" t="s">
        <v>54</v>
      </c>
      <c r="I1723" s="103"/>
    </row>
    <row r="1724" spans="1:9" x14ac:dyDescent="0.3">
      <c r="A1724" t="s">
        <v>2693</v>
      </c>
      <c r="B1724" t="s">
        <v>51</v>
      </c>
      <c r="C1724" t="s">
        <v>2586</v>
      </c>
      <c r="D1724" t="s">
        <v>42</v>
      </c>
      <c r="E1724" s="103">
        <v>9.4026890001437048E-6</v>
      </c>
      <c r="F1724" s="103">
        <v>679225</v>
      </c>
      <c r="G1724" s="103">
        <v>6</v>
      </c>
      <c r="H1724" t="s">
        <v>54</v>
      </c>
      <c r="I1724" s="103"/>
    </row>
    <row r="1725" spans="1:9" x14ac:dyDescent="0.3">
      <c r="A1725" t="s">
        <v>2694</v>
      </c>
      <c r="B1725" t="s">
        <v>51</v>
      </c>
      <c r="C1725" t="s">
        <v>2586</v>
      </c>
      <c r="D1725" t="s">
        <v>1763</v>
      </c>
      <c r="E1725" s="103">
        <v>1.0108636707012967E-5</v>
      </c>
      <c r="F1725" s="103">
        <v>679225</v>
      </c>
      <c r="G1725" s="103">
        <v>6</v>
      </c>
      <c r="H1725" t="s">
        <v>54</v>
      </c>
      <c r="I1725" s="103"/>
    </row>
    <row r="1726" spans="1:9" x14ac:dyDescent="0.3">
      <c r="A1726" t="s">
        <v>2695</v>
      </c>
      <c r="B1726" t="s">
        <v>51</v>
      </c>
      <c r="C1726" t="s">
        <v>2586</v>
      </c>
      <c r="D1726" t="s">
        <v>1764</v>
      </c>
      <c r="E1726" s="103">
        <v>4.257395573864304E-6</v>
      </c>
      <c r="F1726" s="103">
        <v>679225</v>
      </c>
      <c r="G1726" s="103">
        <v>6</v>
      </c>
      <c r="H1726" t="s">
        <v>54</v>
      </c>
      <c r="I1726" s="103"/>
    </row>
    <row r="1727" spans="1:9" x14ac:dyDescent="0.3">
      <c r="A1727" t="s">
        <v>2696</v>
      </c>
      <c r="B1727" t="s">
        <v>51</v>
      </c>
      <c r="C1727" t="s">
        <v>2586</v>
      </c>
      <c r="D1727" t="s">
        <v>340</v>
      </c>
      <c r="E1727" s="103">
        <v>9.266126717756372E-6</v>
      </c>
      <c r="F1727" s="103">
        <v>679225</v>
      </c>
      <c r="G1727" s="103">
        <v>6</v>
      </c>
      <c r="H1727" t="s">
        <v>54</v>
      </c>
      <c r="I1727" s="103"/>
    </row>
    <row r="1728" spans="1:9" x14ac:dyDescent="0.3">
      <c r="A1728" t="s">
        <v>2697</v>
      </c>
      <c r="B1728" t="s">
        <v>51</v>
      </c>
      <c r="C1728" t="s">
        <v>2586</v>
      </c>
      <c r="D1728" t="s">
        <v>777</v>
      </c>
      <c r="E1728" s="103">
        <v>1.3473474442812495E-5</v>
      </c>
      <c r="F1728" s="103">
        <v>679225</v>
      </c>
      <c r="G1728" s="103">
        <v>6</v>
      </c>
      <c r="H1728" t="s">
        <v>54</v>
      </c>
      <c r="I1728" s="103"/>
    </row>
    <row r="1729" spans="1:9" x14ac:dyDescent="0.3">
      <c r="A1729" t="s">
        <v>2698</v>
      </c>
      <c r="B1729" t="s">
        <v>51</v>
      </c>
      <c r="C1729" t="s">
        <v>2586</v>
      </c>
      <c r="D1729" t="s">
        <v>776</v>
      </c>
      <c r="E1729" s="103">
        <v>3.6136951444885552E-5</v>
      </c>
      <c r="F1729" s="103">
        <v>679225</v>
      </c>
      <c r="G1729" s="103">
        <v>6</v>
      </c>
      <c r="H1729" t="s">
        <v>54</v>
      </c>
      <c r="I1729" s="103"/>
    </row>
    <row r="1730" spans="1:9" x14ac:dyDescent="0.3">
      <c r="A1730" t="s">
        <v>3361</v>
      </c>
      <c r="B1730" t="s">
        <v>51</v>
      </c>
      <c r="C1730" t="s">
        <v>3115</v>
      </c>
      <c r="D1730" t="s">
        <v>40</v>
      </c>
      <c r="E1730" s="103">
        <v>6.7366403092167682E-4</v>
      </c>
      <c r="F1730" s="103">
        <v>679225</v>
      </c>
      <c r="G1730" s="103">
        <v>6</v>
      </c>
      <c r="H1730" t="s">
        <v>54</v>
      </c>
      <c r="I1730" s="103"/>
    </row>
    <row r="1731" spans="1:9" x14ac:dyDescent="0.3">
      <c r="A1731" t="s">
        <v>5652</v>
      </c>
      <c r="B1731" t="s">
        <v>51</v>
      </c>
      <c r="C1731" t="s">
        <v>3115</v>
      </c>
      <c r="D1731" t="s">
        <v>5064</v>
      </c>
      <c r="E1731" s="103">
        <v>7.2107272325760117E-4</v>
      </c>
      <c r="F1731" s="103">
        <v>679225</v>
      </c>
      <c r="G1731" s="103">
        <v>6</v>
      </c>
      <c r="H1731" t="s">
        <v>54</v>
      </c>
      <c r="I1731" s="103"/>
    </row>
    <row r="1732" spans="1:9" x14ac:dyDescent="0.3">
      <c r="A1732" t="s">
        <v>5653</v>
      </c>
      <c r="B1732" t="s">
        <v>51</v>
      </c>
      <c r="C1732" t="s">
        <v>3115</v>
      </c>
      <c r="D1732" t="s">
        <v>5065</v>
      </c>
      <c r="E1732" s="103">
        <v>6.7366403092167682E-4</v>
      </c>
      <c r="F1732" s="103">
        <v>679225</v>
      </c>
      <c r="G1732" s="103">
        <v>6</v>
      </c>
      <c r="H1732" t="s">
        <v>54</v>
      </c>
      <c r="I1732" s="103"/>
    </row>
    <row r="1733" spans="1:9" x14ac:dyDescent="0.3">
      <c r="A1733" t="s">
        <v>5654</v>
      </c>
      <c r="B1733" t="s">
        <v>51</v>
      </c>
      <c r="C1733" t="s">
        <v>3115</v>
      </c>
      <c r="D1733" t="s">
        <v>5066</v>
      </c>
      <c r="E1733" s="103">
        <v>7.2107272325760117E-4</v>
      </c>
      <c r="F1733" s="103">
        <v>679225</v>
      </c>
      <c r="G1733" s="103">
        <v>6</v>
      </c>
      <c r="H1733" t="s">
        <v>54</v>
      </c>
      <c r="I1733" s="103"/>
    </row>
    <row r="1734" spans="1:9" x14ac:dyDescent="0.3">
      <c r="A1734" t="s">
        <v>3362</v>
      </c>
      <c r="B1734" t="s">
        <v>51</v>
      </c>
      <c r="C1734" t="s">
        <v>3115</v>
      </c>
      <c r="D1734" t="s">
        <v>42</v>
      </c>
      <c r="E1734" s="103">
        <v>5.9965030070107804E-4</v>
      </c>
      <c r="F1734" s="103">
        <v>679225</v>
      </c>
      <c r="G1734" s="103">
        <v>6</v>
      </c>
      <c r="H1734" t="s">
        <v>54</v>
      </c>
      <c r="I1734" s="103"/>
    </row>
    <row r="1735" spans="1:9" x14ac:dyDescent="0.3">
      <c r="A1735" t="s">
        <v>3363</v>
      </c>
      <c r="B1735" t="s">
        <v>51</v>
      </c>
      <c r="C1735" t="s">
        <v>3115</v>
      </c>
      <c r="D1735" t="s">
        <v>1763</v>
      </c>
      <c r="E1735" s="103">
        <v>6.2603996730551542E-4</v>
      </c>
      <c r="F1735" s="103">
        <v>679225</v>
      </c>
      <c r="G1735" s="103">
        <v>6</v>
      </c>
      <c r="H1735" t="s">
        <v>54</v>
      </c>
      <c r="I1735" s="103"/>
    </row>
    <row r="1736" spans="1:9" x14ac:dyDescent="0.3">
      <c r="A1736" t="s">
        <v>3364</v>
      </c>
      <c r="B1736" t="s">
        <v>51</v>
      </c>
      <c r="C1736" t="s">
        <v>3115</v>
      </c>
      <c r="D1736" t="s">
        <v>1764</v>
      </c>
      <c r="E1736" s="103">
        <v>1.7760995292476239E-4</v>
      </c>
      <c r="F1736" s="103">
        <v>679225</v>
      </c>
      <c r="G1736" s="103">
        <v>6</v>
      </c>
      <c r="H1736" t="s">
        <v>54</v>
      </c>
      <c r="I1736" s="103"/>
    </row>
    <row r="1737" spans="1:9" x14ac:dyDescent="0.3">
      <c r="A1737" t="s">
        <v>3365</v>
      </c>
      <c r="B1737" t="s">
        <v>51</v>
      </c>
      <c r="C1737" t="s">
        <v>3115</v>
      </c>
      <c r="D1737" t="s">
        <v>340</v>
      </c>
      <c r="E1737" s="103">
        <v>7.2414306890435781E-4</v>
      </c>
      <c r="F1737" s="103">
        <v>679225</v>
      </c>
      <c r="G1737" s="103">
        <v>6</v>
      </c>
      <c r="H1737" t="s">
        <v>54</v>
      </c>
      <c r="I1737" s="103"/>
    </row>
    <row r="1738" spans="1:9" x14ac:dyDescent="0.3">
      <c r="A1738" t="s">
        <v>3366</v>
      </c>
      <c r="B1738" t="s">
        <v>51</v>
      </c>
      <c r="C1738" t="s">
        <v>3115</v>
      </c>
      <c r="D1738" t="s">
        <v>777</v>
      </c>
      <c r="E1738" s="103">
        <v>1.0106600150126363E-3</v>
      </c>
      <c r="F1738" s="103">
        <v>679225</v>
      </c>
      <c r="G1738" s="103">
        <v>6</v>
      </c>
      <c r="H1738" t="s">
        <v>54</v>
      </c>
      <c r="I1738" s="103"/>
    </row>
    <row r="1739" spans="1:9" x14ac:dyDescent="0.3">
      <c r="A1739" t="s">
        <v>3367</v>
      </c>
      <c r="B1739" t="s">
        <v>51</v>
      </c>
      <c r="C1739" t="s">
        <v>3115</v>
      </c>
      <c r="D1739" t="s">
        <v>776</v>
      </c>
      <c r="E1739" s="103">
        <v>2.7106721465807145E-3</v>
      </c>
      <c r="F1739" s="103">
        <v>679225</v>
      </c>
      <c r="G1739" s="103">
        <v>6</v>
      </c>
      <c r="H1739" t="s">
        <v>54</v>
      </c>
      <c r="I1739" s="103"/>
    </row>
    <row r="1740" spans="1:9" x14ac:dyDescent="0.3">
      <c r="A1740" t="s">
        <v>3368</v>
      </c>
      <c r="B1740" t="s">
        <v>51</v>
      </c>
      <c r="C1740" t="s">
        <v>3100</v>
      </c>
      <c r="D1740" t="s">
        <v>40</v>
      </c>
      <c r="E1740" s="103">
        <v>2.4512843719014132E-2</v>
      </c>
      <c r="F1740" s="103">
        <v>679225</v>
      </c>
      <c r="G1740" s="103">
        <v>6</v>
      </c>
      <c r="H1740" t="s">
        <v>54</v>
      </c>
      <c r="I1740" s="103"/>
    </row>
    <row r="1741" spans="1:9" x14ac:dyDescent="0.3">
      <c r="A1741" t="s">
        <v>5655</v>
      </c>
      <c r="B1741" t="s">
        <v>51</v>
      </c>
      <c r="C1741" t="s">
        <v>3100</v>
      </c>
      <c r="D1741" t="s">
        <v>5064</v>
      </c>
      <c r="E1741" s="103">
        <v>2.5294283852582072E-2</v>
      </c>
      <c r="F1741" s="103">
        <v>679225</v>
      </c>
      <c r="G1741" s="103">
        <v>6</v>
      </c>
      <c r="H1741" t="s">
        <v>54</v>
      </c>
      <c r="I1741" s="103"/>
    </row>
    <row r="1742" spans="1:9" x14ac:dyDescent="0.3">
      <c r="A1742" t="s">
        <v>5656</v>
      </c>
      <c r="B1742" t="s">
        <v>51</v>
      </c>
      <c r="C1742" t="s">
        <v>3100</v>
      </c>
      <c r="D1742" t="s">
        <v>5065</v>
      </c>
      <c r="E1742" s="103">
        <v>2.4512843719014132E-2</v>
      </c>
      <c r="F1742" s="103">
        <v>679225</v>
      </c>
      <c r="G1742" s="103">
        <v>6</v>
      </c>
      <c r="H1742" t="s">
        <v>54</v>
      </c>
      <c r="I1742" s="103"/>
    </row>
    <row r="1743" spans="1:9" x14ac:dyDescent="0.3">
      <c r="A1743" t="s">
        <v>5657</v>
      </c>
      <c r="B1743" t="s">
        <v>51</v>
      </c>
      <c r="C1743" t="s">
        <v>3100</v>
      </c>
      <c r="D1743" t="s">
        <v>5066</v>
      </c>
      <c r="E1743" s="103">
        <v>2.5232523448822073E-2</v>
      </c>
      <c r="F1743" s="103">
        <v>679225</v>
      </c>
      <c r="G1743" s="103">
        <v>6</v>
      </c>
      <c r="H1743" t="s">
        <v>54</v>
      </c>
      <c r="I1743" s="103"/>
    </row>
    <row r="1744" spans="1:9" x14ac:dyDescent="0.3">
      <c r="A1744" t="s">
        <v>3369</v>
      </c>
      <c r="B1744" t="s">
        <v>51</v>
      </c>
      <c r="C1744" t="s">
        <v>3100</v>
      </c>
      <c r="D1744" t="s">
        <v>42</v>
      </c>
      <c r="E1744" s="103">
        <v>2.4825283494656018E-2</v>
      </c>
      <c r="F1744" s="103">
        <v>679225</v>
      </c>
      <c r="G1744" s="103">
        <v>6</v>
      </c>
      <c r="H1744" t="s">
        <v>54</v>
      </c>
      <c r="I1744" s="103"/>
    </row>
    <row r="1745" spans="1:9" x14ac:dyDescent="0.3">
      <c r="A1745" t="s">
        <v>3370</v>
      </c>
      <c r="B1745" t="s">
        <v>51</v>
      </c>
      <c r="C1745" t="s">
        <v>3100</v>
      </c>
      <c r="D1745" t="s">
        <v>1763</v>
      </c>
      <c r="E1745" s="103">
        <v>2.5776803770220062E-2</v>
      </c>
      <c r="F1745" s="103">
        <v>679225</v>
      </c>
      <c r="G1745" s="103">
        <v>6</v>
      </c>
      <c r="H1745" t="s">
        <v>54</v>
      </c>
      <c r="I1745" s="103"/>
    </row>
    <row r="1746" spans="1:9" x14ac:dyDescent="0.3">
      <c r="A1746" t="s">
        <v>3371</v>
      </c>
      <c r="B1746" t="s">
        <v>51</v>
      </c>
      <c r="C1746" t="s">
        <v>3100</v>
      </c>
      <c r="D1746" t="s">
        <v>1764</v>
      </c>
      <c r="E1746" s="103">
        <v>1.1174923865756817E-2</v>
      </c>
      <c r="F1746" s="103">
        <v>679225</v>
      </c>
      <c r="G1746" s="103">
        <v>6</v>
      </c>
      <c r="H1746" t="s">
        <v>54</v>
      </c>
      <c r="I1746" s="103"/>
    </row>
    <row r="1747" spans="1:9" x14ac:dyDescent="0.3">
      <c r="A1747" t="s">
        <v>3372</v>
      </c>
      <c r="B1747" t="s">
        <v>51</v>
      </c>
      <c r="C1747" t="s">
        <v>3100</v>
      </c>
      <c r="D1747" t="s">
        <v>340</v>
      </c>
      <c r="E1747" s="103">
        <v>2.4541072146466149E-2</v>
      </c>
      <c r="F1747" s="103">
        <v>679225</v>
      </c>
      <c r="G1747" s="103">
        <v>6</v>
      </c>
      <c r="H1747" t="s">
        <v>54</v>
      </c>
      <c r="I1747" s="103"/>
    </row>
    <row r="1748" spans="1:9" x14ac:dyDescent="0.3">
      <c r="A1748" t="s">
        <v>3373</v>
      </c>
      <c r="B1748" t="s">
        <v>51</v>
      </c>
      <c r="C1748" t="s">
        <v>3100</v>
      </c>
      <c r="D1748" t="s">
        <v>777</v>
      </c>
      <c r="E1748" s="103">
        <v>4.1161785634131871E-2</v>
      </c>
      <c r="F1748" s="103">
        <v>679225</v>
      </c>
      <c r="G1748" s="103">
        <v>6</v>
      </c>
      <c r="H1748" t="s">
        <v>54</v>
      </c>
      <c r="I1748" s="103"/>
    </row>
    <row r="1749" spans="1:9" x14ac:dyDescent="0.3">
      <c r="A1749" t="s">
        <v>3374</v>
      </c>
      <c r="B1749" t="s">
        <v>51</v>
      </c>
      <c r="C1749" t="s">
        <v>3100</v>
      </c>
      <c r="D1749" t="s">
        <v>776</v>
      </c>
      <c r="E1749" s="103">
        <v>0.10018442691637537</v>
      </c>
      <c r="F1749" s="103">
        <v>679225</v>
      </c>
      <c r="G1749" s="103">
        <v>6</v>
      </c>
      <c r="H1749" t="s">
        <v>54</v>
      </c>
      <c r="I1749" s="103"/>
    </row>
    <row r="1750" spans="1:9" x14ac:dyDescent="0.3">
      <c r="A1750" t="s">
        <v>1181</v>
      </c>
      <c r="B1750" t="s">
        <v>51</v>
      </c>
      <c r="C1750" t="s">
        <v>35</v>
      </c>
      <c r="D1750" t="s">
        <v>40</v>
      </c>
      <c r="E1750" s="103">
        <v>0</v>
      </c>
      <c r="F1750" s="103">
        <v>679225</v>
      </c>
      <c r="G1750" s="103">
        <v>6</v>
      </c>
      <c r="H1750" t="s">
        <v>54</v>
      </c>
      <c r="I1750" s="103"/>
    </row>
    <row r="1751" spans="1:9" x14ac:dyDescent="0.3">
      <c r="A1751" t="s">
        <v>5649</v>
      </c>
      <c r="B1751" t="s">
        <v>51</v>
      </c>
      <c r="C1751" t="s">
        <v>35</v>
      </c>
      <c r="D1751" t="s">
        <v>5064</v>
      </c>
      <c r="E1751" s="103">
        <v>0</v>
      </c>
      <c r="F1751" s="103">
        <v>679225</v>
      </c>
      <c r="G1751" s="103">
        <v>6</v>
      </c>
      <c r="H1751" t="s">
        <v>54</v>
      </c>
      <c r="I1751" s="103"/>
    </row>
    <row r="1752" spans="1:9" x14ac:dyDescent="0.3">
      <c r="A1752" t="s">
        <v>5650</v>
      </c>
      <c r="B1752" t="s">
        <v>51</v>
      </c>
      <c r="C1752" t="s">
        <v>35</v>
      </c>
      <c r="D1752" t="s">
        <v>5065</v>
      </c>
      <c r="E1752" s="103">
        <v>0</v>
      </c>
      <c r="F1752" s="103">
        <v>679225</v>
      </c>
      <c r="G1752" s="103">
        <v>6</v>
      </c>
      <c r="H1752" t="s">
        <v>54</v>
      </c>
      <c r="I1752" s="103"/>
    </row>
    <row r="1753" spans="1:9" x14ac:dyDescent="0.3">
      <c r="A1753" t="s">
        <v>5651</v>
      </c>
      <c r="B1753" t="s">
        <v>51</v>
      </c>
      <c r="C1753" t="s">
        <v>35</v>
      </c>
      <c r="D1753" t="s">
        <v>5066</v>
      </c>
      <c r="E1753" s="103">
        <v>0</v>
      </c>
      <c r="F1753" s="103">
        <v>679225</v>
      </c>
      <c r="G1753" s="103">
        <v>6</v>
      </c>
      <c r="H1753" t="s">
        <v>54</v>
      </c>
      <c r="I1753" s="103"/>
    </row>
    <row r="1754" spans="1:9" x14ac:dyDescent="0.3">
      <c r="A1754" t="s">
        <v>1182</v>
      </c>
      <c r="B1754" t="s">
        <v>51</v>
      </c>
      <c r="C1754" t="s">
        <v>35</v>
      </c>
      <c r="D1754" t="s">
        <v>42</v>
      </c>
      <c r="E1754" s="103">
        <v>0</v>
      </c>
      <c r="F1754" s="103">
        <v>679225</v>
      </c>
      <c r="G1754" s="103">
        <v>6</v>
      </c>
      <c r="H1754" t="s">
        <v>54</v>
      </c>
      <c r="I1754" s="103"/>
    </row>
    <row r="1755" spans="1:9" x14ac:dyDescent="0.3">
      <c r="A1755" t="s">
        <v>1973</v>
      </c>
      <c r="B1755" t="s">
        <v>51</v>
      </c>
      <c r="C1755" t="s">
        <v>35</v>
      </c>
      <c r="D1755" t="s">
        <v>1763</v>
      </c>
      <c r="E1755" s="103">
        <v>0</v>
      </c>
      <c r="F1755" s="103">
        <v>679225</v>
      </c>
      <c r="G1755" s="103">
        <v>6</v>
      </c>
      <c r="H1755" t="s">
        <v>54</v>
      </c>
      <c r="I1755" s="103"/>
    </row>
    <row r="1756" spans="1:9" x14ac:dyDescent="0.3">
      <c r="A1756" t="s">
        <v>1974</v>
      </c>
      <c r="B1756" t="s">
        <v>51</v>
      </c>
      <c r="C1756" t="s">
        <v>35</v>
      </c>
      <c r="D1756" t="s">
        <v>1764</v>
      </c>
      <c r="E1756" s="103">
        <v>0</v>
      </c>
      <c r="F1756" s="103">
        <v>679225</v>
      </c>
      <c r="G1756" s="103">
        <v>6</v>
      </c>
      <c r="H1756" t="s">
        <v>54</v>
      </c>
      <c r="I1756" s="103"/>
    </row>
    <row r="1757" spans="1:9" x14ac:dyDescent="0.3">
      <c r="A1757" t="s">
        <v>1183</v>
      </c>
      <c r="B1757" t="s">
        <v>51</v>
      </c>
      <c r="C1757" t="s">
        <v>35</v>
      </c>
      <c r="D1757" t="s">
        <v>340</v>
      </c>
      <c r="E1757" s="103">
        <v>0</v>
      </c>
      <c r="F1757" s="103">
        <v>679225</v>
      </c>
      <c r="G1757" s="103">
        <v>6</v>
      </c>
      <c r="H1757" t="s">
        <v>54</v>
      </c>
      <c r="I1757" s="103"/>
    </row>
    <row r="1758" spans="1:9" x14ac:dyDescent="0.3">
      <c r="A1758" t="s">
        <v>1184</v>
      </c>
      <c r="B1758" t="s">
        <v>51</v>
      </c>
      <c r="C1758" t="s">
        <v>35</v>
      </c>
      <c r="D1758" t="s">
        <v>777</v>
      </c>
      <c r="E1758" s="103">
        <v>0</v>
      </c>
      <c r="F1758" s="103">
        <v>679225</v>
      </c>
      <c r="G1758" s="103">
        <v>6</v>
      </c>
      <c r="H1758" t="s">
        <v>54</v>
      </c>
      <c r="I1758" s="103"/>
    </row>
    <row r="1759" spans="1:9" x14ac:dyDescent="0.3">
      <c r="A1759" t="s">
        <v>1185</v>
      </c>
      <c r="B1759" t="s">
        <v>51</v>
      </c>
      <c r="C1759" t="s">
        <v>35</v>
      </c>
      <c r="D1759" t="s">
        <v>776</v>
      </c>
      <c r="E1759" s="103">
        <v>0</v>
      </c>
      <c r="F1759" s="103">
        <v>679225</v>
      </c>
      <c r="G1759" s="103">
        <v>6</v>
      </c>
      <c r="H1759" t="s">
        <v>54</v>
      </c>
      <c r="I1759" s="103"/>
    </row>
    <row r="1760" spans="1:9" x14ac:dyDescent="0.3">
      <c r="A1760" t="s">
        <v>3375</v>
      </c>
      <c r="B1760" t="s">
        <v>51</v>
      </c>
      <c r="C1760" t="s">
        <v>3102</v>
      </c>
      <c r="D1760" t="s">
        <v>40</v>
      </c>
      <c r="E1760" s="103">
        <v>0.18144785525595608</v>
      </c>
      <c r="F1760" s="103">
        <v>679225</v>
      </c>
      <c r="G1760" s="103">
        <v>6</v>
      </c>
      <c r="H1760" t="s">
        <v>54</v>
      </c>
      <c r="I1760" s="103"/>
    </row>
    <row r="1761" spans="1:9" x14ac:dyDescent="0.3">
      <c r="A1761" t="s">
        <v>5658</v>
      </c>
      <c r="B1761" t="s">
        <v>51</v>
      </c>
      <c r="C1761" t="s">
        <v>3102</v>
      </c>
      <c r="D1761" t="s">
        <v>5064</v>
      </c>
      <c r="E1761" s="103">
        <v>0.18743402882440094</v>
      </c>
      <c r="F1761" s="103">
        <v>679225</v>
      </c>
      <c r="G1761" s="103">
        <v>6</v>
      </c>
      <c r="H1761" t="s">
        <v>54</v>
      </c>
      <c r="I1761" s="103"/>
    </row>
    <row r="1762" spans="1:9" x14ac:dyDescent="0.3">
      <c r="A1762" t="s">
        <v>5659</v>
      </c>
      <c r="B1762" t="s">
        <v>51</v>
      </c>
      <c r="C1762" t="s">
        <v>3102</v>
      </c>
      <c r="D1762" t="s">
        <v>5065</v>
      </c>
      <c r="E1762" s="103">
        <v>0.18144785525595608</v>
      </c>
      <c r="F1762" s="103">
        <v>679225</v>
      </c>
      <c r="G1762" s="103">
        <v>6</v>
      </c>
      <c r="H1762" t="s">
        <v>54</v>
      </c>
      <c r="I1762" s="103"/>
    </row>
    <row r="1763" spans="1:9" x14ac:dyDescent="0.3">
      <c r="A1763" t="s">
        <v>5660</v>
      </c>
      <c r="B1763" t="s">
        <v>51</v>
      </c>
      <c r="C1763" t="s">
        <v>3102</v>
      </c>
      <c r="D1763" t="s">
        <v>5066</v>
      </c>
      <c r="E1763" s="103">
        <v>0.18719716487913532</v>
      </c>
      <c r="F1763" s="103">
        <v>679225</v>
      </c>
      <c r="G1763" s="103">
        <v>6</v>
      </c>
      <c r="H1763" t="s">
        <v>54</v>
      </c>
      <c r="I1763" s="103"/>
    </row>
    <row r="1764" spans="1:9" x14ac:dyDescent="0.3">
      <c r="A1764" t="s">
        <v>3376</v>
      </c>
      <c r="B1764" t="s">
        <v>51</v>
      </c>
      <c r="C1764" t="s">
        <v>3102</v>
      </c>
      <c r="D1764" t="s">
        <v>42</v>
      </c>
      <c r="E1764" s="103">
        <v>0.18387543056813296</v>
      </c>
      <c r="F1764" s="103">
        <v>679225</v>
      </c>
      <c r="G1764" s="103">
        <v>6</v>
      </c>
      <c r="H1764" t="s">
        <v>54</v>
      </c>
      <c r="I1764" s="103"/>
    </row>
    <row r="1765" spans="1:9" x14ac:dyDescent="0.3">
      <c r="A1765" t="s">
        <v>3377</v>
      </c>
      <c r="B1765" t="s">
        <v>51</v>
      </c>
      <c r="C1765" t="s">
        <v>3102</v>
      </c>
      <c r="D1765" t="s">
        <v>1763</v>
      </c>
      <c r="E1765" s="103">
        <v>0.19235873432850761</v>
      </c>
      <c r="F1765" s="103">
        <v>679225</v>
      </c>
      <c r="G1765" s="103">
        <v>6</v>
      </c>
      <c r="H1765" t="s">
        <v>54</v>
      </c>
      <c r="I1765" s="103"/>
    </row>
    <row r="1766" spans="1:9" x14ac:dyDescent="0.3">
      <c r="A1766" t="s">
        <v>3378</v>
      </c>
      <c r="B1766" t="s">
        <v>51</v>
      </c>
      <c r="C1766" t="s">
        <v>3102</v>
      </c>
      <c r="D1766" t="s">
        <v>1764</v>
      </c>
      <c r="E1766" s="103">
        <v>8.9597546043935522E-2</v>
      </c>
      <c r="F1766" s="103">
        <v>679225</v>
      </c>
      <c r="G1766" s="103">
        <v>6</v>
      </c>
      <c r="H1766" t="s">
        <v>54</v>
      </c>
      <c r="I1766" s="103"/>
    </row>
    <row r="1767" spans="1:9" x14ac:dyDescent="0.3">
      <c r="A1767" t="s">
        <v>3379</v>
      </c>
      <c r="B1767" t="s">
        <v>51</v>
      </c>
      <c r="C1767" t="s">
        <v>3102</v>
      </c>
      <c r="D1767" t="s">
        <v>340</v>
      </c>
      <c r="E1767" s="103">
        <v>0.18305627213738057</v>
      </c>
      <c r="F1767" s="103">
        <v>679225</v>
      </c>
      <c r="G1767" s="103">
        <v>6</v>
      </c>
      <c r="H1767" t="s">
        <v>54</v>
      </c>
      <c r="I1767" s="103"/>
    </row>
    <row r="1768" spans="1:9" x14ac:dyDescent="0.3">
      <c r="A1768" t="s">
        <v>3380</v>
      </c>
      <c r="B1768" t="s">
        <v>51</v>
      </c>
      <c r="C1768" t="s">
        <v>3102</v>
      </c>
      <c r="D1768" t="s">
        <v>777</v>
      </c>
      <c r="E1768" s="103">
        <v>0.30747722365026459</v>
      </c>
      <c r="F1768" s="103">
        <v>679225</v>
      </c>
      <c r="G1768" s="103">
        <v>6</v>
      </c>
      <c r="H1768" t="s">
        <v>54</v>
      </c>
      <c r="I1768" s="103"/>
    </row>
    <row r="1769" spans="1:9" x14ac:dyDescent="0.3">
      <c r="A1769" t="s">
        <v>3381</v>
      </c>
      <c r="B1769" t="s">
        <v>51</v>
      </c>
      <c r="C1769" t="s">
        <v>3102</v>
      </c>
      <c r="D1769" t="s">
        <v>776</v>
      </c>
      <c r="E1769" s="103">
        <v>0.7494984119799234</v>
      </c>
      <c r="F1769" s="103">
        <v>679225</v>
      </c>
      <c r="G1769" s="103">
        <v>6</v>
      </c>
      <c r="H1769" t="s">
        <v>54</v>
      </c>
      <c r="I1769" s="103"/>
    </row>
    <row r="1770" spans="1:9" x14ac:dyDescent="0.3">
      <c r="A1770" t="s">
        <v>3382</v>
      </c>
      <c r="B1770" t="s">
        <v>51</v>
      </c>
      <c r="C1770" t="s">
        <v>3104</v>
      </c>
      <c r="D1770" t="s">
        <v>40</v>
      </c>
      <c r="E1770" s="103">
        <v>0.11131671545704802</v>
      </c>
      <c r="F1770" s="103">
        <v>679225</v>
      </c>
      <c r="G1770" s="103">
        <v>6</v>
      </c>
      <c r="H1770" t="s">
        <v>54</v>
      </c>
      <c r="I1770" s="103"/>
    </row>
    <row r="1771" spans="1:9" x14ac:dyDescent="0.3">
      <c r="A1771" t="s">
        <v>5661</v>
      </c>
      <c r="B1771" t="s">
        <v>51</v>
      </c>
      <c r="C1771" t="s">
        <v>3104</v>
      </c>
      <c r="D1771" t="s">
        <v>5064</v>
      </c>
      <c r="E1771" s="103">
        <v>0.11476185827765456</v>
      </c>
      <c r="F1771" s="103">
        <v>679225</v>
      </c>
      <c r="G1771" s="103">
        <v>6</v>
      </c>
      <c r="H1771" t="s">
        <v>54</v>
      </c>
      <c r="I1771" s="103"/>
    </row>
    <row r="1772" spans="1:9" x14ac:dyDescent="0.3">
      <c r="A1772" t="s">
        <v>5662</v>
      </c>
      <c r="B1772" t="s">
        <v>51</v>
      </c>
      <c r="C1772" t="s">
        <v>3104</v>
      </c>
      <c r="D1772" t="s">
        <v>5065</v>
      </c>
      <c r="E1772" s="103">
        <v>0.11131671545704802</v>
      </c>
      <c r="F1772" s="103">
        <v>679225</v>
      </c>
      <c r="G1772" s="103">
        <v>6</v>
      </c>
      <c r="H1772" t="s">
        <v>54</v>
      </c>
      <c r="I1772" s="103"/>
    </row>
    <row r="1773" spans="1:9" x14ac:dyDescent="0.3">
      <c r="A1773" t="s">
        <v>5663</v>
      </c>
      <c r="B1773" t="s">
        <v>51</v>
      </c>
      <c r="C1773" t="s">
        <v>3104</v>
      </c>
      <c r="D1773" t="s">
        <v>5066</v>
      </c>
      <c r="E1773" s="103">
        <v>0.11461663780209837</v>
      </c>
      <c r="F1773" s="103">
        <v>679225</v>
      </c>
      <c r="G1773" s="103">
        <v>6</v>
      </c>
      <c r="H1773" t="s">
        <v>54</v>
      </c>
      <c r="I1773" s="103"/>
    </row>
    <row r="1774" spans="1:9" x14ac:dyDescent="0.3">
      <c r="A1774" t="s">
        <v>3383</v>
      </c>
      <c r="B1774" t="s">
        <v>51</v>
      </c>
      <c r="C1774" t="s">
        <v>3104</v>
      </c>
      <c r="D1774" t="s">
        <v>42</v>
      </c>
      <c r="E1774" s="103">
        <v>0.11251490727927381</v>
      </c>
      <c r="F1774" s="103">
        <v>679225</v>
      </c>
      <c r="G1774" s="103">
        <v>6</v>
      </c>
      <c r="H1774" t="s">
        <v>54</v>
      </c>
      <c r="I1774" s="103"/>
    </row>
    <row r="1775" spans="1:9" x14ac:dyDescent="0.3">
      <c r="A1775" t="s">
        <v>3384</v>
      </c>
      <c r="B1775" t="s">
        <v>51</v>
      </c>
      <c r="C1775" t="s">
        <v>3104</v>
      </c>
      <c r="D1775" t="s">
        <v>1763</v>
      </c>
      <c r="E1775" s="103">
        <v>0.1171708514527646</v>
      </c>
      <c r="F1775" s="103">
        <v>679225</v>
      </c>
      <c r="G1775" s="103">
        <v>6</v>
      </c>
      <c r="H1775" t="s">
        <v>54</v>
      </c>
      <c r="I1775" s="103"/>
    </row>
    <row r="1776" spans="1:9" x14ac:dyDescent="0.3">
      <c r="A1776" t="s">
        <v>3385</v>
      </c>
      <c r="B1776" t="s">
        <v>51</v>
      </c>
      <c r="C1776" t="s">
        <v>3104</v>
      </c>
      <c r="D1776" t="s">
        <v>1764</v>
      </c>
      <c r="E1776" s="103">
        <v>4.7811731521495933E-2</v>
      </c>
      <c r="F1776" s="103">
        <v>679225</v>
      </c>
      <c r="G1776" s="103">
        <v>6</v>
      </c>
      <c r="H1776" t="s">
        <v>54</v>
      </c>
      <c r="I1776" s="103"/>
    </row>
    <row r="1777" spans="1:9" x14ac:dyDescent="0.3">
      <c r="A1777" t="s">
        <v>3386</v>
      </c>
      <c r="B1777" t="s">
        <v>51</v>
      </c>
      <c r="C1777" t="s">
        <v>3104</v>
      </c>
      <c r="D1777" t="s">
        <v>340</v>
      </c>
      <c r="E1777" s="103">
        <v>0.11216098189179663</v>
      </c>
      <c r="F1777" s="103">
        <v>679225</v>
      </c>
      <c r="G1777" s="103">
        <v>6</v>
      </c>
      <c r="H1777" t="s">
        <v>54</v>
      </c>
      <c r="I1777" s="103"/>
    </row>
    <row r="1778" spans="1:9" x14ac:dyDescent="0.3">
      <c r="A1778" t="s">
        <v>3387</v>
      </c>
      <c r="B1778" t="s">
        <v>51</v>
      </c>
      <c r="C1778" t="s">
        <v>3104</v>
      </c>
      <c r="D1778" t="s">
        <v>777</v>
      </c>
      <c r="E1778" s="103">
        <v>0.18292444117091539</v>
      </c>
      <c r="F1778" s="103">
        <v>679225</v>
      </c>
      <c r="G1778" s="103">
        <v>6</v>
      </c>
      <c r="H1778" t="s">
        <v>54</v>
      </c>
      <c r="I1778" s="103"/>
    </row>
    <row r="1779" spans="1:9" x14ac:dyDescent="0.3">
      <c r="A1779" t="s">
        <v>3388</v>
      </c>
      <c r="B1779" t="s">
        <v>51</v>
      </c>
      <c r="C1779" t="s">
        <v>3104</v>
      </c>
      <c r="D1779" t="s">
        <v>776</v>
      </c>
      <c r="E1779" s="103">
        <v>0.45649949866004635</v>
      </c>
      <c r="F1779" s="103">
        <v>679225</v>
      </c>
      <c r="G1779" s="103">
        <v>6</v>
      </c>
      <c r="H1779" t="s">
        <v>54</v>
      </c>
      <c r="I1779" s="103"/>
    </row>
    <row r="1780" spans="1:9" x14ac:dyDescent="0.3">
      <c r="A1780" t="s">
        <v>3389</v>
      </c>
      <c r="B1780" t="s">
        <v>51</v>
      </c>
      <c r="C1780" t="s">
        <v>3106</v>
      </c>
      <c r="D1780" t="s">
        <v>40</v>
      </c>
      <c r="E1780" s="103">
        <v>0.12858995538898535</v>
      </c>
      <c r="F1780" s="103">
        <v>679225</v>
      </c>
      <c r="G1780" s="103">
        <v>6</v>
      </c>
      <c r="H1780" t="s">
        <v>54</v>
      </c>
      <c r="I1780" s="103"/>
    </row>
    <row r="1781" spans="1:9" x14ac:dyDescent="0.3">
      <c r="A1781" t="s">
        <v>5664</v>
      </c>
      <c r="B1781" t="s">
        <v>51</v>
      </c>
      <c r="C1781" t="s">
        <v>3106</v>
      </c>
      <c r="D1781" t="s">
        <v>5064</v>
      </c>
      <c r="E1781" s="103">
        <v>0.13498108244324203</v>
      </c>
      <c r="F1781" s="103">
        <v>679225</v>
      </c>
      <c r="G1781" s="103">
        <v>6</v>
      </c>
      <c r="H1781" t="s">
        <v>54</v>
      </c>
      <c r="I1781" s="103"/>
    </row>
    <row r="1782" spans="1:9" x14ac:dyDescent="0.3">
      <c r="A1782" t="s">
        <v>5665</v>
      </c>
      <c r="B1782" t="s">
        <v>51</v>
      </c>
      <c r="C1782" t="s">
        <v>3106</v>
      </c>
      <c r="D1782" t="s">
        <v>5065</v>
      </c>
      <c r="E1782" s="103">
        <v>0.12858995538898535</v>
      </c>
      <c r="F1782" s="103">
        <v>679225</v>
      </c>
      <c r="G1782" s="103">
        <v>6</v>
      </c>
      <c r="H1782" t="s">
        <v>54</v>
      </c>
      <c r="I1782" s="103"/>
    </row>
    <row r="1783" spans="1:9" x14ac:dyDescent="0.3">
      <c r="A1783" t="s">
        <v>5666</v>
      </c>
      <c r="B1783" t="s">
        <v>51</v>
      </c>
      <c r="C1783" t="s">
        <v>3106</v>
      </c>
      <c r="D1783" t="s">
        <v>5066</v>
      </c>
      <c r="E1783" s="103">
        <v>0.13487619190089087</v>
      </c>
      <c r="F1783" s="103">
        <v>679225</v>
      </c>
      <c r="G1783" s="103">
        <v>6</v>
      </c>
      <c r="H1783" t="s">
        <v>54</v>
      </c>
      <c r="I1783" s="103"/>
    </row>
    <row r="1784" spans="1:9" x14ac:dyDescent="0.3">
      <c r="A1784" t="s">
        <v>3390</v>
      </c>
      <c r="B1784" t="s">
        <v>51</v>
      </c>
      <c r="C1784" t="s">
        <v>3106</v>
      </c>
      <c r="D1784" t="s">
        <v>42</v>
      </c>
      <c r="E1784" s="103">
        <v>0.1333862622575909</v>
      </c>
      <c r="F1784" s="103">
        <v>679225</v>
      </c>
      <c r="G1784" s="103">
        <v>6</v>
      </c>
      <c r="H1784" t="s">
        <v>54</v>
      </c>
      <c r="I1784" s="103"/>
    </row>
    <row r="1785" spans="1:9" x14ac:dyDescent="0.3">
      <c r="A1785" t="s">
        <v>3391</v>
      </c>
      <c r="B1785" t="s">
        <v>51</v>
      </c>
      <c r="C1785" t="s">
        <v>3106</v>
      </c>
      <c r="D1785" t="s">
        <v>1763</v>
      </c>
      <c r="E1785" s="103">
        <v>0.13774892943438424</v>
      </c>
      <c r="F1785" s="103">
        <v>679225</v>
      </c>
      <c r="G1785" s="103">
        <v>6</v>
      </c>
      <c r="H1785" t="s">
        <v>54</v>
      </c>
      <c r="I1785" s="103"/>
    </row>
    <row r="1786" spans="1:9" x14ac:dyDescent="0.3">
      <c r="A1786" t="s">
        <v>3392</v>
      </c>
      <c r="B1786" t="s">
        <v>51</v>
      </c>
      <c r="C1786" t="s">
        <v>3106</v>
      </c>
      <c r="D1786" t="s">
        <v>1764</v>
      </c>
      <c r="E1786" s="103">
        <v>3.4668521958859611E-2</v>
      </c>
      <c r="F1786" s="103">
        <v>679225</v>
      </c>
      <c r="G1786" s="103">
        <v>6</v>
      </c>
      <c r="H1786" t="s">
        <v>54</v>
      </c>
      <c r="I1786" s="103"/>
    </row>
    <row r="1787" spans="1:9" x14ac:dyDescent="0.3">
      <c r="A1787" t="s">
        <v>3393</v>
      </c>
      <c r="B1787" t="s">
        <v>51</v>
      </c>
      <c r="C1787" t="s">
        <v>3106</v>
      </c>
      <c r="D1787" t="s">
        <v>340</v>
      </c>
      <c r="E1787" s="103">
        <v>0.13578223955163291</v>
      </c>
      <c r="F1787" s="103">
        <v>679225</v>
      </c>
      <c r="G1787" s="103">
        <v>6</v>
      </c>
      <c r="H1787" t="s">
        <v>54</v>
      </c>
      <c r="I1787" s="103"/>
    </row>
    <row r="1788" spans="1:9" x14ac:dyDescent="0.3">
      <c r="A1788" t="s">
        <v>3394</v>
      </c>
      <c r="B1788" t="s">
        <v>51</v>
      </c>
      <c r="C1788" t="s">
        <v>3106</v>
      </c>
      <c r="D1788" t="s">
        <v>777</v>
      </c>
      <c r="E1788" s="103">
        <v>0.21132651493447988</v>
      </c>
      <c r="F1788" s="103">
        <v>679225</v>
      </c>
      <c r="G1788" s="103">
        <v>6</v>
      </c>
      <c r="H1788" t="s">
        <v>54</v>
      </c>
      <c r="I1788" s="103"/>
    </row>
    <row r="1789" spans="1:9" x14ac:dyDescent="0.3">
      <c r="A1789" t="s">
        <v>3395</v>
      </c>
      <c r="B1789" t="s">
        <v>51</v>
      </c>
      <c r="C1789" t="s">
        <v>3106</v>
      </c>
      <c r="D1789" t="s">
        <v>776</v>
      </c>
      <c r="E1789" s="103">
        <v>0.53383740024902127</v>
      </c>
      <c r="F1789" s="103">
        <v>679225</v>
      </c>
      <c r="G1789" s="103">
        <v>6</v>
      </c>
      <c r="H1789" t="s">
        <v>54</v>
      </c>
      <c r="I1789" s="103"/>
    </row>
    <row r="1790" spans="1:9" x14ac:dyDescent="0.3">
      <c r="A1790" t="s">
        <v>3396</v>
      </c>
      <c r="B1790" t="s">
        <v>51</v>
      </c>
      <c r="C1790" t="s">
        <v>3109</v>
      </c>
      <c r="D1790" t="s">
        <v>40</v>
      </c>
      <c r="E1790" s="103">
        <v>2.9203341227851147E-3</v>
      </c>
      <c r="F1790" s="103">
        <v>679225</v>
      </c>
      <c r="G1790" s="103">
        <v>6</v>
      </c>
      <c r="H1790" t="s">
        <v>54</v>
      </c>
      <c r="I1790" s="103"/>
    </row>
    <row r="1791" spans="1:9" x14ac:dyDescent="0.3">
      <c r="A1791" t="s">
        <v>5667</v>
      </c>
      <c r="B1791" t="s">
        <v>51</v>
      </c>
      <c r="C1791" t="s">
        <v>3109</v>
      </c>
      <c r="D1791" t="s">
        <v>5064</v>
      </c>
      <c r="E1791" s="103">
        <v>3.0047179050947978E-3</v>
      </c>
      <c r="F1791" s="103">
        <v>679225</v>
      </c>
      <c r="G1791" s="103">
        <v>6</v>
      </c>
      <c r="H1791" t="s">
        <v>54</v>
      </c>
      <c r="I1791" s="103"/>
    </row>
    <row r="1792" spans="1:9" x14ac:dyDescent="0.3">
      <c r="A1792" t="s">
        <v>5668</v>
      </c>
      <c r="B1792" t="s">
        <v>51</v>
      </c>
      <c r="C1792" t="s">
        <v>3109</v>
      </c>
      <c r="D1792" t="s">
        <v>5065</v>
      </c>
      <c r="E1792" s="103">
        <v>2.9203341227851147E-3</v>
      </c>
      <c r="F1792" s="103">
        <v>679225</v>
      </c>
      <c r="G1792" s="103">
        <v>6</v>
      </c>
      <c r="H1792" t="s">
        <v>54</v>
      </c>
      <c r="I1792" s="103"/>
    </row>
    <row r="1793" spans="1:9" x14ac:dyDescent="0.3">
      <c r="A1793" t="s">
        <v>5669</v>
      </c>
      <c r="B1793" t="s">
        <v>51</v>
      </c>
      <c r="C1793" t="s">
        <v>3109</v>
      </c>
      <c r="D1793" t="s">
        <v>5066</v>
      </c>
      <c r="E1793" s="103">
        <v>3.00208059967159E-3</v>
      </c>
      <c r="F1793" s="103">
        <v>679225</v>
      </c>
      <c r="G1793" s="103">
        <v>6</v>
      </c>
      <c r="H1793" t="s">
        <v>54</v>
      </c>
      <c r="I1793" s="103"/>
    </row>
    <row r="1794" spans="1:9" x14ac:dyDescent="0.3">
      <c r="A1794" t="s">
        <v>3397</v>
      </c>
      <c r="B1794" t="s">
        <v>51</v>
      </c>
      <c r="C1794" t="s">
        <v>3109</v>
      </c>
      <c r="D1794" t="s">
        <v>42</v>
      </c>
      <c r="E1794" s="103">
        <v>2.9314567867312581E-3</v>
      </c>
      <c r="F1794" s="103">
        <v>679225</v>
      </c>
      <c r="G1794" s="103">
        <v>6</v>
      </c>
      <c r="H1794" t="s">
        <v>54</v>
      </c>
      <c r="I1794" s="103"/>
    </row>
    <row r="1795" spans="1:9" x14ac:dyDescent="0.3">
      <c r="A1795" t="s">
        <v>3398</v>
      </c>
      <c r="B1795" t="s">
        <v>51</v>
      </c>
      <c r="C1795" t="s">
        <v>3109</v>
      </c>
      <c r="D1795" t="s">
        <v>1763</v>
      </c>
      <c r="E1795" s="103">
        <v>3.0684297632732772E-3</v>
      </c>
      <c r="F1795" s="103">
        <v>679225</v>
      </c>
      <c r="G1795" s="103">
        <v>6</v>
      </c>
      <c r="H1795" t="s">
        <v>54</v>
      </c>
      <c r="I1795" s="103"/>
    </row>
    <row r="1796" spans="1:9" x14ac:dyDescent="0.3">
      <c r="A1796" t="s">
        <v>3399</v>
      </c>
      <c r="B1796" t="s">
        <v>51</v>
      </c>
      <c r="C1796" t="s">
        <v>3109</v>
      </c>
      <c r="D1796" t="s">
        <v>1764</v>
      </c>
      <c r="E1796" s="103">
        <v>1.4652943104390909E-3</v>
      </c>
      <c r="F1796" s="103">
        <v>679225</v>
      </c>
      <c r="G1796" s="103">
        <v>6</v>
      </c>
      <c r="H1796" t="s">
        <v>54</v>
      </c>
      <c r="I1796" s="103"/>
    </row>
    <row r="1797" spans="1:9" x14ac:dyDescent="0.3">
      <c r="A1797" t="s">
        <v>3400</v>
      </c>
      <c r="B1797" t="s">
        <v>51</v>
      </c>
      <c r="C1797" t="s">
        <v>3109</v>
      </c>
      <c r="D1797" t="s">
        <v>340</v>
      </c>
      <c r="E1797" s="103">
        <v>2.9280130130444498E-3</v>
      </c>
      <c r="F1797" s="103">
        <v>679225</v>
      </c>
      <c r="G1797" s="103">
        <v>6</v>
      </c>
      <c r="H1797" t="s">
        <v>54</v>
      </c>
      <c r="I1797" s="103"/>
    </row>
    <row r="1798" spans="1:9" x14ac:dyDescent="0.3">
      <c r="A1798" t="s">
        <v>3401</v>
      </c>
      <c r="B1798" t="s">
        <v>51</v>
      </c>
      <c r="C1798" t="s">
        <v>3109</v>
      </c>
      <c r="D1798" t="s">
        <v>777</v>
      </c>
      <c r="E1798" s="103">
        <v>5.1726612403842458E-3</v>
      </c>
      <c r="F1798" s="103">
        <v>679225</v>
      </c>
      <c r="G1798" s="103">
        <v>6</v>
      </c>
      <c r="H1798" t="s">
        <v>54</v>
      </c>
      <c r="I1798" s="103"/>
    </row>
    <row r="1799" spans="1:9" x14ac:dyDescent="0.3">
      <c r="A1799" t="s">
        <v>3402</v>
      </c>
      <c r="B1799" t="s">
        <v>51</v>
      </c>
      <c r="C1799" t="s">
        <v>3109</v>
      </c>
      <c r="D1799" t="s">
        <v>776</v>
      </c>
      <c r="E1799" s="103">
        <v>1.2200331902709262E-2</v>
      </c>
      <c r="F1799" s="103">
        <v>679225</v>
      </c>
      <c r="G1799" s="103">
        <v>6</v>
      </c>
      <c r="H1799" t="s">
        <v>54</v>
      </c>
      <c r="I1799" s="103"/>
    </row>
    <row r="1800" spans="1:9" x14ac:dyDescent="0.3">
      <c r="A1800" t="s">
        <v>3403</v>
      </c>
      <c r="B1800" t="s">
        <v>51</v>
      </c>
      <c r="C1800" t="s">
        <v>3111</v>
      </c>
      <c r="D1800" t="s">
        <v>40</v>
      </c>
      <c r="E1800" s="103">
        <v>6.085580308770067E-3</v>
      </c>
      <c r="F1800" s="103">
        <v>679225</v>
      </c>
      <c r="G1800" s="103">
        <v>6</v>
      </c>
      <c r="H1800" t="s">
        <v>54</v>
      </c>
      <c r="I1800" s="103"/>
    </row>
    <row r="1801" spans="1:9" x14ac:dyDescent="0.3">
      <c r="A1801" t="s">
        <v>5670</v>
      </c>
      <c r="B1801" t="s">
        <v>51</v>
      </c>
      <c r="C1801" t="s">
        <v>3111</v>
      </c>
      <c r="D1801" t="s">
        <v>5064</v>
      </c>
      <c r="E1801" s="103">
        <v>6.2795801472999239E-3</v>
      </c>
      <c r="F1801" s="103">
        <v>679225</v>
      </c>
      <c r="G1801" s="103">
        <v>6</v>
      </c>
      <c r="H1801" t="s">
        <v>54</v>
      </c>
      <c r="I1801" s="103"/>
    </row>
    <row r="1802" spans="1:9" x14ac:dyDescent="0.3">
      <c r="A1802" t="s">
        <v>5671</v>
      </c>
      <c r="B1802" t="s">
        <v>51</v>
      </c>
      <c r="C1802" t="s">
        <v>3111</v>
      </c>
      <c r="D1802" t="s">
        <v>5065</v>
      </c>
      <c r="E1802" s="103">
        <v>6.085580308770067E-3</v>
      </c>
      <c r="F1802" s="103">
        <v>679225</v>
      </c>
      <c r="G1802" s="103">
        <v>6</v>
      </c>
      <c r="H1802" t="s">
        <v>54</v>
      </c>
      <c r="I1802" s="103"/>
    </row>
    <row r="1803" spans="1:9" x14ac:dyDescent="0.3">
      <c r="A1803" t="s">
        <v>5672</v>
      </c>
      <c r="B1803" t="s">
        <v>51</v>
      </c>
      <c r="C1803" t="s">
        <v>3111</v>
      </c>
      <c r="D1803" t="s">
        <v>5066</v>
      </c>
      <c r="E1803" s="103">
        <v>6.2715110730110378E-3</v>
      </c>
      <c r="F1803" s="103">
        <v>679225</v>
      </c>
      <c r="G1803" s="103">
        <v>6</v>
      </c>
      <c r="H1803" t="s">
        <v>54</v>
      </c>
      <c r="I1803" s="103"/>
    </row>
    <row r="1804" spans="1:9" x14ac:dyDescent="0.3">
      <c r="A1804" t="s">
        <v>3404</v>
      </c>
      <c r="B1804" t="s">
        <v>51</v>
      </c>
      <c r="C1804" t="s">
        <v>3111</v>
      </c>
      <c r="D1804" t="s">
        <v>42</v>
      </c>
      <c r="E1804" s="103">
        <v>6.1534551443203972E-3</v>
      </c>
      <c r="F1804" s="103">
        <v>679225</v>
      </c>
      <c r="G1804" s="103">
        <v>6</v>
      </c>
      <c r="H1804" t="s">
        <v>54</v>
      </c>
      <c r="I1804" s="103"/>
    </row>
    <row r="1805" spans="1:9" x14ac:dyDescent="0.3">
      <c r="A1805" t="s">
        <v>3405</v>
      </c>
      <c r="B1805" t="s">
        <v>51</v>
      </c>
      <c r="C1805" t="s">
        <v>3111</v>
      </c>
      <c r="D1805" t="s">
        <v>1763</v>
      </c>
      <c r="E1805" s="103">
        <v>6.4333538248412545E-3</v>
      </c>
      <c r="F1805" s="103">
        <v>679225</v>
      </c>
      <c r="G1805" s="103">
        <v>6</v>
      </c>
      <c r="H1805" t="s">
        <v>54</v>
      </c>
      <c r="I1805" s="103"/>
    </row>
    <row r="1806" spans="1:9" x14ac:dyDescent="0.3">
      <c r="A1806" t="s">
        <v>3406</v>
      </c>
      <c r="B1806" t="s">
        <v>51</v>
      </c>
      <c r="C1806" t="s">
        <v>3111</v>
      </c>
      <c r="D1806" t="s">
        <v>1764</v>
      </c>
      <c r="E1806" s="103">
        <v>2.9254162498146101E-3</v>
      </c>
      <c r="F1806" s="103">
        <v>679225</v>
      </c>
      <c r="G1806" s="103">
        <v>6</v>
      </c>
      <c r="H1806" t="s">
        <v>54</v>
      </c>
      <c r="I1806" s="103"/>
    </row>
    <row r="1807" spans="1:9" x14ac:dyDescent="0.3">
      <c r="A1807" t="s">
        <v>3407</v>
      </c>
      <c r="B1807" t="s">
        <v>51</v>
      </c>
      <c r="C1807" t="s">
        <v>3111</v>
      </c>
      <c r="D1807" t="s">
        <v>340</v>
      </c>
      <c r="E1807" s="103">
        <v>6.1325092438585128E-3</v>
      </c>
      <c r="F1807" s="103">
        <v>679225</v>
      </c>
      <c r="G1807" s="103">
        <v>6</v>
      </c>
      <c r="H1807" t="s">
        <v>54</v>
      </c>
      <c r="I1807" s="103"/>
    </row>
    <row r="1808" spans="1:9" x14ac:dyDescent="0.3">
      <c r="A1808" t="s">
        <v>3408</v>
      </c>
      <c r="B1808" t="s">
        <v>51</v>
      </c>
      <c r="C1808" t="s">
        <v>3111</v>
      </c>
      <c r="D1808" t="s">
        <v>777</v>
      </c>
      <c r="E1808" s="103">
        <v>1.028240679794794E-2</v>
      </c>
      <c r="F1808" s="103">
        <v>679225</v>
      </c>
      <c r="G1808" s="103">
        <v>6</v>
      </c>
      <c r="H1808" t="s">
        <v>54</v>
      </c>
      <c r="I1808" s="103"/>
    </row>
    <row r="1809" spans="1:9" x14ac:dyDescent="0.3">
      <c r="A1809" t="s">
        <v>3409</v>
      </c>
      <c r="B1809" t="s">
        <v>51</v>
      </c>
      <c r="C1809" t="s">
        <v>3111</v>
      </c>
      <c r="D1809" t="s">
        <v>776</v>
      </c>
      <c r="E1809" s="103">
        <v>2.5112771420421502E-2</v>
      </c>
      <c r="F1809" s="103">
        <v>679225</v>
      </c>
      <c r="G1809" s="103">
        <v>6</v>
      </c>
      <c r="H1809" t="s">
        <v>54</v>
      </c>
      <c r="I1809" s="103"/>
    </row>
    <row r="1810" spans="1:9" x14ac:dyDescent="0.3">
      <c r="A1810" t="s">
        <v>942</v>
      </c>
      <c r="B1810" t="s">
        <v>51</v>
      </c>
      <c r="C1810" t="s">
        <v>40</v>
      </c>
      <c r="D1810" t="s">
        <v>40</v>
      </c>
      <c r="E1810" s="103">
        <v>1</v>
      </c>
      <c r="F1810" s="103">
        <v>679225</v>
      </c>
      <c r="G1810" s="103">
        <v>6</v>
      </c>
      <c r="H1810" t="s">
        <v>54</v>
      </c>
      <c r="I1810" s="103"/>
    </row>
    <row r="1811" spans="1:9" x14ac:dyDescent="0.3">
      <c r="A1811" t="s">
        <v>5673</v>
      </c>
      <c r="B1811" t="s">
        <v>51</v>
      </c>
      <c r="C1811" t="s">
        <v>40</v>
      </c>
      <c r="D1811" t="s">
        <v>5064</v>
      </c>
      <c r="E1811" s="103">
        <v>1.0295556080064205</v>
      </c>
      <c r="F1811" s="103">
        <v>679225</v>
      </c>
      <c r="G1811" s="103">
        <v>6</v>
      </c>
      <c r="H1811" t="s">
        <v>54</v>
      </c>
      <c r="I1811" s="103"/>
    </row>
    <row r="1812" spans="1:9" x14ac:dyDescent="0.3">
      <c r="A1812" t="s">
        <v>5674</v>
      </c>
      <c r="B1812" t="s">
        <v>51</v>
      </c>
      <c r="C1812" t="s">
        <v>40</v>
      </c>
      <c r="D1812" t="s">
        <v>5065</v>
      </c>
      <c r="E1812" s="103">
        <v>1</v>
      </c>
      <c r="F1812" s="103">
        <v>679225</v>
      </c>
      <c r="G1812" s="103">
        <v>6</v>
      </c>
      <c r="H1812" t="s">
        <v>54</v>
      </c>
      <c r="I1812" s="103"/>
    </row>
    <row r="1813" spans="1:9" x14ac:dyDescent="0.3">
      <c r="A1813" t="s">
        <v>5675</v>
      </c>
      <c r="B1813" t="s">
        <v>51</v>
      </c>
      <c r="C1813" t="s">
        <v>40</v>
      </c>
      <c r="D1813" t="s">
        <v>5066</v>
      </c>
      <c r="E1813" s="103">
        <v>1.0275278652091981</v>
      </c>
      <c r="F1813" s="103">
        <v>679225</v>
      </c>
      <c r="G1813" s="103">
        <v>6</v>
      </c>
      <c r="H1813" t="s">
        <v>54</v>
      </c>
      <c r="I1813" s="103"/>
    </row>
    <row r="1814" spans="1:9" x14ac:dyDescent="0.3">
      <c r="A1814" t="s">
        <v>940</v>
      </c>
      <c r="B1814" t="s">
        <v>51</v>
      </c>
      <c r="C1814" t="s">
        <v>40</v>
      </c>
      <c r="D1814" t="s">
        <v>42</v>
      </c>
      <c r="E1814" s="103">
        <v>1.0195310240370639</v>
      </c>
      <c r="F1814" s="103">
        <v>679225</v>
      </c>
      <c r="G1814" s="103">
        <v>6</v>
      </c>
      <c r="H1814" t="s">
        <v>54</v>
      </c>
      <c r="I1814" s="103"/>
    </row>
    <row r="1815" spans="1:9" x14ac:dyDescent="0.3">
      <c r="A1815" t="s">
        <v>1953</v>
      </c>
      <c r="B1815" t="s">
        <v>51</v>
      </c>
      <c r="C1815" t="s">
        <v>40</v>
      </c>
      <c r="D1815" t="s">
        <v>1763</v>
      </c>
      <c r="E1815" s="103">
        <v>1.0694282840432623</v>
      </c>
      <c r="F1815" s="103">
        <v>679225</v>
      </c>
      <c r="G1815" s="103">
        <v>6</v>
      </c>
      <c r="H1815" t="s">
        <v>54</v>
      </c>
      <c r="I1815" s="103"/>
    </row>
    <row r="1816" spans="1:9" x14ac:dyDescent="0.3">
      <c r="A1816" t="s">
        <v>1954</v>
      </c>
      <c r="B1816" t="s">
        <v>51</v>
      </c>
      <c r="C1816" t="s">
        <v>40</v>
      </c>
      <c r="D1816" t="s">
        <v>1764</v>
      </c>
      <c r="E1816" s="103">
        <v>0.61170210836228822</v>
      </c>
      <c r="F1816" s="103">
        <v>679225</v>
      </c>
      <c r="G1816" s="103">
        <v>6</v>
      </c>
      <c r="H1816" t="s">
        <v>54</v>
      </c>
      <c r="I1816" s="103"/>
    </row>
    <row r="1817" spans="1:9" x14ac:dyDescent="0.3">
      <c r="A1817" t="s">
        <v>941</v>
      </c>
      <c r="B1817" t="s">
        <v>51</v>
      </c>
      <c r="C1817" t="s">
        <v>40</v>
      </c>
      <c r="D1817" t="s">
        <v>340</v>
      </c>
      <c r="E1817" s="103">
        <v>1.0073608429873566</v>
      </c>
      <c r="F1817" s="103">
        <v>679225</v>
      </c>
      <c r="G1817" s="103">
        <v>6</v>
      </c>
      <c r="H1817" t="s">
        <v>54</v>
      </c>
      <c r="I1817" s="103"/>
    </row>
    <row r="1818" spans="1:9" x14ac:dyDescent="0.3">
      <c r="A1818" t="s">
        <v>632</v>
      </c>
      <c r="B1818" t="s">
        <v>51</v>
      </c>
      <c r="C1818" t="s">
        <v>40</v>
      </c>
      <c r="D1818" t="s">
        <v>777</v>
      </c>
      <c r="E1818" s="103">
        <v>1.7005610671109446</v>
      </c>
      <c r="F1818" s="103">
        <v>679225</v>
      </c>
      <c r="G1818" s="103">
        <v>6</v>
      </c>
      <c r="H1818" t="s">
        <v>54</v>
      </c>
      <c r="I1818" s="103"/>
    </row>
    <row r="1819" spans="1:9" x14ac:dyDescent="0.3">
      <c r="A1819" t="s">
        <v>636</v>
      </c>
      <c r="B1819" t="s">
        <v>51</v>
      </c>
      <c r="C1819" t="s">
        <v>40</v>
      </c>
      <c r="D1819" t="s">
        <v>776</v>
      </c>
      <c r="E1819" s="103">
        <v>4.1639670405471749</v>
      </c>
      <c r="F1819" s="103">
        <v>679225</v>
      </c>
      <c r="G1819" s="103">
        <v>6</v>
      </c>
      <c r="H1819" t="s">
        <v>54</v>
      </c>
      <c r="I1819" s="103"/>
    </row>
    <row r="1820" spans="1:9" x14ac:dyDescent="0.3">
      <c r="A1820" t="s">
        <v>5676</v>
      </c>
      <c r="B1820" t="s">
        <v>51</v>
      </c>
      <c r="C1820" t="s">
        <v>5064</v>
      </c>
      <c r="D1820" t="s">
        <v>40</v>
      </c>
      <c r="E1820" s="103">
        <v>0.97306998720991711</v>
      </c>
      <c r="F1820" s="103">
        <v>679225</v>
      </c>
      <c r="G1820" s="103">
        <v>6</v>
      </c>
      <c r="H1820" t="s">
        <v>54</v>
      </c>
      <c r="I1820" s="103"/>
    </row>
    <row r="1821" spans="1:9" x14ac:dyDescent="0.3">
      <c r="A1821" t="s">
        <v>5677</v>
      </c>
      <c r="B1821" t="s">
        <v>51</v>
      </c>
      <c r="C1821" t="s">
        <v>5064</v>
      </c>
      <c r="D1821" t="s">
        <v>5064</v>
      </c>
      <c r="E1821" s="103">
        <v>1</v>
      </c>
      <c r="F1821" s="103">
        <v>679225</v>
      </c>
      <c r="G1821" s="103">
        <v>6</v>
      </c>
      <c r="H1821" t="s">
        <v>54</v>
      </c>
      <c r="I1821" s="103"/>
    </row>
    <row r="1822" spans="1:9" x14ac:dyDescent="0.3">
      <c r="A1822" t="s">
        <v>5678</v>
      </c>
      <c r="B1822" t="s">
        <v>51</v>
      </c>
      <c r="C1822" t="s">
        <v>5064</v>
      </c>
      <c r="D1822" t="s">
        <v>5065</v>
      </c>
      <c r="E1822" s="103">
        <v>0.97306998720991711</v>
      </c>
      <c r="F1822" s="103">
        <v>679225</v>
      </c>
      <c r="G1822" s="103">
        <v>6</v>
      </c>
      <c r="H1822" t="s">
        <v>54</v>
      </c>
      <c r="I1822" s="103"/>
    </row>
    <row r="1823" spans="1:9" x14ac:dyDescent="0.3">
      <c r="A1823" t="s">
        <v>5679</v>
      </c>
      <c r="B1823" t="s">
        <v>51</v>
      </c>
      <c r="C1823" t="s">
        <v>5064</v>
      </c>
      <c r="D1823" t="s">
        <v>5066</v>
      </c>
      <c r="E1823" s="103">
        <v>0.99839097851279568</v>
      </c>
      <c r="F1823" s="103">
        <v>679225</v>
      </c>
      <c r="G1823" s="103">
        <v>6</v>
      </c>
      <c r="H1823" t="s">
        <v>54</v>
      </c>
      <c r="I1823" s="103"/>
    </row>
    <row r="1824" spans="1:9" x14ac:dyDescent="0.3">
      <c r="A1824" t="s">
        <v>5680</v>
      </c>
      <c r="B1824" t="s">
        <v>51</v>
      </c>
      <c r="C1824" t="s">
        <v>5064</v>
      </c>
      <c r="D1824" t="s">
        <v>42</v>
      </c>
      <c r="E1824" s="103">
        <v>0.99031543776824726</v>
      </c>
      <c r="F1824" s="103">
        <v>679225</v>
      </c>
      <c r="G1824" s="103">
        <v>6</v>
      </c>
      <c r="H1824" t="s">
        <v>54</v>
      </c>
      <c r="I1824" s="103"/>
    </row>
    <row r="1825" spans="1:9" x14ac:dyDescent="0.3">
      <c r="A1825" t="s">
        <v>5681</v>
      </c>
      <c r="B1825" t="s">
        <v>51</v>
      </c>
      <c r="C1825" t="s">
        <v>5064</v>
      </c>
      <c r="D1825" t="s">
        <v>1763</v>
      </c>
      <c r="E1825" s="103">
        <v>1.0389144567231898</v>
      </c>
      <c r="F1825" s="103">
        <v>679225</v>
      </c>
      <c r="G1825" s="103">
        <v>6</v>
      </c>
      <c r="H1825" t="s">
        <v>54</v>
      </c>
      <c r="I1825" s="103"/>
    </row>
    <row r="1826" spans="1:9" x14ac:dyDescent="0.3">
      <c r="A1826" t="s">
        <v>5682</v>
      </c>
      <c r="B1826" t="s">
        <v>51</v>
      </c>
      <c r="C1826" t="s">
        <v>5064</v>
      </c>
      <c r="D1826" t="s">
        <v>1764</v>
      </c>
      <c r="E1826" s="103">
        <v>0.59627875924226237</v>
      </c>
      <c r="F1826" s="103">
        <v>679225</v>
      </c>
      <c r="G1826" s="103">
        <v>6</v>
      </c>
      <c r="H1826" t="s">
        <v>54</v>
      </c>
      <c r="I1826" s="103"/>
    </row>
    <row r="1827" spans="1:9" x14ac:dyDescent="0.3">
      <c r="A1827" t="s">
        <v>5683</v>
      </c>
      <c r="B1827" t="s">
        <v>51</v>
      </c>
      <c r="C1827" t="s">
        <v>5064</v>
      </c>
      <c r="D1827" t="s">
        <v>340</v>
      </c>
      <c r="E1827" s="103">
        <v>0.9787421951180062</v>
      </c>
      <c r="F1827" s="103">
        <v>679225</v>
      </c>
      <c r="G1827" s="103">
        <v>6</v>
      </c>
      <c r="H1827" t="s">
        <v>54</v>
      </c>
      <c r="I1827" s="103"/>
    </row>
    <row r="1828" spans="1:9" x14ac:dyDescent="0.3">
      <c r="A1828" t="s">
        <v>5684</v>
      </c>
      <c r="B1828" t="s">
        <v>51</v>
      </c>
      <c r="C1828" t="s">
        <v>5064</v>
      </c>
      <c r="D1828" t="s">
        <v>777</v>
      </c>
      <c r="E1828" s="103">
        <v>1.6552875144157881</v>
      </c>
      <c r="F1828" s="103">
        <v>679225</v>
      </c>
      <c r="G1828" s="103">
        <v>6</v>
      </c>
      <c r="H1828" t="s">
        <v>54</v>
      </c>
      <c r="I1828" s="103"/>
    </row>
    <row r="1829" spans="1:9" x14ac:dyDescent="0.3">
      <c r="A1829" t="s">
        <v>5685</v>
      </c>
      <c r="B1829" t="s">
        <v>51</v>
      </c>
      <c r="C1829" t="s">
        <v>5064</v>
      </c>
      <c r="D1829" t="s">
        <v>776</v>
      </c>
      <c r="E1829" s="103">
        <v>4.0515930568806322</v>
      </c>
      <c r="F1829" s="103">
        <v>679225</v>
      </c>
      <c r="G1829" s="103">
        <v>6</v>
      </c>
      <c r="H1829" t="s">
        <v>54</v>
      </c>
      <c r="I1829" s="103"/>
    </row>
    <row r="1830" spans="1:9" x14ac:dyDescent="0.3">
      <c r="A1830" t="s">
        <v>5686</v>
      </c>
      <c r="B1830" t="s">
        <v>51</v>
      </c>
      <c r="C1830" t="s">
        <v>5065</v>
      </c>
      <c r="D1830" t="s">
        <v>40</v>
      </c>
      <c r="E1830" s="103">
        <v>1</v>
      </c>
      <c r="F1830" s="103">
        <v>679225</v>
      </c>
      <c r="G1830" s="103">
        <v>6</v>
      </c>
      <c r="H1830" t="s">
        <v>54</v>
      </c>
      <c r="I1830" s="103"/>
    </row>
    <row r="1831" spans="1:9" x14ac:dyDescent="0.3">
      <c r="A1831" t="s">
        <v>5687</v>
      </c>
      <c r="B1831" t="s">
        <v>51</v>
      </c>
      <c r="C1831" t="s">
        <v>5065</v>
      </c>
      <c r="D1831" t="s">
        <v>5064</v>
      </c>
      <c r="E1831" s="103">
        <v>1.0295556080064205</v>
      </c>
      <c r="F1831" s="103">
        <v>679225</v>
      </c>
      <c r="G1831" s="103">
        <v>6</v>
      </c>
      <c r="H1831" t="s">
        <v>54</v>
      </c>
      <c r="I1831" s="103"/>
    </row>
    <row r="1832" spans="1:9" x14ac:dyDescent="0.3">
      <c r="A1832" t="s">
        <v>5688</v>
      </c>
      <c r="B1832" t="s">
        <v>51</v>
      </c>
      <c r="C1832" t="s">
        <v>5065</v>
      </c>
      <c r="D1832" t="s">
        <v>5065</v>
      </c>
      <c r="E1832" s="103">
        <v>1</v>
      </c>
      <c r="F1832" s="103">
        <v>679225</v>
      </c>
      <c r="G1832" s="103">
        <v>6</v>
      </c>
      <c r="H1832" t="s">
        <v>54</v>
      </c>
      <c r="I1832" s="103"/>
    </row>
    <row r="1833" spans="1:9" x14ac:dyDescent="0.3">
      <c r="A1833" t="s">
        <v>5689</v>
      </c>
      <c r="B1833" t="s">
        <v>51</v>
      </c>
      <c r="C1833" t="s">
        <v>5065</v>
      </c>
      <c r="D1833" t="s">
        <v>5066</v>
      </c>
      <c r="E1833" s="103">
        <v>1.0275278652091981</v>
      </c>
      <c r="F1833" s="103">
        <v>679225</v>
      </c>
      <c r="G1833" s="103">
        <v>6</v>
      </c>
      <c r="H1833" t="s">
        <v>54</v>
      </c>
      <c r="I1833" s="103"/>
    </row>
    <row r="1834" spans="1:9" x14ac:dyDescent="0.3">
      <c r="A1834" t="s">
        <v>5690</v>
      </c>
      <c r="B1834" t="s">
        <v>51</v>
      </c>
      <c r="C1834" t="s">
        <v>5065</v>
      </c>
      <c r="D1834" t="s">
        <v>42</v>
      </c>
      <c r="E1834" s="103">
        <v>1.0195310240370639</v>
      </c>
      <c r="F1834" s="103">
        <v>679225</v>
      </c>
      <c r="G1834" s="103">
        <v>6</v>
      </c>
      <c r="H1834" t="s">
        <v>54</v>
      </c>
      <c r="I1834" s="103"/>
    </row>
    <row r="1835" spans="1:9" x14ac:dyDescent="0.3">
      <c r="A1835" t="s">
        <v>5691</v>
      </c>
      <c r="B1835" t="s">
        <v>51</v>
      </c>
      <c r="C1835" t="s">
        <v>5065</v>
      </c>
      <c r="D1835" t="s">
        <v>1763</v>
      </c>
      <c r="E1835" s="103">
        <v>1.0694282840432623</v>
      </c>
      <c r="F1835" s="103">
        <v>679225</v>
      </c>
      <c r="G1835" s="103">
        <v>6</v>
      </c>
      <c r="H1835" t="s">
        <v>54</v>
      </c>
      <c r="I1835" s="103"/>
    </row>
    <row r="1836" spans="1:9" x14ac:dyDescent="0.3">
      <c r="A1836" t="s">
        <v>5692</v>
      </c>
      <c r="B1836" t="s">
        <v>51</v>
      </c>
      <c r="C1836" t="s">
        <v>5065</v>
      </c>
      <c r="D1836" t="s">
        <v>1764</v>
      </c>
      <c r="E1836" s="103">
        <v>0.61170210836228822</v>
      </c>
      <c r="F1836" s="103">
        <v>679225</v>
      </c>
      <c r="G1836" s="103">
        <v>6</v>
      </c>
      <c r="H1836" t="s">
        <v>54</v>
      </c>
      <c r="I1836" s="103"/>
    </row>
    <row r="1837" spans="1:9" x14ac:dyDescent="0.3">
      <c r="A1837" t="s">
        <v>5693</v>
      </c>
      <c r="B1837" t="s">
        <v>51</v>
      </c>
      <c r="C1837" t="s">
        <v>5065</v>
      </c>
      <c r="D1837" t="s">
        <v>340</v>
      </c>
      <c r="E1837" s="103">
        <v>1.0073608429873566</v>
      </c>
      <c r="F1837" s="103">
        <v>679225</v>
      </c>
      <c r="G1837" s="103">
        <v>6</v>
      </c>
      <c r="H1837" t="s">
        <v>54</v>
      </c>
      <c r="I1837" s="103"/>
    </row>
    <row r="1838" spans="1:9" x14ac:dyDescent="0.3">
      <c r="A1838" t="s">
        <v>5694</v>
      </c>
      <c r="B1838" t="s">
        <v>51</v>
      </c>
      <c r="C1838" t="s">
        <v>5065</v>
      </c>
      <c r="D1838" t="s">
        <v>777</v>
      </c>
      <c r="E1838" s="103">
        <v>1.7005610671109446</v>
      </c>
      <c r="F1838" s="103">
        <v>679225</v>
      </c>
      <c r="G1838" s="103">
        <v>6</v>
      </c>
      <c r="H1838" t="s">
        <v>54</v>
      </c>
      <c r="I1838" s="103"/>
    </row>
    <row r="1839" spans="1:9" x14ac:dyDescent="0.3">
      <c r="A1839" t="s">
        <v>5695</v>
      </c>
      <c r="B1839" t="s">
        <v>51</v>
      </c>
      <c r="C1839" t="s">
        <v>5065</v>
      </c>
      <c r="D1839" t="s">
        <v>776</v>
      </c>
      <c r="E1839" s="103">
        <v>4.1639670405471749</v>
      </c>
      <c r="F1839" s="103">
        <v>679225</v>
      </c>
      <c r="G1839" s="103">
        <v>6</v>
      </c>
      <c r="H1839" t="s">
        <v>54</v>
      </c>
      <c r="I1839" s="103"/>
    </row>
    <row r="1840" spans="1:9" x14ac:dyDescent="0.3">
      <c r="A1840" t="s">
        <v>5699</v>
      </c>
      <c r="B1840" t="s">
        <v>51</v>
      </c>
      <c r="C1840" t="s">
        <v>5066</v>
      </c>
      <c r="D1840" t="s">
        <v>40</v>
      </c>
      <c r="E1840" s="103">
        <v>0.97467081568311686</v>
      </c>
      <c r="F1840" s="103">
        <v>679225</v>
      </c>
      <c r="G1840" s="103">
        <v>6</v>
      </c>
      <c r="H1840" t="s">
        <v>54</v>
      </c>
      <c r="I1840" s="103"/>
    </row>
    <row r="1841" spans="1:9" x14ac:dyDescent="0.3">
      <c r="A1841" t="s">
        <v>5700</v>
      </c>
      <c r="B1841" t="s">
        <v>51</v>
      </c>
      <c r="C1841" t="s">
        <v>5066</v>
      </c>
      <c r="D1841" t="s">
        <v>5064</v>
      </c>
      <c r="E1841" s="103">
        <v>1.0020189008825517</v>
      </c>
      <c r="F1841" s="103">
        <v>679225</v>
      </c>
      <c r="G1841" s="103">
        <v>6</v>
      </c>
      <c r="H1841" t="s">
        <v>54</v>
      </c>
      <c r="I1841" s="103"/>
    </row>
    <row r="1842" spans="1:9" x14ac:dyDescent="0.3">
      <c r="A1842" t="s">
        <v>5701</v>
      </c>
      <c r="B1842" t="s">
        <v>51</v>
      </c>
      <c r="C1842" t="s">
        <v>5066</v>
      </c>
      <c r="D1842" t="s">
        <v>5065</v>
      </c>
      <c r="E1842" s="103">
        <v>0.97467081568311686</v>
      </c>
      <c r="F1842" s="103">
        <v>679225</v>
      </c>
      <c r="G1842" s="103">
        <v>6</v>
      </c>
      <c r="H1842" t="s">
        <v>54</v>
      </c>
      <c r="I1842" s="103"/>
    </row>
    <row r="1843" spans="1:9" x14ac:dyDescent="0.3">
      <c r="A1843" t="s">
        <v>5702</v>
      </c>
      <c r="B1843" t="s">
        <v>51</v>
      </c>
      <c r="C1843" t="s">
        <v>5066</v>
      </c>
      <c r="D1843" t="s">
        <v>5066</v>
      </c>
      <c r="E1843" s="103">
        <v>1</v>
      </c>
      <c r="F1843" s="103">
        <v>679225</v>
      </c>
      <c r="G1843" s="103">
        <v>6</v>
      </c>
      <c r="H1843" t="s">
        <v>54</v>
      </c>
      <c r="I1843" s="103"/>
    </row>
    <row r="1844" spans="1:9" x14ac:dyDescent="0.3">
      <c r="A1844" t="s">
        <v>5703</v>
      </c>
      <c r="B1844" t="s">
        <v>51</v>
      </c>
      <c r="C1844" t="s">
        <v>5066</v>
      </c>
      <c r="D1844" t="s">
        <v>42</v>
      </c>
      <c r="E1844" s="103">
        <v>0.99232364881638246</v>
      </c>
      <c r="F1844" s="103">
        <v>679225</v>
      </c>
      <c r="G1844" s="103">
        <v>6</v>
      </c>
      <c r="H1844" t="s">
        <v>54</v>
      </c>
      <c r="I1844" s="103"/>
    </row>
    <row r="1845" spans="1:9" x14ac:dyDescent="0.3">
      <c r="A1845" t="s">
        <v>5704</v>
      </c>
      <c r="B1845" t="s">
        <v>51</v>
      </c>
      <c r="C1845" t="s">
        <v>5066</v>
      </c>
      <c r="D1845" t="s">
        <v>1763</v>
      </c>
      <c r="E1845" s="103">
        <v>1.0409776196424665</v>
      </c>
      <c r="F1845" s="103">
        <v>679225</v>
      </c>
      <c r="G1845" s="103">
        <v>6</v>
      </c>
      <c r="H1845" t="s">
        <v>54</v>
      </c>
      <c r="I1845" s="103"/>
    </row>
    <row r="1846" spans="1:9" x14ac:dyDescent="0.3">
      <c r="A1846" t="s">
        <v>5705</v>
      </c>
      <c r="B1846" t="s">
        <v>51</v>
      </c>
      <c r="C1846" t="s">
        <v>5066</v>
      </c>
      <c r="D1846" t="s">
        <v>1764</v>
      </c>
      <c r="E1846" s="103">
        <v>0.59761391063752989</v>
      </c>
      <c r="F1846" s="103">
        <v>679225</v>
      </c>
      <c r="G1846" s="103">
        <v>6</v>
      </c>
      <c r="H1846" t="s">
        <v>54</v>
      </c>
      <c r="I1846" s="103"/>
    </row>
    <row r="1847" spans="1:9" x14ac:dyDescent="0.3">
      <c r="A1847" t="s">
        <v>5706</v>
      </c>
      <c r="B1847" t="s">
        <v>51</v>
      </c>
      <c r="C1847" t="s">
        <v>5066</v>
      </c>
      <c r="D1847" t="s">
        <v>340</v>
      </c>
      <c r="E1847" s="103">
        <v>0.9803876720820951</v>
      </c>
      <c r="F1847" s="103">
        <v>679225</v>
      </c>
      <c r="G1847" s="103">
        <v>6</v>
      </c>
      <c r="H1847" t="s">
        <v>54</v>
      </c>
      <c r="I1847" s="103"/>
    </row>
    <row r="1848" spans="1:9" x14ac:dyDescent="0.3">
      <c r="A1848" t="s">
        <v>5707</v>
      </c>
      <c r="B1848" t="s">
        <v>51</v>
      </c>
      <c r="C1848" t="s">
        <v>5066</v>
      </c>
      <c r="D1848" t="s">
        <v>777</v>
      </c>
      <c r="E1848" s="103">
        <v>1.657841316034472</v>
      </c>
      <c r="F1848" s="103">
        <v>679225</v>
      </c>
      <c r="G1848" s="103">
        <v>6</v>
      </c>
      <c r="H1848" t="s">
        <v>54</v>
      </c>
      <c r="I1848" s="103"/>
    </row>
    <row r="1849" spans="1:9" x14ac:dyDescent="0.3">
      <c r="A1849" t="s">
        <v>5708</v>
      </c>
      <c r="B1849" t="s">
        <v>51</v>
      </c>
      <c r="C1849" t="s">
        <v>5066</v>
      </c>
      <c r="D1849" t="s">
        <v>776</v>
      </c>
      <c r="E1849" s="103">
        <v>4.0582873462055744</v>
      </c>
      <c r="F1849" s="103">
        <v>679225</v>
      </c>
      <c r="G1849" s="103">
        <v>6</v>
      </c>
      <c r="H1849" t="s">
        <v>54</v>
      </c>
      <c r="I1849" s="103"/>
    </row>
    <row r="1850" spans="1:9" x14ac:dyDescent="0.3">
      <c r="A1850" t="s">
        <v>921</v>
      </c>
      <c r="B1850" t="s">
        <v>51</v>
      </c>
      <c r="C1850" t="s">
        <v>42</v>
      </c>
      <c r="D1850" t="s">
        <v>40</v>
      </c>
      <c r="E1850" s="103">
        <v>0.9827495656723938</v>
      </c>
      <c r="F1850" s="103">
        <v>679225</v>
      </c>
      <c r="G1850" s="103">
        <v>6</v>
      </c>
      <c r="H1850" t="s">
        <v>54</v>
      </c>
      <c r="I1850" s="103"/>
    </row>
    <row r="1851" spans="1:9" x14ac:dyDescent="0.3">
      <c r="A1851" t="s">
        <v>5709</v>
      </c>
      <c r="B1851" t="s">
        <v>51</v>
      </c>
      <c r="C1851" t="s">
        <v>42</v>
      </c>
      <c r="D1851" t="s">
        <v>5064</v>
      </c>
      <c r="E1851" s="103">
        <v>1.0100053707756522</v>
      </c>
      <c r="F1851" s="103">
        <v>679225</v>
      </c>
      <c r="G1851" s="103">
        <v>6</v>
      </c>
      <c r="H1851" t="s">
        <v>54</v>
      </c>
      <c r="I1851" s="103"/>
    </row>
    <row r="1852" spans="1:9" x14ac:dyDescent="0.3">
      <c r="A1852" t="s">
        <v>5710</v>
      </c>
      <c r="B1852" t="s">
        <v>51</v>
      </c>
      <c r="C1852" t="s">
        <v>42</v>
      </c>
      <c r="D1852" t="s">
        <v>5065</v>
      </c>
      <c r="E1852" s="103">
        <v>0.9827495656723938</v>
      </c>
      <c r="F1852" s="103">
        <v>679225</v>
      </c>
      <c r="G1852" s="103">
        <v>6</v>
      </c>
      <c r="H1852" t="s">
        <v>54</v>
      </c>
      <c r="I1852" s="103"/>
    </row>
    <row r="1853" spans="1:9" x14ac:dyDescent="0.3">
      <c r="A1853" t="s">
        <v>5711</v>
      </c>
      <c r="B1853" t="s">
        <v>51</v>
      </c>
      <c r="C1853" t="s">
        <v>42</v>
      </c>
      <c r="D1853" t="s">
        <v>5066</v>
      </c>
      <c r="E1853" s="103">
        <v>1.0083856429087357</v>
      </c>
      <c r="F1853" s="103">
        <v>679225</v>
      </c>
      <c r="G1853" s="103">
        <v>6</v>
      </c>
      <c r="H1853" t="s">
        <v>54</v>
      </c>
      <c r="I1853" s="103"/>
    </row>
    <row r="1854" spans="1:9" x14ac:dyDescent="0.3">
      <c r="A1854" t="s">
        <v>919</v>
      </c>
      <c r="B1854" t="s">
        <v>51</v>
      </c>
      <c r="C1854" t="s">
        <v>42</v>
      </c>
      <c r="D1854" t="s">
        <v>42</v>
      </c>
      <c r="E1854" s="103">
        <v>1</v>
      </c>
      <c r="F1854" s="103">
        <v>679225</v>
      </c>
      <c r="G1854" s="103">
        <v>6</v>
      </c>
      <c r="H1854" t="s">
        <v>54</v>
      </c>
      <c r="I1854" s="103"/>
    </row>
    <row r="1855" spans="1:9" x14ac:dyDescent="0.3">
      <c r="A1855" t="s">
        <v>1955</v>
      </c>
      <c r="B1855" t="s">
        <v>51</v>
      </c>
      <c r="C1855" t="s">
        <v>42</v>
      </c>
      <c r="D1855" t="s">
        <v>1763</v>
      </c>
      <c r="E1855" s="103">
        <v>1.0490422802786097</v>
      </c>
      <c r="F1855" s="103">
        <v>679225</v>
      </c>
      <c r="G1855" s="103">
        <v>6</v>
      </c>
      <c r="H1855" t="s">
        <v>54</v>
      </c>
      <c r="I1855" s="103"/>
    </row>
    <row r="1856" spans="1:9" x14ac:dyDescent="0.3">
      <c r="A1856" t="s">
        <v>1956</v>
      </c>
      <c r="B1856" t="s">
        <v>51</v>
      </c>
      <c r="C1856" t="s">
        <v>42</v>
      </c>
      <c r="D1856" t="s">
        <v>1764</v>
      </c>
      <c r="E1856" s="103">
        <v>0.60084707975544072</v>
      </c>
      <c r="F1856" s="103">
        <v>679225</v>
      </c>
      <c r="G1856" s="103">
        <v>6</v>
      </c>
      <c r="H1856" t="s">
        <v>54</v>
      </c>
      <c r="I1856" s="103"/>
    </row>
    <row r="1857" spans="1:9" x14ac:dyDescent="0.3">
      <c r="A1857" t="s">
        <v>920</v>
      </c>
      <c r="B1857" t="s">
        <v>51</v>
      </c>
      <c r="C1857" t="s">
        <v>42</v>
      </c>
      <c r="D1857" t="s">
        <v>340</v>
      </c>
      <c r="E1857" s="103">
        <v>0.98852686044381355</v>
      </c>
      <c r="F1857" s="103">
        <v>679225</v>
      </c>
      <c r="G1857" s="103">
        <v>6</v>
      </c>
      <c r="H1857" t="s">
        <v>54</v>
      </c>
      <c r="I1857" s="103"/>
    </row>
    <row r="1858" spans="1:9" x14ac:dyDescent="0.3">
      <c r="A1858" t="s">
        <v>606</v>
      </c>
      <c r="B1858" t="s">
        <v>51</v>
      </c>
      <c r="C1858" t="s">
        <v>42</v>
      </c>
      <c r="D1858" t="s">
        <v>777</v>
      </c>
      <c r="E1858" s="103">
        <v>1.6717532424691328</v>
      </c>
      <c r="F1858" s="103">
        <v>679225</v>
      </c>
      <c r="G1858" s="103">
        <v>6</v>
      </c>
      <c r="H1858" t="s">
        <v>54</v>
      </c>
      <c r="I1858" s="103"/>
    </row>
    <row r="1859" spans="1:9" x14ac:dyDescent="0.3">
      <c r="A1859" t="s">
        <v>610</v>
      </c>
      <c r="B1859" t="s">
        <v>51</v>
      </c>
      <c r="C1859" t="s">
        <v>42</v>
      </c>
      <c r="D1859" t="s">
        <v>776</v>
      </c>
      <c r="E1859" s="103">
        <v>4.0916168323503443</v>
      </c>
      <c r="F1859" s="103">
        <v>679225</v>
      </c>
      <c r="G1859" s="103">
        <v>6</v>
      </c>
      <c r="H1859" t="s">
        <v>54</v>
      </c>
      <c r="I1859" s="103"/>
    </row>
    <row r="1860" spans="1:9" x14ac:dyDescent="0.3">
      <c r="A1860" t="s">
        <v>1186</v>
      </c>
      <c r="B1860" t="s">
        <v>51</v>
      </c>
      <c r="C1860" t="s">
        <v>58</v>
      </c>
      <c r="D1860" t="s">
        <v>40</v>
      </c>
      <c r="E1860" s="103">
        <v>0</v>
      </c>
      <c r="F1860" s="103">
        <v>679225</v>
      </c>
      <c r="G1860" s="103">
        <v>6</v>
      </c>
      <c r="H1860" t="s">
        <v>54</v>
      </c>
      <c r="I1860" s="103"/>
    </row>
    <row r="1861" spans="1:9" x14ac:dyDescent="0.3">
      <c r="A1861" t="s">
        <v>5696</v>
      </c>
      <c r="B1861" t="s">
        <v>51</v>
      </c>
      <c r="C1861" t="s">
        <v>58</v>
      </c>
      <c r="D1861" t="s">
        <v>5064</v>
      </c>
      <c r="E1861" s="103">
        <v>0</v>
      </c>
      <c r="F1861" s="103">
        <v>679225</v>
      </c>
      <c r="G1861" s="103">
        <v>6</v>
      </c>
      <c r="H1861" t="s">
        <v>54</v>
      </c>
      <c r="I1861" s="103"/>
    </row>
    <row r="1862" spans="1:9" x14ac:dyDescent="0.3">
      <c r="A1862" t="s">
        <v>5697</v>
      </c>
      <c r="B1862" t="s">
        <v>51</v>
      </c>
      <c r="C1862" t="s">
        <v>58</v>
      </c>
      <c r="D1862" t="s">
        <v>5065</v>
      </c>
      <c r="E1862" s="103">
        <v>0</v>
      </c>
      <c r="F1862" s="103">
        <v>679225</v>
      </c>
      <c r="G1862" s="103">
        <v>6</v>
      </c>
      <c r="H1862" t="s">
        <v>54</v>
      </c>
      <c r="I1862" s="103"/>
    </row>
    <row r="1863" spans="1:9" x14ac:dyDescent="0.3">
      <c r="A1863" t="s">
        <v>5698</v>
      </c>
      <c r="B1863" t="s">
        <v>51</v>
      </c>
      <c r="C1863" t="s">
        <v>58</v>
      </c>
      <c r="D1863" t="s">
        <v>5066</v>
      </c>
      <c r="E1863" s="103">
        <v>0</v>
      </c>
      <c r="F1863" s="103">
        <v>679225</v>
      </c>
      <c r="G1863" s="103">
        <v>6</v>
      </c>
      <c r="H1863" t="s">
        <v>54</v>
      </c>
      <c r="I1863" s="103"/>
    </row>
    <row r="1864" spans="1:9" x14ac:dyDescent="0.3">
      <c r="A1864" t="s">
        <v>1187</v>
      </c>
      <c r="B1864" t="s">
        <v>51</v>
      </c>
      <c r="C1864" t="s">
        <v>58</v>
      </c>
      <c r="D1864" t="s">
        <v>42</v>
      </c>
      <c r="E1864" s="103">
        <v>0</v>
      </c>
      <c r="F1864" s="103">
        <v>679225</v>
      </c>
      <c r="G1864" s="103">
        <v>6</v>
      </c>
      <c r="H1864" t="s">
        <v>54</v>
      </c>
      <c r="I1864" s="103"/>
    </row>
    <row r="1865" spans="1:9" x14ac:dyDescent="0.3">
      <c r="A1865" t="s">
        <v>1975</v>
      </c>
      <c r="B1865" t="s">
        <v>51</v>
      </c>
      <c r="C1865" t="s">
        <v>58</v>
      </c>
      <c r="D1865" t="s">
        <v>1763</v>
      </c>
      <c r="E1865" s="103">
        <v>0</v>
      </c>
      <c r="F1865" s="103">
        <v>679225</v>
      </c>
      <c r="G1865" s="103">
        <v>6</v>
      </c>
      <c r="H1865" t="s">
        <v>54</v>
      </c>
      <c r="I1865" s="103"/>
    </row>
    <row r="1866" spans="1:9" x14ac:dyDescent="0.3">
      <c r="A1866" t="s">
        <v>1976</v>
      </c>
      <c r="B1866" t="s">
        <v>51</v>
      </c>
      <c r="C1866" t="s">
        <v>58</v>
      </c>
      <c r="D1866" t="s">
        <v>1764</v>
      </c>
      <c r="E1866" s="103">
        <v>0</v>
      </c>
      <c r="F1866" s="103">
        <v>679225</v>
      </c>
      <c r="G1866" s="103">
        <v>6</v>
      </c>
      <c r="H1866" t="s">
        <v>54</v>
      </c>
      <c r="I1866" s="103"/>
    </row>
    <row r="1867" spans="1:9" x14ac:dyDescent="0.3">
      <c r="A1867" t="s">
        <v>1188</v>
      </c>
      <c r="B1867" t="s">
        <v>51</v>
      </c>
      <c r="C1867" t="s">
        <v>58</v>
      </c>
      <c r="D1867" t="s">
        <v>340</v>
      </c>
      <c r="E1867" s="103">
        <v>0</v>
      </c>
      <c r="F1867" s="103">
        <v>679225</v>
      </c>
      <c r="G1867" s="103">
        <v>6</v>
      </c>
      <c r="H1867" t="s">
        <v>54</v>
      </c>
      <c r="I1867" s="103"/>
    </row>
    <row r="1868" spans="1:9" x14ac:dyDescent="0.3">
      <c r="A1868" t="s">
        <v>1189</v>
      </c>
      <c r="B1868" t="s">
        <v>51</v>
      </c>
      <c r="C1868" t="s">
        <v>58</v>
      </c>
      <c r="D1868" t="s">
        <v>777</v>
      </c>
      <c r="E1868" s="103">
        <v>0</v>
      </c>
      <c r="F1868" s="103">
        <v>679225</v>
      </c>
      <c r="G1868" s="103">
        <v>6</v>
      </c>
      <c r="H1868" t="s">
        <v>54</v>
      </c>
      <c r="I1868" s="103"/>
    </row>
    <row r="1869" spans="1:9" x14ac:dyDescent="0.3">
      <c r="A1869" t="s">
        <v>1190</v>
      </c>
      <c r="B1869" t="s">
        <v>51</v>
      </c>
      <c r="C1869" t="s">
        <v>58</v>
      </c>
      <c r="D1869" t="s">
        <v>776</v>
      </c>
      <c r="E1869" s="103">
        <v>0</v>
      </c>
      <c r="F1869" s="103">
        <v>679225</v>
      </c>
      <c r="G1869" s="103">
        <v>6</v>
      </c>
      <c r="H1869" t="s">
        <v>54</v>
      </c>
      <c r="I1869" s="103"/>
    </row>
    <row r="1870" spans="1:9" x14ac:dyDescent="0.3">
      <c r="A1870" t="s">
        <v>1957</v>
      </c>
      <c r="B1870" t="s">
        <v>51</v>
      </c>
      <c r="C1870" t="s">
        <v>1763</v>
      </c>
      <c r="D1870" t="s">
        <v>40</v>
      </c>
      <c r="E1870" s="103">
        <v>0.93774597816033478</v>
      </c>
      <c r="F1870" s="103">
        <v>679225</v>
      </c>
      <c r="G1870" s="103">
        <v>6</v>
      </c>
      <c r="H1870" t="s">
        <v>54</v>
      </c>
      <c r="I1870" s="103"/>
    </row>
    <row r="1871" spans="1:9" x14ac:dyDescent="0.3">
      <c r="A1871" t="s">
        <v>5712</v>
      </c>
      <c r="B1871" t="s">
        <v>51</v>
      </c>
      <c r="C1871" t="s">
        <v>1763</v>
      </c>
      <c r="D1871" t="s">
        <v>5064</v>
      </c>
      <c r="E1871" s="103">
        <v>0.96386247456949947</v>
      </c>
      <c r="F1871" s="103">
        <v>679225</v>
      </c>
      <c r="G1871" s="103">
        <v>6</v>
      </c>
      <c r="H1871" t="s">
        <v>54</v>
      </c>
      <c r="I1871" s="103"/>
    </row>
    <row r="1872" spans="1:9" x14ac:dyDescent="0.3">
      <c r="A1872" t="s">
        <v>5713</v>
      </c>
      <c r="B1872" t="s">
        <v>51</v>
      </c>
      <c r="C1872" t="s">
        <v>1763</v>
      </c>
      <c r="D1872" t="s">
        <v>5065</v>
      </c>
      <c r="E1872" s="103">
        <v>0.93774597816033478</v>
      </c>
      <c r="F1872" s="103">
        <v>679225</v>
      </c>
      <c r="G1872" s="103">
        <v>6</v>
      </c>
      <c r="H1872" t="s">
        <v>54</v>
      </c>
      <c r="I1872" s="103"/>
    </row>
    <row r="1873" spans="1:9" x14ac:dyDescent="0.3">
      <c r="A1873" t="s">
        <v>5714</v>
      </c>
      <c r="B1873" t="s">
        <v>51</v>
      </c>
      <c r="C1873" t="s">
        <v>1763</v>
      </c>
      <c r="D1873" t="s">
        <v>5066</v>
      </c>
      <c r="E1873" s="103">
        <v>0.96229443799058401</v>
      </c>
      <c r="F1873" s="103">
        <v>679225</v>
      </c>
      <c r="G1873" s="103">
        <v>6</v>
      </c>
      <c r="H1873" t="s">
        <v>54</v>
      </c>
      <c r="I1873" s="103"/>
    </row>
    <row r="1874" spans="1:9" x14ac:dyDescent="0.3">
      <c r="A1874" t="s">
        <v>1958</v>
      </c>
      <c r="B1874" t="s">
        <v>51</v>
      </c>
      <c r="C1874" t="s">
        <v>1763</v>
      </c>
      <c r="D1874" t="s">
        <v>42</v>
      </c>
      <c r="E1874" s="103">
        <v>0.95428686824455655</v>
      </c>
      <c r="F1874" s="103">
        <v>679225</v>
      </c>
      <c r="G1874" s="103">
        <v>6</v>
      </c>
      <c r="H1874" t="s">
        <v>54</v>
      </c>
      <c r="I1874" s="103"/>
    </row>
    <row r="1875" spans="1:9" x14ac:dyDescent="0.3">
      <c r="A1875" t="s">
        <v>1959</v>
      </c>
      <c r="B1875" t="s">
        <v>51</v>
      </c>
      <c r="C1875" t="s">
        <v>1763</v>
      </c>
      <c r="D1875" t="s">
        <v>1763</v>
      </c>
      <c r="E1875" s="103">
        <v>1</v>
      </c>
      <c r="F1875" s="103">
        <v>679225</v>
      </c>
      <c r="G1875" s="103">
        <v>6</v>
      </c>
      <c r="H1875" t="s">
        <v>54</v>
      </c>
      <c r="I1875" s="103"/>
    </row>
    <row r="1876" spans="1:9" x14ac:dyDescent="0.3">
      <c r="A1876" t="s">
        <v>1960</v>
      </c>
      <c r="B1876" t="s">
        <v>51</v>
      </c>
      <c r="C1876" t="s">
        <v>1763</v>
      </c>
      <c r="D1876" t="s">
        <v>1764</v>
      </c>
      <c r="E1876" s="103">
        <v>0.57170114237328606</v>
      </c>
      <c r="F1876" s="103">
        <v>679225</v>
      </c>
      <c r="G1876" s="103">
        <v>6</v>
      </c>
      <c r="H1876" t="s">
        <v>54</v>
      </c>
      <c r="I1876" s="103"/>
    </row>
    <row r="1877" spans="1:9" x14ac:dyDescent="0.3">
      <c r="A1877" t="s">
        <v>1961</v>
      </c>
      <c r="B1877" t="s">
        <v>51</v>
      </c>
      <c r="C1877" t="s">
        <v>1763</v>
      </c>
      <c r="D1877" t="s">
        <v>340</v>
      </c>
      <c r="E1877" s="103">
        <v>0.94366754541979303</v>
      </c>
      <c r="F1877" s="103">
        <v>679225</v>
      </c>
      <c r="G1877" s="103">
        <v>6</v>
      </c>
      <c r="H1877" t="s">
        <v>54</v>
      </c>
      <c r="I1877" s="103"/>
    </row>
    <row r="1878" spans="1:9" x14ac:dyDescent="0.3">
      <c r="A1878" t="s">
        <v>1962</v>
      </c>
      <c r="B1878" t="s">
        <v>51</v>
      </c>
      <c r="C1878" t="s">
        <v>1763</v>
      </c>
      <c r="D1878" t="s">
        <v>777</v>
      </c>
      <c r="E1878" s="103">
        <v>1.5943494491209131</v>
      </c>
      <c r="F1878" s="103">
        <v>679225</v>
      </c>
      <c r="G1878" s="103">
        <v>6</v>
      </c>
      <c r="H1878" t="s">
        <v>54</v>
      </c>
      <c r="I1878" s="103"/>
    </row>
    <row r="1879" spans="1:9" x14ac:dyDescent="0.3">
      <c r="A1879" t="s">
        <v>1963</v>
      </c>
      <c r="B1879" t="s">
        <v>51</v>
      </c>
      <c r="C1879" t="s">
        <v>1763</v>
      </c>
      <c r="D1879" t="s">
        <v>776</v>
      </c>
      <c r="E1879" s="103">
        <v>3.9036923160703818</v>
      </c>
      <c r="F1879" s="103">
        <v>679225</v>
      </c>
      <c r="G1879" s="103">
        <v>6</v>
      </c>
      <c r="H1879" t="s">
        <v>54</v>
      </c>
      <c r="I1879" s="103"/>
    </row>
    <row r="1880" spans="1:9" x14ac:dyDescent="0.3">
      <c r="A1880" t="s">
        <v>1964</v>
      </c>
      <c r="B1880" t="s">
        <v>51</v>
      </c>
      <c r="C1880" t="s">
        <v>1764</v>
      </c>
      <c r="D1880" t="s">
        <v>40</v>
      </c>
      <c r="E1880" s="103">
        <v>1.8417572050992814</v>
      </c>
      <c r="F1880" s="103">
        <v>679225</v>
      </c>
      <c r="G1880" s="103">
        <v>6</v>
      </c>
      <c r="H1880" t="s">
        <v>54</v>
      </c>
      <c r="I1880" s="103"/>
    </row>
    <row r="1881" spans="1:9" x14ac:dyDescent="0.3">
      <c r="A1881" t="s">
        <v>5715</v>
      </c>
      <c r="B1881" t="s">
        <v>51</v>
      </c>
      <c r="C1881" t="s">
        <v>1764</v>
      </c>
      <c r="D1881" t="s">
        <v>5064</v>
      </c>
      <c r="E1881" s="103">
        <v>1.9023073964193902</v>
      </c>
      <c r="F1881" s="103">
        <v>679225</v>
      </c>
      <c r="G1881" s="103">
        <v>6</v>
      </c>
      <c r="H1881" t="s">
        <v>54</v>
      </c>
      <c r="I1881" s="103"/>
    </row>
    <row r="1882" spans="1:9" x14ac:dyDescent="0.3">
      <c r="A1882" t="s">
        <v>5716</v>
      </c>
      <c r="B1882" t="s">
        <v>51</v>
      </c>
      <c r="C1882" t="s">
        <v>1764</v>
      </c>
      <c r="D1882" t="s">
        <v>5065</v>
      </c>
      <c r="E1882" s="103">
        <v>1.8417572050992814</v>
      </c>
      <c r="F1882" s="103">
        <v>679225</v>
      </c>
      <c r="G1882" s="103">
        <v>6</v>
      </c>
      <c r="H1882" t="s">
        <v>54</v>
      </c>
      <c r="I1882" s="103"/>
    </row>
    <row r="1883" spans="1:9" x14ac:dyDescent="0.3">
      <c r="A1883" t="s">
        <v>5717</v>
      </c>
      <c r="B1883" t="s">
        <v>51</v>
      </c>
      <c r="C1883" t="s">
        <v>1764</v>
      </c>
      <c r="D1883" t="s">
        <v>5066</v>
      </c>
      <c r="E1883" s="103">
        <v>1.8995671768970539</v>
      </c>
      <c r="F1883" s="103">
        <v>679225</v>
      </c>
      <c r="G1883" s="103">
        <v>6</v>
      </c>
      <c r="H1883" t="s">
        <v>54</v>
      </c>
      <c r="I1883" s="103"/>
    </row>
    <row r="1884" spans="1:9" x14ac:dyDescent="0.3">
      <c r="A1884" t="s">
        <v>1965</v>
      </c>
      <c r="B1884" t="s">
        <v>51</v>
      </c>
      <c r="C1884" t="s">
        <v>1764</v>
      </c>
      <c r="D1884" t="s">
        <v>42</v>
      </c>
      <c r="E1884" s="103">
        <v>1.8790252711031274</v>
      </c>
      <c r="F1884" s="103">
        <v>679225</v>
      </c>
      <c r="G1884" s="103">
        <v>6</v>
      </c>
      <c r="H1884" t="s">
        <v>54</v>
      </c>
      <c r="I1884" s="103"/>
    </row>
    <row r="1885" spans="1:9" x14ac:dyDescent="0.3">
      <c r="A1885" t="s">
        <v>1966</v>
      </c>
      <c r="B1885" t="s">
        <v>51</v>
      </c>
      <c r="C1885" t="s">
        <v>1764</v>
      </c>
      <c r="D1885" t="s">
        <v>1763</v>
      </c>
      <c r="E1885" s="103">
        <v>1.9638415467289825</v>
      </c>
      <c r="F1885" s="103">
        <v>679225</v>
      </c>
      <c r="G1885" s="103">
        <v>6</v>
      </c>
      <c r="H1885" t="s">
        <v>54</v>
      </c>
      <c r="I1885" s="103"/>
    </row>
    <row r="1886" spans="1:9" x14ac:dyDescent="0.3">
      <c r="A1886" t="s">
        <v>1967</v>
      </c>
      <c r="B1886" t="s">
        <v>51</v>
      </c>
      <c r="C1886" t="s">
        <v>1764</v>
      </c>
      <c r="D1886" t="s">
        <v>1764</v>
      </c>
      <c r="E1886" s="103">
        <v>1</v>
      </c>
      <c r="F1886" s="103">
        <v>679225</v>
      </c>
      <c r="G1886" s="103">
        <v>6</v>
      </c>
      <c r="H1886" t="s">
        <v>54</v>
      </c>
      <c r="I1886" s="103"/>
    </row>
    <row r="1887" spans="1:9" x14ac:dyDescent="0.3">
      <c r="A1887" t="s">
        <v>1968</v>
      </c>
      <c r="B1887" t="s">
        <v>51</v>
      </c>
      <c r="C1887" t="s">
        <v>1764</v>
      </c>
      <c r="D1887" t="s">
        <v>340</v>
      </c>
      <c r="E1887" s="103">
        <v>1.8641297850492835</v>
      </c>
      <c r="F1887" s="103">
        <v>679225</v>
      </c>
      <c r="G1887" s="103">
        <v>6</v>
      </c>
      <c r="H1887" t="s">
        <v>54</v>
      </c>
      <c r="I1887" s="103"/>
    </row>
    <row r="1888" spans="1:9" x14ac:dyDescent="0.3">
      <c r="A1888" t="s">
        <v>1969</v>
      </c>
      <c r="B1888" t="s">
        <v>51</v>
      </c>
      <c r="C1888" t="s">
        <v>1764</v>
      </c>
      <c r="D1888" t="s">
        <v>777</v>
      </c>
      <c r="E1888" s="103">
        <v>3.1075844558935488</v>
      </c>
      <c r="F1888" s="103">
        <v>679225</v>
      </c>
      <c r="G1888" s="103">
        <v>6</v>
      </c>
      <c r="H1888" t="s">
        <v>54</v>
      </c>
      <c r="I1888" s="103"/>
    </row>
    <row r="1889" spans="1:9" x14ac:dyDescent="0.3">
      <c r="A1889" t="s">
        <v>1970</v>
      </c>
      <c r="B1889" t="s">
        <v>51</v>
      </c>
      <c r="C1889" t="s">
        <v>1764</v>
      </c>
      <c r="D1889" t="s">
        <v>776</v>
      </c>
      <c r="E1889" s="103">
        <v>7.6432270779609244</v>
      </c>
      <c r="F1889" s="103">
        <v>679225</v>
      </c>
      <c r="G1889" s="103">
        <v>6</v>
      </c>
      <c r="H1889" t="s">
        <v>54</v>
      </c>
      <c r="I1889" s="103"/>
    </row>
    <row r="1890" spans="1:9" x14ac:dyDescent="0.3">
      <c r="A1890" t="s">
        <v>924</v>
      </c>
      <c r="B1890" t="s">
        <v>51</v>
      </c>
      <c r="C1890" t="s">
        <v>340</v>
      </c>
      <c r="D1890" t="s">
        <v>40</v>
      </c>
      <c r="E1890" s="103">
        <v>1.0008457534481512</v>
      </c>
      <c r="F1890" s="103">
        <v>679225</v>
      </c>
      <c r="G1890" s="103">
        <v>6</v>
      </c>
      <c r="H1890" t="s">
        <v>54</v>
      </c>
      <c r="I1890" s="103"/>
    </row>
    <row r="1891" spans="1:9" x14ac:dyDescent="0.3">
      <c r="A1891" t="s">
        <v>5718</v>
      </c>
      <c r="B1891" t="s">
        <v>51</v>
      </c>
      <c r="C1891" t="s">
        <v>340</v>
      </c>
      <c r="D1891" t="s">
        <v>5064</v>
      </c>
      <c r="E1891" s="103">
        <v>1.0289711410048834</v>
      </c>
      <c r="F1891" s="103">
        <v>679225</v>
      </c>
      <c r="G1891" s="103">
        <v>6</v>
      </c>
      <c r="H1891" t="s">
        <v>54</v>
      </c>
      <c r="I1891" s="103"/>
    </row>
    <row r="1892" spans="1:9" x14ac:dyDescent="0.3">
      <c r="A1892" t="s">
        <v>5719</v>
      </c>
      <c r="B1892" t="s">
        <v>51</v>
      </c>
      <c r="C1892" t="s">
        <v>340</v>
      </c>
      <c r="D1892" t="s">
        <v>5065</v>
      </c>
      <c r="E1892" s="103">
        <v>1.0008457534481512</v>
      </c>
      <c r="F1892" s="103">
        <v>679225</v>
      </c>
      <c r="G1892" s="103">
        <v>6</v>
      </c>
      <c r="H1892" t="s">
        <v>54</v>
      </c>
      <c r="I1892" s="103"/>
    </row>
    <row r="1893" spans="1:9" x14ac:dyDescent="0.3">
      <c r="A1893" t="s">
        <v>5720</v>
      </c>
      <c r="B1893" t="s">
        <v>51</v>
      </c>
      <c r="C1893" t="s">
        <v>340</v>
      </c>
      <c r="D1893" t="s">
        <v>5066</v>
      </c>
      <c r="E1893" s="103">
        <v>1.0270136488105266</v>
      </c>
      <c r="F1893" s="103">
        <v>679225</v>
      </c>
      <c r="G1893" s="103">
        <v>6</v>
      </c>
      <c r="H1893" t="s">
        <v>54</v>
      </c>
      <c r="I1893" s="103"/>
    </row>
    <row r="1894" spans="1:9" x14ac:dyDescent="0.3">
      <c r="A1894" t="s">
        <v>922</v>
      </c>
      <c r="B1894" t="s">
        <v>51</v>
      </c>
      <c r="C1894" t="s">
        <v>340</v>
      </c>
      <c r="D1894" t="s">
        <v>42</v>
      </c>
      <c r="E1894" s="103">
        <v>1.0190315401941954</v>
      </c>
      <c r="F1894" s="103">
        <v>679225</v>
      </c>
      <c r="G1894" s="103">
        <v>6</v>
      </c>
      <c r="H1894" t="s">
        <v>54</v>
      </c>
      <c r="I1894" s="103"/>
    </row>
    <row r="1895" spans="1:9" x14ac:dyDescent="0.3">
      <c r="A1895" t="s">
        <v>1971</v>
      </c>
      <c r="B1895" t="s">
        <v>51</v>
      </c>
      <c r="C1895" t="s">
        <v>340</v>
      </c>
      <c r="D1895" t="s">
        <v>1763</v>
      </c>
      <c r="E1895" s="103">
        <v>1.0696545504913328</v>
      </c>
      <c r="F1895" s="103">
        <v>679225</v>
      </c>
      <c r="G1895" s="103">
        <v>6</v>
      </c>
      <c r="H1895" t="s">
        <v>54</v>
      </c>
      <c r="I1895" s="103"/>
    </row>
    <row r="1896" spans="1:9" x14ac:dyDescent="0.3">
      <c r="A1896" t="s">
        <v>1972</v>
      </c>
      <c r="B1896" t="s">
        <v>51</v>
      </c>
      <c r="C1896" t="s">
        <v>340</v>
      </c>
      <c r="D1896" t="s">
        <v>1764</v>
      </c>
      <c r="E1896" s="103">
        <v>0.61446857049225612</v>
      </c>
      <c r="F1896" s="103">
        <v>679225</v>
      </c>
      <c r="G1896" s="103">
        <v>6</v>
      </c>
      <c r="H1896" t="s">
        <v>54</v>
      </c>
      <c r="I1896" s="103"/>
    </row>
    <row r="1897" spans="1:9" x14ac:dyDescent="0.3">
      <c r="A1897" t="s">
        <v>923</v>
      </c>
      <c r="B1897" t="s">
        <v>51</v>
      </c>
      <c r="C1897" t="s">
        <v>340</v>
      </c>
      <c r="D1897" t="s">
        <v>340</v>
      </c>
      <c r="E1897" s="103">
        <v>1</v>
      </c>
      <c r="F1897" s="103">
        <v>679225</v>
      </c>
      <c r="G1897" s="103">
        <v>6</v>
      </c>
      <c r="H1897" t="s">
        <v>54</v>
      </c>
      <c r="I1897" s="103"/>
    </row>
    <row r="1898" spans="1:9" x14ac:dyDescent="0.3">
      <c r="A1898" t="s">
        <v>614</v>
      </c>
      <c r="B1898" t="s">
        <v>51</v>
      </c>
      <c r="C1898" t="s">
        <v>340</v>
      </c>
      <c r="D1898" t="s">
        <v>777</v>
      </c>
      <c r="E1898" s="103">
        <v>1.7024069974120881</v>
      </c>
      <c r="F1898" s="103">
        <v>679225</v>
      </c>
      <c r="G1898" s="103">
        <v>6</v>
      </c>
      <c r="H1898" t="s">
        <v>54</v>
      </c>
      <c r="I1898" s="103"/>
    </row>
    <row r="1899" spans="1:9" x14ac:dyDescent="0.3">
      <c r="A1899" t="s">
        <v>618</v>
      </c>
      <c r="B1899" t="s">
        <v>51</v>
      </c>
      <c r="C1899" t="s">
        <v>340</v>
      </c>
      <c r="D1899" t="s">
        <v>776</v>
      </c>
      <c r="E1899" s="103">
        <v>4.167726044117475</v>
      </c>
      <c r="F1899" s="103">
        <v>679225</v>
      </c>
      <c r="G1899" s="103">
        <v>6</v>
      </c>
      <c r="H1899" t="s">
        <v>54</v>
      </c>
      <c r="I1899" s="103"/>
    </row>
    <row r="1900" spans="1:9" x14ac:dyDescent="0.3">
      <c r="A1900" t="s">
        <v>8786</v>
      </c>
      <c r="B1900" t="s">
        <v>51</v>
      </c>
      <c r="C1900" t="s">
        <v>8750</v>
      </c>
      <c r="D1900" t="s">
        <v>40</v>
      </c>
      <c r="E1900" s="103">
        <v>3.9122316193228354E-2</v>
      </c>
      <c r="F1900" s="103">
        <v>679225</v>
      </c>
      <c r="G1900" s="103">
        <v>6</v>
      </c>
      <c r="H1900" t="s">
        <v>54</v>
      </c>
      <c r="I1900" s="103"/>
    </row>
    <row r="1901" spans="1:9" x14ac:dyDescent="0.3">
      <c r="A1901" t="s">
        <v>8954</v>
      </c>
      <c r="B1901" t="s">
        <v>51</v>
      </c>
      <c r="C1901" t="s">
        <v>8750</v>
      </c>
      <c r="D1901" t="s">
        <v>5064</v>
      </c>
      <c r="E1901" s="103">
        <v>4.0125107924139598E-2</v>
      </c>
      <c r="F1901" s="103">
        <v>679225</v>
      </c>
      <c r="G1901" s="103">
        <v>6</v>
      </c>
      <c r="H1901" t="s">
        <v>54</v>
      </c>
      <c r="I1901" s="103"/>
    </row>
    <row r="1902" spans="1:9" x14ac:dyDescent="0.3">
      <c r="A1902" t="s">
        <v>8955</v>
      </c>
      <c r="B1902" t="s">
        <v>51</v>
      </c>
      <c r="C1902" t="s">
        <v>8750</v>
      </c>
      <c r="D1902" t="s">
        <v>5065</v>
      </c>
      <c r="E1902" s="103">
        <v>3.9122316193228354E-2</v>
      </c>
      <c r="F1902" s="103">
        <v>679225</v>
      </c>
      <c r="G1902" s="103">
        <v>6</v>
      </c>
      <c r="H1902" t="s">
        <v>54</v>
      </c>
      <c r="I1902" s="103"/>
    </row>
    <row r="1903" spans="1:9" x14ac:dyDescent="0.3">
      <c r="A1903" t="s">
        <v>8956</v>
      </c>
      <c r="B1903" t="s">
        <v>51</v>
      </c>
      <c r="C1903" t="s">
        <v>8750</v>
      </c>
      <c r="D1903" t="s">
        <v>5066</v>
      </c>
      <c r="E1903" s="103">
        <v>4.0079104757928509E-2</v>
      </c>
      <c r="F1903" s="103">
        <v>679225</v>
      </c>
      <c r="G1903" s="103">
        <v>6</v>
      </c>
      <c r="H1903" t="s">
        <v>54</v>
      </c>
      <c r="I1903" s="103"/>
    </row>
    <row r="1904" spans="1:9" x14ac:dyDescent="0.3">
      <c r="A1904" t="s">
        <v>8787</v>
      </c>
      <c r="B1904" t="s">
        <v>51</v>
      </c>
      <c r="C1904" t="s">
        <v>8750</v>
      </c>
      <c r="D1904" t="s">
        <v>42</v>
      </c>
      <c r="E1904" s="103">
        <v>3.9751765217065964E-2</v>
      </c>
      <c r="F1904" s="103">
        <v>679225</v>
      </c>
      <c r="G1904" s="103">
        <v>6</v>
      </c>
      <c r="H1904" t="s">
        <v>54</v>
      </c>
      <c r="I1904" s="103"/>
    </row>
    <row r="1905" spans="1:9" x14ac:dyDescent="0.3">
      <c r="A1905" t="s">
        <v>8788</v>
      </c>
      <c r="B1905" t="s">
        <v>51</v>
      </c>
      <c r="C1905" t="s">
        <v>8750</v>
      </c>
      <c r="D1905" t="s">
        <v>1763</v>
      </c>
      <c r="E1905" s="103">
        <v>4.2399259605828181E-2</v>
      </c>
      <c r="F1905" s="103">
        <v>679225</v>
      </c>
      <c r="G1905" s="103">
        <v>6</v>
      </c>
      <c r="H1905" t="s">
        <v>54</v>
      </c>
      <c r="I1905" s="103"/>
    </row>
    <row r="1906" spans="1:9" x14ac:dyDescent="0.3">
      <c r="A1906" t="s">
        <v>8789</v>
      </c>
      <c r="B1906" t="s">
        <v>51</v>
      </c>
      <c r="C1906" t="s">
        <v>8750</v>
      </c>
      <c r="D1906" t="s">
        <v>1764</v>
      </c>
      <c r="E1906" s="103">
        <v>2.4915139528558481E-2</v>
      </c>
      <c r="F1906" s="103">
        <v>679225</v>
      </c>
      <c r="G1906" s="103">
        <v>6</v>
      </c>
      <c r="H1906" t="s">
        <v>54</v>
      </c>
      <c r="I1906" s="103"/>
    </row>
    <row r="1907" spans="1:9" x14ac:dyDescent="0.3">
      <c r="A1907" t="s">
        <v>8790</v>
      </c>
      <c r="B1907" t="s">
        <v>51</v>
      </c>
      <c r="C1907" t="s">
        <v>8750</v>
      </c>
      <c r="D1907" t="s">
        <v>340</v>
      </c>
      <c r="E1907" s="103">
        <v>3.9109930909599487E-2</v>
      </c>
      <c r="F1907" s="103">
        <v>679225</v>
      </c>
      <c r="G1907" s="103">
        <v>6</v>
      </c>
      <c r="H1907" t="s">
        <v>54</v>
      </c>
      <c r="I1907" s="103"/>
    </row>
    <row r="1908" spans="1:9" x14ac:dyDescent="0.3">
      <c r="A1908" t="s">
        <v>8791</v>
      </c>
      <c r="B1908" t="s">
        <v>51</v>
      </c>
      <c r="C1908" t="s">
        <v>8750</v>
      </c>
      <c r="D1908" t="s">
        <v>777</v>
      </c>
      <c r="E1908" s="103">
        <v>6.6748601650004763E-2</v>
      </c>
      <c r="F1908" s="103">
        <v>679225</v>
      </c>
      <c r="G1908" s="103">
        <v>6</v>
      </c>
      <c r="H1908" t="s">
        <v>54</v>
      </c>
      <c r="I1908" s="103"/>
    </row>
    <row r="1909" spans="1:9" x14ac:dyDescent="0.3">
      <c r="A1909" t="s">
        <v>8792</v>
      </c>
      <c r="B1909" t="s">
        <v>51</v>
      </c>
      <c r="C1909" t="s">
        <v>8750</v>
      </c>
      <c r="D1909" t="s">
        <v>776</v>
      </c>
      <c r="E1909" s="103">
        <v>0.1629904191278341</v>
      </c>
      <c r="F1909" s="103">
        <v>679225</v>
      </c>
      <c r="G1909" s="103">
        <v>6</v>
      </c>
      <c r="H1909" t="s">
        <v>54</v>
      </c>
      <c r="I1909" s="103"/>
    </row>
    <row r="1910" spans="1:9" x14ac:dyDescent="0.3">
      <c r="A1910" t="s">
        <v>9059</v>
      </c>
      <c r="B1910" t="s">
        <v>51</v>
      </c>
      <c r="C1910" t="s">
        <v>9007</v>
      </c>
      <c r="D1910" t="s">
        <v>40</v>
      </c>
      <c r="E1910" s="103">
        <v>1.0711432840314705E-2</v>
      </c>
      <c r="F1910" s="103">
        <v>679225</v>
      </c>
      <c r="G1910" s="103">
        <v>6</v>
      </c>
      <c r="H1910" t="s">
        <v>54</v>
      </c>
      <c r="I1910" s="103"/>
    </row>
    <row r="1911" spans="1:9" x14ac:dyDescent="0.3">
      <c r="A1911" t="s">
        <v>9060</v>
      </c>
      <c r="B1911" t="s">
        <v>51</v>
      </c>
      <c r="C1911" t="s">
        <v>9007</v>
      </c>
      <c r="D1911" t="s">
        <v>5064</v>
      </c>
      <c r="E1911" s="103">
        <v>1.1031443395603611E-2</v>
      </c>
      <c r="F1911" s="103">
        <v>679225</v>
      </c>
      <c r="G1911" s="103">
        <v>6</v>
      </c>
      <c r="H1911" t="s">
        <v>54</v>
      </c>
      <c r="I1911" s="103"/>
    </row>
    <row r="1912" spans="1:9" x14ac:dyDescent="0.3">
      <c r="A1912" t="s">
        <v>9061</v>
      </c>
      <c r="B1912" t="s">
        <v>51</v>
      </c>
      <c r="C1912" t="s">
        <v>9007</v>
      </c>
      <c r="D1912" t="s">
        <v>5065</v>
      </c>
      <c r="E1912" s="103">
        <v>1.0711432840314705E-2</v>
      </c>
      <c r="F1912" s="103">
        <v>679225</v>
      </c>
      <c r="G1912" s="103">
        <v>6</v>
      </c>
      <c r="H1912" t="s">
        <v>54</v>
      </c>
      <c r="I1912" s="103"/>
    </row>
    <row r="1913" spans="1:9" x14ac:dyDescent="0.3">
      <c r="A1913" t="s">
        <v>9062</v>
      </c>
      <c r="B1913" t="s">
        <v>51</v>
      </c>
      <c r="C1913" t="s">
        <v>9007</v>
      </c>
      <c r="D1913" t="s">
        <v>5066</v>
      </c>
      <c r="E1913" s="103">
        <v>1.1017535846746944E-2</v>
      </c>
      <c r="F1913" s="103">
        <v>679225</v>
      </c>
      <c r="G1913" s="103">
        <v>6</v>
      </c>
      <c r="H1913" t="s">
        <v>54</v>
      </c>
      <c r="I1913" s="103"/>
    </row>
    <row r="1914" spans="1:9" x14ac:dyDescent="0.3">
      <c r="A1914" t="s">
        <v>9063</v>
      </c>
      <c r="B1914" t="s">
        <v>51</v>
      </c>
      <c r="C1914" t="s">
        <v>9007</v>
      </c>
      <c r="D1914" t="s">
        <v>42</v>
      </c>
      <c r="E1914" s="103">
        <v>1.092578085005347E-2</v>
      </c>
      <c r="F1914" s="103">
        <v>679225</v>
      </c>
      <c r="G1914" s="103">
        <v>6</v>
      </c>
      <c r="H1914" t="s">
        <v>54</v>
      </c>
      <c r="I1914" s="103"/>
    </row>
    <row r="1915" spans="1:9" x14ac:dyDescent="0.3">
      <c r="A1915" t="s">
        <v>9064</v>
      </c>
      <c r="B1915" t="s">
        <v>51</v>
      </c>
      <c r="C1915" t="s">
        <v>9007</v>
      </c>
      <c r="D1915" t="s">
        <v>1763</v>
      </c>
      <c r="E1915" s="103">
        <v>1.1775445707728007E-2</v>
      </c>
      <c r="F1915" s="103">
        <v>679225</v>
      </c>
      <c r="G1915" s="103">
        <v>6</v>
      </c>
      <c r="H1915" t="s">
        <v>54</v>
      </c>
      <c r="I1915" s="103"/>
    </row>
    <row r="1916" spans="1:9" x14ac:dyDescent="0.3">
      <c r="A1916" t="s">
        <v>9065</v>
      </c>
      <c r="B1916" t="s">
        <v>51</v>
      </c>
      <c r="C1916" t="s">
        <v>9007</v>
      </c>
      <c r="D1916" t="s">
        <v>1764</v>
      </c>
      <c r="E1916" s="103">
        <v>6.8177110745768696E-3</v>
      </c>
      <c r="F1916" s="103">
        <v>679225</v>
      </c>
      <c r="G1916" s="103">
        <v>6</v>
      </c>
      <c r="H1916" t="s">
        <v>54</v>
      </c>
      <c r="I1916" s="103"/>
    </row>
    <row r="1917" spans="1:9" x14ac:dyDescent="0.3">
      <c r="A1917" t="s">
        <v>9066</v>
      </c>
      <c r="B1917" t="s">
        <v>51</v>
      </c>
      <c r="C1917" t="s">
        <v>9007</v>
      </c>
      <c r="D1917" t="s">
        <v>340</v>
      </c>
      <c r="E1917" s="103">
        <v>1.0689989506336314E-2</v>
      </c>
      <c r="F1917" s="103">
        <v>679225</v>
      </c>
      <c r="G1917" s="103">
        <v>6</v>
      </c>
      <c r="H1917" t="s">
        <v>54</v>
      </c>
      <c r="I1917" s="103"/>
    </row>
    <row r="1918" spans="1:9" x14ac:dyDescent="0.3">
      <c r="A1918" t="s">
        <v>9067</v>
      </c>
      <c r="B1918" t="s">
        <v>51</v>
      </c>
      <c r="C1918" t="s">
        <v>9007</v>
      </c>
      <c r="D1918" t="s">
        <v>777</v>
      </c>
      <c r="E1918" s="103">
        <v>1.8109548447154244E-2</v>
      </c>
      <c r="F1918" s="103">
        <v>679225</v>
      </c>
      <c r="G1918" s="103">
        <v>6</v>
      </c>
      <c r="H1918" t="s">
        <v>54</v>
      </c>
      <c r="I1918" s="103"/>
    </row>
    <row r="1919" spans="1:9" x14ac:dyDescent="0.3">
      <c r="A1919" t="s">
        <v>9068</v>
      </c>
      <c r="B1919" t="s">
        <v>51</v>
      </c>
      <c r="C1919" t="s">
        <v>9007</v>
      </c>
      <c r="D1919" t="s">
        <v>776</v>
      </c>
      <c r="E1919" s="103">
        <v>4.4568133996729188E-2</v>
      </c>
      <c r="F1919" s="103">
        <v>679225</v>
      </c>
      <c r="G1919" s="103">
        <v>6</v>
      </c>
      <c r="H1919" t="s">
        <v>54</v>
      </c>
      <c r="I1919" s="103"/>
    </row>
    <row r="1920" spans="1:9" x14ac:dyDescent="0.3">
      <c r="A1920" t="s">
        <v>927</v>
      </c>
      <c r="B1920" t="s">
        <v>51</v>
      </c>
      <c r="C1920" t="s">
        <v>353</v>
      </c>
      <c r="D1920" t="s">
        <v>40</v>
      </c>
      <c r="E1920" s="103">
        <v>2.5329184316883097E-2</v>
      </c>
      <c r="F1920" s="103">
        <v>679225</v>
      </c>
      <c r="G1920" s="103">
        <v>6</v>
      </c>
      <c r="H1920" t="s">
        <v>54</v>
      </c>
      <c r="I1920" s="103"/>
    </row>
    <row r="1921" spans="1:9" x14ac:dyDescent="0.3">
      <c r="A1921" t="s">
        <v>5721</v>
      </c>
      <c r="B1921" t="s">
        <v>51</v>
      </c>
      <c r="C1921" t="s">
        <v>353</v>
      </c>
      <c r="D1921" t="s">
        <v>5064</v>
      </c>
      <c r="E1921" s="103">
        <v>2.7536707123868701E-2</v>
      </c>
      <c r="F1921" s="103">
        <v>679225</v>
      </c>
      <c r="G1921" s="103">
        <v>6</v>
      </c>
      <c r="H1921" t="s">
        <v>54</v>
      </c>
      <c r="I1921" s="103"/>
    </row>
    <row r="1922" spans="1:9" x14ac:dyDescent="0.3">
      <c r="A1922" t="s">
        <v>5722</v>
      </c>
      <c r="B1922" t="s">
        <v>51</v>
      </c>
      <c r="C1922" t="s">
        <v>353</v>
      </c>
      <c r="D1922" t="s">
        <v>5065</v>
      </c>
      <c r="E1922" s="103">
        <v>2.5329184316883097E-2</v>
      </c>
      <c r="F1922" s="103">
        <v>679225</v>
      </c>
      <c r="G1922" s="103">
        <v>6</v>
      </c>
      <c r="H1922" t="s">
        <v>54</v>
      </c>
      <c r="I1922" s="103"/>
    </row>
    <row r="1923" spans="1:9" x14ac:dyDescent="0.3">
      <c r="A1923" t="s">
        <v>5723</v>
      </c>
      <c r="B1923" t="s">
        <v>51</v>
      </c>
      <c r="C1923" t="s">
        <v>353</v>
      </c>
      <c r="D1923" t="s">
        <v>5066</v>
      </c>
      <c r="E1923" s="103">
        <v>2.7527865209198258E-2</v>
      </c>
      <c r="F1923" s="103">
        <v>679225</v>
      </c>
      <c r="G1923" s="103">
        <v>6</v>
      </c>
      <c r="H1923" t="s">
        <v>54</v>
      </c>
      <c r="I1923" s="103"/>
    </row>
    <row r="1924" spans="1:9" x14ac:dyDescent="0.3">
      <c r="A1924" t="s">
        <v>925</v>
      </c>
      <c r="B1924" t="s">
        <v>51</v>
      </c>
      <c r="C1924" t="s">
        <v>353</v>
      </c>
      <c r="D1924" t="s">
        <v>42</v>
      </c>
      <c r="E1924" s="103">
        <v>2.7207375220681292E-2</v>
      </c>
      <c r="F1924" s="103">
        <v>679225</v>
      </c>
      <c r="G1924" s="103">
        <v>6</v>
      </c>
      <c r="H1924" t="s">
        <v>54</v>
      </c>
      <c r="I1924" s="103"/>
    </row>
    <row r="1925" spans="1:9" x14ac:dyDescent="0.3">
      <c r="A1925" t="s">
        <v>1977</v>
      </c>
      <c r="B1925" t="s">
        <v>51</v>
      </c>
      <c r="C1925" t="s">
        <v>353</v>
      </c>
      <c r="D1925" t="s">
        <v>1763</v>
      </c>
      <c r="E1925" s="103">
        <v>2.8450664400795821E-2</v>
      </c>
      <c r="F1925" s="103">
        <v>679225</v>
      </c>
      <c r="G1925" s="103">
        <v>6</v>
      </c>
      <c r="H1925" t="s">
        <v>54</v>
      </c>
      <c r="I1925" s="103"/>
    </row>
    <row r="1926" spans="1:9" x14ac:dyDescent="0.3">
      <c r="A1926" t="s">
        <v>1978</v>
      </c>
      <c r="B1926" t="s">
        <v>51</v>
      </c>
      <c r="C1926" t="s">
        <v>353</v>
      </c>
      <c r="D1926" t="s">
        <v>1764</v>
      </c>
      <c r="E1926" s="103">
        <v>1.408819772475832E-2</v>
      </c>
      <c r="F1926" s="103">
        <v>679225</v>
      </c>
      <c r="G1926" s="103">
        <v>6</v>
      </c>
      <c r="H1926" t="s">
        <v>54</v>
      </c>
      <c r="I1926" s="103"/>
    </row>
    <row r="1927" spans="1:9" x14ac:dyDescent="0.3">
      <c r="A1927" t="s">
        <v>926</v>
      </c>
      <c r="B1927" t="s">
        <v>51</v>
      </c>
      <c r="C1927" t="s">
        <v>353</v>
      </c>
      <c r="D1927" t="s">
        <v>340</v>
      </c>
      <c r="E1927" s="103">
        <v>2.6973170905261561E-2</v>
      </c>
      <c r="F1927" s="103">
        <v>679225</v>
      </c>
      <c r="G1927" s="103">
        <v>6</v>
      </c>
      <c r="H1927" t="s">
        <v>54</v>
      </c>
      <c r="I1927" s="103"/>
    </row>
    <row r="1928" spans="1:9" x14ac:dyDescent="0.3">
      <c r="A1928" t="s">
        <v>622</v>
      </c>
      <c r="B1928" t="s">
        <v>51</v>
      </c>
      <c r="C1928" t="s">
        <v>353</v>
      </c>
      <c r="D1928" t="s">
        <v>777</v>
      </c>
      <c r="E1928" s="103">
        <v>4.2719751076472655E-2</v>
      </c>
      <c r="F1928" s="103">
        <v>679225</v>
      </c>
      <c r="G1928" s="103">
        <v>6</v>
      </c>
      <c r="H1928" t="s">
        <v>54</v>
      </c>
      <c r="I1928" s="103"/>
    </row>
    <row r="1929" spans="1:9" x14ac:dyDescent="0.3">
      <c r="A1929" t="s">
        <v>623</v>
      </c>
      <c r="B1929" t="s">
        <v>51</v>
      </c>
      <c r="C1929" t="s">
        <v>353</v>
      </c>
      <c r="D1929" t="s">
        <v>776</v>
      </c>
      <c r="E1929" s="103">
        <v>0.10567969434159924</v>
      </c>
      <c r="F1929" s="103">
        <v>679225</v>
      </c>
      <c r="G1929" s="103">
        <v>6</v>
      </c>
      <c r="H1929" t="s">
        <v>54</v>
      </c>
      <c r="I1929" s="103"/>
    </row>
    <row r="1930" spans="1:9" x14ac:dyDescent="0.3">
      <c r="A1930" t="s">
        <v>4473</v>
      </c>
      <c r="B1930" t="s">
        <v>51</v>
      </c>
      <c r="C1930" t="s">
        <v>4351</v>
      </c>
      <c r="D1930" t="s">
        <v>40</v>
      </c>
      <c r="E1930" s="103">
        <v>1.0260798529475659E-3</v>
      </c>
      <c r="F1930" s="103">
        <v>679225</v>
      </c>
      <c r="G1930" s="103">
        <v>6</v>
      </c>
      <c r="H1930" t="s">
        <v>54</v>
      </c>
      <c r="I1930" s="103"/>
    </row>
    <row r="1931" spans="1:9" x14ac:dyDescent="0.3">
      <c r="A1931" t="s">
        <v>5619</v>
      </c>
      <c r="B1931" t="s">
        <v>51</v>
      </c>
      <c r="C1931" t="s">
        <v>4351</v>
      </c>
      <c r="D1931" t="s">
        <v>5064</v>
      </c>
      <c r="E1931" s="103">
        <v>1.0502512684559019E-3</v>
      </c>
      <c r="F1931" s="103">
        <v>679225</v>
      </c>
      <c r="G1931" s="103">
        <v>6</v>
      </c>
      <c r="H1931" t="s">
        <v>54</v>
      </c>
      <c r="I1931" s="103"/>
    </row>
    <row r="1932" spans="1:9" x14ac:dyDescent="0.3">
      <c r="A1932" t="s">
        <v>5620</v>
      </c>
      <c r="B1932" t="s">
        <v>51</v>
      </c>
      <c r="C1932" t="s">
        <v>4351</v>
      </c>
      <c r="D1932" t="s">
        <v>5065</v>
      </c>
      <c r="E1932" s="103">
        <v>1.0260798529475659E-3</v>
      </c>
      <c r="F1932" s="103">
        <v>679225</v>
      </c>
      <c r="G1932" s="103">
        <v>6</v>
      </c>
      <c r="H1932" t="s">
        <v>54</v>
      </c>
      <c r="I1932" s="103"/>
    </row>
    <row r="1933" spans="1:9" x14ac:dyDescent="0.3">
      <c r="A1933" t="s">
        <v>5621</v>
      </c>
      <c r="B1933" t="s">
        <v>51</v>
      </c>
      <c r="C1933" t="s">
        <v>4351</v>
      </c>
      <c r="D1933" t="s">
        <v>5066</v>
      </c>
      <c r="E1933" s="103">
        <v>1.0342728669521578E-3</v>
      </c>
      <c r="F1933" s="103">
        <v>679225</v>
      </c>
      <c r="G1933" s="103">
        <v>6</v>
      </c>
      <c r="H1933" t="s">
        <v>54</v>
      </c>
      <c r="I1933" s="103"/>
    </row>
    <row r="1934" spans="1:9" x14ac:dyDescent="0.3">
      <c r="A1934" t="s">
        <v>4474</v>
      </c>
      <c r="B1934" t="s">
        <v>51</v>
      </c>
      <c r="C1934" t="s">
        <v>4351</v>
      </c>
      <c r="D1934" t="s">
        <v>42</v>
      </c>
      <c r="E1934" s="103">
        <v>1.0395614340393861E-3</v>
      </c>
      <c r="F1934" s="103">
        <v>679225</v>
      </c>
      <c r="G1934" s="103">
        <v>6</v>
      </c>
      <c r="H1934" t="s">
        <v>54</v>
      </c>
      <c r="I1934" s="103"/>
    </row>
    <row r="1935" spans="1:9" x14ac:dyDescent="0.3">
      <c r="A1935" t="s">
        <v>4475</v>
      </c>
      <c r="B1935" t="s">
        <v>51</v>
      </c>
      <c r="C1935" t="s">
        <v>4351</v>
      </c>
      <c r="D1935" t="s">
        <v>1763</v>
      </c>
      <c r="E1935" s="103">
        <v>1.094513305180888E-3</v>
      </c>
      <c r="F1935" s="103">
        <v>679225</v>
      </c>
      <c r="G1935" s="103">
        <v>6</v>
      </c>
      <c r="H1935" t="s">
        <v>54</v>
      </c>
      <c r="I1935" s="103"/>
    </row>
    <row r="1936" spans="1:9" x14ac:dyDescent="0.3">
      <c r="A1936" t="s">
        <v>4476</v>
      </c>
      <c r="B1936" t="s">
        <v>51</v>
      </c>
      <c r="C1936" t="s">
        <v>4351</v>
      </c>
      <c r="D1936" t="s">
        <v>1764</v>
      </c>
      <c r="E1936" s="103">
        <v>6.0937670346836604E-4</v>
      </c>
      <c r="F1936" s="103">
        <v>679225</v>
      </c>
      <c r="G1936" s="103">
        <v>6</v>
      </c>
      <c r="H1936" t="s">
        <v>54</v>
      </c>
      <c r="I1936" s="103"/>
    </row>
    <row r="1937" spans="1:9" x14ac:dyDescent="0.3">
      <c r="A1937" t="s">
        <v>4477</v>
      </c>
      <c r="B1937" t="s">
        <v>51</v>
      </c>
      <c r="C1937" t="s">
        <v>4351</v>
      </c>
      <c r="D1937" t="s">
        <v>340</v>
      </c>
      <c r="E1937" s="103">
        <v>1.0175993310096324E-3</v>
      </c>
      <c r="F1937" s="103">
        <v>679225</v>
      </c>
      <c r="G1937" s="103">
        <v>6</v>
      </c>
      <c r="H1937" t="s">
        <v>54</v>
      </c>
      <c r="I1937" s="103"/>
    </row>
    <row r="1938" spans="1:9" x14ac:dyDescent="0.3">
      <c r="A1938" t="s">
        <v>4478</v>
      </c>
      <c r="B1938" t="s">
        <v>51</v>
      </c>
      <c r="C1938" t="s">
        <v>4351</v>
      </c>
      <c r="D1938" t="s">
        <v>777</v>
      </c>
      <c r="E1938" s="103">
        <v>1.6645979071841525E-3</v>
      </c>
      <c r="F1938" s="103">
        <v>679225</v>
      </c>
      <c r="G1938" s="103">
        <v>6</v>
      </c>
      <c r="H1938" t="s">
        <v>54</v>
      </c>
      <c r="I1938" s="103"/>
    </row>
    <row r="1939" spans="1:9" x14ac:dyDescent="0.3">
      <c r="A1939" t="s">
        <v>4479</v>
      </c>
      <c r="B1939" t="s">
        <v>51</v>
      </c>
      <c r="C1939" t="s">
        <v>4351</v>
      </c>
      <c r="D1939" t="s">
        <v>776</v>
      </c>
      <c r="E1939" s="103">
        <v>4.3093728371079304E-3</v>
      </c>
      <c r="F1939" s="103">
        <v>679225</v>
      </c>
      <c r="G1939" s="103">
        <v>6</v>
      </c>
      <c r="H1939" t="s">
        <v>54</v>
      </c>
      <c r="I1939" s="103"/>
    </row>
    <row r="1940" spans="1:9" x14ac:dyDescent="0.3">
      <c r="A1940" t="s">
        <v>4459</v>
      </c>
      <c r="B1940" t="s">
        <v>51</v>
      </c>
      <c r="C1940" t="s">
        <v>4352</v>
      </c>
      <c r="D1940" t="s">
        <v>40</v>
      </c>
      <c r="E1940" s="103">
        <v>0</v>
      </c>
      <c r="F1940" s="103">
        <v>679225</v>
      </c>
      <c r="G1940" s="103">
        <v>6</v>
      </c>
      <c r="H1940" t="s">
        <v>54</v>
      </c>
      <c r="I1940" s="103"/>
    </row>
    <row r="1941" spans="1:9" x14ac:dyDescent="0.3">
      <c r="A1941" t="s">
        <v>5622</v>
      </c>
      <c r="B1941" t="s">
        <v>51</v>
      </c>
      <c r="C1941" t="s">
        <v>4352</v>
      </c>
      <c r="D1941" t="s">
        <v>5064</v>
      </c>
      <c r="E1941" s="103">
        <v>0</v>
      </c>
      <c r="F1941" s="103">
        <v>679225</v>
      </c>
      <c r="G1941" s="103">
        <v>6</v>
      </c>
      <c r="H1941" t="s">
        <v>54</v>
      </c>
      <c r="I1941" s="103"/>
    </row>
    <row r="1942" spans="1:9" x14ac:dyDescent="0.3">
      <c r="A1942" t="s">
        <v>5623</v>
      </c>
      <c r="B1942" t="s">
        <v>51</v>
      </c>
      <c r="C1942" t="s">
        <v>4352</v>
      </c>
      <c r="D1942" t="s">
        <v>5065</v>
      </c>
      <c r="E1942" s="103">
        <v>0</v>
      </c>
      <c r="F1942" s="103">
        <v>679225</v>
      </c>
      <c r="G1942" s="103">
        <v>6</v>
      </c>
      <c r="H1942" t="s">
        <v>54</v>
      </c>
      <c r="I1942" s="103"/>
    </row>
    <row r="1943" spans="1:9" x14ac:dyDescent="0.3">
      <c r="A1943" t="s">
        <v>5624</v>
      </c>
      <c r="B1943" t="s">
        <v>51</v>
      </c>
      <c r="C1943" t="s">
        <v>4352</v>
      </c>
      <c r="D1943" t="s">
        <v>5066</v>
      </c>
      <c r="E1943" s="103">
        <v>0</v>
      </c>
      <c r="F1943" s="103">
        <v>679225</v>
      </c>
      <c r="G1943" s="103">
        <v>6</v>
      </c>
      <c r="H1943" t="s">
        <v>54</v>
      </c>
      <c r="I1943" s="103"/>
    </row>
    <row r="1944" spans="1:9" x14ac:dyDescent="0.3">
      <c r="A1944" t="s">
        <v>4460</v>
      </c>
      <c r="B1944" t="s">
        <v>51</v>
      </c>
      <c r="C1944" t="s">
        <v>4352</v>
      </c>
      <c r="D1944" t="s">
        <v>42</v>
      </c>
      <c r="E1944" s="103">
        <v>0</v>
      </c>
      <c r="F1944" s="103">
        <v>679225</v>
      </c>
      <c r="G1944" s="103">
        <v>6</v>
      </c>
      <c r="H1944" t="s">
        <v>54</v>
      </c>
      <c r="I1944" s="103"/>
    </row>
    <row r="1945" spans="1:9" x14ac:dyDescent="0.3">
      <c r="A1945" t="s">
        <v>4461</v>
      </c>
      <c r="B1945" t="s">
        <v>51</v>
      </c>
      <c r="C1945" t="s">
        <v>4352</v>
      </c>
      <c r="D1945" t="s">
        <v>1763</v>
      </c>
      <c r="E1945" s="103">
        <v>0</v>
      </c>
      <c r="F1945" s="103">
        <v>679225</v>
      </c>
      <c r="G1945" s="103">
        <v>6</v>
      </c>
      <c r="H1945" t="s">
        <v>54</v>
      </c>
      <c r="I1945" s="103"/>
    </row>
    <row r="1946" spans="1:9" x14ac:dyDescent="0.3">
      <c r="A1946" t="s">
        <v>4462</v>
      </c>
      <c r="B1946" t="s">
        <v>51</v>
      </c>
      <c r="C1946" t="s">
        <v>4352</v>
      </c>
      <c r="D1946" t="s">
        <v>1764</v>
      </c>
      <c r="E1946" s="103">
        <v>0</v>
      </c>
      <c r="F1946" s="103">
        <v>679225</v>
      </c>
      <c r="G1946" s="103">
        <v>6</v>
      </c>
      <c r="H1946" t="s">
        <v>54</v>
      </c>
      <c r="I1946" s="103"/>
    </row>
    <row r="1947" spans="1:9" x14ac:dyDescent="0.3">
      <c r="A1947" t="s">
        <v>4463</v>
      </c>
      <c r="B1947" t="s">
        <v>51</v>
      </c>
      <c r="C1947" t="s">
        <v>4352</v>
      </c>
      <c r="D1947" t="s">
        <v>340</v>
      </c>
      <c r="E1947" s="103">
        <v>0</v>
      </c>
      <c r="F1947" s="103">
        <v>679225</v>
      </c>
      <c r="G1947" s="103">
        <v>6</v>
      </c>
      <c r="H1947" t="s">
        <v>54</v>
      </c>
      <c r="I1947" s="103"/>
    </row>
    <row r="1948" spans="1:9" x14ac:dyDescent="0.3">
      <c r="A1948" t="s">
        <v>4464</v>
      </c>
      <c r="B1948" t="s">
        <v>51</v>
      </c>
      <c r="C1948" t="s">
        <v>4352</v>
      </c>
      <c r="D1948" t="s">
        <v>777</v>
      </c>
      <c r="E1948" s="103">
        <v>0</v>
      </c>
      <c r="F1948" s="103">
        <v>679225</v>
      </c>
      <c r="G1948" s="103">
        <v>6</v>
      </c>
      <c r="H1948" t="s">
        <v>54</v>
      </c>
      <c r="I1948" s="103"/>
    </row>
    <row r="1949" spans="1:9" x14ac:dyDescent="0.3">
      <c r="A1949" t="s">
        <v>4465</v>
      </c>
      <c r="B1949" t="s">
        <v>51</v>
      </c>
      <c r="C1949" t="s">
        <v>4352</v>
      </c>
      <c r="D1949" t="s">
        <v>776</v>
      </c>
      <c r="E1949" s="103">
        <v>0</v>
      </c>
      <c r="F1949" s="103">
        <v>679225</v>
      </c>
      <c r="G1949" s="103">
        <v>6</v>
      </c>
      <c r="H1949" t="s">
        <v>54</v>
      </c>
      <c r="I1949" s="103"/>
    </row>
    <row r="1950" spans="1:9" x14ac:dyDescent="0.3">
      <c r="A1950" t="s">
        <v>4466</v>
      </c>
      <c r="B1950" t="s">
        <v>51</v>
      </c>
      <c r="C1950" t="s">
        <v>4353</v>
      </c>
      <c r="D1950" t="s">
        <v>40</v>
      </c>
      <c r="E1950" s="103">
        <v>6.6707658192476571E-4</v>
      </c>
      <c r="F1950" s="103">
        <v>679225</v>
      </c>
      <c r="G1950" s="103">
        <v>6</v>
      </c>
      <c r="H1950" t="s">
        <v>54</v>
      </c>
      <c r="I1950" s="103"/>
    </row>
    <row r="1951" spans="1:9" x14ac:dyDescent="0.3">
      <c r="A1951" t="s">
        <v>5625</v>
      </c>
      <c r="B1951" t="s">
        <v>51</v>
      </c>
      <c r="C1951" t="s">
        <v>4353</v>
      </c>
      <c r="D1951" t="s">
        <v>5064</v>
      </c>
      <c r="E1951" s="103">
        <v>6.8572869472750353E-4</v>
      </c>
      <c r="F1951" s="103">
        <v>679225</v>
      </c>
      <c r="G1951" s="103">
        <v>6</v>
      </c>
      <c r="H1951" t="s">
        <v>54</v>
      </c>
      <c r="I1951" s="103"/>
    </row>
    <row r="1952" spans="1:9" x14ac:dyDescent="0.3">
      <c r="A1952" t="s">
        <v>5626</v>
      </c>
      <c r="B1952" t="s">
        <v>51</v>
      </c>
      <c r="C1952" t="s">
        <v>4353</v>
      </c>
      <c r="D1952" t="s">
        <v>5065</v>
      </c>
      <c r="E1952" s="103">
        <v>6.6707658192476571E-4</v>
      </c>
      <c r="F1952" s="103">
        <v>679225</v>
      </c>
      <c r="G1952" s="103">
        <v>6</v>
      </c>
      <c r="H1952" t="s">
        <v>54</v>
      </c>
      <c r="I1952" s="103"/>
    </row>
    <row r="1953" spans="1:9" x14ac:dyDescent="0.3">
      <c r="A1953" t="s">
        <v>5627</v>
      </c>
      <c r="B1953" t="s">
        <v>51</v>
      </c>
      <c r="C1953" t="s">
        <v>4353</v>
      </c>
      <c r="D1953" t="s">
        <v>5066</v>
      </c>
      <c r="E1953" s="103">
        <v>6.7201724728294598E-4</v>
      </c>
      <c r="F1953" s="103">
        <v>679225</v>
      </c>
      <c r="G1953" s="103">
        <v>6</v>
      </c>
      <c r="H1953" t="s">
        <v>54</v>
      </c>
      <c r="I1953" s="103"/>
    </row>
    <row r="1954" spans="1:9" x14ac:dyDescent="0.3">
      <c r="A1954" t="s">
        <v>4467</v>
      </c>
      <c r="B1954" t="s">
        <v>51</v>
      </c>
      <c r="C1954" t="s">
        <v>4353</v>
      </c>
      <c r="D1954" t="s">
        <v>42</v>
      </c>
      <c r="E1954" s="103">
        <v>6.7891099432258858E-4</v>
      </c>
      <c r="F1954" s="103">
        <v>679225</v>
      </c>
      <c r="G1954" s="103">
        <v>6</v>
      </c>
      <c r="H1954" t="s">
        <v>54</v>
      </c>
      <c r="I1954" s="103"/>
    </row>
    <row r="1955" spans="1:9" x14ac:dyDescent="0.3">
      <c r="A1955" t="s">
        <v>4468</v>
      </c>
      <c r="B1955" t="s">
        <v>51</v>
      </c>
      <c r="C1955" t="s">
        <v>4353</v>
      </c>
      <c r="D1955" t="s">
        <v>1763</v>
      </c>
      <c r="E1955" s="103">
        <v>7.1859699483856922E-4</v>
      </c>
      <c r="F1955" s="103">
        <v>679225</v>
      </c>
      <c r="G1955" s="103">
        <v>6</v>
      </c>
      <c r="H1955" t="s">
        <v>54</v>
      </c>
      <c r="I1955" s="103"/>
    </row>
    <row r="1956" spans="1:9" x14ac:dyDescent="0.3">
      <c r="A1956" t="s">
        <v>4469</v>
      </c>
      <c r="B1956" t="s">
        <v>51</v>
      </c>
      <c r="C1956" t="s">
        <v>4353</v>
      </c>
      <c r="D1956" t="s">
        <v>1764</v>
      </c>
      <c r="E1956" s="103">
        <v>4.2012889459006817E-4</v>
      </c>
      <c r="F1956" s="103">
        <v>679225</v>
      </c>
      <c r="G1956" s="103">
        <v>6</v>
      </c>
      <c r="H1956" t="s">
        <v>54</v>
      </c>
      <c r="I1956" s="103"/>
    </row>
    <row r="1957" spans="1:9" x14ac:dyDescent="0.3">
      <c r="A1957" t="s">
        <v>4470</v>
      </c>
      <c r="B1957" t="s">
        <v>51</v>
      </c>
      <c r="C1957" t="s">
        <v>4353</v>
      </c>
      <c r="D1957" t="s">
        <v>340</v>
      </c>
      <c r="E1957" s="103">
        <v>6.6378353310864125E-4</v>
      </c>
      <c r="F1957" s="103">
        <v>679225</v>
      </c>
      <c r="G1957" s="103">
        <v>6</v>
      </c>
      <c r="H1957" t="s">
        <v>54</v>
      </c>
      <c r="I1957" s="103"/>
    </row>
    <row r="1958" spans="1:9" x14ac:dyDescent="0.3">
      <c r="A1958" t="s">
        <v>4471</v>
      </c>
      <c r="B1958" t="s">
        <v>51</v>
      </c>
      <c r="C1958" t="s">
        <v>4353</v>
      </c>
      <c r="D1958" t="s">
        <v>777</v>
      </c>
      <c r="E1958" s="103">
        <v>1.0783207848483706E-3</v>
      </c>
      <c r="F1958" s="103">
        <v>679225</v>
      </c>
      <c r="G1958" s="103">
        <v>6</v>
      </c>
      <c r="H1958" t="s">
        <v>54</v>
      </c>
      <c r="I1958" s="103"/>
    </row>
    <row r="1959" spans="1:9" x14ac:dyDescent="0.3">
      <c r="A1959" t="s">
        <v>4472</v>
      </c>
      <c r="B1959" t="s">
        <v>51</v>
      </c>
      <c r="C1959" t="s">
        <v>4353</v>
      </c>
      <c r="D1959" t="s">
        <v>776</v>
      </c>
      <c r="E1959" s="103">
        <v>2.8280641033672578E-3</v>
      </c>
      <c r="F1959" s="103">
        <v>679225</v>
      </c>
      <c r="G1959" s="103">
        <v>6</v>
      </c>
      <c r="H1959" t="s">
        <v>54</v>
      </c>
      <c r="I1959" s="103"/>
    </row>
    <row r="1960" spans="1:9" x14ac:dyDescent="0.3">
      <c r="A1960" t="s">
        <v>7437</v>
      </c>
      <c r="B1960" t="s">
        <v>51</v>
      </c>
      <c r="C1960" t="s">
        <v>7386</v>
      </c>
      <c r="D1960" t="s">
        <v>40</v>
      </c>
      <c r="E1960" s="103">
        <v>3.5900327102280017E-4</v>
      </c>
      <c r="F1960" s="103">
        <v>679225</v>
      </c>
      <c r="G1960" s="103">
        <v>6</v>
      </c>
      <c r="H1960" t="s">
        <v>54</v>
      </c>
      <c r="I1960" s="103"/>
    </row>
    <row r="1961" spans="1:9" x14ac:dyDescent="0.3">
      <c r="A1961" t="s">
        <v>7438</v>
      </c>
      <c r="B1961" t="s">
        <v>51</v>
      </c>
      <c r="C1961" t="s">
        <v>7386</v>
      </c>
      <c r="D1961" t="s">
        <v>5064</v>
      </c>
      <c r="E1961" s="103">
        <v>3.6452257372839844E-4</v>
      </c>
      <c r="F1961" s="103">
        <v>679225</v>
      </c>
      <c r="G1961" s="103">
        <v>6</v>
      </c>
      <c r="H1961" t="s">
        <v>54</v>
      </c>
      <c r="I1961" s="103"/>
    </row>
    <row r="1962" spans="1:9" x14ac:dyDescent="0.3">
      <c r="A1962" t="s">
        <v>7439</v>
      </c>
      <c r="B1962" t="s">
        <v>51</v>
      </c>
      <c r="C1962" t="s">
        <v>7386</v>
      </c>
      <c r="D1962" t="s">
        <v>5065</v>
      </c>
      <c r="E1962" s="103">
        <v>3.5900327102280017E-4</v>
      </c>
      <c r="F1962" s="103">
        <v>679225</v>
      </c>
      <c r="G1962" s="103">
        <v>6</v>
      </c>
      <c r="H1962" t="s">
        <v>54</v>
      </c>
      <c r="I1962" s="103"/>
    </row>
    <row r="1963" spans="1:9" x14ac:dyDescent="0.3">
      <c r="A1963" t="s">
        <v>7440</v>
      </c>
      <c r="B1963" t="s">
        <v>51</v>
      </c>
      <c r="C1963" t="s">
        <v>7386</v>
      </c>
      <c r="D1963" t="s">
        <v>5066</v>
      </c>
      <c r="E1963" s="103">
        <v>3.622556196692118E-4</v>
      </c>
      <c r="F1963" s="103">
        <v>679225</v>
      </c>
      <c r="G1963" s="103">
        <v>6</v>
      </c>
      <c r="H1963" t="s">
        <v>54</v>
      </c>
      <c r="I1963" s="103"/>
    </row>
    <row r="1964" spans="1:9" x14ac:dyDescent="0.3">
      <c r="A1964" t="s">
        <v>7441</v>
      </c>
      <c r="B1964" t="s">
        <v>51</v>
      </c>
      <c r="C1964" t="s">
        <v>7386</v>
      </c>
      <c r="D1964" t="s">
        <v>42</v>
      </c>
      <c r="E1964" s="103">
        <v>3.6065043971679749E-4</v>
      </c>
      <c r="F1964" s="103">
        <v>679225</v>
      </c>
      <c r="G1964" s="103">
        <v>6</v>
      </c>
      <c r="H1964" t="s">
        <v>54</v>
      </c>
      <c r="I1964" s="103"/>
    </row>
    <row r="1965" spans="1:9" x14ac:dyDescent="0.3">
      <c r="A1965" t="s">
        <v>7442</v>
      </c>
      <c r="B1965" t="s">
        <v>51</v>
      </c>
      <c r="C1965" t="s">
        <v>7386</v>
      </c>
      <c r="D1965" t="s">
        <v>1763</v>
      </c>
      <c r="E1965" s="103">
        <v>3.7591631034231875E-4</v>
      </c>
      <c r="F1965" s="103">
        <v>679225</v>
      </c>
      <c r="G1965" s="103">
        <v>6</v>
      </c>
      <c r="H1965" t="s">
        <v>54</v>
      </c>
      <c r="I1965" s="103"/>
    </row>
    <row r="1966" spans="1:9" x14ac:dyDescent="0.3">
      <c r="A1966" t="s">
        <v>7443</v>
      </c>
      <c r="B1966" t="s">
        <v>51</v>
      </c>
      <c r="C1966" t="s">
        <v>7386</v>
      </c>
      <c r="D1966" t="s">
        <v>1764</v>
      </c>
      <c r="E1966" s="103">
        <v>1.8924780887829789E-4</v>
      </c>
      <c r="F1966" s="103">
        <v>679225</v>
      </c>
      <c r="G1966" s="103">
        <v>6</v>
      </c>
      <c r="H1966" t="s">
        <v>54</v>
      </c>
      <c r="I1966" s="103"/>
    </row>
    <row r="1967" spans="1:9" x14ac:dyDescent="0.3">
      <c r="A1967" t="s">
        <v>7444</v>
      </c>
      <c r="B1967" t="s">
        <v>51</v>
      </c>
      <c r="C1967" t="s">
        <v>7386</v>
      </c>
      <c r="D1967" t="s">
        <v>340</v>
      </c>
      <c r="E1967" s="103">
        <v>3.538157979009911E-4</v>
      </c>
      <c r="F1967" s="103">
        <v>679225</v>
      </c>
      <c r="G1967" s="103">
        <v>6</v>
      </c>
      <c r="H1967" t="s">
        <v>54</v>
      </c>
      <c r="I1967" s="103"/>
    </row>
    <row r="1968" spans="1:9" x14ac:dyDescent="0.3">
      <c r="A1968" t="s">
        <v>7445</v>
      </c>
      <c r="B1968" t="s">
        <v>51</v>
      </c>
      <c r="C1968" t="s">
        <v>7386</v>
      </c>
      <c r="D1968" t="s">
        <v>777</v>
      </c>
      <c r="E1968" s="103">
        <v>5.8627712233578176E-4</v>
      </c>
      <c r="F1968" s="103">
        <v>679225</v>
      </c>
      <c r="G1968" s="103">
        <v>6</v>
      </c>
      <c r="H1968" t="s">
        <v>54</v>
      </c>
      <c r="I1968" s="103"/>
    </row>
    <row r="1969" spans="1:9" x14ac:dyDescent="0.3">
      <c r="A1969" t="s">
        <v>7446</v>
      </c>
      <c r="B1969" t="s">
        <v>51</v>
      </c>
      <c r="C1969" t="s">
        <v>7386</v>
      </c>
      <c r="D1969" t="s">
        <v>776</v>
      </c>
      <c r="E1969" s="103">
        <v>1.4813087337406726E-3</v>
      </c>
      <c r="F1969" s="103">
        <v>679225</v>
      </c>
      <c r="G1969" s="103">
        <v>6</v>
      </c>
      <c r="H1969" t="s">
        <v>54</v>
      </c>
      <c r="I1969" s="103"/>
    </row>
    <row r="1970" spans="1:9" x14ac:dyDescent="0.3">
      <c r="A1970" t="s">
        <v>4915</v>
      </c>
      <c r="B1970" t="s">
        <v>51</v>
      </c>
      <c r="C1970" t="s">
        <v>4868</v>
      </c>
      <c r="D1970" t="s">
        <v>40</v>
      </c>
      <c r="E1970" s="103">
        <v>9.6833319318871268E-4</v>
      </c>
      <c r="F1970" s="103">
        <v>678218</v>
      </c>
      <c r="G1970" s="103">
        <v>7</v>
      </c>
      <c r="H1970" t="s">
        <v>54</v>
      </c>
      <c r="I1970" s="103"/>
    </row>
    <row r="1971" spans="1:9" x14ac:dyDescent="0.3">
      <c r="A1971" t="s">
        <v>5832</v>
      </c>
      <c r="B1971" t="s">
        <v>51</v>
      </c>
      <c r="C1971" t="s">
        <v>4868</v>
      </c>
      <c r="D1971" t="s">
        <v>5064</v>
      </c>
      <c r="E1971" s="103">
        <v>1.0017177827733477E-3</v>
      </c>
      <c r="F1971" s="103">
        <v>678218</v>
      </c>
      <c r="G1971" s="103">
        <v>7</v>
      </c>
      <c r="H1971" t="s">
        <v>54</v>
      </c>
      <c r="I1971" s="103"/>
    </row>
    <row r="1972" spans="1:9" x14ac:dyDescent="0.3">
      <c r="A1972" t="s">
        <v>5833</v>
      </c>
      <c r="B1972" t="s">
        <v>51</v>
      </c>
      <c r="C1972" t="s">
        <v>4868</v>
      </c>
      <c r="D1972" t="s">
        <v>5065</v>
      </c>
      <c r="E1972" s="103">
        <v>9.6833319318871268E-4</v>
      </c>
      <c r="F1972" s="103">
        <v>678218</v>
      </c>
      <c r="G1972" s="103">
        <v>7</v>
      </c>
      <c r="H1972" t="s">
        <v>54</v>
      </c>
      <c r="I1972" s="103"/>
    </row>
    <row r="1973" spans="1:9" x14ac:dyDescent="0.3">
      <c r="A1973" t="s">
        <v>5834</v>
      </c>
      <c r="B1973" t="s">
        <v>51</v>
      </c>
      <c r="C1973" t="s">
        <v>4868</v>
      </c>
      <c r="D1973" t="s">
        <v>5066</v>
      </c>
      <c r="E1973" s="103">
        <v>9.803112779681628E-4</v>
      </c>
      <c r="F1973" s="103">
        <v>678218</v>
      </c>
      <c r="G1973" s="103">
        <v>7</v>
      </c>
      <c r="H1973" t="s">
        <v>54</v>
      </c>
      <c r="I1973" s="103"/>
    </row>
    <row r="1974" spans="1:9" x14ac:dyDescent="0.3">
      <c r="A1974" t="s">
        <v>4916</v>
      </c>
      <c r="B1974" t="s">
        <v>51</v>
      </c>
      <c r="C1974" t="s">
        <v>4868</v>
      </c>
      <c r="D1974" t="s">
        <v>42</v>
      </c>
      <c r="E1974" s="103">
        <v>9.9654901775313599E-4</v>
      </c>
      <c r="F1974" s="103">
        <v>678218</v>
      </c>
      <c r="G1974" s="103">
        <v>7</v>
      </c>
      <c r="H1974" t="s">
        <v>54</v>
      </c>
      <c r="I1974" s="103"/>
    </row>
    <row r="1975" spans="1:9" x14ac:dyDescent="0.3">
      <c r="A1975" t="s">
        <v>4917</v>
      </c>
      <c r="B1975" t="s">
        <v>51</v>
      </c>
      <c r="C1975" t="s">
        <v>4868</v>
      </c>
      <c r="D1975" t="s">
        <v>1763</v>
      </c>
      <c r="E1975" s="103">
        <v>1.0534907542454641E-3</v>
      </c>
      <c r="F1975" s="103">
        <v>678218</v>
      </c>
      <c r="G1975" s="103">
        <v>7</v>
      </c>
      <c r="H1975" t="s">
        <v>54</v>
      </c>
      <c r="I1975" s="103"/>
    </row>
    <row r="1976" spans="1:9" x14ac:dyDescent="0.3">
      <c r="A1976" t="s">
        <v>4918</v>
      </c>
      <c r="B1976" t="s">
        <v>51</v>
      </c>
      <c r="C1976" t="s">
        <v>4868</v>
      </c>
      <c r="D1976" t="s">
        <v>1764</v>
      </c>
      <c r="E1976" s="103">
        <v>6.9699957122919915E-4</v>
      </c>
      <c r="F1976" s="103">
        <v>678218</v>
      </c>
      <c r="G1976" s="103">
        <v>7</v>
      </c>
      <c r="H1976" t="s">
        <v>54</v>
      </c>
      <c r="I1976" s="103"/>
    </row>
    <row r="1977" spans="1:9" x14ac:dyDescent="0.3">
      <c r="A1977" t="s">
        <v>4919</v>
      </c>
      <c r="B1977" t="s">
        <v>51</v>
      </c>
      <c r="C1977" t="s">
        <v>4868</v>
      </c>
      <c r="D1977" t="s">
        <v>340</v>
      </c>
      <c r="E1977" s="103">
        <v>9.6979256394185136E-4</v>
      </c>
      <c r="F1977" s="103">
        <v>678218</v>
      </c>
      <c r="G1977" s="103">
        <v>7</v>
      </c>
      <c r="H1977" t="s">
        <v>54</v>
      </c>
      <c r="I1977" s="103"/>
    </row>
    <row r="1978" spans="1:9" x14ac:dyDescent="0.3">
      <c r="A1978" t="s">
        <v>4920</v>
      </c>
      <c r="B1978" t="s">
        <v>51</v>
      </c>
      <c r="C1978" t="s">
        <v>4868</v>
      </c>
      <c r="D1978" t="s">
        <v>777</v>
      </c>
      <c r="E1978" s="103">
        <v>2.0067533065861978E-3</v>
      </c>
      <c r="F1978" s="103">
        <v>678218</v>
      </c>
      <c r="G1978" s="103">
        <v>7</v>
      </c>
      <c r="H1978" t="s">
        <v>54</v>
      </c>
      <c r="I1978" s="103"/>
    </row>
    <row r="1979" spans="1:9" x14ac:dyDescent="0.3">
      <c r="A1979" t="s">
        <v>4921</v>
      </c>
      <c r="B1979" t="s">
        <v>51</v>
      </c>
      <c r="C1979" t="s">
        <v>4868</v>
      </c>
      <c r="D1979" t="s">
        <v>776</v>
      </c>
      <c r="E1979" s="103">
        <v>5.0546622003799016E-3</v>
      </c>
      <c r="F1979" s="103">
        <v>678218</v>
      </c>
      <c r="G1979" s="103">
        <v>7</v>
      </c>
      <c r="H1979" t="s">
        <v>54</v>
      </c>
      <c r="I1979" s="103"/>
    </row>
    <row r="1980" spans="1:9" x14ac:dyDescent="0.3">
      <c r="A1980" t="s">
        <v>954</v>
      </c>
      <c r="B1980" t="s">
        <v>51</v>
      </c>
      <c r="C1980" t="s">
        <v>36</v>
      </c>
      <c r="D1980" t="s">
        <v>40</v>
      </c>
      <c r="E1980" s="103">
        <v>1.952816509879656E-4</v>
      </c>
      <c r="F1980" s="103">
        <v>678218</v>
      </c>
      <c r="G1980" s="103">
        <v>7</v>
      </c>
      <c r="H1980" t="s">
        <v>54</v>
      </c>
      <c r="I1980" s="103"/>
    </row>
    <row r="1981" spans="1:9" x14ac:dyDescent="0.3">
      <c r="A1981" t="s">
        <v>5736</v>
      </c>
      <c r="B1981" t="s">
        <v>51</v>
      </c>
      <c r="C1981" t="s">
        <v>36</v>
      </c>
      <c r="D1981" t="s">
        <v>5064</v>
      </c>
      <c r="E1981" s="103">
        <v>1.952816509879656E-4</v>
      </c>
      <c r="F1981" s="103">
        <v>678218</v>
      </c>
      <c r="G1981" s="103">
        <v>7</v>
      </c>
      <c r="H1981" t="s">
        <v>54</v>
      </c>
      <c r="I1981" s="103"/>
    </row>
    <row r="1982" spans="1:9" x14ac:dyDescent="0.3">
      <c r="A1982" t="s">
        <v>5737</v>
      </c>
      <c r="B1982" t="s">
        <v>51</v>
      </c>
      <c r="C1982" t="s">
        <v>36</v>
      </c>
      <c r="D1982" t="s">
        <v>5065</v>
      </c>
      <c r="E1982" s="103">
        <v>1.952816509879656E-4</v>
      </c>
      <c r="F1982" s="103">
        <v>678218</v>
      </c>
      <c r="G1982" s="103">
        <v>7</v>
      </c>
      <c r="H1982" t="s">
        <v>54</v>
      </c>
      <c r="I1982" s="103"/>
    </row>
    <row r="1983" spans="1:9" x14ac:dyDescent="0.3">
      <c r="A1983" t="s">
        <v>5738</v>
      </c>
      <c r="B1983" t="s">
        <v>51</v>
      </c>
      <c r="C1983" t="s">
        <v>36</v>
      </c>
      <c r="D1983" t="s">
        <v>5066</v>
      </c>
      <c r="E1983" s="103">
        <v>1.952816509879656E-4</v>
      </c>
      <c r="F1983" s="103">
        <v>678218</v>
      </c>
      <c r="G1983" s="103">
        <v>7</v>
      </c>
      <c r="H1983" t="s">
        <v>54</v>
      </c>
      <c r="I1983" s="103"/>
    </row>
    <row r="1984" spans="1:9" x14ac:dyDescent="0.3">
      <c r="A1984" t="s">
        <v>952</v>
      </c>
      <c r="B1984" t="s">
        <v>51</v>
      </c>
      <c r="C1984" t="s">
        <v>36</v>
      </c>
      <c r="D1984" t="s">
        <v>42</v>
      </c>
      <c r="E1984" s="103">
        <v>1.9394743450447228E-4</v>
      </c>
      <c r="F1984" s="103">
        <v>678218</v>
      </c>
      <c r="G1984" s="103">
        <v>7</v>
      </c>
      <c r="H1984" t="s">
        <v>54</v>
      </c>
      <c r="I1984" s="103"/>
    </row>
    <row r="1985" spans="1:9" x14ac:dyDescent="0.3">
      <c r="A1985" t="s">
        <v>2013</v>
      </c>
      <c r="B1985" t="s">
        <v>51</v>
      </c>
      <c r="C1985" t="s">
        <v>36</v>
      </c>
      <c r="D1985" t="s">
        <v>1763</v>
      </c>
      <c r="E1985" s="103">
        <v>2.0720566280190079E-4</v>
      </c>
      <c r="F1985" s="103">
        <v>678218</v>
      </c>
      <c r="G1985" s="103">
        <v>7</v>
      </c>
      <c r="H1985" t="s">
        <v>54</v>
      </c>
      <c r="I1985" s="103"/>
    </row>
    <row r="1986" spans="1:9" x14ac:dyDescent="0.3">
      <c r="A1986" t="s">
        <v>2014</v>
      </c>
      <c r="B1986" t="s">
        <v>51</v>
      </c>
      <c r="C1986" t="s">
        <v>36</v>
      </c>
      <c r="D1986" t="s">
        <v>1764</v>
      </c>
      <c r="E1986" s="103">
        <v>1.4462716408757061E-4</v>
      </c>
      <c r="F1986" s="103">
        <v>678218</v>
      </c>
      <c r="G1986" s="103">
        <v>7</v>
      </c>
      <c r="H1986" t="s">
        <v>54</v>
      </c>
      <c r="I1986" s="103"/>
    </row>
    <row r="1987" spans="1:9" x14ac:dyDescent="0.3">
      <c r="A1987" t="s">
        <v>953</v>
      </c>
      <c r="B1987" t="s">
        <v>51</v>
      </c>
      <c r="C1987" t="s">
        <v>36</v>
      </c>
      <c r="D1987" t="s">
        <v>340</v>
      </c>
      <c r="E1987" s="103">
        <v>1.8224655601753207E-4</v>
      </c>
      <c r="F1987" s="103">
        <v>678218</v>
      </c>
      <c r="G1987" s="103">
        <v>7</v>
      </c>
      <c r="H1987" t="s">
        <v>54</v>
      </c>
      <c r="I1987" s="103"/>
    </row>
    <row r="1988" spans="1:9" x14ac:dyDescent="0.3">
      <c r="A1988" t="s">
        <v>658</v>
      </c>
      <c r="B1988" t="s">
        <v>51</v>
      </c>
      <c r="C1988" t="s">
        <v>36</v>
      </c>
      <c r="D1988" t="s">
        <v>777</v>
      </c>
      <c r="E1988" s="103">
        <v>4.6809911159775955E-4</v>
      </c>
      <c r="F1988" s="103">
        <v>678218</v>
      </c>
      <c r="G1988" s="103">
        <v>7</v>
      </c>
      <c r="H1988" t="s">
        <v>54</v>
      </c>
      <c r="I1988" s="103"/>
    </row>
    <row r="1989" spans="1:9" x14ac:dyDescent="0.3">
      <c r="A1989" t="s">
        <v>659</v>
      </c>
      <c r="B1989" t="s">
        <v>51</v>
      </c>
      <c r="C1989" t="s">
        <v>36</v>
      </c>
      <c r="D1989" t="s">
        <v>776</v>
      </c>
      <c r="E1989" s="103">
        <v>1.034475477876159E-3</v>
      </c>
      <c r="F1989" s="103">
        <v>678218</v>
      </c>
      <c r="G1989" s="103">
        <v>7</v>
      </c>
      <c r="H1989" t="s">
        <v>54</v>
      </c>
      <c r="I1989" s="103"/>
    </row>
    <row r="1990" spans="1:9" x14ac:dyDescent="0.3">
      <c r="A1990" t="s">
        <v>957</v>
      </c>
      <c r="B1990" t="s">
        <v>51</v>
      </c>
      <c r="C1990" t="s">
        <v>37</v>
      </c>
      <c r="D1990" t="s">
        <v>40</v>
      </c>
      <c r="E1990" s="103">
        <v>4.2571618049149669E-2</v>
      </c>
      <c r="F1990" s="103">
        <v>678218</v>
      </c>
      <c r="G1990" s="103">
        <v>7</v>
      </c>
      <c r="H1990" t="s">
        <v>54</v>
      </c>
      <c r="I1990" s="103"/>
    </row>
    <row r="1991" spans="1:9" x14ac:dyDescent="0.3">
      <c r="A1991" t="s">
        <v>5739</v>
      </c>
      <c r="B1991" t="s">
        <v>51</v>
      </c>
      <c r="C1991" t="s">
        <v>37</v>
      </c>
      <c r="D1991" t="s">
        <v>5064</v>
      </c>
      <c r="E1991" s="103">
        <v>4.312327243597773E-2</v>
      </c>
      <c r="F1991" s="103">
        <v>678218</v>
      </c>
      <c r="G1991" s="103">
        <v>7</v>
      </c>
      <c r="H1991" t="s">
        <v>54</v>
      </c>
      <c r="I1991" s="103"/>
    </row>
    <row r="1992" spans="1:9" x14ac:dyDescent="0.3">
      <c r="A1992" t="s">
        <v>5740</v>
      </c>
      <c r="B1992" t="s">
        <v>51</v>
      </c>
      <c r="C1992" t="s">
        <v>37</v>
      </c>
      <c r="D1992" t="s">
        <v>5065</v>
      </c>
      <c r="E1992" s="103">
        <v>4.2571618049149669E-2</v>
      </c>
      <c r="F1992" s="103">
        <v>678218</v>
      </c>
      <c r="G1992" s="103">
        <v>7</v>
      </c>
      <c r="H1992" t="s">
        <v>54</v>
      </c>
      <c r="I1992" s="103"/>
    </row>
    <row r="1993" spans="1:9" x14ac:dyDescent="0.3">
      <c r="A1993" t="s">
        <v>5741</v>
      </c>
      <c r="B1993" t="s">
        <v>51</v>
      </c>
      <c r="C1993" t="s">
        <v>37</v>
      </c>
      <c r="D1993" t="s">
        <v>5066</v>
      </c>
      <c r="E1993" s="103">
        <v>4.3009340752376973E-2</v>
      </c>
      <c r="F1993" s="103">
        <v>678218</v>
      </c>
      <c r="G1993" s="103">
        <v>7</v>
      </c>
      <c r="H1993" t="s">
        <v>54</v>
      </c>
      <c r="I1993" s="103"/>
    </row>
    <row r="1994" spans="1:9" x14ac:dyDescent="0.3">
      <c r="A1994" t="s">
        <v>955</v>
      </c>
      <c r="B1994" t="s">
        <v>51</v>
      </c>
      <c r="C1994" t="s">
        <v>37</v>
      </c>
      <c r="D1994" t="s">
        <v>42</v>
      </c>
      <c r="E1994" s="103">
        <v>4.296151281146636E-2</v>
      </c>
      <c r="F1994" s="103">
        <v>678218</v>
      </c>
      <c r="G1994" s="103">
        <v>7</v>
      </c>
      <c r="H1994" t="s">
        <v>54</v>
      </c>
      <c r="I1994" s="103"/>
    </row>
    <row r="1995" spans="1:9" x14ac:dyDescent="0.3">
      <c r="A1995" t="s">
        <v>1981</v>
      </c>
      <c r="B1995" t="s">
        <v>51</v>
      </c>
      <c r="C1995" t="s">
        <v>37</v>
      </c>
      <c r="D1995" t="s">
        <v>1763</v>
      </c>
      <c r="E1995" s="103">
        <v>4.5409405397108964E-2</v>
      </c>
      <c r="F1995" s="103">
        <v>678218</v>
      </c>
      <c r="G1995" s="103">
        <v>7</v>
      </c>
      <c r="H1995" t="s">
        <v>54</v>
      </c>
      <c r="I1995" s="103"/>
    </row>
    <row r="1996" spans="1:9" x14ac:dyDescent="0.3">
      <c r="A1996" t="s">
        <v>1982</v>
      </c>
      <c r="B1996" t="s">
        <v>51</v>
      </c>
      <c r="C1996" t="s">
        <v>37</v>
      </c>
      <c r="D1996" t="s">
        <v>1764</v>
      </c>
      <c r="E1996" s="103">
        <v>3.1765935411286639E-2</v>
      </c>
      <c r="F1996" s="103">
        <v>678218</v>
      </c>
      <c r="G1996" s="103">
        <v>7</v>
      </c>
      <c r="H1996" t="s">
        <v>54</v>
      </c>
      <c r="I1996" s="103"/>
    </row>
    <row r="1997" spans="1:9" x14ac:dyDescent="0.3">
      <c r="A1997" t="s">
        <v>956</v>
      </c>
      <c r="B1997" t="s">
        <v>51</v>
      </c>
      <c r="C1997" t="s">
        <v>37</v>
      </c>
      <c r="D1997" t="s">
        <v>340</v>
      </c>
      <c r="E1997" s="103">
        <v>4.0770908634218173E-2</v>
      </c>
      <c r="F1997" s="103">
        <v>678218</v>
      </c>
      <c r="G1997" s="103">
        <v>7</v>
      </c>
      <c r="H1997" t="s">
        <v>54</v>
      </c>
      <c r="I1997" s="103"/>
    </row>
    <row r="1998" spans="1:9" x14ac:dyDescent="0.3">
      <c r="A1998" t="s">
        <v>660</v>
      </c>
      <c r="B1998" t="s">
        <v>51</v>
      </c>
      <c r="C1998" t="s">
        <v>37</v>
      </c>
      <c r="D1998" t="s">
        <v>777</v>
      </c>
      <c r="E1998" s="103">
        <v>9.1517517098742146E-2</v>
      </c>
      <c r="F1998" s="103">
        <v>678218</v>
      </c>
      <c r="G1998" s="103">
        <v>7</v>
      </c>
      <c r="H1998" t="s">
        <v>54</v>
      </c>
      <c r="I1998" s="103"/>
    </row>
    <row r="1999" spans="1:9" x14ac:dyDescent="0.3">
      <c r="A1999" t="s">
        <v>661</v>
      </c>
      <c r="B1999" t="s">
        <v>51</v>
      </c>
      <c r="C1999" t="s">
        <v>37</v>
      </c>
      <c r="D1999" t="s">
        <v>776</v>
      </c>
      <c r="E1999" s="103">
        <v>0.22465754253096359</v>
      </c>
      <c r="F1999" s="103">
        <v>678218</v>
      </c>
      <c r="G1999" s="103">
        <v>7</v>
      </c>
      <c r="H1999" t="s">
        <v>54</v>
      </c>
      <c r="I1999" s="103"/>
    </row>
    <row r="2000" spans="1:9" x14ac:dyDescent="0.3">
      <c r="A2000" t="s">
        <v>960</v>
      </c>
      <c r="B2000" t="s">
        <v>51</v>
      </c>
      <c r="C2000" t="s">
        <v>38</v>
      </c>
      <c r="D2000" t="s">
        <v>40</v>
      </c>
      <c r="E2000" s="103">
        <v>3.7776486252135157E-3</v>
      </c>
      <c r="F2000" s="103">
        <v>678218</v>
      </c>
      <c r="G2000" s="103">
        <v>7</v>
      </c>
      <c r="H2000" t="s">
        <v>54</v>
      </c>
      <c r="I2000" s="103"/>
    </row>
    <row r="2001" spans="1:9" x14ac:dyDescent="0.3">
      <c r="A2001" t="s">
        <v>5742</v>
      </c>
      <c r="B2001" t="s">
        <v>51</v>
      </c>
      <c r="C2001" t="s">
        <v>38</v>
      </c>
      <c r="D2001" t="s">
        <v>5064</v>
      </c>
      <c r="E2001" s="103">
        <v>4.1529420519999718E-3</v>
      </c>
      <c r="F2001" s="103">
        <v>678218</v>
      </c>
      <c r="G2001" s="103">
        <v>7</v>
      </c>
      <c r="H2001" t="s">
        <v>54</v>
      </c>
      <c r="I2001" s="103"/>
    </row>
    <row r="2002" spans="1:9" x14ac:dyDescent="0.3">
      <c r="A2002" t="s">
        <v>5743</v>
      </c>
      <c r="B2002" t="s">
        <v>51</v>
      </c>
      <c r="C2002" t="s">
        <v>38</v>
      </c>
      <c r="D2002" t="s">
        <v>5065</v>
      </c>
      <c r="E2002" s="103">
        <v>3.7776486252135157E-3</v>
      </c>
      <c r="F2002" s="103">
        <v>678218</v>
      </c>
      <c r="G2002" s="103">
        <v>7</v>
      </c>
      <c r="H2002" t="s">
        <v>54</v>
      </c>
      <c r="I2002" s="103"/>
    </row>
    <row r="2003" spans="1:9" x14ac:dyDescent="0.3">
      <c r="A2003" t="s">
        <v>5744</v>
      </c>
      <c r="B2003" t="s">
        <v>51</v>
      </c>
      <c r="C2003" t="s">
        <v>38</v>
      </c>
      <c r="D2003" t="s">
        <v>5066</v>
      </c>
      <c r="E2003" s="103">
        <v>3.9272304192278637E-3</v>
      </c>
      <c r="F2003" s="103">
        <v>678218</v>
      </c>
      <c r="G2003" s="103">
        <v>7</v>
      </c>
      <c r="H2003" t="s">
        <v>54</v>
      </c>
      <c r="I2003" s="103"/>
    </row>
    <row r="2004" spans="1:9" x14ac:dyDescent="0.3">
      <c r="A2004" t="s">
        <v>958</v>
      </c>
      <c r="B2004" t="s">
        <v>51</v>
      </c>
      <c r="C2004" t="s">
        <v>38</v>
      </c>
      <c r="D2004" t="s">
        <v>42</v>
      </c>
      <c r="E2004" s="103">
        <v>4.1450554286425675E-3</v>
      </c>
      <c r="F2004" s="103">
        <v>678218</v>
      </c>
      <c r="G2004" s="103">
        <v>7</v>
      </c>
      <c r="H2004" t="s">
        <v>54</v>
      </c>
      <c r="I2004" s="103"/>
    </row>
    <row r="2005" spans="1:9" x14ac:dyDescent="0.3">
      <c r="A2005" t="s">
        <v>1983</v>
      </c>
      <c r="B2005" t="s">
        <v>51</v>
      </c>
      <c r="C2005" t="s">
        <v>38</v>
      </c>
      <c r="D2005" t="s">
        <v>1763</v>
      </c>
      <c r="E2005" s="103">
        <v>4.3990124759936758E-3</v>
      </c>
      <c r="F2005" s="103">
        <v>678218</v>
      </c>
      <c r="G2005" s="103">
        <v>7</v>
      </c>
      <c r="H2005" t="s">
        <v>54</v>
      </c>
      <c r="I2005" s="103"/>
    </row>
    <row r="2006" spans="1:9" x14ac:dyDescent="0.3">
      <c r="A2006" t="s">
        <v>1984</v>
      </c>
      <c r="B2006" t="s">
        <v>51</v>
      </c>
      <c r="C2006" t="s">
        <v>38</v>
      </c>
      <c r="D2006" t="s">
        <v>1764</v>
      </c>
      <c r="E2006" s="103">
        <v>3.200445423803279E-3</v>
      </c>
      <c r="F2006" s="103">
        <v>678218</v>
      </c>
      <c r="G2006" s="103">
        <v>7</v>
      </c>
      <c r="H2006" t="s">
        <v>54</v>
      </c>
      <c r="I2006" s="103"/>
    </row>
    <row r="2007" spans="1:9" x14ac:dyDescent="0.3">
      <c r="A2007" t="s">
        <v>959</v>
      </c>
      <c r="B2007" t="s">
        <v>51</v>
      </c>
      <c r="C2007" t="s">
        <v>38</v>
      </c>
      <c r="D2007" t="s">
        <v>340</v>
      </c>
      <c r="E2007" s="103">
        <v>3.3884887893617468E-3</v>
      </c>
      <c r="F2007" s="103">
        <v>678218</v>
      </c>
      <c r="G2007" s="103">
        <v>7</v>
      </c>
      <c r="H2007" t="s">
        <v>54</v>
      </c>
      <c r="I2007" s="103"/>
    </row>
    <row r="2008" spans="1:9" x14ac:dyDescent="0.3">
      <c r="A2008" t="s">
        <v>662</v>
      </c>
      <c r="B2008" t="s">
        <v>51</v>
      </c>
      <c r="C2008" t="s">
        <v>38</v>
      </c>
      <c r="D2008" t="s">
        <v>777</v>
      </c>
      <c r="E2008" s="103">
        <v>8.8997845953679867E-3</v>
      </c>
      <c r="F2008" s="103">
        <v>678218</v>
      </c>
      <c r="G2008" s="103">
        <v>7</v>
      </c>
      <c r="H2008" t="s">
        <v>54</v>
      </c>
      <c r="I2008" s="103"/>
    </row>
    <row r="2009" spans="1:9" x14ac:dyDescent="0.3">
      <c r="A2009" t="s">
        <v>663</v>
      </c>
      <c r="B2009" t="s">
        <v>51</v>
      </c>
      <c r="C2009" t="s">
        <v>38</v>
      </c>
      <c r="D2009" t="s">
        <v>776</v>
      </c>
      <c r="E2009" s="103">
        <v>2.0141221549697441E-2</v>
      </c>
      <c r="F2009" s="103">
        <v>678218</v>
      </c>
      <c r="G2009" s="103">
        <v>7</v>
      </c>
      <c r="H2009" t="s">
        <v>54</v>
      </c>
      <c r="I2009" s="103"/>
    </row>
    <row r="2010" spans="1:9" x14ac:dyDescent="0.3">
      <c r="A2010" t="s">
        <v>1091</v>
      </c>
      <c r="B2010" t="s">
        <v>51</v>
      </c>
      <c r="C2010" t="s">
        <v>39</v>
      </c>
      <c r="D2010" t="s">
        <v>40</v>
      </c>
      <c r="E2010" s="103">
        <v>0</v>
      </c>
      <c r="F2010" s="103">
        <v>678218</v>
      </c>
      <c r="G2010" s="103">
        <v>7</v>
      </c>
      <c r="H2010" t="s">
        <v>54</v>
      </c>
      <c r="I2010" s="103"/>
    </row>
    <row r="2011" spans="1:9" x14ac:dyDescent="0.3">
      <c r="A2011" t="s">
        <v>5745</v>
      </c>
      <c r="B2011" t="s">
        <v>51</v>
      </c>
      <c r="C2011" t="s">
        <v>39</v>
      </c>
      <c r="D2011" t="s">
        <v>5064</v>
      </c>
      <c r="E2011" s="103">
        <v>0</v>
      </c>
      <c r="F2011" s="103">
        <v>678218</v>
      </c>
      <c r="G2011" s="103">
        <v>7</v>
      </c>
      <c r="H2011" t="s">
        <v>54</v>
      </c>
      <c r="I2011" s="103"/>
    </row>
    <row r="2012" spans="1:9" x14ac:dyDescent="0.3">
      <c r="A2012" t="s">
        <v>5746</v>
      </c>
      <c r="B2012" t="s">
        <v>51</v>
      </c>
      <c r="C2012" t="s">
        <v>39</v>
      </c>
      <c r="D2012" t="s">
        <v>5065</v>
      </c>
      <c r="E2012" s="103">
        <v>0</v>
      </c>
      <c r="F2012" s="103">
        <v>678218</v>
      </c>
      <c r="G2012" s="103">
        <v>7</v>
      </c>
      <c r="H2012" t="s">
        <v>54</v>
      </c>
      <c r="I2012" s="103"/>
    </row>
    <row r="2013" spans="1:9" x14ac:dyDescent="0.3">
      <c r="A2013" t="s">
        <v>5747</v>
      </c>
      <c r="B2013" t="s">
        <v>51</v>
      </c>
      <c r="C2013" t="s">
        <v>39</v>
      </c>
      <c r="D2013" t="s">
        <v>5066</v>
      </c>
      <c r="E2013" s="103">
        <v>0</v>
      </c>
      <c r="F2013" s="103">
        <v>678218</v>
      </c>
      <c r="G2013" s="103">
        <v>7</v>
      </c>
      <c r="H2013" t="s">
        <v>54</v>
      </c>
      <c r="I2013" s="103"/>
    </row>
    <row r="2014" spans="1:9" x14ac:dyDescent="0.3">
      <c r="A2014" t="s">
        <v>1092</v>
      </c>
      <c r="B2014" t="s">
        <v>51</v>
      </c>
      <c r="C2014" t="s">
        <v>39</v>
      </c>
      <c r="D2014" t="s">
        <v>42</v>
      </c>
      <c r="E2014" s="103">
        <v>0</v>
      </c>
      <c r="F2014" s="103">
        <v>678218</v>
      </c>
      <c r="G2014" s="103">
        <v>7</v>
      </c>
      <c r="H2014" t="s">
        <v>54</v>
      </c>
      <c r="I2014" s="103"/>
    </row>
    <row r="2015" spans="1:9" x14ac:dyDescent="0.3">
      <c r="A2015" t="s">
        <v>1985</v>
      </c>
      <c r="B2015" t="s">
        <v>51</v>
      </c>
      <c r="C2015" t="s">
        <v>39</v>
      </c>
      <c r="D2015" t="s">
        <v>1763</v>
      </c>
      <c r="E2015" s="103">
        <v>0</v>
      </c>
      <c r="F2015" s="103">
        <v>678218</v>
      </c>
      <c r="G2015" s="103">
        <v>7</v>
      </c>
      <c r="H2015" t="s">
        <v>54</v>
      </c>
      <c r="I2015" s="103"/>
    </row>
    <row r="2016" spans="1:9" x14ac:dyDescent="0.3">
      <c r="A2016" t="s">
        <v>1986</v>
      </c>
      <c r="B2016" t="s">
        <v>51</v>
      </c>
      <c r="C2016" t="s">
        <v>39</v>
      </c>
      <c r="D2016" t="s">
        <v>1764</v>
      </c>
      <c r="E2016" s="103">
        <v>0</v>
      </c>
      <c r="F2016" s="103">
        <v>678218</v>
      </c>
      <c r="G2016" s="103">
        <v>7</v>
      </c>
      <c r="H2016" t="s">
        <v>54</v>
      </c>
      <c r="I2016" s="103"/>
    </row>
    <row r="2017" spans="1:9" x14ac:dyDescent="0.3">
      <c r="A2017" t="s">
        <v>1093</v>
      </c>
      <c r="B2017" t="s">
        <v>51</v>
      </c>
      <c r="C2017" t="s">
        <v>39</v>
      </c>
      <c r="D2017" t="s">
        <v>340</v>
      </c>
      <c r="E2017" s="103">
        <v>0</v>
      </c>
      <c r="F2017" s="103">
        <v>678218</v>
      </c>
      <c r="G2017" s="103">
        <v>7</v>
      </c>
      <c r="H2017" t="s">
        <v>54</v>
      </c>
      <c r="I2017" s="103"/>
    </row>
    <row r="2018" spans="1:9" x14ac:dyDescent="0.3">
      <c r="A2018" t="s">
        <v>1094</v>
      </c>
      <c r="B2018" t="s">
        <v>51</v>
      </c>
      <c r="C2018" t="s">
        <v>39</v>
      </c>
      <c r="D2018" t="s">
        <v>777</v>
      </c>
      <c r="E2018" s="103">
        <v>0</v>
      </c>
      <c r="F2018" s="103">
        <v>678218</v>
      </c>
      <c r="G2018" s="103">
        <v>7</v>
      </c>
      <c r="H2018" t="s">
        <v>54</v>
      </c>
      <c r="I2018" s="103"/>
    </row>
    <row r="2019" spans="1:9" x14ac:dyDescent="0.3">
      <c r="A2019" t="s">
        <v>1095</v>
      </c>
      <c r="B2019" t="s">
        <v>51</v>
      </c>
      <c r="C2019" t="s">
        <v>39</v>
      </c>
      <c r="D2019" t="s">
        <v>776</v>
      </c>
      <c r="E2019" s="103">
        <v>0</v>
      </c>
      <c r="F2019" s="103">
        <v>678218</v>
      </c>
      <c r="G2019" s="103">
        <v>7</v>
      </c>
      <c r="H2019" t="s">
        <v>54</v>
      </c>
      <c r="I2019" s="103"/>
    </row>
    <row r="2020" spans="1:9" x14ac:dyDescent="0.3">
      <c r="A2020" t="s">
        <v>2720</v>
      </c>
      <c r="B2020" t="s">
        <v>51</v>
      </c>
      <c r="C2020" t="s">
        <v>2584</v>
      </c>
      <c r="D2020" t="s">
        <v>40</v>
      </c>
      <c r="E2020" s="103">
        <v>3.2165297369090451E-4</v>
      </c>
      <c r="F2020" s="103">
        <v>678218</v>
      </c>
      <c r="G2020" s="103">
        <v>7</v>
      </c>
      <c r="H2020" t="s">
        <v>54</v>
      </c>
      <c r="I2020" s="103"/>
    </row>
    <row r="2021" spans="1:9" x14ac:dyDescent="0.3">
      <c r="A2021" t="s">
        <v>5748</v>
      </c>
      <c r="B2021" t="s">
        <v>51</v>
      </c>
      <c r="C2021" t="s">
        <v>2584</v>
      </c>
      <c r="D2021" t="s">
        <v>5064</v>
      </c>
      <c r="E2021" s="103">
        <v>3.3809343277740493E-4</v>
      </c>
      <c r="F2021" s="103">
        <v>678218</v>
      </c>
      <c r="G2021" s="103">
        <v>7</v>
      </c>
      <c r="H2021" t="s">
        <v>54</v>
      </c>
      <c r="I2021" s="103"/>
    </row>
    <row r="2022" spans="1:9" x14ac:dyDescent="0.3">
      <c r="A2022" t="s">
        <v>5749</v>
      </c>
      <c r="B2022" t="s">
        <v>51</v>
      </c>
      <c r="C2022" t="s">
        <v>2584</v>
      </c>
      <c r="D2022" t="s">
        <v>5065</v>
      </c>
      <c r="E2022" s="103">
        <v>3.2165297369090451E-4</v>
      </c>
      <c r="F2022" s="103">
        <v>678218</v>
      </c>
      <c r="G2022" s="103">
        <v>7</v>
      </c>
      <c r="H2022" t="s">
        <v>54</v>
      </c>
      <c r="I2022" s="103"/>
    </row>
    <row r="2023" spans="1:9" x14ac:dyDescent="0.3">
      <c r="A2023" t="s">
        <v>5750</v>
      </c>
      <c r="B2023" t="s">
        <v>51</v>
      </c>
      <c r="C2023" t="s">
        <v>2584</v>
      </c>
      <c r="D2023" t="s">
        <v>5066</v>
      </c>
      <c r="E2023" s="103">
        <v>3.3750124107365082E-4</v>
      </c>
      <c r="F2023" s="103">
        <v>678218</v>
      </c>
      <c r="G2023" s="103">
        <v>7</v>
      </c>
      <c r="H2023" t="s">
        <v>54</v>
      </c>
      <c r="I2023" s="103"/>
    </row>
    <row r="2024" spans="1:9" x14ac:dyDescent="0.3">
      <c r="A2024" t="s">
        <v>2721</v>
      </c>
      <c r="B2024" t="s">
        <v>51</v>
      </c>
      <c r="C2024" t="s">
        <v>2584</v>
      </c>
      <c r="D2024" t="s">
        <v>42</v>
      </c>
      <c r="E2024" s="103">
        <v>3.3554744754274451E-4</v>
      </c>
      <c r="F2024" s="103">
        <v>678218</v>
      </c>
      <c r="G2024" s="103">
        <v>7</v>
      </c>
      <c r="H2024" t="s">
        <v>54</v>
      </c>
      <c r="I2024" s="103"/>
    </row>
    <row r="2025" spans="1:9" x14ac:dyDescent="0.3">
      <c r="A2025" t="s">
        <v>2722</v>
      </c>
      <c r="B2025" t="s">
        <v>51</v>
      </c>
      <c r="C2025" t="s">
        <v>2584</v>
      </c>
      <c r="D2025" t="s">
        <v>1763</v>
      </c>
      <c r="E2025" s="103">
        <v>3.529944602064897E-4</v>
      </c>
      <c r="F2025" s="103">
        <v>678218</v>
      </c>
      <c r="G2025" s="103">
        <v>7</v>
      </c>
      <c r="H2025" t="s">
        <v>54</v>
      </c>
      <c r="I2025" s="103"/>
    </row>
    <row r="2026" spans="1:9" x14ac:dyDescent="0.3">
      <c r="A2026" t="s">
        <v>2723</v>
      </c>
      <c r="B2026" t="s">
        <v>51</v>
      </c>
      <c r="C2026" t="s">
        <v>2584</v>
      </c>
      <c r="D2026" t="s">
        <v>1764</v>
      </c>
      <c r="E2026" s="103">
        <v>2.2771259745520215E-4</v>
      </c>
      <c r="F2026" s="103">
        <v>678218</v>
      </c>
      <c r="G2026" s="103">
        <v>7</v>
      </c>
      <c r="H2026" t="s">
        <v>54</v>
      </c>
      <c r="I2026" s="103"/>
    </row>
    <row r="2027" spans="1:9" x14ac:dyDescent="0.3">
      <c r="A2027" t="s">
        <v>2724</v>
      </c>
      <c r="B2027" t="s">
        <v>51</v>
      </c>
      <c r="C2027" t="s">
        <v>2584</v>
      </c>
      <c r="D2027" t="s">
        <v>340</v>
      </c>
      <c r="E2027" s="103">
        <v>3.2588927860774397E-4</v>
      </c>
      <c r="F2027" s="103">
        <v>678218</v>
      </c>
      <c r="G2027" s="103">
        <v>7</v>
      </c>
      <c r="H2027" t="s">
        <v>54</v>
      </c>
      <c r="I2027" s="103"/>
    </row>
    <row r="2028" spans="1:9" x14ac:dyDescent="0.3">
      <c r="A2028" t="s">
        <v>2725</v>
      </c>
      <c r="B2028" t="s">
        <v>51</v>
      </c>
      <c r="C2028" t="s">
        <v>2584</v>
      </c>
      <c r="D2028" t="s">
        <v>777</v>
      </c>
      <c r="E2028" s="103">
        <v>7.3962450755604421E-4</v>
      </c>
      <c r="F2028" s="103">
        <v>678218</v>
      </c>
      <c r="G2028" s="103">
        <v>7</v>
      </c>
      <c r="H2028" t="s">
        <v>54</v>
      </c>
      <c r="I2028" s="103"/>
    </row>
    <row r="2029" spans="1:9" x14ac:dyDescent="0.3">
      <c r="A2029" t="s">
        <v>2726</v>
      </c>
      <c r="B2029" t="s">
        <v>51</v>
      </c>
      <c r="C2029" t="s">
        <v>2584</v>
      </c>
      <c r="D2029" t="s">
        <v>776</v>
      </c>
      <c r="E2029" s="103">
        <v>1.7225474486985072E-3</v>
      </c>
      <c r="F2029" s="103">
        <v>678218</v>
      </c>
      <c r="G2029" s="103">
        <v>7</v>
      </c>
      <c r="H2029" t="s">
        <v>54</v>
      </c>
      <c r="I2029" s="103"/>
    </row>
    <row r="2030" spans="1:9" x14ac:dyDescent="0.3">
      <c r="A2030" t="s">
        <v>2727</v>
      </c>
      <c r="B2030" t="s">
        <v>51</v>
      </c>
      <c r="C2030" t="s">
        <v>2585</v>
      </c>
      <c r="D2030" t="s">
        <v>40</v>
      </c>
      <c r="E2030" s="103">
        <v>4.1976131547778826E-3</v>
      </c>
      <c r="F2030" s="103">
        <v>678218</v>
      </c>
      <c r="G2030" s="103">
        <v>7</v>
      </c>
      <c r="H2030" t="s">
        <v>54</v>
      </c>
      <c r="I2030" s="103"/>
    </row>
    <row r="2031" spans="1:9" x14ac:dyDescent="0.3">
      <c r="A2031" t="s">
        <v>5751</v>
      </c>
      <c r="B2031" t="s">
        <v>51</v>
      </c>
      <c r="C2031" t="s">
        <v>2585</v>
      </c>
      <c r="D2031" t="s">
        <v>5064</v>
      </c>
      <c r="E2031" s="103">
        <v>4.3170427543316832E-3</v>
      </c>
      <c r="F2031" s="103">
        <v>678218</v>
      </c>
      <c r="G2031" s="103">
        <v>7</v>
      </c>
      <c r="H2031" t="s">
        <v>54</v>
      </c>
      <c r="I2031" s="103"/>
    </row>
    <row r="2032" spans="1:9" x14ac:dyDescent="0.3">
      <c r="A2032" t="s">
        <v>5752</v>
      </c>
      <c r="B2032" t="s">
        <v>51</v>
      </c>
      <c r="C2032" t="s">
        <v>2585</v>
      </c>
      <c r="D2032" t="s">
        <v>5065</v>
      </c>
      <c r="E2032" s="103">
        <v>4.1976131547778826E-3</v>
      </c>
      <c r="F2032" s="103">
        <v>678218</v>
      </c>
      <c r="G2032" s="103">
        <v>7</v>
      </c>
      <c r="H2032" t="s">
        <v>54</v>
      </c>
      <c r="I2032" s="103"/>
    </row>
    <row r="2033" spans="1:9" x14ac:dyDescent="0.3">
      <c r="A2033" t="s">
        <v>5753</v>
      </c>
      <c r="B2033" t="s">
        <v>51</v>
      </c>
      <c r="C2033" t="s">
        <v>2585</v>
      </c>
      <c r="D2033" t="s">
        <v>5066</v>
      </c>
      <c r="E2033" s="103">
        <v>4.3140718149116313E-3</v>
      </c>
      <c r="F2033" s="103">
        <v>678218</v>
      </c>
      <c r="G2033" s="103">
        <v>7</v>
      </c>
      <c r="H2033" t="s">
        <v>54</v>
      </c>
      <c r="I2033" s="103"/>
    </row>
    <row r="2034" spans="1:9" x14ac:dyDescent="0.3">
      <c r="A2034" t="s">
        <v>2728</v>
      </c>
      <c r="B2034" t="s">
        <v>51</v>
      </c>
      <c r="C2034" t="s">
        <v>2585</v>
      </c>
      <c r="D2034" t="s">
        <v>42</v>
      </c>
      <c r="E2034" s="103">
        <v>4.2900553594564968E-3</v>
      </c>
      <c r="F2034" s="103">
        <v>678218</v>
      </c>
      <c r="G2034" s="103">
        <v>7</v>
      </c>
      <c r="H2034" t="s">
        <v>54</v>
      </c>
      <c r="I2034" s="103"/>
    </row>
    <row r="2035" spans="1:9" x14ac:dyDescent="0.3">
      <c r="A2035" t="s">
        <v>2729</v>
      </c>
      <c r="B2035" t="s">
        <v>51</v>
      </c>
      <c r="C2035" t="s">
        <v>2585</v>
      </c>
      <c r="D2035" t="s">
        <v>1763</v>
      </c>
      <c r="E2035" s="103">
        <v>4.4478270576056422E-3</v>
      </c>
      <c r="F2035" s="103">
        <v>678218</v>
      </c>
      <c r="G2035" s="103">
        <v>7</v>
      </c>
      <c r="H2035" t="s">
        <v>54</v>
      </c>
      <c r="I2035" s="103"/>
    </row>
    <row r="2036" spans="1:9" x14ac:dyDescent="0.3">
      <c r="A2036" t="s">
        <v>2730</v>
      </c>
      <c r="B2036" t="s">
        <v>51</v>
      </c>
      <c r="C2036" t="s">
        <v>2585</v>
      </c>
      <c r="D2036" t="s">
        <v>1764</v>
      </c>
      <c r="E2036" s="103">
        <v>2.548358491068678E-3</v>
      </c>
      <c r="F2036" s="103">
        <v>678218</v>
      </c>
      <c r="G2036" s="103">
        <v>7</v>
      </c>
      <c r="H2036" t="s">
        <v>54</v>
      </c>
      <c r="I2036" s="103"/>
    </row>
    <row r="2037" spans="1:9" x14ac:dyDescent="0.3">
      <c r="A2037" t="s">
        <v>2731</v>
      </c>
      <c r="B2037" t="s">
        <v>51</v>
      </c>
      <c r="C2037" t="s">
        <v>2585</v>
      </c>
      <c r="D2037" t="s">
        <v>340</v>
      </c>
      <c r="E2037" s="103">
        <v>4.2180574955707839E-3</v>
      </c>
      <c r="F2037" s="103">
        <v>678218</v>
      </c>
      <c r="G2037" s="103">
        <v>7</v>
      </c>
      <c r="H2037" t="s">
        <v>54</v>
      </c>
      <c r="I2037" s="103"/>
    </row>
    <row r="2038" spans="1:9" x14ac:dyDescent="0.3">
      <c r="A2038" t="s">
        <v>2732</v>
      </c>
      <c r="B2038" t="s">
        <v>51</v>
      </c>
      <c r="C2038" t="s">
        <v>2585</v>
      </c>
      <c r="D2038" t="s">
        <v>777</v>
      </c>
      <c r="E2038" s="103">
        <v>7.9368965477295775E-3</v>
      </c>
      <c r="F2038" s="103">
        <v>678218</v>
      </c>
      <c r="G2038" s="103">
        <v>7</v>
      </c>
      <c r="H2038" t="s">
        <v>54</v>
      </c>
      <c r="I2038" s="103"/>
    </row>
    <row r="2039" spans="1:9" x14ac:dyDescent="0.3">
      <c r="A2039" t="s">
        <v>2733</v>
      </c>
      <c r="B2039" t="s">
        <v>51</v>
      </c>
      <c r="C2039" t="s">
        <v>2585</v>
      </c>
      <c r="D2039" t="s">
        <v>776</v>
      </c>
      <c r="E2039" s="103">
        <v>2.1287400394438483E-2</v>
      </c>
      <c r="F2039" s="103">
        <v>678218</v>
      </c>
      <c r="G2039" s="103">
        <v>7</v>
      </c>
      <c r="H2039" t="s">
        <v>54</v>
      </c>
      <c r="I2039" s="103"/>
    </row>
    <row r="2040" spans="1:9" x14ac:dyDescent="0.3">
      <c r="A2040" t="s">
        <v>2713</v>
      </c>
      <c r="B2040" t="s">
        <v>51</v>
      </c>
      <c r="C2040" t="s">
        <v>2586</v>
      </c>
      <c r="D2040" t="s">
        <v>40</v>
      </c>
      <c r="E2040" s="103">
        <v>0</v>
      </c>
      <c r="F2040" s="103">
        <v>678218</v>
      </c>
      <c r="G2040" s="103">
        <v>7</v>
      </c>
      <c r="H2040" t="s">
        <v>54</v>
      </c>
      <c r="I2040" s="103"/>
    </row>
    <row r="2041" spans="1:9" x14ac:dyDescent="0.3">
      <c r="A2041" t="s">
        <v>5754</v>
      </c>
      <c r="B2041" t="s">
        <v>51</v>
      </c>
      <c r="C2041" t="s">
        <v>2586</v>
      </c>
      <c r="D2041" t="s">
        <v>5064</v>
      </c>
      <c r="E2041" s="103">
        <v>0</v>
      </c>
      <c r="F2041" s="103">
        <v>678218</v>
      </c>
      <c r="G2041" s="103">
        <v>7</v>
      </c>
      <c r="H2041" t="s">
        <v>54</v>
      </c>
      <c r="I2041" s="103"/>
    </row>
    <row r="2042" spans="1:9" x14ac:dyDescent="0.3">
      <c r="A2042" t="s">
        <v>5755</v>
      </c>
      <c r="B2042" t="s">
        <v>51</v>
      </c>
      <c r="C2042" t="s">
        <v>2586</v>
      </c>
      <c r="D2042" t="s">
        <v>5065</v>
      </c>
      <c r="E2042" s="103">
        <v>0</v>
      </c>
      <c r="F2042" s="103">
        <v>678218</v>
      </c>
      <c r="G2042" s="103">
        <v>7</v>
      </c>
      <c r="H2042" t="s">
        <v>54</v>
      </c>
      <c r="I2042" s="103"/>
    </row>
    <row r="2043" spans="1:9" x14ac:dyDescent="0.3">
      <c r="A2043" t="s">
        <v>5756</v>
      </c>
      <c r="B2043" t="s">
        <v>51</v>
      </c>
      <c r="C2043" t="s">
        <v>2586</v>
      </c>
      <c r="D2043" t="s">
        <v>5066</v>
      </c>
      <c r="E2043" s="103">
        <v>0</v>
      </c>
      <c r="F2043" s="103">
        <v>678218</v>
      </c>
      <c r="G2043" s="103">
        <v>7</v>
      </c>
      <c r="H2043" t="s">
        <v>54</v>
      </c>
      <c r="I2043" s="103"/>
    </row>
    <row r="2044" spans="1:9" x14ac:dyDescent="0.3">
      <c r="A2044" t="s">
        <v>2714</v>
      </c>
      <c r="B2044" t="s">
        <v>51</v>
      </c>
      <c r="C2044" t="s">
        <v>2586</v>
      </c>
      <c r="D2044" t="s">
        <v>42</v>
      </c>
      <c r="E2044" s="103">
        <v>0</v>
      </c>
      <c r="F2044" s="103">
        <v>678218</v>
      </c>
      <c r="G2044" s="103">
        <v>7</v>
      </c>
      <c r="H2044" t="s">
        <v>54</v>
      </c>
      <c r="I2044" s="103"/>
    </row>
    <row r="2045" spans="1:9" x14ac:dyDescent="0.3">
      <c r="A2045" t="s">
        <v>2715</v>
      </c>
      <c r="B2045" t="s">
        <v>51</v>
      </c>
      <c r="C2045" t="s">
        <v>2586</v>
      </c>
      <c r="D2045" t="s">
        <v>1763</v>
      </c>
      <c r="E2045" s="103">
        <v>0</v>
      </c>
      <c r="F2045" s="103">
        <v>678218</v>
      </c>
      <c r="G2045" s="103">
        <v>7</v>
      </c>
      <c r="H2045" t="s">
        <v>54</v>
      </c>
      <c r="I2045" s="103"/>
    </row>
    <row r="2046" spans="1:9" x14ac:dyDescent="0.3">
      <c r="A2046" t="s">
        <v>2716</v>
      </c>
      <c r="B2046" t="s">
        <v>51</v>
      </c>
      <c r="C2046" t="s">
        <v>2586</v>
      </c>
      <c r="D2046" t="s">
        <v>1764</v>
      </c>
      <c r="E2046" s="103">
        <v>0</v>
      </c>
      <c r="F2046" s="103">
        <v>678218</v>
      </c>
      <c r="G2046" s="103">
        <v>7</v>
      </c>
      <c r="H2046" t="s">
        <v>54</v>
      </c>
      <c r="I2046" s="103"/>
    </row>
    <row r="2047" spans="1:9" x14ac:dyDescent="0.3">
      <c r="A2047" t="s">
        <v>2717</v>
      </c>
      <c r="B2047" t="s">
        <v>51</v>
      </c>
      <c r="C2047" t="s">
        <v>2586</v>
      </c>
      <c r="D2047" t="s">
        <v>340</v>
      </c>
      <c r="E2047" s="103">
        <v>0</v>
      </c>
      <c r="F2047" s="103">
        <v>678218</v>
      </c>
      <c r="G2047" s="103">
        <v>7</v>
      </c>
      <c r="H2047" t="s">
        <v>54</v>
      </c>
      <c r="I2047" s="103"/>
    </row>
    <row r="2048" spans="1:9" x14ac:dyDescent="0.3">
      <c r="A2048" t="s">
        <v>2718</v>
      </c>
      <c r="B2048" t="s">
        <v>51</v>
      </c>
      <c r="C2048" t="s">
        <v>2586</v>
      </c>
      <c r="D2048" t="s">
        <v>777</v>
      </c>
      <c r="E2048" s="103">
        <v>0</v>
      </c>
      <c r="F2048" s="103">
        <v>678218</v>
      </c>
      <c r="G2048" s="103">
        <v>7</v>
      </c>
      <c r="H2048" t="s">
        <v>54</v>
      </c>
      <c r="I2048" s="103"/>
    </row>
    <row r="2049" spans="1:9" x14ac:dyDescent="0.3">
      <c r="A2049" t="s">
        <v>2719</v>
      </c>
      <c r="B2049" t="s">
        <v>51</v>
      </c>
      <c r="C2049" t="s">
        <v>2586</v>
      </c>
      <c r="D2049" t="s">
        <v>776</v>
      </c>
      <c r="E2049" s="103">
        <v>0</v>
      </c>
      <c r="F2049" s="103">
        <v>678218</v>
      </c>
      <c r="G2049" s="103">
        <v>7</v>
      </c>
      <c r="H2049" t="s">
        <v>54</v>
      </c>
      <c r="I2049" s="103"/>
    </row>
    <row r="2050" spans="1:9" x14ac:dyDescent="0.3">
      <c r="A2050" t="s">
        <v>3410</v>
      </c>
      <c r="B2050" t="s">
        <v>51</v>
      </c>
      <c r="C2050" t="s">
        <v>3115</v>
      </c>
      <c r="D2050" t="s">
        <v>40</v>
      </c>
      <c r="E2050" s="103">
        <v>0</v>
      </c>
      <c r="F2050" s="103">
        <v>678218</v>
      </c>
      <c r="G2050" s="103">
        <v>7</v>
      </c>
      <c r="H2050" t="s">
        <v>54</v>
      </c>
      <c r="I2050" s="103"/>
    </row>
    <row r="2051" spans="1:9" x14ac:dyDescent="0.3">
      <c r="A2051" t="s">
        <v>5760</v>
      </c>
      <c r="B2051" t="s">
        <v>51</v>
      </c>
      <c r="C2051" t="s">
        <v>3115</v>
      </c>
      <c r="D2051" t="s">
        <v>5064</v>
      </c>
      <c r="E2051" s="103">
        <v>0</v>
      </c>
      <c r="F2051" s="103">
        <v>678218</v>
      </c>
      <c r="G2051" s="103">
        <v>7</v>
      </c>
      <c r="H2051" t="s">
        <v>54</v>
      </c>
      <c r="I2051" s="103"/>
    </row>
    <row r="2052" spans="1:9" x14ac:dyDescent="0.3">
      <c r="A2052" t="s">
        <v>5761</v>
      </c>
      <c r="B2052" t="s">
        <v>51</v>
      </c>
      <c r="C2052" t="s">
        <v>3115</v>
      </c>
      <c r="D2052" t="s">
        <v>5065</v>
      </c>
      <c r="E2052" s="103">
        <v>0</v>
      </c>
      <c r="F2052" s="103">
        <v>678218</v>
      </c>
      <c r="G2052" s="103">
        <v>7</v>
      </c>
      <c r="H2052" t="s">
        <v>54</v>
      </c>
      <c r="I2052" s="103"/>
    </row>
    <row r="2053" spans="1:9" x14ac:dyDescent="0.3">
      <c r="A2053" t="s">
        <v>5762</v>
      </c>
      <c r="B2053" t="s">
        <v>51</v>
      </c>
      <c r="C2053" t="s">
        <v>3115</v>
      </c>
      <c r="D2053" t="s">
        <v>5066</v>
      </c>
      <c r="E2053" s="103">
        <v>0</v>
      </c>
      <c r="F2053" s="103">
        <v>678218</v>
      </c>
      <c r="G2053" s="103">
        <v>7</v>
      </c>
      <c r="H2053" t="s">
        <v>54</v>
      </c>
      <c r="I2053" s="103"/>
    </row>
    <row r="2054" spans="1:9" x14ac:dyDescent="0.3">
      <c r="A2054" t="s">
        <v>3411</v>
      </c>
      <c r="B2054" t="s">
        <v>51</v>
      </c>
      <c r="C2054" t="s">
        <v>3115</v>
      </c>
      <c r="D2054" t="s">
        <v>42</v>
      </c>
      <c r="E2054" s="103">
        <v>0</v>
      </c>
      <c r="F2054" s="103">
        <v>678218</v>
      </c>
      <c r="G2054" s="103">
        <v>7</v>
      </c>
      <c r="H2054" t="s">
        <v>54</v>
      </c>
      <c r="I2054" s="103"/>
    </row>
    <row r="2055" spans="1:9" x14ac:dyDescent="0.3">
      <c r="A2055" t="s">
        <v>3412</v>
      </c>
      <c r="B2055" t="s">
        <v>51</v>
      </c>
      <c r="C2055" t="s">
        <v>3115</v>
      </c>
      <c r="D2055" t="s">
        <v>1763</v>
      </c>
      <c r="E2055" s="103">
        <v>0</v>
      </c>
      <c r="F2055" s="103">
        <v>678218</v>
      </c>
      <c r="G2055" s="103">
        <v>7</v>
      </c>
      <c r="H2055" t="s">
        <v>54</v>
      </c>
      <c r="I2055" s="103"/>
    </row>
    <row r="2056" spans="1:9" x14ac:dyDescent="0.3">
      <c r="A2056" t="s">
        <v>3413</v>
      </c>
      <c r="B2056" t="s">
        <v>51</v>
      </c>
      <c r="C2056" t="s">
        <v>3115</v>
      </c>
      <c r="D2056" t="s">
        <v>1764</v>
      </c>
      <c r="E2056" s="103">
        <v>0</v>
      </c>
      <c r="F2056" s="103">
        <v>678218</v>
      </c>
      <c r="G2056" s="103">
        <v>7</v>
      </c>
      <c r="H2056" t="s">
        <v>54</v>
      </c>
      <c r="I2056" s="103"/>
    </row>
    <row r="2057" spans="1:9" x14ac:dyDescent="0.3">
      <c r="A2057" t="s">
        <v>3414</v>
      </c>
      <c r="B2057" t="s">
        <v>51</v>
      </c>
      <c r="C2057" t="s">
        <v>3115</v>
      </c>
      <c r="D2057" t="s">
        <v>340</v>
      </c>
      <c r="E2057" s="103">
        <v>0</v>
      </c>
      <c r="F2057" s="103">
        <v>678218</v>
      </c>
      <c r="G2057" s="103">
        <v>7</v>
      </c>
      <c r="H2057" t="s">
        <v>54</v>
      </c>
      <c r="I2057" s="103"/>
    </row>
    <row r="2058" spans="1:9" x14ac:dyDescent="0.3">
      <c r="A2058" t="s">
        <v>3415</v>
      </c>
      <c r="B2058" t="s">
        <v>51</v>
      </c>
      <c r="C2058" t="s">
        <v>3115</v>
      </c>
      <c r="D2058" t="s">
        <v>777</v>
      </c>
      <c r="E2058" s="103">
        <v>0</v>
      </c>
      <c r="F2058" s="103">
        <v>678218</v>
      </c>
      <c r="G2058" s="103">
        <v>7</v>
      </c>
      <c r="H2058" t="s">
        <v>54</v>
      </c>
      <c r="I2058" s="103"/>
    </row>
    <row r="2059" spans="1:9" x14ac:dyDescent="0.3">
      <c r="A2059" t="s">
        <v>3416</v>
      </c>
      <c r="B2059" t="s">
        <v>51</v>
      </c>
      <c r="C2059" t="s">
        <v>3115</v>
      </c>
      <c r="D2059" t="s">
        <v>776</v>
      </c>
      <c r="E2059" s="103">
        <v>0</v>
      </c>
      <c r="F2059" s="103">
        <v>678218</v>
      </c>
      <c r="G2059" s="103">
        <v>7</v>
      </c>
      <c r="H2059" t="s">
        <v>54</v>
      </c>
      <c r="I2059" s="103"/>
    </row>
    <row r="2060" spans="1:9" x14ac:dyDescent="0.3">
      <c r="A2060" t="s">
        <v>3417</v>
      </c>
      <c r="B2060" t="s">
        <v>51</v>
      </c>
      <c r="C2060" t="s">
        <v>3100</v>
      </c>
      <c r="D2060" t="s">
        <v>40</v>
      </c>
      <c r="E2060" s="103">
        <v>1.4747138920425281E-2</v>
      </c>
      <c r="F2060" s="103">
        <v>678218</v>
      </c>
      <c r="G2060" s="103">
        <v>7</v>
      </c>
      <c r="H2060" t="s">
        <v>54</v>
      </c>
      <c r="I2060" s="103"/>
    </row>
    <row r="2061" spans="1:9" x14ac:dyDescent="0.3">
      <c r="A2061" t="s">
        <v>5763</v>
      </c>
      <c r="B2061" t="s">
        <v>51</v>
      </c>
      <c r="C2061" t="s">
        <v>3100</v>
      </c>
      <c r="D2061" t="s">
        <v>5064</v>
      </c>
      <c r="E2061" s="103">
        <v>1.5423139267888014E-2</v>
      </c>
      <c r="F2061" s="103">
        <v>678218</v>
      </c>
      <c r="G2061" s="103">
        <v>7</v>
      </c>
      <c r="H2061" t="s">
        <v>54</v>
      </c>
      <c r="I2061" s="103"/>
    </row>
    <row r="2062" spans="1:9" x14ac:dyDescent="0.3">
      <c r="A2062" t="s">
        <v>5764</v>
      </c>
      <c r="B2062" t="s">
        <v>51</v>
      </c>
      <c r="C2062" t="s">
        <v>3100</v>
      </c>
      <c r="D2062" t="s">
        <v>5065</v>
      </c>
      <c r="E2062" s="103">
        <v>1.4747138920425281E-2</v>
      </c>
      <c r="F2062" s="103">
        <v>678218</v>
      </c>
      <c r="G2062" s="103">
        <v>7</v>
      </c>
      <c r="H2062" t="s">
        <v>54</v>
      </c>
      <c r="I2062" s="103"/>
    </row>
    <row r="2063" spans="1:9" x14ac:dyDescent="0.3">
      <c r="A2063" t="s">
        <v>5765</v>
      </c>
      <c r="B2063" t="s">
        <v>51</v>
      </c>
      <c r="C2063" t="s">
        <v>3100</v>
      </c>
      <c r="D2063" t="s">
        <v>5066</v>
      </c>
      <c r="E2063" s="103">
        <v>1.5401238327608218E-2</v>
      </c>
      <c r="F2063" s="103">
        <v>678218</v>
      </c>
      <c r="G2063" s="103">
        <v>7</v>
      </c>
      <c r="H2063" t="s">
        <v>54</v>
      </c>
      <c r="I2063" s="103"/>
    </row>
    <row r="2064" spans="1:9" x14ac:dyDescent="0.3">
      <c r="A2064" t="s">
        <v>3418</v>
      </c>
      <c r="B2064" t="s">
        <v>51</v>
      </c>
      <c r="C2064" t="s">
        <v>3100</v>
      </c>
      <c r="D2064" t="s">
        <v>42</v>
      </c>
      <c r="E2064" s="103">
        <v>1.5261918576952423E-2</v>
      </c>
      <c r="F2064" s="103">
        <v>678218</v>
      </c>
      <c r="G2064" s="103">
        <v>7</v>
      </c>
      <c r="H2064" t="s">
        <v>54</v>
      </c>
      <c r="I2064" s="103"/>
    </row>
    <row r="2065" spans="1:9" x14ac:dyDescent="0.3">
      <c r="A2065" t="s">
        <v>3419</v>
      </c>
      <c r="B2065" t="s">
        <v>51</v>
      </c>
      <c r="C2065" t="s">
        <v>3100</v>
      </c>
      <c r="D2065" t="s">
        <v>1763</v>
      </c>
      <c r="E2065" s="103">
        <v>1.6011243212012184E-2</v>
      </c>
      <c r="F2065" s="103">
        <v>678218</v>
      </c>
      <c r="G2065" s="103">
        <v>7</v>
      </c>
      <c r="H2065" t="s">
        <v>54</v>
      </c>
      <c r="I2065" s="103"/>
    </row>
    <row r="2066" spans="1:9" x14ac:dyDescent="0.3">
      <c r="A2066" t="s">
        <v>3420</v>
      </c>
      <c r="B2066" t="s">
        <v>51</v>
      </c>
      <c r="C2066" t="s">
        <v>3100</v>
      </c>
      <c r="D2066" t="s">
        <v>1764</v>
      </c>
      <c r="E2066" s="103">
        <v>8.3654929345897289E-3</v>
      </c>
      <c r="F2066" s="103">
        <v>678218</v>
      </c>
      <c r="G2066" s="103">
        <v>7</v>
      </c>
      <c r="H2066" t="s">
        <v>54</v>
      </c>
      <c r="I2066" s="103"/>
    </row>
    <row r="2067" spans="1:9" x14ac:dyDescent="0.3">
      <c r="A2067" t="s">
        <v>3421</v>
      </c>
      <c r="B2067" t="s">
        <v>51</v>
      </c>
      <c r="C2067" t="s">
        <v>3100</v>
      </c>
      <c r="D2067" t="s">
        <v>340</v>
      </c>
      <c r="E2067" s="103">
        <v>1.5140870273506118E-2</v>
      </c>
      <c r="F2067" s="103">
        <v>678218</v>
      </c>
      <c r="G2067" s="103">
        <v>7</v>
      </c>
      <c r="H2067" t="s">
        <v>54</v>
      </c>
      <c r="I2067" s="103"/>
    </row>
    <row r="2068" spans="1:9" x14ac:dyDescent="0.3">
      <c r="A2068" t="s">
        <v>3422</v>
      </c>
      <c r="B2068" t="s">
        <v>51</v>
      </c>
      <c r="C2068" t="s">
        <v>3100</v>
      </c>
      <c r="D2068" t="s">
        <v>777</v>
      </c>
      <c r="E2068" s="103">
        <v>3.1255538144278706E-2</v>
      </c>
      <c r="F2068" s="103">
        <v>678218</v>
      </c>
      <c r="G2068" s="103">
        <v>7</v>
      </c>
      <c r="H2068" t="s">
        <v>54</v>
      </c>
      <c r="I2068" s="103"/>
    </row>
    <row r="2069" spans="1:9" x14ac:dyDescent="0.3">
      <c r="A2069" t="s">
        <v>3423</v>
      </c>
      <c r="B2069" t="s">
        <v>51</v>
      </c>
      <c r="C2069" t="s">
        <v>3100</v>
      </c>
      <c r="D2069" t="s">
        <v>776</v>
      </c>
      <c r="E2069" s="103">
        <v>7.6805221746020363E-2</v>
      </c>
      <c r="F2069" s="103">
        <v>678218</v>
      </c>
      <c r="G2069" s="103">
        <v>7</v>
      </c>
      <c r="H2069" t="s">
        <v>54</v>
      </c>
      <c r="I2069" s="103"/>
    </row>
    <row r="2070" spans="1:9" x14ac:dyDescent="0.3">
      <c r="A2070" t="s">
        <v>1191</v>
      </c>
      <c r="B2070" t="s">
        <v>51</v>
      </c>
      <c r="C2070" t="s">
        <v>35</v>
      </c>
      <c r="D2070" t="s">
        <v>40</v>
      </c>
      <c r="E2070" s="103">
        <v>0</v>
      </c>
      <c r="F2070" s="103">
        <v>678218</v>
      </c>
      <c r="G2070" s="103">
        <v>7</v>
      </c>
      <c r="H2070" t="s">
        <v>54</v>
      </c>
      <c r="I2070" s="103"/>
    </row>
    <row r="2071" spans="1:9" x14ac:dyDescent="0.3">
      <c r="A2071" t="s">
        <v>5757</v>
      </c>
      <c r="B2071" t="s">
        <v>51</v>
      </c>
      <c r="C2071" t="s">
        <v>35</v>
      </c>
      <c r="D2071" t="s">
        <v>5064</v>
      </c>
      <c r="E2071" s="103">
        <v>0</v>
      </c>
      <c r="F2071" s="103">
        <v>678218</v>
      </c>
      <c r="G2071" s="103">
        <v>7</v>
      </c>
      <c r="H2071" t="s">
        <v>54</v>
      </c>
      <c r="I2071" s="103"/>
    </row>
    <row r="2072" spans="1:9" x14ac:dyDescent="0.3">
      <c r="A2072" t="s">
        <v>5758</v>
      </c>
      <c r="B2072" t="s">
        <v>51</v>
      </c>
      <c r="C2072" t="s">
        <v>35</v>
      </c>
      <c r="D2072" t="s">
        <v>5065</v>
      </c>
      <c r="E2072" s="103">
        <v>0</v>
      </c>
      <c r="F2072" s="103">
        <v>678218</v>
      </c>
      <c r="G2072" s="103">
        <v>7</v>
      </c>
      <c r="H2072" t="s">
        <v>54</v>
      </c>
      <c r="I2072" s="103"/>
    </row>
    <row r="2073" spans="1:9" x14ac:dyDescent="0.3">
      <c r="A2073" t="s">
        <v>5759</v>
      </c>
      <c r="B2073" t="s">
        <v>51</v>
      </c>
      <c r="C2073" t="s">
        <v>35</v>
      </c>
      <c r="D2073" t="s">
        <v>5066</v>
      </c>
      <c r="E2073" s="103">
        <v>0</v>
      </c>
      <c r="F2073" s="103">
        <v>678218</v>
      </c>
      <c r="G2073" s="103">
        <v>7</v>
      </c>
      <c r="H2073" t="s">
        <v>54</v>
      </c>
      <c r="I2073" s="103"/>
    </row>
    <row r="2074" spans="1:9" x14ac:dyDescent="0.3">
      <c r="A2074" t="s">
        <v>1192</v>
      </c>
      <c r="B2074" t="s">
        <v>51</v>
      </c>
      <c r="C2074" t="s">
        <v>35</v>
      </c>
      <c r="D2074" t="s">
        <v>42</v>
      </c>
      <c r="E2074" s="103">
        <v>0</v>
      </c>
      <c r="F2074" s="103">
        <v>678218</v>
      </c>
      <c r="G2074" s="103">
        <v>7</v>
      </c>
      <c r="H2074" t="s">
        <v>54</v>
      </c>
      <c r="I2074" s="103"/>
    </row>
    <row r="2075" spans="1:9" x14ac:dyDescent="0.3">
      <c r="A2075" t="s">
        <v>2007</v>
      </c>
      <c r="B2075" t="s">
        <v>51</v>
      </c>
      <c r="C2075" t="s">
        <v>35</v>
      </c>
      <c r="D2075" t="s">
        <v>1763</v>
      </c>
      <c r="E2075" s="103">
        <v>0</v>
      </c>
      <c r="F2075" s="103">
        <v>678218</v>
      </c>
      <c r="G2075" s="103">
        <v>7</v>
      </c>
      <c r="H2075" t="s">
        <v>54</v>
      </c>
      <c r="I2075" s="103"/>
    </row>
    <row r="2076" spans="1:9" x14ac:dyDescent="0.3">
      <c r="A2076" t="s">
        <v>2008</v>
      </c>
      <c r="B2076" t="s">
        <v>51</v>
      </c>
      <c r="C2076" t="s">
        <v>35</v>
      </c>
      <c r="D2076" t="s">
        <v>1764</v>
      </c>
      <c r="E2076" s="103">
        <v>0</v>
      </c>
      <c r="F2076" s="103">
        <v>678218</v>
      </c>
      <c r="G2076" s="103">
        <v>7</v>
      </c>
      <c r="H2076" t="s">
        <v>54</v>
      </c>
      <c r="I2076" s="103"/>
    </row>
    <row r="2077" spans="1:9" x14ac:dyDescent="0.3">
      <c r="A2077" t="s">
        <v>1193</v>
      </c>
      <c r="B2077" t="s">
        <v>51</v>
      </c>
      <c r="C2077" t="s">
        <v>35</v>
      </c>
      <c r="D2077" t="s">
        <v>340</v>
      </c>
      <c r="E2077" s="103">
        <v>0</v>
      </c>
      <c r="F2077" s="103">
        <v>678218</v>
      </c>
      <c r="G2077" s="103">
        <v>7</v>
      </c>
      <c r="H2077" t="s">
        <v>54</v>
      </c>
      <c r="I2077" s="103"/>
    </row>
    <row r="2078" spans="1:9" x14ac:dyDescent="0.3">
      <c r="A2078" t="s">
        <v>1194</v>
      </c>
      <c r="B2078" t="s">
        <v>51</v>
      </c>
      <c r="C2078" t="s">
        <v>35</v>
      </c>
      <c r="D2078" t="s">
        <v>777</v>
      </c>
      <c r="E2078" s="103">
        <v>0</v>
      </c>
      <c r="F2078" s="103">
        <v>678218</v>
      </c>
      <c r="G2078" s="103">
        <v>7</v>
      </c>
      <c r="H2078" t="s">
        <v>54</v>
      </c>
      <c r="I2078" s="103"/>
    </row>
    <row r="2079" spans="1:9" x14ac:dyDescent="0.3">
      <c r="A2079" t="s">
        <v>1195</v>
      </c>
      <c r="B2079" t="s">
        <v>51</v>
      </c>
      <c r="C2079" t="s">
        <v>35</v>
      </c>
      <c r="D2079" t="s">
        <v>776</v>
      </c>
      <c r="E2079" s="103">
        <v>0</v>
      </c>
      <c r="F2079" s="103">
        <v>678218</v>
      </c>
      <c r="G2079" s="103">
        <v>7</v>
      </c>
      <c r="H2079" t="s">
        <v>54</v>
      </c>
      <c r="I2079" s="103"/>
    </row>
    <row r="2080" spans="1:9" x14ac:dyDescent="0.3">
      <c r="A2080" t="s">
        <v>3424</v>
      </c>
      <c r="B2080" t="s">
        <v>51</v>
      </c>
      <c r="C2080" t="s">
        <v>3102</v>
      </c>
      <c r="D2080" t="s">
        <v>40</v>
      </c>
      <c r="E2080" s="103">
        <v>0.10244213555433614</v>
      </c>
      <c r="F2080" s="103">
        <v>678218</v>
      </c>
      <c r="G2080" s="103">
        <v>7</v>
      </c>
      <c r="H2080" t="s">
        <v>54</v>
      </c>
      <c r="I2080" s="103"/>
    </row>
    <row r="2081" spans="1:9" x14ac:dyDescent="0.3">
      <c r="A2081" t="s">
        <v>5766</v>
      </c>
      <c r="B2081" t="s">
        <v>51</v>
      </c>
      <c r="C2081" t="s">
        <v>3102</v>
      </c>
      <c r="D2081" t="s">
        <v>5064</v>
      </c>
      <c r="E2081" s="103">
        <v>0.10603634980499362</v>
      </c>
      <c r="F2081" s="103">
        <v>678218</v>
      </c>
      <c r="G2081" s="103">
        <v>7</v>
      </c>
      <c r="H2081" t="s">
        <v>54</v>
      </c>
      <c r="I2081" s="103"/>
    </row>
    <row r="2082" spans="1:9" x14ac:dyDescent="0.3">
      <c r="A2082" t="s">
        <v>5767</v>
      </c>
      <c r="B2082" t="s">
        <v>51</v>
      </c>
      <c r="C2082" t="s">
        <v>3102</v>
      </c>
      <c r="D2082" t="s">
        <v>5065</v>
      </c>
      <c r="E2082" s="103">
        <v>0.10244213555433614</v>
      </c>
      <c r="F2082" s="103">
        <v>678218</v>
      </c>
      <c r="G2082" s="103">
        <v>7</v>
      </c>
      <c r="H2082" t="s">
        <v>54</v>
      </c>
      <c r="I2082" s="103"/>
    </row>
    <row r="2083" spans="1:9" x14ac:dyDescent="0.3">
      <c r="A2083" t="s">
        <v>5768</v>
      </c>
      <c r="B2083" t="s">
        <v>51</v>
      </c>
      <c r="C2083" t="s">
        <v>3102</v>
      </c>
      <c r="D2083" t="s">
        <v>5066</v>
      </c>
      <c r="E2083" s="103">
        <v>0.10593405954626607</v>
      </c>
      <c r="F2083" s="103">
        <v>678218</v>
      </c>
      <c r="G2083" s="103">
        <v>7</v>
      </c>
      <c r="H2083" t="s">
        <v>54</v>
      </c>
      <c r="I2083" s="103"/>
    </row>
    <row r="2084" spans="1:9" x14ac:dyDescent="0.3">
      <c r="A2084" t="s">
        <v>3425</v>
      </c>
      <c r="B2084" t="s">
        <v>51</v>
      </c>
      <c r="C2084" t="s">
        <v>3102</v>
      </c>
      <c r="D2084" t="s">
        <v>42</v>
      </c>
      <c r="E2084" s="103">
        <v>0.10466666562452207</v>
      </c>
      <c r="F2084" s="103">
        <v>678218</v>
      </c>
      <c r="G2084" s="103">
        <v>7</v>
      </c>
      <c r="H2084" t="s">
        <v>54</v>
      </c>
      <c r="I2084" s="103"/>
    </row>
    <row r="2085" spans="1:9" x14ac:dyDescent="0.3">
      <c r="A2085" t="s">
        <v>3426</v>
      </c>
      <c r="B2085" t="s">
        <v>51</v>
      </c>
      <c r="C2085" t="s">
        <v>3102</v>
      </c>
      <c r="D2085" t="s">
        <v>1763</v>
      </c>
      <c r="E2085" s="103">
        <v>0.10950039881325573</v>
      </c>
      <c r="F2085" s="103">
        <v>678218</v>
      </c>
      <c r="G2085" s="103">
        <v>7</v>
      </c>
      <c r="H2085" t="s">
        <v>54</v>
      </c>
      <c r="I2085" s="103"/>
    </row>
    <row r="2086" spans="1:9" x14ac:dyDescent="0.3">
      <c r="A2086" t="s">
        <v>3427</v>
      </c>
      <c r="B2086" t="s">
        <v>51</v>
      </c>
      <c r="C2086" t="s">
        <v>3102</v>
      </c>
      <c r="D2086" t="s">
        <v>1764</v>
      </c>
      <c r="E2086" s="103">
        <v>5.9248457893875971E-2</v>
      </c>
      <c r="F2086" s="103">
        <v>678218</v>
      </c>
      <c r="G2086" s="103">
        <v>7</v>
      </c>
      <c r="H2086" t="s">
        <v>54</v>
      </c>
      <c r="I2086" s="103"/>
    </row>
    <row r="2087" spans="1:9" x14ac:dyDescent="0.3">
      <c r="A2087" t="s">
        <v>3428</v>
      </c>
      <c r="B2087" t="s">
        <v>51</v>
      </c>
      <c r="C2087" t="s">
        <v>3102</v>
      </c>
      <c r="D2087" t="s">
        <v>340</v>
      </c>
      <c r="E2087" s="103">
        <v>0.10315003367104106</v>
      </c>
      <c r="F2087" s="103">
        <v>678218</v>
      </c>
      <c r="G2087" s="103">
        <v>7</v>
      </c>
      <c r="H2087" t="s">
        <v>54</v>
      </c>
      <c r="I2087" s="103"/>
    </row>
    <row r="2088" spans="1:9" x14ac:dyDescent="0.3">
      <c r="A2088" t="s">
        <v>3429</v>
      </c>
      <c r="B2088" t="s">
        <v>51</v>
      </c>
      <c r="C2088" t="s">
        <v>3102</v>
      </c>
      <c r="D2088" t="s">
        <v>777</v>
      </c>
      <c r="E2088" s="103">
        <v>0.21139717946456776</v>
      </c>
      <c r="F2088" s="103">
        <v>678218</v>
      </c>
      <c r="G2088" s="103">
        <v>7</v>
      </c>
      <c r="H2088" t="s">
        <v>54</v>
      </c>
      <c r="I2088" s="103"/>
    </row>
    <row r="2089" spans="1:9" x14ac:dyDescent="0.3">
      <c r="A2089" t="s">
        <v>3430</v>
      </c>
      <c r="B2089" t="s">
        <v>51</v>
      </c>
      <c r="C2089" t="s">
        <v>3102</v>
      </c>
      <c r="D2089" t="s">
        <v>776</v>
      </c>
      <c r="E2089" s="103">
        <v>0.52720687242829578</v>
      </c>
      <c r="F2089" s="103">
        <v>678218</v>
      </c>
      <c r="G2089" s="103">
        <v>7</v>
      </c>
      <c r="H2089" t="s">
        <v>54</v>
      </c>
      <c r="I2089" s="103"/>
    </row>
    <row r="2090" spans="1:9" x14ac:dyDescent="0.3">
      <c r="A2090" t="s">
        <v>3431</v>
      </c>
      <c r="B2090" t="s">
        <v>51</v>
      </c>
      <c r="C2090" t="s">
        <v>3104</v>
      </c>
      <c r="D2090" t="s">
        <v>40</v>
      </c>
      <c r="E2090" s="103">
        <v>6.6658063784553162E-2</v>
      </c>
      <c r="F2090" s="103">
        <v>678218</v>
      </c>
      <c r="G2090" s="103">
        <v>7</v>
      </c>
      <c r="H2090" t="s">
        <v>54</v>
      </c>
      <c r="I2090" s="103"/>
    </row>
    <row r="2091" spans="1:9" x14ac:dyDescent="0.3">
      <c r="A2091" t="s">
        <v>5769</v>
      </c>
      <c r="B2091" t="s">
        <v>51</v>
      </c>
      <c r="C2091" t="s">
        <v>3104</v>
      </c>
      <c r="D2091" t="s">
        <v>5064</v>
      </c>
      <c r="E2091" s="103">
        <v>6.8826089818793207E-2</v>
      </c>
      <c r="F2091" s="103">
        <v>678218</v>
      </c>
      <c r="G2091" s="103">
        <v>7</v>
      </c>
      <c r="H2091" t="s">
        <v>54</v>
      </c>
      <c r="I2091" s="103"/>
    </row>
    <row r="2092" spans="1:9" x14ac:dyDescent="0.3">
      <c r="A2092" t="s">
        <v>5770</v>
      </c>
      <c r="B2092" t="s">
        <v>51</v>
      </c>
      <c r="C2092" t="s">
        <v>3104</v>
      </c>
      <c r="D2092" t="s">
        <v>5065</v>
      </c>
      <c r="E2092" s="103">
        <v>6.6658063784553162E-2</v>
      </c>
      <c r="F2092" s="103">
        <v>678218</v>
      </c>
      <c r="G2092" s="103">
        <v>7</v>
      </c>
      <c r="H2092" t="s">
        <v>54</v>
      </c>
      <c r="I2092" s="103"/>
    </row>
    <row r="2093" spans="1:9" x14ac:dyDescent="0.3">
      <c r="A2093" t="s">
        <v>5771</v>
      </c>
      <c r="B2093" t="s">
        <v>51</v>
      </c>
      <c r="C2093" t="s">
        <v>3104</v>
      </c>
      <c r="D2093" t="s">
        <v>5066</v>
      </c>
      <c r="E2093" s="103">
        <v>6.8757944440071883E-2</v>
      </c>
      <c r="F2093" s="103">
        <v>678218</v>
      </c>
      <c r="G2093" s="103">
        <v>7</v>
      </c>
      <c r="H2093" t="s">
        <v>54</v>
      </c>
      <c r="I2093" s="103"/>
    </row>
    <row r="2094" spans="1:9" x14ac:dyDescent="0.3">
      <c r="A2094" t="s">
        <v>3432</v>
      </c>
      <c r="B2094" t="s">
        <v>51</v>
      </c>
      <c r="C2094" t="s">
        <v>3104</v>
      </c>
      <c r="D2094" t="s">
        <v>42</v>
      </c>
      <c r="E2094" s="103">
        <v>6.8157873777669228E-2</v>
      </c>
      <c r="F2094" s="103">
        <v>678218</v>
      </c>
      <c r="G2094" s="103">
        <v>7</v>
      </c>
      <c r="H2094" t="s">
        <v>54</v>
      </c>
      <c r="I2094" s="103"/>
    </row>
    <row r="2095" spans="1:9" x14ac:dyDescent="0.3">
      <c r="A2095" t="s">
        <v>3433</v>
      </c>
      <c r="B2095" t="s">
        <v>51</v>
      </c>
      <c r="C2095" t="s">
        <v>3104</v>
      </c>
      <c r="D2095" t="s">
        <v>1763</v>
      </c>
      <c r="E2095" s="103">
        <v>7.1553333502007321E-2</v>
      </c>
      <c r="F2095" s="103">
        <v>678218</v>
      </c>
      <c r="G2095" s="103">
        <v>7</v>
      </c>
      <c r="H2095" t="s">
        <v>54</v>
      </c>
      <c r="I2095" s="103"/>
    </row>
    <row r="2096" spans="1:9" x14ac:dyDescent="0.3">
      <c r="A2096" t="s">
        <v>3434</v>
      </c>
      <c r="B2096" t="s">
        <v>51</v>
      </c>
      <c r="C2096" t="s">
        <v>3104</v>
      </c>
      <c r="D2096" t="s">
        <v>1764</v>
      </c>
      <c r="E2096" s="103">
        <v>3.7140506891229157E-2</v>
      </c>
      <c r="F2096" s="103">
        <v>678218</v>
      </c>
      <c r="G2096" s="103">
        <v>7</v>
      </c>
      <c r="H2096" t="s">
        <v>54</v>
      </c>
      <c r="I2096" s="103"/>
    </row>
    <row r="2097" spans="1:9" x14ac:dyDescent="0.3">
      <c r="A2097" t="s">
        <v>3435</v>
      </c>
      <c r="B2097" t="s">
        <v>51</v>
      </c>
      <c r="C2097" t="s">
        <v>3104</v>
      </c>
      <c r="D2097" t="s">
        <v>340</v>
      </c>
      <c r="E2097" s="103">
        <v>6.7722767743752854E-2</v>
      </c>
      <c r="F2097" s="103">
        <v>678218</v>
      </c>
      <c r="G2097" s="103">
        <v>7</v>
      </c>
      <c r="H2097" t="s">
        <v>54</v>
      </c>
      <c r="I2097" s="103"/>
    </row>
    <row r="2098" spans="1:9" x14ac:dyDescent="0.3">
      <c r="A2098" t="s">
        <v>3436</v>
      </c>
      <c r="B2098" t="s">
        <v>51</v>
      </c>
      <c r="C2098" t="s">
        <v>3104</v>
      </c>
      <c r="D2098" t="s">
        <v>777</v>
      </c>
      <c r="E2098" s="103">
        <v>0.13529894578278573</v>
      </c>
      <c r="F2098" s="103">
        <v>678218</v>
      </c>
      <c r="G2098" s="103">
        <v>7</v>
      </c>
      <c r="H2098" t="s">
        <v>54</v>
      </c>
      <c r="I2098" s="103"/>
    </row>
    <row r="2099" spans="1:9" x14ac:dyDescent="0.3">
      <c r="A2099" t="s">
        <v>3437</v>
      </c>
      <c r="B2099" t="s">
        <v>51</v>
      </c>
      <c r="C2099" t="s">
        <v>3104</v>
      </c>
      <c r="D2099" t="s">
        <v>776</v>
      </c>
      <c r="E2099" s="103">
        <v>0.34373994614585035</v>
      </c>
      <c r="F2099" s="103">
        <v>678218</v>
      </c>
      <c r="G2099" s="103">
        <v>7</v>
      </c>
      <c r="H2099" t="s">
        <v>54</v>
      </c>
      <c r="I2099" s="103"/>
    </row>
    <row r="2100" spans="1:9" x14ac:dyDescent="0.3">
      <c r="A2100" t="s">
        <v>3438</v>
      </c>
      <c r="B2100" t="s">
        <v>51</v>
      </c>
      <c r="C2100" t="s">
        <v>3106</v>
      </c>
      <c r="D2100" t="s">
        <v>40</v>
      </c>
      <c r="E2100" s="103">
        <v>8.0737644601573524E-2</v>
      </c>
      <c r="F2100" s="103">
        <v>678218</v>
      </c>
      <c r="G2100" s="103">
        <v>7</v>
      </c>
      <c r="H2100" t="s">
        <v>54</v>
      </c>
      <c r="I2100" s="103"/>
    </row>
    <row r="2101" spans="1:9" x14ac:dyDescent="0.3">
      <c r="A2101" t="s">
        <v>5772</v>
      </c>
      <c r="B2101" t="s">
        <v>51</v>
      </c>
      <c r="C2101" t="s">
        <v>3106</v>
      </c>
      <c r="D2101" t="s">
        <v>5064</v>
      </c>
      <c r="E2101" s="103">
        <v>8.3564581927679488E-2</v>
      </c>
      <c r="F2101" s="103">
        <v>678218</v>
      </c>
      <c r="G2101" s="103">
        <v>7</v>
      </c>
      <c r="H2101" t="s">
        <v>54</v>
      </c>
      <c r="I2101" s="103"/>
    </row>
    <row r="2102" spans="1:9" x14ac:dyDescent="0.3">
      <c r="A2102" t="s">
        <v>5773</v>
      </c>
      <c r="B2102" t="s">
        <v>51</v>
      </c>
      <c r="C2102" t="s">
        <v>3106</v>
      </c>
      <c r="D2102" t="s">
        <v>5065</v>
      </c>
      <c r="E2102" s="103">
        <v>8.0737644601573524E-2</v>
      </c>
      <c r="F2102" s="103">
        <v>678218</v>
      </c>
      <c r="G2102" s="103">
        <v>7</v>
      </c>
      <c r="H2102" t="s">
        <v>54</v>
      </c>
      <c r="I2102" s="103"/>
    </row>
    <row r="2103" spans="1:9" x14ac:dyDescent="0.3">
      <c r="A2103" t="s">
        <v>5774</v>
      </c>
      <c r="B2103" t="s">
        <v>51</v>
      </c>
      <c r="C2103" t="s">
        <v>3106</v>
      </c>
      <c r="D2103" t="s">
        <v>5066</v>
      </c>
      <c r="E2103" s="103">
        <v>8.3361353790797565E-2</v>
      </c>
      <c r="F2103" s="103">
        <v>678218</v>
      </c>
      <c r="G2103" s="103">
        <v>7</v>
      </c>
      <c r="H2103" t="s">
        <v>54</v>
      </c>
      <c r="I2103" s="103"/>
    </row>
    <row r="2104" spans="1:9" x14ac:dyDescent="0.3">
      <c r="A2104" t="s">
        <v>3439</v>
      </c>
      <c r="B2104" t="s">
        <v>51</v>
      </c>
      <c r="C2104" t="s">
        <v>3106</v>
      </c>
      <c r="D2104" t="s">
        <v>42</v>
      </c>
      <c r="E2104" s="103">
        <v>8.3336731758272636E-2</v>
      </c>
      <c r="F2104" s="103">
        <v>678218</v>
      </c>
      <c r="G2104" s="103">
        <v>7</v>
      </c>
      <c r="H2104" t="s">
        <v>54</v>
      </c>
      <c r="I2104" s="103"/>
    </row>
    <row r="2105" spans="1:9" x14ac:dyDescent="0.3">
      <c r="A2105" t="s">
        <v>3440</v>
      </c>
      <c r="B2105" t="s">
        <v>51</v>
      </c>
      <c r="C2105" t="s">
        <v>3106</v>
      </c>
      <c r="D2105" t="s">
        <v>1763</v>
      </c>
      <c r="E2105" s="103">
        <v>8.6421685885763308E-2</v>
      </c>
      <c r="F2105" s="103">
        <v>678218</v>
      </c>
      <c r="G2105" s="103">
        <v>7</v>
      </c>
      <c r="H2105" t="s">
        <v>54</v>
      </c>
      <c r="I2105" s="103"/>
    </row>
    <row r="2106" spans="1:9" x14ac:dyDescent="0.3">
      <c r="A2106" t="s">
        <v>3441</v>
      </c>
      <c r="B2106" t="s">
        <v>51</v>
      </c>
      <c r="C2106" t="s">
        <v>3106</v>
      </c>
      <c r="D2106" t="s">
        <v>1764</v>
      </c>
      <c r="E2106" s="103">
        <v>2.9165176761510349E-2</v>
      </c>
      <c r="F2106" s="103">
        <v>678218</v>
      </c>
      <c r="G2106" s="103">
        <v>7</v>
      </c>
      <c r="H2106" t="s">
        <v>54</v>
      </c>
      <c r="I2106" s="103"/>
    </row>
    <row r="2107" spans="1:9" x14ac:dyDescent="0.3">
      <c r="A2107" t="s">
        <v>3442</v>
      </c>
      <c r="B2107" t="s">
        <v>51</v>
      </c>
      <c r="C2107" t="s">
        <v>3106</v>
      </c>
      <c r="D2107" t="s">
        <v>340</v>
      </c>
      <c r="E2107" s="103">
        <v>8.2921177770018825E-2</v>
      </c>
      <c r="F2107" s="103">
        <v>678218</v>
      </c>
      <c r="G2107" s="103">
        <v>7</v>
      </c>
      <c r="H2107" t="s">
        <v>54</v>
      </c>
      <c r="I2107" s="103"/>
    </row>
    <row r="2108" spans="1:9" x14ac:dyDescent="0.3">
      <c r="A2108" t="s">
        <v>3443</v>
      </c>
      <c r="B2108" t="s">
        <v>51</v>
      </c>
      <c r="C2108" t="s">
        <v>3106</v>
      </c>
      <c r="D2108" t="s">
        <v>777</v>
      </c>
      <c r="E2108" s="103">
        <v>0.15832775105633445</v>
      </c>
      <c r="F2108" s="103">
        <v>678218</v>
      </c>
      <c r="G2108" s="103">
        <v>7</v>
      </c>
      <c r="H2108" t="s">
        <v>54</v>
      </c>
      <c r="I2108" s="103"/>
    </row>
    <row r="2109" spans="1:9" x14ac:dyDescent="0.3">
      <c r="A2109" t="s">
        <v>3444</v>
      </c>
      <c r="B2109" t="s">
        <v>51</v>
      </c>
      <c r="C2109" t="s">
        <v>3106</v>
      </c>
      <c r="D2109" t="s">
        <v>776</v>
      </c>
      <c r="E2109" s="103">
        <v>0.41373270516231492</v>
      </c>
      <c r="F2109" s="103">
        <v>678218</v>
      </c>
      <c r="G2109" s="103">
        <v>7</v>
      </c>
      <c r="H2109" t="s">
        <v>54</v>
      </c>
      <c r="I2109" s="103"/>
    </row>
    <row r="2110" spans="1:9" x14ac:dyDescent="0.3">
      <c r="A2110" t="s">
        <v>3445</v>
      </c>
      <c r="B2110" t="s">
        <v>51</v>
      </c>
      <c r="C2110" t="s">
        <v>3109</v>
      </c>
      <c r="D2110" t="s">
        <v>40</v>
      </c>
      <c r="E2110" s="103">
        <v>1.5855015644738015E-3</v>
      </c>
      <c r="F2110" s="103">
        <v>678218</v>
      </c>
      <c r="G2110" s="103">
        <v>7</v>
      </c>
      <c r="H2110" t="s">
        <v>54</v>
      </c>
      <c r="I2110" s="103"/>
    </row>
    <row r="2111" spans="1:9" x14ac:dyDescent="0.3">
      <c r="A2111" t="s">
        <v>5775</v>
      </c>
      <c r="B2111" t="s">
        <v>51</v>
      </c>
      <c r="C2111" t="s">
        <v>3109</v>
      </c>
      <c r="D2111" t="s">
        <v>5064</v>
      </c>
      <c r="E2111" s="103">
        <v>1.6488605490045786E-3</v>
      </c>
      <c r="F2111" s="103">
        <v>678218</v>
      </c>
      <c r="G2111" s="103">
        <v>7</v>
      </c>
      <c r="H2111" t="s">
        <v>54</v>
      </c>
      <c r="I2111" s="103"/>
    </row>
    <row r="2112" spans="1:9" x14ac:dyDescent="0.3">
      <c r="A2112" t="s">
        <v>5776</v>
      </c>
      <c r="B2112" t="s">
        <v>51</v>
      </c>
      <c r="C2112" t="s">
        <v>3109</v>
      </c>
      <c r="D2112" t="s">
        <v>5065</v>
      </c>
      <c r="E2112" s="103">
        <v>1.5855015644738015E-3</v>
      </c>
      <c r="F2112" s="103">
        <v>678218</v>
      </c>
      <c r="G2112" s="103">
        <v>7</v>
      </c>
      <c r="H2112" t="s">
        <v>54</v>
      </c>
      <c r="I2112" s="103"/>
    </row>
    <row r="2113" spans="1:9" x14ac:dyDescent="0.3">
      <c r="A2113" t="s">
        <v>5777</v>
      </c>
      <c r="B2113" t="s">
        <v>51</v>
      </c>
      <c r="C2113" t="s">
        <v>3109</v>
      </c>
      <c r="D2113" t="s">
        <v>5066</v>
      </c>
      <c r="E2113" s="103">
        <v>1.6471156345185026E-3</v>
      </c>
      <c r="F2113" s="103">
        <v>678218</v>
      </c>
      <c r="G2113" s="103">
        <v>7</v>
      </c>
      <c r="H2113" t="s">
        <v>54</v>
      </c>
      <c r="I2113" s="103"/>
    </row>
    <row r="2114" spans="1:9" x14ac:dyDescent="0.3">
      <c r="A2114" t="s">
        <v>3446</v>
      </c>
      <c r="B2114" t="s">
        <v>51</v>
      </c>
      <c r="C2114" t="s">
        <v>3109</v>
      </c>
      <c r="D2114" t="s">
        <v>42</v>
      </c>
      <c r="E2114" s="103">
        <v>1.6202692183149038E-3</v>
      </c>
      <c r="F2114" s="103">
        <v>678218</v>
      </c>
      <c r="G2114" s="103">
        <v>7</v>
      </c>
      <c r="H2114" t="s">
        <v>54</v>
      </c>
      <c r="I2114" s="103"/>
    </row>
    <row r="2115" spans="1:9" x14ac:dyDescent="0.3">
      <c r="A2115" t="s">
        <v>3447</v>
      </c>
      <c r="B2115" t="s">
        <v>51</v>
      </c>
      <c r="C2115" t="s">
        <v>3109</v>
      </c>
      <c r="D2115" t="s">
        <v>1763</v>
      </c>
      <c r="E2115" s="103">
        <v>1.6952010300926687E-3</v>
      </c>
      <c r="F2115" s="103">
        <v>678218</v>
      </c>
      <c r="G2115" s="103">
        <v>7</v>
      </c>
      <c r="H2115" t="s">
        <v>54</v>
      </c>
      <c r="I2115" s="103"/>
    </row>
    <row r="2116" spans="1:9" x14ac:dyDescent="0.3">
      <c r="A2116" t="s">
        <v>3448</v>
      </c>
      <c r="B2116" t="s">
        <v>51</v>
      </c>
      <c r="C2116" t="s">
        <v>3109</v>
      </c>
      <c r="D2116" t="s">
        <v>1764</v>
      </c>
      <c r="E2116" s="103">
        <v>9.0117841309915892E-4</v>
      </c>
      <c r="F2116" s="103">
        <v>678218</v>
      </c>
      <c r="G2116" s="103">
        <v>7</v>
      </c>
      <c r="H2116" t="s">
        <v>54</v>
      </c>
      <c r="I2116" s="103"/>
    </row>
    <row r="2117" spans="1:9" x14ac:dyDescent="0.3">
      <c r="A2117" t="s">
        <v>3449</v>
      </c>
      <c r="B2117" t="s">
        <v>51</v>
      </c>
      <c r="C2117" t="s">
        <v>3109</v>
      </c>
      <c r="D2117" t="s">
        <v>340</v>
      </c>
      <c r="E2117" s="103">
        <v>1.6181957193356069E-3</v>
      </c>
      <c r="F2117" s="103">
        <v>678218</v>
      </c>
      <c r="G2117" s="103">
        <v>7</v>
      </c>
      <c r="H2117" t="s">
        <v>54</v>
      </c>
      <c r="I2117" s="103"/>
    </row>
    <row r="2118" spans="1:9" x14ac:dyDescent="0.3">
      <c r="A2118" t="s">
        <v>3450</v>
      </c>
      <c r="B2118" t="s">
        <v>51</v>
      </c>
      <c r="C2118" t="s">
        <v>3109</v>
      </c>
      <c r="D2118" t="s">
        <v>777</v>
      </c>
      <c r="E2118" s="103">
        <v>3.3874829092172005E-3</v>
      </c>
      <c r="F2118" s="103">
        <v>678218</v>
      </c>
      <c r="G2118" s="103">
        <v>7</v>
      </c>
      <c r="H2118" t="s">
        <v>54</v>
      </c>
      <c r="I2118" s="103"/>
    </row>
    <row r="2119" spans="1:9" x14ac:dyDescent="0.3">
      <c r="A2119" t="s">
        <v>3451</v>
      </c>
      <c r="B2119" t="s">
        <v>51</v>
      </c>
      <c r="C2119" t="s">
        <v>3109</v>
      </c>
      <c r="D2119" t="s">
        <v>776</v>
      </c>
      <c r="E2119" s="103">
        <v>8.2110471713015727E-3</v>
      </c>
      <c r="F2119" s="103">
        <v>678218</v>
      </c>
      <c r="G2119" s="103">
        <v>7</v>
      </c>
      <c r="H2119" t="s">
        <v>54</v>
      </c>
      <c r="I2119" s="103"/>
    </row>
    <row r="2120" spans="1:9" x14ac:dyDescent="0.3">
      <c r="A2120" t="s">
        <v>3452</v>
      </c>
      <c r="B2120" t="s">
        <v>51</v>
      </c>
      <c r="C2120" t="s">
        <v>3111</v>
      </c>
      <c r="D2120" t="s">
        <v>40</v>
      </c>
      <c r="E2120" s="103">
        <v>3.434288665221121E-3</v>
      </c>
      <c r="F2120" s="103">
        <v>678218</v>
      </c>
      <c r="G2120" s="103">
        <v>7</v>
      </c>
      <c r="H2120" t="s">
        <v>54</v>
      </c>
      <c r="I2120" s="103"/>
    </row>
    <row r="2121" spans="1:9" x14ac:dyDescent="0.3">
      <c r="A2121" t="s">
        <v>5778</v>
      </c>
      <c r="B2121" t="s">
        <v>51</v>
      </c>
      <c r="C2121" t="s">
        <v>3111</v>
      </c>
      <c r="D2121" t="s">
        <v>5064</v>
      </c>
      <c r="E2121" s="103">
        <v>3.5519077021596143E-3</v>
      </c>
      <c r="F2121" s="103">
        <v>678218</v>
      </c>
      <c r="G2121" s="103">
        <v>7</v>
      </c>
      <c r="H2121" t="s">
        <v>54</v>
      </c>
      <c r="I2121" s="103"/>
    </row>
    <row r="2122" spans="1:9" x14ac:dyDescent="0.3">
      <c r="A2122" t="s">
        <v>5779</v>
      </c>
      <c r="B2122" t="s">
        <v>51</v>
      </c>
      <c r="C2122" t="s">
        <v>3111</v>
      </c>
      <c r="D2122" t="s">
        <v>5065</v>
      </c>
      <c r="E2122" s="103">
        <v>3.434288665221121E-3</v>
      </c>
      <c r="F2122" s="103">
        <v>678218</v>
      </c>
      <c r="G2122" s="103">
        <v>7</v>
      </c>
      <c r="H2122" t="s">
        <v>54</v>
      </c>
      <c r="I2122" s="103"/>
    </row>
    <row r="2123" spans="1:9" x14ac:dyDescent="0.3">
      <c r="A2123" t="s">
        <v>5780</v>
      </c>
      <c r="B2123" t="s">
        <v>51</v>
      </c>
      <c r="C2123" t="s">
        <v>3111</v>
      </c>
      <c r="D2123" t="s">
        <v>5066</v>
      </c>
      <c r="E2123" s="103">
        <v>3.548455346902517E-3</v>
      </c>
      <c r="F2123" s="103">
        <v>678218</v>
      </c>
      <c r="G2123" s="103">
        <v>7</v>
      </c>
      <c r="H2123" t="s">
        <v>54</v>
      </c>
      <c r="I2123" s="103"/>
    </row>
    <row r="2124" spans="1:9" x14ac:dyDescent="0.3">
      <c r="A2124" t="s">
        <v>3453</v>
      </c>
      <c r="B2124" t="s">
        <v>51</v>
      </c>
      <c r="C2124" t="s">
        <v>3111</v>
      </c>
      <c r="D2124" t="s">
        <v>42</v>
      </c>
      <c r="E2124" s="103">
        <v>3.5062517715447137E-3</v>
      </c>
      <c r="F2124" s="103">
        <v>678218</v>
      </c>
      <c r="G2124" s="103">
        <v>7</v>
      </c>
      <c r="H2124" t="s">
        <v>54</v>
      </c>
      <c r="I2124" s="103"/>
    </row>
    <row r="2125" spans="1:9" x14ac:dyDescent="0.3">
      <c r="A2125" t="s">
        <v>3454</v>
      </c>
      <c r="B2125" t="s">
        <v>51</v>
      </c>
      <c r="C2125" t="s">
        <v>3111</v>
      </c>
      <c r="D2125" t="s">
        <v>1763</v>
      </c>
      <c r="E2125" s="103">
        <v>3.6725780405655749E-3</v>
      </c>
      <c r="F2125" s="103">
        <v>678218</v>
      </c>
      <c r="G2125" s="103">
        <v>7</v>
      </c>
      <c r="H2125" t="s">
        <v>54</v>
      </c>
      <c r="I2125" s="103"/>
    </row>
    <row r="2126" spans="1:9" x14ac:dyDescent="0.3">
      <c r="A2126" t="s">
        <v>3455</v>
      </c>
      <c r="B2126" t="s">
        <v>51</v>
      </c>
      <c r="C2126" t="s">
        <v>3111</v>
      </c>
      <c r="D2126" t="s">
        <v>1764</v>
      </c>
      <c r="E2126" s="103">
        <v>1.9723870955852831E-3</v>
      </c>
      <c r="F2126" s="103">
        <v>678218</v>
      </c>
      <c r="G2126" s="103">
        <v>7</v>
      </c>
      <c r="H2126" t="s">
        <v>54</v>
      </c>
      <c r="I2126" s="103"/>
    </row>
    <row r="2127" spans="1:9" x14ac:dyDescent="0.3">
      <c r="A2127" t="s">
        <v>3456</v>
      </c>
      <c r="B2127" t="s">
        <v>51</v>
      </c>
      <c r="C2127" t="s">
        <v>3111</v>
      </c>
      <c r="D2127" t="s">
        <v>340</v>
      </c>
      <c r="E2127" s="103">
        <v>3.4600593109833399E-3</v>
      </c>
      <c r="F2127" s="103">
        <v>678218</v>
      </c>
      <c r="G2127" s="103">
        <v>7</v>
      </c>
      <c r="H2127" t="s">
        <v>54</v>
      </c>
      <c r="I2127" s="103"/>
    </row>
    <row r="2128" spans="1:9" x14ac:dyDescent="0.3">
      <c r="A2128" t="s">
        <v>3457</v>
      </c>
      <c r="B2128" t="s">
        <v>51</v>
      </c>
      <c r="C2128" t="s">
        <v>3111</v>
      </c>
      <c r="D2128" t="s">
        <v>777</v>
      </c>
      <c r="E2128" s="103">
        <v>7.099030697277047E-3</v>
      </c>
      <c r="F2128" s="103">
        <v>678218</v>
      </c>
      <c r="G2128" s="103">
        <v>7</v>
      </c>
      <c r="H2128" t="s">
        <v>54</v>
      </c>
      <c r="I2128" s="103"/>
    </row>
    <row r="2129" spans="1:9" x14ac:dyDescent="0.3">
      <c r="A2129" t="s">
        <v>3458</v>
      </c>
      <c r="B2129" t="s">
        <v>51</v>
      </c>
      <c r="C2129" t="s">
        <v>3111</v>
      </c>
      <c r="D2129" t="s">
        <v>776</v>
      </c>
      <c r="E2129" s="103">
        <v>1.7719174950958035E-2</v>
      </c>
      <c r="F2129" s="103">
        <v>678218</v>
      </c>
      <c r="G2129" s="103">
        <v>7</v>
      </c>
      <c r="H2129" t="s">
        <v>54</v>
      </c>
      <c r="I2129" s="103"/>
    </row>
    <row r="2130" spans="1:9" x14ac:dyDescent="0.3">
      <c r="A2130" t="s">
        <v>963</v>
      </c>
      <c r="B2130" t="s">
        <v>51</v>
      </c>
      <c r="C2130" t="s">
        <v>40</v>
      </c>
      <c r="D2130" t="s">
        <v>40</v>
      </c>
      <c r="E2130" s="103">
        <v>1</v>
      </c>
      <c r="F2130" s="103">
        <v>678218</v>
      </c>
      <c r="G2130" s="103">
        <v>7</v>
      </c>
      <c r="H2130" t="s">
        <v>54</v>
      </c>
      <c r="I2130" s="103"/>
    </row>
    <row r="2131" spans="1:9" x14ac:dyDescent="0.3">
      <c r="A2131" t="s">
        <v>5781</v>
      </c>
      <c r="B2131" t="s">
        <v>51</v>
      </c>
      <c r="C2131" t="s">
        <v>40</v>
      </c>
      <c r="D2131" t="s">
        <v>5064</v>
      </c>
      <c r="E2131" s="103">
        <v>1.035016092434369</v>
      </c>
      <c r="F2131" s="103">
        <v>678218</v>
      </c>
      <c r="G2131" s="103">
        <v>7</v>
      </c>
      <c r="H2131" t="s">
        <v>54</v>
      </c>
      <c r="I2131" s="103"/>
    </row>
    <row r="2132" spans="1:9" x14ac:dyDescent="0.3">
      <c r="A2132" t="s">
        <v>5782</v>
      </c>
      <c r="B2132" t="s">
        <v>51</v>
      </c>
      <c r="C2132" t="s">
        <v>40</v>
      </c>
      <c r="D2132" t="s">
        <v>5065</v>
      </c>
      <c r="E2132" s="103">
        <v>1</v>
      </c>
      <c r="F2132" s="103">
        <v>678218</v>
      </c>
      <c r="G2132" s="103">
        <v>7</v>
      </c>
      <c r="H2132" t="s">
        <v>54</v>
      </c>
      <c r="I2132" s="103"/>
    </row>
    <row r="2133" spans="1:9" x14ac:dyDescent="0.3">
      <c r="A2133" t="s">
        <v>5783</v>
      </c>
      <c r="B2133" t="s">
        <v>51</v>
      </c>
      <c r="C2133" t="s">
        <v>40</v>
      </c>
      <c r="D2133" t="s">
        <v>5066</v>
      </c>
      <c r="E2133" s="103">
        <v>1.0322157832843379</v>
      </c>
      <c r="F2133" s="103">
        <v>678218</v>
      </c>
      <c r="G2133" s="103">
        <v>7</v>
      </c>
      <c r="H2133" t="s">
        <v>54</v>
      </c>
      <c r="I2133" s="103"/>
    </row>
    <row r="2134" spans="1:9" x14ac:dyDescent="0.3">
      <c r="A2134" t="s">
        <v>961</v>
      </c>
      <c r="B2134" t="s">
        <v>51</v>
      </c>
      <c r="C2134" t="s">
        <v>40</v>
      </c>
      <c r="D2134" t="s">
        <v>42</v>
      </c>
      <c r="E2134" s="103">
        <v>1.0296943000924472</v>
      </c>
      <c r="F2134" s="103">
        <v>678218</v>
      </c>
      <c r="G2134" s="103">
        <v>7</v>
      </c>
      <c r="H2134" t="s">
        <v>54</v>
      </c>
      <c r="I2134" s="103"/>
    </row>
    <row r="2135" spans="1:9" x14ac:dyDescent="0.3">
      <c r="A2135" t="s">
        <v>1987</v>
      </c>
      <c r="B2135" t="s">
        <v>51</v>
      </c>
      <c r="C2135" t="s">
        <v>40</v>
      </c>
      <c r="D2135" t="s">
        <v>1763</v>
      </c>
      <c r="E2135" s="103">
        <v>1.07907787119275</v>
      </c>
      <c r="F2135" s="103">
        <v>678218</v>
      </c>
      <c r="G2135" s="103">
        <v>7</v>
      </c>
      <c r="H2135" t="s">
        <v>54</v>
      </c>
      <c r="I2135" s="103"/>
    </row>
    <row r="2136" spans="1:9" x14ac:dyDescent="0.3">
      <c r="A2136" t="s">
        <v>1988</v>
      </c>
      <c r="B2136" t="s">
        <v>51</v>
      </c>
      <c r="C2136" t="s">
        <v>40</v>
      </c>
      <c r="D2136" t="s">
        <v>1764</v>
      </c>
      <c r="E2136" s="103">
        <v>0.7005699617648623</v>
      </c>
      <c r="F2136" s="103">
        <v>678218</v>
      </c>
      <c r="G2136" s="103">
        <v>7</v>
      </c>
      <c r="H2136" t="s">
        <v>54</v>
      </c>
      <c r="I2136" s="103"/>
    </row>
    <row r="2137" spans="1:9" x14ac:dyDescent="0.3">
      <c r="A2137" t="s">
        <v>962</v>
      </c>
      <c r="B2137" t="s">
        <v>51</v>
      </c>
      <c r="C2137" t="s">
        <v>40</v>
      </c>
      <c r="D2137" t="s">
        <v>340</v>
      </c>
      <c r="E2137" s="103">
        <v>1.0133928437509587</v>
      </c>
      <c r="F2137" s="103">
        <v>678218</v>
      </c>
      <c r="G2137" s="103">
        <v>7</v>
      </c>
      <c r="H2137" t="s">
        <v>54</v>
      </c>
      <c r="I2137" s="103"/>
    </row>
    <row r="2138" spans="1:9" x14ac:dyDescent="0.3">
      <c r="A2138" t="s">
        <v>664</v>
      </c>
      <c r="B2138" t="s">
        <v>51</v>
      </c>
      <c r="C2138" t="s">
        <v>40</v>
      </c>
      <c r="D2138" t="s">
        <v>777</v>
      </c>
      <c r="E2138" s="103">
        <v>2.115023147869652</v>
      </c>
      <c r="F2138" s="103">
        <v>678218</v>
      </c>
      <c r="G2138" s="103">
        <v>7</v>
      </c>
      <c r="H2138" t="s">
        <v>54</v>
      </c>
      <c r="I2138" s="103"/>
    </row>
    <row r="2139" spans="1:9" x14ac:dyDescent="0.3">
      <c r="A2139" t="s">
        <v>668</v>
      </c>
      <c r="B2139" t="s">
        <v>51</v>
      </c>
      <c r="C2139" t="s">
        <v>40</v>
      </c>
      <c r="D2139" t="s">
        <v>776</v>
      </c>
      <c r="E2139" s="103">
        <v>5.2493274037205992</v>
      </c>
      <c r="F2139" s="103">
        <v>678218</v>
      </c>
      <c r="G2139" s="103">
        <v>7</v>
      </c>
      <c r="H2139" t="s">
        <v>54</v>
      </c>
      <c r="I2139" s="103"/>
    </row>
    <row r="2140" spans="1:9" x14ac:dyDescent="0.3">
      <c r="A2140" t="s">
        <v>5784</v>
      </c>
      <c r="B2140" t="s">
        <v>51</v>
      </c>
      <c r="C2140" t="s">
        <v>5064</v>
      </c>
      <c r="D2140" t="s">
        <v>40</v>
      </c>
      <c r="E2140" s="103">
        <v>0.96873495729613268</v>
      </c>
      <c r="F2140" s="103">
        <v>678218</v>
      </c>
      <c r="G2140" s="103">
        <v>7</v>
      </c>
      <c r="H2140" t="s">
        <v>54</v>
      </c>
      <c r="I2140" s="103"/>
    </row>
    <row r="2141" spans="1:9" x14ac:dyDescent="0.3">
      <c r="A2141" t="s">
        <v>5785</v>
      </c>
      <c r="B2141" t="s">
        <v>51</v>
      </c>
      <c r="C2141" t="s">
        <v>5064</v>
      </c>
      <c r="D2141" t="s">
        <v>5064</v>
      </c>
      <c r="E2141" s="103">
        <v>1</v>
      </c>
      <c r="F2141" s="103">
        <v>678218</v>
      </c>
      <c r="G2141" s="103">
        <v>7</v>
      </c>
      <c r="H2141" t="s">
        <v>54</v>
      </c>
      <c r="I2141" s="103"/>
    </row>
    <row r="2142" spans="1:9" x14ac:dyDescent="0.3">
      <c r="A2142" t="s">
        <v>5786</v>
      </c>
      <c r="B2142" t="s">
        <v>51</v>
      </c>
      <c r="C2142" t="s">
        <v>5064</v>
      </c>
      <c r="D2142" t="s">
        <v>5065</v>
      </c>
      <c r="E2142" s="103">
        <v>0.96873495729613268</v>
      </c>
      <c r="F2142" s="103">
        <v>678218</v>
      </c>
      <c r="G2142" s="103">
        <v>7</v>
      </c>
      <c r="H2142" t="s">
        <v>54</v>
      </c>
      <c r="I2142" s="103"/>
    </row>
    <row r="2143" spans="1:9" x14ac:dyDescent="0.3">
      <c r="A2143" t="s">
        <v>5787</v>
      </c>
      <c r="B2143" t="s">
        <v>51</v>
      </c>
      <c r="C2143" t="s">
        <v>5064</v>
      </c>
      <c r="D2143" t="s">
        <v>5066</v>
      </c>
      <c r="E2143" s="103">
        <v>0.99822769932489508</v>
      </c>
      <c r="F2143" s="103">
        <v>678218</v>
      </c>
      <c r="G2143" s="103">
        <v>7</v>
      </c>
      <c r="H2143" t="s">
        <v>54</v>
      </c>
      <c r="I2143" s="103"/>
    </row>
    <row r="2144" spans="1:9" x14ac:dyDescent="0.3">
      <c r="A2144" t="s">
        <v>5788</v>
      </c>
      <c r="B2144" t="s">
        <v>51</v>
      </c>
      <c r="C2144" t="s">
        <v>5064</v>
      </c>
      <c r="D2144" t="s">
        <v>42</v>
      </c>
      <c r="E2144" s="103">
        <v>0.99487347901014034</v>
      </c>
      <c r="F2144" s="103">
        <v>678218</v>
      </c>
      <c r="G2144" s="103">
        <v>7</v>
      </c>
      <c r="H2144" t="s">
        <v>54</v>
      </c>
      <c r="I2144" s="103"/>
    </row>
    <row r="2145" spans="1:9" x14ac:dyDescent="0.3">
      <c r="A2145" t="s">
        <v>5789</v>
      </c>
      <c r="B2145" t="s">
        <v>51</v>
      </c>
      <c r="C2145" t="s">
        <v>5064</v>
      </c>
      <c r="D2145" t="s">
        <v>1763</v>
      </c>
      <c r="E2145" s="103">
        <v>1.0427127317026319</v>
      </c>
      <c r="F2145" s="103">
        <v>678218</v>
      </c>
      <c r="G2145" s="103">
        <v>7</v>
      </c>
      <c r="H2145" t="s">
        <v>54</v>
      </c>
      <c r="I2145" s="103"/>
    </row>
    <row r="2146" spans="1:9" x14ac:dyDescent="0.3">
      <c r="A2146" t="s">
        <v>5790</v>
      </c>
      <c r="B2146" t="s">
        <v>51</v>
      </c>
      <c r="C2146" t="s">
        <v>5064</v>
      </c>
      <c r="D2146" t="s">
        <v>1764</v>
      </c>
      <c r="E2146" s="103">
        <v>0.67868940427397129</v>
      </c>
      <c r="F2146" s="103">
        <v>678218</v>
      </c>
      <c r="G2146" s="103">
        <v>7</v>
      </c>
      <c r="H2146" t="s">
        <v>54</v>
      </c>
      <c r="I2146" s="103"/>
    </row>
    <row r="2147" spans="1:9" x14ac:dyDescent="0.3">
      <c r="A2147" t="s">
        <v>5791</v>
      </c>
      <c r="B2147" t="s">
        <v>51</v>
      </c>
      <c r="C2147" t="s">
        <v>5064</v>
      </c>
      <c r="D2147" t="s">
        <v>340</v>
      </c>
      <c r="E2147" s="103">
        <v>0.98018379865287297</v>
      </c>
      <c r="F2147" s="103">
        <v>678218</v>
      </c>
      <c r="G2147" s="103">
        <v>7</v>
      </c>
      <c r="H2147" t="s">
        <v>54</v>
      </c>
      <c r="I2147" s="103"/>
    </row>
    <row r="2148" spans="1:9" x14ac:dyDescent="0.3">
      <c r="A2148" t="s">
        <v>5792</v>
      </c>
      <c r="B2148" t="s">
        <v>51</v>
      </c>
      <c r="C2148" t="s">
        <v>5064</v>
      </c>
      <c r="D2148" t="s">
        <v>777</v>
      </c>
      <c r="E2148" s="103">
        <v>2.0484803276526375</v>
      </c>
      <c r="F2148" s="103">
        <v>678218</v>
      </c>
      <c r="G2148" s="103">
        <v>7</v>
      </c>
      <c r="H2148" t="s">
        <v>54</v>
      </c>
      <c r="I2148" s="103"/>
    </row>
    <row r="2149" spans="1:9" x14ac:dyDescent="0.3">
      <c r="A2149" t="s">
        <v>5793</v>
      </c>
      <c r="B2149" t="s">
        <v>51</v>
      </c>
      <c r="C2149" t="s">
        <v>5064</v>
      </c>
      <c r="D2149" t="s">
        <v>776</v>
      </c>
      <c r="E2149" s="103">
        <v>5.0843475595016745</v>
      </c>
      <c r="F2149" s="103">
        <v>678218</v>
      </c>
      <c r="G2149" s="103">
        <v>7</v>
      </c>
      <c r="H2149" t="s">
        <v>54</v>
      </c>
      <c r="I2149" s="103"/>
    </row>
    <row r="2150" spans="1:9" x14ac:dyDescent="0.3">
      <c r="A2150" t="s">
        <v>5794</v>
      </c>
      <c r="B2150" t="s">
        <v>51</v>
      </c>
      <c r="C2150" t="s">
        <v>5065</v>
      </c>
      <c r="D2150" t="s">
        <v>40</v>
      </c>
      <c r="E2150" s="103">
        <v>1</v>
      </c>
      <c r="F2150" s="103">
        <v>678218</v>
      </c>
      <c r="G2150" s="103">
        <v>7</v>
      </c>
      <c r="H2150" t="s">
        <v>54</v>
      </c>
      <c r="I2150" s="103"/>
    </row>
    <row r="2151" spans="1:9" x14ac:dyDescent="0.3">
      <c r="A2151" t="s">
        <v>5795</v>
      </c>
      <c r="B2151" t="s">
        <v>51</v>
      </c>
      <c r="C2151" t="s">
        <v>5065</v>
      </c>
      <c r="D2151" t="s">
        <v>5064</v>
      </c>
      <c r="E2151" s="103">
        <v>1.035016092434369</v>
      </c>
      <c r="F2151" s="103">
        <v>678218</v>
      </c>
      <c r="G2151" s="103">
        <v>7</v>
      </c>
      <c r="H2151" t="s">
        <v>54</v>
      </c>
      <c r="I2151" s="103"/>
    </row>
    <row r="2152" spans="1:9" x14ac:dyDescent="0.3">
      <c r="A2152" t="s">
        <v>5796</v>
      </c>
      <c r="B2152" t="s">
        <v>51</v>
      </c>
      <c r="C2152" t="s">
        <v>5065</v>
      </c>
      <c r="D2152" t="s">
        <v>5065</v>
      </c>
      <c r="E2152" s="103">
        <v>1</v>
      </c>
      <c r="F2152" s="103">
        <v>678218</v>
      </c>
      <c r="G2152" s="103">
        <v>7</v>
      </c>
      <c r="H2152" t="s">
        <v>54</v>
      </c>
      <c r="I2152" s="103"/>
    </row>
    <row r="2153" spans="1:9" x14ac:dyDescent="0.3">
      <c r="A2153" t="s">
        <v>5797</v>
      </c>
      <c r="B2153" t="s">
        <v>51</v>
      </c>
      <c r="C2153" t="s">
        <v>5065</v>
      </c>
      <c r="D2153" t="s">
        <v>5066</v>
      </c>
      <c r="E2153" s="103">
        <v>1.0322157832843379</v>
      </c>
      <c r="F2153" s="103">
        <v>678218</v>
      </c>
      <c r="G2153" s="103">
        <v>7</v>
      </c>
      <c r="H2153" t="s">
        <v>54</v>
      </c>
      <c r="I2153" s="103"/>
    </row>
    <row r="2154" spans="1:9" x14ac:dyDescent="0.3">
      <c r="A2154" t="s">
        <v>5798</v>
      </c>
      <c r="B2154" t="s">
        <v>51</v>
      </c>
      <c r="C2154" t="s">
        <v>5065</v>
      </c>
      <c r="D2154" t="s">
        <v>42</v>
      </c>
      <c r="E2154" s="103">
        <v>1.0296943000924472</v>
      </c>
      <c r="F2154" s="103">
        <v>678218</v>
      </c>
      <c r="G2154" s="103">
        <v>7</v>
      </c>
      <c r="H2154" t="s">
        <v>54</v>
      </c>
      <c r="I2154" s="103"/>
    </row>
    <row r="2155" spans="1:9" x14ac:dyDescent="0.3">
      <c r="A2155" t="s">
        <v>5799</v>
      </c>
      <c r="B2155" t="s">
        <v>51</v>
      </c>
      <c r="C2155" t="s">
        <v>5065</v>
      </c>
      <c r="D2155" t="s">
        <v>1763</v>
      </c>
      <c r="E2155" s="103">
        <v>1.07907787119275</v>
      </c>
      <c r="F2155" s="103">
        <v>678218</v>
      </c>
      <c r="G2155" s="103">
        <v>7</v>
      </c>
      <c r="H2155" t="s">
        <v>54</v>
      </c>
      <c r="I2155" s="103"/>
    </row>
    <row r="2156" spans="1:9" x14ac:dyDescent="0.3">
      <c r="A2156" t="s">
        <v>5800</v>
      </c>
      <c r="B2156" t="s">
        <v>51</v>
      </c>
      <c r="C2156" t="s">
        <v>5065</v>
      </c>
      <c r="D2156" t="s">
        <v>1764</v>
      </c>
      <c r="E2156" s="103">
        <v>0.7005699617648623</v>
      </c>
      <c r="F2156" s="103">
        <v>678218</v>
      </c>
      <c r="G2156" s="103">
        <v>7</v>
      </c>
      <c r="H2156" t="s">
        <v>54</v>
      </c>
      <c r="I2156" s="103"/>
    </row>
    <row r="2157" spans="1:9" x14ac:dyDescent="0.3">
      <c r="A2157" t="s">
        <v>5801</v>
      </c>
      <c r="B2157" t="s">
        <v>51</v>
      </c>
      <c r="C2157" t="s">
        <v>5065</v>
      </c>
      <c r="D2157" t="s">
        <v>340</v>
      </c>
      <c r="E2157" s="103">
        <v>1.0133928437509587</v>
      </c>
      <c r="F2157" s="103">
        <v>678218</v>
      </c>
      <c r="G2157" s="103">
        <v>7</v>
      </c>
      <c r="H2157" t="s">
        <v>54</v>
      </c>
      <c r="I2157" s="103"/>
    </row>
    <row r="2158" spans="1:9" x14ac:dyDescent="0.3">
      <c r="A2158" t="s">
        <v>5802</v>
      </c>
      <c r="B2158" t="s">
        <v>51</v>
      </c>
      <c r="C2158" t="s">
        <v>5065</v>
      </c>
      <c r="D2158" t="s">
        <v>777</v>
      </c>
      <c r="E2158" s="103">
        <v>2.115023147869652</v>
      </c>
      <c r="F2158" s="103">
        <v>678218</v>
      </c>
      <c r="G2158" s="103">
        <v>7</v>
      </c>
      <c r="H2158" t="s">
        <v>54</v>
      </c>
      <c r="I2158" s="103"/>
    </row>
    <row r="2159" spans="1:9" x14ac:dyDescent="0.3">
      <c r="A2159" t="s">
        <v>5803</v>
      </c>
      <c r="B2159" t="s">
        <v>51</v>
      </c>
      <c r="C2159" t="s">
        <v>5065</v>
      </c>
      <c r="D2159" t="s">
        <v>776</v>
      </c>
      <c r="E2159" s="103">
        <v>5.2493274037205992</v>
      </c>
      <c r="F2159" s="103">
        <v>678218</v>
      </c>
      <c r="G2159" s="103">
        <v>7</v>
      </c>
      <c r="H2159" t="s">
        <v>54</v>
      </c>
      <c r="I2159" s="103"/>
    </row>
    <row r="2160" spans="1:9" x14ac:dyDescent="0.3">
      <c r="A2160" t="s">
        <v>5807</v>
      </c>
      <c r="B2160" t="s">
        <v>51</v>
      </c>
      <c r="C2160" t="s">
        <v>5066</v>
      </c>
      <c r="D2160" t="s">
        <v>40</v>
      </c>
      <c r="E2160" s="103">
        <v>0.97049527988645812</v>
      </c>
      <c r="F2160" s="103">
        <v>678218</v>
      </c>
      <c r="G2160" s="103">
        <v>7</v>
      </c>
      <c r="H2160" t="s">
        <v>54</v>
      </c>
      <c r="I2160" s="103"/>
    </row>
    <row r="2161" spans="1:9" x14ac:dyDescent="0.3">
      <c r="A2161" t="s">
        <v>5808</v>
      </c>
      <c r="B2161" t="s">
        <v>51</v>
      </c>
      <c r="C2161" t="s">
        <v>5066</v>
      </c>
      <c r="D2161" t="s">
        <v>5064</v>
      </c>
      <c r="E2161" s="103">
        <v>1.0027873787212429</v>
      </c>
      <c r="F2161" s="103">
        <v>678218</v>
      </c>
      <c r="G2161" s="103">
        <v>7</v>
      </c>
      <c r="H2161" t="s">
        <v>54</v>
      </c>
      <c r="I2161" s="103"/>
    </row>
    <row r="2162" spans="1:9" x14ac:dyDescent="0.3">
      <c r="A2162" t="s">
        <v>5809</v>
      </c>
      <c r="B2162" t="s">
        <v>51</v>
      </c>
      <c r="C2162" t="s">
        <v>5066</v>
      </c>
      <c r="D2162" t="s">
        <v>5065</v>
      </c>
      <c r="E2162" s="103">
        <v>0.97049527988645812</v>
      </c>
      <c r="F2162" s="103">
        <v>678218</v>
      </c>
      <c r="G2162" s="103">
        <v>7</v>
      </c>
      <c r="H2162" t="s">
        <v>54</v>
      </c>
      <c r="I2162" s="103"/>
    </row>
    <row r="2163" spans="1:9" x14ac:dyDescent="0.3">
      <c r="A2163" t="s">
        <v>5810</v>
      </c>
      <c r="B2163" t="s">
        <v>51</v>
      </c>
      <c r="C2163" t="s">
        <v>5066</v>
      </c>
      <c r="D2163" t="s">
        <v>5066</v>
      </c>
      <c r="E2163" s="103">
        <v>1</v>
      </c>
      <c r="F2163" s="103">
        <v>678218</v>
      </c>
      <c r="G2163" s="103">
        <v>7</v>
      </c>
      <c r="H2163" t="s">
        <v>54</v>
      </c>
      <c r="I2163" s="103"/>
    </row>
    <row r="2164" spans="1:9" x14ac:dyDescent="0.3">
      <c r="A2164" t="s">
        <v>5811</v>
      </c>
      <c r="B2164" t="s">
        <v>51</v>
      </c>
      <c r="C2164" t="s">
        <v>5066</v>
      </c>
      <c r="D2164" t="s">
        <v>42</v>
      </c>
      <c r="E2164" s="103">
        <v>0.99765568896636314</v>
      </c>
      <c r="F2164" s="103">
        <v>678218</v>
      </c>
      <c r="G2164" s="103">
        <v>7</v>
      </c>
      <c r="H2164" t="s">
        <v>54</v>
      </c>
      <c r="I2164" s="103"/>
    </row>
    <row r="2165" spans="1:9" x14ac:dyDescent="0.3">
      <c r="A2165" t="s">
        <v>5812</v>
      </c>
      <c r="B2165" t="s">
        <v>51</v>
      </c>
      <c r="C2165" t="s">
        <v>5066</v>
      </c>
      <c r="D2165" t="s">
        <v>1763</v>
      </c>
      <c r="E2165" s="103">
        <v>1.045551883395347</v>
      </c>
      <c r="F2165" s="103">
        <v>678218</v>
      </c>
      <c r="G2165" s="103">
        <v>7</v>
      </c>
      <c r="H2165" t="s">
        <v>54</v>
      </c>
      <c r="I2165" s="103"/>
    </row>
    <row r="2166" spans="1:9" x14ac:dyDescent="0.3">
      <c r="A2166" t="s">
        <v>5813</v>
      </c>
      <c r="B2166" t="s">
        <v>51</v>
      </c>
      <c r="C2166" t="s">
        <v>5066</v>
      </c>
      <c r="D2166" t="s">
        <v>1764</v>
      </c>
      <c r="E2166" s="103">
        <v>0.68090531755769002</v>
      </c>
      <c r="F2166" s="103">
        <v>678218</v>
      </c>
      <c r="G2166" s="103">
        <v>7</v>
      </c>
      <c r="H2166" t="s">
        <v>54</v>
      </c>
      <c r="I2166" s="103"/>
    </row>
    <row r="2167" spans="1:9" x14ac:dyDescent="0.3">
      <c r="A2167" t="s">
        <v>5814</v>
      </c>
      <c r="B2167" t="s">
        <v>51</v>
      </c>
      <c r="C2167" t="s">
        <v>5066</v>
      </c>
      <c r="D2167" t="s">
        <v>340</v>
      </c>
      <c r="E2167" s="103">
        <v>0.98157491531435603</v>
      </c>
      <c r="F2167" s="103">
        <v>678218</v>
      </c>
      <c r="G2167" s="103">
        <v>7</v>
      </c>
      <c r="H2167" t="s">
        <v>54</v>
      </c>
      <c r="I2167" s="103"/>
    </row>
    <row r="2168" spans="1:9" x14ac:dyDescent="0.3">
      <c r="A2168" t="s">
        <v>5815</v>
      </c>
      <c r="B2168" t="s">
        <v>51</v>
      </c>
      <c r="C2168" t="s">
        <v>5066</v>
      </c>
      <c r="D2168" t="s">
        <v>777</v>
      </c>
      <c r="E2168" s="103">
        <v>2.051953213563376</v>
      </c>
      <c r="F2168" s="103">
        <v>678218</v>
      </c>
      <c r="G2168" s="103">
        <v>7</v>
      </c>
      <c r="H2168" t="s">
        <v>54</v>
      </c>
      <c r="I2168" s="103"/>
    </row>
    <row r="2169" spans="1:9" x14ac:dyDescent="0.3">
      <c r="A2169" t="s">
        <v>5816</v>
      </c>
      <c r="B2169" t="s">
        <v>51</v>
      </c>
      <c r="C2169" t="s">
        <v>5066</v>
      </c>
      <c r="D2169" t="s">
        <v>776</v>
      </c>
      <c r="E2169" s="103">
        <v>5.0933345082813544</v>
      </c>
      <c r="F2169" s="103">
        <v>678218</v>
      </c>
      <c r="G2169" s="103">
        <v>7</v>
      </c>
      <c r="H2169" t="s">
        <v>54</v>
      </c>
      <c r="I2169" s="103"/>
    </row>
    <row r="2170" spans="1:9" x14ac:dyDescent="0.3">
      <c r="A2170" t="s">
        <v>945</v>
      </c>
      <c r="B2170" t="s">
        <v>51</v>
      </c>
      <c r="C2170" t="s">
        <v>42</v>
      </c>
      <c r="D2170" t="s">
        <v>40</v>
      </c>
      <c r="E2170" s="103">
        <v>0.97375474752582758</v>
      </c>
      <c r="F2170" s="103">
        <v>678218</v>
      </c>
      <c r="G2170" s="103">
        <v>7</v>
      </c>
      <c r="H2170" t="s">
        <v>54</v>
      </c>
      <c r="I2170" s="103"/>
    </row>
    <row r="2171" spans="1:9" x14ac:dyDescent="0.3">
      <c r="A2171" t="s">
        <v>5817</v>
      </c>
      <c r="B2171" t="s">
        <v>51</v>
      </c>
      <c r="C2171" t="s">
        <v>42</v>
      </c>
      <c r="D2171" t="s">
        <v>5064</v>
      </c>
      <c r="E2171" s="103">
        <v>1.0052007682511641</v>
      </c>
      <c r="F2171" s="103">
        <v>678218</v>
      </c>
      <c r="G2171" s="103">
        <v>7</v>
      </c>
      <c r="H2171" t="s">
        <v>54</v>
      </c>
      <c r="I2171" s="103"/>
    </row>
    <row r="2172" spans="1:9" x14ac:dyDescent="0.3">
      <c r="A2172" t="s">
        <v>5818</v>
      </c>
      <c r="B2172" t="s">
        <v>51</v>
      </c>
      <c r="C2172" t="s">
        <v>42</v>
      </c>
      <c r="D2172" t="s">
        <v>5065</v>
      </c>
      <c r="E2172" s="103">
        <v>0.97375474752582758</v>
      </c>
      <c r="F2172" s="103">
        <v>678218</v>
      </c>
      <c r="G2172" s="103">
        <v>7</v>
      </c>
      <c r="H2172" t="s">
        <v>54</v>
      </c>
      <c r="I2172" s="103"/>
    </row>
    <row r="2173" spans="1:9" x14ac:dyDescent="0.3">
      <c r="A2173" t="s">
        <v>5819</v>
      </c>
      <c r="B2173" t="s">
        <v>51</v>
      </c>
      <c r="C2173" t="s">
        <v>42</v>
      </c>
      <c r="D2173" t="s">
        <v>5066</v>
      </c>
      <c r="E2173" s="103">
        <v>1.0034232703063162</v>
      </c>
      <c r="F2173" s="103">
        <v>678218</v>
      </c>
      <c r="G2173" s="103">
        <v>7</v>
      </c>
      <c r="H2173" t="s">
        <v>54</v>
      </c>
      <c r="I2173" s="103"/>
    </row>
    <row r="2174" spans="1:9" x14ac:dyDescent="0.3">
      <c r="A2174" t="s">
        <v>943</v>
      </c>
      <c r="B2174" t="s">
        <v>51</v>
      </c>
      <c r="C2174" t="s">
        <v>42</v>
      </c>
      <c r="D2174" t="s">
        <v>42</v>
      </c>
      <c r="E2174" s="103">
        <v>1</v>
      </c>
      <c r="F2174" s="103">
        <v>678218</v>
      </c>
      <c r="G2174" s="103">
        <v>7</v>
      </c>
      <c r="H2174" t="s">
        <v>54</v>
      </c>
      <c r="I2174" s="103"/>
    </row>
    <row r="2175" spans="1:9" x14ac:dyDescent="0.3">
      <c r="A2175" t="s">
        <v>1989</v>
      </c>
      <c r="B2175" t="s">
        <v>51</v>
      </c>
      <c r="C2175" t="s">
        <v>42</v>
      </c>
      <c r="D2175" t="s">
        <v>1763</v>
      </c>
      <c r="E2175" s="103">
        <v>1.0480805107732902</v>
      </c>
      <c r="F2175" s="103">
        <v>678218</v>
      </c>
      <c r="G2175" s="103">
        <v>7</v>
      </c>
      <c r="H2175" t="s">
        <v>54</v>
      </c>
      <c r="I2175" s="103"/>
    </row>
    <row r="2176" spans="1:9" x14ac:dyDescent="0.3">
      <c r="A2176" t="s">
        <v>1990</v>
      </c>
      <c r="B2176" t="s">
        <v>51</v>
      </c>
      <c r="C2176" t="s">
        <v>42</v>
      </c>
      <c r="D2176" t="s">
        <v>1764</v>
      </c>
      <c r="E2176" s="103">
        <v>0.68156296978265574</v>
      </c>
      <c r="F2176" s="103">
        <v>678218</v>
      </c>
      <c r="G2176" s="103">
        <v>7</v>
      </c>
      <c r="H2176" t="s">
        <v>54</v>
      </c>
      <c r="I2176" s="103"/>
    </row>
    <row r="2177" spans="1:9" x14ac:dyDescent="0.3">
      <c r="A2177" t="s">
        <v>944</v>
      </c>
      <c r="B2177" t="s">
        <v>51</v>
      </c>
      <c r="C2177" t="s">
        <v>42</v>
      </c>
      <c r="D2177" t="s">
        <v>340</v>
      </c>
      <c r="E2177" s="103">
        <v>0.98526205368319186</v>
      </c>
      <c r="F2177" s="103">
        <v>678218</v>
      </c>
      <c r="G2177" s="103">
        <v>7</v>
      </c>
      <c r="H2177" t="s">
        <v>54</v>
      </c>
      <c r="I2177" s="103"/>
    </row>
    <row r="2178" spans="1:9" x14ac:dyDescent="0.3">
      <c r="A2178" t="s">
        <v>640</v>
      </c>
      <c r="B2178" t="s">
        <v>51</v>
      </c>
      <c r="C2178" t="s">
        <v>42</v>
      </c>
      <c r="D2178" t="s">
        <v>777</v>
      </c>
      <c r="E2178" s="103">
        <v>2.0589668412591315</v>
      </c>
      <c r="F2178" s="103">
        <v>678218</v>
      </c>
      <c r="G2178" s="103">
        <v>7</v>
      </c>
      <c r="H2178" t="s">
        <v>54</v>
      </c>
      <c r="I2178" s="103"/>
    </row>
    <row r="2179" spans="1:9" x14ac:dyDescent="0.3">
      <c r="A2179" t="s">
        <v>644</v>
      </c>
      <c r="B2179" t="s">
        <v>51</v>
      </c>
      <c r="C2179" t="s">
        <v>42</v>
      </c>
      <c r="D2179" t="s">
        <v>776</v>
      </c>
      <c r="E2179" s="103">
        <v>5.1102777816239344</v>
      </c>
      <c r="F2179" s="103">
        <v>678218</v>
      </c>
      <c r="G2179" s="103">
        <v>7</v>
      </c>
      <c r="H2179" t="s">
        <v>54</v>
      </c>
      <c r="I2179" s="103"/>
    </row>
    <row r="2180" spans="1:9" x14ac:dyDescent="0.3">
      <c r="A2180" t="s">
        <v>1196</v>
      </c>
      <c r="B2180" t="s">
        <v>51</v>
      </c>
      <c r="C2180" t="s">
        <v>58</v>
      </c>
      <c r="D2180" t="s">
        <v>40</v>
      </c>
      <c r="E2180" s="103">
        <v>9.4677886063008945E-3</v>
      </c>
      <c r="F2180" s="103">
        <v>678218</v>
      </c>
      <c r="G2180" s="103">
        <v>7</v>
      </c>
      <c r="H2180" t="s">
        <v>54</v>
      </c>
      <c r="I2180" s="103"/>
    </row>
    <row r="2181" spans="1:9" x14ac:dyDescent="0.3">
      <c r="A2181" t="s">
        <v>5804</v>
      </c>
      <c r="B2181" t="s">
        <v>51</v>
      </c>
      <c r="C2181" t="s">
        <v>58</v>
      </c>
      <c r="D2181" t="s">
        <v>5064</v>
      </c>
      <c r="E2181" s="103">
        <v>9.4677886063008945E-3</v>
      </c>
      <c r="F2181" s="103">
        <v>678218</v>
      </c>
      <c r="G2181" s="103">
        <v>7</v>
      </c>
      <c r="H2181" t="s">
        <v>54</v>
      </c>
      <c r="I2181" s="103"/>
    </row>
    <row r="2182" spans="1:9" x14ac:dyDescent="0.3">
      <c r="A2182" t="s">
        <v>5805</v>
      </c>
      <c r="B2182" t="s">
        <v>51</v>
      </c>
      <c r="C2182" t="s">
        <v>58</v>
      </c>
      <c r="D2182" t="s">
        <v>5065</v>
      </c>
      <c r="E2182" s="103">
        <v>9.4677886063008945E-3</v>
      </c>
      <c r="F2182" s="103">
        <v>678218</v>
      </c>
      <c r="G2182" s="103">
        <v>7</v>
      </c>
      <c r="H2182" t="s">
        <v>54</v>
      </c>
      <c r="I2182" s="103"/>
    </row>
    <row r="2183" spans="1:9" x14ac:dyDescent="0.3">
      <c r="A2183" t="s">
        <v>5806</v>
      </c>
      <c r="B2183" t="s">
        <v>51</v>
      </c>
      <c r="C2183" t="s">
        <v>58</v>
      </c>
      <c r="D2183" t="s">
        <v>5066</v>
      </c>
      <c r="E2183" s="103">
        <v>9.4677886063008945E-3</v>
      </c>
      <c r="F2183" s="103">
        <v>678218</v>
      </c>
      <c r="G2183" s="103">
        <v>7</v>
      </c>
      <c r="H2183" t="s">
        <v>54</v>
      </c>
      <c r="I2183" s="103"/>
    </row>
    <row r="2184" spans="1:9" x14ac:dyDescent="0.3">
      <c r="A2184" t="s">
        <v>1197</v>
      </c>
      <c r="B2184" t="s">
        <v>51</v>
      </c>
      <c r="C2184" t="s">
        <v>58</v>
      </c>
      <c r="D2184" t="s">
        <v>42</v>
      </c>
      <c r="E2184" s="103">
        <v>9.3959193577622703E-3</v>
      </c>
      <c r="F2184" s="103">
        <v>678218</v>
      </c>
      <c r="G2184" s="103">
        <v>7</v>
      </c>
      <c r="H2184" t="s">
        <v>54</v>
      </c>
      <c r="I2184" s="103"/>
    </row>
    <row r="2185" spans="1:9" x14ac:dyDescent="0.3">
      <c r="A2185" t="s">
        <v>2009</v>
      </c>
      <c r="B2185" t="s">
        <v>51</v>
      </c>
      <c r="C2185" t="s">
        <v>58</v>
      </c>
      <c r="D2185" t="s">
        <v>1763</v>
      </c>
      <c r="E2185" s="103">
        <v>9.614236151144059E-3</v>
      </c>
      <c r="F2185" s="103">
        <v>678218</v>
      </c>
      <c r="G2185" s="103">
        <v>7</v>
      </c>
      <c r="H2185" t="s">
        <v>54</v>
      </c>
      <c r="I2185" s="103"/>
    </row>
    <row r="2186" spans="1:9" x14ac:dyDescent="0.3">
      <c r="A2186" t="s">
        <v>2010</v>
      </c>
      <c r="B2186" t="s">
        <v>51</v>
      </c>
      <c r="C2186" t="s">
        <v>58</v>
      </c>
      <c r="D2186" t="s">
        <v>1764</v>
      </c>
      <c r="E2186" s="103">
        <v>5.6236778683570274E-3</v>
      </c>
      <c r="F2186" s="103">
        <v>678218</v>
      </c>
      <c r="G2186" s="103">
        <v>7</v>
      </c>
      <c r="H2186" t="s">
        <v>54</v>
      </c>
      <c r="I2186" s="103"/>
    </row>
    <row r="2187" spans="1:9" x14ac:dyDescent="0.3">
      <c r="A2187" t="s">
        <v>1198</v>
      </c>
      <c r="B2187" t="s">
        <v>51</v>
      </c>
      <c r="C2187" t="s">
        <v>58</v>
      </c>
      <c r="D2187" t="s">
        <v>340</v>
      </c>
      <c r="E2187" s="103">
        <v>3.7526523093705556E-3</v>
      </c>
      <c r="F2187" s="103">
        <v>678218</v>
      </c>
      <c r="G2187" s="103">
        <v>7</v>
      </c>
      <c r="H2187" t="s">
        <v>54</v>
      </c>
      <c r="I2187" s="103"/>
    </row>
    <row r="2188" spans="1:9" x14ac:dyDescent="0.3">
      <c r="A2188" t="s">
        <v>1199</v>
      </c>
      <c r="B2188" t="s">
        <v>51</v>
      </c>
      <c r="C2188" t="s">
        <v>58</v>
      </c>
      <c r="D2188" t="s">
        <v>777</v>
      </c>
      <c r="E2188" s="103">
        <v>1.8356556043533291E-2</v>
      </c>
      <c r="F2188" s="103">
        <v>678218</v>
      </c>
      <c r="G2188" s="103">
        <v>7</v>
      </c>
      <c r="H2188" t="s">
        <v>54</v>
      </c>
      <c r="I2188" s="103"/>
    </row>
    <row r="2189" spans="1:9" x14ac:dyDescent="0.3">
      <c r="A2189" t="s">
        <v>1200</v>
      </c>
      <c r="B2189" t="s">
        <v>51</v>
      </c>
      <c r="C2189" t="s">
        <v>58</v>
      </c>
      <c r="D2189" t="s">
        <v>776</v>
      </c>
      <c r="E2189" s="103">
        <v>4.9233772421214711E-2</v>
      </c>
      <c r="F2189" s="103">
        <v>678218</v>
      </c>
      <c r="G2189" s="103">
        <v>7</v>
      </c>
      <c r="H2189" t="s">
        <v>54</v>
      </c>
      <c r="I2189" s="103"/>
    </row>
    <row r="2190" spans="1:9" x14ac:dyDescent="0.3">
      <c r="A2190" t="s">
        <v>1991</v>
      </c>
      <c r="B2190" t="s">
        <v>51</v>
      </c>
      <c r="C2190" t="s">
        <v>1763</v>
      </c>
      <c r="D2190" t="s">
        <v>40</v>
      </c>
      <c r="E2190" s="103">
        <v>0.92982203914701356</v>
      </c>
      <c r="F2190" s="103">
        <v>678218</v>
      </c>
      <c r="G2190" s="103">
        <v>7</v>
      </c>
      <c r="H2190" t="s">
        <v>54</v>
      </c>
      <c r="I2190" s="103"/>
    </row>
    <row r="2191" spans="1:9" x14ac:dyDescent="0.3">
      <c r="A2191" t="s">
        <v>5820</v>
      </c>
      <c r="B2191" t="s">
        <v>51</v>
      </c>
      <c r="C2191" t="s">
        <v>1763</v>
      </c>
      <c r="D2191" t="s">
        <v>5064</v>
      </c>
      <c r="E2191" s="103">
        <v>0.95992201841929969</v>
      </c>
      <c r="F2191" s="103">
        <v>678218</v>
      </c>
      <c r="G2191" s="103">
        <v>7</v>
      </c>
      <c r="H2191" t="s">
        <v>54</v>
      </c>
      <c r="I2191" s="103"/>
    </row>
    <row r="2192" spans="1:9" x14ac:dyDescent="0.3">
      <c r="A2192" t="s">
        <v>5821</v>
      </c>
      <c r="B2192" t="s">
        <v>51</v>
      </c>
      <c r="C2192" t="s">
        <v>1763</v>
      </c>
      <c r="D2192" t="s">
        <v>5065</v>
      </c>
      <c r="E2192" s="103">
        <v>0.92982203914701356</v>
      </c>
      <c r="F2192" s="103">
        <v>678218</v>
      </c>
      <c r="G2192" s="103">
        <v>7</v>
      </c>
      <c r="H2192" t="s">
        <v>54</v>
      </c>
      <c r="I2192" s="103"/>
    </row>
    <row r="2193" spans="1:9" x14ac:dyDescent="0.3">
      <c r="A2193" t="s">
        <v>5822</v>
      </c>
      <c r="B2193" t="s">
        <v>51</v>
      </c>
      <c r="C2193" t="s">
        <v>1763</v>
      </c>
      <c r="D2193" t="s">
        <v>5066</v>
      </c>
      <c r="E2193" s="103">
        <v>0.95819658481785941</v>
      </c>
      <c r="F2193" s="103">
        <v>678218</v>
      </c>
      <c r="G2193" s="103">
        <v>7</v>
      </c>
      <c r="H2193" t="s">
        <v>54</v>
      </c>
      <c r="I2193" s="103"/>
    </row>
    <row r="2194" spans="1:9" x14ac:dyDescent="0.3">
      <c r="A2194" t="s">
        <v>1992</v>
      </c>
      <c r="B2194" t="s">
        <v>51</v>
      </c>
      <c r="C2194" t="s">
        <v>1763</v>
      </c>
      <c r="D2194" t="s">
        <v>42</v>
      </c>
      <c r="E2194" s="103">
        <v>0.95495124988961289</v>
      </c>
      <c r="F2194" s="103">
        <v>678218</v>
      </c>
      <c r="G2194" s="103">
        <v>7</v>
      </c>
      <c r="H2194" t="s">
        <v>54</v>
      </c>
      <c r="I2194" s="103"/>
    </row>
    <row r="2195" spans="1:9" x14ac:dyDescent="0.3">
      <c r="A2195" t="s">
        <v>1993</v>
      </c>
      <c r="B2195" t="s">
        <v>51</v>
      </c>
      <c r="C2195" t="s">
        <v>1763</v>
      </c>
      <c r="D2195" t="s">
        <v>1763</v>
      </c>
      <c r="E2195" s="103">
        <v>1</v>
      </c>
      <c r="F2195" s="103">
        <v>678218</v>
      </c>
      <c r="G2195" s="103">
        <v>7</v>
      </c>
      <c r="H2195" t="s">
        <v>54</v>
      </c>
      <c r="I2195" s="103"/>
    </row>
    <row r="2196" spans="1:9" x14ac:dyDescent="0.3">
      <c r="A2196" t="s">
        <v>1994</v>
      </c>
      <c r="B2196" t="s">
        <v>51</v>
      </c>
      <c r="C2196" t="s">
        <v>1763</v>
      </c>
      <c r="D2196" t="s">
        <v>1764</v>
      </c>
      <c r="E2196" s="103">
        <v>0.64965851766177496</v>
      </c>
      <c r="F2196" s="103">
        <v>678218</v>
      </c>
      <c r="G2196" s="103">
        <v>7</v>
      </c>
      <c r="H2196" t="s">
        <v>54</v>
      </c>
      <c r="I2196" s="103"/>
    </row>
    <row r="2197" spans="1:9" x14ac:dyDescent="0.3">
      <c r="A2197" t="s">
        <v>1995</v>
      </c>
      <c r="B2197" t="s">
        <v>51</v>
      </c>
      <c r="C2197" t="s">
        <v>1763</v>
      </c>
      <c r="D2197" t="s">
        <v>340</v>
      </c>
      <c r="E2197" s="103">
        <v>0.94112820345713299</v>
      </c>
      <c r="F2197" s="103">
        <v>678218</v>
      </c>
      <c r="G2197" s="103">
        <v>7</v>
      </c>
      <c r="H2197" t="s">
        <v>54</v>
      </c>
      <c r="I2197" s="103"/>
    </row>
    <row r="2198" spans="1:9" x14ac:dyDescent="0.3">
      <c r="A2198" t="s">
        <v>1996</v>
      </c>
      <c r="B2198" t="s">
        <v>51</v>
      </c>
      <c r="C2198" t="s">
        <v>1763</v>
      </c>
      <c r="D2198" t="s">
        <v>777</v>
      </c>
      <c r="E2198" s="103">
        <v>1.9656601009767256</v>
      </c>
      <c r="F2198" s="103">
        <v>678218</v>
      </c>
      <c r="G2198" s="103">
        <v>7</v>
      </c>
      <c r="H2198" t="s">
        <v>54</v>
      </c>
      <c r="I2198" s="103"/>
    </row>
    <row r="2199" spans="1:9" x14ac:dyDescent="0.3">
      <c r="A2199" t="s">
        <v>1997</v>
      </c>
      <c r="B2199" t="s">
        <v>51</v>
      </c>
      <c r="C2199" t="s">
        <v>1763</v>
      </c>
      <c r="D2199" t="s">
        <v>776</v>
      </c>
      <c r="E2199" s="103">
        <v>4.879510414262116</v>
      </c>
      <c r="F2199" s="103">
        <v>678218</v>
      </c>
      <c r="G2199" s="103">
        <v>7</v>
      </c>
      <c r="H2199" t="s">
        <v>54</v>
      </c>
      <c r="I2199" s="103"/>
    </row>
    <row r="2200" spans="1:9" x14ac:dyDescent="0.3">
      <c r="A2200" t="s">
        <v>1998</v>
      </c>
      <c r="B2200" t="s">
        <v>51</v>
      </c>
      <c r="C2200" t="s">
        <v>1764</v>
      </c>
      <c r="D2200" t="s">
        <v>40</v>
      </c>
      <c r="E2200" s="103">
        <v>1.5385250000081152</v>
      </c>
      <c r="F2200" s="103">
        <v>678218</v>
      </c>
      <c r="G2200" s="103">
        <v>7</v>
      </c>
      <c r="H2200" t="s">
        <v>54</v>
      </c>
      <c r="I2200" s="103"/>
    </row>
    <row r="2201" spans="1:9" x14ac:dyDescent="0.3">
      <c r="A2201" t="s">
        <v>5823</v>
      </c>
      <c r="B2201" t="s">
        <v>51</v>
      </c>
      <c r="C2201" t="s">
        <v>1764</v>
      </c>
      <c r="D2201" t="s">
        <v>5064</v>
      </c>
      <c r="E2201" s="103">
        <v>1.5930395904856764</v>
      </c>
      <c r="F2201" s="103">
        <v>678218</v>
      </c>
      <c r="G2201" s="103">
        <v>7</v>
      </c>
      <c r="H2201" t="s">
        <v>54</v>
      </c>
      <c r="I2201" s="103"/>
    </row>
    <row r="2202" spans="1:9" x14ac:dyDescent="0.3">
      <c r="A2202" t="s">
        <v>5824</v>
      </c>
      <c r="B2202" t="s">
        <v>51</v>
      </c>
      <c r="C2202" t="s">
        <v>1764</v>
      </c>
      <c r="D2202" t="s">
        <v>5065</v>
      </c>
      <c r="E2202" s="103">
        <v>1.5385250000081152</v>
      </c>
      <c r="F2202" s="103">
        <v>678218</v>
      </c>
      <c r="G2202" s="103">
        <v>7</v>
      </c>
      <c r="H2202" t="s">
        <v>54</v>
      </c>
      <c r="I2202" s="103"/>
    </row>
    <row r="2203" spans="1:9" x14ac:dyDescent="0.3">
      <c r="A2203" t="s">
        <v>5825</v>
      </c>
      <c r="B2203" t="s">
        <v>51</v>
      </c>
      <c r="C2203" t="s">
        <v>1764</v>
      </c>
      <c r="D2203" t="s">
        <v>5066</v>
      </c>
      <c r="E2203" s="103">
        <v>1.5905086100661756</v>
      </c>
      <c r="F2203" s="103">
        <v>678218</v>
      </c>
      <c r="G2203" s="103">
        <v>7</v>
      </c>
      <c r="H2203" t="s">
        <v>54</v>
      </c>
      <c r="I2203" s="103"/>
    </row>
    <row r="2204" spans="1:9" x14ac:dyDescent="0.3">
      <c r="A2204" t="s">
        <v>1999</v>
      </c>
      <c r="B2204" t="s">
        <v>51</v>
      </c>
      <c r="C2204" t="s">
        <v>1764</v>
      </c>
      <c r="D2204" t="s">
        <v>42</v>
      </c>
      <c r="E2204" s="103">
        <v>1.5832662911255002</v>
      </c>
      <c r="F2204" s="103">
        <v>678218</v>
      </c>
      <c r="G2204" s="103">
        <v>7</v>
      </c>
      <c r="H2204" t="s">
        <v>54</v>
      </c>
      <c r="I2204" s="103"/>
    </row>
    <row r="2205" spans="1:9" x14ac:dyDescent="0.3">
      <c r="A2205" t="s">
        <v>2000</v>
      </c>
      <c r="B2205" t="s">
        <v>51</v>
      </c>
      <c r="C2205" t="s">
        <v>1764</v>
      </c>
      <c r="D2205" t="s">
        <v>1763</v>
      </c>
      <c r="E2205" s="103">
        <v>1.6563582576112148</v>
      </c>
      <c r="F2205" s="103">
        <v>678218</v>
      </c>
      <c r="G2205" s="103">
        <v>7</v>
      </c>
      <c r="H2205" t="s">
        <v>54</v>
      </c>
      <c r="I2205" s="103"/>
    </row>
    <row r="2206" spans="1:9" x14ac:dyDescent="0.3">
      <c r="A2206" t="s">
        <v>2001</v>
      </c>
      <c r="B2206" t="s">
        <v>51</v>
      </c>
      <c r="C2206" t="s">
        <v>1764</v>
      </c>
      <c r="D2206" t="s">
        <v>1764</v>
      </c>
      <c r="E2206" s="103">
        <v>1</v>
      </c>
      <c r="F2206" s="103">
        <v>678218</v>
      </c>
      <c r="G2206" s="103">
        <v>7</v>
      </c>
      <c r="H2206" t="s">
        <v>54</v>
      </c>
      <c r="I2206" s="103"/>
    </row>
    <row r="2207" spans="1:9" x14ac:dyDescent="0.3">
      <c r="A2207" t="s">
        <v>2002</v>
      </c>
      <c r="B2207" t="s">
        <v>51</v>
      </c>
      <c r="C2207" t="s">
        <v>1764</v>
      </c>
      <c r="D2207" t="s">
        <v>340</v>
      </c>
      <c r="E2207" s="103">
        <v>1.5624135124005392</v>
      </c>
      <c r="F2207" s="103">
        <v>678218</v>
      </c>
      <c r="G2207" s="103">
        <v>7</v>
      </c>
      <c r="H2207" t="s">
        <v>54</v>
      </c>
      <c r="I2207" s="103"/>
    </row>
    <row r="2208" spans="1:9" x14ac:dyDescent="0.3">
      <c r="A2208" t="s">
        <v>2003</v>
      </c>
      <c r="B2208" t="s">
        <v>51</v>
      </c>
      <c r="C2208" t="s">
        <v>1764</v>
      </c>
      <c r="D2208" t="s">
        <v>777</v>
      </c>
      <c r="E2208" s="103">
        <v>3.2170575082231081</v>
      </c>
      <c r="F2208" s="103">
        <v>678218</v>
      </c>
      <c r="G2208" s="103">
        <v>7</v>
      </c>
      <c r="H2208" t="s">
        <v>54</v>
      </c>
      <c r="I2208" s="103"/>
    </row>
    <row r="2209" spans="1:9" x14ac:dyDescent="0.3">
      <c r="A2209" t="s">
        <v>2004</v>
      </c>
      <c r="B2209" t="s">
        <v>51</v>
      </c>
      <c r="C2209" t="s">
        <v>1764</v>
      </c>
      <c r="D2209" t="s">
        <v>776</v>
      </c>
      <c r="E2209" s="103">
        <v>8.0320045896001933</v>
      </c>
      <c r="F2209" s="103">
        <v>678218</v>
      </c>
      <c r="G2209" s="103">
        <v>7</v>
      </c>
      <c r="H2209" t="s">
        <v>54</v>
      </c>
      <c r="I2209" s="103"/>
    </row>
    <row r="2210" spans="1:9" x14ac:dyDescent="0.3">
      <c r="A2210" t="s">
        <v>948</v>
      </c>
      <c r="B2210" t="s">
        <v>51</v>
      </c>
      <c r="C2210" t="s">
        <v>340</v>
      </c>
      <c r="D2210" t="s">
        <v>40</v>
      </c>
      <c r="E2210" s="103">
        <v>1.0002893030277324</v>
      </c>
      <c r="F2210" s="103">
        <v>678218</v>
      </c>
      <c r="G2210" s="103">
        <v>7</v>
      </c>
      <c r="H2210" t="s">
        <v>54</v>
      </c>
      <c r="I2210" s="103"/>
    </row>
    <row r="2211" spans="1:9" x14ac:dyDescent="0.3">
      <c r="A2211" t="s">
        <v>5826</v>
      </c>
      <c r="B2211" t="s">
        <v>51</v>
      </c>
      <c r="C2211" t="s">
        <v>340</v>
      </c>
      <c r="D2211" t="s">
        <v>5064</v>
      </c>
      <c r="E2211" s="103">
        <v>1.0348200979034619</v>
      </c>
      <c r="F2211" s="103">
        <v>678218</v>
      </c>
      <c r="G2211" s="103">
        <v>7</v>
      </c>
      <c r="H2211" t="s">
        <v>54</v>
      </c>
      <c r="I2211" s="103"/>
    </row>
    <row r="2212" spans="1:9" x14ac:dyDescent="0.3">
      <c r="A2212" t="s">
        <v>5827</v>
      </c>
      <c r="B2212" t="s">
        <v>51</v>
      </c>
      <c r="C2212" t="s">
        <v>340</v>
      </c>
      <c r="D2212" t="s">
        <v>5065</v>
      </c>
      <c r="E2212" s="103">
        <v>1.0002893030277324</v>
      </c>
      <c r="F2212" s="103">
        <v>678218</v>
      </c>
      <c r="G2212" s="103">
        <v>7</v>
      </c>
      <c r="H2212" t="s">
        <v>54</v>
      </c>
      <c r="I2212" s="103"/>
    </row>
    <row r="2213" spans="1:9" x14ac:dyDescent="0.3">
      <c r="A2213" t="s">
        <v>5828</v>
      </c>
      <c r="B2213" t="s">
        <v>51</v>
      </c>
      <c r="C2213" t="s">
        <v>340</v>
      </c>
      <c r="D2213" t="s">
        <v>5066</v>
      </c>
      <c r="E2213" s="103">
        <v>1.0303198453179381</v>
      </c>
      <c r="F2213" s="103">
        <v>678218</v>
      </c>
      <c r="G2213" s="103">
        <v>7</v>
      </c>
      <c r="H2213" t="s">
        <v>54</v>
      </c>
      <c r="I2213" s="103"/>
    </row>
    <row r="2214" spans="1:9" x14ac:dyDescent="0.3">
      <c r="A2214" t="s">
        <v>946</v>
      </c>
      <c r="B2214" t="s">
        <v>51</v>
      </c>
      <c r="C2214" t="s">
        <v>340</v>
      </c>
      <c r="D2214" t="s">
        <v>42</v>
      </c>
      <c r="E2214" s="103">
        <v>1.0295197650606114</v>
      </c>
      <c r="F2214" s="103">
        <v>678218</v>
      </c>
      <c r="G2214" s="103">
        <v>7</v>
      </c>
      <c r="H2214" t="s">
        <v>54</v>
      </c>
      <c r="I2214" s="103"/>
    </row>
    <row r="2215" spans="1:9" x14ac:dyDescent="0.3">
      <c r="A2215" t="s">
        <v>2005</v>
      </c>
      <c r="B2215" t="s">
        <v>51</v>
      </c>
      <c r="C2215" t="s">
        <v>340</v>
      </c>
      <c r="D2215" t="s">
        <v>1763</v>
      </c>
      <c r="E2215" s="103">
        <v>1.0792701323469323</v>
      </c>
      <c r="F2215" s="103">
        <v>678218</v>
      </c>
      <c r="G2215" s="103">
        <v>7</v>
      </c>
      <c r="H2215" t="s">
        <v>54</v>
      </c>
      <c r="I2215" s="103"/>
    </row>
    <row r="2216" spans="1:9" x14ac:dyDescent="0.3">
      <c r="A2216" t="s">
        <v>2006</v>
      </c>
      <c r="B2216" t="s">
        <v>51</v>
      </c>
      <c r="C2216" t="s">
        <v>340</v>
      </c>
      <c r="D2216" t="s">
        <v>1764</v>
      </c>
      <c r="E2216" s="103">
        <v>0.70380273813129479</v>
      </c>
      <c r="F2216" s="103">
        <v>678218</v>
      </c>
      <c r="G2216" s="103">
        <v>7</v>
      </c>
      <c r="H2216" t="s">
        <v>54</v>
      </c>
      <c r="I2216" s="103"/>
    </row>
    <row r="2217" spans="1:9" x14ac:dyDescent="0.3">
      <c r="A2217" t="s">
        <v>947</v>
      </c>
      <c r="B2217" t="s">
        <v>51</v>
      </c>
      <c r="C2217" t="s">
        <v>340</v>
      </c>
      <c r="D2217" t="s">
        <v>340</v>
      </c>
      <c r="E2217" s="103">
        <v>1</v>
      </c>
      <c r="F2217" s="103">
        <v>678218</v>
      </c>
      <c r="G2217" s="103">
        <v>7</v>
      </c>
      <c r="H2217" t="s">
        <v>54</v>
      </c>
      <c r="I2217" s="103"/>
    </row>
    <row r="2218" spans="1:9" x14ac:dyDescent="0.3">
      <c r="A2218" t="s">
        <v>648</v>
      </c>
      <c r="B2218" t="s">
        <v>51</v>
      </c>
      <c r="C2218" t="s">
        <v>340</v>
      </c>
      <c r="D2218" t="s">
        <v>777</v>
      </c>
      <c r="E2218" s="103">
        <v>2.1112001294651992</v>
      </c>
      <c r="F2218" s="103">
        <v>678218</v>
      </c>
      <c r="G2218" s="103">
        <v>7</v>
      </c>
      <c r="H2218" t="s">
        <v>54</v>
      </c>
      <c r="I2218" s="103"/>
    </row>
    <row r="2219" spans="1:9" x14ac:dyDescent="0.3">
      <c r="A2219" t="s">
        <v>652</v>
      </c>
      <c r="B2219" t="s">
        <v>51</v>
      </c>
      <c r="C2219" t="s">
        <v>340</v>
      </c>
      <c r="D2219" t="s">
        <v>776</v>
      </c>
      <c r="E2219" s="103">
        <v>5.2479525986070215</v>
      </c>
      <c r="F2219" s="103">
        <v>678218</v>
      </c>
      <c r="G2219" s="103">
        <v>7</v>
      </c>
      <c r="H2219" t="s">
        <v>54</v>
      </c>
      <c r="I2219" s="103"/>
    </row>
    <row r="2220" spans="1:9" x14ac:dyDescent="0.3">
      <c r="A2220" t="s">
        <v>8793</v>
      </c>
      <c r="B2220" t="s">
        <v>51</v>
      </c>
      <c r="C2220" t="s">
        <v>8750</v>
      </c>
      <c r="D2220" t="s">
        <v>40</v>
      </c>
      <c r="E2220" s="103">
        <v>3.7851285905234199E-2</v>
      </c>
      <c r="F2220" s="103">
        <v>678218</v>
      </c>
      <c r="G2220" s="103">
        <v>7</v>
      </c>
      <c r="H2220" t="s">
        <v>54</v>
      </c>
      <c r="I2220" s="103"/>
    </row>
    <row r="2221" spans="1:9" x14ac:dyDescent="0.3">
      <c r="A2221" t="s">
        <v>8957</v>
      </c>
      <c r="B2221" t="s">
        <v>51</v>
      </c>
      <c r="C2221" t="s">
        <v>8750</v>
      </c>
      <c r="D2221" t="s">
        <v>5064</v>
      </c>
      <c r="E2221" s="103">
        <v>3.8998873884810874E-2</v>
      </c>
      <c r="F2221" s="103">
        <v>678218</v>
      </c>
      <c r="G2221" s="103">
        <v>7</v>
      </c>
      <c r="H2221" t="s">
        <v>54</v>
      </c>
      <c r="I2221" s="103"/>
    </row>
    <row r="2222" spans="1:9" x14ac:dyDescent="0.3">
      <c r="A2222" t="s">
        <v>8958</v>
      </c>
      <c r="B2222" t="s">
        <v>51</v>
      </c>
      <c r="C2222" t="s">
        <v>8750</v>
      </c>
      <c r="D2222" t="s">
        <v>5065</v>
      </c>
      <c r="E2222" s="103">
        <v>3.7851285905234199E-2</v>
      </c>
      <c r="F2222" s="103">
        <v>678218</v>
      </c>
      <c r="G2222" s="103">
        <v>7</v>
      </c>
      <c r="H2222" t="s">
        <v>54</v>
      </c>
      <c r="I2222" s="103"/>
    </row>
    <row r="2223" spans="1:9" x14ac:dyDescent="0.3">
      <c r="A2223" t="s">
        <v>8959</v>
      </c>
      <c r="B2223" t="s">
        <v>51</v>
      </c>
      <c r="C2223" t="s">
        <v>8750</v>
      </c>
      <c r="D2223" t="s">
        <v>5066</v>
      </c>
      <c r="E2223" s="103">
        <v>3.8954925662497496E-2</v>
      </c>
      <c r="F2223" s="103">
        <v>678218</v>
      </c>
      <c r="G2223" s="103">
        <v>7</v>
      </c>
      <c r="H2223" t="s">
        <v>54</v>
      </c>
      <c r="I2223" s="103"/>
    </row>
    <row r="2224" spans="1:9" x14ac:dyDescent="0.3">
      <c r="A2224" t="s">
        <v>8794</v>
      </c>
      <c r="B2224" t="s">
        <v>51</v>
      </c>
      <c r="C2224" t="s">
        <v>8750</v>
      </c>
      <c r="D2224" t="s">
        <v>42</v>
      </c>
      <c r="E2224" s="103">
        <v>3.8803915222406719E-2</v>
      </c>
      <c r="F2224" s="103">
        <v>678218</v>
      </c>
      <c r="G2224" s="103">
        <v>7</v>
      </c>
      <c r="H2224" t="s">
        <v>54</v>
      </c>
      <c r="I2224" s="103"/>
    </row>
    <row r="2225" spans="1:9" x14ac:dyDescent="0.3">
      <c r="A2225" t="s">
        <v>8795</v>
      </c>
      <c r="B2225" t="s">
        <v>51</v>
      </c>
      <c r="C2225" t="s">
        <v>8750</v>
      </c>
      <c r="D2225" t="s">
        <v>1763</v>
      </c>
      <c r="E2225" s="103">
        <v>4.1252332370247002E-2</v>
      </c>
      <c r="F2225" s="103">
        <v>678218</v>
      </c>
      <c r="G2225" s="103">
        <v>7</v>
      </c>
      <c r="H2225" t="s">
        <v>54</v>
      </c>
      <c r="I2225" s="103"/>
    </row>
    <row r="2226" spans="1:9" x14ac:dyDescent="0.3">
      <c r="A2226" t="s">
        <v>8796</v>
      </c>
      <c r="B2226" t="s">
        <v>51</v>
      </c>
      <c r="C2226" t="s">
        <v>8750</v>
      </c>
      <c r="D2226" t="s">
        <v>1764</v>
      </c>
      <c r="E2226" s="103">
        <v>2.718151776690117E-2</v>
      </c>
      <c r="F2226" s="103">
        <v>678218</v>
      </c>
      <c r="G2226" s="103">
        <v>7</v>
      </c>
      <c r="H2226" t="s">
        <v>54</v>
      </c>
      <c r="I2226" s="103"/>
    </row>
    <row r="2227" spans="1:9" x14ac:dyDescent="0.3">
      <c r="A2227" t="s">
        <v>8797</v>
      </c>
      <c r="B2227" t="s">
        <v>51</v>
      </c>
      <c r="C2227" t="s">
        <v>8750</v>
      </c>
      <c r="D2227" t="s">
        <v>340</v>
      </c>
      <c r="E2227" s="103">
        <v>3.8023736674269087E-2</v>
      </c>
      <c r="F2227" s="103">
        <v>678218</v>
      </c>
      <c r="G2227" s="103">
        <v>7</v>
      </c>
      <c r="H2227" t="s">
        <v>54</v>
      </c>
      <c r="I2227" s="103"/>
    </row>
    <row r="2228" spans="1:9" x14ac:dyDescent="0.3">
      <c r="A2228" t="s">
        <v>8798</v>
      </c>
      <c r="B2228" t="s">
        <v>51</v>
      </c>
      <c r="C2228" t="s">
        <v>8750</v>
      </c>
      <c r="D2228" t="s">
        <v>777</v>
      </c>
      <c r="E2228" s="103">
        <v>7.9863531031161963E-2</v>
      </c>
      <c r="F2228" s="103">
        <v>678218</v>
      </c>
      <c r="G2228" s="103">
        <v>7</v>
      </c>
      <c r="H2228" t="s">
        <v>54</v>
      </c>
      <c r="I2228" s="103"/>
    </row>
    <row r="2229" spans="1:9" x14ac:dyDescent="0.3">
      <c r="A2229" t="s">
        <v>8799</v>
      </c>
      <c r="B2229" t="s">
        <v>51</v>
      </c>
      <c r="C2229" t="s">
        <v>8750</v>
      </c>
      <c r="D2229" t="s">
        <v>776</v>
      </c>
      <c r="E2229" s="103">
        <v>0.19854885070123401</v>
      </c>
      <c r="F2229" s="103">
        <v>678218</v>
      </c>
      <c r="G2229" s="103">
        <v>7</v>
      </c>
      <c r="H2229" t="s">
        <v>54</v>
      </c>
      <c r="I2229" s="103"/>
    </row>
    <row r="2230" spans="1:9" x14ac:dyDescent="0.3">
      <c r="A2230" t="s">
        <v>9069</v>
      </c>
      <c r="B2230" t="s">
        <v>51</v>
      </c>
      <c r="C2230" t="s">
        <v>9007</v>
      </c>
      <c r="D2230" t="s">
        <v>40</v>
      </c>
      <c r="E2230" s="103">
        <v>1.0600688602048635E-2</v>
      </c>
      <c r="F2230" s="103">
        <v>678218</v>
      </c>
      <c r="G2230" s="103">
        <v>7</v>
      </c>
      <c r="H2230" t="s">
        <v>54</v>
      </c>
      <c r="I2230" s="103"/>
    </row>
    <row r="2231" spans="1:9" x14ac:dyDescent="0.3">
      <c r="A2231" t="s">
        <v>9070</v>
      </c>
      <c r="B2231" t="s">
        <v>51</v>
      </c>
      <c r="C2231" t="s">
        <v>9007</v>
      </c>
      <c r="D2231" t="s">
        <v>5064</v>
      </c>
      <c r="E2231" s="103">
        <v>1.0935012134162609E-2</v>
      </c>
      <c r="F2231" s="103">
        <v>678218</v>
      </c>
      <c r="G2231" s="103">
        <v>7</v>
      </c>
      <c r="H2231" t="s">
        <v>54</v>
      </c>
      <c r="I2231" s="103"/>
    </row>
    <row r="2232" spans="1:9" x14ac:dyDescent="0.3">
      <c r="A2232" t="s">
        <v>9071</v>
      </c>
      <c r="B2232" t="s">
        <v>51</v>
      </c>
      <c r="C2232" t="s">
        <v>9007</v>
      </c>
      <c r="D2232" t="s">
        <v>5065</v>
      </c>
      <c r="E2232" s="103">
        <v>1.0600688602048635E-2</v>
      </c>
      <c r="F2232" s="103">
        <v>678218</v>
      </c>
      <c r="G2232" s="103">
        <v>7</v>
      </c>
      <c r="H2232" t="s">
        <v>54</v>
      </c>
      <c r="I2232" s="103"/>
    </row>
    <row r="2233" spans="1:9" x14ac:dyDescent="0.3">
      <c r="A2233" t="s">
        <v>9072</v>
      </c>
      <c r="B2233" t="s">
        <v>51</v>
      </c>
      <c r="C2233" t="s">
        <v>9007</v>
      </c>
      <c r="D2233" t="s">
        <v>5066</v>
      </c>
      <c r="E2233" s="103">
        <v>1.0923332881944319E-2</v>
      </c>
      <c r="F2233" s="103">
        <v>678218</v>
      </c>
      <c r="G2233" s="103">
        <v>7</v>
      </c>
      <c r="H2233" t="s">
        <v>54</v>
      </c>
      <c r="I2233" s="103"/>
    </row>
    <row r="2234" spans="1:9" x14ac:dyDescent="0.3">
      <c r="A2234" t="s">
        <v>9073</v>
      </c>
      <c r="B2234" t="s">
        <v>51</v>
      </c>
      <c r="C2234" t="s">
        <v>9007</v>
      </c>
      <c r="D2234" t="s">
        <v>42</v>
      </c>
      <c r="E2234" s="103">
        <v>1.0870437694979694E-2</v>
      </c>
      <c r="F2234" s="103">
        <v>678218</v>
      </c>
      <c r="G2234" s="103">
        <v>7</v>
      </c>
      <c r="H2234" t="s">
        <v>54</v>
      </c>
      <c r="I2234" s="103"/>
    </row>
    <row r="2235" spans="1:9" x14ac:dyDescent="0.3">
      <c r="A2235" t="s">
        <v>9074</v>
      </c>
      <c r="B2235" t="s">
        <v>51</v>
      </c>
      <c r="C2235" t="s">
        <v>9007</v>
      </c>
      <c r="D2235" t="s">
        <v>1763</v>
      </c>
      <c r="E2235" s="103">
        <v>1.1628999920855363E-2</v>
      </c>
      <c r="F2235" s="103">
        <v>678218</v>
      </c>
      <c r="G2235" s="103">
        <v>7</v>
      </c>
      <c r="H2235" t="s">
        <v>54</v>
      </c>
      <c r="I2235" s="103"/>
    </row>
    <row r="2236" spans="1:9" x14ac:dyDescent="0.3">
      <c r="A2236" t="s">
        <v>9075</v>
      </c>
      <c r="B2236" t="s">
        <v>51</v>
      </c>
      <c r="C2236" t="s">
        <v>9007</v>
      </c>
      <c r="D2236" t="s">
        <v>1764</v>
      </c>
      <c r="E2236" s="103">
        <v>7.4990054425034076E-3</v>
      </c>
      <c r="F2236" s="103">
        <v>678218</v>
      </c>
      <c r="G2236" s="103">
        <v>7</v>
      </c>
      <c r="H2236" t="s">
        <v>54</v>
      </c>
      <c r="I2236" s="103"/>
    </row>
    <row r="2237" spans="1:9" x14ac:dyDescent="0.3">
      <c r="A2237" t="s">
        <v>9076</v>
      </c>
      <c r="B2237" t="s">
        <v>51</v>
      </c>
      <c r="C2237" t="s">
        <v>9007</v>
      </c>
      <c r="D2237" t="s">
        <v>340</v>
      </c>
      <c r="E2237" s="103">
        <v>1.0654060325968313E-2</v>
      </c>
      <c r="F2237" s="103">
        <v>678218</v>
      </c>
      <c r="G2237" s="103">
        <v>7</v>
      </c>
      <c r="H2237" t="s">
        <v>54</v>
      </c>
      <c r="I2237" s="103"/>
    </row>
    <row r="2238" spans="1:9" x14ac:dyDescent="0.3">
      <c r="A2238" t="s">
        <v>9077</v>
      </c>
      <c r="B2238" t="s">
        <v>51</v>
      </c>
      <c r="C2238" t="s">
        <v>9007</v>
      </c>
      <c r="D2238" t="s">
        <v>777</v>
      </c>
      <c r="E2238" s="103">
        <v>2.2119730306529795E-2</v>
      </c>
      <c r="F2238" s="103">
        <v>678218</v>
      </c>
      <c r="G2238" s="103">
        <v>7</v>
      </c>
      <c r="H2238" t="s">
        <v>54</v>
      </c>
      <c r="I2238" s="103"/>
    </row>
    <row r="2239" spans="1:9" x14ac:dyDescent="0.3">
      <c r="A2239" t="s">
        <v>9078</v>
      </c>
      <c r="B2239" t="s">
        <v>51</v>
      </c>
      <c r="C2239" t="s">
        <v>9007</v>
      </c>
      <c r="D2239" t="s">
        <v>776</v>
      </c>
      <c r="E2239" s="103">
        <v>5.5228464503721347E-2</v>
      </c>
      <c r="F2239" s="103">
        <v>678218</v>
      </c>
      <c r="G2239" s="103">
        <v>7</v>
      </c>
      <c r="H2239" t="s">
        <v>54</v>
      </c>
      <c r="I2239" s="103"/>
    </row>
    <row r="2240" spans="1:9" x14ac:dyDescent="0.3">
      <c r="A2240" t="s">
        <v>951</v>
      </c>
      <c r="B2240" t="s">
        <v>51</v>
      </c>
      <c r="C2240" t="s">
        <v>353</v>
      </c>
      <c r="D2240" t="s">
        <v>40</v>
      </c>
      <c r="E2240" s="103">
        <v>2.9504720113541851E-2</v>
      </c>
      <c r="F2240" s="103">
        <v>678218</v>
      </c>
      <c r="G2240" s="103">
        <v>7</v>
      </c>
      <c r="H2240" t="s">
        <v>54</v>
      </c>
      <c r="I2240" s="103"/>
    </row>
    <row r="2241" spans="1:9" x14ac:dyDescent="0.3">
      <c r="A2241" t="s">
        <v>5829</v>
      </c>
      <c r="B2241" t="s">
        <v>51</v>
      </c>
      <c r="C2241" t="s">
        <v>353</v>
      </c>
      <c r="D2241" t="s">
        <v>5064</v>
      </c>
      <c r="E2241" s="103">
        <v>3.2228713713126099E-2</v>
      </c>
      <c r="F2241" s="103">
        <v>678218</v>
      </c>
      <c r="G2241" s="103">
        <v>7</v>
      </c>
      <c r="H2241" t="s">
        <v>54</v>
      </c>
      <c r="I2241" s="103"/>
    </row>
    <row r="2242" spans="1:9" x14ac:dyDescent="0.3">
      <c r="A2242" t="s">
        <v>5830</v>
      </c>
      <c r="B2242" t="s">
        <v>51</v>
      </c>
      <c r="C2242" t="s">
        <v>353</v>
      </c>
      <c r="D2242" t="s">
        <v>5065</v>
      </c>
      <c r="E2242" s="103">
        <v>2.9504720113541851E-2</v>
      </c>
      <c r="F2242" s="103">
        <v>678218</v>
      </c>
      <c r="G2242" s="103">
        <v>7</v>
      </c>
      <c r="H2242" t="s">
        <v>54</v>
      </c>
      <c r="I2242" s="103"/>
    </row>
    <row r="2243" spans="1:9" x14ac:dyDescent="0.3">
      <c r="A2243" t="s">
        <v>5831</v>
      </c>
      <c r="B2243" t="s">
        <v>51</v>
      </c>
      <c r="C2243" t="s">
        <v>353</v>
      </c>
      <c r="D2243" t="s">
        <v>5066</v>
      </c>
      <c r="E2243" s="103">
        <v>3.221578328433785E-2</v>
      </c>
      <c r="F2243" s="103">
        <v>678218</v>
      </c>
      <c r="G2243" s="103">
        <v>7</v>
      </c>
      <c r="H2243" t="s">
        <v>54</v>
      </c>
      <c r="I2243" s="103"/>
    </row>
    <row r="2244" spans="1:9" x14ac:dyDescent="0.3">
      <c r="A2244" t="s">
        <v>949</v>
      </c>
      <c r="B2244" t="s">
        <v>51</v>
      </c>
      <c r="C2244" t="s">
        <v>353</v>
      </c>
      <c r="D2244" t="s">
        <v>42</v>
      </c>
      <c r="E2244" s="103">
        <v>3.2038611126084159E-2</v>
      </c>
      <c r="F2244" s="103">
        <v>678218</v>
      </c>
      <c r="G2244" s="103">
        <v>7</v>
      </c>
      <c r="H2244" t="s">
        <v>54</v>
      </c>
      <c r="I2244" s="103"/>
    </row>
    <row r="2245" spans="1:9" x14ac:dyDescent="0.3">
      <c r="A2245" t="s">
        <v>2011</v>
      </c>
      <c r="B2245" t="s">
        <v>51</v>
      </c>
      <c r="C2245" t="s">
        <v>353</v>
      </c>
      <c r="D2245" t="s">
        <v>1763</v>
      </c>
      <c r="E2245" s="103">
        <v>3.3525987797403012E-2</v>
      </c>
      <c r="F2245" s="103">
        <v>678218</v>
      </c>
      <c r="G2245" s="103">
        <v>7</v>
      </c>
      <c r="H2245" t="s">
        <v>54</v>
      </c>
      <c r="I2245" s="103"/>
    </row>
    <row r="2246" spans="1:9" x14ac:dyDescent="0.3">
      <c r="A2246" t="s">
        <v>2012</v>
      </c>
      <c r="B2246" t="s">
        <v>51</v>
      </c>
      <c r="C2246" t="s">
        <v>353</v>
      </c>
      <c r="D2246" t="s">
        <v>1764</v>
      </c>
      <c r="E2246" s="103">
        <v>1.9664644207172254E-2</v>
      </c>
      <c r="F2246" s="103">
        <v>678218</v>
      </c>
      <c r="G2246" s="103">
        <v>7</v>
      </c>
      <c r="H2246" t="s">
        <v>54</v>
      </c>
      <c r="I2246" s="103"/>
    </row>
    <row r="2247" spans="1:9" x14ac:dyDescent="0.3">
      <c r="A2247" t="s">
        <v>950</v>
      </c>
      <c r="B2247" t="s">
        <v>51</v>
      </c>
      <c r="C2247" t="s">
        <v>353</v>
      </c>
      <c r="D2247" t="s">
        <v>340</v>
      </c>
      <c r="E2247" s="103">
        <v>3.1817928436602645E-2</v>
      </c>
      <c r="F2247" s="103">
        <v>678218</v>
      </c>
      <c r="G2247" s="103">
        <v>7</v>
      </c>
      <c r="H2247" t="s">
        <v>54</v>
      </c>
      <c r="I2247" s="103"/>
    </row>
    <row r="2248" spans="1:9" x14ac:dyDescent="0.3">
      <c r="A2248" t="s">
        <v>656</v>
      </c>
      <c r="B2248" t="s">
        <v>51</v>
      </c>
      <c r="C2248" t="s">
        <v>353</v>
      </c>
      <c r="D2248" t="s">
        <v>777</v>
      </c>
      <c r="E2248" s="103">
        <v>6.3069934306276221E-2</v>
      </c>
      <c r="F2248" s="103">
        <v>678218</v>
      </c>
      <c r="G2248" s="103">
        <v>7</v>
      </c>
      <c r="H2248" t="s">
        <v>54</v>
      </c>
      <c r="I2248" s="103"/>
    </row>
    <row r="2249" spans="1:9" x14ac:dyDescent="0.3">
      <c r="A2249" t="s">
        <v>657</v>
      </c>
      <c r="B2249" t="s">
        <v>51</v>
      </c>
      <c r="C2249" t="s">
        <v>353</v>
      </c>
      <c r="D2249" t="s">
        <v>776</v>
      </c>
      <c r="E2249" s="103">
        <v>0.15599289543924513</v>
      </c>
      <c r="F2249" s="103">
        <v>678218</v>
      </c>
      <c r="G2249" s="103">
        <v>7</v>
      </c>
      <c r="H2249" t="s">
        <v>54</v>
      </c>
      <c r="I2249" s="103"/>
    </row>
    <row r="2250" spans="1:9" x14ac:dyDescent="0.3">
      <c r="A2250" t="s">
        <v>4494</v>
      </c>
      <c r="B2250" t="s">
        <v>51</v>
      </c>
      <c r="C2250" t="s">
        <v>4351</v>
      </c>
      <c r="D2250" t="s">
        <v>40</v>
      </c>
      <c r="E2250" s="103">
        <v>9.6833319318871268E-4</v>
      </c>
      <c r="F2250" s="103">
        <v>678218</v>
      </c>
      <c r="G2250" s="103">
        <v>7</v>
      </c>
      <c r="H2250" t="s">
        <v>54</v>
      </c>
      <c r="I2250" s="103"/>
    </row>
    <row r="2251" spans="1:9" x14ac:dyDescent="0.3">
      <c r="A2251" t="s">
        <v>5727</v>
      </c>
      <c r="B2251" t="s">
        <v>51</v>
      </c>
      <c r="C2251" t="s">
        <v>4351</v>
      </c>
      <c r="D2251" t="s">
        <v>5064</v>
      </c>
      <c r="E2251" s="103">
        <v>1.0017177827733477E-3</v>
      </c>
      <c r="F2251" s="103">
        <v>678218</v>
      </c>
      <c r="G2251" s="103">
        <v>7</v>
      </c>
      <c r="H2251" t="s">
        <v>54</v>
      </c>
      <c r="I2251" s="103"/>
    </row>
    <row r="2252" spans="1:9" x14ac:dyDescent="0.3">
      <c r="A2252" t="s">
        <v>5728</v>
      </c>
      <c r="B2252" t="s">
        <v>51</v>
      </c>
      <c r="C2252" t="s">
        <v>4351</v>
      </c>
      <c r="D2252" t="s">
        <v>5065</v>
      </c>
      <c r="E2252" s="103">
        <v>9.6833319318871268E-4</v>
      </c>
      <c r="F2252" s="103">
        <v>678218</v>
      </c>
      <c r="G2252" s="103">
        <v>7</v>
      </c>
      <c r="H2252" t="s">
        <v>54</v>
      </c>
      <c r="I2252" s="103"/>
    </row>
    <row r="2253" spans="1:9" x14ac:dyDescent="0.3">
      <c r="A2253" t="s">
        <v>5729</v>
      </c>
      <c r="B2253" t="s">
        <v>51</v>
      </c>
      <c r="C2253" t="s">
        <v>4351</v>
      </c>
      <c r="D2253" t="s">
        <v>5066</v>
      </c>
      <c r="E2253" s="103">
        <v>9.803112779681628E-4</v>
      </c>
      <c r="F2253" s="103">
        <v>678218</v>
      </c>
      <c r="G2253" s="103">
        <v>7</v>
      </c>
      <c r="H2253" t="s">
        <v>54</v>
      </c>
      <c r="I2253" s="103"/>
    </row>
    <row r="2254" spans="1:9" x14ac:dyDescent="0.3">
      <c r="A2254" t="s">
        <v>4495</v>
      </c>
      <c r="B2254" t="s">
        <v>51</v>
      </c>
      <c r="C2254" t="s">
        <v>4351</v>
      </c>
      <c r="D2254" t="s">
        <v>42</v>
      </c>
      <c r="E2254" s="103">
        <v>9.9654901775313599E-4</v>
      </c>
      <c r="F2254" s="103">
        <v>678218</v>
      </c>
      <c r="G2254" s="103">
        <v>7</v>
      </c>
      <c r="H2254" t="s">
        <v>54</v>
      </c>
      <c r="I2254" s="103"/>
    </row>
    <row r="2255" spans="1:9" x14ac:dyDescent="0.3">
      <c r="A2255" t="s">
        <v>4496</v>
      </c>
      <c r="B2255" t="s">
        <v>51</v>
      </c>
      <c r="C2255" t="s">
        <v>4351</v>
      </c>
      <c r="D2255" t="s">
        <v>1763</v>
      </c>
      <c r="E2255" s="103">
        <v>1.0534907542454641E-3</v>
      </c>
      <c r="F2255" s="103">
        <v>678218</v>
      </c>
      <c r="G2255" s="103">
        <v>7</v>
      </c>
      <c r="H2255" t="s">
        <v>54</v>
      </c>
      <c r="I2255" s="103"/>
    </row>
    <row r="2256" spans="1:9" x14ac:dyDescent="0.3">
      <c r="A2256" t="s">
        <v>4497</v>
      </c>
      <c r="B2256" t="s">
        <v>51</v>
      </c>
      <c r="C2256" t="s">
        <v>4351</v>
      </c>
      <c r="D2256" t="s">
        <v>1764</v>
      </c>
      <c r="E2256" s="103">
        <v>6.9699957122919915E-4</v>
      </c>
      <c r="F2256" s="103">
        <v>678218</v>
      </c>
      <c r="G2256" s="103">
        <v>7</v>
      </c>
      <c r="H2256" t="s">
        <v>54</v>
      </c>
      <c r="I2256" s="103"/>
    </row>
    <row r="2257" spans="1:9" x14ac:dyDescent="0.3">
      <c r="A2257" t="s">
        <v>4498</v>
      </c>
      <c r="B2257" t="s">
        <v>51</v>
      </c>
      <c r="C2257" t="s">
        <v>4351</v>
      </c>
      <c r="D2257" t="s">
        <v>340</v>
      </c>
      <c r="E2257" s="103">
        <v>9.6979256394185136E-4</v>
      </c>
      <c r="F2257" s="103">
        <v>678218</v>
      </c>
      <c r="G2257" s="103">
        <v>7</v>
      </c>
      <c r="H2257" t="s">
        <v>54</v>
      </c>
      <c r="I2257" s="103"/>
    </row>
    <row r="2258" spans="1:9" x14ac:dyDescent="0.3">
      <c r="A2258" t="s">
        <v>4499</v>
      </c>
      <c r="B2258" t="s">
        <v>51</v>
      </c>
      <c r="C2258" t="s">
        <v>4351</v>
      </c>
      <c r="D2258" t="s">
        <v>777</v>
      </c>
      <c r="E2258" s="103">
        <v>2.0067533065861978E-3</v>
      </c>
      <c r="F2258" s="103">
        <v>678218</v>
      </c>
      <c r="G2258" s="103">
        <v>7</v>
      </c>
      <c r="H2258" t="s">
        <v>54</v>
      </c>
      <c r="I2258" s="103"/>
    </row>
    <row r="2259" spans="1:9" x14ac:dyDescent="0.3">
      <c r="A2259" t="s">
        <v>4500</v>
      </c>
      <c r="B2259" t="s">
        <v>51</v>
      </c>
      <c r="C2259" t="s">
        <v>4351</v>
      </c>
      <c r="D2259" t="s">
        <v>776</v>
      </c>
      <c r="E2259" s="103">
        <v>5.0546622003799016E-3</v>
      </c>
      <c r="F2259" s="103">
        <v>678218</v>
      </c>
      <c r="G2259" s="103">
        <v>7</v>
      </c>
      <c r="H2259" t="s">
        <v>54</v>
      </c>
      <c r="I2259" s="103"/>
    </row>
    <row r="2260" spans="1:9" x14ac:dyDescent="0.3">
      <c r="A2260" t="s">
        <v>4480</v>
      </c>
      <c r="B2260" t="s">
        <v>51</v>
      </c>
      <c r="C2260" t="s">
        <v>4352</v>
      </c>
      <c r="D2260" t="s">
        <v>40</v>
      </c>
      <c r="E2260" s="103">
        <v>9.421180041093417E-5</v>
      </c>
      <c r="F2260" s="103">
        <v>678218</v>
      </c>
      <c r="G2260" s="103">
        <v>7</v>
      </c>
      <c r="H2260" t="s">
        <v>54</v>
      </c>
      <c r="I2260" s="103"/>
    </row>
    <row r="2261" spans="1:9" x14ac:dyDescent="0.3">
      <c r="A2261" t="s">
        <v>5730</v>
      </c>
      <c r="B2261" t="s">
        <v>51</v>
      </c>
      <c r="C2261" t="s">
        <v>4352</v>
      </c>
      <c r="D2261" t="s">
        <v>5064</v>
      </c>
      <c r="E2261" s="103">
        <v>1.0200509033304498E-4</v>
      </c>
      <c r="F2261" s="103">
        <v>678218</v>
      </c>
      <c r="G2261" s="103">
        <v>7</v>
      </c>
      <c r="H2261" t="s">
        <v>54</v>
      </c>
      <c r="I2261" s="103"/>
    </row>
    <row r="2262" spans="1:9" x14ac:dyDescent="0.3">
      <c r="A2262" t="s">
        <v>5731</v>
      </c>
      <c r="B2262" t="s">
        <v>51</v>
      </c>
      <c r="C2262" t="s">
        <v>4352</v>
      </c>
      <c r="D2262" t="s">
        <v>5065</v>
      </c>
      <c r="E2262" s="103">
        <v>9.421180041093417E-5</v>
      </c>
      <c r="F2262" s="103">
        <v>678218</v>
      </c>
      <c r="G2262" s="103">
        <v>7</v>
      </c>
      <c r="H2262" t="s">
        <v>54</v>
      </c>
      <c r="I2262" s="103"/>
    </row>
    <row r="2263" spans="1:9" x14ac:dyDescent="0.3">
      <c r="A2263" t="s">
        <v>5732</v>
      </c>
      <c r="B2263" t="s">
        <v>51</v>
      </c>
      <c r="C2263" t="s">
        <v>4352</v>
      </c>
      <c r="D2263" t="s">
        <v>5066</v>
      </c>
      <c r="E2263" s="103">
        <v>9.421180041093417E-5</v>
      </c>
      <c r="F2263" s="103">
        <v>678218</v>
      </c>
      <c r="G2263" s="103">
        <v>7</v>
      </c>
      <c r="H2263" t="s">
        <v>54</v>
      </c>
      <c r="I2263" s="103"/>
    </row>
    <row r="2264" spans="1:9" x14ac:dyDescent="0.3">
      <c r="A2264" t="s">
        <v>4481</v>
      </c>
      <c r="B2264" t="s">
        <v>51</v>
      </c>
      <c r="C2264" t="s">
        <v>4352</v>
      </c>
      <c r="D2264" t="s">
        <v>42</v>
      </c>
      <c r="E2264" s="103">
        <v>1.0200509033304498E-4</v>
      </c>
      <c r="F2264" s="103">
        <v>678218</v>
      </c>
      <c r="G2264" s="103">
        <v>7</v>
      </c>
      <c r="H2264" t="s">
        <v>54</v>
      </c>
      <c r="I2264" s="103"/>
    </row>
    <row r="2265" spans="1:9" x14ac:dyDescent="0.3">
      <c r="A2265" t="s">
        <v>4482</v>
      </c>
      <c r="B2265" t="s">
        <v>51</v>
      </c>
      <c r="C2265" t="s">
        <v>4352</v>
      </c>
      <c r="D2265" t="s">
        <v>1763</v>
      </c>
      <c r="E2265" s="103">
        <v>1.1109710401879802E-4</v>
      </c>
      <c r="F2265" s="103">
        <v>678218</v>
      </c>
      <c r="G2265" s="103">
        <v>7</v>
      </c>
      <c r="H2265" t="s">
        <v>54</v>
      </c>
      <c r="I2265" s="103"/>
    </row>
    <row r="2266" spans="1:9" x14ac:dyDescent="0.3">
      <c r="A2266" t="s">
        <v>4483</v>
      </c>
      <c r="B2266" t="s">
        <v>51</v>
      </c>
      <c r="C2266" t="s">
        <v>4352</v>
      </c>
      <c r="D2266" t="s">
        <v>1764</v>
      </c>
      <c r="E2266" s="103">
        <v>1.1109710401879802E-4</v>
      </c>
      <c r="F2266" s="103">
        <v>678218</v>
      </c>
      <c r="G2266" s="103">
        <v>7</v>
      </c>
      <c r="H2266" t="s">
        <v>54</v>
      </c>
      <c r="I2266" s="103"/>
    </row>
    <row r="2267" spans="1:9" x14ac:dyDescent="0.3">
      <c r="A2267" t="s">
        <v>4484</v>
      </c>
      <c r="B2267" t="s">
        <v>51</v>
      </c>
      <c r="C2267" t="s">
        <v>4352</v>
      </c>
      <c r="D2267" t="s">
        <v>340</v>
      </c>
      <c r="E2267" s="103">
        <v>1.0445221349907917E-4</v>
      </c>
      <c r="F2267" s="103">
        <v>678218</v>
      </c>
      <c r="G2267" s="103">
        <v>7</v>
      </c>
      <c r="H2267" t="s">
        <v>54</v>
      </c>
      <c r="I2267" s="103"/>
    </row>
    <row r="2268" spans="1:9" x14ac:dyDescent="0.3">
      <c r="A2268" t="s">
        <v>4485</v>
      </c>
      <c r="B2268" t="s">
        <v>51</v>
      </c>
      <c r="C2268" t="s">
        <v>4352</v>
      </c>
      <c r="D2268" t="s">
        <v>777</v>
      </c>
      <c r="E2268" s="103">
        <v>2.3897473476323174E-4</v>
      </c>
      <c r="F2268" s="103">
        <v>678218</v>
      </c>
      <c r="G2268" s="103">
        <v>7</v>
      </c>
      <c r="H2268" t="s">
        <v>54</v>
      </c>
      <c r="I2268" s="103"/>
    </row>
    <row r="2269" spans="1:9" x14ac:dyDescent="0.3">
      <c r="A2269" t="s">
        <v>4486</v>
      </c>
      <c r="B2269" t="s">
        <v>51</v>
      </c>
      <c r="C2269" t="s">
        <v>4352</v>
      </c>
      <c r="D2269" t="s">
        <v>776</v>
      </c>
      <c r="E2269" s="103">
        <v>4.9733768780738888E-4</v>
      </c>
      <c r="F2269" s="103">
        <v>678218</v>
      </c>
      <c r="G2269" s="103">
        <v>7</v>
      </c>
      <c r="H2269" t="s">
        <v>54</v>
      </c>
      <c r="I2269" s="103"/>
    </row>
    <row r="2270" spans="1:9" x14ac:dyDescent="0.3">
      <c r="A2270" t="s">
        <v>4487</v>
      </c>
      <c r="B2270" t="s">
        <v>51</v>
      </c>
      <c r="C2270" t="s">
        <v>4353</v>
      </c>
      <c r="D2270" t="s">
        <v>40</v>
      </c>
      <c r="E2270" s="103">
        <v>5.928649355208662E-4</v>
      </c>
      <c r="F2270" s="103">
        <v>678218</v>
      </c>
      <c r="G2270" s="103">
        <v>7</v>
      </c>
      <c r="H2270" t="s">
        <v>54</v>
      </c>
      <c r="I2270" s="103"/>
    </row>
    <row r="2271" spans="1:9" x14ac:dyDescent="0.3">
      <c r="A2271" t="s">
        <v>5733</v>
      </c>
      <c r="B2271" t="s">
        <v>51</v>
      </c>
      <c r="C2271" t="s">
        <v>4353</v>
      </c>
      <c r="D2271" t="s">
        <v>5064</v>
      </c>
      <c r="E2271" s="103">
        <v>6.1207346904551627E-4</v>
      </c>
      <c r="F2271" s="103">
        <v>678218</v>
      </c>
      <c r="G2271" s="103">
        <v>7</v>
      </c>
      <c r="H2271" t="s">
        <v>54</v>
      </c>
      <c r="I2271" s="103"/>
    </row>
    <row r="2272" spans="1:9" x14ac:dyDescent="0.3">
      <c r="A2272" t="s">
        <v>5734</v>
      </c>
      <c r="B2272" t="s">
        <v>51</v>
      </c>
      <c r="C2272" t="s">
        <v>4353</v>
      </c>
      <c r="D2272" t="s">
        <v>5065</v>
      </c>
      <c r="E2272" s="103">
        <v>5.928649355208662E-4</v>
      </c>
      <c r="F2272" s="103">
        <v>678218</v>
      </c>
      <c r="G2272" s="103">
        <v>7</v>
      </c>
      <c r="H2272" t="s">
        <v>54</v>
      </c>
      <c r="I2272" s="103"/>
    </row>
    <row r="2273" spans="1:9" x14ac:dyDescent="0.3">
      <c r="A2273" t="s">
        <v>5735</v>
      </c>
      <c r="B2273" t="s">
        <v>51</v>
      </c>
      <c r="C2273" t="s">
        <v>4353</v>
      </c>
      <c r="D2273" t="s">
        <v>5066</v>
      </c>
      <c r="E2273" s="103">
        <v>6.0122345509640513E-4</v>
      </c>
      <c r="F2273" s="103">
        <v>678218</v>
      </c>
      <c r="G2273" s="103">
        <v>7</v>
      </c>
      <c r="H2273" t="s">
        <v>54</v>
      </c>
      <c r="I2273" s="103"/>
    </row>
    <row r="2274" spans="1:9" x14ac:dyDescent="0.3">
      <c r="A2274" t="s">
        <v>4488</v>
      </c>
      <c r="B2274" t="s">
        <v>51</v>
      </c>
      <c r="C2274" t="s">
        <v>4353</v>
      </c>
      <c r="D2274" t="s">
        <v>42</v>
      </c>
      <c r="E2274" s="103">
        <v>6.0917974063031224E-4</v>
      </c>
      <c r="F2274" s="103">
        <v>678218</v>
      </c>
      <c r="G2274" s="103">
        <v>7</v>
      </c>
      <c r="H2274" t="s">
        <v>54</v>
      </c>
      <c r="I2274" s="103"/>
    </row>
    <row r="2275" spans="1:9" x14ac:dyDescent="0.3">
      <c r="A2275" t="s">
        <v>4489</v>
      </c>
      <c r="B2275" t="s">
        <v>51</v>
      </c>
      <c r="C2275" t="s">
        <v>4353</v>
      </c>
      <c r="D2275" t="s">
        <v>1763</v>
      </c>
      <c r="E2275" s="103">
        <v>6.4215477507711819E-4</v>
      </c>
      <c r="F2275" s="103">
        <v>678218</v>
      </c>
      <c r="G2275" s="103">
        <v>7</v>
      </c>
      <c r="H2275" t="s">
        <v>54</v>
      </c>
      <c r="I2275" s="103"/>
    </row>
    <row r="2276" spans="1:9" x14ac:dyDescent="0.3">
      <c r="A2276" t="s">
        <v>4490</v>
      </c>
      <c r="B2276" t="s">
        <v>51</v>
      </c>
      <c r="C2276" t="s">
        <v>4353</v>
      </c>
      <c r="D2276" t="s">
        <v>1764</v>
      </c>
      <c r="E2276" s="103">
        <v>3.9816244470493978E-4</v>
      </c>
      <c r="F2276" s="103">
        <v>678218</v>
      </c>
      <c r="G2276" s="103">
        <v>7</v>
      </c>
      <c r="H2276" t="s">
        <v>54</v>
      </c>
      <c r="I2276" s="103"/>
    </row>
    <row r="2277" spans="1:9" x14ac:dyDescent="0.3">
      <c r="A2277" t="s">
        <v>4491</v>
      </c>
      <c r="B2277" t="s">
        <v>51</v>
      </c>
      <c r="C2277" t="s">
        <v>4353</v>
      </c>
      <c r="D2277" t="s">
        <v>340</v>
      </c>
      <c r="E2277" s="103">
        <v>5.8115436966604253E-4</v>
      </c>
      <c r="F2277" s="103">
        <v>678218</v>
      </c>
      <c r="G2277" s="103">
        <v>7</v>
      </c>
      <c r="H2277" t="s">
        <v>54</v>
      </c>
      <c r="I2277" s="103"/>
    </row>
    <row r="2278" spans="1:9" x14ac:dyDescent="0.3">
      <c r="A2278" t="s">
        <v>4492</v>
      </c>
      <c r="B2278" t="s">
        <v>51</v>
      </c>
      <c r="C2278" t="s">
        <v>4353</v>
      </c>
      <c r="D2278" t="s">
        <v>777</v>
      </c>
      <c r="E2278" s="103">
        <v>1.1734921236774617E-3</v>
      </c>
      <c r="F2278" s="103">
        <v>678218</v>
      </c>
      <c r="G2278" s="103">
        <v>7</v>
      </c>
      <c r="H2278" t="s">
        <v>54</v>
      </c>
      <c r="I2278" s="103"/>
    </row>
    <row r="2279" spans="1:9" x14ac:dyDescent="0.3">
      <c r="A2279" t="s">
        <v>4493</v>
      </c>
      <c r="B2279" t="s">
        <v>51</v>
      </c>
      <c r="C2279" t="s">
        <v>4353</v>
      </c>
      <c r="D2279" t="s">
        <v>776</v>
      </c>
      <c r="E2279" s="103">
        <v>3.0964405228350715E-3</v>
      </c>
      <c r="F2279" s="103">
        <v>678218</v>
      </c>
      <c r="G2279" s="103">
        <v>7</v>
      </c>
      <c r="H2279" t="s">
        <v>54</v>
      </c>
      <c r="I2279" s="103"/>
    </row>
    <row r="2280" spans="1:9" x14ac:dyDescent="0.3">
      <c r="A2280" t="s">
        <v>7447</v>
      </c>
      <c r="B2280" t="s">
        <v>51</v>
      </c>
      <c r="C2280" t="s">
        <v>7386</v>
      </c>
      <c r="D2280" t="s">
        <v>40</v>
      </c>
      <c r="E2280" s="103">
        <v>2.8125645725691226E-4</v>
      </c>
      <c r="F2280" s="103">
        <v>678218</v>
      </c>
      <c r="G2280" s="103">
        <v>7</v>
      </c>
      <c r="H2280" t="s">
        <v>54</v>
      </c>
      <c r="I2280" s="103"/>
    </row>
    <row r="2281" spans="1:9" x14ac:dyDescent="0.3">
      <c r="A2281" t="s">
        <v>7448</v>
      </c>
      <c r="B2281" t="s">
        <v>51</v>
      </c>
      <c r="C2281" t="s">
        <v>7386</v>
      </c>
      <c r="D2281" t="s">
        <v>5064</v>
      </c>
      <c r="E2281" s="103">
        <v>2.8763922339478657E-4</v>
      </c>
      <c r="F2281" s="103">
        <v>678218</v>
      </c>
      <c r="G2281" s="103">
        <v>7</v>
      </c>
      <c r="H2281" t="s">
        <v>54</v>
      </c>
      <c r="I2281" s="103"/>
    </row>
    <row r="2282" spans="1:9" x14ac:dyDescent="0.3">
      <c r="A2282" t="s">
        <v>7449</v>
      </c>
      <c r="B2282" t="s">
        <v>51</v>
      </c>
      <c r="C2282" t="s">
        <v>7386</v>
      </c>
      <c r="D2282" t="s">
        <v>5065</v>
      </c>
      <c r="E2282" s="103">
        <v>2.8125645725691226E-4</v>
      </c>
      <c r="F2282" s="103">
        <v>678218</v>
      </c>
      <c r="G2282" s="103">
        <v>7</v>
      </c>
      <c r="H2282" t="s">
        <v>54</v>
      </c>
      <c r="I2282" s="103"/>
    </row>
    <row r="2283" spans="1:9" x14ac:dyDescent="0.3">
      <c r="A2283" t="s">
        <v>7450</v>
      </c>
      <c r="B2283" t="s">
        <v>51</v>
      </c>
      <c r="C2283" t="s">
        <v>7386</v>
      </c>
      <c r="D2283" t="s">
        <v>5066</v>
      </c>
      <c r="E2283" s="103">
        <v>2.8487602246082361E-4</v>
      </c>
      <c r="F2283" s="103">
        <v>678218</v>
      </c>
      <c r="G2283" s="103">
        <v>7</v>
      </c>
      <c r="H2283" t="s">
        <v>54</v>
      </c>
      <c r="I2283" s="103"/>
    </row>
    <row r="2284" spans="1:9" x14ac:dyDescent="0.3">
      <c r="A2284" t="s">
        <v>7451</v>
      </c>
      <c r="B2284" t="s">
        <v>51</v>
      </c>
      <c r="C2284" t="s">
        <v>7386</v>
      </c>
      <c r="D2284" t="s">
        <v>42</v>
      </c>
      <c r="E2284" s="103">
        <v>2.8536418678977871E-4</v>
      </c>
      <c r="F2284" s="103">
        <v>678218</v>
      </c>
      <c r="G2284" s="103">
        <v>7</v>
      </c>
      <c r="H2284" t="s">
        <v>54</v>
      </c>
      <c r="I2284" s="103"/>
    </row>
    <row r="2285" spans="1:9" x14ac:dyDescent="0.3">
      <c r="A2285" t="s">
        <v>7452</v>
      </c>
      <c r="B2285" t="s">
        <v>51</v>
      </c>
      <c r="C2285" t="s">
        <v>7386</v>
      </c>
      <c r="D2285" t="s">
        <v>1763</v>
      </c>
      <c r="E2285" s="103">
        <v>3.0023887514954781E-4</v>
      </c>
      <c r="F2285" s="103">
        <v>678218</v>
      </c>
      <c r="G2285" s="103">
        <v>7</v>
      </c>
      <c r="H2285" t="s">
        <v>54</v>
      </c>
      <c r="I2285" s="103"/>
    </row>
    <row r="2286" spans="1:9" x14ac:dyDescent="0.3">
      <c r="A2286" t="s">
        <v>7453</v>
      </c>
      <c r="B2286" t="s">
        <v>51</v>
      </c>
      <c r="C2286" t="s">
        <v>7386</v>
      </c>
      <c r="D2286" t="s">
        <v>1764</v>
      </c>
      <c r="E2286" s="103">
        <v>1.8774002250546132E-4</v>
      </c>
      <c r="F2286" s="103">
        <v>678218</v>
      </c>
      <c r="G2286" s="103">
        <v>7</v>
      </c>
      <c r="H2286" t="s">
        <v>54</v>
      </c>
      <c r="I2286" s="103"/>
    </row>
    <row r="2287" spans="1:9" x14ac:dyDescent="0.3">
      <c r="A2287" t="s">
        <v>7454</v>
      </c>
      <c r="B2287" t="s">
        <v>51</v>
      </c>
      <c r="C2287" t="s">
        <v>7386</v>
      </c>
      <c r="D2287" t="s">
        <v>340</v>
      </c>
      <c r="E2287" s="103">
        <v>2.8418598077672953E-4</v>
      </c>
      <c r="F2287" s="103">
        <v>678218</v>
      </c>
      <c r="G2287" s="103">
        <v>7</v>
      </c>
      <c r="H2287" t="s">
        <v>54</v>
      </c>
      <c r="I2287" s="103"/>
    </row>
    <row r="2288" spans="1:9" x14ac:dyDescent="0.3">
      <c r="A2288" t="s">
        <v>7455</v>
      </c>
      <c r="B2288" t="s">
        <v>51</v>
      </c>
      <c r="C2288" t="s">
        <v>7386</v>
      </c>
      <c r="D2288" t="s">
        <v>777</v>
      </c>
      <c r="E2288" s="103">
        <v>5.9428644814550418E-4</v>
      </c>
      <c r="F2288" s="103">
        <v>678218</v>
      </c>
      <c r="G2288" s="103">
        <v>7</v>
      </c>
      <c r="H2288" t="s">
        <v>54</v>
      </c>
      <c r="I2288" s="103"/>
    </row>
    <row r="2289" spans="1:9" x14ac:dyDescent="0.3">
      <c r="A2289" t="s">
        <v>7456</v>
      </c>
      <c r="B2289" t="s">
        <v>51</v>
      </c>
      <c r="C2289" t="s">
        <v>7386</v>
      </c>
      <c r="D2289" t="s">
        <v>776</v>
      </c>
      <c r="E2289" s="103">
        <v>1.4608839897374405E-3</v>
      </c>
      <c r="F2289" s="103">
        <v>678218</v>
      </c>
      <c r="G2289" s="103">
        <v>7</v>
      </c>
      <c r="H2289" t="s">
        <v>54</v>
      </c>
      <c r="I2289" s="103"/>
    </row>
    <row r="2290" spans="1:9" x14ac:dyDescent="0.3">
      <c r="A2290" t="s">
        <v>4922</v>
      </c>
      <c r="B2290" t="s">
        <v>51</v>
      </c>
      <c r="C2290" t="s">
        <v>4868</v>
      </c>
      <c r="D2290" t="s">
        <v>40</v>
      </c>
      <c r="E2290" s="103">
        <v>2.1640218236530315E-3</v>
      </c>
      <c r="F2290" s="103">
        <v>677974</v>
      </c>
      <c r="G2290" s="103">
        <v>8</v>
      </c>
      <c r="H2290" t="s">
        <v>54</v>
      </c>
      <c r="I2290" s="103"/>
    </row>
    <row r="2291" spans="1:9" x14ac:dyDescent="0.3">
      <c r="A2291" t="s">
        <v>5940</v>
      </c>
      <c r="B2291" t="s">
        <v>51</v>
      </c>
      <c r="C2291" t="s">
        <v>4868</v>
      </c>
      <c r="D2291" t="s">
        <v>5064</v>
      </c>
      <c r="E2291" s="103">
        <v>2.2608684024622997E-3</v>
      </c>
      <c r="F2291" s="103">
        <v>677974</v>
      </c>
      <c r="G2291" s="103">
        <v>8</v>
      </c>
      <c r="H2291" t="s">
        <v>54</v>
      </c>
      <c r="I2291" s="103"/>
    </row>
    <row r="2292" spans="1:9" x14ac:dyDescent="0.3">
      <c r="A2292" t="s">
        <v>5941</v>
      </c>
      <c r="B2292" t="s">
        <v>51</v>
      </c>
      <c r="C2292" t="s">
        <v>4868</v>
      </c>
      <c r="D2292" t="s">
        <v>5065</v>
      </c>
      <c r="E2292" s="103">
        <v>2.1640218236530315E-3</v>
      </c>
      <c r="F2292" s="103">
        <v>677974</v>
      </c>
      <c r="G2292" s="103">
        <v>8</v>
      </c>
      <c r="H2292" t="s">
        <v>54</v>
      </c>
      <c r="I2292" s="103"/>
    </row>
    <row r="2293" spans="1:9" x14ac:dyDescent="0.3">
      <c r="A2293" t="s">
        <v>5942</v>
      </c>
      <c r="B2293" t="s">
        <v>51</v>
      </c>
      <c r="C2293" t="s">
        <v>4868</v>
      </c>
      <c r="D2293" t="s">
        <v>5066</v>
      </c>
      <c r="E2293" s="103">
        <v>2.1805481557236237E-3</v>
      </c>
      <c r="F2293" s="103">
        <v>677974</v>
      </c>
      <c r="G2293" s="103">
        <v>8</v>
      </c>
      <c r="H2293" t="s">
        <v>54</v>
      </c>
      <c r="I2293" s="103"/>
    </row>
    <row r="2294" spans="1:9" x14ac:dyDescent="0.3">
      <c r="A2294" t="s">
        <v>4923</v>
      </c>
      <c r="B2294" t="s">
        <v>51</v>
      </c>
      <c r="C2294" t="s">
        <v>4868</v>
      </c>
      <c r="D2294" t="s">
        <v>42</v>
      </c>
      <c r="E2294" s="103">
        <v>2.2531690692292011E-3</v>
      </c>
      <c r="F2294" s="103">
        <v>677974</v>
      </c>
      <c r="G2294" s="103">
        <v>8</v>
      </c>
      <c r="H2294" t="s">
        <v>54</v>
      </c>
      <c r="I2294" s="103"/>
    </row>
    <row r="2295" spans="1:9" x14ac:dyDescent="0.3">
      <c r="A2295" t="s">
        <v>4924</v>
      </c>
      <c r="B2295" t="s">
        <v>51</v>
      </c>
      <c r="C2295" t="s">
        <v>4868</v>
      </c>
      <c r="D2295" t="s">
        <v>1763</v>
      </c>
      <c r="E2295" s="103">
        <v>2.3613646422939697E-3</v>
      </c>
      <c r="F2295" s="103">
        <v>677974</v>
      </c>
      <c r="G2295" s="103">
        <v>8</v>
      </c>
      <c r="H2295" t="s">
        <v>54</v>
      </c>
      <c r="I2295" s="103"/>
    </row>
    <row r="2296" spans="1:9" x14ac:dyDescent="0.3">
      <c r="A2296" t="s">
        <v>4925</v>
      </c>
      <c r="B2296" t="s">
        <v>51</v>
      </c>
      <c r="C2296" t="s">
        <v>4868</v>
      </c>
      <c r="D2296" t="s">
        <v>1764</v>
      </c>
      <c r="E2296" s="103">
        <v>1.7707381253842967E-3</v>
      </c>
      <c r="F2296" s="103">
        <v>677974</v>
      </c>
      <c r="G2296" s="103">
        <v>8</v>
      </c>
      <c r="H2296" t="s">
        <v>54</v>
      </c>
      <c r="I2296" s="103"/>
    </row>
    <row r="2297" spans="1:9" x14ac:dyDescent="0.3">
      <c r="A2297" t="s">
        <v>4926</v>
      </c>
      <c r="B2297" t="s">
        <v>51</v>
      </c>
      <c r="C2297" t="s">
        <v>4868</v>
      </c>
      <c r="D2297" t="s">
        <v>340</v>
      </c>
      <c r="E2297" s="103">
        <v>2.1589623411235599E-3</v>
      </c>
      <c r="F2297" s="103">
        <v>677974</v>
      </c>
      <c r="G2297" s="103">
        <v>8</v>
      </c>
      <c r="H2297" t="s">
        <v>54</v>
      </c>
      <c r="I2297" s="103"/>
    </row>
    <row r="2298" spans="1:9" x14ac:dyDescent="0.3">
      <c r="A2298" t="s">
        <v>4927</v>
      </c>
      <c r="B2298" t="s">
        <v>51</v>
      </c>
      <c r="C2298" t="s">
        <v>4868</v>
      </c>
      <c r="D2298" t="s">
        <v>777</v>
      </c>
      <c r="E2298" s="103">
        <v>5.9436085954450201E-3</v>
      </c>
      <c r="F2298" s="103">
        <v>677974</v>
      </c>
      <c r="G2298" s="103">
        <v>8</v>
      </c>
      <c r="H2298" t="s">
        <v>54</v>
      </c>
      <c r="I2298" s="103"/>
    </row>
    <row r="2299" spans="1:9" x14ac:dyDescent="0.3">
      <c r="A2299" t="s">
        <v>4928</v>
      </c>
      <c r="B2299" t="s">
        <v>51</v>
      </c>
      <c r="C2299" t="s">
        <v>4868</v>
      </c>
      <c r="D2299" t="s">
        <v>776</v>
      </c>
      <c r="E2299" s="103">
        <v>1.4896828112025515E-2</v>
      </c>
      <c r="F2299" s="103">
        <v>677974</v>
      </c>
      <c r="G2299" s="103">
        <v>8</v>
      </c>
      <c r="H2299" t="s">
        <v>54</v>
      </c>
      <c r="I2299" s="103"/>
    </row>
    <row r="2300" spans="1:9" x14ac:dyDescent="0.3">
      <c r="A2300" t="s">
        <v>975</v>
      </c>
      <c r="B2300" t="s">
        <v>51</v>
      </c>
      <c r="C2300" t="s">
        <v>36</v>
      </c>
      <c r="D2300" t="s">
        <v>40</v>
      </c>
      <c r="E2300" s="103">
        <v>1.4550235698377047E-4</v>
      </c>
      <c r="F2300" s="103">
        <v>677974</v>
      </c>
      <c r="G2300" s="103">
        <v>8</v>
      </c>
      <c r="H2300" t="s">
        <v>54</v>
      </c>
      <c r="I2300" s="103"/>
    </row>
    <row r="2301" spans="1:9" x14ac:dyDescent="0.3">
      <c r="A2301" t="s">
        <v>5844</v>
      </c>
      <c r="B2301" t="s">
        <v>51</v>
      </c>
      <c r="C2301" t="s">
        <v>36</v>
      </c>
      <c r="D2301" t="s">
        <v>5064</v>
      </c>
      <c r="E2301" s="103">
        <v>1.4782534180248394E-4</v>
      </c>
      <c r="F2301" s="103">
        <v>677974</v>
      </c>
      <c r="G2301" s="103">
        <v>8</v>
      </c>
      <c r="H2301" t="s">
        <v>54</v>
      </c>
      <c r="I2301" s="103"/>
    </row>
    <row r="2302" spans="1:9" x14ac:dyDescent="0.3">
      <c r="A2302" t="s">
        <v>5845</v>
      </c>
      <c r="B2302" t="s">
        <v>51</v>
      </c>
      <c r="C2302" t="s">
        <v>36</v>
      </c>
      <c r="D2302" t="s">
        <v>5065</v>
      </c>
      <c r="E2302" s="103">
        <v>1.4550235698377047E-4</v>
      </c>
      <c r="F2302" s="103">
        <v>677974</v>
      </c>
      <c r="G2302" s="103">
        <v>8</v>
      </c>
      <c r="H2302" t="s">
        <v>54</v>
      </c>
      <c r="I2302" s="103"/>
    </row>
    <row r="2303" spans="1:9" x14ac:dyDescent="0.3">
      <c r="A2303" t="s">
        <v>5846</v>
      </c>
      <c r="B2303" t="s">
        <v>51</v>
      </c>
      <c r="C2303" t="s">
        <v>36</v>
      </c>
      <c r="D2303" t="s">
        <v>5066</v>
      </c>
      <c r="E2303" s="103">
        <v>1.4679327493811374E-4</v>
      </c>
      <c r="F2303" s="103">
        <v>677974</v>
      </c>
      <c r="G2303" s="103">
        <v>8</v>
      </c>
      <c r="H2303" t="s">
        <v>54</v>
      </c>
      <c r="I2303" s="103"/>
    </row>
    <row r="2304" spans="1:9" x14ac:dyDescent="0.3">
      <c r="A2304" t="s">
        <v>973</v>
      </c>
      <c r="B2304" t="s">
        <v>51</v>
      </c>
      <c r="C2304" t="s">
        <v>36</v>
      </c>
      <c r="D2304" t="s">
        <v>42</v>
      </c>
      <c r="E2304" s="103">
        <v>1.4738018553804184E-4</v>
      </c>
      <c r="F2304" s="103">
        <v>677974</v>
      </c>
      <c r="G2304" s="103">
        <v>8</v>
      </c>
      <c r="H2304" t="s">
        <v>54</v>
      </c>
      <c r="I2304" s="103"/>
    </row>
    <row r="2305" spans="1:9" x14ac:dyDescent="0.3">
      <c r="A2305" t="s">
        <v>2047</v>
      </c>
      <c r="B2305" t="s">
        <v>51</v>
      </c>
      <c r="C2305" t="s">
        <v>36</v>
      </c>
      <c r="D2305" t="s">
        <v>1763</v>
      </c>
      <c r="E2305" s="103">
        <v>1.5294188751472724E-4</v>
      </c>
      <c r="F2305" s="103">
        <v>677974</v>
      </c>
      <c r="G2305" s="103">
        <v>8</v>
      </c>
      <c r="H2305" t="s">
        <v>54</v>
      </c>
      <c r="I2305" s="103"/>
    </row>
    <row r="2306" spans="1:9" x14ac:dyDescent="0.3">
      <c r="A2306" t="s">
        <v>2048</v>
      </c>
      <c r="B2306" t="s">
        <v>51</v>
      </c>
      <c r="C2306" t="s">
        <v>36</v>
      </c>
      <c r="D2306" t="s">
        <v>1764</v>
      </c>
      <c r="E2306" s="103">
        <v>1.1323877899840061E-4</v>
      </c>
      <c r="F2306" s="103">
        <v>677974</v>
      </c>
      <c r="G2306" s="103">
        <v>8</v>
      </c>
      <c r="H2306" t="s">
        <v>54</v>
      </c>
      <c r="I2306" s="103"/>
    </row>
    <row r="2307" spans="1:9" x14ac:dyDescent="0.3">
      <c r="A2307" t="s">
        <v>974</v>
      </c>
      <c r="B2307" t="s">
        <v>51</v>
      </c>
      <c r="C2307" t="s">
        <v>36</v>
      </c>
      <c r="D2307" t="s">
        <v>340</v>
      </c>
      <c r="E2307" s="103">
        <v>1.380613500233038E-4</v>
      </c>
      <c r="F2307" s="103">
        <v>677974</v>
      </c>
      <c r="G2307" s="103">
        <v>8</v>
      </c>
      <c r="H2307" t="s">
        <v>54</v>
      </c>
      <c r="I2307" s="103"/>
    </row>
    <row r="2308" spans="1:9" x14ac:dyDescent="0.3">
      <c r="A2308" t="s">
        <v>690</v>
      </c>
      <c r="B2308" t="s">
        <v>51</v>
      </c>
      <c r="C2308" t="s">
        <v>36</v>
      </c>
      <c r="D2308" t="s">
        <v>777</v>
      </c>
      <c r="E2308" s="103">
        <v>4.9061868329233456E-4</v>
      </c>
      <c r="F2308" s="103">
        <v>677974</v>
      </c>
      <c r="G2308" s="103">
        <v>8</v>
      </c>
      <c r="H2308" t="s">
        <v>54</v>
      </c>
      <c r="I2308" s="103"/>
    </row>
    <row r="2309" spans="1:9" x14ac:dyDescent="0.3">
      <c r="A2309" t="s">
        <v>691</v>
      </c>
      <c r="B2309" t="s">
        <v>51</v>
      </c>
      <c r="C2309" t="s">
        <v>36</v>
      </c>
      <c r="D2309" t="s">
        <v>776</v>
      </c>
      <c r="E2309" s="103">
        <v>1.0210416669589177E-3</v>
      </c>
      <c r="F2309" s="103">
        <v>677974</v>
      </c>
      <c r="G2309" s="103">
        <v>8</v>
      </c>
      <c r="H2309" t="s">
        <v>54</v>
      </c>
      <c r="I2309" s="103"/>
    </row>
    <row r="2310" spans="1:9" x14ac:dyDescent="0.3">
      <c r="A2310" t="s">
        <v>978</v>
      </c>
      <c r="B2310" t="s">
        <v>51</v>
      </c>
      <c r="C2310" t="s">
        <v>37</v>
      </c>
      <c r="D2310" t="s">
        <v>40</v>
      </c>
      <c r="E2310" s="103">
        <v>3.6996184850402535E-2</v>
      </c>
      <c r="F2310" s="103">
        <v>677974</v>
      </c>
      <c r="G2310" s="103">
        <v>8</v>
      </c>
      <c r="H2310" t="s">
        <v>54</v>
      </c>
      <c r="I2310" s="103"/>
    </row>
    <row r="2311" spans="1:9" x14ac:dyDescent="0.3">
      <c r="A2311" t="s">
        <v>5847</v>
      </c>
      <c r="B2311" t="s">
        <v>51</v>
      </c>
      <c r="C2311" t="s">
        <v>37</v>
      </c>
      <c r="D2311" t="s">
        <v>5064</v>
      </c>
      <c r="E2311" s="103">
        <v>3.7781149026205267E-2</v>
      </c>
      <c r="F2311" s="103">
        <v>677974</v>
      </c>
      <c r="G2311" s="103">
        <v>8</v>
      </c>
      <c r="H2311" t="s">
        <v>54</v>
      </c>
      <c r="I2311" s="103"/>
    </row>
    <row r="2312" spans="1:9" x14ac:dyDescent="0.3">
      <c r="A2312" t="s">
        <v>5848</v>
      </c>
      <c r="B2312" t="s">
        <v>51</v>
      </c>
      <c r="C2312" t="s">
        <v>37</v>
      </c>
      <c r="D2312" t="s">
        <v>5065</v>
      </c>
      <c r="E2312" s="103">
        <v>3.6996184850402535E-2</v>
      </c>
      <c r="F2312" s="103">
        <v>677974</v>
      </c>
      <c r="G2312" s="103">
        <v>8</v>
      </c>
      <c r="H2312" t="s">
        <v>54</v>
      </c>
      <c r="I2312" s="103"/>
    </row>
    <row r="2313" spans="1:9" x14ac:dyDescent="0.3">
      <c r="A2313" t="s">
        <v>5849</v>
      </c>
      <c r="B2313" t="s">
        <v>51</v>
      </c>
      <c r="C2313" t="s">
        <v>37</v>
      </c>
      <c r="D2313" t="s">
        <v>5066</v>
      </c>
      <c r="E2313" s="103">
        <v>3.7745363353158749E-2</v>
      </c>
      <c r="F2313" s="103">
        <v>677974</v>
      </c>
      <c r="G2313" s="103">
        <v>8</v>
      </c>
      <c r="H2313" t="s">
        <v>54</v>
      </c>
      <c r="I2313" s="103"/>
    </row>
    <row r="2314" spans="1:9" x14ac:dyDescent="0.3">
      <c r="A2314" t="s">
        <v>976</v>
      </c>
      <c r="B2314" t="s">
        <v>51</v>
      </c>
      <c r="C2314" t="s">
        <v>37</v>
      </c>
      <c r="D2314" t="s">
        <v>42</v>
      </c>
      <c r="E2314" s="103">
        <v>3.7690489496483036E-2</v>
      </c>
      <c r="F2314" s="103">
        <v>677974</v>
      </c>
      <c r="G2314" s="103">
        <v>8</v>
      </c>
      <c r="H2314" t="s">
        <v>54</v>
      </c>
      <c r="I2314" s="103"/>
    </row>
    <row r="2315" spans="1:9" x14ac:dyDescent="0.3">
      <c r="A2315" t="s">
        <v>2015</v>
      </c>
      <c r="B2315" t="s">
        <v>51</v>
      </c>
      <c r="C2315" t="s">
        <v>37</v>
      </c>
      <c r="D2315" t="s">
        <v>1763</v>
      </c>
      <c r="E2315" s="103">
        <v>3.963415406359596E-2</v>
      </c>
      <c r="F2315" s="103">
        <v>677974</v>
      </c>
      <c r="G2315" s="103">
        <v>8</v>
      </c>
      <c r="H2315" t="s">
        <v>54</v>
      </c>
      <c r="I2315" s="103"/>
    </row>
    <row r="2316" spans="1:9" x14ac:dyDescent="0.3">
      <c r="A2316" t="s">
        <v>2016</v>
      </c>
      <c r="B2316" t="s">
        <v>51</v>
      </c>
      <c r="C2316" t="s">
        <v>37</v>
      </c>
      <c r="D2316" t="s">
        <v>1764</v>
      </c>
      <c r="E2316" s="103">
        <v>3.0118313651955709E-2</v>
      </c>
      <c r="F2316" s="103">
        <v>677974</v>
      </c>
      <c r="G2316" s="103">
        <v>8</v>
      </c>
      <c r="H2316" t="s">
        <v>54</v>
      </c>
      <c r="I2316" s="103"/>
    </row>
    <row r="2317" spans="1:9" x14ac:dyDescent="0.3">
      <c r="A2317" t="s">
        <v>977</v>
      </c>
      <c r="B2317" t="s">
        <v>51</v>
      </c>
      <c r="C2317" t="s">
        <v>37</v>
      </c>
      <c r="D2317" t="s">
        <v>340</v>
      </c>
      <c r="E2317" s="103">
        <v>3.5283072041187469E-2</v>
      </c>
      <c r="F2317" s="103">
        <v>677974</v>
      </c>
      <c r="G2317" s="103">
        <v>8</v>
      </c>
      <c r="H2317" t="s">
        <v>54</v>
      </c>
      <c r="I2317" s="103"/>
    </row>
    <row r="2318" spans="1:9" x14ac:dyDescent="0.3">
      <c r="A2318" t="s">
        <v>692</v>
      </c>
      <c r="B2318" t="s">
        <v>51</v>
      </c>
      <c r="C2318" t="s">
        <v>37</v>
      </c>
      <c r="D2318" t="s">
        <v>777</v>
      </c>
      <c r="E2318" s="103">
        <v>9.9365940746336645E-2</v>
      </c>
      <c r="F2318" s="103">
        <v>677974</v>
      </c>
      <c r="G2318" s="103">
        <v>8</v>
      </c>
      <c r="H2318" t="s">
        <v>54</v>
      </c>
      <c r="I2318" s="103"/>
    </row>
    <row r="2319" spans="1:9" x14ac:dyDescent="0.3">
      <c r="A2319" t="s">
        <v>693</v>
      </c>
      <c r="B2319" t="s">
        <v>51</v>
      </c>
      <c r="C2319" t="s">
        <v>37</v>
      </c>
      <c r="D2319" t="s">
        <v>776</v>
      </c>
      <c r="E2319" s="103">
        <v>0.24980698736932527</v>
      </c>
      <c r="F2319" s="103">
        <v>677974</v>
      </c>
      <c r="G2319" s="103">
        <v>8</v>
      </c>
      <c r="H2319" t="s">
        <v>54</v>
      </c>
      <c r="I2319" s="103"/>
    </row>
    <row r="2320" spans="1:9" x14ac:dyDescent="0.3">
      <c r="A2320" t="s">
        <v>981</v>
      </c>
      <c r="B2320" t="s">
        <v>51</v>
      </c>
      <c r="C2320" t="s">
        <v>38</v>
      </c>
      <c r="D2320" t="s">
        <v>40</v>
      </c>
      <c r="E2320" s="103">
        <v>1.6669688736647822E-3</v>
      </c>
      <c r="F2320" s="103">
        <v>677974</v>
      </c>
      <c r="G2320" s="103">
        <v>8</v>
      </c>
      <c r="H2320" t="s">
        <v>54</v>
      </c>
      <c r="I2320" s="103"/>
    </row>
    <row r="2321" spans="1:9" x14ac:dyDescent="0.3">
      <c r="A2321" t="s">
        <v>5850</v>
      </c>
      <c r="B2321" t="s">
        <v>51</v>
      </c>
      <c r="C2321" t="s">
        <v>38</v>
      </c>
      <c r="D2321" t="s">
        <v>5064</v>
      </c>
      <c r="E2321" s="103">
        <v>1.711844026922727E-3</v>
      </c>
      <c r="F2321" s="103">
        <v>677974</v>
      </c>
      <c r="G2321" s="103">
        <v>8</v>
      </c>
      <c r="H2321" t="s">
        <v>54</v>
      </c>
      <c r="I2321" s="103"/>
    </row>
    <row r="2322" spans="1:9" x14ac:dyDescent="0.3">
      <c r="A2322" t="s">
        <v>5851</v>
      </c>
      <c r="B2322" t="s">
        <v>51</v>
      </c>
      <c r="C2322" t="s">
        <v>38</v>
      </c>
      <c r="D2322" t="s">
        <v>5065</v>
      </c>
      <c r="E2322" s="103">
        <v>1.6669688736647822E-3</v>
      </c>
      <c r="F2322" s="103">
        <v>677974</v>
      </c>
      <c r="G2322" s="103">
        <v>8</v>
      </c>
      <c r="H2322" t="s">
        <v>54</v>
      </c>
      <c r="I2322" s="103"/>
    </row>
    <row r="2323" spans="1:9" x14ac:dyDescent="0.3">
      <c r="A2323" t="s">
        <v>5852</v>
      </c>
      <c r="B2323" t="s">
        <v>51</v>
      </c>
      <c r="C2323" t="s">
        <v>38</v>
      </c>
      <c r="D2323" t="s">
        <v>5066</v>
      </c>
      <c r="E2323" s="103">
        <v>1.7101083473317496E-3</v>
      </c>
      <c r="F2323" s="103">
        <v>677974</v>
      </c>
      <c r="G2323" s="103">
        <v>8</v>
      </c>
      <c r="H2323" t="s">
        <v>54</v>
      </c>
      <c r="I2323" s="103"/>
    </row>
    <row r="2324" spans="1:9" x14ac:dyDescent="0.3">
      <c r="A2324" t="s">
        <v>979</v>
      </c>
      <c r="B2324" t="s">
        <v>51</v>
      </c>
      <c r="C2324" t="s">
        <v>38</v>
      </c>
      <c r="D2324" t="s">
        <v>42</v>
      </c>
      <c r="E2324" s="103">
        <v>1.71174192975471E-3</v>
      </c>
      <c r="F2324" s="103">
        <v>677974</v>
      </c>
      <c r="G2324" s="103">
        <v>8</v>
      </c>
      <c r="H2324" t="s">
        <v>54</v>
      </c>
      <c r="I2324" s="103"/>
    </row>
    <row r="2325" spans="1:9" x14ac:dyDescent="0.3">
      <c r="A2325" t="s">
        <v>2017</v>
      </c>
      <c r="B2325" t="s">
        <v>51</v>
      </c>
      <c r="C2325" t="s">
        <v>38</v>
      </c>
      <c r="D2325" t="s">
        <v>1763</v>
      </c>
      <c r="E2325" s="103">
        <v>1.7874832300825221E-3</v>
      </c>
      <c r="F2325" s="103">
        <v>677974</v>
      </c>
      <c r="G2325" s="103">
        <v>8</v>
      </c>
      <c r="H2325" t="s">
        <v>54</v>
      </c>
      <c r="I2325" s="103"/>
    </row>
    <row r="2326" spans="1:9" x14ac:dyDescent="0.3">
      <c r="A2326" t="s">
        <v>2018</v>
      </c>
      <c r="B2326" t="s">
        <v>51</v>
      </c>
      <c r="C2326" t="s">
        <v>38</v>
      </c>
      <c r="D2326" t="s">
        <v>1764</v>
      </c>
      <c r="E2326" s="103">
        <v>1.5347153478204132E-3</v>
      </c>
      <c r="F2326" s="103">
        <v>677974</v>
      </c>
      <c r="G2326" s="103">
        <v>8</v>
      </c>
      <c r="H2326" t="s">
        <v>54</v>
      </c>
      <c r="I2326" s="103"/>
    </row>
    <row r="2327" spans="1:9" x14ac:dyDescent="0.3">
      <c r="A2327" t="s">
        <v>980</v>
      </c>
      <c r="B2327" t="s">
        <v>51</v>
      </c>
      <c r="C2327" t="s">
        <v>38</v>
      </c>
      <c r="D2327" t="s">
        <v>340</v>
      </c>
      <c r="E2327" s="103">
        <v>1.5050853637090991E-3</v>
      </c>
      <c r="F2327" s="103">
        <v>677974</v>
      </c>
      <c r="G2327" s="103">
        <v>8</v>
      </c>
      <c r="H2327" t="s">
        <v>54</v>
      </c>
      <c r="I2327" s="103"/>
    </row>
    <row r="2328" spans="1:9" x14ac:dyDescent="0.3">
      <c r="A2328" t="s">
        <v>694</v>
      </c>
      <c r="B2328" t="s">
        <v>51</v>
      </c>
      <c r="C2328" t="s">
        <v>38</v>
      </c>
      <c r="D2328" t="s">
        <v>777</v>
      </c>
      <c r="E2328" s="103">
        <v>4.7212900047350383E-3</v>
      </c>
      <c r="F2328" s="103">
        <v>677974</v>
      </c>
      <c r="G2328" s="103">
        <v>8</v>
      </c>
      <c r="H2328" t="s">
        <v>54</v>
      </c>
      <c r="I2328" s="103"/>
    </row>
    <row r="2329" spans="1:9" x14ac:dyDescent="0.3">
      <c r="A2329" t="s">
        <v>695</v>
      </c>
      <c r="B2329" t="s">
        <v>51</v>
      </c>
      <c r="C2329" t="s">
        <v>38</v>
      </c>
      <c r="D2329" t="s">
        <v>776</v>
      </c>
      <c r="E2329" s="103">
        <v>1.1488497070319782E-2</v>
      </c>
      <c r="F2329" s="103">
        <v>677974</v>
      </c>
      <c r="G2329" s="103">
        <v>8</v>
      </c>
      <c r="H2329" t="s">
        <v>54</v>
      </c>
      <c r="I2329" s="103"/>
    </row>
    <row r="2330" spans="1:9" x14ac:dyDescent="0.3">
      <c r="A2330" t="s">
        <v>984</v>
      </c>
      <c r="B2330" t="s">
        <v>51</v>
      </c>
      <c r="C2330" t="s">
        <v>39</v>
      </c>
      <c r="D2330" t="s">
        <v>40</v>
      </c>
      <c r="E2330" s="103">
        <v>4.3334450858199247E-5</v>
      </c>
      <c r="F2330" s="103">
        <v>677974</v>
      </c>
      <c r="G2330" s="103">
        <v>8</v>
      </c>
      <c r="H2330" t="s">
        <v>54</v>
      </c>
      <c r="I2330" s="103"/>
    </row>
    <row r="2331" spans="1:9" x14ac:dyDescent="0.3">
      <c r="A2331" t="s">
        <v>5853</v>
      </c>
      <c r="B2331" t="s">
        <v>51</v>
      </c>
      <c r="C2331" t="s">
        <v>39</v>
      </c>
      <c r="D2331" t="s">
        <v>5064</v>
      </c>
      <c r="E2331" s="103">
        <v>4.454500925426237E-5</v>
      </c>
      <c r="F2331" s="103">
        <v>677974</v>
      </c>
      <c r="G2331" s="103">
        <v>8</v>
      </c>
      <c r="H2331" t="s">
        <v>54</v>
      </c>
      <c r="I2331" s="103"/>
    </row>
    <row r="2332" spans="1:9" x14ac:dyDescent="0.3">
      <c r="A2332" t="s">
        <v>5854</v>
      </c>
      <c r="B2332" t="s">
        <v>51</v>
      </c>
      <c r="C2332" t="s">
        <v>39</v>
      </c>
      <c r="D2332" t="s">
        <v>5065</v>
      </c>
      <c r="E2332" s="103">
        <v>4.3334450858199247E-5</v>
      </c>
      <c r="F2332" s="103">
        <v>677974</v>
      </c>
      <c r="G2332" s="103">
        <v>8</v>
      </c>
      <c r="H2332" t="s">
        <v>54</v>
      </c>
      <c r="I2332" s="103"/>
    </row>
    <row r="2333" spans="1:9" x14ac:dyDescent="0.3">
      <c r="A2333" t="s">
        <v>5855</v>
      </c>
      <c r="B2333" t="s">
        <v>51</v>
      </c>
      <c r="C2333" t="s">
        <v>39</v>
      </c>
      <c r="D2333" t="s">
        <v>5066</v>
      </c>
      <c r="E2333" s="103">
        <v>4.454500925426237E-5</v>
      </c>
      <c r="F2333" s="103">
        <v>677974</v>
      </c>
      <c r="G2333" s="103">
        <v>8</v>
      </c>
      <c r="H2333" t="s">
        <v>54</v>
      </c>
      <c r="I2333" s="103"/>
    </row>
    <row r="2334" spans="1:9" x14ac:dyDescent="0.3">
      <c r="A2334" t="s">
        <v>982</v>
      </c>
      <c r="B2334" t="s">
        <v>51</v>
      </c>
      <c r="C2334" t="s">
        <v>39</v>
      </c>
      <c r="D2334" t="s">
        <v>42</v>
      </c>
      <c r="E2334" s="103">
        <v>4.454500925426237E-5</v>
      </c>
      <c r="F2334" s="103">
        <v>677974</v>
      </c>
      <c r="G2334" s="103">
        <v>8</v>
      </c>
      <c r="H2334" t="s">
        <v>54</v>
      </c>
      <c r="I2334" s="103"/>
    </row>
    <row r="2335" spans="1:9" x14ac:dyDescent="0.3">
      <c r="A2335" t="s">
        <v>2019</v>
      </c>
      <c r="B2335" t="s">
        <v>51</v>
      </c>
      <c r="C2335" t="s">
        <v>39</v>
      </c>
      <c r="D2335" t="s">
        <v>1763</v>
      </c>
      <c r="E2335" s="103">
        <v>4.6545039564274101E-5</v>
      </c>
      <c r="F2335" s="103">
        <v>677974</v>
      </c>
      <c r="G2335" s="103">
        <v>8</v>
      </c>
      <c r="H2335" t="s">
        <v>54</v>
      </c>
      <c r="I2335" s="103"/>
    </row>
    <row r="2336" spans="1:9" x14ac:dyDescent="0.3">
      <c r="A2336" t="s">
        <v>2020</v>
      </c>
      <c r="B2336" t="s">
        <v>51</v>
      </c>
      <c r="C2336" t="s">
        <v>39</v>
      </c>
      <c r="D2336" t="s">
        <v>1764</v>
      </c>
      <c r="E2336" s="103">
        <v>3.2676829473960502E-5</v>
      </c>
      <c r="F2336" s="103">
        <v>677974</v>
      </c>
      <c r="G2336" s="103">
        <v>8</v>
      </c>
      <c r="H2336" t="s">
        <v>54</v>
      </c>
      <c r="I2336" s="103"/>
    </row>
    <row r="2337" spans="1:9" x14ac:dyDescent="0.3">
      <c r="A2337" t="s">
        <v>983</v>
      </c>
      <c r="B2337" t="s">
        <v>51</v>
      </c>
      <c r="C2337" t="s">
        <v>39</v>
      </c>
      <c r="D2337" t="s">
        <v>340</v>
      </c>
      <c r="E2337" s="103">
        <v>4.2469609262114178E-5</v>
      </c>
      <c r="F2337" s="103">
        <v>677974</v>
      </c>
      <c r="G2337" s="103">
        <v>8</v>
      </c>
      <c r="H2337" t="s">
        <v>54</v>
      </c>
      <c r="I2337" s="103"/>
    </row>
    <row r="2338" spans="1:9" x14ac:dyDescent="0.3">
      <c r="A2338" t="s">
        <v>696</v>
      </c>
      <c r="B2338" t="s">
        <v>51</v>
      </c>
      <c r="C2338" t="s">
        <v>39</v>
      </c>
      <c r="D2338" t="s">
        <v>777</v>
      </c>
      <c r="E2338" s="103">
        <v>1.6828447325586415E-4</v>
      </c>
      <c r="F2338" s="103">
        <v>677974</v>
      </c>
      <c r="G2338" s="103">
        <v>8</v>
      </c>
      <c r="H2338" t="s">
        <v>54</v>
      </c>
      <c r="I2338" s="103"/>
    </row>
    <row r="2339" spans="1:9" x14ac:dyDescent="0.3">
      <c r="A2339" t="s">
        <v>697</v>
      </c>
      <c r="B2339" t="s">
        <v>51</v>
      </c>
      <c r="C2339" t="s">
        <v>39</v>
      </c>
      <c r="D2339" t="s">
        <v>776</v>
      </c>
      <c r="E2339" s="103">
        <v>3.5022200529222187E-4</v>
      </c>
      <c r="F2339" s="103">
        <v>677974</v>
      </c>
      <c r="G2339" s="103">
        <v>8</v>
      </c>
      <c r="H2339" t="s">
        <v>54</v>
      </c>
      <c r="I2339" s="103"/>
    </row>
    <row r="2340" spans="1:9" x14ac:dyDescent="0.3">
      <c r="A2340" t="s">
        <v>2741</v>
      </c>
      <c r="B2340" t="s">
        <v>51</v>
      </c>
      <c r="C2340" t="s">
        <v>2584</v>
      </c>
      <c r="D2340" t="s">
        <v>40</v>
      </c>
      <c r="E2340" s="103">
        <v>2.1537818492505916E-4</v>
      </c>
      <c r="F2340" s="103">
        <v>677974</v>
      </c>
      <c r="G2340" s="103">
        <v>8</v>
      </c>
      <c r="H2340" t="s">
        <v>54</v>
      </c>
      <c r="I2340" s="103"/>
    </row>
    <row r="2341" spans="1:9" x14ac:dyDescent="0.3">
      <c r="A2341" t="s">
        <v>5856</v>
      </c>
      <c r="B2341" t="s">
        <v>51</v>
      </c>
      <c r="C2341" t="s">
        <v>2584</v>
      </c>
      <c r="D2341" t="s">
        <v>5064</v>
      </c>
      <c r="E2341" s="103">
        <v>2.2795046832073228E-4</v>
      </c>
      <c r="F2341" s="103">
        <v>677974</v>
      </c>
      <c r="G2341" s="103">
        <v>8</v>
      </c>
      <c r="H2341" t="s">
        <v>54</v>
      </c>
      <c r="I2341" s="103"/>
    </row>
    <row r="2342" spans="1:9" x14ac:dyDescent="0.3">
      <c r="A2342" t="s">
        <v>5857</v>
      </c>
      <c r="B2342" t="s">
        <v>51</v>
      </c>
      <c r="C2342" t="s">
        <v>2584</v>
      </c>
      <c r="D2342" t="s">
        <v>5065</v>
      </c>
      <c r="E2342" s="103">
        <v>2.1537818492505916E-4</v>
      </c>
      <c r="F2342" s="103">
        <v>677974</v>
      </c>
      <c r="G2342" s="103">
        <v>8</v>
      </c>
      <c r="H2342" t="s">
        <v>54</v>
      </c>
      <c r="I2342" s="103"/>
    </row>
    <row r="2343" spans="1:9" x14ac:dyDescent="0.3">
      <c r="A2343" t="s">
        <v>5858</v>
      </c>
      <c r="B2343" t="s">
        <v>51</v>
      </c>
      <c r="C2343" t="s">
        <v>2584</v>
      </c>
      <c r="D2343" t="s">
        <v>5066</v>
      </c>
      <c r="E2343" s="103">
        <v>2.2718902174426474E-4</v>
      </c>
      <c r="F2343" s="103">
        <v>677974</v>
      </c>
      <c r="G2343" s="103">
        <v>8</v>
      </c>
      <c r="H2343" t="s">
        <v>54</v>
      </c>
      <c r="I2343" s="103"/>
    </row>
    <row r="2344" spans="1:9" x14ac:dyDescent="0.3">
      <c r="A2344" t="s">
        <v>2742</v>
      </c>
      <c r="B2344" t="s">
        <v>51</v>
      </c>
      <c r="C2344" t="s">
        <v>2584</v>
      </c>
      <c r="D2344" t="s">
        <v>42</v>
      </c>
      <c r="E2344" s="103">
        <v>2.2672527876920943E-4</v>
      </c>
      <c r="F2344" s="103">
        <v>677974</v>
      </c>
      <c r="G2344" s="103">
        <v>8</v>
      </c>
      <c r="H2344" t="s">
        <v>54</v>
      </c>
      <c r="I2344" s="103"/>
    </row>
    <row r="2345" spans="1:9" x14ac:dyDescent="0.3">
      <c r="A2345" t="s">
        <v>2743</v>
      </c>
      <c r="B2345" t="s">
        <v>51</v>
      </c>
      <c r="C2345" t="s">
        <v>2584</v>
      </c>
      <c r="D2345" t="s">
        <v>1763</v>
      </c>
      <c r="E2345" s="103">
        <v>2.3661586021919378E-4</v>
      </c>
      <c r="F2345" s="103">
        <v>677974</v>
      </c>
      <c r="G2345" s="103">
        <v>8</v>
      </c>
      <c r="H2345" t="s">
        <v>54</v>
      </c>
      <c r="I2345" s="103"/>
    </row>
    <row r="2346" spans="1:9" x14ac:dyDescent="0.3">
      <c r="A2346" t="s">
        <v>2744</v>
      </c>
      <c r="B2346" t="s">
        <v>51</v>
      </c>
      <c r="C2346" t="s">
        <v>2584</v>
      </c>
      <c r="D2346" t="s">
        <v>1764</v>
      </c>
      <c r="E2346" s="103">
        <v>1.747958082418546E-4</v>
      </c>
      <c r="F2346" s="103">
        <v>677974</v>
      </c>
      <c r="G2346" s="103">
        <v>8</v>
      </c>
      <c r="H2346" t="s">
        <v>54</v>
      </c>
      <c r="I2346" s="103"/>
    </row>
    <row r="2347" spans="1:9" x14ac:dyDescent="0.3">
      <c r="A2347" t="s">
        <v>2745</v>
      </c>
      <c r="B2347" t="s">
        <v>51</v>
      </c>
      <c r="C2347" t="s">
        <v>2584</v>
      </c>
      <c r="D2347" t="s">
        <v>340</v>
      </c>
      <c r="E2347" s="103">
        <v>2.2312999899429018E-4</v>
      </c>
      <c r="F2347" s="103">
        <v>677974</v>
      </c>
      <c r="G2347" s="103">
        <v>8</v>
      </c>
      <c r="H2347" t="s">
        <v>54</v>
      </c>
      <c r="I2347" s="103"/>
    </row>
    <row r="2348" spans="1:9" x14ac:dyDescent="0.3">
      <c r="A2348" t="s">
        <v>2746</v>
      </c>
      <c r="B2348" t="s">
        <v>51</v>
      </c>
      <c r="C2348" t="s">
        <v>2584</v>
      </c>
      <c r="D2348" t="s">
        <v>777</v>
      </c>
      <c r="E2348" s="103">
        <v>6.1160747882204887E-4</v>
      </c>
      <c r="F2348" s="103">
        <v>677974</v>
      </c>
      <c r="G2348" s="103">
        <v>8</v>
      </c>
      <c r="H2348" t="s">
        <v>54</v>
      </c>
      <c r="I2348" s="103"/>
    </row>
    <row r="2349" spans="1:9" x14ac:dyDescent="0.3">
      <c r="A2349" t="s">
        <v>2747</v>
      </c>
      <c r="B2349" t="s">
        <v>51</v>
      </c>
      <c r="C2349" t="s">
        <v>2584</v>
      </c>
      <c r="D2349" t="s">
        <v>776</v>
      </c>
      <c r="E2349" s="103">
        <v>1.473719756147186E-3</v>
      </c>
      <c r="F2349" s="103">
        <v>677974</v>
      </c>
      <c r="G2349" s="103">
        <v>8</v>
      </c>
      <c r="H2349" t="s">
        <v>54</v>
      </c>
      <c r="I2349" s="103"/>
    </row>
    <row r="2350" spans="1:9" x14ac:dyDescent="0.3">
      <c r="A2350" t="s">
        <v>2748</v>
      </c>
      <c r="B2350" t="s">
        <v>51</v>
      </c>
      <c r="C2350" t="s">
        <v>2585</v>
      </c>
      <c r="D2350" t="s">
        <v>40</v>
      </c>
      <c r="E2350" s="103">
        <v>2.5316495585219019E-3</v>
      </c>
      <c r="F2350" s="103">
        <v>677974</v>
      </c>
      <c r="G2350" s="103">
        <v>8</v>
      </c>
      <c r="H2350" t="s">
        <v>54</v>
      </c>
      <c r="I2350" s="103"/>
    </row>
    <row r="2351" spans="1:9" x14ac:dyDescent="0.3">
      <c r="A2351" t="s">
        <v>5859</v>
      </c>
      <c r="B2351" t="s">
        <v>51</v>
      </c>
      <c r="C2351" t="s">
        <v>2585</v>
      </c>
      <c r="D2351" t="s">
        <v>5064</v>
      </c>
      <c r="E2351" s="103">
        <v>2.62956142295341E-3</v>
      </c>
      <c r="F2351" s="103">
        <v>677974</v>
      </c>
      <c r="G2351" s="103">
        <v>8</v>
      </c>
      <c r="H2351" t="s">
        <v>54</v>
      </c>
      <c r="I2351" s="103"/>
    </row>
    <row r="2352" spans="1:9" x14ac:dyDescent="0.3">
      <c r="A2352" t="s">
        <v>5860</v>
      </c>
      <c r="B2352" t="s">
        <v>51</v>
      </c>
      <c r="C2352" t="s">
        <v>2585</v>
      </c>
      <c r="D2352" t="s">
        <v>5065</v>
      </c>
      <c r="E2352" s="103">
        <v>2.5316495585219019E-3</v>
      </c>
      <c r="F2352" s="103">
        <v>677974</v>
      </c>
      <c r="G2352" s="103">
        <v>8</v>
      </c>
      <c r="H2352" t="s">
        <v>54</v>
      </c>
      <c r="I2352" s="103"/>
    </row>
    <row r="2353" spans="1:9" x14ac:dyDescent="0.3">
      <c r="A2353" t="s">
        <v>5861</v>
      </c>
      <c r="B2353" t="s">
        <v>51</v>
      </c>
      <c r="C2353" t="s">
        <v>2585</v>
      </c>
      <c r="D2353" t="s">
        <v>5066</v>
      </c>
      <c r="E2353" s="103">
        <v>2.6251694450771636E-3</v>
      </c>
      <c r="F2353" s="103">
        <v>677974</v>
      </c>
      <c r="G2353" s="103">
        <v>8</v>
      </c>
      <c r="H2353" t="s">
        <v>54</v>
      </c>
      <c r="I2353" s="103"/>
    </row>
    <row r="2354" spans="1:9" x14ac:dyDescent="0.3">
      <c r="A2354" t="s">
        <v>2749</v>
      </c>
      <c r="B2354" t="s">
        <v>51</v>
      </c>
      <c r="C2354" t="s">
        <v>2585</v>
      </c>
      <c r="D2354" t="s">
        <v>42</v>
      </c>
      <c r="E2354" s="103">
        <v>2.6217823577293136E-3</v>
      </c>
      <c r="F2354" s="103">
        <v>677974</v>
      </c>
      <c r="G2354" s="103">
        <v>8</v>
      </c>
      <c r="H2354" t="s">
        <v>54</v>
      </c>
      <c r="I2354" s="103"/>
    </row>
    <row r="2355" spans="1:9" x14ac:dyDescent="0.3">
      <c r="A2355" t="s">
        <v>2750</v>
      </c>
      <c r="B2355" t="s">
        <v>51</v>
      </c>
      <c r="C2355" t="s">
        <v>2585</v>
      </c>
      <c r="D2355" t="s">
        <v>1763</v>
      </c>
      <c r="E2355" s="103">
        <v>2.7202939796269403E-3</v>
      </c>
      <c r="F2355" s="103">
        <v>677974</v>
      </c>
      <c r="G2355" s="103">
        <v>8</v>
      </c>
      <c r="H2355" t="s">
        <v>54</v>
      </c>
      <c r="I2355" s="103"/>
    </row>
    <row r="2356" spans="1:9" x14ac:dyDescent="0.3">
      <c r="A2356" t="s">
        <v>2751</v>
      </c>
      <c r="B2356" t="s">
        <v>51</v>
      </c>
      <c r="C2356" t="s">
        <v>2585</v>
      </c>
      <c r="D2356" t="s">
        <v>1764</v>
      </c>
      <c r="E2356" s="103">
        <v>1.7184409152202558E-3</v>
      </c>
      <c r="F2356" s="103">
        <v>677974</v>
      </c>
      <c r="G2356" s="103">
        <v>8</v>
      </c>
      <c r="H2356" t="s">
        <v>54</v>
      </c>
      <c r="I2356" s="103"/>
    </row>
    <row r="2357" spans="1:9" x14ac:dyDescent="0.3">
      <c r="A2357" t="s">
        <v>2752</v>
      </c>
      <c r="B2357" t="s">
        <v>51</v>
      </c>
      <c r="C2357" t="s">
        <v>2585</v>
      </c>
      <c r="D2357" t="s">
        <v>340</v>
      </c>
      <c r="E2357" s="103">
        <v>2.5909088394971474E-3</v>
      </c>
      <c r="F2357" s="103">
        <v>677974</v>
      </c>
      <c r="G2357" s="103">
        <v>8</v>
      </c>
      <c r="H2357" t="s">
        <v>54</v>
      </c>
      <c r="I2357" s="103"/>
    </row>
    <row r="2358" spans="1:9" x14ac:dyDescent="0.3">
      <c r="A2358" t="s">
        <v>2753</v>
      </c>
      <c r="B2358" t="s">
        <v>51</v>
      </c>
      <c r="C2358" t="s">
        <v>2585</v>
      </c>
      <c r="D2358" t="s">
        <v>777</v>
      </c>
      <c r="E2358" s="103">
        <v>6.2021873632949181E-3</v>
      </c>
      <c r="F2358" s="103">
        <v>677974</v>
      </c>
      <c r="G2358" s="103">
        <v>8</v>
      </c>
      <c r="H2358" t="s">
        <v>54</v>
      </c>
      <c r="I2358" s="103"/>
    </row>
    <row r="2359" spans="1:9" x14ac:dyDescent="0.3">
      <c r="A2359" t="s">
        <v>2754</v>
      </c>
      <c r="B2359" t="s">
        <v>51</v>
      </c>
      <c r="C2359" t="s">
        <v>2585</v>
      </c>
      <c r="D2359" t="s">
        <v>776</v>
      </c>
      <c r="E2359" s="103">
        <v>1.6634769639469922E-2</v>
      </c>
      <c r="F2359" s="103">
        <v>677974</v>
      </c>
      <c r="G2359" s="103">
        <v>8</v>
      </c>
      <c r="H2359" t="s">
        <v>54</v>
      </c>
      <c r="I2359" s="103"/>
    </row>
    <row r="2360" spans="1:9" x14ac:dyDescent="0.3">
      <c r="A2360" t="s">
        <v>2734</v>
      </c>
      <c r="B2360" t="s">
        <v>51</v>
      </c>
      <c r="C2360" t="s">
        <v>2586</v>
      </c>
      <c r="D2360" t="s">
        <v>40</v>
      </c>
      <c r="E2360" s="103">
        <v>3.1651134179424007E-5</v>
      </c>
      <c r="F2360" s="103">
        <v>677974</v>
      </c>
      <c r="G2360" s="103">
        <v>8</v>
      </c>
      <c r="H2360" t="s">
        <v>54</v>
      </c>
      <c r="I2360" s="103"/>
    </row>
    <row r="2361" spans="1:9" x14ac:dyDescent="0.3">
      <c r="A2361" t="s">
        <v>5862</v>
      </c>
      <c r="B2361" t="s">
        <v>51</v>
      </c>
      <c r="C2361" t="s">
        <v>2586</v>
      </c>
      <c r="D2361" t="s">
        <v>5064</v>
      </c>
      <c r="E2361" s="103">
        <v>3.1651134179424007E-5</v>
      </c>
      <c r="F2361" s="103">
        <v>677974</v>
      </c>
      <c r="G2361" s="103">
        <v>8</v>
      </c>
      <c r="H2361" t="s">
        <v>54</v>
      </c>
      <c r="I2361" s="103"/>
    </row>
    <row r="2362" spans="1:9" x14ac:dyDescent="0.3">
      <c r="A2362" t="s">
        <v>5863</v>
      </c>
      <c r="B2362" t="s">
        <v>51</v>
      </c>
      <c r="C2362" t="s">
        <v>2586</v>
      </c>
      <c r="D2362" t="s">
        <v>5065</v>
      </c>
      <c r="E2362" s="103">
        <v>3.1651134179424007E-5</v>
      </c>
      <c r="F2362" s="103">
        <v>677974</v>
      </c>
      <c r="G2362" s="103">
        <v>8</v>
      </c>
      <c r="H2362" t="s">
        <v>54</v>
      </c>
      <c r="I2362" s="103"/>
    </row>
    <row r="2363" spans="1:9" x14ac:dyDescent="0.3">
      <c r="A2363" t="s">
        <v>5864</v>
      </c>
      <c r="B2363" t="s">
        <v>51</v>
      </c>
      <c r="C2363" t="s">
        <v>2586</v>
      </c>
      <c r="D2363" t="s">
        <v>5066</v>
      </c>
      <c r="E2363" s="103">
        <v>3.1651134179424007E-5</v>
      </c>
      <c r="F2363" s="103">
        <v>677974</v>
      </c>
      <c r="G2363" s="103">
        <v>8</v>
      </c>
      <c r="H2363" t="s">
        <v>54</v>
      </c>
      <c r="I2363" s="103"/>
    </row>
    <row r="2364" spans="1:9" x14ac:dyDescent="0.3">
      <c r="A2364" t="s">
        <v>2735</v>
      </c>
      <c r="B2364" t="s">
        <v>51</v>
      </c>
      <c r="C2364" t="s">
        <v>2586</v>
      </c>
      <c r="D2364" t="s">
        <v>42</v>
      </c>
      <c r="E2364" s="103">
        <v>3.1651134179424007E-5</v>
      </c>
      <c r="F2364" s="103">
        <v>677974</v>
      </c>
      <c r="G2364" s="103">
        <v>8</v>
      </c>
      <c r="H2364" t="s">
        <v>54</v>
      </c>
      <c r="I2364" s="103"/>
    </row>
    <row r="2365" spans="1:9" x14ac:dyDescent="0.3">
      <c r="A2365" t="s">
        <v>2736</v>
      </c>
      <c r="B2365" t="s">
        <v>51</v>
      </c>
      <c r="C2365" t="s">
        <v>2586</v>
      </c>
      <c r="D2365" t="s">
        <v>1763</v>
      </c>
      <c r="E2365" s="103">
        <v>3.2510595919002775E-5</v>
      </c>
      <c r="F2365" s="103">
        <v>677974</v>
      </c>
      <c r="G2365" s="103">
        <v>8</v>
      </c>
      <c r="H2365" t="s">
        <v>54</v>
      </c>
      <c r="I2365" s="103"/>
    </row>
    <row r="2366" spans="1:9" x14ac:dyDescent="0.3">
      <c r="A2366" t="s">
        <v>2737</v>
      </c>
      <c r="B2366" t="s">
        <v>51</v>
      </c>
      <c r="C2366" t="s">
        <v>2586</v>
      </c>
      <c r="D2366" t="s">
        <v>1764</v>
      </c>
      <c r="E2366" s="103">
        <v>2.1977354283507401E-5</v>
      </c>
      <c r="F2366" s="103">
        <v>677974</v>
      </c>
      <c r="G2366" s="103">
        <v>8</v>
      </c>
      <c r="H2366" t="s">
        <v>54</v>
      </c>
      <c r="I2366" s="103"/>
    </row>
    <row r="2367" spans="1:9" x14ac:dyDescent="0.3">
      <c r="A2367" t="s">
        <v>2738</v>
      </c>
      <c r="B2367" t="s">
        <v>51</v>
      </c>
      <c r="C2367" t="s">
        <v>2586</v>
      </c>
      <c r="D2367" t="s">
        <v>340</v>
      </c>
      <c r="E2367" s="103">
        <v>3.1651134179424007E-5</v>
      </c>
      <c r="F2367" s="103">
        <v>677974</v>
      </c>
      <c r="G2367" s="103">
        <v>8</v>
      </c>
      <c r="H2367" t="s">
        <v>54</v>
      </c>
      <c r="I2367" s="103"/>
    </row>
    <row r="2368" spans="1:9" x14ac:dyDescent="0.3">
      <c r="A2368" t="s">
        <v>2739</v>
      </c>
      <c r="B2368" t="s">
        <v>51</v>
      </c>
      <c r="C2368" t="s">
        <v>2586</v>
      </c>
      <c r="D2368" t="s">
        <v>777</v>
      </c>
      <c r="E2368" s="103">
        <v>7.3590871140026697E-5</v>
      </c>
      <c r="F2368" s="103">
        <v>677974</v>
      </c>
      <c r="G2368" s="103">
        <v>8</v>
      </c>
      <c r="H2368" t="s">
        <v>54</v>
      </c>
      <c r="I2368" s="103"/>
    </row>
    <row r="2369" spans="1:9" x14ac:dyDescent="0.3">
      <c r="A2369" t="s">
        <v>2740</v>
      </c>
      <c r="B2369" t="s">
        <v>51</v>
      </c>
      <c r="C2369" t="s">
        <v>2586</v>
      </c>
      <c r="D2369" t="s">
        <v>776</v>
      </c>
      <c r="E2369" s="103">
        <v>1.9737668620380399E-4</v>
      </c>
      <c r="F2369" s="103">
        <v>677974</v>
      </c>
      <c r="G2369" s="103">
        <v>8</v>
      </c>
      <c r="H2369" t="s">
        <v>54</v>
      </c>
      <c r="I2369" s="103"/>
    </row>
    <row r="2370" spans="1:9" x14ac:dyDescent="0.3">
      <c r="A2370" t="s">
        <v>3459</v>
      </c>
      <c r="B2370" t="s">
        <v>51</v>
      </c>
      <c r="C2370" t="s">
        <v>3115</v>
      </c>
      <c r="D2370" t="s">
        <v>40</v>
      </c>
      <c r="E2370" s="103">
        <v>0</v>
      </c>
      <c r="F2370" s="103">
        <v>677974</v>
      </c>
      <c r="G2370" s="103">
        <v>8</v>
      </c>
      <c r="H2370" t="s">
        <v>54</v>
      </c>
      <c r="I2370" s="103"/>
    </row>
    <row r="2371" spans="1:9" x14ac:dyDescent="0.3">
      <c r="A2371" t="s">
        <v>5868</v>
      </c>
      <c r="B2371" t="s">
        <v>51</v>
      </c>
      <c r="C2371" t="s">
        <v>3115</v>
      </c>
      <c r="D2371" t="s">
        <v>5064</v>
      </c>
      <c r="E2371" s="103">
        <v>0</v>
      </c>
      <c r="F2371" s="103">
        <v>677974</v>
      </c>
      <c r="G2371" s="103">
        <v>8</v>
      </c>
      <c r="H2371" t="s">
        <v>54</v>
      </c>
      <c r="I2371" s="103"/>
    </row>
    <row r="2372" spans="1:9" x14ac:dyDescent="0.3">
      <c r="A2372" t="s">
        <v>5869</v>
      </c>
      <c r="B2372" t="s">
        <v>51</v>
      </c>
      <c r="C2372" t="s">
        <v>3115</v>
      </c>
      <c r="D2372" t="s">
        <v>5065</v>
      </c>
      <c r="E2372" s="103">
        <v>0</v>
      </c>
      <c r="F2372" s="103">
        <v>677974</v>
      </c>
      <c r="G2372" s="103">
        <v>8</v>
      </c>
      <c r="H2372" t="s">
        <v>54</v>
      </c>
      <c r="I2372" s="103"/>
    </row>
    <row r="2373" spans="1:9" x14ac:dyDescent="0.3">
      <c r="A2373" t="s">
        <v>5870</v>
      </c>
      <c r="B2373" t="s">
        <v>51</v>
      </c>
      <c r="C2373" t="s">
        <v>3115</v>
      </c>
      <c r="D2373" t="s">
        <v>5066</v>
      </c>
      <c r="E2373" s="103">
        <v>0</v>
      </c>
      <c r="F2373" s="103">
        <v>677974</v>
      </c>
      <c r="G2373" s="103">
        <v>8</v>
      </c>
      <c r="H2373" t="s">
        <v>54</v>
      </c>
      <c r="I2373" s="103"/>
    </row>
    <row r="2374" spans="1:9" x14ac:dyDescent="0.3">
      <c r="A2374" t="s">
        <v>3460</v>
      </c>
      <c r="B2374" t="s">
        <v>51</v>
      </c>
      <c r="C2374" t="s">
        <v>3115</v>
      </c>
      <c r="D2374" t="s">
        <v>42</v>
      </c>
      <c r="E2374" s="103">
        <v>0</v>
      </c>
      <c r="F2374" s="103">
        <v>677974</v>
      </c>
      <c r="G2374" s="103">
        <v>8</v>
      </c>
      <c r="H2374" t="s">
        <v>54</v>
      </c>
      <c r="I2374" s="103"/>
    </row>
    <row r="2375" spans="1:9" x14ac:dyDescent="0.3">
      <c r="A2375" t="s">
        <v>3461</v>
      </c>
      <c r="B2375" t="s">
        <v>51</v>
      </c>
      <c r="C2375" t="s">
        <v>3115</v>
      </c>
      <c r="D2375" t="s">
        <v>1763</v>
      </c>
      <c r="E2375" s="103">
        <v>0</v>
      </c>
      <c r="F2375" s="103">
        <v>677974</v>
      </c>
      <c r="G2375" s="103">
        <v>8</v>
      </c>
      <c r="H2375" t="s">
        <v>54</v>
      </c>
      <c r="I2375" s="103"/>
    </row>
    <row r="2376" spans="1:9" x14ac:dyDescent="0.3">
      <c r="A2376" t="s">
        <v>3462</v>
      </c>
      <c r="B2376" t="s">
        <v>51</v>
      </c>
      <c r="C2376" t="s">
        <v>3115</v>
      </c>
      <c r="D2376" t="s">
        <v>1764</v>
      </c>
      <c r="E2376" s="103">
        <v>0</v>
      </c>
      <c r="F2376" s="103">
        <v>677974</v>
      </c>
      <c r="G2376" s="103">
        <v>8</v>
      </c>
      <c r="H2376" t="s">
        <v>54</v>
      </c>
      <c r="I2376" s="103"/>
    </row>
    <row r="2377" spans="1:9" x14ac:dyDescent="0.3">
      <c r="A2377" t="s">
        <v>3463</v>
      </c>
      <c r="B2377" t="s">
        <v>51</v>
      </c>
      <c r="C2377" t="s">
        <v>3115</v>
      </c>
      <c r="D2377" t="s">
        <v>340</v>
      </c>
      <c r="E2377" s="103">
        <v>0</v>
      </c>
      <c r="F2377" s="103">
        <v>677974</v>
      </c>
      <c r="G2377" s="103">
        <v>8</v>
      </c>
      <c r="H2377" t="s">
        <v>54</v>
      </c>
      <c r="I2377" s="103"/>
    </row>
    <row r="2378" spans="1:9" x14ac:dyDescent="0.3">
      <c r="A2378" t="s">
        <v>3464</v>
      </c>
      <c r="B2378" t="s">
        <v>51</v>
      </c>
      <c r="C2378" t="s">
        <v>3115</v>
      </c>
      <c r="D2378" t="s">
        <v>777</v>
      </c>
      <c r="E2378" s="103">
        <v>0</v>
      </c>
      <c r="F2378" s="103">
        <v>677974</v>
      </c>
      <c r="G2378" s="103">
        <v>8</v>
      </c>
      <c r="H2378" t="s">
        <v>54</v>
      </c>
      <c r="I2378" s="103"/>
    </row>
    <row r="2379" spans="1:9" x14ac:dyDescent="0.3">
      <c r="A2379" t="s">
        <v>3465</v>
      </c>
      <c r="B2379" t="s">
        <v>51</v>
      </c>
      <c r="C2379" t="s">
        <v>3115</v>
      </c>
      <c r="D2379" t="s">
        <v>776</v>
      </c>
      <c r="E2379" s="103">
        <v>0</v>
      </c>
      <c r="F2379" s="103">
        <v>677974</v>
      </c>
      <c r="G2379" s="103">
        <v>8</v>
      </c>
      <c r="H2379" t="s">
        <v>54</v>
      </c>
      <c r="I2379" s="103"/>
    </row>
    <row r="2380" spans="1:9" x14ac:dyDescent="0.3">
      <c r="A2380" t="s">
        <v>3466</v>
      </c>
      <c r="B2380" t="s">
        <v>51</v>
      </c>
      <c r="C2380" t="s">
        <v>3100</v>
      </c>
      <c r="D2380" t="s">
        <v>40</v>
      </c>
      <c r="E2380" s="103">
        <v>7.4428887844325284E-3</v>
      </c>
      <c r="F2380" s="103">
        <v>677974</v>
      </c>
      <c r="G2380" s="103">
        <v>8</v>
      </c>
      <c r="H2380" t="s">
        <v>54</v>
      </c>
      <c r="I2380" s="103"/>
    </row>
    <row r="2381" spans="1:9" x14ac:dyDescent="0.3">
      <c r="A2381" t="s">
        <v>5871</v>
      </c>
      <c r="B2381" t="s">
        <v>51</v>
      </c>
      <c r="C2381" t="s">
        <v>3100</v>
      </c>
      <c r="D2381" t="s">
        <v>5064</v>
      </c>
      <c r="E2381" s="103">
        <v>7.9873538339193875E-3</v>
      </c>
      <c r="F2381" s="103">
        <v>677974</v>
      </c>
      <c r="G2381" s="103">
        <v>8</v>
      </c>
      <c r="H2381" t="s">
        <v>54</v>
      </c>
      <c r="I2381" s="103"/>
    </row>
    <row r="2382" spans="1:9" x14ac:dyDescent="0.3">
      <c r="A2382" t="s">
        <v>5872</v>
      </c>
      <c r="B2382" t="s">
        <v>51</v>
      </c>
      <c r="C2382" t="s">
        <v>3100</v>
      </c>
      <c r="D2382" t="s">
        <v>5065</v>
      </c>
      <c r="E2382" s="103">
        <v>7.4428887844325284E-3</v>
      </c>
      <c r="F2382" s="103">
        <v>677974</v>
      </c>
      <c r="G2382" s="103">
        <v>8</v>
      </c>
      <c r="H2382" t="s">
        <v>54</v>
      </c>
      <c r="I2382" s="103"/>
    </row>
    <row r="2383" spans="1:9" x14ac:dyDescent="0.3">
      <c r="A2383" t="s">
        <v>5873</v>
      </c>
      <c r="B2383" t="s">
        <v>51</v>
      </c>
      <c r="C2383" t="s">
        <v>3100</v>
      </c>
      <c r="D2383" t="s">
        <v>5066</v>
      </c>
      <c r="E2383" s="103">
        <v>7.8172355109798527E-3</v>
      </c>
      <c r="F2383" s="103">
        <v>677974</v>
      </c>
      <c r="G2383" s="103">
        <v>8</v>
      </c>
      <c r="H2383" t="s">
        <v>54</v>
      </c>
      <c r="I2383" s="103"/>
    </row>
    <row r="2384" spans="1:9" x14ac:dyDescent="0.3">
      <c r="A2384" t="s">
        <v>3467</v>
      </c>
      <c r="B2384" t="s">
        <v>51</v>
      </c>
      <c r="C2384" t="s">
        <v>3100</v>
      </c>
      <c r="D2384" t="s">
        <v>42</v>
      </c>
      <c r="E2384" s="103">
        <v>7.914430171483024E-3</v>
      </c>
      <c r="F2384" s="103">
        <v>677974</v>
      </c>
      <c r="G2384" s="103">
        <v>8</v>
      </c>
      <c r="H2384" t="s">
        <v>54</v>
      </c>
      <c r="I2384" s="103"/>
    </row>
    <row r="2385" spans="1:9" x14ac:dyDescent="0.3">
      <c r="A2385" t="s">
        <v>3468</v>
      </c>
      <c r="B2385" t="s">
        <v>51</v>
      </c>
      <c r="C2385" t="s">
        <v>3100</v>
      </c>
      <c r="D2385" t="s">
        <v>1763</v>
      </c>
      <c r="E2385" s="103">
        <v>8.2214864925315954E-3</v>
      </c>
      <c r="F2385" s="103">
        <v>677974</v>
      </c>
      <c r="G2385" s="103">
        <v>8</v>
      </c>
      <c r="H2385" t="s">
        <v>54</v>
      </c>
      <c r="I2385" s="103"/>
    </row>
    <row r="2386" spans="1:9" x14ac:dyDescent="0.3">
      <c r="A2386" t="s">
        <v>3469</v>
      </c>
      <c r="B2386" t="s">
        <v>51</v>
      </c>
      <c r="C2386" t="s">
        <v>3100</v>
      </c>
      <c r="D2386" t="s">
        <v>1764</v>
      </c>
      <c r="E2386" s="103">
        <v>4.8956601596814274E-3</v>
      </c>
      <c r="F2386" s="103">
        <v>677974</v>
      </c>
      <c r="G2386" s="103">
        <v>8</v>
      </c>
      <c r="H2386" t="s">
        <v>54</v>
      </c>
      <c r="I2386" s="103"/>
    </row>
    <row r="2387" spans="1:9" x14ac:dyDescent="0.3">
      <c r="A2387" t="s">
        <v>3470</v>
      </c>
      <c r="B2387" t="s">
        <v>51</v>
      </c>
      <c r="C2387" t="s">
        <v>3100</v>
      </c>
      <c r="D2387" t="s">
        <v>340</v>
      </c>
      <c r="E2387" s="103">
        <v>7.7068250729158761E-3</v>
      </c>
      <c r="F2387" s="103">
        <v>677974</v>
      </c>
      <c r="G2387" s="103">
        <v>8</v>
      </c>
      <c r="H2387" t="s">
        <v>54</v>
      </c>
      <c r="I2387" s="103"/>
    </row>
    <row r="2388" spans="1:9" x14ac:dyDescent="0.3">
      <c r="A2388" t="s">
        <v>3471</v>
      </c>
      <c r="B2388" t="s">
        <v>51</v>
      </c>
      <c r="C2388" t="s">
        <v>3100</v>
      </c>
      <c r="D2388" t="s">
        <v>777</v>
      </c>
      <c r="E2388" s="103">
        <v>1.962903520625962E-2</v>
      </c>
      <c r="F2388" s="103">
        <v>677974</v>
      </c>
      <c r="G2388" s="103">
        <v>8</v>
      </c>
      <c r="H2388" t="s">
        <v>54</v>
      </c>
      <c r="I2388" s="103"/>
    </row>
    <row r="2389" spans="1:9" x14ac:dyDescent="0.3">
      <c r="A2389" t="s">
        <v>3472</v>
      </c>
      <c r="B2389" t="s">
        <v>51</v>
      </c>
      <c r="C2389" t="s">
        <v>3100</v>
      </c>
      <c r="D2389" t="s">
        <v>776</v>
      </c>
      <c r="E2389" s="103">
        <v>4.952242755933637E-2</v>
      </c>
      <c r="F2389" s="103">
        <v>677974</v>
      </c>
      <c r="G2389" s="103">
        <v>8</v>
      </c>
      <c r="H2389" t="s">
        <v>54</v>
      </c>
      <c r="I2389" s="103"/>
    </row>
    <row r="2390" spans="1:9" x14ac:dyDescent="0.3">
      <c r="A2390" t="s">
        <v>1101</v>
      </c>
      <c r="B2390" t="s">
        <v>51</v>
      </c>
      <c r="C2390" t="s">
        <v>35</v>
      </c>
      <c r="D2390" t="s">
        <v>40</v>
      </c>
      <c r="E2390" s="103">
        <v>1.7345836001296412E-5</v>
      </c>
      <c r="F2390" s="103">
        <v>677974</v>
      </c>
      <c r="G2390" s="103">
        <v>8</v>
      </c>
      <c r="H2390" t="s">
        <v>54</v>
      </c>
      <c r="I2390" s="103"/>
    </row>
    <row r="2391" spans="1:9" x14ac:dyDescent="0.3">
      <c r="A2391" t="s">
        <v>5865</v>
      </c>
      <c r="B2391" t="s">
        <v>51</v>
      </c>
      <c r="C2391" t="s">
        <v>35</v>
      </c>
      <c r="D2391" t="s">
        <v>5064</v>
      </c>
      <c r="E2391" s="103">
        <v>2.1406098422067677E-5</v>
      </c>
      <c r="F2391" s="103">
        <v>677974</v>
      </c>
      <c r="G2391" s="103">
        <v>8</v>
      </c>
      <c r="H2391" t="s">
        <v>54</v>
      </c>
      <c r="I2391" s="103"/>
    </row>
    <row r="2392" spans="1:9" x14ac:dyDescent="0.3">
      <c r="A2392" t="s">
        <v>5866</v>
      </c>
      <c r="B2392" t="s">
        <v>51</v>
      </c>
      <c r="C2392" t="s">
        <v>35</v>
      </c>
      <c r="D2392" t="s">
        <v>5065</v>
      </c>
      <c r="E2392" s="103">
        <v>2.1406098422067677E-5</v>
      </c>
      <c r="F2392" s="103">
        <v>677974</v>
      </c>
      <c r="G2392" s="103">
        <v>8</v>
      </c>
      <c r="H2392" t="s">
        <v>54</v>
      </c>
      <c r="I2392" s="103"/>
    </row>
    <row r="2393" spans="1:9" x14ac:dyDescent="0.3">
      <c r="A2393" t="s">
        <v>5867</v>
      </c>
      <c r="B2393" t="s">
        <v>51</v>
      </c>
      <c r="C2393" t="s">
        <v>35</v>
      </c>
      <c r="D2393" t="s">
        <v>5066</v>
      </c>
      <c r="E2393" s="103">
        <v>2.1406098422067677E-5</v>
      </c>
      <c r="F2393" s="103">
        <v>677974</v>
      </c>
      <c r="G2393" s="103">
        <v>8</v>
      </c>
      <c r="H2393" t="s">
        <v>54</v>
      </c>
      <c r="I2393" s="103"/>
    </row>
    <row r="2394" spans="1:9" x14ac:dyDescent="0.3">
      <c r="A2394" t="s">
        <v>1102</v>
      </c>
      <c r="B2394" t="s">
        <v>51</v>
      </c>
      <c r="C2394" t="s">
        <v>35</v>
      </c>
      <c r="D2394" t="s">
        <v>42</v>
      </c>
      <c r="E2394" s="103">
        <v>2.1406098422067677E-5</v>
      </c>
      <c r="F2394" s="103">
        <v>677974</v>
      </c>
      <c r="G2394" s="103">
        <v>8</v>
      </c>
      <c r="H2394" t="s">
        <v>54</v>
      </c>
      <c r="I2394" s="103"/>
    </row>
    <row r="2395" spans="1:9" x14ac:dyDescent="0.3">
      <c r="A2395" t="s">
        <v>2041</v>
      </c>
      <c r="B2395" t="s">
        <v>51</v>
      </c>
      <c r="C2395" t="s">
        <v>35</v>
      </c>
      <c r="D2395" t="s">
        <v>1763</v>
      </c>
      <c r="E2395" s="103">
        <v>6.8607706675393145E-5</v>
      </c>
      <c r="F2395" s="103">
        <v>677974</v>
      </c>
      <c r="G2395" s="103">
        <v>8</v>
      </c>
      <c r="H2395" t="s">
        <v>54</v>
      </c>
      <c r="I2395" s="103"/>
    </row>
    <row r="2396" spans="1:9" x14ac:dyDescent="0.3">
      <c r="A2396" t="s">
        <v>2042</v>
      </c>
      <c r="B2396" t="s">
        <v>51</v>
      </c>
      <c r="C2396" t="s">
        <v>35</v>
      </c>
      <c r="D2396" t="s">
        <v>1764</v>
      </c>
      <c r="E2396" s="103">
        <v>5.8626628633525982E-5</v>
      </c>
      <c r="F2396" s="103">
        <v>677974</v>
      </c>
      <c r="G2396" s="103">
        <v>8</v>
      </c>
      <c r="H2396" t="s">
        <v>54</v>
      </c>
      <c r="I2396" s="103"/>
    </row>
    <row r="2397" spans="1:9" x14ac:dyDescent="0.3">
      <c r="A2397" t="s">
        <v>1103</v>
      </c>
      <c r="B2397" t="s">
        <v>51</v>
      </c>
      <c r="C2397" t="s">
        <v>35</v>
      </c>
      <c r="D2397" t="s">
        <v>340</v>
      </c>
      <c r="E2397" s="103">
        <v>1.9213850055040952E-6</v>
      </c>
      <c r="F2397" s="103">
        <v>677974</v>
      </c>
      <c r="G2397" s="103">
        <v>8</v>
      </c>
      <c r="H2397" t="s">
        <v>54</v>
      </c>
      <c r="I2397" s="103"/>
    </row>
    <row r="2398" spans="1:9" x14ac:dyDescent="0.3">
      <c r="A2398" t="s">
        <v>1104</v>
      </c>
      <c r="B2398" t="s">
        <v>51</v>
      </c>
      <c r="C2398" t="s">
        <v>35</v>
      </c>
      <c r="D2398" t="s">
        <v>777</v>
      </c>
      <c r="E2398" s="103">
        <v>4.1265254564960785E-5</v>
      </c>
      <c r="F2398" s="103">
        <v>677974</v>
      </c>
      <c r="G2398" s="103">
        <v>8</v>
      </c>
      <c r="H2398" t="s">
        <v>54</v>
      </c>
      <c r="I2398" s="103"/>
    </row>
    <row r="2399" spans="1:9" x14ac:dyDescent="0.3">
      <c r="A2399" t="s">
        <v>1105</v>
      </c>
      <c r="B2399" t="s">
        <v>51</v>
      </c>
      <c r="C2399" t="s">
        <v>35</v>
      </c>
      <c r="D2399" t="s">
        <v>776</v>
      </c>
      <c r="E2399" s="103">
        <v>1.1067676024503982E-4</v>
      </c>
      <c r="F2399" s="103">
        <v>677974</v>
      </c>
      <c r="G2399" s="103">
        <v>8</v>
      </c>
      <c r="H2399" t="s">
        <v>54</v>
      </c>
      <c r="I2399" s="103"/>
    </row>
    <row r="2400" spans="1:9" x14ac:dyDescent="0.3">
      <c r="A2400" t="s">
        <v>3473</v>
      </c>
      <c r="B2400" t="s">
        <v>51</v>
      </c>
      <c r="C2400" t="s">
        <v>3102</v>
      </c>
      <c r="D2400" t="s">
        <v>40</v>
      </c>
      <c r="E2400" s="103">
        <v>5.346090704165752E-2</v>
      </c>
      <c r="F2400" s="103">
        <v>677974</v>
      </c>
      <c r="G2400" s="103">
        <v>8</v>
      </c>
      <c r="H2400" t="s">
        <v>54</v>
      </c>
      <c r="I2400" s="103"/>
    </row>
    <row r="2401" spans="1:9" x14ac:dyDescent="0.3">
      <c r="A2401" t="s">
        <v>5874</v>
      </c>
      <c r="B2401" t="s">
        <v>51</v>
      </c>
      <c r="C2401" t="s">
        <v>3102</v>
      </c>
      <c r="D2401" t="s">
        <v>5064</v>
      </c>
      <c r="E2401" s="103">
        <v>5.6825083216543011E-2</v>
      </c>
      <c r="F2401" s="103">
        <v>677974</v>
      </c>
      <c r="G2401" s="103">
        <v>8</v>
      </c>
      <c r="H2401" t="s">
        <v>54</v>
      </c>
      <c r="I2401" s="103"/>
    </row>
    <row r="2402" spans="1:9" x14ac:dyDescent="0.3">
      <c r="A2402" t="s">
        <v>5875</v>
      </c>
      <c r="B2402" t="s">
        <v>51</v>
      </c>
      <c r="C2402" t="s">
        <v>3102</v>
      </c>
      <c r="D2402" t="s">
        <v>5065</v>
      </c>
      <c r="E2402" s="103">
        <v>5.346090704165752E-2</v>
      </c>
      <c r="F2402" s="103">
        <v>677974</v>
      </c>
      <c r="G2402" s="103">
        <v>8</v>
      </c>
      <c r="H2402" t="s">
        <v>54</v>
      </c>
      <c r="I2402" s="103"/>
    </row>
    <row r="2403" spans="1:9" x14ac:dyDescent="0.3">
      <c r="A2403" t="s">
        <v>5876</v>
      </c>
      <c r="B2403" t="s">
        <v>51</v>
      </c>
      <c r="C2403" t="s">
        <v>3102</v>
      </c>
      <c r="D2403" t="s">
        <v>5066</v>
      </c>
      <c r="E2403" s="103">
        <v>5.6205914784784594E-2</v>
      </c>
      <c r="F2403" s="103">
        <v>677974</v>
      </c>
      <c r="G2403" s="103">
        <v>8</v>
      </c>
      <c r="H2403" t="s">
        <v>54</v>
      </c>
      <c r="I2403" s="103"/>
    </row>
    <row r="2404" spans="1:9" x14ac:dyDescent="0.3">
      <c r="A2404" t="s">
        <v>3474</v>
      </c>
      <c r="B2404" t="s">
        <v>51</v>
      </c>
      <c r="C2404" t="s">
        <v>3102</v>
      </c>
      <c r="D2404" t="s">
        <v>42</v>
      </c>
      <c r="E2404" s="103">
        <v>5.6357130626208556E-2</v>
      </c>
      <c r="F2404" s="103">
        <v>677974</v>
      </c>
      <c r="G2404" s="103">
        <v>8</v>
      </c>
      <c r="H2404" t="s">
        <v>54</v>
      </c>
      <c r="I2404" s="103"/>
    </row>
    <row r="2405" spans="1:9" x14ac:dyDescent="0.3">
      <c r="A2405" t="s">
        <v>3475</v>
      </c>
      <c r="B2405" t="s">
        <v>51</v>
      </c>
      <c r="C2405" t="s">
        <v>3102</v>
      </c>
      <c r="D2405" t="s">
        <v>1763</v>
      </c>
      <c r="E2405" s="103">
        <v>5.8849534665458662E-2</v>
      </c>
      <c r="F2405" s="103">
        <v>677974</v>
      </c>
      <c r="G2405" s="103">
        <v>8</v>
      </c>
      <c r="H2405" t="s">
        <v>54</v>
      </c>
      <c r="I2405" s="103"/>
    </row>
    <row r="2406" spans="1:9" x14ac:dyDescent="0.3">
      <c r="A2406" t="s">
        <v>3476</v>
      </c>
      <c r="B2406" t="s">
        <v>51</v>
      </c>
      <c r="C2406" t="s">
        <v>3102</v>
      </c>
      <c r="D2406" t="s">
        <v>1764</v>
      </c>
      <c r="E2406" s="103">
        <v>3.6854275404234554E-2</v>
      </c>
      <c r="F2406" s="103">
        <v>677974</v>
      </c>
      <c r="G2406" s="103">
        <v>8</v>
      </c>
      <c r="H2406" t="s">
        <v>54</v>
      </c>
      <c r="I2406" s="103"/>
    </row>
    <row r="2407" spans="1:9" x14ac:dyDescent="0.3">
      <c r="A2407" t="s">
        <v>3477</v>
      </c>
      <c r="B2407" t="s">
        <v>51</v>
      </c>
      <c r="C2407" t="s">
        <v>3102</v>
      </c>
      <c r="D2407" t="s">
        <v>340</v>
      </c>
      <c r="E2407" s="103">
        <v>5.5516180836653745E-2</v>
      </c>
      <c r="F2407" s="103">
        <v>677974</v>
      </c>
      <c r="G2407" s="103">
        <v>8</v>
      </c>
      <c r="H2407" t="s">
        <v>54</v>
      </c>
      <c r="I2407" s="103"/>
    </row>
    <row r="2408" spans="1:9" x14ac:dyDescent="0.3">
      <c r="A2408" t="s">
        <v>3478</v>
      </c>
      <c r="B2408" t="s">
        <v>51</v>
      </c>
      <c r="C2408" t="s">
        <v>3102</v>
      </c>
      <c r="D2408" t="s">
        <v>777</v>
      </c>
      <c r="E2408" s="103">
        <v>0.14338618056196659</v>
      </c>
      <c r="F2408" s="103">
        <v>677974</v>
      </c>
      <c r="G2408" s="103">
        <v>8</v>
      </c>
      <c r="H2408" t="s">
        <v>54</v>
      </c>
      <c r="I2408" s="103"/>
    </row>
    <row r="2409" spans="1:9" x14ac:dyDescent="0.3">
      <c r="A2409" t="s">
        <v>3479</v>
      </c>
      <c r="B2409" t="s">
        <v>51</v>
      </c>
      <c r="C2409" t="s">
        <v>3102</v>
      </c>
      <c r="D2409" t="s">
        <v>776</v>
      </c>
      <c r="E2409" s="103">
        <v>0.3615372989679983</v>
      </c>
      <c r="F2409" s="103">
        <v>677974</v>
      </c>
      <c r="G2409" s="103">
        <v>8</v>
      </c>
      <c r="H2409" t="s">
        <v>54</v>
      </c>
      <c r="I2409" s="103"/>
    </row>
    <row r="2410" spans="1:9" x14ac:dyDescent="0.3">
      <c r="A2410" t="s">
        <v>3480</v>
      </c>
      <c r="B2410" t="s">
        <v>51</v>
      </c>
      <c r="C2410" t="s">
        <v>3104</v>
      </c>
      <c r="D2410" t="s">
        <v>40</v>
      </c>
      <c r="E2410" s="103">
        <v>5.3559778244344013E-2</v>
      </c>
      <c r="F2410" s="103">
        <v>677974</v>
      </c>
      <c r="G2410" s="103">
        <v>8</v>
      </c>
      <c r="H2410" t="s">
        <v>54</v>
      </c>
      <c r="I2410" s="103"/>
    </row>
    <row r="2411" spans="1:9" x14ac:dyDescent="0.3">
      <c r="A2411" t="s">
        <v>5877</v>
      </c>
      <c r="B2411" t="s">
        <v>51</v>
      </c>
      <c r="C2411" t="s">
        <v>3104</v>
      </c>
      <c r="D2411" t="s">
        <v>5064</v>
      </c>
      <c r="E2411" s="103">
        <v>5.5559869838406328E-2</v>
      </c>
      <c r="F2411" s="103">
        <v>677974</v>
      </c>
      <c r="G2411" s="103">
        <v>8</v>
      </c>
      <c r="H2411" t="s">
        <v>54</v>
      </c>
      <c r="I2411" s="103"/>
    </row>
    <row r="2412" spans="1:9" x14ac:dyDescent="0.3">
      <c r="A2412" t="s">
        <v>5878</v>
      </c>
      <c r="B2412" t="s">
        <v>51</v>
      </c>
      <c r="C2412" t="s">
        <v>3104</v>
      </c>
      <c r="D2412" t="s">
        <v>5065</v>
      </c>
      <c r="E2412" s="103">
        <v>5.3559778244344013E-2</v>
      </c>
      <c r="F2412" s="103">
        <v>677974</v>
      </c>
      <c r="G2412" s="103">
        <v>8</v>
      </c>
      <c r="H2412" t="s">
        <v>54</v>
      </c>
      <c r="I2412" s="103"/>
    </row>
    <row r="2413" spans="1:9" x14ac:dyDescent="0.3">
      <c r="A2413" t="s">
        <v>5879</v>
      </c>
      <c r="B2413" t="s">
        <v>51</v>
      </c>
      <c r="C2413" t="s">
        <v>3104</v>
      </c>
      <c r="D2413" t="s">
        <v>5066</v>
      </c>
      <c r="E2413" s="103">
        <v>5.5416098050405177E-2</v>
      </c>
      <c r="F2413" s="103">
        <v>677974</v>
      </c>
      <c r="G2413" s="103">
        <v>8</v>
      </c>
      <c r="H2413" t="s">
        <v>54</v>
      </c>
      <c r="I2413" s="103"/>
    </row>
    <row r="2414" spans="1:9" x14ac:dyDescent="0.3">
      <c r="A2414" t="s">
        <v>3481</v>
      </c>
      <c r="B2414" t="s">
        <v>51</v>
      </c>
      <c r="C2414" t="s">
        <v>3104</v>
      </c>
      <c r="D2414" t="s">
        <v>42</v>
      </c>
      <c r="E2414" s="103">
        <v>5.5209692679854497E-2</v>
      </c>
      <c r="F2414" s="103">
        <v>677974</v>
      </c>
      <c r="G2414" s="103">
        <v>8</v>
      </c>
      <c r="H2414" t="s">
        <v>54</v>
      </c>
      <c r="I2414" s="103"/>
    </row>
    <row r="2415" spans="1:9" x14ac:dyDescent="0.3">
      <c r="A2415" t="s">
        <v>3482</v>
      </c>
      <c r="B2415" t="s">
        <v>51</v>
      </c>
      <c r="C2415" t="s">
        <v>3104</v>
      </c>
      <c r="D2415" t="s">
        <v>1763</v>
      </c>
      <c r="E2415" s="103">
        <v>5.7387986380813868E-2</v>
      </c>
      <c r="F2415" s="103">
        <v>677974</v>
      </c>
      <c r="G2415" s="103">
        <v>8</v>
      </c>
      <c r="H2415" t="s">
        <v>54</v>
      </c>
      <c r="I2415" s="103"/>
    </row>
    <row r="2416" spans="1:9" x14ac:dyDescent="0.3">
      <c r="A2416" t="s">
        <v>3483</v>
      </c>
      <c r="B2416" t="s">
        <v>51</v>
      </c>
      <c r="C2416" t="s">
        <v>3104</v>
      </c>
      <c r="D2416" t="s">
        <v>1764</v>
      </c>
      <c r="E2416" s="103">
        <v>3.0680527469186553E-2</v>
      </c>
      <c r="F2416" s="103">
        <v>677974</v>
      </c>
      <c r="G2416" s="103">
        <v>8</v>
      </c>
      <c r="H2416" t="s">
        <v>54</v>
      </c>
      <c r="I2416" s="103"/>
    </row>
    <row r="2417" spans="1:9" x14ac:dyDescent="0.3">
      <c r="A2417" t="s">
        <v>3484</v>
      </c>
      <c r="B2417" t="s">
        <v>51</v>
      </c>
      <c r="C2417" t="s">
        <v>3104</v>
      </c>
      <c r="D2417" t="s">
        <v>340</v>
      </c>
      <c r="E2417" s="103">
        <v>5.451729140962687E-2</v>
      </c>
      <c r="F2417" s="103">
        <v>677974</v>
      </c>
      <c r="G2417" s="103">
        <v>8</v>
      </c>
      <c r="H2417" t="s">
        <v>54</v>
      </c>
      <c r="I2417" s="103"/>
    </row>
    <row r="2418" spans="1:9" x14ac:dyDescent="0.3">
      <c r="A2418" t="s">
        <v>3485</v>
      </c>
      <c r="B2418" t="s">
        <v>51</v>
      </c>
      <c r="C2418" t="s">
        <v>3104</v>
      </c>
      <c r="D2418" t="s">
        <v>777</v>
      </c>
      <c r="E2418" s="103">
        <v>0.13577496661662278</v>
      </c>
      <c r="F2418" s="103">
        <v>677974</v>
      </c>
      <c r="G2418" s="103">
        <v>8</v>
      </c>
      <c r="H2418" t="s">
        <v>54</v>
      </c>
      <c r="I2418" s="103"/>
    </row>
    <row r="2419" spans="1:9" x14ac:dyDescent="0.3">
      <c r="A2419" t="s">
        <v>3486</v>
      </c>
      <c r="B2419" t="s">
        <v>51</v>
      </c>
      <c r="C2419" t="s">
        <v>3104</v>
      </c>
      <c r="D2419" t="s">
        <v>776</v>
      </c>
      <c r="E2419" s="103">
        <v>0.35394181507357697</v>
      </c>
      <c r="F2419" s="103">
        <v>677974</v>
      </c>
      <c r="G2419" s="103">
        <v>8</v>
      </c>
      <c r="H2419" t="s">
        <v>54</v>
      </c>
      <c r="I2419" s="103"/>
    </row>
    <row r="2420" spans="1:9" x14ac:dyDescent="0.3">
      <c r="A2420" t="s">
        <v>3487</v>
      </c>
      <c r="B2420" t="s">
        <v>51</v>
      </c>
      <c r="C2420" t="s">
        <v>3106</v>
      </c>
      <c r="D2420" t="s">
        <v>40</v>
      </c>
      <c r="E2420" s="103">
        <v>7.3731330966124428E-2</v>
      </c>
      <c r="F2420" s="103">
        <v>677974</v>
      </c>
      <c r="G2420" s="103">
        <v>8</v>
      </c>
      <c r="H2420" t="s">
        <v>54</v>
      </c>
      <c r="I2420" s="103"/>
    </row>
    <row r="2421" spans="1:9" x14ac:dyDescent="0.3">
      <c r="A2421" t="s">
        <v>5880</v>
      </c>
      <c r="B2421" t="s">
        <v>51</v>
      </c>
      <c r="C2421" t="s">
        <v>3106</v>
      </c>
      <c r="D2421" t="s">
        <v>5064</v>
      </c>
      <c r="E2421" s="103">
        <v>7.7086693360520778E-2</v>
      </c>
      <c r="F2421" s="103">
        <v>677974</v>
      </c>
      <c r="G2421" s="103">
        <v>8</v>
      </c>
      <c r="H2421" t="s">
        <v>54</v>
      </c>
      <c r="I2421" s="103"/>
    </row>
    <row r="2422" spans="1:9" x14ac:dyDescent="0.3">
      <c r="A2422" t="s">
        <v>5881</v>
      </c>
      <c r="B2422" t="s">
        <v>51</v>
      </c>
      <c r="C2422" t="s">
        <v>3106</v>
      </c>
      <c r="D2422" t="s">
        <v>5065</v>
      </c>
      <c r="E2422" s="103">
        <v>7.3731330966124428E-2</v>
      </c>
      <c r="F2422" s="103">
        <v>677974</v>
      </c>
      <c r="G2422" s="103">
        <v>8</v>
      </c>
      <c r="H2422" t="s">
        <v>54</v>
      </c>
      <c r="I2422" s="103"/>
    </row>
    <row r="2423" spans="1:9" x14ac:dyDescent="0.3">
      <c r="A2423" t="s">
        <v>5882</v>
      </c>
      <c r="B2423" t="s">
        <v>51</v>
      </c>
      <c r="C2423" t="s">
        <v>3106</v>
      </c>
      <c r="D2423" t="s">
        <v>5066</v>
      </c>
      <c r="E2423" s="103">
        <v>7.7005723971074358E-2</v>
      </c>
      <c r="F2423" s="103">
        <v>677974</v>
      </c>
      <c r="G2423" s="103">
        <v>8</v>
      </c>
      <c r="H2423" t="s">
        <v>54</v>
      </c>
      <c r="I2423" s="103"/>
    </row>
    <row r="2424" spans="1:9" x14ac:dyDescent="0.3">
      <c r="A2424" t="s">
        <v>3488</v>
      </c>
      <c r="B2424" t="s">
        <v>51</v>
      </c>
      <c r="C2424" t="s">
        <v>3106</v>
      </c>
      <c r="D2424" t="s">
        <v>42</v>
      </c>
      <c r="E2424" s="103">
        <v>7.6871372297776075E-2</v>
      </c>
      <c r="F2424" s="103">
        <v>677974</v>
      </c>
      <c r="G2424" s="103">
        <v>8</v>
      </c>
      <c r="H2424" t="s">
        <v>54</v>
      </c>
      <c r="I2424" s="103"/>
    </row>
    <row r="2425" spans="1:9" x14ac:dyDescent="0.3">
      <c r="A2425" t="s">
        <v>3489</v>
      </c>
      <c r="B2425" t="s">
        <v>51</v>
      </c>
      <c r="C2425" t="s">
        <v>3106</v>
      </c>
      <c r="D2425" t="s">
        <v>1763</v>
      </c>
      <c r="E2425" s="103">
        <v>7.9877630261854682E-2</v>
      </c>
      <c r="F2425" s="103">
        <v>677974</v>
      </c>
      <c r="G2425" s="103">
        <v>8</v>
      </c>
      <c r="H2425" t="s">
        <v>54</v>
      </c>
      <c r="I2425" s="103"/>
    </row>
    <row r="2426" spans="1:9" x14ac:dyDescent="0.3">
      <c r="A2426" t="s">
        <v>3490</v>
      </c>
      <c r="B2426" t="s">
        <v>51</v>
      </c>
      <c r="C2426" t="s">
        <v>3106</v>
      </c>
      <c r="D2426" t="s">
        <v>1764</v>
      </c>
      <c r="E2426" s="103">
        <v>3.0806618917599202E-2</v>
      </c>
      <c r="F2426" s="103">
        <v>677974</v>
      </c>
      <c r="G2426" s="103">
        <v>8</v>
      </c>
      <c r="H2426" t="s">
        <v>54</v>
      </c>
      <c r="I2426" s="103"/>
    </row>
    <row r="2427" spans="1:9" x14ac:dyDescent="0.3">
      <c r="A2427" t="s">
        <v>3491</v>
      </c>
      <c r="B2427" t="s">
        <v>51</v>
      </c>
      <c r="C2427" t="s">
        <v>3106</v>
      </c>
      <c r="D2427" t="s">
        <v>340</v>
      </c>
      <c r="E2427" s="103">
        <v>7.6353704780736248E-2</v>
      </c>
      <c r="F2427" s="103">
        <v>677974</v>
      </c>
      <c r="G2427" s="103">
        <v>8</v>
      </c>
      <c r="H2427" t="s">
        <v>54</v>
      </c>
      <c r="I2427" s="103"/>
    </row>
    <row r="2428" spans="1:9" x14ac:dyDescent="0.3">
      <c r="A2428" t="s">
        <v>3492</v>
      </c>
      <c r="B2428" t="s">
        <v>51</v>
      </c>
      <c r="C2428" t="s">
        <v>3106</v>
      </c>
      <c r="D2428" t="s">
        <v>777</v>
      </c>
      <c r="E2428" s="103">
        <v>0.19119793802935087</v>
      </c>
      <c r="F2428" s="103">
        <v>677974</v>
      </c>
      <c r="G2428" s="103">
        <v>8</v>
      </c>
      <c r="H2428" t="s">
        <v>54</v>
      </c>
      <c r="I2428" s="103"/>
    </row>
    <row r="2429" spans="1:9" x14ac:dyDescent="0.3">
      <c r="A2429" t="s">
        <v>3493</v>
      </c>
      <c r="B2429" t="s">
        <v>51</v>
      </c>
      <c r="C2429" t="s">
        <v>3106</v>
      </c>
      <c r="D2429" t="s">
        <v>776</v>
      </c>
      <c r="E2429" s="103">
        <v>0.50554445723211294</v>
      </c>
      <c r="F2429" s="103">
        <v>677974</v>
      </c>
      <c r="G2429" s="103">
        <v>8</v>
      </c>
      <c r="H2429" t="s">
        <v>54</v>
      </c>
      <c r="I2429" s="103"/>
    </row>
    <row r="2430" spans="1:9" x14ac:dyDescent="0.3">
      <c r="A2430" t="s">
        <v>3494</v>
      </c>
      <c r="B2430" t="s">
        <v>51</v>
      </c>
      <c r="C2430" t="s">
        <v>3109</v>
      </c>
      <c r="D2430" t="s">
        <v>40</v>
      </c>
      <c r="E2430" s="103">
        <v>8.0599377116815794E-4</v>
      </c>
      <c r="F2430" s="103">
        <v>677974</v>
      </c>
      <c r="G2430" s="103">
        <v>8</v>
      </c>
      <c r="H2430" t="s">
        <v>54</v>
      </c>
      <c r="I2430" s="103"/>
    </row>
    <row r="2431" spans="1:9" x14ac:dyDescent="0.3">
      <c r="A2431" t="s">
        <v>5883</v>
      </c>
      <c r="B2431" t="s">
        <v>51</v>
      </c>
      <c r="C2431" t="s">
        <v>3109</v>
      </c>
      <c r="D2431" t="s">
        <v>5064</v>
      </c>
      <c r="E2431" s="103">
        <v>8.6802370043361995E-4</v>
      </c>
      <c r="F2431" s="103">
        <v>677974</v>
      </c>
      <c r="G2431" s="103">
        <v>8</v>
      </c>
      <c r="H2431" t="s">
        <v>54</v>
      </c>
      <c r="I2431" s="103"/>
    </row>
    <row r="2432" spans="1:9" x14ac:dyDescent="0.3">
      <c r="A2432" t="s">
        <v>5884</v>
      </c>
      <c r="B2432" t="s">
        <v>51</v>
      </c>
      <c r="C2432" t="s">
        <v>3109</v>
      </c>
      <c r="D2432" t="s">
        <v>5065</v>
      </c>
      <c r="E2432" s="103">
        <v>8.0599377116815794E-4</v>
      </c>
      <c r="F2432" s="103">
        <v>677974</v>
      </c>
      <c r="G2432" s="103">
        <v>8</v>
      </c>
      <c r="H2432" t="s">
        <v>54</v>
      </c>
      <c r="I2432" s="103"/>
    </row>
    <row r="2433" spans="1:9" x14ac:dyDescent="0.3">
      <c r="A2433" t="s">
        <v>5885</v>
      </c>
      <c r="B2433" t="s">
        <v>51</v>
      </c>
      <c r="C2433" t="s">
        <v>3109</v>
      </c>
      <c r="D2433" t="s">
        <v>5066</v>
      </c>
      <c r="E2433" s="103">
        <v>8.5239734736571949E-4</v>
      </c>
      <c r="F2433" s="103">
        <v>677974</v>
      </c>
      <c r="G2433" s="103">
        <v>8</v>
      </c>
      <c r="H2433" t="s">
        <v>54</v>
      </c>
      <c r="I2433" s="103"/>
    </row>
    <row r="2434" spans="1:9" x14ac:dyDescent="0.3">
      <c r="A2434" t="s">
        <v>3495</v>
      </c>
      <c r="B2434" t="s">
        <v>51</v>
      </c>
      <c r="C2434" t="s">
        <v>3109</v>
      </c>
      <c r="D2434" t="s">
        <v>42</v>
      </c>
      <c r="E2434" s="103">
        <v>8.5764106708003426E-4</v>
      </c>
      <c r="F2434" s="103">
        <v>677974</v>
      </c>
      <c r="G2434" s="103">
        <v>8</v>
      </c>
      <c r="H2434" t="s">
        <v>54</v>
      </c>
      <c r="I2434" s="103"/>
    </row>
    <row r="2435" spans="1:9" x14ac:dyDescent="0.3">
      <c r="A2435" t="s">
        <v>3496</v>
      </c>
      <c r="B2435" t="s">
        <v>51</v>
      </c>
      <c r="C2435" t="s">
        <v>3109</v>
      </c>
      <c r="D2435" t="s">
        <v>1763</v>
      </c>
      <c r="E2435" s="103">
        <v>8.9473525828055853E-4</v>
      </c>
      <c r="F2435" s="103">
        <v>677974</v>
      </c>
      <c r="G2435" s="103">
        <v>8</v>
      </c>
      <c r="H2435" t="s">
        <v>54</v>
      </c>
      <c r="I2435" s="103"/>
    </row>
    <row r="2436" spans="1:9" x14ac:dyDescent="0.3">
      <c r="A2436" t="s">
        <v>3497</v>
      </c>
      <c r="B2436" t="s">
        <v>51</v>
      </c>
      <c r="C2436" t="s">
        <v>3109</v>
      </c>
      <c r="D2436" t="s">
        <v>1764</v>
      </c>
      <c r="E2436" s="103">
        <v>5.5970684954085312E-4</v>
      </c>
      <c r="F2436" s="103">
        <v>677974</v>
      </c>
      <c r="G2436" s="103">
        <v>8</v>
      </c>
      <c r="H2436" t="s">
        <v>54</v>
      </c>
      <c r="I2436" s="103"/>
    </row>
    <row r="2437" spans="1:9" x14ac:dyDescent="0.3">
      <c r="A2437" t="s">
        <v>3498</v>
      </c>
      <c r="B2437" t="s">
        <v>51</v>
      </c>
      <c r="C2437" t="s">
        <v>3109</v>
      </c>
      <c r="D2437" t="s">
        <v>340</v>
      </c>
      <c r="E2437" s="103">
        <v>8.421849509881456E-4</v>
      </c>
      <c r="F2437" s="103">
        <v>677974</v>
      </c>
      <c r="G2437" s="103">
        <v>8</v>
      </c>
      <c r="H2437" t="s">
        <v>54</v>
      </c>
      <c r="I2437" s="103"/>
    </row>
    <row r="2438" spans="1:9" x14ac:dyDescent="0.3">
      <c r="A2438" t="s">
        <v>3499</v>
      </c>
      <c r="B2438" t="s">
        <v>51</v>
      </c>
      <c r="C2438" t="s">
        <v>3109</v>
      </c>
      <c r="D2438" t="s">
        <v>777</v>
      </c>
      <c r="E2438" s="103">
        <v>2.2307156748298872E-3</v>
      </c>
      <c r="F2438" s="103">
        <v>677974</v>
      </c>
      <c r="G2438" s="103">
        <v>8</v>
      </c>
      <c r="H2438" t="s">
        <v>54</v>
      </c>
      <c r="I2438" s="103"/>
    </row>
    <row r="2439" spans="1:9" x14ac:dyDescent="0.3">
      <c r="A2439" t="s">
        <v>3500</v>
      </c>
      <c r="B2439" t="s">
        <v>51</v>
      </c>
      <c r="C2439" t="s">
        <v>3109</v>
      </c>
      <c r="D2439" t="s">
        <v>776</v>
      </c>
      <c r="E2439" s="103">
        <v>5.5027418420622275E-3</v>
      </c>
      <c r="F2439" s="103">
        <v>677974</v>
      </c>
      <c r="G2439" s="103">
        <v>8</v>
      </c>
      <c r="H2439" t="s">
        <v>54</v>
      </c>
      <c r="I2439" s="103"/>
    </row>
    <row r="2440" spans="1:9" x14ac:dyDescent="0.3">
      <c r="A2440" t="s">
        <v>3501</v>
      </c>
      <c r="B2440" t="s">
        <v>51</v>
      </c>
      <c r="C2440" t="s">
        <v>3111</v>
      </c>
      <c r="D2440" t="s">
        <v>40</v>
      </c>
      <c r="E2440" s="103">
        <v>1.9309854023408966E-3</v>
      </c>
      <c r="F2440" s="103">
        <v>677974</v>
      </c>
      <c r="G2440" s="103">
        <v>8</v>
      </c>
      <c r="H2440" t="s">
        <v>54</v>
      </c>
      <c r="I2440" s="103"/>
    </row>
    <row r="2441" spans="1:9" x14ac:dyDescent="0.3">
      <c r="A2441" t="s">
        <v>5886</v>
      </c>
      <c r="B2441" t="s">
        <v>51</v>
      </c>
      <c r="C2441" t="s">
        <v>3111</v>
      </c>
      <c r="D2441" t="s">
        <v>5064</v>
      </c>
      <c r="E2441" s="103">
        <v>2.0404790410955367E-3</v>
      </c>
      <c r="F2441" s="103">
        <v>677974</v>
      </c>
      <c r="G2441" s="103">
        <v>8</v>
      </c>
      <c r="H2441" t="s">
        <v>54</v>
      </c>
      <c r="I2441" s="103"/>
    </row>
    <row r="2442" spans="1:9" x14ac:dyDescent="0.3">
      <c r="A2442" t="s">
        <v>5887</v>
      </c>
      <c r="B2442" t="s">
        <v>51</v>
      </c>
      <c r="C2442" t="s">
        <v>3111</v>
      </c>
      <c r="D2442" t="s">
        <v>5065</v>
      </c>
      <c r="E2442" s="103">
        <v>1.9309854023408966E-3</v>
      </c>
      <c r="F2442" s="103">
        <v>677974</v>
      </c>
      <c r="G2442" s="103">
        <v>8</v>
      </c>
      <c r="H2442" t="s">
        <v>54</v>
      </c>
      <c r="I2442" s="103"/>
    </row>
    <row r="2443" spans="1:9" x14ac:dyDescent="0.3">
      <c r="A2443" t="s">
        <v>5888</v>
      </c>
      <c r="B2443" t="s">
        <v>51</v>
      </c>
      <c r="C2443" t="s">
        <v>3111</v>
      </c>
      <c r="D2443" t="s">
        <v>5066</v>
      </c>
      <c r="E2443" s="103">
        <v>2.0218558365860491E-3</v>
      </c>
      <c r="F2443" s="103">
        <v>677974</v>
      </c>
      <c r="G2443" s="103">
        <v>8</v>
      </c>
      <c r="H2443" t="s">
        <v>54</v>
      </c>
      <c r="I2443" s="103"/>
    </row>
    <row r="2444" spans="1:9" x14ac:dyDescent="0.3">
      <c r="A2444" t="s">
        <v>3502</v>
      </c>
      <c r="B2444" t="s">
        <v>51</v>
      </c>
      <c r="C2444" t="s">
        <v>3111</v>
      </c>
      <c r="D2444" t="s">
        <v>42</v>
      </c>
      <c r="E2444" s="103">
        <v>2.0234049749176183E-3</v>
      </c>
      <c r="F2444" s="103">
        <v>677974</v>
      </c>
      <c r="G2444" s="103">
        <v>8</v>
      </c>
      <c r="H2444" t="s">
        <v>54</v>
      </c>
      <c r="I2444" s="103"/>
    </row>
    <row r="2445" spans="1:9" x14ac:dyDescent="0.3">
      <c r="A2445" t="s">
        <v>3503</v>
      </c>
      <c r="B2445" t="s">
        <v>51</v>
      </c>
      <c r="C2445" t="s">
        <v>3111</v>
      </c>
      <c r="D2445" t="s">
        <v>1763</v>
      </c>
      <c r="E2445" s="103">
        <v>2.108916884208618E-3</v>
      </c>
      <c r="F2445" s="103">
        <v>677974</v>
      </c>
      <c r="G2445" s="103">
        <v>8</v>
      </c>
      <c r="H2445" t="s">
        <v>54</v>
      </c>
      <c r="I2445" s="103"/>
    </row>
    <row r="2446" spans="1:9" x14ac:dyDescent="0.3">
      <c r="A2446" t="s">
        <v>3504</v>
      </c>
      <c r="B2446" t="s">
        <v>51</v>
      </c>
      <c r="C2446" t="s">
        <v>3111</v>
      </c>
      <c r="D2446" t="s">
        <v>1764</v>
      </c>
      <c r="E2446" s="103">
        <v>1.2545896949278719E-3</v>
      </c>
      <c r="F2446" s="103">
        <v>677974</v>
      </c>
      <c r="G2446" s="103">
        <v>8</v>
      </c>
      <c r="H2446" t="s">
        <v>54</v>
      </c>
      <c r="I2446" s="103"/>
    </row>
    <row r="2447" spans="1:9" x14ac:dyDescent="0.3">
      <c r="A2447" t="s">
        <v>3505</v>
      </c>
      <c r="B2447" t="s">
        <v>51</v>
      </c>
      <c r="C2447" t="s">
        <v>3111</v>
      </c>
      <c r="D2447" t="s">
        <v>340</v>
      </c>
      <c r="E2447" s="103">
        <v>1.9961891540602157E-3</v>
      </c>
      <c r="F2447" s="103">
        <v>677974</v>
      </c>
      <c r="G2447" s="103">
        <v>8</v>
      </c>
      <c r="H2447" t="s">
        <v>54</v>
      </c>
      <c r="I2447" s="103"/>
    </row>
    <row r="2448" spans="1:9" x14ac:dyDescent="0.3">
      <c r="A2448" t="s">
        <v>3506</v>
      </c>
      <c r="B2448" t="s">
        <v>51</v>
      </c>
      <c r="C2448" t="s">
        <v>3111</v>
      </c>
      <c r="D2448" t="s">
        <v>777</v>
      </c>
      <c r="E2448" s="103">
        <v>5.1235175776901277E-3</v>
      </c>
      <c r="F2448" s="103">
        <v>677974</v>
      </c>
      <c r="G2448" s="103">
        <v>8</v>
      </c>
      <c r="H2448" t="s">
        <v>54</v>
      </c>
      <c r="I2448" s="103"/>
    </row>
    <row r="2449" spans="1:9" x14ac:dyDescent="0.3">
      <c r="A2449" t="s">
        <v>3507</v>
      </c>
      <c r="B2449" t="s">
        <v>51</v>
      </c>
      <c r="C2449" t="s">
        <v>3111</v>
      </c>
      <c r="D2449" t="s">
        <v>776</v>
      </c>
      <c r="E2449" s="103">
        <v>1.3002248500705447E-2</v>
      </c>
      <c r="F2449" s="103">
        <v>677974</v>
      </c>
      <c r="G2449" s="103">
        <v>8</v>
      </c>
      <c r="H2449" t="s">
        <v>54</v>
      </c>
      <c r="I2449" s="103"/>
    </row>
    <row r="2450" spans="1:9" x14ac:dyDescent="0.3">
      <c r="A2450" t="s">
        <v>987</v>
      </c>
      <c r="B2450" t="s">
        <v>51</v>
      </c>
      <c r="C2450" t="s">
        <v>40</v>
      </c>
      <c r="D2450" t="s">
        <v>40</v>
      </c>
      <c r="E2450" s="103">
        <v>1</v>
      </c>
      <c r="F2450" s="103">
        <v>677974</v>
      </c>
      <c r="G2450" s="103">
        <v>8</v>
      </c>
      <c r="H2450" t="s">
        <v>54</v>
      </c>
      <c r="I2450" s="103"/>
    </row>
    <row r="2451" spans="1:9" x14ac:dyDescent="0.3">
      <c r="A2451" t="s">
        <v>5889</v>
      </c>
      <c r="B2451" t="s">
        <v>51</v>
      </c>
      <c r="C2451" t="s">
        <v>40</v>
      </c>
      <c r="D2451" t="s">
        <v>5064</v>
      </c>
      <c r="E2451" s="103">
        <v>1.0406209617280828</v>
      </c>
      <c r="F2451" s="103">
        <v>677974</v>
      </c>
      <c r="G2451" s="103">
        <v>8</v>
      </c>
      <c r="H2451" t="s">
        <v>54</v>
      </c>
      <c r="I2451" s="103"/>
    </row>
    <row r="2452" spans="1:9" x14ac:dyDescent="0.3">
      <c r="A2452" t="s">
        <v>5890</v>
      </c>
      <c r="B2452" t="s">
        <v>51</v>
      </c>
      <c r="C2452" t="s">
        <v>40</v>
      </c>
      <c r="D2452" t="s">
        <v>5065</v>
      </c>
      <c r="E2452" s="103">
        <v>1.000021406098422</v>
      </c>
      <c r="F2452" s="103">
        <v>677974</v>
      </c>
      <c r="G2452" s="103">
        <v>8</v>
      </c>
      <c r="H2452" t="s">
        <v>54</v>
      </c>
      <c r="I2452" s="103"/>
    </row>
    <row r="2453" spans="1:9" x14ac:dyDescent="0.3">
      <c r="A2453" t="s">
        <v>5891</v>
      </c>
      <c r="B2453" t="s">
        <v>51</v>
      </c>
      <c r="C2453" t="s">
        <v>40</v>
      </c>
      <c r="D2453" t="s">
        <v>5066</v>
      </c>
      <c r="E2453" s="103">
        <v>1.0359219158604036</v>
      </c>
      <c r="F2453" s="103">
        <v>677974</v>
      </c>
      <c r="G2453" s="103">
        <v>8</v>
      </c>
      <c r="H2453" t="s">
        <v>54</v>
      </c>
      <c r="I2453" s="103"/>
    </row>
    <row r="2454" spans="1:9" x14ac:dyDescent="0.3">
      <c r="A2454" t="s">
        <v>985</v>
      </c>
      <c r="B2454" t="s">
        <v>51</v>
      </c>
      <c r="C2454" t="s">
        <v>40</v>
      </c>
      <c r="D2454" t="s">
        <v>42</v>
      </c>
      <c r="E2454" s="103">
        <v>1.0375307809474477</v>
      </c>
      <c r="F2454" s="103">
        <v>677974</v>
      </c>
      <c r="G2454" s="103">
        <v>8</v>
      </c>
      <c r="H2454" t="s">
        <v>54</v>
      </c>
      <c r="I2454" s="103"/>
    </row>
    <row r="2455" spans="1:9" x14ac:dyDescent="0.3">
      <c r="A2455" t="s">
        <v>2021</v>
      </c>
      <c r="B2455" t="s">
        <v>51</v>
      </c>
      <c r="C2455" t="s">
        <v>40</v>
      </c>
      <c r="D2455" t="s">
        <v>1763</v>
      </c>
      <c r="E2455" s="103">
        <v>1.0872438810753255</v>
      </c>
      <c r="F2455" s="103">
        <v>677974</v>
      </c>
      <c r="G2455" s="103">
        <v>8</v>
      </c>
      <c r="H2455" t="s">
        <v>54</v>
      </c>
      <c r="I2455" s="103"/>
    </row>
    <row r="2456" spans="1:9" x14ac:dyDescent="0.3">
      <c r="A2456" t="s">
        <v>2022</v>
      </c>
      <c r="B2456" t="s">
        <v>51</v>
      </c>
      <c r="C2456" t="s">
        <v>40</v>
      </c>
      <c r="D2456" t="s">
        <v>1764</v>
      </c>
      <c r="E2456" s="103">
        <v>0.78272152645560977</v>
      </c>
      <c r="F2456" s="103">
        <v>677974</v>
      </c>
      <c r="G2456" s="103">
        <v>8</v>
      </c>
      <c r="H2456" t="s">
        <v>54</v>
      </c>
      <c r="I2456" s="103"/>
    </row>
    <row r="2457" spans="1:9" x14ac:dyDescent="0.3">
      <c r="A2457" t="s">
        <v>986</v>
      </c>
      <c r="B2457" t="s">
        <v>51</v>
      </c>
      <c r="C2457" t="s">
        <v>40</v>
      </c>
      <c r="D2457" t="s">
        <v>340</v>
      </c>
      <c r="E2457" s="103">
        <v>1.019384620753498</v>
      </c>
      <c r="F2457" s="103">
        <v>677974</v>
      </c>
      <c r="G2457" s="103">
        <v>8</v>
      </c>
      <c r="H2457" t="s">
        <v>54</v>
      </c>
      <c r="I2457" s="103"/>
    </row>
    <row r="2458" spans="1:9" x14ac:dyDescent="0.3">
      <c r="A2458" t="s">
        <v>698</v>
      </c>
      <c r="B2458" t="s">
        <v>51</v>
      </c>
      <c r="C2458" t="s">
        <v>40</v>
      </c>
      <c r="D2458" t="s">
        <v>777</v>
      </c>
      <c r="E2458" s="103">
        <v>2.689529390829275</v>
      </c>
      <c r="F2458" s="103">
        <v>677974</v>
      </c>
      <c r="G2458" s="103">
        <v>8</v>
      </c>
      <c r="H2458" t="s">
        <v>54</v>
      </c>
      <c r="I2458" s="103"/>
    </row>
    <row r="2459" spans="1:9" x14ac:dyDescent="0.3">
      <c r="A2459" t="s">
        <v>702</v>
      </c>
      <c r="B2459" t="s">
        <v>51</v>
      </c>
      <c r="C2459" t="s">
        <v>40</v>
      </c>
      <c r="D2459" t="s">
        <v>776</v>
      </c>
      <c r="E2459" s="103">
        <v>6.8083835953807883</v>
      </c>
      <c r="F2459" s="103">
        <v>677974</v>
      </c>
      <c r="G2459" s="103">
        <v>8</v>
      </c>
      <c r="H2459" t="s">
        <v>54</v>
      </c>
      <c r="I2459" s="103"/>
    </row>
    <row r="2460" spans="1:9" x14ac:dyDescent="0.3">
      <c r="A2460" t="s">
        <v>5892</v>
      </c>
      <c r="B2460" t="s">
        <v>51</v>
      </c>
      <c r="C2460" t="s">
        <v>5064</v>
      </c>
      <c r="D2460" t="s">
        <v>40</v>
      </c>
      <c r="E2460" s="103">
        <v>0.96364111283588338</v>
      </c>
      <c r="F2460" s="103">
        <v>677974</v>
      </c>
      <c r="G2460" s="103">
        <v>8</v>
      </c>
      <c r="H2460" t="s">
        <v>54</v>
      </c>
      <c r="I2460" s="103"/>
    </row>
    <row r="2461" spans="1:9" x14ac:dyDescent="0.3">
      <c r="A2461" t="s">
        <v>5893</v>
      </c>
      <c r="B2461" t="s">
        <v>51</v>
      </c>
      <c r="C2461" t="s">
        <v>5064</v>
      </c>
      <c r="D2461" t="s">
        <v>5064</v>
      </c>
      <c r="E2461" s="103">
        <v>1</v>
      </c>
      <c r="F2461" s="103">
        <v>677974</v>
      </c>
      <c r="G2461" s="103">
        <v>8</v>
      </c>
      <c r="H2461" t="s">
        <v>54</v>
      </c>
      <c r="I2461" s="103"/>
    </row>
    <row r="2462" spans="1:9" x14ac:dyDescent="0.3">
      <c r="A2462" t="s">
        <v>5894</v>
      </c>
      <c r="B2462" t="s">
        <v>51</v>
      </c>
      <c r="C2462" t="s">
        <v>5064</v>
      </c>
      <c r="D2462" t="s">
        <v>5065</v>
      </c>
      <c r="E2462" s="103">
        <v>0.96365845867188482</v>
      </c>
      <c r="F2462" s="103">
        <v>677974</v>
      </c>
      <c r="G2462" s="103">
        <v>8</v>
      </c>
      <c r="H2462" t="s">
        <v>54</v>
      </c>
      <c r="I2462" s="103"/>
    </row>
    <row r="2463" spans="1:9" x14ac:dyDescent="0.3">
      <c r="A2463" t="s">
        <v>5895</v>
      </c>
      <c r="B2463" t="s">
        <v>51</v>
      </c>
      <c r="C2463" t="s">
        <v>5064</v>
      </c>
      <c r="D2463" t="s">
        <v>5066</v>
      </c>
      <c r="E2463" s="103">
        <v>0.99652901835061503</v>
      </c>
      <c r="F2463" s="103">
        <v>677974</v>
      </c>
      <c r="G2463" s="103">
        <v>8</v>
      </c>
      <c r="H2463" t="s">
        <v>54</v>
      </c>
      <c r="I2463" s="103"/>
    </row>
    <row r="2464" spans="1:9" x14ac:dyDescent="0.3">
      <c r="A2464" t="s">
        <v>5896</v>
      </c>
      <c r="B2464" t="s">
        <v>51</v>
      </c>
      <c r="C2464" t="s">
        <v>5064</v>
      </c>
      <c r="D2464" t="s">
        <v>42</v>
      </c>
      <c r="E2464" s="103">
        <v>0.99711895395800232</v>
      </c>
      <c r="F2464" s="103">
        <v>677974</v>
      </c>
      <c r="G2464" s="103">
        <v>8</v>
      </c>
      <c r="H2464" t="s">
        <v>54</v>
      </c>
      <c r="I2464" s="103"/>
    </row>
    <row r="2465" spans="1:9" x14ac:dyDescent="0.3">
      <c r="A2465" t="s">
        <v>5897</v>
      </c>
      <c r="B2465" t="s">
        <v>51</v>
      </c>
      <c r="C2465" t="s">
        <v>5064</v>
      </c>
      <c r="D2465" t="s">
        <v>1763</v>
      </c>
      <c r="E2465" s="103">
        <v>1.0450614690487634</v>
      </c>
      <c r="F2465" s="103">
        <v>677974</v>
      </c>
      <c r="G2465" s="103">
        <v>8</v>
      </c>
      <c r="H2465" t="s">
        <v>54</v>
      </c>
      <c r="I2465" s="103"/>
    </row>
    <row r="2466" spans="1:9" x14ac:dyDescent="0.3">
      <c r="A2466" t="s">
        <v>5898</v>
      </c>
      <c r="B2466" t="s">
        <v>51</v>
      </c>
      <c r="C2466" t="s">
        <v>5064</v>
      </c>
      <c r="D2466" t="s">
        <v>1764</v>
      </c>
      <c r="E2466" s="103">
        <v>0.75516678722620245</v>
      </c>
      <c r="F2466" s="103">
        <v>677974</v>
      </c>
      <c r="G2466" s="103">
        <v>8</v>
      </c>
      <c r="H2466" t="s">
        <v>54</v>
      </c>
      <c r="I2466" s="103"/>
    </row>
    <row r="2467" spans="1:9" x14ac:dyDescent="0.3">
      <c r="A2467" t="s">
        <v>5899</v>
      </c>
      <c r="B2467" t="s">
        <v>51</v>
      </c>
      <c r="C2467" t="s">
        <v>5064</v>
      </c>
      <c r="D2467" t="s">
        <v>340</v>
      </c>
      <c r="E2467" s="103">
        <v>0.98033869533752216</v>
      </c>
      <c r="F2467" s="103">
        <v>677974</v>
      </c>
      <c r="G2467" s="103">
        <v>8</v>
      </c>
      <c r="H2467" t="s">
        <v>54</v>
      </c>
      <c r="I2467" s="103"/>
    </row>
    <row r="2468" spans="1:9" x14ac:dyDescent="0.3">
      <c r="A2468" t="s">
        <v>5900</v>
      </c>
      <c r="B2468" t="s">
        <v>51</v>
      </c>
      <c r="C2468" t="s">
        <v>5064</v>
      </c>
      <c r="D2468" t="s">
        <v>777</v>
      </c>
      <c r="E2468" s="103">
        <v>2.5918100209142021</v>
      </c>
      <c r="F2468" s="103">
        <v>677974</v>
      </c>
      <c r="G2468" s="103">
        <v>8</v>
      </c>
      <c r="H2468" t="s">
        <v>54</v>
      </c>
      <c r="I2468" s="103"/>
    </row>
    <row r="2469" spans="1:9" x14ac:dyDescent="0.3">
      <c r="A2469" t="s">
        <v>5901</v>
      </c>
      <c r="B2469" t="s">
        <v>51</v>
      </c>
      <c r="C2469" t="s">
        <v>5064</v>
      </c>
      <c r="D2469" t="s">
        <v>776</v>
      </c>
      <c r="E2469" s="103">
        <v>6.561061326287545</v>
      </c>
      <c r="F2469" s="103">
        <v>677974</v>
      </c>
      <c r="G2469" s="103">
        <v>8</v>
      </c>
      <c r="H2469" t="s">
        <v>54</v>
      </c>
      <c r="I2469" s="103"/>
    </row>
    <row r="2470" spans="1:9" x14ac:dyDescent="0.3">
      <c r="A2470" t="s">
        <v>5902</v>
      </c>
      <c r="B2470" t="s">
        <v>51</v>
      </c>
      <c r="C2470" t="s">
        <v>5065</v>
      </c>
      <c r="D2470" t="s">
        <v>40</v>
      </c>
      <c r="E2470" s="103">
        <v>0.99998265416399879</v>
      </c>
      <c r="F2470" s="103">
        <v>677974</v>
      </c>
      <c r="G2470" s="103">
        <v>8</v>
      </c>
      <c r="H2470" t="s">
        <v>54</v>
      </c>
      <c r="I2470" s="103"/>
    </row>
    <row r="2471" spans="1:9" x14ac:dyDescent="0.3">
      <c r="A2471" t="s">
        <v>5903</v>
      </c>
      <c r="B2471" t="s">
        <v>51</v>
      </c>
      <c r="C2471" t="s">
        <v>5065</v>
      </c>
      <c r="D2471" t="s">
        <v>5064</v>
      </c>
      <c r="E2471" s="103">
        <v>1.0405995556296608</v>
      </c>
      <c r="F2471" s="103">
        <v>677974</v>
      </c>
      <c r="G2471" s="103">
        <v>8</v>
      </c>
      <c r="H2471" t="s">
        <v>54</v>
      </c>
      <c r="I2471" s="103"/>
    </row>
    <row r="2472" spans="1:9" x14ac:dyDescent="0.3">
      <c r="A2472" t="s">
        <v>5904</v>
      </c>
      <c r="B2472" t="s">
        <v>51</v>
      </c>
      <c r="C2472" t="s">
        <v>5065</v>
      </c>
      <c r="D2472" t="s">
        <v>5065</v>
      </c>
      <c r="E2472" s="103">
        <v>1</v>
      </c>
      <c r="F2472" s="103">
        <v>677974</v>
      </c>
      <c r="G2472" s="103">
        <v>8</v>
      </c>
      <c r="H2472" t="s">
        <v>54</v>
      </c>
      <c r="I2472" s="103"/>
    </row>
    <row r="2473" spans="1:9" x14ac:dyDescent="0.3">
      <c r="A2473" t="s">
        <v>5905</v>
      </c>
      <c r="B2473" t="s">
        <v>51</v>
      </c>
      <c r="C2473" t="s">
        <v>5065</v>
      </c>
      <c r="D2473" t="s">
        <v>5066</v>
      </c>
      <c r="E2473" s="103">
        <v>1.0359005097619816</v>
      </c>
      <c r="F2473" s="103">
        <v>677974</v>
      </c>
      <c r="G2473" s="103">
        <v>8</v>
      </c>
      <c r="H2473" t="s">
        <v>54</v>
      </c>
      <c r="I2473" s="103"/>
    </row>
    <row r="2474" spans="1:9" x14ac:dyDescent="0.3">
      <c r="A2474" t="s">
        <v>5906</v>
      </c>
      <c r="B2474" t="s">
        <v>51</v>
      </c>
      <c r="C2474" t="s">
        <v>5065</v>
      </c>
      <c r="D2474" t="s">
        <v>42</v>
      </c>
      <c r="E2474" s="103">
        <v>1.0375093748490256</v>
      </c>
      <c r="F2474" s="103">
        <v>677974</v>
      </c>
      <c r="G2474" s="103">
        <v>8</v>
      </c>
      <c r="H2474" t="s">
        <v>54</v>
      </c>
      <c r="I2474" s="103"/>
    </row>
    <row r="2475" spans="1:9" x14ac:dyDescent="0.3">
      <c r="A2475" t="s">
        <v>5907</v>
      </c>
      <c r="B2475" t="s">
        <v>51</v>
      </c>
      <c r="C2475" t="s">
        <v>5065</v>
      </c>
      <c r="D2475" t="s">
        <v>1763</v>
      </c>
      <c r="E2475" s="103">
        <v>1.0871752733686502</v>
      </c>
      <c r="F2475" s="103">
        <v>677974</v>
      </c>
      <c r="G2475" s="103">
        <v>8</v>
      </c>
      <c r="H2475" t="s">
        <v>54</v>
      </c>
      <c r="I2475" s="103"/>
    </row>
    <row r="2476" spans="1:9" x14ac:dyDescent="0.3">
      <c r="A2476" t="s">
        <v>5908</v>
      </c>
      <c r="B2476" t="s">
        <v>51</v>
      </c>
      <c r="C2476" t="s">
        <v>5065</v>
      </c>
      <c r="D2476" t="s">
        <v>1764</v>
      </c>
      <c r="E2476" s="103">
        <v>0.78266289982697634</v>
      </c>
      <c r="F2476" s="103">
        <v>677974</v>
      </c>
      <c r="G2476" s="103">
        <v>8</v>
      </c>
      <c r="H2476" t="s">
        <v>54</v>
      </c>
      <c r="I2476" s="103"/>
    </row>
    <row r="2477" spans="1:9" x14ac:dyDescent="0.3">
      <c r="A2477" t="s">
        <v>5909</v>
      </c>
      <c r="B2477" t="s">
        <v>51</v>
      </c>
      <c r="C2477" t="s">
        <v>5065</v>
      </c>
      <c r="D2477" t="s">
        <v>340</v>
      </c>
      <c r="E2477" s="103">
        <v>1.0193826993684925</v>
      </c>
      <c r="F2477" s="103">
        <v>677974</v>
      </c>
      <c r="G2477" s="103">
        <v>8</v>
      </c>
      <c r="H2477" t="s">
        <v>54</v>
      </c>
      <c r="I2477" s="103"/>
    </row>
    <row r="2478" spans="1:9" x14ac:dyDescent="0.3">
      <c r="A2478" t="s">
        <v>5910</v>
      </c>
      <c r="B2478" t="s">
        <v>51</v>
      </c>
      <c r="C2478" t="s">
        <v>5065</v>
      </c>
      <c r="D2478" t="s">
        <v>777</v>
      </c>
      <c r="E2478" s="103">
        <v>2.6894881255747101</v>
      </c>
      <c r="F2478" s="103">
        <v>677974</v>
      </c>
      <c r="G2478" s="103">
        <v>8</v>
      </c>
      <c r="H2478" t="s">
        <v>54</v>
      </c>
      <c r="I2478" s="103"/>
    </row>
    <row r="2479" spans="1:9" x14ac:dyDescent="0.3">
      <c r="A2479" t="s">
        <v>5911</v>
      </c>
      <c r="B2479" t="s">
        <v>51</v>
      </c>
      <c r="C2479" t="s">
        <v>5065</v>
      </c>
      <c r="D2479" t="s">
        <v>776</v>
      </c>
      <c r="E2479" s="103">
        <v>6.8082729186205428</v>
      </c>
      <c r="F2479" s="103">
        <v>677974</v>
      </c>
      <c r="G2479" s="103">
        <v>8</v>
      </c>
      <c r="H2479" t="s">
        <v>54</v>
      </c>
      <c r="I2479" s="103"/>
    </row>
    <row r="2480" spans="1:9" x14ac:dyDescent="0.3">
      <c r="A2480" t="s">
        <v>5915</v>
      </c>
      <c r="B2480" t="s">
        <v>51</v>
      </c>
      <c r="C2480" t="s">
        <v>5066</v>
      </c>
      <c r="D2480" t="s">
        <v>40</v>
      </c>
      <c r="E2480" s="103">
        <v>0.9670547240089169</v>
      </c>
      <c r="F2480" s="103">
        <v>677974</v>
      </c>
      <c r="G2480" s="103">
        <v>8</v>
      </c>
      <c r="H2480" t="s">
        <v>54</v>
      </c>
      <c r="I2480" s="103"/>
    </row>
    <row r="2481" spans="1:9" x14ac:dyDescent="0.3">
      <c r="A2481" t="s">
        <v>5916</v>
      </c>
      <c r="B2481" t="s">
        <v>51</v>
      </c>
      <c r="C2481" t="s">
        <v>5066</v>
      </c>
      <c r="D2481" t="s">
        <v>5064</v>
      </c>
      <c r="E2481" s="103">
        <v>1.0046025183916056</v>
      </c>
      <c r="F2481" s="103">
        <v>677974</v>
      </c>
      <c r="G2481" s="103">
        <v>8</v>
      </c>
      <c r="H2481" t="s">
        <v>54</v>
      </c>
      <c r="I2481" s="103"/>
    </row>
    <row r="2482" spans="1:9" x14ac:dyDescent="0.3">
      <c r="A2482" t="s">
        <v>5917</v>
      </c>
      <c r="B2482" t="s">
        <v>51</v>
      </c>
      <c r="C2482" t="s">
        <v>5066</v>
      </c>
      <c r="D2482" t="s">
        <v>5065</v>
      </c>
      <c r="E2482" s="103">
        <v>0.96707206984491811</v>
      </c>
      <c r="F2482" s="103">
        <v>677974</v>
      </c>
      <c r="G2482" s="103">
        <v>8</v>
      </c>
      <c r="H2482" t="s">
        <v>54</v>
      </c>
      <c r="I2482" s="103"/>
    </row>
    <row r="2483" spans="1:9" x14ac:dyDescent="0.3">
      <c r="A2483" t="s">
        <v>5918</v>
      </c>
      <c r="B2483" t="s">
        <v>51</v>
      </c>
      <c r="C2483" t="s">
        <v>5066</v>
      </c>
      <c r="D2483" t="s">
        <v>5066</v>
      </c>
      <c r="E2483" s="103">
        <v>1</v>
      </c>
      <c r="F2483" s="103">
        <v>677974</v>
      </c>
      <c r="G2483" s="103">
        <v>8</v>
      </c>
      <c r="H2483" t="s">
        <v>54</v>
      </c>
      <c r="I2483" s="103"/>
    </row>
    <row r="2484" spans="1:9" x14ac:dyDescent="0.3">
      <c r="A2484" t="s">
        <v>5919</v>
      </c>
      <c r="B2484" t="s">
        <v>51</v>
      </c>
      <c r="C2484" t="s">
        <v>5066</v>
      </c>
      <c r="D2484" t="s">
        <v>42</v>
      </c>
      <c r="E2484" s="103">
        <v>1.0016661145603334</v>
      </c>
      <c r="F2484" s="103">
        <v>677974</v>
      </c>
      <c r="G2484" s="103">
        <v>8</v>
      </c>
      <c r="H2484" t="s">
        <v>54</v>
      </c>
      <c r="I2484" s="103"/>
    </row>
    <row r="2485" spans="1:9" x14ac:dyDescent="0.3">
      <c r="A2485" t="s">
        <v>5920</v>
      </c>
      <c r="B2485" t="s">
        <v>51</v>
      </c>
      <c r="C2485" t="s">
        <v>5066</v>
      </c>
      <c r="D2485" t="s">
        <v>1763</v>
      </c>
      <c r="E2485" s="103">
        <v>1.0497168252241591</v>
      </c>
      <c r="F2485" s="103">
        <v>677974</v>
      </c>
      <c r="G2485" s="103">
        <v>8</v>
      </c>
      <c r="H2485" t="s">
        <v>54</v>
      </c>
      <c r="I2485" s="103"/>
    </row>
    <row r="2486" spans="1:9" x14ac:dyDescent="0.3">
      <c r="A2486" t="s">
        <v>5921</v>
      </c>
      <c r="B2486" t="s">
        <v>51</v>
      </c>
      <c r="C2486" t="s">
        <v>5066</v>
      </c>
      <c r="D2486" t="s">
        <v>1764</v>
      </c>
      <c r="E2486" s="103">
        <v>0.75794242988004867</v>
      </c>
      <c r="F2486" s="103">
        <v>677974</v>
      </c>
      <c r="G2486" s="103">
        <v>8</v>
      </c>
      <c r="H2486" t="s">
        <v>54</v>
      </c>
      <c r="I2486" s="103"/>
    </row>
    <row r="2487" spans="1:9" x14ac:dyDescent="0.3">
      <c r="A2487" t="s">
        <v>5922</v>
      </c>
      <c r="B2487" t="s">
        <v>51</v>
      </c>
      <c r="C2487" t="s">
        <v>5066</v>
      </c>
      <c r="D2487" t="s">
        <v>340</v>
      </c>
      <c r="E2487" s="103">
        <v>0.98386880139179866</v>
      </c>
      <c r="F2487" s="103">
        <v>677974</v>
      </c>
      <c r="G2487" s="103">
        <v>8</v>
      </c>
      <c r="H2487" t="s">
        <v>54</v>
      </c>
      <c r="I2487" s="103"/>
    </row>
    <row r="2488" spans="1:9" x14ac:dyDescent="0.3">
      <c r="A2488" t="s">
        <v>5923</v>
      </c>
      <c r="B2488" t="s">
        <v>51</v>
      </c>
      <c r="C2488" t="s">
        <v>5066</v>
      </c>
      <c r="D2488" t="s">
        <v>777</v>
      </c>
      <c r="E2488" s="103">
        <v>2.6019746875591592</v>
      </c>
      <c r="F2488" s="103">
        <v>677974</v>
      </c>
      <c r="G2488" s="103">
        <v>8</v>
      </c>
      <c r="H2488" t="s">
        <v>54</v>
      </c>
      <c r="I2488" s="103"/>
    </row>
    <row r="2489" spans="1:9" x14ac:dyDescent="0.3">
      <c r="A2489" t="s">
        <v>5924</v>
      </c>
      <c r="B2489" t="s">
        <v>51</v>
      </c>
      <c r="C2489" t="s">
        <v>5066</v>
      </c>
      <c r="D2489" t="s">
        <v>776</v>
      </c>
      <c r="E2489" s="103">
        <v>6.585371688131139</v>
      </c>
      <c r="F2489" s="103">
        <v>677974</v>
      </c>
      <c r="G2489" s="103">
        <v>8</v>
      </c>
      <c r="H2489" t="s">
        <v>54</v>
      </c>
      <c r="I2489" s="103"/>
    </row>
    <row r="2490" spans="1:9" x14ac:dyDescent="0.3">
      <c r="A2490" t="s">
        <v>966</v>
      </c>
      <c r="B2490" t="s">
        <v>51</v>
      </c>
      <c r="C2490" t="s">
        <v>42</v>
      </c>
      <c r="D2490" t="s">
        <v>40</v>
      </c>
      <c r="E2490" s="103">
        <v>0.96637809200939251</v>
      </c>
      <c r="F2490" s="103">
        <v>677974</v>
      </c>
      <c r="G2490" s="103">
        <v>8</v>
      </c>
      <c r="H2490" t="s">
        <v>54</v>
      </c>
      <c r="I2490" s="103"/>
    </row>
    <row r="2491" spans="1:9" x14ac:dyDescent="0.3">
      <c r="A2491" t="s">
        <v>5925</v>
      </c>
      <c r="B2491" t="s">
        <v>51</v>
      </c>
      <c r="C2491" t="s">
        <v>42</v>
      </c>
      <c r="D2491" t="s">
        <v>5064</v>
      </c>
      <c r="E2491" s="103">
        <v>1.0029085027415292</v>
      </c>
      <c r="F2491" s="103">
        <v>677974</v>
      </c>
      <c r="G2491" s="103">
        <v>8</v>
      </c>
      <c r="H2491" t="s">
        <v>54</v>
      </c>
      <c r="I2491" s="103"/>
    </row>
    <row r="2492" spans="1:9" x14ac:dyDescent="0.3">
      <c r="A2492" t="s">
        <v>5926</v>
      </c>
      <c r="B2492" t="s">
        <v>51</v>
      </c>
      <c r="C2492" t="s">
        <v>42</v>
      </c>
      <c r="D2492" t="s">
        <v>5065</v>
      </c>
      <c r="E2492" s="103">
        <v>0.96639543784539395</v>
      </c>
      <c r="F2492" s="103">
        <v>677974</v>
      </c>
      <c r="G2492" s="103">
        <v>8</v>
      </c>
      <c r="H2492" t="s">
        <v>54</v>
      </c>
      <c r="I2492" s="103"/>
    </row>
    <row r="2493" spans="1:9" x14ac:dyDescent="0.3">
      <c r="A2493" t="s">
        <v>5927</v>
      </c>
      <c r="B2493" t="s">
        <v>51</v>
      </c>
      <c r="C2493" t="s">
        <v>42</v>
      </c>
      <c r="D2493" t="s">
        <v>5066</v>
      </c>
      <c r="E2493" s="103">
        <v>0.99940327153456676</v>
      </c>
      <c r="F2493" s="103">
        <v>677974</v>
      </c>
      <c r="G2493" s="103">
        <v>8</v>
      </c>
      <c r="H2493" t="s">
        <v>54</v>
      </c>
      <c r="I2493" s="103"/>
    </row>
    <row r="2494" spans="1:9" x14ac:dyDescent="0.3">
      <c r="A2494" t="s">
        <v>964</v>
      </c>
      <c r="B2494" t="s">
        <v>51</v>
      </c>
      <c r="C2494" t="s">
        <v>42</v>
      </c>
      <c r="D2494" t="s">
        <v>42</v>
      </c>
      <c r="E2494" s="103">
        <v>1</v>
      </c>
      <c r="F2494" s="103">
        <v>677974</v>
      </c>
      <c r="G2494" s="103">
        <v>8</v>
      </c>
      <c r="H2494" t="s">
        <v>54</v>
      </c>
      <c r="I2494" s="103"/>
    </row>
    <row r="2495" spans="1:9" x14ac:dyDescent="0.3">
      <c r="A2495" t="s">
        <v>2023</v>
      </c>
      <c r="B2495" t="s">
        <v>51</v>
      </c>
      <c r="C2495" t="s">
        <v>42</v>
      </c>
      <c r="D2495" t="s">
        <v>1763</v>
      </c>
      <c r="E2495" s="103">
        <v>1.0480651211912526</v>
      </c>
      <c r="F2495" s="103">
        <v>677974</v>
      </c>
      <c r="G2495" s="103">
        <v>8</v>
      </c>
      <c r="H2495" t="s">
        <v>54</v>
      </c>
      <c r="I2495" s="103"/>
    </row>
    <row r="2496" spans="1:9" x14ac:dyDescent="0.3">
      <c r="A2496" t="s">
        <v>2024</v>
      </c>
      <c r="B2496" t="s">
        <v>51</v>
      </c>
      <c r="C2496" t="s">
        <v>42</v>
      </c>
      <c r="D2496" t="s">
        <v>1764</v>
      </c>
      <c r="E2496" s="103">
        <v>0.75698108377067119</v>
      </c>
      <c r="F2496" s="103">
        <v>677974</v>
      </c>
      <c r="G2496" s="103">
        <v>8</v>
      </c>
      <c r="H2496" t="s">
        <v>54</v>
      </c>
      <c r="I2496" s="103"/>
    </row>
    <row r="2497" spans="1:9" x14ac:dyDescent="0.3">
      <c r="A2497" t="s">
        <v>965</v>
      </c>
      <c r="B2497" t="s">
        <v>51</v>
      </c>
      <c r="C2497" t="s">
        <v>42</v>
      </c>
      <c r="D2497" t="s">
        <v>340</v>
      </c>
      <c r="E2497" s="103">
        <v>0.98317706944257055</v>
      </c>
      <c r="F2497" s="103">
        <v>677974</v>
      </c>
      <c r="G2497" s="103">
        <v>8</v>
      </c>
      <c r="H2497" t="s">
        <v>54</v>
      </c>
      <c r="I2497" s="103"/>
    </row>
    <row r="2498" spans="1:9" x14ac:dyDescent="0.3">
      <c r="A2498" t="s">
        <v>672</v>
      </c>
      <c r="B2498" t="s">
        <v>51</v>
      </c>
      <c r="C2498" t="s">
        <v>42</v>
      </c>
      <c r="D2498" t="s">
        <v>777</v>
      </c>
      <c r="E2498" s="103">
        <v>2.5991642541667219</v>
      </c>
      <c r="F2498" s="103">
        <v>677974</v>
      </c>
      <c r="G2498" s="103">
        <v>8</v>
      </c>
      <c r="H2498" t="s">
        <v>54</v>
      </c>
      <c r="I2498" s="103"/>
    </row>
    <row r="2499" spans="1:9" x14ac:dyDescent="0.3">
      <c r="A2499" t="s">
        <v>676</v>
      </c>
      <c r="B2499" t="s">
        <v>51</v>
      </c>
      <c r="C2499" t="s">
        <v>42</v>
      </c>
      <c r="D2499" t="s">
        <v>776</v>
      </c>
      <c r="E2499" s="103">
        <v>6.5795663166303129</v>
      </c>
      <c r="F2499" s="103">
        <v>677974</v>
      </c>
      <c r="G2499" s="103">
        <v>8</v>
      </c>
      <c r="H2499" t="s">
        <v>54</v>
      </c>
      <c r="I2499" s="103"/>
    </row>
    <row r="2500" spans="1:9" x14ac:dyDescent="0.3">
      <c r="A2500" t="s">
        <v>1106</v>
      </c>
      <c r="B2500" t="s">
        <v>51</v>
      </c>
      <c r="C2500" t="s">
        <v>58</v>
      </c>
      <c r="D2500" t="s">
        <v>40</v>
      </c>
      <c r="E2500" s="103">
        <v>5.1730869915365485E-4</v>
      </c>
      <c r="F2500" s="103">
        <v>677974</v>
      </c>
      <c r="G2500" s="103">
        <v>8</v>
      </c>
      <c r="H2500" t="s">
        <v>54</v>
      </c>
      <c r="I2500" s="103"/>
    </row>
    <row r="2501" spans="1:9" x14ac:dyDescent="0.3">
      <c r="A2501" t="s">
        <v>5912</v>
      </c>
      <c r="B2501" t="s">
        <v>51</v>
      </c>
      <c r="C2501" t="s">
        <v>58</v>
      </c>
      <c r="D2501" t="s">
        <v>5064</v>
      </c>
      <c r="E2501" s="103">
        <v>6.3839880233200095E-4</v>
      </c>
      <c r="F2501" s="103">
        <v>677974</v>
      </c>
      <c r="G2501" s="103">
        <v>8</v>
      </c>
      <c r="H2501" t="s">
        <v>54</v>
      </c>
      <c r="I2501" s="103"/>
    </row>
    <row r="2502" spans="1:9" x14ac:dyDescent="0.3">
      <c r="A2502" t="s">
        <v>5913</v>
      </c>
      <c r="B2502" t="s">
        <v>51</v>
      </c>
      <c r="C2502" t="s">
        <v>58</v>
      </c>
      <c r="D2502" t="s">
        <v>5065</v>
      </c>
      <c r="E2502" s="103">
        <v>6.3839880233200095E-4</v>
      </c>
      <c r="F2502" s="103">
        <v>677974</v>
      </c>
      <c r="G2502" s="103">
        <v>8</v>
      </c>
      <c r="H2502" t="s">
        <v>54</v>
      </c>
      <c r="I2502" s="103"/>
    </row>
    <row r="2503" spans="1:9" x14ac:dyDescent="0.3">
      <c r="A2503" t="s">
        <v>5914</v>
      </c>
      <c r="B2503" t="s">
        <v>51</v>
      </c>
      <c r="C2503" t="s">
        <v>58</v>
      </c>
      <c r="D2503" t="s">
        <v>5066</v>
      </c>
      <c r="E2503" s="103">
        <v>6.3839880233200095E-4</v>
      </c>
      <c r="F2503" s="103">
        <v>677974</v>
      </c>
      <c r="G2503" s="103">
        <v>8</v>
      </c>
      <c r="H2503" t="s">
        <v>54</v>
      </c>
      <c r="I2503" s="103"/>
    </row>
    <row r="2504" spans="1:9" x14ac:dyDescent="0.3">
      <c r="A2504" t="s">
        <v>1107</v>
      </c>
      <c r="B2504" t="s">
        <v>51</v>
      </c>
      <c r="C2504" t="s">
        <v>58</v>
      </c>
      <c r="D2504" t="s">
        <v>42</v>
      </c>
      <c r="E2504" s="103">
        <v>6.3839880233200095E-4</v>
      </c>
      <c r="F2504" s="103">
        <v>677974</v>
      </c>
      <c r="G2504" s="103">
        <v>8</v>
      </c>
      <c r="H2504" t="s">
        <v>54</v>
      </c>
      <c r="I2504" s="103"/>
    </row>
    <row r="2505" spans="1:9" x14ac:dyDescent="0.3">
      <c r="A2505" t="s">
        <v>2043</v>
      </c>
      <c r="B2505" t="s">
        <v>51</v>
      </c>
      <c r="C2505" t="s">
        <v>58</v>
      </c>
      <c r="D2505" t="s">
        <v>1763</v>
      </c>
      <c r="E2505" s="103">
        <v>2.0461027931724107E-3</v>
      </c>
      <c r="F2505" s="103">
        <v>677974</v>
      </c>
      <c r="G2505" s="103">
        <v>8</v>
      </c>
      <c r="H2505" t="s">
        <v>54</v>
      </c>
      <c r="I2505" s="103"/>
    </row>
    <row r="2506" spans="1:9" x14ac:dyDescent="0.3">
      <c r="A2506" t="s">
        <v>2044</v>
      </c>
      <c r="B2506" t="s">
        <v>51</v>
      </c>
      <c r="C2506" t="s">
        <v>58</v>
      </c>
      <c r="D2506" t="s">
        <v>1764</v>
      </c>
      <c r="E2506" s="103">
        <v>1.7484348976842077E-3</v>
      </c>
      <c r="F2506" s="103">
        <v>677974</v>
      </c>
      <c r="G2506" s="103">
        <v>8</v>
      </c>
      <c r="H2506" t="s">
        <v>54</v>
      </c>
      <c r="I2506" s="103"/>
    </row>
    <row r="2507" spans="1:9" x14ac:dyDescent="0.3">
      <c r="A2507" t="s">
        <v>1108</v>
      </c>
      <c r="B2507" t="s">
        <v>51</v>
      </c>
      <c r="C2507" t="s">
        <v>58</v>
      </c>
      <c r="D2507" t="s">
        <v>340</v>
      </c>
      <c r="E2507" s="103">
        <v>5.7301889496497867E-5</v>
      </c>
      <c r="F2507" s="103">
        <v>677974</v>
      </c>
      <c r="G2507" s="103">
        <v>8</v>
      </c>
      <c r="H2507" t="s">
        <v>54</v>
      </c>
      <c r="I2507" s="103"/>
    </row>
    <row r="2508" spans="1:9" x14ac:dyDescent="0.3">
      <c r="A2508" t="s">
        <v>1109</v>
      </c>
      <c r="B2508" t="s">
        <v>51</v>
      </c>
      <c r="C2508" t="s">
        <v>58</v>
      </c>
      <c r="D2508" t="s">
        <v>777</v>
      </c>
      <c r="E2508" s="103">
        <v>1.230662803317686E-3</v>
      </c>
      <c r="F2508" s="103">
        <v>677974</v>
      </c>
      <c r="G2508" s="103">
        <v>8</v>
      </c>
      <c r="H2508" t="s">
        <v>54</v>
      </c>
      <c r="I2508" s="103"/>
    </row>
    <row r="2509" spans="1:9" x14ac:dyDescent="0.3">
      <c r="A2509" t="s">
        <v>1110</v>
      </c>
      <c r="B2509" t="s">
        <v>51</v>
      </c>
      <c r="C2509" t="s">
        <v>58</v>
      </c>
      <c r="D2509" t="s">
        <v>776</v>
      </c>
      <c r="E2509" s="103">
        <v>3.3007374717842013E-3</v>
      </c>
      <c r="F2509" s="103">
        <v>677974</v>
      </c>
      <c r="G2509" s="103">
        <v>8</v>
      </c>
      <c r="H2509" t="s">
        <v>54</v>
      </c>
      <c r="I2509" s="103"/>
    </row>
    <row r="2510" spans="1:9" x14ac:dyDescent="0.3">
      <c r="A2510" t="s">
        <v>2025</v>
      </c>
      <c r="B2510" t="s">
        <v>51</v>
      </c>
      <c r="C2510" t="s">
        <v>1763</v>
      </c>
      <c r="D2510" t="s">
        <v>40</v>
      </c>
      <c r="E2510" s="103">
        <v>0.92285619704127508</v>
      </c>
      <c r="F2510" s="103">
        <v>677974</v>
      </c>
      <c r="G2510" s="103">
        <v>8</v>
      </c>
      <c r="H2510" t="s">
        <v>54</v>
      </c>
      <c r="I2510" s="103"/>
    </row>
    <row r="2511" spans="1:9" x14ac:dyDescent="0.3">
      <c r="A2511" t="s">
        <v>5928</v>
      </c>
      <c r="B2511" t="s">
        <v>51</v>
      </c>
      <c r="C2511" t="s">
        <v>1763</v>
      </c>
      <c r="D2511" t="s">
        <v>5064</v>
      </c>
      <c r="E2511" s="103">
        <v>0.9578712721986602</v>
      </c>
      <c r="F2511" s="103">
        <v>677974</v>
      </c>
      <c r="G2511" s="103">
        <v>8</v>
      </c>
      <c r="H2511" t="s">
        <v>54</v>
      </c>
      <c r="I2511" s="103"/>
    </row>
    <row r="2512" spans="1:9" x14ac:dyDescent="0.3">
      <c r="A2512" t="s">
        <v>5929</v>
      </c>
      <c r="B2512" t="s">
        <v>51</v>
      </c>
      <c r="C2512" t="s">
        <v>1763</v>
      </c>
      <c r="D2512" t="s">
        <v>5065</v>
      </c>
      <c r="E2512" s="103">
        <v>0.92286160906698833</v>
      </c>
      <c r="F2512" s="103">
        <v>677974</v>
      </c>
      <c r="G2512" s="103">
        <v>8</v>
      </c>
      <c r="H2512" t="s">
        <v>54</v>
      </c>
      <c r="I2512" s="103"/>
    </row>
    <row r="2513" spans="1:9" x14ac:dyDescent="0.3">
      <c r="A2513" t="s">
        <v>5930</v>
      </c>
      <c r="B2513" t="s">
        <v>51</v>
      </c>
      <c r="C2513" t="s">
        <v>1763</v>
      </c>
      <c r="D2513" t="s">
        <v>5066</v>
      </c>
      <c r="E2513" s="103">
        <v>0.95446335622428724</v>
      </c>
      <c r="F2513" s="103">
        <v>677974</v>
      </c>
      <c r="G2513" s="103">
        <v>8</v>
      </c>
      <c r="H2513" t="s">
        <v>54</v>
      </c>
      <c r="I2513" s="103"/>
    </row>
    <row r="2514" spans="1:9" x14ac:dyDescent="0.3">
      <c r="A2514" t="s">
        <v>2026</v>
      </c>
      <c r="B2514" t="s">
        <v>51</v>
      </c>
      <c r="C2514" t="s">
        <v>1763</v>
      </c>
      <c r="D2514" t="s">
        <v>42</v>
      </c>
      <c r="E2514" s="103">
        <v>0.95507952201992952</v>
      </c>
      <c r="F2514" s="103">
        <v>677974</v>
      </c>
      <c r="G2514" s="103">
        <v>8</v>
      </c>
      <c r="H2514" t="s">
        <v>54</v>
      </c>
      <c r="I2514" s="103"/>
    </row>
    <row r="2515" spans="1:9" x14ac:dyDescent="0.3">
      <c r="A2515" t="s">
        <v>2027</v>
      </c>
      <c r="B2515" t="s">
        <v>51</v>
      </c>
      <c r="C2515" t="s">
        <v>1763</v>
      </c>
      <c r="D2515" t="s">
        <v>1763</v>
      </c>
      <c r="E2515" s="103">
        <v>1</v>
      </c>
      <c r="F2515" s="103">
        <v>677974</v>
      </c>
      <c r="G2515" s="103">
        <v>8</v>
      </c>
      <c r="H2515" t="s">
        <v>54</v>
      </c>
      <c r="I2515" s="103"/>
    </row>
    <row r="2516" spans="1:9" x14ac:dyDescent="0.3">
      <c r="A2516" t="s">
        <v>2028</v>
      </c>
      <c r="B2516" t="s">
        <v>51</v>
      </c>
      <c r="C2516" t="s">
        <v>1763</v>
      </c>
      <c r="D2516" t="s">
        <v>1764</v>
      </c>
      <c r="E2516" s="103">
        <v>0.72143520806047268</v>
      </c>
      <c r="F2516" s="103">
        <v>677974</v>
      </c>
      <c r="G2516" s="103">
        <v>8</v>
      </c>
      <c r="H2516" t="s">
        <v>54</v>
      </c>
      <c r="I2516" s="103"/>
    </row>
    <row r="2517" spans="1:9" x14ac:dyDescent="0.3">
      <c r="A2517" t="s">
        <v>2029</v>
      </c>
      <c r="B2517" t="s">
        <v>51</v>
      </c>
      <c r="C2517" t="s">
        <v>1763</v>
      </c>
      <c r="D2517" t="s">
        <v>340</v>
      </c>
      <c r="E2517" s="103">
        <v>0.93918552200362793</v>
      </c>
      <c r="F2517" s="103">
        <v>677974</v>
      </c>
      <c r="G2517" s="103">
        <v>8</v>
      </c>
      <c r="H2517" t="s">
        <v>54</v>
      </c>
      <c r="I2517" s="103"/>
    </row>
    <row r="2518" spans="1:9" x14ac:dyDescent="0.3">
      <c r="A2518" t="s">
        <v>2030</v>
      </c>
      <c r="B2518" t="s">
        <v>51</v>
      </c>
      <c r="C2518" t="s">
        <v>1763</v>
      </c>
      <c r="D2518" t="s">
        <v>777</v>
      </c>
      <c r="E2518" s="103">
        <v>2.481387482030923</v>
      </c>
      <c r="F2518" s="103">
        <v>677974</v>
      </c>
      <c r="G2518" s="103">
        <v>8</v>
      </c>
      <c r="H2518" t="s">
        <v>54</v>
      </c>
      <c r="I2518" s="103"/>
    </row>
    <row r="2519" spans="1:9" x14ac:dyDescent="0.3">
      <c r="A2519" t="s">
        <v>2031</v>
      </c>
      <c r="B2519" t="s">
        <v>51</v>
      </c>
      <c r="C2519" t="s">
        <v>1763</v>
      </c>
      <c r="D2519" t="s">
        <v>776</v>
      </c>
      <c r="E2519" s="103">
        <v>6.2826198987478703</v>
      </c>
      <c r="F2519" s="103">
        <v>677974</v>
      </c>
      <c r="G2519" s="103">
        <v>8</v>
      </c>
      <c r="H2519" t="s">
        <v>54</v>
      </c>
      <c r="I2519" s="103"/>
    </row>
    <row r="2520" spans="1:9" x14ac:dyDescent="0.3">
      <c r="A2520" t="s">
        <v>2032</v>
      </c>
      <c r="B2520" t="s">
        <v>51</v>
      </c>
      <c r="C2520" t="s">
        <v>1764</v>
      </c>
      <c r="D2520" t="s">
        <v>40</v>
      </c>
      <c r="E2520" s="103">
        <v>1.3585642017270583</v>
      </c>
      <c r="F2520" s="103">
        <v>677974</v>
      </c>
      <c r="G2520" s="103">
        <v>8</v>
      </c>
      <c r="H2520" t="s">
        <v>54</v>
      </c>
      <c r="I2520" s="103"/>
    </row>
    <row r="2521" spans="1:9" x14ac:dyDescent="0.3">
      <c r="A2521" t="s">
        <v>5931</v>
      </c>
      <c r="B2521" t="s">
        <v>51</v>
      </c>
      <c r="C2521" t="s">
        <v>1764</v>
      </c>
      <c r="D2521" t="s">
        <v>5064</v>
      </c>
      <c r="E2521" s="103">
        <v>1.4158572530044544</v>
      </c>
      <c r="F2521" s="103">
        <v>677974</v>
      </c>
      <c r="G2521" s="103">
        <v>8</v>
      </c>
      <c r="H2521" t="s">
        <v>54</v>
      </c>
      <c r="I2521" s="103"/>
    </row>
    <row r="2522" spans="1:9" x14ac:dyDescent="0.3">
      <c r="A2522" t="s">
        <v>5932</v>
      </c>
      <c r="B2522" t="s">
        <v>51</v>
      </c>
      <c r="C2522" t="s">
        <v>1764</v>
      </c>
      <c r="D2522" t="s">
        <v>5065</v>
      </c>
      <c r="E2522" s="103">
        <v>1.3585705351404116</v>
      </c>
      <c r="F2522" s="103">
        <v>677974</v>
      </c>
      <c r="G2522" s="103">
        <v>8</v>
      </c>
      <c r="H2522" t="s">
        <v>54</v>
      </c>
      <c r="I2522" s="103"/>
    </row>
    <row r="2523" spans="1:9" x14ac:dyDescent="0.3">
      <c r="A2523" t="s">
        <v>5933</v>
      </c>
      <c r="B2523" t="s">
        <v>51</v>
      </c>
      <c r="C2523" t="s">
        <v>1764</v>
      </c>
      <c r="D2523" t="s">
        <v>5066</v>
      </c>
      <c r="E2523" s="103">
        <v>1.4098556168335394</v>
      </c>
      <c r="F2523" s="103">
        <v>677974</v>
      </c>
      <c r="G2523" s="103">
        <v>8</v>
      </c>
      <c r="H2523" t="s">
        <v>54</v>
      </c>
      <c r="I2523" s="103"/>
    </row>
    <row r="2524" spans="1:9" x14ac:dyDescent="0.3">
      <c r="A2524" t="s">
        <v>2033</v>
      </c>
      <c r="B2524" t="s">
        <v>51</v>
      </c>
      <c r="C2524" t="s">
        <v>1764</v>
      </c>
      <c r="D2524" t="s">
        <v>42</v>
      </c>
      <c r="E2524" s="103">
        <v>1.4109775120775914</v>
      </c>
      <c r="F2524" s="103">
        <v>677974</v>
      </c>
      <c r="G2524" s="103">
        <v>8</v>
      </c>
      <c r="H2524" t="s">
        <v>54</v>
      </c>
      <c r="I2524" s="103"/>
    </row>
    <row r="2525" spans="1:9" x14ac:dyDescent="0.3">
      <c r="A2525" t="s">
        <v>2034</v>
      </c>
      <c r="B2525" t="s">
        <v>51</v>
      </c>
      <c r="C2525" t="s">
        <v>1764</v>
      </c>
      <c r="D2525" t="s">
        <v>1763</v>
      </c>
      <c r="E2525" s="103">
        <v>1.4752941316165413</v>
      </c>
      <c r="F2525" s="103">
        <v>677974</v>
      </c>
      <c r="G2525" s="103">
        <v>8</v>
      </c>
      <c r="H2525" t="s">
        <v>54</v>
      </c>
      <c r="I2525" s="103"/>
    </row>
    <row r="2526" spans="1:9" x14ac:dyDescent="0.3">
      <c r="A2526" t="s">
        <v>2035</v>
      </c>
      <c r="B2526" t="s">
        <v>51</v>
      </c>
      <c r="C2526" t="s">
        <v>1764</v>
      </c>
      <c r="D2526" t="s">
        <v>1764</v>
      </c>
      <c r="E2526" s="103">
        <v>1</v>
      </c>
      <c r="F2526" s="103">
        <v>677974</v>
      </c>
      <c r="G2526" s="103">
        <v>8</v>
      </c>
      <c r="H2526" t="s">
        <v>54</v>
      </c>
      <c r="I2526" s="103"/>
    </row>
    <row r="2527" spans="1:9" x14ac:dyDescent="0.3">
      <c r="A2527" t="s">
        <v>2036</v>
      </c>
      <c r="B2527" t="s">
        <v>51</v>
      </c>
      <c r="C2527" t="s">
        <v>1764</v>
      </c>
      <c r="D2527" t="s">
        <v>340</v>
      </c>
      <c r="E2527" s="103">
        <v>1.3882356608488911</v>
      </c>
      <c r="F2527" s="103">
        <v>677974</v>
      </c>
      <c r="G2527" s="103">
        <v>8</v>
      </c>
      <c r="H2527" t="s">
        <v>54</v>
      </c>
      <c r="I2527" s="103"/>
    </row>
    <row r="2528" spans="1:9" x14ac:dyDescent="0.3">
      <c r="A2528" t="s">
        <v>2037</v>
      </c>
      <c r="B2528" t="s">
        <v>51</v>
      </c>
      <c r="C2528" t="s">
        <v>1764</v>
      </c>
      <c r="D2528" t="s">
        <v>777</v>
      </c>
      <c r="E2528" s="103">
        <v>3.6212739272521088</v>
      </c>
      <c r="F2528" s="103">
        <v>677974</v>
      </c>
      <c r="G2528" s="103">
        <v>8</v>
      </c>
      <c r="H2528" t="s">
        <v>54</v>
      </c>
      <c r="I2528" s="103"/>
    </row>
    <row r="2529" spans="1:9" x14ac:dyDescent="0.3">
      <c r="A2529" t="s">
        <v>2038</v>
      </c>
      <c r="B2529" t="s">
        <v>51</v>
      </c>
      <c r="C2529" t="s">
        <v>1764</v>
      </c>
      <c r="D2529" t="s">
        <v>776</v>
      </c>
      <c r="E2529" s="103">
        <v>9.2141630484020975</v>
      </c>
      <c r="F2529" s="103">
        <v>677974</v>
      </c>
      <c r="G2529" s="103">
        <v>8</v>
      </c>
      <c r="H2529" t="s">
        <v>54</v>
      </c>
      <c r="I2529" s="103"/>
    </row>
    <row r="2530" spans="1:9" x14ac:dyDescent="0.3">
      <c r="A2530" t="s">
        <v>969</v>
      </c>
      <c r="B2530" t="s">
        <v>51</v>
      </c>
      <c r="C2530" t="s">
        <v>340</v>
      </c>
      <c r="D2530" t="s">
        <v>40</v>
      </c>
      <c r="E2530" s="103">
        <v>0.98937814612398234</v>
      </c>
      <c r="F2530" s="103">
        <v>677974</v>
      </c>
      <c r="G2530" s="103">
        <v>8</v>
      </c>
      <c r="H2530" t="s">
        <v>54</v>
      </c>
      <c r="I2530" s="103"/>
    </row>
    <row r="2531" spans="1:9" x14ac:dyDescent="0.3">
      <c r="A2531" t="s">
        <v>5934</v>
      </c>
      <c r="B2531" t="s">
        <v>51</v>
      </c>
      <c r="C2531" t="s">
        <v>340</v>
      </c>
      <c r="D2531" t="s">
        <v>5064</v>
      </c>
      <c r="E2531" s="103">
        <v>1.0275005496649225</v>
      </c>
      <c r="F2531" s="103">
        <v>677974</v>
      </c>
      <c r="G2531" s="103">
        <v>8</v>
      </c>
      <c r="H2531" t="s">
        <v>54</v>
      </c>
      <c r="I2531" s="103"/>
    </row>
    <row r="2532" spans="1:9" x14ac:dyDescent="0.3">
      <c r="A2532" t="s">
        <v>5935</v>
      </c>
      <c r="B2532" t="s">
        <v>51</v>
      </c>
      <c r="C2532" t="s">
        <v>340</v>
      </c>
      <c r="D2532" t="s">
        <v>5065</v>
      </c>
      <c r="E2532" s="103">
        <v>0.98957139561411223</v>
      </c>
      <c r="F2532" s="103">
        <v>677974</v>
      </c>
      <c r="G2532" s="103">
        <v>8</v>
      </c>
      <c r="H2532" t="s">
        <v>54</v>
      </c>
      <c r="I2532" s="103"/>
    </row>
    <row r="2533" spans="1:9" x14ac:dyDescent="0.3">
      <c r="A2533" t="s">
        <v>5936</v>
      </c>
      <c r="B2533" t="s">
        <v>51</v>
      </c>
      <c r="C2533" t="s">
        <v>340</v>
      </c>
      <c r="D2533" t="s">
        <v>5066</v>
      </c>
      <c r="E2533" s="103">
        <v>1.0230082142856767</v>
      </c>
      <c r="F2533" s="103">
        <v>677974</v>
      </c>
      <c r="G2533" s="103">
        <v>8</v>
      </c>
      <c r="H2533" t="s">
        <v>54</v>
      </c>
      <c r="I2533" s="103"/>
    </row>
    <row r="2534" spans="1:9" x14ac:dyDescent="0.3">
      <c r="A2534" t="s">
        <v>967</v>
      </c>
      <c r="B2534" t="s">
        <v>51</v>
      </c>
      <c r="C2534" t="s">
        <v>340</v>
      </c>
      <c r="D2534" t="s">
        <v>42</v>
      </c>
      <c r="E2534" s="103">
        <v>1.0245251881638182</v>
      </c>
      <c r="F2534" s="103">
        <v>677974</v>
      </c>
      <c r="G2534" s="103">
        <v>8</v>
      </c>
      <c r="H2534" t="s">
        <v>54</v>
      </c>
      <c r="I2534" s="103"/>
    </row>
    <row r="2535" spans="1:9" x14ac:dyDescent="0.3">
      <c r="A2535" t="s">
        <v>2039</v>
      </c>
      <c r="B2535" t="s">
        <v>51</v>
      </c>
      <c r="C2535" t="s">
        <v>340</v>
      </c>
      <c r="D2535" t="s">
        <v>1763</v>
      </c>
      <c r="E2535" s="103">
        <v>1.0760511525945211</v>
      </c>
      <c r="F2535" s="103">
        <v>677974</v>
      </c>
      <c r="G2535" s="103">
        <v>8</v>
      </c>
      <c r="H2535" t="s">
        <v>54</v>
      </c>
      <c r="I2535" s="103"/>
    </row>
    <row r="2536" spans="1:9" x14ac:dyDescent="0.3">
      <c r="A2536" t="s">
        <v>2040</v>
      </c>
      <c r="B2536" t="s">
        <v>51</v>
      </c>
      <c r="C2536" t="s">
        <v>340</v>
      </c>
      <c r="D2536" t="s">
        <v>1764</v>
      </c>
      <c r="E2536" s="103">
        <v>0.77780799435902892</v>
      </c>
      <c r="F2536" s="103">
        <v>677974</v>
      </c>
      <c r="G2536" s="103">
        <v>8</v>
      </c>
      <c r="H2536" t="s">
        <v>54</v>
      </c>
      <c r="I2536" s="103"/>
    </row>
    <row r="2537" spans="1:9" x14ac:dyDescent="0.3">
      <c r="A2537" t="s">
        <v>968</v>
      </c>
      <c r="B2537" t="s">
        <v>51</v>
      </c>
      <c r="C2537" t="s">
        <v>340</v>
      </c>
      <c r="D2537" t="s">
        <v>340</v>
      </c>
      <c r="E2537" s="103">
        <v>1</v>
      </c>
      <c r="F2537" s="103">
        <v>677974</v>
      </c>
      <c r="G2537" s="103">
        <v>8</v>
      </c>
      <c r="H2537" t="s">
        <v>54</v>
      </c>
      <c r="I2537" s="103"/>
    </row>
    <row r="2538" spans="1:9" x14ac:dyDescent="0.3">
      <c r="A2538" t="s">
        <v>680</v>
      </c>
      <c r="B2538" t="s">
        <v>51</v>
      </c>
      <c r="C2538" t="s">
        <v>340</v>
      </c>
      <c r="D2538" t="s">
        <v>777</v>
      </c>
      <c r="E2538" s="103">
        <v>2.6583090872927913</v>
      </c>
      <c r="F2538" s="103">
        <v>677974</v>
      </c>
      <c r="G2538" s="103">
        <v>8</v>
      </c>
      <c r="H2538" t="s">
        <v>54</v>
      </c>
      <c r="I2538" s="103"/>
    </row>
    <row r="2539" spans="1:9" x14ac:dyDescent="0.3">
      <c r="A2539" t="s">
        <v>684</v>
      </c>
      <c r="B2539" t="s">
        <v>51</v>
      </c>
      <c r="C2539" t="s">
        <v>340</v>
      </c>
      <c r="D2539" t="s">
        <v>776</v>
      </c>
      <c r="E2539" s="103">
        <v>6.7337132923879945</v>
      </c>
      <c r="F2539" s="103">
        <v>677974</v>
      </c>
      <c r="G2539" s="103">
        <v>8</v>
      </c>
      <c r="H2539" t="s">
        <v>54</v>
      </c>
      <c r="I2539" s="103"/>
    </row>
    <row r="2540" spans="1:9" x14ac:dyDescent="0.3">
      <c r="A2540" t="s">
        <v>8800</v>
      </c>
      <c r="B2540" t="s">
        <v>51</v>
      </c>
      <c r="C2540" t="s">
        <v>8750</v>
      </c>
      <c r="D2540" t="s">
        <v>40</v>
      </c>
      <c r="E2540" s="103">
        <v>3.6291686207956711E-2</v>
      </c>
      <c r="F2540" s="103">
        <v>677974</v>
      </c>
      <c r="G2540" s="103">
        <v>8</v>
      </c>
      <c r="H2540" t="s">
        <v>54</v>
      </c>
      <c r="I2540" s="103"/>
    </row>
    <row r="2541" spans="1:9" x14ac:dyDescent="0.3">
      <c r="A2541" t="s">
        <v>8960</v>
      </c>
      <c r="B2541" t="s">
        <v>51</v>
      </c>
      <c r="C2541" t="s">
        <v>8750</v>
      </c>
      <c r="D2541" t="s">
        <v>5064</v>
      </c>
      <c r="E2541" s="103">
        <v>3.7584666281290376E-2</v>
      </c>
      <c r="F2541" s="103">
        <v>677974</v>
      </c>
      <c r="G2541" s="103">
        <v>8</v>
      </c>
      <c r="H2541" t="s">
        <v>54</v>
      </c>
      <c r="I2541" s="103"/>
    </row>
    <row r="2542" spans="1:9" x14ac:dyDescent="0.3">
      <c r="A2542" t="s">
        <v>8961</v>
      </c>
      <c r="B2542" t="s">
        <v>51</v>
      </c>
      <c r="C2542" t="s">
        <v>8750</v>
      </c>
      <c r="D2542" t="s">
        <v>5065</v>
      </c>
      <c r="E2542" s="103">
        <v>3.6302914388006549E-2</v>
      </c>
      <c r="F2542" s="103">
        <v>677974</v>
      </c>
      <c r="G2542" s="103">
        <v>8</v>
      </c>
      <c r="H2542" t="s">
        <v>54</v>
      </c>
      <c r="I2542" s="103"/>
    </row>
    <row r="2543" spans="1:9" x14ac:dyDescent="0.3">
      <c r="A2543" t="s">
        <v>8962</v>
      </c>
      <c r="B2543" t="s">
        <v>51</v>
      </c>
      <c r="C2543" t="s">
        <v>8750</v>
      </c>
      <c r="D2543" t="s">
        <v>5066</v>
      </c>
      <c r="E2543" s="103">
        <v>3.7502347519470611E-2</v>
      </c>
      <c r="F2543" s="103">
        <v>677974</v>
      </c>
      <c r="G2543" s="103">
        <v>8</v>
      </c>
      <c r="H2543" t="s">
        <v>54</v>
      </c>
      <c r="I2543" s="103"/>
    </row>
    <row r="2544" spans="1:9" x14ac:dyDescent="0.3">
      <c r="A2544" t="s">
        <v>8801</v>
      </c>
      <c r="B2544" t="s">
        <v>51</v>
      </c>
      <c r="C2544" t="s">
        <v>8750</v>
      </c>
      <c r="D2544" t="s">
        <v>42</v>
      </c>
      <c r="E2544" s="103">
        <v>3.74849021795301E-2</v>
      </c>
      <c r="F2544" s="103">
        <v>677974</v>
      </c>
      <c r="G2544" s="103">
        <v>8</v>
      </c>
      <c r="H2544" t="s">
        <v>54</v>
      </c>
      <c r="I2544" s="103"/>
    </row>
    <row r="2545" spans="1:9" x14ac:dyDescent="0.3">
      <c r="A2545" t="s">
        <v>8802</v>
      </c>
      <c r="B2545" t="s">
        <v>51</v>
      </c>
      <c r="C2545" t="s">
        <v>8750</v>
      </c>
      <c r="D2545" t="s">
        <v>1763</v>
      </c>
      <c r="E2545" s="103">
        <v>3.9990956539106261E-2</v>
      </c>
      <c r="F2545" s="103">
        <v>677974</v>
      </c>
      <c r="G2545" s="103">
        <v>8</v>
      </c>
      <c r="H2545" t="s">
        <v>54</v>
      </c>
      <c r="I2545" s="103"/>
    </row>
    <row r="2546" spans="1:9" x14ac:dyDescent="0.3">
      <c r="A2546" t="s">
        <v>8803</v>
      </c>
      <c r="B2546" t="s">
        <v>51</v>
      </c>
      <c r="C2546" t="s">
        <v>8750</v>
      </c>
      <c r="D2546" t="s">
        <v>1764</v>
      </c>
      <c r="E2546" s="103">
        <v>2.9377285792630062E-2</v>
      </c>
      <c r="F2546" s="103">
        <v>677974</v>
      </c>
      <c r="G2546" s="103">
        <v>8</v>
      </c>
      <c r="H2546" t="s">
        <v>54</v>
      </c>
      <c r="I2546" s="103"/>
    </row>
    <row r="2547" spans="1:9" x14ac:dyDescent="0.3">
      <c r="A2547" t="s">
        <v>8804</v>
      </c>
      <c r="B2547" t="s">
        <v>51</v>
      </c>
      <c r="C2547" t="s">
        <v>8750</v>
      </c>
      <c r="D2547" t="s">
        <v>340</v>
      </c>
      <c r="E2547" s="103">
        <v>3.6741716078194139E-2</v>
      </c>
      <c r="F2547" s="103">
        <v>677974</v>
      </c>
      <c r="G2547" s="103">
        <v>8</v>
      </c>
      <c r="H2547" t="s">
        <v>54</v>
      </c>
      <c r="I2547" s="103"/>
    </row>
    <row r="2548" spans="1:9" x14ac:dyDescent="0.3">
      <c r="A2548" t="s">
        <v>8805</v>
      </c>
      <c r="B2548" t="s">
        <v>51</v>
      </c>
      <c r="C2548" t="s">
        <v>8750</v>
      </c>
      <c r="D2548" t="s">
        <v>777</v>
      </c>
      <c r="E2548" s="103">
        <v>9.7531365920100532E-2</v>
      </c>
      <c r="F2548" s="103">
        <v>677974</v>
      </c>
      <c r="G2548" s="103">
        <v>8</v>
      </c>
      <c r="H2548" t="s">
        <v>54</v>
      </c>
      <c r="I2548" s="103"/>
    </row>
    <row r="2549" spans="1:9" x14ac:dyDescent="0.3">
      <c r="A2549" t="s">
        <v>8806</v>
      </c>
      <c r="B2549" t="s">
        <v>51</v>
      </c>
      <c r="C2549" t="s">
        <v>8750</v>
      </c>
      <c r="D2549" t="s">
        <v>776</v>
      </c>
      <c r="E2549" s="103">
        <v>0.24651744865973219</v>
      </c>
      <c r="F2549" s="103">
        <v>677974</v>
      </c>
      <c r="G2549" s="103">
        <v>8</v>
      </c>
      <c r="H2549" t="s">
        <v>54</v>
      </c>
      <c r="I2549" s="103"/>
    </row>
    <row r="2550" spans="1:9" x14ac:dyDescent="0.3">
      <c r="A2550" t="s">
        <v>9079</v>
      </c>
      <c r="B2550" t="s">
        <v>51</v>
      </c>
      <c r="C2550" t="s">
        <v>9007</v>
      </c>
      <c r="D2550" t="s">
        <v>40</v>
      </c>
      <c r="E2550" s="103">
        <v>1.0008887637787123E-2</v>
      </c>
      <c r="F2550" s="103">
        <v>677974</v>
      </c>
      <c r="G2550" s="103">
        <v>8</v>
      </c>
      <c r="H2550" t="s">
        <v>54</v>
      </c>
      <c r="I2550" s="103"/>
    </row>
    <row r="2551" spans="1:9" x14ac:dyDescent="0.3">
      <c r="A2551" t="s">
        <v>9080</v>
      </c>
      <c r="B2551" t="s">
        <v>51</v>
      </c>
      <c r="C2551" t="s">
        <v>9007</v>
      </c>
      <c r="D2551" t="s">
        <v>5064</v>
      </c>
      <c r="E2551" s="103">
        <v>1.0341727287032199E-2</v>
      </c>
      <c r="F2551" s="103">
        <v>677974</v>
      </c>
      <c r="G2551" s="103">
        <v>8</v>
      </c>
      <c r="H2551" t="s">
        <v>54</v>
      </c>
      <c r="I2551" s="103"/>
    </row>
    <row r="2552" spans="1:9" x14ac:dyDescent="0.3">
      <c r="A2552" t="s">
        <v>9081</v>
      </c>
      <c r="B2552" t="s">
        <v>51</v>
      </c>
      <c r="C2552" t="s">
        <v>9007</v>
      </c>
      <c r="D2552" t="s">
        <v>5065</v>
      </c>
      <c r="E2552" s="103">
        <v>1.0009593268025292E-2</v>
      </c>
      <c r="F2552" s="103">
        <v>677974</v>
      </c>
      <c r="G2552" s="103">
        <v>8</v>
      </c>
      <c r="H2552" t="s">
        <v>54</v>
      </c>
      <c r="I2552" s="103"/>
    </row>
    <row r="2553" spans="1:9" x14ac:dyDescent="0.3">
      <c r="A2553" t="s">
        <v>9082</v>
      </c>
      <c r="B2553" t="s">
        <v>51</v>
      </c>
      <c r="C2553" t="s">
        <v>9007</v>
      </c>
      <c r="D2553" t="s">
        <v>5066</v>
      </c>
      <c r="E2553" s="103">
        <v>1.032157739180984E-2</v>
      </c>
      <c r="F2553" s="103">
        <v>677974</v>
      </c>
      <c r="G2553" s="103">
        <v>8</v>
      </c>
      <c r="H2553" t="s">
        <v>54</v>
      </c>
      <c r="I2553" s="103"/>
    </row>
    <row r="2554" spans="1:9" x14ac:dyDescent="0.3">
      <c r="A2554" t="s">
        <v>9083</v>
      </c>
      <c r="B2554" t="s">
        <v>51</v>
      </c>
      <c r="C2554" t="s">
        <v>9007</v>
      </c>
      <c r="D2554" t="s">
        <v>42</v>
      </c>
      <c r="E2554" s="103">
        <v>1.0315734571218267E-2</v>
      </c>
      <c r="F2554" s="103">
        <v>677974</v>
      </c>
      <c r="G2554" s="103">
        <v>8</v>
      </c>
      <c r="H2554" t="s">
        <v>54</v>
      </c>
      <c r="I2554" s="103"/>
    </row>
    <row r="2555" spans="1:9" x14ac:dyDescent="0.3">
      <c r="A2555" t="s">
        <v>9084</v>
      </c>
      <c r="B2555" t="s">
        <v>51</v>
      </c>
      <c r="C2555" t="s">
        <v>9007</v>
      </c>
      <c r="D2555" t="s">
        <v>1763</v>
      </c>
      <c r="E2555" s="103">
        <v>1.1063585087911448E-2</v>
      </c>
      <c r="F2555" s="103">
        <v>677974</v>
      </c>
      <c r="G2555" s="103">
        <v>8</v>
      </c>
      <c r="H2555" t="s">
        <v>54</v>
      </c>
      <c r="I2555" s="103"/>
    </row>
    <row r="2556" spans="1:9" x14ac:dyDescent="0.3">
      <c r="A2556" t="s">
        <v>9085</v>
      </c>
      <c r="B2556" t="s">
        <v>51</v>
      </c>
      <c r="C2556" t="s">
        <v>9007</v>
      </c>
      <c r="D2556" t="s">
        <v>1764</v>
      </c>
      <c r="E2556" s="103">
        <v>8.0838039953140903E-3</v>
      </c>
      <c r="F2556" s="103">
        <v>677974</v>
      </c>
      <c r="G2556" s="103">
        <v>8</v>
      </c>
      <c r="H2556" t="s">
        <v>54</v>
      </c>
      <c r="I2556" s="103"/>
    </row>
    <row r="2557" spans="1:9" x14ac:dyDescent="0.3">
      <c r="A2557" t="s">
        <v>9086</v>
      </c>
      <c r="B2557" t="s">
        <v>51</v>
      </c>
      <c r="C2557" t="s">
        <v>9007</v>
      </c>
      <c r="D2557" t="s">
        <v>340</v>
      </c>
      <c r="E2557" s="103">
        <v>1.0095521333419143E-2</v>
      </c>
      <c r="F2557" s="103">
        <v>677974</v>
      </c>
      <c r="G2557" s="103">
        <v>8</v>
      </c>
      <c r="H2557" t="s">
        <v>54</v>
      </c>
      <c r="I2557" s="103"/>
    </row>
    <row r="2558" spans="1:9" x14ac:dyDescent="0.3">
      <c r="A2558" t="s">
        <v>9087</v>
      </c>
      <c r="B2558" t="s">
        <v>51</v>
      </c>
      <c r="C2558" t="s">
        <v>9007</v>
      </c>
      <c r="D2558" t="s">
        <v>777</v>
      </c>
      <c r="E2558" s="103">
        <v>2.7132791928955468E-2</v>
      </c>
      <c r="F2558" s="103">
        <v>677974</v>
      </c>
      <c r="G2558" s="103">
        <v>8</v>
      </c>
      <c r="H2558" t="s">
        <v>54</v>
      </c>
      <c r="I2558" s="103"/>
    </row>
    <row r="2559" spans="1:9" x14ac:dyDescent="0.3">
      <c r="A2559" t="s">
        <v>9088</v>
      </c>
      <c r="B2559" t="s">
        <v>51</v>
      </c>
      <c r="C2559" t="s">
        <v>9007</v>
      </c>
      <c r="D2559" t="s">
        <v>776</v>
      </c>
      <c r="E2559" s="103">
        <v>6.8734835304530853E-2</v>
      </c>
      <c r="F2559" s="103">
        <v>677974</v>
      </c>
      <c r="G2559" s="103">
        <v>8</v>
      </c>
      <c r="H2559" t="s">
        <v>54</v>
      </c>
      <c r="I2559" s="103"/>
    </row>
    <row r="2560" spans="1:9" x14ac:dyDescent="0.3">
      <c r="A2560" t="s">
        <v>972</v>
      </c>
      <c r="B2560" t="s">
        <v>51</v>
      </c>
      <c r="C2560" t="s">
        <v>353</v>
      </c>
      <c r="D2560" t="s">
        <v>40</v>
      </c>
      <c r="E2560" s="103">
        <v>3.2927930155081865E-2</v>
      </c>
      <c r="F2560" s="103">
        <v>677974</v>
      </c>
      <c r="G2560" s="103">
        <v>8</v>
      </c>
      <c r="H2560" t="s">
        <v>54</v>
      </c>
      <c r="I2560" s="103"/>
    </row>
    <row r="2561" spans="1:9" x14ac:dyDescent="0.3">
      <c r="A2561" t="s">
        <v>5937</v>
      </c>
      <c r="B2561" t="s">
        <v>51</v>
      </c>
      <c r="C2561" t="s">
        <v>353</v>
      </c>
      <c r="D2561" t="s">
        <v>5064</v>
      </c>
      <c r="E2561" s="103">
        <v>3.5997037238055044E-2</v>
      </c>
      <c r="F2561" s="103">
        <v>677974</v>
      </c>
      <c r="G2561" s="103">
        <v>8</v>
      </c>
      <c r="H2561" t="s">
        <v>54</v>
      </c>
      <c r="I2561" s="103"/>
    </row>
    <row r="2562" spans="1:9" x14ac:dyDescent="0.3">
      <c r="A2562" t="s">
        <v>5938</v>
      </c>
      <c r="B2562" t="s">
        <v>51</v>
      </c>
      <c r="C2562" t="s">
        <v>353</v>
      </c>
      <c r="D2562" t="s">
        <v>5065</v>
      </c>
      <c r="E2562" s="103">
        <v>3.2927930155081865E-2</v>
      </c>
      <c r="F2562" s="103">
        <v>677974</v>
      </c>
      <c r="G2562" s="103">
        <v>8</v>
      </c>
      <c r="H2562" t="s">
        <v>54</v>
      </c>
      <c r="I2562" s="103"/>
    </row>
    <row r="2563" spans="1:9" x14ac:dyDescent="0.3">
      <c r="A2563" t="s">
        <v>5939</v>
      </c>
      <c r="B2563" t="s">
        <v>51</v>
      </c>
      <c r="C2563" t="s">
        <v>353</v>
      </c>
      <c r="D2563" t="s">
        <v>5066</v>
      </c>
      <c r="E2563" s="103">
        <v>3.5900509761981614E-2</v>
      </c>
      <c r="F2563" s="103">
        <v>677974</v>
      </c>
      <c r="G2563" s="103">
        <v>8</v>
      </c>
      <c r="H2563" t="s">
        <v>54</v>
      </c>
      <c r="I2563" s="103"/>
    </row>
    <row r="2564" spans="1:9" x14ac:dyDescent="0.3">
      <c r="A2564" t="s">
        <v>970</v>
      </c>
      <c r="B2564" t="s">
        <v>51</v>
      </c>
      <c r="C2564" t="s">
        <v>353</v>
      </c>
      <c r="D2564" t="s">
        <v>42</v>
      </c>
      <c r="E2564" s="103">
        <v>3.584326028869235E-2</v>
      </c>
      <c r="F2564" s="103">
        <v>677974</v>
      </c>
      <c r="G2564" s="103">
        <v>8</v>
      </c>
      <c r="H2564" t="s">
        <v>54</v>
      </c>
      <c r="I2564" s="103"/>
    </row>
    <row r="2565" spans="1:9" x14ac:dyDescent="0.3">
      <c r="A2565" t="s">
        <v>2045</v>
      </c>
      <c r="B2565" t="s">
        <v>51</v>
      </c>
      <c r="C2565" t="s">
        <v>353</v>
      </c>
      <c r="D2565" t="s">
        <v>1763</v>
      </c>
      <c r="E2565" s="103">
        <v>3.7458448144491077E-2</v>
      </c>
      <c r="F2565" s="103">
        <v>677974</v>
      </c>
      <c r="G2565" s="103">
        <v>8</v>
      </c>
      <c r="H2565" t="s">
        <v>54</v>
      </c>
      <c r="I2565" s="103"/>
    </row>
    <row r="2566" spans="1:9" x14ac:dyDescent="0.3">
      <c r="A2566" t="s">
        <v>2046</v>
      </c>
      <c r="B2566" t="s">
        <v>51</v>
      </c>
      <c r="C2566" t="s">
        <v>353</v>
      </c>
      <c r="D2566" t="s">
        <v>1764</v>
      </c>
      <c r="E2566" s="103">
        <v>2.4720469946927608E-2</v>
      </c>
      <c r="F2566" s="103">
        <v>677974</v>
      </c>
      <c r="G2566" s="103">
        <v>8</v>
      </c>
      <c r="H2566" t="s">
        <v>54</v>
      </c>
      <c r="I2566" s="103"/>
    </row>
    <row r="2567" spans="1:9" x14ac:dyDescent="0.3">
      <c r="A2567" t="s">
        <v>971</v>
      </c>
      <c r="B2567" t="s">
        <v>51</v>
      </c>
      <c r="C2567" t="s">
        <v>353</v>
      </c>
      <c r="D2567" t="s">
        <v>340</v>
      </c>
      <c r="E2567" s="103">
        <v>3.5513897976693846E-2</v>
      </c>
      <c r="F2567" s="103">
        <v>677974</v>
      </c>
      <c r="G2567" s="103">
        <v>8</v>
      </c>
      <c r="H2567" t="s">
        <v>54</v>
      </c>
      <c r="I2567" s="103"/>
    </row>
    <row r="2568" spans="1:9" x14ac:dyDescent="0.3">
      <c r="A2568" t="s">
        <v>688</v>
      </c>
      <c r="B2568" t="s">
        <v>51</v>
      </c>
      <c r="C2568" t="s">
        <v>353</v>
      </c>
      <c r="D2568" t="s">
        <v>777</v>
      </c>
      <c r="E2568" s="103">
        <v>8.7513438015551198E-2</v>
      </c>
      <c r="F2568" s="103">
        <v>677974</v>
      </c>
      <c r="G2568" s="103">
        <v>8</v>
      </c>
      <c r="H2568" t="s">
        <v>54</v>
      </c>
      <c r="I2568" s="103"/>
    </row>
    <row r="2569" spans="1:9" x14ac:dyDescent="0.3">
      <c r="A2569" t="s">
        <v>689</v>
      </c>
      <c r="B2569" t="s">
        <v>51</v>
      </c>
      <c r="C2569" t="s">
        <v>353</v>
      </c>
      <c r="D2569" t="s">
        <v>776</v>
      </c>
      <c r="E2569" s="103">
        <v>0.22290123048940294</v>
      </c>
      <c r="F2569" s="103">
        <v>677974</v>
      </c>
      <c r="G2569" s="103">
        <v>8</v>
      </c>
      <c r="H2569" t="s">
        <v>54</v>
      </c>
      <c r="I2569" s="103"/>
    </row>
    <row r="2570" spans="1:9" x14ac:dyDescent="0.3">
      <c r="A2570" t="s">
        <v>4515</v>
      </c>
      <c r="B2570" t="s">
        <v>51</v>
      </c>
      <c r="C2570" t="s">
        <v>4351</v>
      </c>
      <c r="D2570" t="s">
        <v>40</v>
      </c>
      <c r="E2570" s="103">
        <v>2.1813676596543282E-3</v>
      </c>
      <c r="F2570" s="103">
        <v>677974</v>
      </c>
      <c r="G2570" s="103">
        <v>8</v>
      </c>
      <c r="H2570" t="s">
        <v>54</v>
      </c>
      <c r="I2570" s="103"/>
    </row>
    <row r="2571" spans="1:9" x14ac:dyDescent="0.3">
      <c r="A2571" t="s">
        <v>5835</v>
      </c>
      <c r="B2571" t="s">
        <v>51</v>
      </c>
      <c r="C2571" t="s">
        <v>4351</v>
      </c>
      <c r="D2571" t="s">
        <v>5064</v>
      </c>
      <c r="E2571" s="103">
        <v>2.2822745008843678E-3</v>
      </c>
      <c r="F2571" s="103">
        <v>677974</v>
      </c>
      <c r="G2571" s="103">
        <v>8</v>
      </c>
      <c r="H2571" t="s">
        <v>54</v>
      </c>
      <c r="I2571" s="103"/>
    </row>
    <row r="2572" spans="1:9" x14ac:dyDescent="0.3">
      <c r="A2572" t="s">
        <v>5836</v>
      </c>
      <c r="B2572" t="s">
        <v>51</v>
      </c>
      <c r="C2572" t="s">
        <v>4351</v>
      </c>
      <c r="D2572" t="s">
        <v>5065</v>
      </c>
      <c r="E2572" s="103">
        <v>2.1854279220750996E-3</v>
      </c>
      <c r="F2572" s="103">
        <v>677974</v>
      </c>
      <c r="G2572" s="103">
        <v>8</v>
      </c>
      <c r="H2572" t="s">
        <v>54</v>
      </c>
      <c r="I2572" s="103"/>
    </row>
    <row r="2573" spans="1:9" x14ac:dyDescent="0.3">
      <c r="A2573" t="s">
        <v>5837</v>
      </c>
      <c r="B2573" t="s">
        <v>51</v>
      </c>
      <c r="C2573" t="s">
        <v>4351</v>
      </c>
      <c r="D2573" t="s">
        <v>5066</v>
      </c>
      <c r="E2573" s="103">
        <v>2.2019542541456914E-3</v>
      </c>
      <c r="F2573" s="103">
        <v>677974</v>
      </c>
      <c r="G2573" s="103">
        <v>8</v>
      </c>
      <c r="H2573" t="s">
        <v>54</v>
      </c>
      <c r="I2573" s="103"/>
    </row>
    <row r="2574" spans="1:9" x14ac:dyDescent="0.3">
      <c r="A2574" t="s">
        <v>4516</v>
      </c>
      <c r="B2574" t="s">
        <v>51</v>
      </c>
      <c r="C2574" t="s">
        <v>4351</v>
      </c>
      <c r="D2574" t="s">
        <v>42</v>
      </c>
      <c r="E2574" s="103">
        <v>2.2745751676512688E-3</v>
      </c>
      <c r="F2574" s="103">
        <v>677974</v>
      </c>
      <c r="G2574" s="103">
        <v>8</v>
      </c>
      <c r="H2574" t="s">
        <v>54</v>
      </c>
      <c r="I2574" s="103"/>
    </row>
    <row r="2575" spans="1:9" x14ac:dyDescent="0.3">
      <c r="A2575" t="s">
        <v>4517</v>
      </c>
      <c r="B2575" t="s">
        <v>51</v>
      </c>
      <c r="C2575" t="s">
        <v>4351</v>
      </c>
      <c r="D2575" t="s">
        <v>1763</v>
      </c>
      <c r="E2575" s="103">
        <v>2.4299723489693628E-3</v>
      </c>
      <c r="F2575" s="103">
        <v>677974</v>
      </c>
      <c r="G2575" s="103">
        <v>8</v>
      </c>
      <c r="H2575" t="s">
        <v>54</v>
      </c>
      <c r="I2575" s="103"/>
    </row>
    <row r="2576" spans="1:9" x14ac:dyDescent="0.3">
      <c r="A2576" t="s">
        <v>4518</v>
      </c>
      <c r="B2576" t="s">
        <v>51</v>
      </c>
      <c r="C2576" t="s">
        <v>4351</v>
      </c>
      <c r="D2576" t="s">
        <v>1764</v>
      </c>
      <c r="E2576" s="103">
        <v>1.829364754017823E-3</v>
      </c>
      <c r="F2576" s="103">
        <v>677974</v>
      </c>
      <c r="G2576" s="103">
        <v>8</v>
      </c>
      <c r="H2576" t="s">
        <v>54</v>
      </c>
      <c r="I2576" s="103"/>
    </row>
    <row r="2577" spans="1:9" x14ac:dyDescent="0.3">
      <c r="A2577" t="s">
        <v>4519</v>
      </c>
      <c r="B2577" t="s">
        <v>51</v>
      </c>
      <c r="C2577" t="s">
        <v>4351</v>
      </c>
      <c r="D2577" t="s">
        <v>340</v>
      </c>
      <c r="E2577" s="103">
        <v>2.1608837261290642E-3</v>
      </c>
      <c r="F2577" s="103">
        <v>677974</v>
      </c>
      <c r="G2577" s="103">
        <v>8</v>
      </c>
      <c r="H2577" t="s">
        <v>54</v>
      </c>
      <c r="I2577" s="103"/>
    </row>
    <row r="2578" spans="1:9" x14ac:dyDescent="0.3">
      <c r="A2578" t="s">
        <v>4520</v>
      </c>
      <c r="B2578" t="s">
        <v>51</v>
      </c>
      <c r="C2578" t="s">
        <v>4351</v>
      </c>
      <c r="D2578" t="s">
        <v>777</v>
      </c>
      <c r="E2578" s="103">
        <v>5.9848738500099816E-3</v>
      </c>
      <c r="F2578" s="103">
        <v>677974</v>
      </c>
      <c r="G2578" s="103">
        <v>8</v>
      </c>
      <c r="H2578" t="s">
        <v>54</v>
      </c>
      <c r="I2578" s="103"/>
    </row>
    <row r="2579" spans="1:9" x14ac:dyDescent="0.3">
      <c r="A2579" t="s">
        <v>4521</v>
      </c>
      <c r="B2579" t="s">
        <v>51</v>
      </c>
      <c r="C2579" t="s">
        <v>4351</v>
      </c>
      <c r="D2579" t="s">
        <v>776</v>
      </c>
      <c r="E2579" s="103">
        <v>1.5007504872270554E-2</v>
      </c>
      <c r="F2579" s="103">
        <v>677974</v>
      </c>
      <c r="G2579" s="103">
        <v>8</v>
      </c>
      <c r="H2579" t="s">
        <v>54</v>
      </c>
      <c r="I2579" s="103"/>
    </row>
    <row r="2580" spans="1:9" x14ac:dyDescent="0.3">
      <c r="A2580" t="s">
        <v>4501</v>
      </c>
      <c r="B2580" t="s">
        <v>51</v>
      </c>
      <c r="C2580" t="s">
        <v>4352</v>
      </c>
      <c r="D2580" t="s">
        <v>40</v>
      </c>
      <c r="E2580" s="103">
        <v>3.0978974477488205E-4</v>
      </c>
      <c r="F2580" s="103">
        <v>677974</v>
      </c>
      <c r="G2580" s="103">
        <v>8</v>
      </c>
      <c r="H2580" t="s">
        <v>54</v>
      </c>
      <c r="I2580" s="103"/>
    </row>
    <row r="2581" spans="1:9" x14ac:dyDescent="0.3">
      <c r="A2581" t="s">
        <v>5838</v>
      </c>
      <c r="B2581" t="s">
        <v>51</v>
      </c>
      <c r="C2581" t="s">
        <v>4352</v>
      </c>
      <c r="D2581" t="s">
        <v>5064</v>
      </c>
      <c r="E2581" s="103">
        <v>3.5051456931683213E-4</v>
      </c>
      <c r="F2581" s="103">
        <v>677974</v>
      </c>
      <c r="G2581" s="103">
        <v>8</v>
      </c>
      <c r="H2581" t="s">
        <v>54</v>
      </c>
      <c r="I2581" s="103"/>
    </row>
    <row r="2582" spans="1:9" x14ac:dyDescent="0.3">
      <c r="A2582" t="s">
        <v>5839</v>
      </c>
      <c r="B2582" t="s">
        <v>51</v>
      </c>
      <c r="C2582" t="s">
        <v>4352</v>
      </c>
      <c r="D2582" t="s">
        <v>5065</v>
      </c>
      <c r="E2582" s="103">
        <v>3.0978974477488205E-4</v>
      </c>
      <c r="F2582" s="103">
        <v>677974</v>
      </c>
      <c r="G2582" s="103">
        <v>8</v>
      </c>
      <c r="H2582" t="s">
        <v>54</v>
      </c>
      <c r="I2582" s="103"/>
    </row>
    <row r="2583" spans="1:9" x14ac:dyDescent="0.3">
      <c r="A2583" t="s">
        <v>5840</v>
      </c>
      <c r="B2583" t="s">
        <v>51</v>
      </c>
      <c r="C2583" t="s">
        <v>4352</v>
      </c>
      <c r="D2583" t="s">
        <v>5066</v>
      </c>
      <c r="E2583" s="103">
        <v>3.0978974477488205E-4</v>
      </c>
      <c r="F2583" s="103">
        <v>677974</v>
      </c>
      <c r="G2583" s="103">
        <v>8</v>
      </c>
      <c r="H2583" t="s">
        <v>54</v>
      </c>
      <c r="I2583" s="103"/>
    </row>
    <row r="2584" spans="1:9" x14ac:dyDescent="0.3">
      <c r="A2584" t="s">
        <v>4502</v>
      </c>
      <c r="B2584" t="s">
        <v>51</v>
      </c>
      <c r="C2584" t="s">
        <v>4352</v>
      </c>
      <c r="D2584" t="s">
        <v>42</v>
      </c>
      <c r="E2584" s="103">
        <v>3.4949090594061798E-4</v>
      </c>
      <c r="F2584" s="103">
        <v>677974</v>
      </c>
      <c r="G2584" s="103">
        <v>8</v>
      </c>
      <c r="H2584" t="s">
        <v>54</v>
      </c>
      <c r="I2584" s="103"/>
    </row>
    <row r="2585" spans="1:9" x14ac:dyDescent="0.3">
      <c r="A2585" t="s">
        <v>4503</v>
      </c>
      <c r="B2585" t="s">
        <v>51</v>
      </c>
      <c r="C2585" t="s">
        <v>4352</v>
      </c>
      <c r="D2585" t="s">
        <v>1763</v>
      </c>
      <c r="E2585" s="103">
        <v>3.7447563813559193E-4</v>
      </c>
      <c r="F2585" s="103">
        <v>677974</v>
      </c>
      <c r="G2585" s="103">
        <v>8</v>
      </c>
      <c r="H2585" t="s">
        <v>54</v>
      </c>
      <c r="I2585" s="103"/>
    </row>
    <row r="2586" spans="1:9" x14ac:dyDescent="0.3">
      <c r="A2586" t="s">
        <v>4504</v>
      </c>
      <c r="B2586" t="s">
        <v>51</v>
      </c>
      <c r="C2586" t="s">
        <v>4352</v>
      </c>
      <c r="D2586" t="s">
        <v>1764</v>
      </c>
      <c r="E2586" s="103">
        <v>3.2935808516971766E-4</v>
      </c>
      <c r="F2586" s="103">
        <v>677974</v>
      </c>
      <c r="G2586" s="103">
        <v>8</v>
      </c>
      <c r="H2586" t="s">
        <v>54</v>
      </c>
      <c r="I2586" s="103"/>
    </row>
    <row r="2587" spans="1:9" x14ac:dyDescent="0.3">
      <c r="A2587" t="s">
        <v>4505</v>
      </c>
      <c r="B2587" t="s">
        <v>51</v>
      </c>
      <c r="C2587" t="s">
        <v>4352</v>
      </c>
      <c r="D2587" t="s">
        <v>340</v>
      </c>
      <c r="E2587" s="103">
        <v>3.107464849438992E-4</v>
      </c>
      <c r="F2587" s="103">
        <v>677974</v>
      </c>
      <c r="G2587" s="103">
        <v>8</v>
      </c>
      <c r="H2587" t="s">
        <v>54</v>
      </c>
      <c r="I2587" s="103"/>
    </row>
    <row r="2588" spans="1:9" x14ac:dyDescent="0.3">
      <c r="A2588" t="s">
        <v>4506</v>
      </c>
      <c r="B2588" t="s">
        <v>51</v>
      </c>
      <c r="C2588" t="s">
        <v>4352</v>
      </c>
      <c r="D2588" t="s">
        <v>777</v>
      </c>
      <c r="E2588" s="103">
        <v>1.1124391322333608E-3</v>
      </c>
      <c r="F2588" s="103">
        <v>677974</v>
      </c>
      <c r="G2588" s="103">
        <v>8</v>
      </c>
      <c r="H2588" t="s">
        <v>54</v>
      </c>
      <c r="I2588" s="103"/>
    </row>
    <row r="2589" spans="1:9" x14ac:dyDescent="0.3">
      <c r="A2589" t="s">
        <v>4507</v>
      </c>
      <c r="B2589" t="s">
        <v>51</v>
      </c>
      <c r="C2589" t="s">
        <v>4352</v>
      </c>
      <c r="D2589" t="s">
        <v>776</v>
      </c>
      <c r="E2589" s="103">
        <v>2.3151313731953607E-3</v>
      </c>
      <c r="F2589" s="103">
        <v>677974</v>
      </c>
      <c r="G2589" s="103">
        <v>8</v>
      </c>
      <c r="H2589" t="s">
        <v>54</v>
      </c>
      <c r="I2589" s="103"/>
    </row>
    <row r="2590" spans="1:9" x14ac:dyDescent="0.3">
      <c r="A2590" t="s">
        <v>4508</v>
      </c>
      <c r="B2590" t="s">
        <v>51</v>
      </c>
      <c r="C2590" t="s">
        <v>4353</v>
      </c>
      <c r="D2590" t="s">
        <v>40</v>
      </c>
      <c r="E2590" s="103">
        <v>1.5281883977620772E-3</v>
      </c>
      <c r="F2590" s="103">
        <v>677974</v>
      </c>
      <c r="G2590" s="103">
        <v>8</v>
      </c>
      <c r="H2590" t="s">
        <v>54</v>
      </c>
      <c r="I2590" s="103"/>
    </row>
    <row r="2591" spans="1:9" x14ac:dyDescent="0.3">
      <c r="A2591" t="s">
        <v>5841</v>
      </c>
      <c r="B2591" t="s">
        <v>51</v>
      </c>
      <c r="C2591" t="s">
        <v>4353</v>
      </c>
      <c r="D2591" t="s">
        <v>5064</v>
      </c>
      <c r="E2591" s="103">
        <v>1.5785856885561366E-3</v>
      </c>
      <c r="F2591" s="103">
        <v>677974</v>
      </c>
      <c r="G2591" s="103">
        <v>8</v>
      </c>
      <c r="H2591" t="s">
        <v>54</v>
      </c>
      <c r="I2591" s="103"/>
    </row>
    <row r="2592" spans="1:9" x14ac:dyDescent="0.3">
      <c r="A2592" t="s">
        <v>5842</v>
      </c>
      <c r="B2592" t="s">
        <v>51</v>
      </c>
      <c r="C2592" t="s">
        <v>4353</v>
      </c>
      <c r="D2592" t="s">
        <v>5065</v>
      </c>
      <c r="E2592" s="103">
        <v>1.5281883977620772E-3</v>
      </c>
      <c r="F2592" s="103">
        <v>677974</v>
      </c>
      <c r="G2592" s="103">
        <v>8</v>
      </c>
      <c r="H2592" t="s">
        <v>54</v>
      </c>
      <c r="I2592" s="103"/>
    </row>
    <row r="2593" spans="1:9" x14ac:dyDescent="0.3">
      <c r="A2593" t="s">
        <v>5843</v>
      </c>
      <c r="B2593" t="s">
        <v>51</v>
      </c>
      <c r="C2593" t="s">
        <v>4353</v>
      </c>
      <c r="D2593" t="s">
        <v>5066</v>
      </c>
      <c r="E2593" s="103">
        <v>1.5419223220670001E-3</v>
      </c>
      <c r="F2593" s="103">
        <v>677974</v>
      </c>
      <c r="G2593" s="103">
        <v>8</v>
      </c>
      <c r="H2593" t="s">
        <v>54</v>
      </c>
      <c r="I2593" s="103"/>
    </row>
    <row r="2594" spans="1:9" x14ac:dyDescent="0.3">
      <c r="A2594" t="s">
        <v>4509</v>
      </c>
      <c r="B2594" t="s">
        <v>51</v>
      </c>
      <c r="C2594" t="s">
        <v>4353</v>
      </c>
      <c r="D2594" t="s">
        <v>42</v>
      </c>
      <c r="E2594" s="103">
        <v>1.5729736079259709E-3</v>
      </c>
      <c r="F2594" s="103">
        <v>677974</v>
      </c>
      <c r="G2594" s="103">
        <v>8</v>
      </c>
      <c r="H2594" t="s">
        <v>54</v>
      </c>
      <c r="I2594" s="103"/>
    </row>
    <row r="2595" spans="1:9" x14ac:dyDescent="0.3">
      <c r="A2595" t="s">
        <v>4510</v>
      </c>
      <c r="B2595" t="s">
        <v>51</v>
      </c>
      <c r="C2595" t="s">
        <v>4353</v>
      </c>
      <c r="D2595" t="s">
        <v>1763</v>
      </c>
      <c r="E2595" s="103">
        <v>1.6426044350783906E-3</v>
      </c>
      <c r="F2595" s="103">
        <v>677974</v>
      </c>
      <c r="G2595" s="103">
        <v>8</v>
      </c>
      <c r="H2595" t="s">
        <v>54</v>
      </c>
      <c r="I2595" s="103"/>
    </row>
    <row r="2596" spans="1:9" x14ac:dyDescent="0.3">
      <c r="A2596" t="s">
        <v>4511</v>
      </c>
      <c r="B2596" t="s">
        <v>51</v>
      </c>
      <c r="C2596" t="s">
        <v>4353</v>
      </c>
      <c r="D2596" t="s">
        <v>1764</v>
      </c>
      <c r="E2596" s="103">
        <v>1.1980679893422725E-3</v>
      </c>
      <c r="F2596" s="103">
        <v>677974</v>
      </c>
      <c r="G2596" s="103">
        <v>8</v>
      </c>
      <c r="H2596" t="s">
        <v>54</v>
      </c>
      <c r="I2596" s="103"/>
    </row>
    <row r="2597" spans="1:9" x14ac:dyDescent="0.3">
      <c r="A2597" t="s">
        <v>4512</v>
      </c>
      <c r="B2597" t="s">
        <v>51</v>
      </c>
      <c r="C2597" t="s">
        <v>4353</v>
      </c>
      <c r="D2597" t="s">
        <v>340</v>
      </c>
      <c r="E2597" s="103">
        <v>1.5208274038617949E-3</v>
      </c>
      <c r="F2597" s="103">
        <v>677974</v>
      </c>
      <c r="G2597" s="103">
        <v>8</v>
      </c>
      <c r="H2597" t="s">
        <v>54</v>
      </c>
      <c r="I2597" s="103"/>
    </row>
    <row r="2598" spans="1:9" x14ac:dyDescent="0.3">
      <c r="A2598" t="s">
        <v>4513</v>
      </c>
      <c r="B2598" t="s">
        <v>51</v>
      </c>
      <c r="C2598" t="s">
        <v>4353</v>
      </c>
      <c r="D2598" t="s">
        <v>777</v>
      </c>
      <c r="E2598" s="103">
        <v>3.9799246198491964E-3</v>
      </c>
      <c r="F2598" s="103">
        <v>677974</v>
      </c>
      <c r="G2598" s="103">
        <v>8</v>
      </c>
      <c r="H2598" t="s">
        <v>54</v>
      </c>
      <c r="I2598" s="103"/>
    </row>
    <row r="2599" spans="1:9" x14ac:dyDescent="0.3">
      <c r="A2599" t="s">
        <v>4514</v>
      </c>
      <c r="B2599" t="s">
        <v>51</v>
      </c>
      <c r="C2599" t="s">
        <v>4353</v>
      </c>
      <c r="D2599" t="s">
        <v>776</v>
      </c>
      <c r="E2599" s="103">
        <v>1.0356890608115838E-2</v>
      </c>
      <c r="F2599" s="103">
        <v>677974</v>
      </c>
      <c r="G2599" s="103">
        <v>8</v>
      </c>
      <c r="H2599" t="s">
        <v>54</v>
      </c>
      <c r="I2599" s="103"/>
    </row>
    <row r="2600" spans="1:9" x14ac:dyDescent="0.3">
      <c r="A2600" t="s">
        <v>7457</v>
      </c>
      <c r="B2600" t="s">
        <v>51</v>
      </c>
      <c r="C2600" t="s">
        <v>7386</v>
      </c>
      <c r="D2600" t="s">
        <v>40</v>
      </c>
      <c r="E2600" s="103">
        <v>3.2604368111607254E-4</v>
      </c>
      <c r="F2600" s="103">
        <v>677974</v>
      </c>
      <c r="G2600" s="103">
        <v>8</v>
      </c>
      <c r="H2600" t="s">
        <v>54</v>
      </c>
      <c r="I2600" s="103"/>
    </row>
    <row r="2601" spans="1:9" x14ac:dyDescent="0.3">
      <c r="A2601" t="s">
        <v>7458</v>
      </c>
      <c r="B2601" t="s">
        <v>51</v>
      </c>
      <c r="C2601" t="s">
        <v>7386</v>
      </c>
      <c r="D2601" t="s">
        <v>5064</v>
      </c>
      <c r="E2601" s="103">
        <v>3.3176814458933142E-4</v>
      </c>
      <c r="F2601" s="103">
        <v>677974</v>
      </c>
      <c r="G2601" s="103">
        <v>8</v>
      </c>
      <c r="H2601" t="s">
        <v>54</v>
      </c>
      <c r="I2601" s="103"/>
    </row>
    <row r="2602" spans="1:9" x14ac:dyDescent="0.3">
      <c r="A2602" t="s">
        <v>7459</v>
      </c>
      <c r="B2602" t="s">
        <v>51</v>
      </c>
      <c r="C2602" t="s">
        <v>7386</v>
      </c>
      <c r="D2602" t="s">
        <v>5065</v>
      </c>
      <c r="E2602" s="103">
        <v>3.2604368111607254E-4</v>
      </c>
      <c r="F2602" s="103">
        <v>677974</v>
      </c>
      <c r="G2602" s="103">
        <v>8</v>
      </c>
      <c r="H2602" t="s">
        <v>54</v>
      </c>
      <c r="I2602" s="103"/>
    </row>
    <row r="2603" spans="1:9" x14ac:dyDescent="0.3">
      <c r="A2603" t="s">
        <v>7460</v>
      </c>
      <c r="B2603" t="s">
        <v>51</v>
      </c>
      <c r="C2603" t="s">
        <v>7386</v>
      </c>
      <c r="D2603" t="s">
        <v>5066</v>
      </c>
      <c r="E2603" s="103">
        <v>3.2883608888174148E-4</v>
      </c>
      <c r="F2603" s="103">
        <v>677974</v>
      </c>
      <c r="G2603" s="103">
        <v>8</v>
      </c>
      <c r="H2603" t="s">
        <v>54</v>
      </c>
      <c r="I2603" s="103"/>
    </row>
    <row r="2604" spans="1:9" x14ac:dyDescent="0.3">
      <c r="A2604" t="s">
        <v>7461</v>
      </c>
      <c r="B2604" t="s">
        <v>51</v>
      </c>
      <c r="C2604" t="s">
        <v>7386</v>
      </c>
      <c r="D2604" t="s">
        <v>42</v>
      </c>
      <c r="E2604" s="103">
        <v>3.3070455536261242E-4</v>
      </c>
      <c r="F2604" s="103">
        <v>677974</v>
      </c>
      <c r="G2604" s="103">
        <v>8</v>
      </c>
      <c r="H2604" t="s">
        <v>54</v>
      </c>
      <c r="I2604" s="103"/>
    </row>
    <row r="2605" spans="1:9" x14ac:dyDescent="0.3">
      <c r="A2605" t="s">
        <v>7462</v>
      </c>
      <c r="B2605" t="s">
        <v>51</v>
      </c>
      <c r="C2605" t="s">
        <v>7386</v>
      </c>
      <c r="D2605" t="s">
        <v>1763</v>
      </c>
      <c r="E2605" s="103">
        <v>3.4428456907998733E-4</v>
      </c>
      <c r="F2605" s="103">
        <v>677974</v>
      </c>
      <c r="G2605" s="103">
        <v>8</v>
      </c>
      <c r="H2605" t="s">
        <v>54</v>
      </c>
      <c r="I2605" s="103"/>
    </row>
    <row r="2606" spans="1:9" x14ac:dyDescent="0.3">
      <c r="A2606" t="s">
        <v>7463</v>
      </c>
      <c r="B2606" t="s">
        <v>51</v>
      </c>
      <c r="C2606" t="s">
        <v>7386</v>
      </c>
      <c r="D2606" t="s">
        <v>1764</v>
      </c>
      <c r="E2606" s="103">
        <v>2.4331205087230656E-4</v>
      </c>
      <c r="F2606" s="103">
        <v>677974</v>
      </c>
      <c r="G2606" s="103">
        <v>8</v>
      </c>
      <c r="H2606" t="s">
        <v>54</v>
      </c>
      <c r="I2606" s="103"/>
    </row>
    <row r="2607" spans="1:9" x14ac:dyDescent="0.3">
      <c r="A2607" t="s">
        <v>7464</v>
      </c>
      <c r="B2607" t="s">
        <v>51</v>
      </c>
      <c r="C2607" t="s">
        <v>7386</v>
      </c>
      <c r="D2607" t="s">
        <v>340</v>
      </c>
      <c r="E2607" s="103">
        <v>3.2738845231786585E-4</v>
      </c>
      <c r="F2607" s="103">
        <v>677974</v>
      </c>
      <c r="G2607" s="103">
        <v>8</v>
      </c>
      <c r="H2607" t="s">
        <v>54</v>
      </c>
      <c r="I2607" s="103"/>
    </row>
    <row r="2608" spans="1:9" x14ac:dyDescent="0.3">
      <c r="A2608" t="s">
        <v>7465</v>
      </c>
      <c r="B2608" t="s">
        <v>51</v>
      </c>
      <c r="C2608" t="s">
        <v>7386</v>
      </c>
      <c r="D2608" t="s">
        <v>777</v>
      </c>
      <c r="E2608" s="103">
        <v>8.5124484336246355E-4</v>
      </c>
      <c r="F2608" s="103">
        <v>677974</v>
      </c>
      <c r="G2608" s="103">
        <v>8</v>
      </c>
      <c r="H2608" t="s">
        <v>54</v>
      </c>
      <c r="I2608" s="103"/>
    </row>
    <row r="2609" spans="1:9" x14ac:dyDescent="0.3">
      <c r="A2609" t="s">
        <v>7466</v>
      </c>
      <c r="B2609" t="s">
        <v>51</v>
      </c>
      <c r="C2609" t="s">
        <v>7386</v>
      </c>
      <c r="D2609" t="s">
        <v>776</v>
      </c>
      <c r="E2609" s="103">
        <v>2.2248061307143159E-3</v>
      </c>
      <c r="F2609" s="103">
        <v>677974</v>
      </c>
      <c r="G2609" s="103">
        <v>8</v>
      </c>
      <c r="H2609" t="s">
        <v>54</v>
      </c>
      <c r="I2609" s="103"/>
    </row>
    <row r="2610" spans="1:9" x14ac:dyDescent="0.3">
      <c r="A2610" t="s">
        <v>4929</v>
      </c>
      <c r="B2610" t="s">
        <v>51</v>
      </c>
      <c r="C2610" t="s">
        <v>4868</v>
      </c>
      <c r="D2610" t="s">
        <v>40</v>
      </c>
      <c r="E2610" s="103">
        <v>1.9156324031876712E-3</v>
      </c>
      <c r="F2610" s="103">
        <v>676064</v>
      </c>
      <c r="G2610" s="103">
        <v>9</v>
      </c>
      <c r="H2610" t="s">
        <v>54</v>
      </c>
      <c r="I2610" s="103"/>
    </row>
    <row r="2611" spans="1:9" x14ac:dyDescent="0.3">
      <c r="A2611" t="s">
        <v>6048</v>
      </c>
      <c r="B2611" t="s">
        <v>51</v>
      </c>
      <c r="C2611" t="s">
        <v>4868</v>
      </c>
      <c r="D2611" t="s">
        <v>5064</v>
      </c>
      <c r="E2611" s="103">
        <v>1.9913185251456229E-3</v>
      </c>
      <c r="F2611" s="103">
        <v>676064</v>
      </c>
      <c r="G2611" s="103">
        <v>9</v>
      </c>
      <c r="H2611" t="s">
        <v>54</v>
      </c>
      <c r="I2611" s="103"/>
    </row>
    <row r="2612" spans="1:9" x14ac:dyDescent="0.3">
      <c r="A2612" t="s">
        <v>6049</v>
      </c>
      <c r="B2612" t="s">
        <v>51</v>
      </c>
      <c r="C2612" t="s">
        <v>4868</v>
      </c>
      <c r="D2612" t="s">
        <v>5065</v>
      </c>
      <c r="E2612" s="103">
        <v>1.9015367442170787E-3</v>
      </c>
      <c r="F2612" s="103">
        <v>676064</v>
      </c>
      <c r="G2612" s="103">
        <v>9</v>
      </c>
      <c r="H2612" t="s">
        <v>54</v>
      </c>
      <c r="I2612" s="103"/>
    </row>
    <row r="2613" spans="1:9" x14ac:dyDescent="0.3">
      <c r="A2613" t="s">
        <v>6050</v>
      </c>
      <c r="B2613" t="s">
        <v>51</v>
      </c>
      <c r="C2613" t="s">
        <v>4868</v>
      </c>
      <c r="D2613" t="s">
        <v>5066</v>
      </c>
      <c r="E2613" s="103">
        <v>1.9376861531647687E-3</v>
      </c>
      <c r="F2613" s="103">
        <v>676064</v>
      </c>
      <c r="G2613" s="103">
        <v>9</v>
      </c>
      <c r="H2613" t="s">
        <v>54</v>
      </c>
      <c r="I2613" s="103"/>
    </row>
    <row r="2614" spans="1:9" x14ac:dyDescent="0.3">
      <c r="A2614" t="s">
        <v>4930</v>
      </c>
      <c r="B2614" t="s">
        <v>51</v>
      </c>
      <c r="C2614" t="s">
        <v>4868</v>
      </c>
      <c r="D2614" t="s">
        <v>42</v>
      </c>
      <c r="E2614" s="103">
        <v>1.986961305344182E-3</v>
      </c>
      <c r="F2614" s="103">
        <v>676064</v>
      </c>
      <c r="G2614" s="103">
        <v>9</v>
      </c>
      <c r="H2614" t="s">
        <v>54</v>
      </c>
      <c r="I2614" s="103"/>
    </row>
    <row r="2615" spans="1:9" x14ac:dyDescent="0.3">
      <c r="A2615" t="s">
        <v>4931</v>
      </c>
      <c r="B2615" t="s">
        <v>51</v>
      </c>
      <c r="C2615" t="s">
        <v>4868</v>
      </c>
      <c r="D2615" t="s">
        <v>1763</v>
      </c>
      <c r="E2615" s="103">
        <v>2.0779058333676623E-3</v>
      </c>
      <c r="F2615" s="103">
        <v>676064</v>
      </c>
      <c r="G2615" s="103">
        <v>9</v>
      </c>
      <c r="H2615" t="s">
        <v>54</v>
      </c>
      <c r="I2615" s="103"/>
    </row>
    <row r="2616" spans="1:9" x14ac:dyDescent="0.3">
      <c r="A2616" t="s">
        <v>4932</v>
      </c>
      <c r="B2616" t="s">
        <v>51</v>
      </c>
      <c r="C2616" t="s">
        <v>4868</v>
      </c>
      <c r="D2616" t="s">
        <v>1764</v>
      </c>
      <c r="E2616" s="103">
        <v>1.6521484099820689E-3</v>
      </c>
      <c r="F2616" s="103">
        <v>676064</v>
      </c>
      <c r="G2616" s="103">
        <v>9</v>
      </c>
      <c r="H2616" t="s">
        <v>54</v>
      </c>
      <c r="I2616" s="103"/>
    </row>
    <row r="2617" spans="1:9" x14ac:dyDescent="0.3">
      <c r="A2617" t="s">
        <v>4933</v>
      </c>
      <c r="B2617" t="s">
        <v>51</v>
      </c>
      <c r="C2617" t="s">
        <v>4868</v>
      </c>
      <c r="D2617" t="s">
        <v>340</v>
      </c>
      <c r="E2617" s="103">
        <v>1.9090532634489456E-3</v>
      </c>
      <c r="F2617" s="103">
        <v>676064</v>
      </c>
      <c r="G2617" s="103">
        <v>9</v>
      </c>
      <c r="H2617" t="s">
        <v>54</v>
      </c>
      <c r="I2617" s="103"/>
    </row>
    <row r="2618" spans="1:9" x14ac:dyDescent="0.3">
      <c r="A2618" t="s">
        <v>4934</v>
      </c>
      <c r="B2618" t="s">
        <v>51</v>
      </c>
      <c r="C2618" t="s">
        <v>4868</v>
      </c>
      <c r="D2618" t="s">
        <v>777</v>
      </c>
      <c r="E2618" s="103">
        <v>7.5248448069291382E-3</v>
      </c>
      <c r="F2618" s="103">
        <v>676064</v>
      </c>
      <c r="G2618" s="103">
        <v>9</v>
      </c>
      <c r="H2618" t="s">
        <v>54</v>
      </c>
      <c r="I2618" s="103"/>
    </row>
    <row r="2619" spans="1:9" x14ac:dyDescent="0.3">
      <c r="A2619" t="s">
        <v>4935</v>
      </c>
      <c r="B2619" t="s">
        <v>51</v>
      </c>
      <c r="C2619" t="s">
        <v>4868</v>
      </c>
      <c r="D2619" t="s">
        <v>776</v>
      </c>
      <c r="E2619" s="103">
        <v>1.858537842080922E-2</v>
      </c>
      <c r="F2619" s="103">
        <v>676064</v>
      </c>
      <c r="G2619" s="103">
        <v>9</v>
      </c>
      <c r="H2619" t="s">
        <v>54</v>
      </c>
      <c r="I2619" s="103"/>
    </row>
    <row r="2620" spans="1:9" x14ac:dyDescent="0.3">
      <c r="A2620" t="s">
        <v>999</v>
      </c>
      <c r="B2620" t="s">
        <v>51</v>
      </c>
      <c r="C2620" t="s">
        <v>36</v>
      </c>
      <c r="D2620" t="s">
        <v>40</v>
      </c>
      <c r="E2620" s="103">
        <v>6.1490898754386326E-5</v>
      </c>
      <c r="F2620" s="103">
        <v>676064</v>
      </c>
      <c r="G2620" s="103">
        <v>9</v>
      </c>
      <c r="H2620" t="s">
        <v>54</v>
      </c>
      <c r="I2620" s="103"/>
    </row>
    <row r="2621" spans="1:9" x14ac:dyDescent="0.3">
      <c r="A2621" t="s">
        <v>5952</v>
      </c>
      <c r="B2621" t="s">
        <v>51</v>
      </c>
      <c r="C2621" t="s">
        <v>36</v>
      </c>
      <c r="D2621" t="s">
        <v>5064</v>
      </c>
      <c r="E2621" s="103">
        <v>6.1578720270910879E-5</v>
      </c>
      <c r="F2621" s="103">
        <v>676064</v>
      </c>
      <c r="G2621" s="103">
        <v>9</v>
      </c>
      <c r="H2621" t="s">
        <v>54</v>
      </c>
      <c r="I2621" s="103"/>
    </row>
    <row r="2622" spans="1:9" x14ac:dyDescent="0.3">
      <c r="A2622" t="s">
        <v>5953</v>
      </c>
      <c r="B2622" t="s">
        <v>51</v>
      </c>
      <c r="C2622" t="s">
        <v>36</v>
      </c>
      <c r="D2622" t="s">
        <v>5065</v>
      </c>
      <c r="E2622" s="103">
        <v>6.1490898754386326E-5</v>
      </c>
      <c r="F2622" s="103">
        <v>676064</v>
      </c>
      <c r="G2622" s="103">
        <v>9</v>
      </c>
      <c r="H2622" t="s">
        <v>54</v>
      </c>
      <c r="I2622" s="103"/>
    </row>
    <row r="2623" spans="1:9" x14ac:dyDescent="0.3">
      <c r="A2623" t="s">
        <v>5954</v>
      </c>
      <c r="B2623" t="s">
        <v>51</v>
      </c>
      <c r="C2623" t="s">
        <v>36</v>
      </c>
      <c r="D2623" t="s">
        <v>5066</v>
      </c>
      <c r="E2623" s="103">
        <v>6.1490898754386326E-5</v>
      </c>
      <c r="F2623" s="103">
        <v>676064</v>
      </c>
      <c r="G2623" s="103">
        <v>9</v>
      </c>
      <c r="H2623" t="s">
        <v>54</v>
      </c>
      <c r="I2623" s="103"/>
    </row>
    <row r="2624" spans="1:9" x14ac:dyDescent="0.3">
      <c r="A2624" t="s">
        <v>997</v>
      </c>
      <c r="B2624" t="s">
        <v>51</v>
      </c>
      <c r="C2624" t="s">
        <v>36</v>
      </c>
      <c r="D2624" t="s">
        <v>42</v>
      </c>
      <c r="E2624" s="103">
        <v>6.1384176287209176E-5</v>
      </c>
      <c r="F2624" s="103">
        <v>676064</v>
      </c>
      <c r="G2624" s="103">
        <v>9</v>
      </c>
      <c r="H2624" t="s">
        <v>54</v>
      </c>
      <c r="I2624" s="103"/>
    </row>
    <row r="2625" spans="1:9" x14ac:dyDescent="0.3">
      <c r="A2625" t="s">
        <v>2081</v>
      </c>
      <c r="B2625" t="s">
        <v>51</v>
      </c>
      <c r="C2625" t="s">
        <v>36</v>
      </c>
      <c r="D2625" t="s">
        <v>1763</v>
      </c>
      <c r="E2625" s="103">
        <v>6.4881479887055296E-5</v>
      </c>
      <c r="F2625" s="103">
        <v>676064</v>
      </c>
      <c r="G2625" s="103">
        <v>9</v>
      </c>
      <c r="H2625" t="s">
        <v>54</v>
      </c>
      <c r="I2625" s="103"/>
    </row>
    <row r="2626" spans="1:9" x14ac:dyDescent="0.3">
      <c r="A2626" t="s">
        <v>2082</v>
      </c>
      <c r="B2626" t="s">
        <v>51</v>
      </c>
      <c r="C2626" t="s">
        <v>36</v>
      </c>
      <c r="D2626" t="s">
        <v>1764</v>
      </c>
      <c r="E2626" s="103">
        <v>5.375279976284934E-5</v>
      </c>
      <c r="F2626" s="103">
        <v>676064</v>
      </c>
      <c r="G2626" s="103">
        <v>9</v>
      </c>
      <c r="H2626" t="s">
        <v>54</v>
      </c>
      <c r="I2626" s="103"/>
    </row>
    <row r="2627" spans="1:9" x14ac:dyDescent="0.3">
      <c r="A2627" t="s">
        <v>998</v>
      </c>
      <c r="B2627" t="s">
        <v>51</v>
      </c>
      <c r="C2627" t="s">
        <v>36</v>
      </c>
      <c r="D2627" t="s">
        <v>340</v>
      </c>
      <c r="E2627" s="103">
        <v>6.0343695183928958E-5</v>
      </c>
      <c r="F2627" s="103">
        <v>676064</v>
      </c>
      <c r="G2627" s="103">
        <v>9</v>
      </c>
      <c r="H2627" t="s">
        <v>54</v>
      </c>
      <c r="I2627" s="103"/>
    </row>
    <row r="2628" spans="1:9" x14ac:dyDescent="0.3">
      <c r="A2628" t="s">
        <v>724</v>
      </c>
      <c r="B2628" t="s">
        <v>51</v>
      </c>
      <c r="C2628" t="s">
        <v>36</v>
      </c>
      <c r="D2628" t="s">
        <v>777</v>
      </c>
      <c r="E2628" s="103">
        <v>3.038044628524453E-4</v>
      </c>
      <c r="F2628" s="103">
        <v>676064</v>
      </c>
      <c r="G2628" s="103">
        <v>9</v>
      </c>
      <c r="H2628" t="s">
        <v>54</v>
      </c>
      <c r="I2628" s="103"/>
    </row>
    <row r="2629" spans="1:9" x14ac:dyDescent="0.3">
      <c r="A2629" t="s">
        <v>725</v>
      </c>
      <c r="B2629" t="s">
        <v>51</v>
      </c>
      <c r="C2629" t="s">
        <v>36</v>
      </c>
      <c r="D2629" t="s">
        <v>776</v>
      </c>
      <c r="E2629" s="103">
        <v>6.8632326281927412E-4</v>
      </c>
      <c r="F2629" s="103">
        <v>676064</v>
      </c>
      <c r="G2629" s="103">
        <v>9</v>
      </c>
      <c r="H2629" t="s">
        <v>54</v>
      </c>
      <c r="I2629" s="103"/>
    </row>
    <row r="2630" spans="1:9" x14ac:dyDescent="0.3">
      <c r="A2630" t="s">
        <v>1002</v>
      </c>
      <c r="B2630" t="s">
        <v>51</v>
      </c>
      <c r="C2630" t="s">
        <v>37</v>
      </c>
      <c r="D2630" t="s">
        <v>40</v>
      </c>
      <c r="E2630" s="103">
        <v>3.0010795079714433E-2</v>
      </c>
      <c r="F2630" s="103">
        <v>676064</v>
      </c>
      <c r="G2630" s="103">
        <v>9</v>
      </c>
      <c r="H2630" t="s">
        <v>54</v>
      </c>
      <c r="I2630" s="103"/>
    </row>
    <row r="2631" spans="1:9" x14ac:dyDescent="0.3">
      <c r="A2631" t="s">
        <v>5955</v>
      </c>
      <c r="B2631" t="s">
        <v>51</v>
      </c>
      <c r="C2631" t="s">
        <v>37</v>
      </c>
      <c r="D2631" t="s">
        <v>5064</v>
      </c>
      <c r="E2631" s="103">
        <v>3.0785120424257233E-2</v>
      </c>
      <c r="F2631" s="103">
        <v>676064</v>
      </c>
      <c r="G2631" s="103">
        <v>9</v>
      </c>
      <c r="H2631" t="s">
        <v>54</v>
      </c>
      <c r="I2631" s="103"/>
    </row>
    <row r="2632" spans="1:9" x14ac:dyDescent="0.3">
      <c r="A2632" t="s">
        <v>5956</v>
      </c>
      <c r="B2632" t="s">
        <v>51</v>
      </c>
      <c r="C2632" t="s">
        <v>37</v>
      </c>
      <c r="D2632" t="s">
        <v>5065</v>
      </c>
      <c r="E2632" s="103">
        <v>2.9255670500589918E-2</v>
      </c>
      <c r="F2632" s="103">
        <v>676064</v>
      </c>
      <c r="G2632" s="103">
        <v>9</v>
      </c>
      <c r="H2632" t="s">
        <v>54</v>
      </c>
      <c r="I2632" s="103"/>
    </row>
    <row r="2633" spans="1:9" x14ac:dyDescent="0.3">
      <c r="A2633" t="s">
        <v>5957</v>
      </c>
      <c r="B2633" t="s">
        <v>51</v>
      </c>
      <c r="C2633" t="s">
        <v>37</v>
      </c>
      <c r="D2633" t="s">
        <v>5066</v>
      </c>
      <c r="E2633" s="103">
        <v>3.0023913527030335E-2</v>
      </c>
      <c r="F2633" s="103">
        <v>676064</v>
      </c>
      <c r="G2633" s="103">
        <v>9</v>
      </c>
      <c r="H2633" t="s">
        <v>54</v>
      </c>
      <c r="I2633" s="103"/>
    </row>
    <row r="2634" spans="1:9" x14ac:dyDescent="0.3">
      <c r="A2634" t="s">
        <v>1000</v>
      </c>
      <c r="B2634" t="s">
        <v>51</v>
      </c>
      <c r="C2634" t="s">
        <v>37</v>
      </c>
      <c r="D2634" t="s">
        <v>42</v>
      </c>
      <c r="E2634" s="103">
        <v>3.0741823784613469E-2</v>
      </c>
      <c r="F2634" s="103">
        <v>676064</v>
      </c>
      <c r="G2634" s="103">
        <v>9</v>
      </c>
      <c r="H2634" t="s">
        <v>54</v>
      </c>
      <c r="I2634" s="103"/>
    </row>
    <row r="2635" spans="1:9" x14ac:dyDescent="0.3">
      <c r="A2635" t="s">
        <v>2049</v>
      </c>
      <c r="B2635" t="s">
        <v>51</v>
      </c>
      <c r="C2635" t="s">
        <v>37</v>
      </c>
      <c r="D2635" t="s">
        <v>1763</v>
      </c>
      <c r="E2635" s="103">
        <v>3.2426062433673082E-2</v>
      </c>
      <c r="F2635" s="103">
        <v>676064</v>
      </c>
      <c r="G2635" s="103">
        <v>9</v>
      </c>
      <c r="H2635" t="s">
        <v>54</v>
      </c>
      <c r="I2635" s="103"/>
    </row>
    <row r="2636" spans="1:9" x14ac:dyDescent="0.3">
      <c r="A2636" t="s">
        <v>2050</v>
      </c>
      <c r="B2636" t="s">
        <v>51</v>
      </c>
      <c r="C2636" t="s">
        <v>37</v>
      </c>
      <c r="D2636" t="s">
        <v>1764</v>
      </c>
      <c r="E2636" s="103">
        <v>2.6759182191468889E-2</v>
      </c>
      <c r="F2636" s="103">
        <v>676064</v>
      </c>
      <c r="G2636" s="103">
        <v>9</v>
      </c>
      <c r="H2636" t="s">
        <v>54</v>
      </c>
      <c r="I2636" s="103"/>
    </row>
    <row r="2637" spans="1:9" x14ac:dyDescent="0.3">
      <c r="A2637" t="s">
        <v>1001</v>
      </c>
      <c r="B2637" t="s">
        <v>51</v>
      </c>
      <c r="C2637" t="s">
        <v>37</v>
      </c>
      <c r="D2637" t="s">
        <v>340</v>
      </c>
      <c r="E2637" s="103">
        <v>2.9695296333554024E-2</v>
      </c>
      <c r="F2637" s="103">
        <v>676064</v>
      </c>
      <c r="G2637" s="103">
        <v>9</v>
      </c>
      <c r="H2637" t="s">
        <v>54</v>
      </c>
      <c r="I2637" s="103"/>
    </row>
    <row r="2638" spans="1:9" x14ac:dyDescent="0.3">
      <c r="A2638" t="s">
        <v>726</v>
      </c>
      <c r="B2638" t="s">
        <v>51</v>
      </c>
      <c r="C2638" t="s">
        <v>37</v>
      </c>
      <c r="D2638" t="s">
        <v>777</v>
      </c>
      <c r="E2638" s="103">
        <v>0.1119421913457819</v>
      </c>
      <c r="F2638" s="103">
        <v>676064</v>
      </c>
      <c r="G2638" s="103">
        <v>9</v>
      </c>
      <c r="H2638" t="s">
        <v>54</v>
      </c>
      <c r="I2638" s="103"/>
    </row>
    <row r="2639" spans="1:9" x14ac:dyDescent="0.3">
      <c r="A2639" t="s">
        <v>727</v>
      </c>
      <c r="B2639" t="s">
        <v>51</v>
      </c>
      <c r="C2639" t="s">
        <v>37</v>
      </c>
      <c r="D2639" t="s">
        <v>776</v>
      </c>
      <c r="E2639" s="103">
        <v>0.28769428311815604</v>
      </c>
      <c r="F2639" s="103">
        <v>676064</v>
      </c>
      <c r="G2639" s="103">
        <v>9</v>
      </c>
      <c r="H2639" t="s">
        <v>54</v>
      </c>
      <c r="I2639" s="103"/>
    </row>
    <row r="2640" spans="1:9" x14ac:dyDescent="0.3">
      <c r="A2640" t="s">
        <v>1005</v>
      </c>
      <c r="B2640" t="s">
        <v>51</v>
      </c>
      <c r="C2640" t="s">
        <v>38</v>
      </c>
      <c r="D2640" t="s">
        <v>40</v>
      </c>
      <c r="E2640" s="103">
        <v>1.0008109051319073E-3</v>
      </c>
      <c r="F2640" s="103">
        <v>676064</v>
      </c>
      <c r="G2640" s="103">
        <v>9</v>
      </c>
      <c r="H2640" t="s">
        <v>54</v>
      </c>
      <c r="I2640" s="103"/>
    </row>
    <row r="2641" spans="1:9" x14ac:dyDescent="0.3">
      <c r="A2641" t="s">
        <v>5958</v>
      </c>
      <c r="B2641" t="s">
        <v>51</v>
      </c>
      <c r="C2641" t="s">
        <v>38</v>
      </c>
      <c r="D2641" t="s">
        <v>5064</v>
      </c>
      <c r="E2641" s="103">
        <v>1.0295470715985535E-3</v>
      </c>
      <c r="F2641" s="103">
        <v>676064</v>
      </c>
      <c r="G2641" s="103">
        <v>9</v>
      </c>
      <c r="H2641" t="s">
        <v>54</v>
      </c>
      <c r="I2641" s="103"/>
    </row>
    <row r="2642" spans="1:9" x14ac:dyDescent="0.3">
      <c r="A2642" t="s">
        <v>5959</v>
      </c>
      <c r="B2642" t="s">
        <v>51</v>
      </c>
      <c r="C2642" t="s">
        <v>38</v>
      </c>
      <c r="D2642" t="s">
        <v>5065</v>
      </c>
      <c r="E2642" s="103">
        <v>1.0008109051319073E-3</v>
      </c>
      <c r="F2642" s="103">
        <v>676064</v>
      </c>
      <c r="G2642" s="103">
        <v>9</v>
      </c>
      <c r="H2642" t="s">
        <v>54</v>
      </c>
      <c r="I2642" s="103"/>
    </row>
    <row r="2643" spans="1:9" x14ac:dyDescent="0.3">
      <c r="A2643" t="s">
        <v>5960</v>
      </c>
      <c r="B2643" t="s">
        <v>51</v>
      </c>
      <c r="C2643" t="s">
        <v>38</v>
      </c>
      <c r="D2643" t="s">
        <v>5066</v>
      </c>
      <c r="E2643" s="103">
        <v>1.029411092070421E-3</v>
      </c>
      <c r="F2643" s="103">
        <v>676064</v>
      </c>
      <c r="G2643" s="103">
        <v>9</v>
      </c>
      <c r="H2643" t="s">
        <v>54</v>
      </c>
      <c r="I2643" s="103"/>
    </row>
    <row r="2644" spans="1:9" x14ac:dyDescent="0.3">
      <c r="A2644" t="s">
        <v>1003</v>
      </c>
      <c r="B2644" t="s">
        <v>51</v>
      </c>
      <c r="C2644" t="s">
        <v>38</v>
      </c>
      <c r="D2644" t="s">
        <v>42</v>
      </c>
      <c r="E2644" s="103">
        <v>1.0281623004641781E-3</v>
      </c>
      <c r="F2644" s="103">
        <v>676064</v>
      </c>
      <c r="G2644" s="103">
        <v>9</v>
      </c>
      <c r="H2644" t="s">
        <v>54</v>
      </c>
      <c r="I2644" s="103"/>
    </row>
    <row r="2645" spans="1:9" x14ac:dyDescent="0.3">
      <c r="A2645" t="s">
        <v>2051</v>
      </c>
      <c r="B2645" t="s">
        <v>51</v>
      </c>
      <c r="C2645" t="s">
        <v>38</v>
      </c>
      <c r="D2645" t="s">
        <v>1763</v>
      </c>
      <c r="E2645" s="103">
        <v>1.0801235884793454E-3</v>
      </c>
      <c r="F2645" s="103">
        <v>676064</v>
      </c>
      <c r="G2645" s="103">
        <v>9</v>
      </c>
      <c r="H2645" t="s">
        <v>54</v>
      </c>
      <c r="I2645" s="103"/>
    </row>
    <row r="2646" spans="1:9" x14ac:dyDescent="0.3">
      <c r="A2646" t="s">
        <v>2052</v>
      </c>
      <c r="B2646" t="s">
        <v>51</v>
      </c>
      <c r="C2646" t="s">
        <v>38</v>
      </c>
      <c r="D2646" t="s">
        <v>1764</v>
      </c>
      <c r="E2646" s="103">
        <v>9.1821069241062952E-4</v>
      </c>
      <c r="F2646" s="103">
        <v>676064</v>
      </c>
      <c r="G2646" s="103">
        <v>9</v>
      </c>
      <c r="H2646" t="s">
        <v>54</v>
      </c>
      <c r="I2646" s="103"/>
    </row>
    <row r="2647" spans="1:9" x14ac:dyDescent="0.3">
      <c r="A2647" t="s">
        <v>1004</v>
      </c>
      <c r="B2647" t="s">
        <v>51</v>
      </c>
      <c r="C2647" t="s">
        <v>38</v>
      </c>
      <c r="D2647" t="s">
        <v>340</v>
      </c>
      <c r="E2647" s="103">
        <v>9.3713157238103939E-4</v>
      </c>
      <c r="F2647" s="103">
        <v>676064</v>
      </c>
      <c r="G2647" s="103">
        <v>9</v>
      </c>
      <c r="H2647" t="s">
        <v>54</v>
      </c>
      <c r="I2647" s="103"/>
    </row>
    <row r="2648" spans="1:9" x14ac:dyDescent="0.3">
      <c r="A2648" t="s">
        <v>728</v>
      </c>
      <c r="B2648" t="s">
        <v>51</v>
      </c>
      <c r="C2648" t="s">
        <v>38</v>
      </c>
      <c r="D2648" t="s">
        <v>777</v>
      </c>
      <c r="E2648" s="103">
        <v>4.2088540772706193E-3</v>
      </c>
      <c r="F2648" s="103">
        <v>676064</v>
      </c>
      <c r="G2648" s="103">
        <v>9</v>
      </c>
      <c r="H2648" t="s">
        <v>54</v>
      </c>
      <c r="I2648" s="103"/>
    </row>
    <row r="2649" spans="1:9" x14ac:dyDescent="0.3">
      <c r="A2649" t="s">
        <v>729</v>
      </c>
      <c r="B2649" t="s">
        <v>51</v>
      </c>
      <c r="C2649" t="s">
        <v>38</v>
      </c>
      <c r="D2649" t="s">
        <v>776</v>
      </c>
      <c r="E2649" s="103">
        <v>9.8476946824644831E-3</v>
      </c>
      <c r="F2649" s="103">
        <v>676064</v>
      </c>
      <c r="G2649" s="103">
        <v>9</v>
      </c>
      <c r="H2649" t="s">
        <v>54</v>
      </c>
      <c r="I2649" s="103"/>
    </row>
    <row r="2650" spans="1:9" x14ac:dyDescent="0.3">
      <c r="A2650" t="s">
        <v>1008</v>
      </c>
      <c r="B2650" t="s">
        <v>51</v>
      </c>
      <c r="C2650" t="s">
        <v>39</v>
      </c>
      <c r="D2650" t="s">
        <v>40</v>
      </c>
      <c r="E2650" s="103">
        <v>5.4961282244642874E-7</v>
      </c>
      <c r="F2650" s="103">
        <v>676064</v>
      </c>
      <c r="G2650" s="103">
        <v>9</v>
      </c>
      <c r="H2650" t="s">
        <v>54</v>
      </c>
      <c r="I2650" s="103"/>
    </row>
    <row r="2651" spans="1:9" x14ac:dyDescent="0.3">
      <c r="A2651" t="s">
        <v>5961</v>
      </c>
      <c r="B2651" t="s">
        <v>51</v>
      </c>
      <c r="C2651" t="s">
        <v>39</v>
      </c>
      <c r="D2651" t="s">
        <v>5064</v>
      </c>
      <c r="E2651" s="103">
        <v>5.9085006267279683E-7</v>
      </c>
      <c r="F2651" s="103">
        <v>676064</v>
      </c>
      <c r="G2651" s="103">
        <v>9</v>
      </c>
      <c r="H2651" t="s">
        <v>54</v>
      </c>
      <c r="I2651" s="103"/>
    </row>
    <row r="2652" spans="1:9" x14ac:dyDescent="0.3">
      <c r="A2652" t="s">
        <v>5962</v>
      </c>
      <c r="B2652" t="s">
        <v>51</v>
      </c>
      <c r="C2652" t="s">
        <v>39</v>
      </c>
      <c r="D2652" t="s">
        <v>5065</v>
      </c>
      <c r="E2652" s="103">
        <v>5.4961282244642874E-7</v>
      </c>
      <c r="F2652" s="103">
        <v>676064</v>
      </c>
      <c r="G2652" s="103">
        <v>9</v>
      </c>
      <c r="H2652" t="s">
        <v>54</v>
      </c>
      <c r="I2652" s="103"/>
    </row>
    <row r="2653" spans="1:9" x14ac:dyDescent="0.3">
      <c r="A2653" t="s">
        <v>5963</v>
      </c>
      <c r="B2653" t="s">
        <v>51</v>
      </c>
      <c r="C2653" t="s">
        <v>39</v>
      </c>
      <c r="D2653" t="s">
        <v>5066</v>
      </c>
      <c r="E2653" s="103">
        <v>5.8919764963615918E-7</v>
      </c>
      <c r="F2653" s="103">
        <v>676064</v>
      </c>
      <c r="G2653" s="103">
        <v>9</v>
      </c>
      <c r="H2653" t="s">
        <v>54</v>
      </c>
      <c r="I2653" s="103"/>
    </row>
    <row r="2654" spans="1:9" x14ac:dyDescent="0.3">
      <c r="A2654" t="s">
        <v>1006</v>
      </c>
      <c r="B2654" t="s">
        <v>51</v>
      </c>
      <c r="C2654" t="s">
        <v>39</v>
      </c>
      <c r="D2654" t="s">
        <v>42</v>
      </c>
      <c r="E2654" s="103">
        <v>5.8385373125364667E-7</v>
      </c>
      <c r="F2654" s="103">
        <v>676064</v>
      </c>
      <c r="G2654" s="103">
        <v>9</v>
      </c>
      <c r="H2654" t="s">
        <v>54</v>
      </c>
      <c r="I2654" s="103"/>
    </row>
    <row r="2655" spans="1:9" x14ac:dyDescent="0.3">
      <c r="A2655" t="s">
        <v>2053</v>
      </c>
      <c r="B2655" t="s">
        <v>51</v>
      </c>
      <c r="C2655" t="s">
        <v>39</v>
      </c>
      <c r="D2655" t="s">
        <v>1763</v>
      </c>
      <c r="E2655" s="103">
        <v>5.9825454176600176E-7</v>
      </c>
      <c r="F2655" s="103">
        <v>676064</v>
      </c>
      <c r="G2655" s="103">
        <v>9</v>
      </c>
      <c r="H2655" t="s">
        <v>54</v>
      </c>
      <c r="I2655" s="103"/>
    </row>
    <row r="2656" spans="1:9" x14ac:dyDescent="0.3">
      <c r="A2656" t="s">
        <v>2054</v>
      </c>
      <c r="B2656" t="s">
        <v>51</v>
      </c>
      <c r="C2656" t="s">
        <v>39</v>
      </c>
      <c r="D2656" t="s">
        <v>1764</v>
      </c>
      <c r="E2656" s="103">
        <v>4.6454421149191283E-7</v>
      </c>
      <c r="F2656" s="103">
        <v>676064</v>
      </c>
      <c r="G2656" s="103">
        <v>9</v>
      </c>
      <c r="H2656" t="s">
        <v>54</v>
      </c>
      <c r="I2656" s="103"/>
    </row>
    <row r="2657" spans="1:9" x14ac:dyDescent="0.3">
      <c r="A2657" t="s">
        <v>1007</v>
      </c>
      <c r="B2657" t="s">
        <v>51</v>
      </c>
      <c r="C2657" t="s">
        <v>39</v>
      </c>
      <c r="D2657" t="s">
        <v>340</v>
      </c>
      <c r="E2657" s="103">
        <v>5.8289146399511973E-7</v>
      </c>
      <c r="F2657" s="103">
        <v>676064</v>
      </c>
      <c r="G2657" s="103">
        <v>9</v>
      </c>
      <c r="H2657" t="s">
        <v>54</v>
      </c>
      <c r="I2657" s="103"/>
    </row>
    <row r="2658" spans="1:9" x14ac:dyDescent="0.3">
      <c r="A2658" t="s">
        <v>730</v>
      </c>
      <c r="B2658" t="s">
        <v>51</v>
      </c>
      <c r="C2658" t="s">
        <v>39</v>
      </c>
      <c r="D2658" t="s">
        <v>777</v>
      </c>
      <c r="E2658" s="103">
        <v>1.9646945419813258E-6</v>
      </c>
      <c r="F2658" s="103">
        <v>676064</v>
      </c>
      <c r="G2658" s="103">
        <v>9</v>
      </c>
      <c r="H2658" t="s">
        <v>54</v>
      </c>
      <c r="I2658" s="103"/>
    </row>
    <row r="2659" spans="1:9" x14ac:dyDescent="0.3">
      <c r="A2659" t="s">
        <v>731</v>
      </c>
      <c r="B2659" t="s">
        <v>51</v>
      </c>
      <c r="C2659" t="s">
        <v>39</v>
      </c>
      <c r="D2659" t="s">
        <v>776</v>
      </c>
      <c r="E2659" s="103">
        <v>5.2694701406796506E-6</v>
      </c>
      <c r="F2659" s="103">
        <v>676064</v>
      </c>
      <c r="G2659" s="103">
        <v>9</v>
      </c>
      <c r="H2659" t="s">
        <v>54</v>
      </c>
      <c r="I2659" s="103"/>
    </row>
    <row r="2660" spans="1:9" x14ac:dyDescent="0.3">
      <c r="A2660" t="s">
        <v>2762</v>
      </c>
      <c r="B2660" t="s">
        <v>51</v>
      </c>
      <c r="C2660" t="s">
        <v>2584</v>
      </c>
      <c r="D2660" t="s">
        <v>40</v>
      </c>
      <c r="E2660" s="103">
        <v>1.4323613096155091E-4</v>
      </c>
      <c r="F2660" s="103">
        <v>676064</v>
      </c>
      <c r="G2660" s="103">
        <v>9</v>
      </c>
      <c r="H2660" t="s">
        <v>54</v>
      </c>
      <c r="I2660" s="103"/>
    </row>
    <row r="2661" spans="1:9" x14ac:dyDescent="0.3">
      <c r="A2661" t="s">
        <v>5964</v>
      </c>
      <c r="B2661" t="s">
        <v>51</v>
      </c>
      <c r="C2661" t="s">
        <v>2584</v>
      </c>
      <c r="D2661" t="s">
        <v>5064</v>
      </c>
      <c r="E2661" s="103">
        <v>1.5271452673544427E-4</v>
      </c>
      <c r="F2661" s="103">
        <v>676064</v>
      </c>
      <c r="G2661" s="103">
        <v>9</v>
      </c>
      <c r="H2661" t="s">
        <v>54</v>
      </c>
      <c r="I2661" s="103"/>
    </row>
    <row r="2662" spans="1:9" x14ac:dyDescent="0.3">
      <c r="A2662" t="s">
        <v>5965</v>
      </c>
      <c r="B2662" t="s">
        <v>51</v>
      </c>
      <c r="C2662" t="s">
        <v>2584</v>
      </c>
      <c r="D2662" t="s">
        <v>5065</v>
      </c>
      <c r="E2662" s="103">
        <v>1.4323613096155091E-4</v>
      </c>
      <c r="F2662" s="103">
        <v>676064</v>
      </c>
      <c r="G2662" s="103">
        <v>9</v>
      </c>
      <c r="H2662" t="s">
        <v>54</v>
      </c>
      <c r="I2662" s="103"/>
    </row>
    <row r="2663" spans="1:9" x14ac:dyDescent="0.3">
      <c r="A2663" t="s">
        <v>5966</v>
      </c>
      <c r="B2663" t="s">
        <v>51</v>
      </c>
      <c r="C2663" t="s">
        <v>2584</v>
      </c>
      <c r="D2663" t="s">
        <v>5066</v>
      </c>
      <c r="E2663" s="103">
        <v>1.5221900983893678E-4</v>
      </c>
      <c r="F2663" s="103">
        <v>676064</v>
      </c>
      <c r="G2663" s="103">
        <v>9</v>
      </c>
      <c r="H2663" t="s">
        <v>54</v>
      </c>
      <c r="I2663" s="103"/>
    </row>
    <row r="2664" spans="1:9" x14ac:dyDescent="0.3">
      <c r="A2664" t="s">
        <v>2763</v>
      </c>
      <c r="B2664" t="s">
        <v>51</v>
      </c>
      <c r="C2664" t="s">
        <v>2584</v>
      </c>
      <c r="D2664" t="s">
        <v>42</v>
      </c>
      <c r="E2664" s="103">
        <v>1.5230300821434257E-4</v>
      </c>
      <c r="F2664" s="103">
        <v>676064</v>
      </c>
      <c r="G2664" s="103">
        <v>9</v>
      </c>
      <c r="H2664" t="s">
        <v>54</v>
      </c>
      <c r="I2664" s="103"/>
    </row>
    <row r="2665" spans="1:9" x14ac:dyDescent="0.3">
      <c r="A2665" t="s">
        <v>2764</v>
      </c>
      <c r="B2665" t="s">
        <v>51</v>
      </c>
      <c r="C2665" t="s">
        <v>2584</v>
      </c>
      <c r="D2665" t="s">
        <v>1763</v>
      </c>
      <c r="E2665" s="103">
        <v>1.59848091519363E-4</v>
      </c>
      <c r="F2665" s="103">
        <v>676064</v>
      </c>
      <c r="G2665" s="103">
        <v>9</v>
      </c>
      <c r="H2665" t="s">
        <v>54</v>
      </c>
      <c r="I2665" s="103"/>
    </row>
    <row r="2666" spans="1:9" x14ac:dyDescent="0.3">
      <c r="A2666" t="s">
        <v>2765</v>
      </c>
      <c r="B2666" t="s">
        <v>51</v>
      </c>
      <c r="C2666" t="s">
        <v>2584</v>
      </c>
      <c r="D2666" t="s">
        <v>1764</v>
      </c>
      <c r="E2666" s="103">
        <v>1.1937501873770003E-4</v>
      </c>
      <c r="F2666" s="103">
        <v>676064</v>
      </c>
      <c r="G2666" s="103">
        <v>9</v>
      </c>
      <c r="H2666" t="s">
        <v>54</v>
      </c>
      <c r="I2666" s="103"/>
    </row>
    <row r="2667" spans="1:9" x14ac:dyDescent="0.3">
      <c r="A2667" t="s">
        <v>2766</v>
      </c>
      <c r="B2667" t="s">
        <v>51</v>
      </c>
      <c r="C2667" t="s">
        <v>2584</v>
      </c>
      <c r="D2667" t="s">
        <v>340</v>
      </c>
      <c r="E2667" s="103">
        <v>1.5153175283889951E-4</v>
      </c>
      <c r="F2667" s="103">
        <v>676064</v>
      </c>
      <c r="G2667" s="103">
        <v>9</v>
      </c>
      <c r="H2667" t="s">
        <v>54</v>
      </c>
      <c r="I2667" s="103"/>
    </row>
    <row r="2668" spans="1:9" x14ac:dyDescent="0.3">
      <c r="A2668" t="s">
        <v>2767</v>
      </c>
      <c r="B2668" t="s">
        <v>51</v>
      </c>
      <c r="C2668" t="s">
        <v>2584</v>
      </c>
      <c r="D2668" t="s">
        <v>777</v>
      </c>
      <c r="E2668" s="103">
        <v>5.3736070599954069E-4</v>
      </c>
      <c r="F2668" s="103">
        <v>676064</v>
      </c>
      <c r="G2668" s="103">
        <v>9</v>
      </c>
      <c r="H2668" t="s">
        <v>54</v>
      </c>
      <c r="I2668" s="103"/>
    </row>
    <row r="2669" spans="1:9" x14ac:dyDescent="0.3">
      <c r="A2669" t="s">
        <v>2768</v>
      </c>
      <c r="B2669" t="s">
        <v>51</v>
      </c>
      <c r="C2669" t="s">
        <v>2584</v>
      </c>
      <c r="D2669" t="s">
        <v>776</v>
      </c>
      <c r="E2669" s="103">
        <v>1.345626877621109E-3</v>
      </c>
      <c r="F2669" s="103">
        <v>676064</v>
      </c>
      <c r="G2669" s="103">
        <v>9</v>
      </c>
      <c r="H2669" t="s">
        <v>54</v>
      </c>
      <c r="I2669" s="103"/>
    </row>
    <row r="2670" spans="1:9" x14ac:dyDescent="0.3">
      <c r="A2670" t="s">
        <v>2769</v>
      </c>
      <c r="B2670" t="s">
        <v>51</v>
      </c>
      <c r="C2670" t="s">
        <v>2585</v>
      </c>
      <c r="D2670" t="s">
        <v>40</v>
      </c>
      <c r="E2670" s="103">
        <v>1.6736419054307248E-3</v>
      </c>
      <c r="F2670" s="103">
        <v>676064</v>
      </c>
      <c r="G2670" s="103">
        <v>9</v>
      </c>
      <c r="H2670" t="s">
        <v>54</v>
      </c>
      <c r="I2670" s="103"/>
    </row>
    <row r="2671" spans="1:9" x14ac:dyDescent="0.3">
      <c r="A2671" t="s">
        <v>5967</v>
      </c>
      <c r="B2671" t="s">
        <v>51</v>
      </c>
      <c r="C2671" t="s">
        <v>2585</v>
      </c>
      <c r="D2671" t="s">
        <v>5064</v>
      </c>
      <c r="E2671" s="103">
        <v>1.7677899648948934E-3</v>
      </c>
      <c r="F2671" s="103">
        <v>676064</v>
      </c>
      <c r="G2671" s="103">
        <v>9</v>
      </c>
      <c r="H2671" t="s">
        <v>54</v>
      </c>
      <c r="I2671" s="103"/>
    </row>
    <row r="2672" spans="1:9" x14ac:dyDescent="0.3">
      <c r="A2672" t="s">
        <v>5968</v>
      </c>
      <c r="B2672" t="s">
        <v>51</v>
      </c>
      <c r="C2672" t="s">
        <v>2585</v>
      </c>
      <c r="D2672" t="s">
        <v>5065</v>
      </c>
      <c r="E2672" s="103">
        <v>1.6342742337836598E-3</v>
      </c>
      <c r="F2672" s="103">
        <v>676064</v>
      </c>
      <c r="G2672" s="103">
        <v>9</v>
      </c>
      <c r="H2672" t="s">
        <v>54</v>
      </c>
      <c r="I2672" s="103"/>
    </row>
    <row r="2673" spans="1:9" x14ac:dyDescent="0.3">
      <c r="A2673" t="s">
        <v>5969</v>
      </c>
      <c r="B2673" t="s">
        <v>51</v>
      </c>
      <c r="C2673" t="s">
        <v>2585</v>
      </c>
      <c r="D2673" t="s">
        <v>5066</v>
      </c>
      <c r="E2673" s="103">
        <v>1.7416273567854997E-3</v>
      </c>
      <c r="F2673" s="103">
        <v>676064</v>
      </c>
      <c r="G2673" s="103">
        <v>9</v>
      </c>
      <c r="H2673" t="s">
        <v>54</v>
      </c>
      <c r="I2673" s="103"/>
    </row>
    <row r="2674" spans="1:9" x14ac:dyDescent="0.3">
      <c r="A2674" t="s">
        <v>2770</v>
      </c>
      <c r="B2674" t="s">
        <v>51</v>
      </c>
      <c r="C2674" t="s">
        <v>2585</v>
      </c>
      <c r="D2674" t="s">
        <v>42</v>
      </c>
      <c r="E2674" s="103">
        <v>1.7634208399234434E-3</v>
      </c>
      <c r="F2674" s="103">
        <v>676064</v>
      </c>
      <c r="G2674" s="103">
        <v>9</v>
      </c>
      <c r="H2674" t="s">
        <v>54</v>
      </c>
      <c r="I2674" s="103"/>
    </row>
    <row r="2675" spans="1:9" x14ac:dyDescent="0.3">
      <c r="A2675" t="s">
        <v>2771</v>
      </c>
      <c r="B2675" t="s">
        <v>51</v>
      </c>
      <c r="C2675" t="s">
        <v>2585</v>
      </c>
      <c r="D2675" t="s">
        <v>1763</v>
      </c>
      <c r="E2675" s="103">
        <v>1.8473571731198821E-3</v>
      </c>
      <c r="F2675" s="103">
        <v>676064</v>
      </c>
      <c r="G2675" s="103">
        <v>9</v>
      </c>
      <c r="H2675" t="s">
        <v>54</v>
      </c>
      <c r="I2675" s="103"/>
    </row>
    <row r="2676" spans="1:9" x14ac:dyDescent="0.3">
      <c r="A2676" t="s">
        <v>2772</v>
      </c>
      <c r="B2676" t="s">
        <v>51</v>
      </c>
      <c r="C2676" t="s">
        <v>2585</v>
      </c>
      <c r="D2676" t="s">
        <v>1764</v>
      </c>
      <c r="E2676" s="103">
        <v>1.3057678610623666E-3</v>
      </c>
      <c r="F2676" s="103">
        <v>676064</v>
      </c>
      <c r="G2676" s="103">
        <v>9</v>
      </c>
      <c r="H2676" t="s">
        <v>54</v>
      </c>
      <c r="I2676" s="103"/>
    </row>
    <row r="2677" spans="1:9" x14ac:dyDescent="0.3">
      <c r="A2677" t="s">
        <v>2773</v>
      </c>
      <c r="B2677" t="s">
        <v>51</v>
      </c>
      <c r="C2677" t="s">
        <v>2585</v>
      </c>
      <c r="D2677" t="s">
        <v>340</v>
      </c>
      <c r="E2677" s="103">
        <v>1.7670945847982188E-3</v>
      </c>
      <c r="F2677" s="103">
        <v>676064</v>
      </c>
      <c r="G2677" s="103">
        <v>9</v>
      </c>
      <c r="H2677" t="s">
        <v>54</v>
      </c>
      <c r="I2677" s="103"/>
    </row>
    <row r="2678" spans="1:9" x14ac:dyDescent="0.3">
      <c r="A2678" t="s">
        <v>2774</v>
      </c>
      <c r="B2678" t="s">
        <v>51</v>
      </c>
      <c r="C2678" t="s">
        <v>2585</v>
      </c>
      <c r="D2678" t="s">
        <v>777</v>
      </c>
      <c r="E2678" s="103">
        <v>5.6069140188914771E-3</v>
      </c>
      <c r="F2678" s="103">
        <v>676064</v>
      </c>
      <c r="G2678" s="103">
        <v>9</v>
      </c>
      <c r="H2678" t="s">
        <v>54</v>
      </c>
      <c r="I2678" s="103"/>
    </row>
    <row r="2679" spans="1:9" x14ac:dyDescent="0.3">
      <c r="A2679" t="s">
        <v>2775</v>
      </c>
      <c r="B2679" t="s">
        <v>51</v>
      </c>
      <c r="C2679" t="s">
        <v>2585</v>
      </c>
      <c r="D2679" t="s">
        <v>776</v>
      </c>
      <c r="E2679" s="103">
        <v>1.5038198240277703E-2</v>
      </c>
      <c r="F2679" s="103">
        <v>676064</v>
      </c>
      <c r="G2679" s="103">
        <v>9</v>
      </c>
      <c r="H2679" t="s">
        <v>54</v>
      </c>
      <c r="I2679" s="103"/>
    </row>
    <row r="2680" spans="1:9" x14ac:dyDescent="0.3">
      <c r="A2680" t="s">
        <v>2755</v>
      </c>
      <c r="B2680" t="s">
        <v>51</v>
      </c>
      <c r="C2680" t="s">
        <v>2586</v>
      </c>
      <c r="D2680" t="s">
        <v>40</v>
      </c>
      <c r="E2680" s="103">
        <v>0</v>
      </c>
      <c r="F2680" s="103">
        <v>676064</v>
      </c>
      <c r="G2680" s="103">
        <v>9</v>
      </c>
      <c r="H2680" t="s">
        <v>54</v>
      </c>
      <c r="I2680" s="103"/>
    </row>
    <row r="2681" spans="1:9" x14ac:dyDescent="0.3">
      <c r="A2681" t="s">
        <v>5970</v>
      </c>
      <c r="B2681" t="s">
        <v>51</v>
      </c>
      <c r="C2681" t="s">
        <v>2586</v>
      </c>
      <c r="D2681" t="s">
        <v>5064</v>
      </c>
      <c r="E2681" s="103">
        <v>0</v>
      </c>
      <c r="F2681" s="103">
        <v>676064</v>
      </c>
      <c r="G2681" s="103">
        <v>9</v>
      </c>
      <c r="H2681" t="s">
        <v>54</v>
      </c>
      <c r="I2681" s="103"/>
    </row>
    <row r="2682" spans="1:9" x14ac:dyDescent="0.3">
      <c r="A2682" t="s">
        <v>5971</v>
      </c>
      <c r="B2682" t="s">
        <v>51</v>
      </c>
      <c r="C2682" t="s">
        <v>2586</v>
      </c>
      <c r="D2682" t="s">
        <v>5065</v>
      </c>
      <c r="E2682" s="103">
        <v>0</v>
      </c>
      <c r="F2682" s="103">
        <v>676064</v>
      </c>
      <c r="G2682" s="103">
        <v>9</v>
      </c>
      <c r="H2682" t="s">
        <v>54</v>
      </c>
      <c r="I2682" s="103"/>
    </row>
    <row r="2683" spans="1:9" x14ac:dyDescent="0.3">
      <c r="A2683" t="s">
        <v>5972</v>
      </c>
      <c r="B2683" t="s">
        <v>51</v>
      </c>
      <c r="C2683" t="s">
        <v>2586</v>
      </c>
      <c r="D2683" t="s">
        <v>5066</v>
      </c>
      <c r="E2683" s="103">
        <v>0</v>
      </c>
      <c r="F2683" s="103">
        <v>676064</v>
      </c>
      <c r="G2683" s="103">
        <v>9</v>
      </c>
      <c r="H2683" t="s">
        <v>54</v>
      </c>
      <c r="I2683" s="103"/>
    </row>
    <row r="2684" spans="1:9" x14ac:dyDescent="0.3">
      <c r="A2684" t="s">
        <v>2756</v>
      </c>
      <c r="B2684" t="s">
        <v>51</v>
      </c>
      <c r="C2684" t="s">
        <v>2586</v>
      </c>
      <c r="D2684" t="s">
        <v>42</v>
      </c>
      <c r="E2684" s="103">
        <v>0</v>
      </c>
      <c r="F2684" s="103">
        <v>676064</v>
      </c>
      <c r="G2684" s="103">
        <v>9</v>
      </c>
      <c r="H2684" t="s">
        <v>54</v>
      </c>
      <c r="I2684" s="103"/>
    </row>
    <row r="2685" spans="1:9" x14ac:dyDescent="0.3">
      <c r="A2685" t="s">
        <v>2757</v>
      </c>
      <c r="B2685" t="s">
        <v>51</v>
      </c>
      <c r="C2685" t="s">
        <v>2586</v>
      </c>
      <c r="D2685" t="s">
        <v>1763</v>
      </c>
      <c r="E2685" s="103">
        <v>0</v>
      </c>
      <c r="F2685" s="103">
        <v>676064</v>
      </c>
      <c r="G2685" s="103">
        <v>9</v>
      </c>
      <c r="H2685" t="s">
        <v>54</v>
      </c>
      <c r="I2685" s="103"/>
    </row>
    <row r="2686" spans="1:9" x14ac:dyDescent="0.3">
      <c r="A2686" t="s">
        <v>2758</v>
      </c>
      <c r="B2686" t="s">
        <v>51</v>
      </c>
      <c r="C2686" t="s">
        <v>2586</v>
      </c>
      <c r="D2686" t="s">
        <v>1764</v>
      </c>
      <c r="E2686" s="103">
        <v>0</v>
      </c>
      <c r="F2686" s="103">
        <v>676064</v>
      </c>
      <c r="G2686" s="103">
        <v>9</v>
      </c>
      <c r="H2686" t="s">
        <v>54</v>
      </c>
      <c r="I2686" s="103"/>
    </row>
    <row r="2687" spans="1:9" x14ac:dyDescent="0.3">
      <c r="A2687" t="s">
        <v>2759</v>
      </c>
      <c r="B2687" t="s">
        <v>51</v>
      </c>
      <c r="C2687" t="s">
        <v>2586</v>
      </c>
      <c r="D2687" t="s">
        <v>340</v>
      </c>
      <c r="E2687" s="103">
        <v>0</v>
      </c>
      <c r="F2687" s="103">
        <v>676064</v>
      </c>
      <c r="G2687" s="103">
        <v>9</v>
      </c>
      <c r="H2687" t="s">
        <v>54</v>
      </c>
      <c r="I2687" s="103"/>
    </row>
    <row r="2688" spans="1:9" x14ac:dyDescent="0.3">
      <c r="A2688" t="s">
        <v>2760</v>
      </c>
      <c r="B2688" t="s">
        <v>51</v>
      </c>
      <c r="C2688" t="s">
        <v>2586</v>
      </c>
      <c r="D2688" t="s">
        <v>777</v>
      </c>
      <c r="E2688" s="103">
        <v>0</v>
      </c>
      <c r="F2688" s="103">
        <v>676064</v>
      </c>
      <c r="G2688" s="103">
        <v>9</v>
      </c>
      <c r="H2688" t="s">
        <v>54</v>
      </c>
      <c r="I2688" s="103"/>
    </row>
    <row r="2689" spans="1:9" x14ac:dyDescent="0.3">
      <c r="A2689" t="s">
        <v>2761</v>
      </c>
      <c r="B2689" t="s">
        <v>51</v>
      </c>
      <c r="C2689" t="s">
        <v>2586</v>
      </c>
      <c r="D2689" t="s">
        <v>776</v>
      </c>
      <c r="E2689" s="103">
        <v>0</v>
      </c>
      <c r="F2689" s="103">
        <v>676064</v>
      </c>
      <c r="G2689" s="103">
        <v>9</v>
      </c>
      <c r="H2689" t="s">
        <v>54</v>
      </c>
      <c r="I2689" s="103"/>
    </row>
    <row r="2690" spans="1:9" x14ac:dyDescent="0.3">
      <c r="A2690" t="s">
        <v>3508</v>
      </c>
      <c r="B2690" t="s">
        <v>51</v>
      </c>
      <c r="C2690" t="s">
        <v>3115</v>
      </c>
      <c r="D2690" t="s">
        <v>40</v>
      </c>
      <c r="E2690" s="103">
        <v>0</v>
      </c>
      <c r="F2690" s="103">
        <v>676064</v>
      </c>
      <c r="G2690" s="103">
        <v>9</v>
      </c>
      <c r="H2690" t="s">
        <v>54</v>
      </c>
      <c r="I2690" s="103"/>
    </row>
    <row r="2691" spans="1:9" x14ac:dyDescent="0.3">
      <c r="A2691" t="s">
        <v>5976</v>
      </c>
      <c r="B2691" t="s">
        <v>51</v>
      </c>
      <c r="C2691" t="s">
        <v>3115</v>
      </c>
      <c r="D2691" t="s">
        <v>5064</v>
      </c>
      <c r="E2691" s="103">
        <v>0</v>
      </c>
      <c r="F2691" s="103">
        <v>676064</v>
      </c>
      <c r="G2691" s="103">
        <v>9</v>
      </c>
      <c r="H2691" t="s">
        <v>54</v>
      </c>
      <c r="I2691" s="103"/>
    </row>
    <row r="2692" spans="1:9" x14ac:dyDescent="0.3">
      <c r="A2692" t="s">
        <v>5977</v>
      </c>
      <c r="B2692" t="s">
        <v>51</v>
      </c>
      <c r="C2692" t="s">
        <v>3115</v>
      </c>
      <c r="D2692" t="s">
        <v>5065</v>
      </c>
      <c r="E2692" s="103">
        <v>0</v>
      </c>
      <c r="F2692" s="103">
        <v>676064</v>
      </c>
      <c r="G2692" s="103">
        <v>9</v>
      </c>
      <c r="H2692" t="s">
        <v>54</v>
      </c>
      <c r="I2692" s="103"/>
    </row>
    <row r="2693" spans="1:9" x14ac:dyDescent="0.3">
      <c r="A2693" t="s">
        <v>5978</v>
      </c>
      <c r="B2693" t="s">
        <v>51</v>
      </c>
      <c r="C2693" t="s">
        <v>3115</v>
      </c>
      <c r="D2693" t="s">
        <v>5066</v>
      </c>
      <c r="E2693" s="103">
        <v>0</v>
      </c>
      <c r="F2693" s="103">
        <v>676064</v>
      </c>
      <c r="G2693" s="103">
        <v>9</v>
      </c>
      <c r="H2693" t="s">
        <v>54</v>
      </c>
      <c r="I2693" s="103"/>
    </row>
    <row r="2694" spans="1:9" x14ac:dyDescent="0.3">
      <c r="A2694" t="s">
        <v>3509</v>
      </c>
      <c r="B2694" t="s">
        <v>51</v>
      </c>
      <c r="C2694" t="s">
        <v>3115</v>
      </c>
      <c r="D2694" t="s">
        <v>42</v>
      </c>
      <c r="E2694" s="103">
        <v>0</v>
      </c>
      <c r="F2694" s="103">
        <v>676064</v>
      </c>
      <c r="G2694" s="103">
        <v>9</v>
      </c>
      <c r="H2694" t="s">
        <v>54</v>
      </c>
      <c r="I2694" s="103"/>
    </row>
    <row r="2695" spans="1:9" x14ac:dyDescent="0.3">
      <c r="A2695" t="s">
        <v>3510</v>
      </c>
      <c r="B2695" t="s">
        <v>51</v>
      </c>
      <c r="C2695" t="s">
        <v>3115</v>
      </c>
      <c r="D2695" t="s">
        <v>1763</v>
      </c>
      <c r="E2695" s="103">
        <v>0</v>
      </c>
      <c r="F2695" s="103">
        <v>676064</v>
      </c>
      <c r="G2695" s="103">
        <v>9</v>
      </c>
      <c r="H2695" t="s">
        <v>54</v>
      </c>
      <c r="I2695" s="103"/>
    </row>
    <row r="2696" spans="1:9" x14ac:dyDescent="0.3">
      <c r="A2696" t="s">
        <v>3511</v>
      </c>
      <c r="B2696" t="s">
        <v>51</v>
      </c>
      <c r="C2696" t="s">
        <v>3115</v>
      </c>
      <c r="D2696" t="s">
        <v>1764</v>
      </c>
      <c r="E2696" s="103">
        <v>0</v>
      </c>
      <c r="F2696" s="103">
        <v>676064</v>
      </c>
      <c r="G2696" s="103">
        <v>9</v>
      </c>
      <c r="H2696" t="s">
        <v>54</v>
      </c>
      <c r="I2696" s="103"/>
    </row>
    <row r="2697" spans="1:9" x14ac:dyDescent="0.3">
      <c r="A2697" t="s">
        <v>3512</v>
      </c>
      <c r="B2697" t="s">
        <v>51</v>
      </c>
      <c r="C2697" t="s">
        <v>3115</v>
      </c>
      <c r="D2697" t="s">
        <v>340</v>
      </c>
      <c r="E2697" s="103">
        <v>0</v>
      </c>
      <c r="F2697" s="103">
        <v>676064</v>
      </c>
      <c r="G2697" s="103">
        <v>9</v>
      </c>
      <c r="H2697" t="s">
        <v>54</v>
      </c>
      <c r="I2697" s="103"/>
    </row>
    <row r="2698" spans="1:9" x14ac:dyDescent="0.3">
      <c r="A2698" t="s">
        <v>3513</v>
      </c>
      <c r="B2698" t="s">
        <v>51</v>
      </c>
      <c r="C2698" t="s">
        <v>3115</v>
      </c>
      <c r="D2698" t="s">
        <v>777</v>
      </c>
      <c r="E2698" s="103">
        <v>0</v>
      </c>
      <c r="F2698" s="103">
        <v>676064</v>
      </c>
      <c r="G2698" s="103">
        <v>9</v>
      </c>
      <c r="H2698" t="s">
        <v>54</v>
      </c>
      <c r="I2698" s="103"/>
    </row>
    <row r="2699" spans="1:9" x14ac:dyDescent="0.3">
      <c r="A2699" t="s">
        <v>3514</v>
      </c>
      <c r="B2699" t="s">
        <v>51</v>
      </c>
      <c r="C2699" t="s">
        <v>3115</v>
      </c>
      <c r="D2699" t="s">
        <v>776</v>
      </c>
      <c r="E2699" s="103">
        <v>0</v>
      </c>
      <c r="F2699" s="103">
        <v>676064</v>
      </c>
      <c r="G2699" s="103">
        <v>9</v>
      </c>
      <c r="H2699" t="s">
        <v>54</v>
      </c>
      <c r="I2699" s="103"/>
    </row>
    <row r="2700" spans="1:9" x14ac:dyDescent="0.3">
      <c r="A2700" t="s">
        <v>3515</v>
      </c>
      <c r="B2700" t="s">
        <v>51</v>
      </c>
      <c r="C2700" t="s">
        <v>3100</v>
      </c>
      <c r="D2700" t="s">
        <v>40</v>
      </c>
      <c r="E2700" s="103">
        <v>5.3219057606984366E-3</v>
      </c>
      <c r="F2700" s="103">
        <v>676064</v>
      </c>
      <c r="G2700" s="103">
        <v>9</v>
      </c>
      <c r="H2700" t="s">
        <v>54</v>
      </c>
      <c r="I2700" s="103"/>
    </row>
    <row r="2701" spans="1:9" x14ac:dyDescent="0.3">
      <c r="A2701" t="s">
        <v>5979</v>
      </c>
      <c r="B2701" t="s">
        <v>51</v>
      </c>
      <c r="C2701" t="s">
        <v>3100</v>
      </c>
      <c r="D2701" t="s">
        <v>5064</v>
      </c>
      <c r="E2701" s="103">
        <v>5.7965517112523292E-3</v>
      </c>
      <c r="F2701" s="103">
        <v>676064</v>
      </c>
      <c r="G2701" s="103">
        <v>9</v>
      </c>
      <c r="H2701" t="s">
        <v>54</v>
      </c>
      <c r="I2701" s="103"/>
    </row>
    <row r="2702" spans="1:9" x14ac:dyDescent="0.3">
      <c r="A2702" t="s">
        <v>5980</v>
      </c>
      <c r="B2702" t="s">
        <v>51</v>
      </c>
      <c r="C2702" t="s">
        <v>3100</v>
      </c>
      <c r="D2702" t="s">
        <v>5065</v>
      </c>
      <c r="E2702" s="103">
        <v>5.3219057606984366E-3</v>
      </c>
      <c r="F2702" s="103">
        <v>676064</v>
      </c>
      <c r="G2702" s="103">
        <v>9</v>
      </c>
      <c r="H2702" t="s">
        <v>54</v>
      </c>
      <c r="I2702" s="103"/>
    </row>
    <row r="2703" spans="1:9" x14ac:dyDescent="0.3">
      <c r="A2703" t="s">
        <v>5981</v>
      </c>
      <c r="B2703" t="s">
        <v>51</v>
      </c>
      <c r="C2703" t="s">
        <v>3100</v>
      </c>
      <c r="D2703" t="s">
        <v>5066</v>
      </c>
      <c r="E2703" s="103">
        <v>5.7849300863688511E-3</v>
      </c>
      <c r="F2703" s="103">
        <v>676064</v>
      </c>
      <c r="G2703" s="103">
        <v>9</v>
      </c>
      <c r="H2703" t="s">
        <v>54</v>
      </c>
      <c r="I2703" s="103"/>
    </row>
    <row r="2704" spans="1:9" x14ac:dyDescent="0.3">
      <c r="A2704" t="s">
        <v>3516</v>
      </c>
      <c r="B2704" t="s">
        <v>51</v>
      </c>
      <c r="C2704" t="s">
        <v>3100</v>
      </c>
      <c r="D2704" t="s">
        <v>42</v>
      </c>
      <c r="E2704" s="103">
        <v>5.7632724418603329E-3</v>
      </c>
      <c r="F2704" s="103">
        <v>676064</v>
      </c>
      <c r="G2704" s="103">
        <v>9</v>
      </c>
      <c r="H2704" t="s">
        <v>54</v>
      </c>
      <c r="I2704" s="103"/>
    </row>
    <row r="2705" spans="1:9" x14ac:dyDescent="0.3">
      <c r="A2705" t="s">
        <v>3517</v>
      </c>
      <c r="B2705" t="s">
        <v>51</v>
      </c>
      <c r="C2705" t="s">
        <v>3100</v>
      </c>
      <c r="D2705" t="s">
        <v>1763</v>
      </c>
      <c r="E2705" s="103">
        <v>5.9795666826641435E-3</v>
      </c>
      <c r="F2705" s="103">
        <v>676064</v>
      </c>
      <c r="G2705" s="103">
        <v>9</v>
      </c>
      <c r="H2705" t="s">
        <v>54</v>
      </c>
      <c r="I2705" s="103"/>
    </row>
    <row r="2706" spans="1:9" x14ac:dyDescent="0.3">
      <c r="A2706" t="s">
        <v>3518</v>
      </c>
      <c r="B2706" t="s">
        <v>51</v>
      </c>
      <c r="C2706" t="s">
        <v>3100</v>
      </c>
      <c r="D2706" t="s">
        <v>1764</v>
      </c>
      <c r="E2706" s="103">
        <v>3.6001076827070241E-3</v>
      </c>
      <c r="F2706" s="103">
        <v>676064</v>
      </c>
      <c r="G2706" s="103">
        <v>9</v>
      </c>
      <c r="H2706" t="s">
        <v>54</v>
      </c>
      <c r="I2706" s="103"/>
    </row>
    <row r="2707" spans="1:9" x14ac:dyDescent="0.3">
      <c r="A2707" t="s">
        <v>3519</v>
      </c>
      <c r="B2707" t="s">
        <v>51</v>
      </c>
      <c r="C2707" t="s">
        <v>3100</v>
      </c>
      <c r="D2707" t="s">
        <v>340</v>
      </c>
      <c r="E2707" s="103">
        <v>5.6806672302996148E-3</v>
      </c>
      <c r="F2707" s="103">
        <v>676064</v>
      </c>
      <c r="G2707" s="103">
        <v>9</v>
      </c>
      <c r="H2707" t="s">
        <v>54</v>
      </c>
      <c r="I2707" s="103"/>
    </row>
    <row r="2708" spans="1:9" x14ac:dyDescent="0.3">
      <c r="A2708" t="s">
        <v>3520</v>
      </c>
      <c r="B2708" t="s">
        <v>51</v>
      </c>
      <c r="C2708" t="s">
        <v>3100</v>
      </c>
      <c r="D2708" t="s">
        <v>777</v>
      </c>
      <c r="E2708" s="103">
        <v>1.9120307585491415E-2</v>
      </c>
      <c r="F2708" s="103">
        <v>676064</v>
      </c>
      <c r="G2708" s="103">
        <v>9</v>
      </c>
      <c r="H2708" t="s">
        <v>54</v>
      </c>
      <c r="I2708" s="103"/>
    </row>
    <row r="2709" spans="1:9" x14ac:dyDescent="0.3">
      <c r="A2709" t="s">
        <v>3521</v>
      </c>
      <c r="B2709" t="s">
        <v>51</v>
      </c>
      <c r="C2709" t="s">
        <v>3100</v>
      </c>
      <c r="D2709" t="s">
        <v>776</v>
      </c>
      <c r="E2709" s="103">
        <v>4.9647285181095242E-2</v>
      </c>
      <c r="F2709" s="103">
        <v>676064</v>
      </c>
      <c r="G2709" s="103">
        <v>9</v>
      </c>
      <c r="H2709" t="s">
        <v>54</v>
      </c>
      <c r="I2709" s="103"/>
    </row>
    <row r="2710" spans="1:9" x14ac:dyDescent="0.3">
      <c r="A2710" t="s">
        <v>1111</v>
      </c>
      <c r="B2710" t="s">
        <v>51</v>
      </c>
      <c r="C2710" t="s">
        <v>35</v>
      </c>
      <c r="D2710" t="s">
        <v>40</v>
      </c>
      <c r="E2710" s="103">
        <v>3.3715619099747795E-3</v>
      </c>
      <c r="F2710" s="103">
        <v>676064</v>
      </c>
      <c r="G2710" s="103">
        <v>9</v>
      </c>
      <c r="H2710" t="s">
        <v>54</v>
      </c>
      <c r="I2710" s="103"/>
    </row>
    <row r="2711" spans="1:9" x14ac:dyDescent="0.3">
      <c r="A2711" t="s">
        <v>5973</v>
      </c>
      <c r="B2711" t="s">
        <v>51</v>
      </c>
      <c r="C2711" t="s">
        <v>35</v>
      </c>
      <c r="D2711" t="s">
        <v>5064</v>
      </c>
      <c r="E2711" s="103">
        <v>-6.8630850155911938E-3</v>
      </c>
      <c r="F2711" s="103">
        <v>676064</v>
      </c>
      <c r="G2711" s="103">
        <v>9</v>
      </c>
      <c r="H2711" t="s">
        <v>54</v>
      </c>
      <c r="I2711" s="103"/>
    </row>
    <row r="2712" spans="1:9" x14ac:dyDescent="0.3">
      <c r="A2712" t="s">
        <v>5974</v>
      </c>
      <c r="B2712" t="s">
        <v>51</v>
      </c>
      <c r="C2712" t="s">
        <v>35</v>
      </c>
      <c r="D2712" t="s">
        <v>5065</v>
      </c>
      <c r="E2712" s="103">
        <v>-1.4767253181774643E-2</v>
      </c>
      <c r="F2712" s="103">
        <v>676064</v>
      </c>
      <c r="G2712" s="103">
        <v>9</v>
      </c>
      <c r="H2712" t="s">
        <v>54</v>
      </c>
      <c r="I2712" s="103"/>
    </row>
    <row r="2713" spans="1:9" x14ac:dyDescent="0.3">
      <c r="A2713" t="s">
        <v>5975</v>
      </c>
      <c r="B2713" t="s">
        <v>51</v>
      </c>
      <c r="C2713" t="s">
        <v>35</v>
      </c>
      <c r="D2713" t="s">
        <v>5066</v>
      </c>
      <c r="E2713" s="103">
        <v>-1.4268106234591601E-2</v>
      </c>
      <c r="F2713" s="103">
        <v>676064</v>
      </c>
      <c r="G2713" s="103">
        <v>9</v>
      </c>
      <c r="H2713" t="s">
        <v>54</v>
      </c>
      <c r="I2713" s="103"/>
    </row>
    <row r="2714" spans="1:9" x14ac:dyDescent="0.3">
      <c r="A2714" t="s">
        <v>1112</v>
      </c>
      <c r="B2714" t="s">
        <v>51</v>
      </c>
      <c r="C2714" t="s">
        <v>35</v>
      </c>
      <c r="D2714" t="s">
        <v>42</v>
      </c>
      <c r="E2714" s="103">
        <v>-6.866218880705665E-3</v>
      </c>
      <c r="F2714" s="103">
        <v>676064</v>
      </c>
      <c r="G2714" s="103">
        <v>9</v>
      </c>
      <c r="H2714" t="s">
        <v>54</v>
      </c>
      <c r="I2714" s="103"/>
    </row>
    <row r="2715" spans="1:9" x14ac:dyDescent="0.3">
      <c r="A2715" t="s">
        <v>2075</v>
      </c>
      <c r="B2715" t="s">
        <v>51</v>
      </c>
      <c r="C2715" t="s">
        <v>35</v>
      </c>
      <c r="D2715" t="s">
        <v>1763</v>
      </c>
      <c r="E2715" s="103">
        <v>-2.5411807390215551E-4</v>
      </c>
      <c r="F2715" s="103">
        <v>676064</v>
      </c>
      <c r="G2715" s="103">
        <v>9</v>
      </c>
      <c r="H2715" t="s">
        <v>54</v>
      </c>
      <c r="I2715" s="103"/>
    </row>
    <row r="2716" spans="1:9" x14ac:dyDescent="0.3">
      <c r="A2716" t="s">
        <v>2076</v>
      </c>
      <c r="B2716" t="s">
        <v>51</v>
      </c>
      <c r="C2716" t="s">
        <v>35</v>
      </c>
      <c r="D2716" t="s">
        <v>1764</v>
      </c>
      <c r="E2716" s="103">
        <v>-1.208487640008852E-3</v>
      </c>
      <c r="F2716" s="103">
        <v>676064</v>
      </c>
      <c r="G2716" s="103">
        <v>9</v>
      </c>
      <c r="H2716" t="s">
        <v>54</v>
      </c>
      <c r="I2716" s="103"/>
    </row>
    <row r="2717" spans="1:9" x14ac:dyDescent="0.3">
      <c r="A2717" t="s">
        <v>1113</v>
      </c>
      <c r="B2717" t="s">
        <v>51</v>
      </c>
      <c r="C2717" t="s">
        <v>35</v>
      </c>
      <c r="D2717" t="s">
        <v>340</v>
      </c>
      <c r="E2717" s="103">
        <v>2.3206695936925923E-4</v>
      </c>
      <c r="F2717" s="103">
        <v>676064</v>
      </c>
      <c r="G2717" s="103">
        <v>9</v>
      </c>
      <c r="H2717" t="s">
        <v>54</v>
      </c>
      <c r="I2717" s="103"/>
    </row>
    <row r="2718" spans="1:9" x14ac:dyDescent="0.3">
      <c r="A2718" t="s">
        <v>1114</v>
      </c>
      <c r="B2718" t="s">
        <v>51</v>
      </c>
      <c r="C2718" t="s">
        <v>35</v>
      </c>
      <c r="D2718" t="s">
        <v>777</v>
      </c>
      <c r="E2718" s="103">
        <v>1.1795603294314592E-2</v>
      </c>
      <c r="F2718" s="103">
        <v>676064</v>
      </c>
      <c r="G2718" s="103">
        <v>9</v>
      </c>
      <c r="H2718" t="s">
        <v>54</v>
      </c>
      <c r="I2718" s="103"/>
    </row>
    <row r="2719" spans="1:9" x14ac:dyDescent="0.3">
      <c r="A2719" t="s">
        <v>1115</v>
      </c>
      <c r="B2719" t="s">
        <v>51</v>
      </c>
      <c r="C2719" t="s">
        <v>35</v>
      </c>
      <c r="D2719" t="s">
        <v>776</v>
      </c>
      <c r="E2719" s="103">
        <v>3.1636764913089505E-2</v>
      </c>
      <c r="F2719" s="103">
        <v>676064</v>
      </c>
      <c r="G2719" s="103">
        <v>9</v>
      </c>
      <c r="H2719" t="s">
        <v>54</v>
      </c>
      <c r="I2719" s="103"/>
    </row>
    <row r="2720" spans="1:9" x14ac:dyDescent="0.3">
      <c r="A2720" t="s">
        <v>3522</v>
      </c>
      <c r="B2720" t="s">
        <v>51</v>
      </c>
      <c r="C2720" t="s">
        <v>3102</v>
      </c>
      <c r="D2720" t="s">
        <v>40</v>
      </c>
      <c r="E2720" s="103">
        <v>3.5331201651866137E-2</v>
      </c>
      <c r="F2720" s="103">
        <v>676064</v>
      </c>
      <c r="G2720" s="103">
        <v>9</v>
      </c>
      <c r="H2720" t="s">
        <v>54</v>
      </c>
      <c r="I2720" s="103"/>
    </row>
    <row r="2721" spans="1:9" x14ac:dyDescent="0.3">
      <c r="A2721" t="s">
        <v>5982</v>
      </c>
      <c r="B2721" t="s">
        <v>51</v>
      </c>
      <c r="C2721" t="s">
        <v>3102</v>
      </c>
      <c r="D2721" t="s">
        <v>5064</v>
      </c>
      <c r="E2721" s="103">
        <v>3.7823168400678168E-2</v>
      </c>
      <c r="F2721" s="103">
        <v>676064</v>
      </c>
      <c r="G2721" s="103">
        <v>9</v>
      </c>
      <c r="H2721" t="s">
        <v>54</v>
      </c>
      <c r="I2721" s="103"/>
    </row>
    <row r="2722" spans="1:9" x14ac:dyDescent="0.3">
      <c r="A2722" t="s">
        <v>5983</v>
      </c>
      <c r="B2722" t="s">
        <v>51</v>
      </c>
      <c r="C2722" t="s">
        <v>3102</v>
      </c>
      <c r="D2722" t="s">
        <v>5065</v>
      </c>
      <c r="E2722" s="103">
        <v>3.5331201651866137E-2</v>
      </c>
      <c r="F2722" s="103">
        <v>676064</v>
      </c>
      <c r="G2722" s="103">
        <v>9</v>
      </c>
      <c r="H2722" t="s">
        <v>54</v>
      </c>
      <c r="I2722" s="103"/>
    </row>
    <row r="2723" spans="1:9" x14ac:dyDescent="0.3">
      <c r="A2723" t="s">
        <v>5984</v>
      </c>
      <c r="B2723" t="s">
        <v>51</v>
      </c>
      <c r="C2723" t="s">
        <v>3102</v>
      </c>
      <c r="D2723" t="s">
        <v>5066</v>
      </c>
      <c r="E2723" s="103">
        <v>3.7727663160068411E-2</v>
      </c>
      <c r="F2723" s="103">
        <v>676064</v>
      </c>
      <c r="G2723" s="103">
        <v>9</v>
      </c>
      <c r="H2723" t="s">
        <v>54</v>
      </c>
      <c r="I2723" s="103"/>
    </row>
    <row r="2724" spans="1:9" x14ac:dyDescent="0.3">
      <c r="A2724" t="s">
        <v>3523</v>
      </c>
      <c r="B2724" t="s">
        <v>51</v>
      </c>
      <c r="C2724" t="s">
        <v>3102</v>
      </c>
      <c r="D2724" t="s">
        <v>42</v>
      </c>
      <c r="E2724" s="103">
        <v>3.7589539381197704E-2</v>
      </c>
      <c r="F2724" s="103">
        <v>676064</v>
      </c>
      <c r="G2724" s="103">
        <v>9</v>
      </c>
      <c r="H2724" t="s">
        <v>54</v>
      </c>
      <c r="I2724" s="103"/>
    </row>
    <row r="2725" spans="1:9" x14ac:dyDescent="0.3">
      <c r="A2725" t="s">
        <v>3524</v>
      </c>
      <c r="B2725" t="s">
        <v>51</v>
      </c>
      <c r="C2725" t="s">
        <v>3102</v>
      </c>
      <c r="D2725" t="s">
        <v>1763</v>
      </c>
      <c r="E2725" s="103">
        <v>3.9140965276817118E-2</v>
      </c>
      <c r="F2725" s="103">
        <v>676064</v>
      </c>
      <c r="G2725" s="103">
        <v>9</v>
      </c>
      <c r="H2725" t="s">
        <v>54</v>
      </c>
      <c r="I2725" s="103"/>
    </row>
    <row r="2726" spans="1:9" x14ac:dyDescent="0.3">
      <c r="A2726" t="s">
        <v>3525</v>
      </c>
      <c r="B2726" t="s">
        <v>51</v>
      </c>
      <c r="C2726" t="s">
        <v>3102</v>
      </c>
      <c r="D2726" t="s">
        <v>1764</v>
      </c>
      <c r="E2726" s="103">
        <v>2.6545368755655281E-2</v>
      </c>
      <c r="F2726" s="103">
        <v>676064</v>
      </c>
      <c r="G2726" s="103">
        <v>9</v>
      </c>
      <c r="H2726" t="s">
        <v>54</v>
      </c>
      <c r="I2726" s="103"/>
    </row>
    <row r="2727" spans="1:9" x14ac:dyDescent="0.3">
      <c r="A2727" t="s">
        <v>3526</v>
      </c>
      <c r="B2727" t="s">
        <v>51</v>
      </c>
      <c r="C2727" t="s">
        <v>3102</v>
      </c>
      <c r="D2727" t="s">
        <v>340</v>
      </c>
      <c r="E2727" s="103">
        <v>3.7338259799874131E-2</v>
      </c>
      <c r="F2727" s="103">
        <v>676064</v>
      </c>
      <c r="G2727" s="103">
        <v>9</v>
      </c>
      <c r="H2727" t="s">
        <v>54</v>
      </c>
      <c r="I2727" s="103"/>
    </row>
    <row r="2728" spans="1:9" x14ac:dyDescent="0.3">
      <c r="A2728" t="s">
        <v>3527</v>
      </c>
      <c r="B2728" t="s">
        <v>51</v>
      </c>
      <c r="C2728" t="s">
        <v>3102</v>
      </c>
      <c r="D2728" t="s">
        <v>777</v>
      </c>
      <c r="E2728" s="103">
        <v>0.12752365074553929</v>
      </c>
      <c r="F2728" s="103">
        <v>676064</v>
      </c>
      <c r="G2728" s="103">
        <v>9</v>
      </c>
      <c r="H2728" t="s">
        <v>54</v>
      </c>
      <c r="I2728" s="103"/>
    </row>
    <row r="2729" spans="1:9" x14ac:dyDescent="0.3">
      <c r="A2729" t="s">
        <v>3528</v>
      </c>
      <c r="B2729" t="s">
        <v>51</v>
      </c>
      <c r="C2729" t="s">
        <v>3102</v>
      </c>
      <c r="D2729" t="s">
        <v>776</v>
      </c>
      <c r="E2729" s="103">
        <v>0.3231749319207109</v>
      </c>
      <c r="F2729" s="103">
        <v>676064</v>
      </c>
      <c r="G2729" s="103">
        <v>9</v>
      </c>
      <c r="H2729" t="s">
        <v>54</v>
      </c>
      <c r="I2729" s="103"/>
    </row>
    <row r="2730" spans="1:9" x14ac:dyDescent="0.3">
      <c r="A2730" t="s">
        <v>3529</v>
      </c>
      <c r="B2730" t="s">
        <v>51</v>
      </c>
      <c r="C2730" t="s">
        <v>3104</v>
      </c>
      <c r="D2730" t="s">
        <v>40</v>
      </c>
      <c r="E2730" s="103">
        <v>2.4975243823273253E-2</v>
      </c>
      <c r="F2730" s="103">
        <v>676064</v>
      </c>
      <c r="G2730" s="103">
        <v>9</v>
      </c>
      <c r="H2730" t="s">
        <v>54</v>
      </c>
      <c r="I2730" s="103"/>
    </row>
    <row r="2731" spans="1:9" x14ac:dyDescent="0.3">
      <c r="A2731" t="s">
        <v>5985</v>
      </c>
      <c r="B2731" t="s">
        <v>51</v>
      </c>
      <c r="C2731" t="s">
        <v>3104</v>
      </c>
      <c r="D2731" t="s">
        <v>5064</v>
      </c>
      <c r="E2731" s="103">
        <v>2.6606619705551077E-2</v>
      </c>
      <c r="F2731" s="103">
        <v>676064</v>
      </c>
      <c r="G2731" s="103">
        <v>9</v>
      </c>
      <c r="H2731" t="s">
        <v>54</v>
      </c>
      <c r="I2731" s="103"/>
    </row>
    <row r="2732" spans="1:9" x14ac:dyDescent="0.3">
      <c r="A2732" t="s">
        <v>5986</v>
      </c>
      <c r="B2732" t="s">
        <v>51</v>
      </c>
      <c r="C2732" t="s">
        <v>3104</v>
      </c>
      <c r="D2732" t="s">
        <v>5065</v>
      </c>
      <c r="E2732" s="103">
        <v>2.4246362036125589E-2</v>
      </c>
      <c r="F2732" s="103">
        <v>676064</v>
      </c>
      <c r="G2732" s="103">
        <v>9</v>
      </c>
      <c r="H2732" t="s">
        <v>54</v>
      </c>
      <c r="I2732" s="103"/>
    </row>
    <row r="2733" spans="1:9" x14ac:dyDescent="0.3">
      <c r="A2733" t="s">
        <v>5987</v>
      </c>
      <c r="B2733" t="s">
        <v>51</v>
      </c>
      <c r="C2733" t="s">
        <v>3104</v>
      </c>
      <c r="D2733" t="s">
        <v>5066</v>
      </c>
      <c r="E2733" s="103">
        <v>2.5820613747507274E-2</v>
      </c>
      <c r="F2733" s="103">
        <v>676064</v>
      </c>
      <c r="G2733" s="103">
        <v>9</v>
      </c>
      <c r="H2733" t="s">
        <v>54</v>
      </c>
      <c r="I2733" s="103"/>
    </row>
    <row r="2734" spans="1:9" x14ac:dyDescent="0.3">
      <c r="A2734" t="s">
        <v>3530</v>
      </c>
      <c r="B2734" t="s">
        <v>51</v>
      </c>
      <c r="C2734" t="s">
        <v>3104</v>
      </c>
      <c r="D2734" t="s">
        <v>42</v>
      </c>
      <c r="E2734" s="103">
        <v>2.6492893547052702E-2</v>
      </c>
      <c r="F2734" s="103">
        <v>676064</v>
      </c>
      <c r="G2734" s="103">
        <v>9</v>
      </c>
      <c r="H2734" t="s">
        <v>54</v>
      </c>
      <c r="I2734" s="103"/>
    </row>
    <row r="2735" spans="1:9" x14ac:dyDescent="0.3">
      <c r="A2735" t="s">
        <v>3531</v>
      </c>
      <c r="B2735" t="s">
        <v>51</v>
      </c>
      <c r="C2735" t="s">
        <v>3104</v>
      </c>
      <c r="D2735" t="s">
        <v>1763</v>
      </c>
      <c r="E2735" s="103">
        <v>2.7558094995235916E-2</v>
      </c>
      <c r="F2735" s="103">
        <v>676064</v>
      </c>
      <c r="G2735" s="103">
        <v>9</v>
      </c>
      <c r="H2735" t="s">
        <v>54</v>
      </c>
      <c r="I2735" s="103"/>
    </row>
    <row r="2736" spans="1:9" x14ac:dyDescent="0.3">
      <c r="A2736" t="s">
        <v>3532</v>
      </c>
      <c r="B2736" t="s">
        <v>51</v>
      </c>
      <c r="C2736" t="s">
        <v>3104</v>
      </c>
      <c r="D2736" t="s">
        <v>1764</v>
      </c>
      <c r="E2736" s="103">
        <v>1.7744913212361005E-2</v>
      </c>
      <c r="F2736" s="103">
        <v>676064</v>
      </c>
      <c r="G2736" s="103">
        <v>9</v>
      </c>
      <c r="H2736" t="s">
        <v>54</v>
      </c>
      <c r="I2736" s="103"/>
    </row>
    <row r="2737" spans="1:9" x14ac:dyDescent="0.3">
      <c r="A2737" t="s">
        <v>3533</v>
      </c>
      <c r="B2737" t="s">
        <v>51</v>
      </c>
      <c r="C2737" t="s">
        <v>3104</v>
      </c>
      <c r="D2737" t="s">
        <v>340</v>
      </c>
      <c r="E2737" s="103">
        <v>2.6361830721894412E-2</v>
      </c>
      <c r="F2737" s="103">
        <v>676064</v>
      </c>
      <c r="G2737" s="103">
        <v>9</v>
      </c>
      <c r="H2737" t="s">
        <v>54</v>
      </c>
      <c r="I2737" s="103"/>
    </row>
    <row r="2738" spans="1:9" x14ac:dyDescent="0.3">
      <c r="A2738" t="s">
        <v>3534</v>
      </c>
      <c r="B2738" t="s">
        <v>51</v>
      </c>
      <c r="C2738" t="s">
        <v>3104</v>
      </c>
      <c r="D2738" t="s">
        <v>777</v>
      </c>
      <c r="E2738" s="103">
        <v>8.7235397560764885E-2</v>
      </c>
      <c r="F2738" s="103">
        <v>676064</v>
      </c>
      <c r="G2738" s="103">
        <v>9</v>
      </c>
      <c r="H2738" t="s">
        <v>54</v>
      </c>
      <c r="I2738" s="103"/>
    </row>
    <row r="2739" spans="1:9" x14ac:dyDescent="0.3">
      <c r="A2739" t="s">
        <v>3535</v>
      </c>
      <c r="B2739" t="s">
        <v>51</v>
      </c>
      <c r="C2739" t="s">
        <v>3104</v>
      </c>
      <c r="D2739" t="s">
        <v>776</v>
      </c>
      <c r="E2739" s="103">
        <v>0.22356203413570616</v>
      </c>
      <c r="F2739" s="103">
        <v>676064</v>
      </c>
      <c r="G2739" s="103">
        <v>9</v>
      </c>
      <c r="H2739" t="s">
        <v>54</v>
      </c>
      <c r="I2739" s="103"/>
    </row>
    <row r="2740" spans="1:9" x14ac:dyDescent="0.3">
      <c r="A2740" t="s">
        <v>3536</v>
      </c>
      <c r="B2740" t="s">
        <v>51</v>
      </c>
      <c r="C2740" t="s">
        <v>3106</v>
      </c>
      <c r="D2740" t="s">
        <v>40</v>
      </c>
      <c r="E2740" s="103">
        <v>5.7382474752359566E-2</v>
      </c>
      <c r="F2740" s="103">
        <v>676064</v>
      </c>
      <c r="G2740" s="103">
        <v>9</v>
      </c>
      <c r="H2740" t="s">
        <v>54</v>
      </c>
      <c r="I2740" s="103"/>
    </row>
    <row r="2741" spans="1:9" x14ac:dyDescent="0.3">
      <c r="A2741" t="s">
        <v>5988</v>
      </c>
      <c r="B2741" t="s">
        <v>51</v>
      </c>
      <c r="C2741" t="s">
        <v>3106</v>
      </c>
      <c r="D2741" t="s">
        <v>5064</v>
      </c>
      <c r="E2741" s="103">
        <v>6.0965151110809898E-2</v>
      </c>
      <c r="F2741" s="103">
        <v>676064</v>
      </c>
      <c r="G2741" s="103">
        <v>9</v>
      </c>
      <c r="H2741" t="s">
        <v>54</v>
      </c>
      <c r="I2741" s="103"/>
    </row>
    <row r="2742" spans="1:9" x14ac:dyDescent="0.3">
      <c r="A2742" t="s">
        <v>5989</v>
      </c>
      <c r="B2742" t="s">
        <v>51</v>
      </c>
      <c r="C2742" t="s">
        <v>3106</v>
      </c>
      <c r="D2742" t="s">
        <v>5065</v>
      </c>
      <c r="E2742" s="103">
        <v>5.7382474752359566E-2</v>
      </c>
      <c r="F2742" s="103">
        <v>676064</v>
      </c>
      <c r="G2742" s="103">
        <v>9</v>
      </c>
      <c r="H2742" t="s">
        <v>54</v>
      </c>
      <c r="I2742" s="103"/>
    </row>
    <row r="2743" spans="1:9" x14ac:dyDescent="0.3">
      <c r="A2743" t="s">
        <v>5990</v>
      </c>
      <c r="B2743" t="s">
        <v>51</v>
      </c>
      <c r="C2743" t="s">
        <v>3106</v>
      </c>
      <c r="D2743" t="s">
        <v>5066</v>
      </c>
      <c r="E2743" s="103">
        <v>6.0921667533542535E-2</v>
      </c>
      <c r="F2743" s="103">
        <v>676064</v>
      </c>
      <c r="G2743" s="103">
        <v>9</v>
      </c>
      <c r="H2743" t="s">
        <v>54</v>
      </c>
      <c r="I2743" s="103"/>
    </row>
    <row r="2744" spans="1:9" x14ac:dyDescent="0.3">
      <c r="A2744" t="s">
        <v>3537</v>
      </c>
      <c r="B2744" t="s">
        <v>51</v>
      </c>
      <c r="C2744" t="s">
        <v>3106</v>
      </c>
      <c r="D2744" t="s">
        <v>42</v>
      </c>
      <c r="E2744" s="103">
        <v>6.0887634905682463E-2</v>
      </c>
      <c r="F2744" s="103">
        <v>676064</v>
      </c>
      <c r="G2744" s="103">
        <v>9</v>
      </c>
      <c r="H2744" t="s">
        <v>54</v>
      </c>
      <c r="I2744" s="103"/>
    </row>
    <row r="2745" spans="1:9" x14ac:dyDescent="0.3">
      <c r="A2745" t="s">
        <v>3538</v>
      </c>
      <c r="B2745" t="s">
        <v>51</v>
      </c>
      <c r="C2745" t="s">
        <v>3106</v>
      </c>
      <c r="D2745" t="s">
        <v>1763</v>
      </c>
      <c r="E2745" s="103">
        <v>6.3275121807561521E-2</v>
      </c>
      <c r="F2745" s="103">
        <v>676064</v>
      </c>
      <c r="G2745" s="103">
        <v>9</v>
      </c>
      <c r="H2745" t="s">
        <v>54</v>
      </c>
      <c r="I2745" s="103"/>
    </row>
    <row r="2746" spans="1:9" x14ac:dyDescent="0.3">
      <c r="A2746" t="s">
        <v>3539</v>
      </c>
      <c r="B2746" t="s">
        <v>51</v>
      </c>
      <c r="C2746" t="s">
        <v>3106</v>
      </c>
      <c r="D2746" t="s">
        <v>1764</v>
      </c>
      <c r="E2746" s="103">
        <v>2.7305316601021614E-2</v>
      </c>
      <c r="F2746" s="103">
        <v>676064</v>
      </c>
      <c r="G2746" s="103">
        <v>9</v>
      </c>
      <c r="H2746" t="s">
        <v>54</v>
      </c>
      <c r="I2746" s="103"/>
    </row>
    <row r="2747" spans="1:9" x14ac:dyDescent="0.3">
      <c r="A2747" t="s">
        <v>3540</v>
      </c>
      <c r="B2747" t="s">
        <v>51</v>
      </c>
      <c r="C2747" t="s">
        <v>3106</v>
      </c>
      <c r="D2747" t="s">
        <v>340</v>
      </c>
      <c r="E2747" s="103">
        <v>6.0915611820117982E-2</v>
      </c>
      <c r="F2747" s="103">
        <v>676064</v>
      </c>
      <c r="G2747" s="103">
        <v>9</v>
      </c>
      <c r="H2747" t="s">
        <v>54</v>
      </c>
      <c r="I2747" s="103"/>
    </row>
    <row r="2748" spans="1:9" x14ac:dyDescent="0.3">
      <c r="A2748" t="s">
        <v>3541</v>
      </c>
      <c r="B2748" t="s">
        <v>51</v>
      </c>
      <c r="C2748" t="s">
        <v>3106</v>
      </c>
      <c r="D2748" t="s">
        <v>777</v>
      </c>
      <c r="E2748" s="103">
        <v>0.19495520019785484</v>
      </c>
      <c r="F2748" s="103">
        <v>676064</v>
      </c>
      <c r="G2748" s="103">
        <v>9</v>
      </c>
      <c r="H2748" t="s">
        <v>54</v>
      </c>
      <c r="I2748" s="103"/>
    </row>
    <row r="2749" spans="1:9" x14ac:dyDescent="0.3">
      <c r="A2749" t="s">
        <v>3542</v>
      </c>
      <c r="B2749" t="s">
        <v>51</v>
      </c>
      <c r="C2749" t="s">
        <v>3106</v>
      </c>
      <c r="D2749" t="s">
        <v>776</v>
      </c>
      <c r="E2749" s="103">
        <v>0.52228404237240644</v>
      </c>
      <c r="F2749" s="103">
        <v>676064</v>
      </c>
      <c r="G2749" s="103">
        <v>9</v>
      </c>
      <c r="H2749" t="s">
        <v>54</v>
      </c>
      <c r="I2749" s="103"/>
    </row>
    <row r="2750" spans="1:9" x14ac:dyDescent="0.3">
      <c r="A2750" t="s">
        <v>3543</v>
      </c>
      <c r="B2750" t="s">
        <v>51</v>
      </c>
      <c r="C2750" t="s">
        <v>3109</v>
      </c>
      <c r="D2750" t="s">
        <v>40</v>
      </c>
      <c r="E2750" s="103">
        <v>4.5984849787239474E-4</v>
      </c>
      <c r="F2750" s="103">
        <v>676064</v>
      </c>
      <c r="G2750" s="103">
        <v>9</v>
      </c>
      <c r="H2750" t="s">
        <v>54</v>
      </c>
      <c r="I2750" s="103"/>
    </row>
    <row r="2751" spans="1:9" x14ac:dyDescent="0.3">
      <c r="A2751" t="s">
        <v>5991</v>
      </c>
      <c r="B2751" t="s">
        <v>51</v>
      </c>
      <c r="C2751" t="s">
        <v>3109</v>
      </c>
      <c r="D2751" t="s">
        <v>5064</v>
      </c>
      <c r="E2751" s="103">
        <v>4.9490325725690685E-4</v>
      </c>
      <c r="F2751" s="103">
        <v>676064</v>
      </c>
      <c r="G2751" s="103">
        <v>9</v>
      </c>
      <c r="H2751" t="s">
        <v>54</v>
      </c>
      <c r="I2751" s="103"/>
    </row>
    <row r="2752" spans="1:9" x14ac:dyDescent="0.3">
      <c r="A2752" t="s">
        <v>5992</v>
      </c>
      <c r="B2752" t="s">
        <v>51</v>
      </c>
      <c r="C2752" t="s">
        <v>3109</v>
      </c>
      <c r="D2752" t="s">
        <v>5065</v>
      </c>
      <c r="E2752" s="103">
        <v>4.5984849787239474E-4</v>
      </c>
      <c r="F2752" s="103">
        <v>676064</v>
      </c>
      <c r="G2752" s="103">
        <v>9</v>
      </c>
      <c r="H2752" t="s">
        <v>54</v>
      </c>
      <c r="I2752" s="103"/>
    </row>
    <row r="2753" spans="1:9" x14ac:dyDescent="0.3">
      <c r="A2753" t="s">
        <v>5993</v>
      </c>
      <c r="B2753" t="s">
        <v>51</v>
      </c>
      <c r="C2753" t="s">
        <v>3109</v>
      </c>
      <c r="D2753" t="s">
        <v>5066</v>
      </c>
      <c r="E2753" s="103">
        <v>4.9366156655532962E-4</v>
      </c>
      <c r="F2753" s="103">
        <v>676064</v>
      </c>
      <c r="G2753" s="103">
        <v>9</v>
      </c>
      <c r="H2753" t="s">
        <v>54</v>
      </c>
      <c r="I2753" s="103"/>
    </row>
    <row r="2754" spans="1:9" x14ac:dyDescent="0.3">
      <c r="A2754" t="s">
        <v>3544</v>
      </c>
      <c r="B2754" t="s">
        <v>51</v>
      </c>
      <c r="C2754" t="s">
        <v>3109</v>
      </c>
      <c r="D2754" t="s">
        <v>42</v>
      </c>
      <c r="E2754" s="103">
        <v>4.9031025753473062E-4</v>
      </c>
      <c r="F2754" s="103">
        <v>676064</v>
      </c>
      <c r="G2754" s="103">
        <v>9</v>
      </c>
      <c r="H2754" t="s">
        <v>54</v>
      </c>
      <c r="I2754" s="103"/>
    </row>
    <row r="2755" spans="1:9" x14ac:dyDescent="0.3">
      <c r="A2755" t="s">
        <v>3545</v>
      </c>
      <c r="B2755" t="s">
        <v>51</v>
      </c>
      <c r="C2755" t="s">
        <v>3109</v>
      </c>
      <c r="D2755" t="s">
        <v>1763</v>
      </c>
      <c r="E2755" s="103">
        <v>5.1255466442221649E-4</v>
      </c>
      <c r="F2755" s="103">
        <v>676064</v>
      </c>
      <c r="G2755" s="103">
        <v>9</v>
      </c>
      <c r="H2755" t="s">
        <v>54</v>
      </c>
      <c r="I2755" s="103"/>
    </row>
    <row r="2756" spans="1:9" x14ac:dyDescent="0.3">
      <c r="A2756" t="s">
        <v>3546</v>
      </c>
      <c r="B2756" t="s">
        <v>51</v>
      </c>
      <c r="C2756" t="s">
        <v>3109</v>
      </c>
      <c r="D2756" t="s">
        <v>1764</v>
      </c>
      <c r="E2756" s="103">
        <v>3.5198317060124152E-4</v>
      </c>
      <c r="F2756" s="103">
        <v>676064</v>
      </c>
      <c r="G2756" s="103">
        <v>9</v>
      </c>
      <c r="H2756" t="s">
        <v>54</v>
      </c>
      <c r="I2756" s="103"/>
    </row>
    <row r="2757" spans="1:9" x14ac:dyDescent="0.3">
      <c r="A2757" t="s">
        <v>3547</v>
      </c>
      <c r="B2757" t="s">
        <v>51</v>
      </c>
      <c r="C2757" t="s">
        <v>3109</v>
      </c>
      <c r="D2757" t="s">
        <v>340</v>
      </c>
      <c r="E2757" s="103">
        <v>4.8615646035712033E-4</v>
      </c>
      <c r="F2757" s="103">
        <v>676064</v>
      </c>
      <c r="G2757" s="103">
        <v>9</v>
      </c>
      <c r="H2757" t="s">
        <v>54</v>
      </c>
      <c r="I2757" s="103"/>
    </row>
    <row r="2758" spans="1:9" x14ac:dyDescent="0.3">
      <c r="A2758" t="s">
        <v>3548</v>
      </c>
      <c r="B2758" t="s">
        <v>51</v>
      </c>
      <c r="C2758" t="s">
        <v>3109</v>
      </c>
      <c r="D2758" t="s">
        <v>777</v>
      </c>
      <c r="E2758" s="103">
        <v>1.6850682051970899E-3</v>
      </c>
      <c r="F2758" s="103">
        <v>676064</v>
      </c>
      <c r="G2758" s="103">
        <v>9</v>
      </c>
      <c r="H2758" t="s">
        <v>54</v>
      </c>
      <c r="I2758" s="103"/>
    </row>
    <row r="2759" spans="1:9" x14ac:dyDescent="0.3">
      <c r="A2759" t="s">
        <v>3549</v>
      </c>
      <c r="B2759" t="s">
        <v>51</v>
      </c>
      <c r="C2759" t="s">
        <v>3109</v>
      </c>
      <c r="D2759" t="s">
        <v>776</v>
      </c>
      <c r="E2759" s="103">
        <v>4.2100874396457447E-3</v>
      </c>
      <c r="F2759" s="103">
        <v>676064</v>
      </c>
      <c r="G2759" s="103">
        <v>9</v>
      </c>
      <c r="H2759" t="s">
        <v>54</v>
      </c>
      <c r="I2759" s="103"/>
    </row>
    <row r="2760" spans="1:9" x14ac:dyDescent="0.3">
      <c r="A2760" t="s">
        <v>3550</v>
      </c>
      <c r="B2760" t="s">
        <v>51</v>
      </c>
      <c r="C2760" t="s">
        <v>3111</v>
      </c>
      <c r="D2760" t="s">
        <v>40</v>
      </c>
      <c r="E2760" s="103">
        <v>1.1781858215233032E-3</v>
      </c>
      <c r="F2760" s="103">
        <v>676064</v>
      </c>
      <c r="G2760" s="103">
        <v>9</v>
      </c>
      <c r="H2760" t="s">
        <v>54</v>
      </c>
      <c r="I2760" s="103"/>
    </row>
    <row r="2761" spans="1:9" x14ac:dyDescent="0.3">
      <c r="A2761" t="s">
        <v>5994</v>
      </c>
      <c r="B2761" t="s">
        <v>51</v>
      </c>
      <c r="C2761" t="s">
        <v>3111</v>
      </c>
      <c r="D2761" t="s">
        <v>5064</v>
      </c>
      <c r="E2761" s="103">
        <v>1.2592977219945691E-3</v>
      </c>
      <c r="F2761" s="103">
        <v>676064</v>
      </c>
      <c r="G2761" s="103">
        <v>9</v>
      </c>
      <c r="H2761" t="s">
        <v>54</v>
      </c>
      <c r="I2761" s="103"/>
    </row>
    <row r="2762" spans="1:9" x14ac:dyDescent="0.3">
      <c r="A2762" t="s">
        <v>5995</v>
      </c>
      <c r="B2762" t="s">
        <v>51</v>
      </c>
      <c r="C2762" t="s">
        <v>3111</v>
      </c>
      <c r="D2762" t="s">
        <v>5065</v>
      </c>
      <c r="E2762" s="103">
        <v>1.1687517914517954E-3</v>
      </c>
      <c r="F2762" s="103">
        <v>676064</v>
      </c>
      <c r="G2762" s="103">
        <v>9</v>
      </c>
      <c r="H2762" t="s">
        <v>54</v>
      </c>
      <c r="I2762" s="103"/>
    </row>
    <row r="2763" spans="1:9" x14ac:dyDescent="0.3">
      <c r="A2763" t="s">
        <v>5996</v>
      </c>
      <c r="B2763" t="s">
        <v>51</v>
      </c>
      <c r="C2763" t="s">
        <v>3111</v>
      </c>
      <c r="D2763" t="s">
        <v>5066</v>
      </c>
      <c r="E2763" s="103">
        <v>1.2470383085866187E-3</v>
      </c>
      <c r="F2763" s="103">
        <v>676064</v>
      </c>
      <c r="G2763" s="103">
        <v>9</v>
      </c>
      <c r="H2763" t="s">
        <v>54</v>
      </c>
      <c r="I2763" s="103"/>
    </row>
    <row r="2764" spans="1:9" x14ac:dyDescent="0.3">
      <c r="A2764" t="s">
        <v>3551</v>
      </c>
      <c r="B2764" t="s">
        <v>51</v>
      </c>
      <c r="C2764" t="s">
        <v>3111</v>
      </c>
      <c r="D2764" t="s">
        <v>42</v>
      </c>
      <c r="E2764" s="103">
        <v>1.2514137561192491E-3</v>
      </c>
      <c r="F2764" s="103">
        <v>676064</v>
      </c>
      <c r="G2764" s="103">
        <v>9</v>
      </c>
      <c r="H2764" t="s">
        <v>54</v>
      </c>
      <c r="I2764" s="103"/>
    </row>
    <row r="2765" spans="1:9" x14ac:dyDescent="0.3">
      <c r="A2765" t="s">
        <v>3552</v>
      </c>
      <c r="B2765" t="s">
        <v>51</v>
      </c>
      <c r="C2765" t="s">
        <v>3111</v>
      </c>
      <c r="D2765" t="s">
        <v>1763</v>
      </c>
      <c r="E2765" s="103">
        <v>1.3027946642203069E-3</v>
      </c>
      <c r="F2765" s="103">
        <v>676064</v>
      </c>
      <c r="G2765" s="103">
        <v>9</v>
      </c>
      <c r="H2765" t="s">
        <v>54</v>
      </c>
      <c r="I2765" s="103"/>
    </row>
    <row r="2766" spans="1:9" x14ac:dyDescent="0.3">
      <c r="A2766" t="s">
        <v>3553</v>
      </c>
      <c r="B2766" t="s">
        <v>51</v>
      </c>
      <c r="C2766" t="s">
        <v>3111</v>
      </c>
      <c r="D2766" t="s">
        <v>1764</v>
      </c>
      <c r="E2766" s="103">
        <v>8.7335783975727062E-4</v>
      </c>
      <c r="F2766" s="103">
        <v>676064</v>
      </c>
      <c r="G2766" s="103">
        <v>9</v>
      </c>
      <c r="H2766" t="s">
        <v>54</v>
      </c>
      <c r="I2766" s="103"/>
    </row>
    <row r="2767" spans="1:9" x14ac:dyDescent="0.3">
      <c r="A2767" t="s">
        <v>3554</v>
      </c>
      <c r="B2767" t="s">
        <v>51</v>
      </c>
      <c r="C2767" t="s">
        <v>3111</v>
      </c>
      <c r="D2767" t="s">
        <v>340</v>
      </c>
      <c r="E2767" s="103">
        <v>1.2439993350025021E-3</v>
      </c>
      <c r="F2767" s="103">
        <v>676064</v>
      </c>
      <c r="G2767" s="103">
        <v>9</v>
      </c>
      <c r="H2767" t="s">
        <v>54</v>
      </c>
      <c r="I2767" s="103"/>
    </row>
    <row r="2768" spans="1:9" x14ac:dyDescent="0.3">
      <c r="A2768" t="s">
        <v>3555</v>
      </c>
      <c r="B2768" t="s">
        <v>51</v>
      </c>
      <c r="C2768" t="s">
        <v>3111</v>
      </c>
      <c r="D2768" t="s">
        <v>777</v>
      </c>
      <c r="E2768" s="103">
        <v>4.2261023370005341E-3</v>
      </c>
      <c r="F2768" s="103">
        <v>676064</v>
      </c>
      <c r="G2768" s="103">
        <v>9</v>
      </c>
      <c r="H2768" t="s">
        <v>54</v>
      </c>
      <c r="I2768" s="103"/>
    </row>
    <row r="2769" spans="1:9" x14ac:dyDescent="0.3">
      <c r="A2769" t="s">
        <v>3556</v>
      </c>
      <c r="B2769" t="s">
        <v>51</v>
      </c>
      <c r="C2769" t="s">
        <v>3111</v>
      </c>
      <c r="D2769" t="s">
        <v>776</v>
      </c>
      <c r="E2769" s="103">
        <v>1.0689643312014935E-2</v>
      </c>
      <c r="F2769" s="103">
        <v>676064</v>
      </c>
      <c r="G2769" s="103">
        <v>9</v>
      </c>
      <c r="H2769" t="s">
        <v>54</v>
      </c>
      <c r="I2769" s="103"/>
    </row>
    <row r="2770" spans="1:9" x14ac:dyDescent="0.3">
      <c r="A2770" t="s">
        <v>1011</v>
      </c>
      <c r="B2770" t="s">
        <v>51</v>
      </c>
      <c r="C2770" t="s">
        <v>40</v>
      </c>
      <c r="D2770" t="s">
        <v>40</v>
      </c>
      <c r="E2770" s="103">
        <v>1</v>
      </c>
      <c r="F2770" s="103">
        <v>676064</v>
      </c>
      <c r="G2770" s="103">
        <v>9</v>
      </c>
      <c r="H2770" t="s">
        <v>54</v>
      </c>
      <c r="I2770" s="103"/>
    </row>
    <row r="2771" spans="1:9" x14ac:dyDescent="0.3">
      <c r="A2771" t="s">
        <v>5997</v>
      </c>
      <c r="B2771" t="s">
        <v>51</v>
      </c>
      <c r="C2771" t="s">
        <v>40</v>
      </c>
      <c r="D2771" t="s">
        <v>5064</v>
      </c>
      <c r="E2771" s="103">
        <v>1.044846198479068</v>
      </c>
      <c r="F2771" s="103">
        <v>676064</v>
      </c>
      <c r="G2771" s="103">
        <v>9</v>
      </c>
      <c r="H2771" t="s">
        <v>54</v>
      </c>
      <c r="I2771" s="103"/>
    </row>
    <row r="2772" spans="1:9" x14ac:dyDescent="0.3">
      <c r="A2772" t="s">
        <v>5998</v>
      </c>
      <c r="B2772" t="s">
        <v>51</v>
      </c>
      <c r="C2772" t="s">
        <v>40</v>
      </c>
      <c r="D2772" t="s">
        <v>5065</v>
      </c>
      <c r="E2772" s="103">
        <v>0.98523274681822526</v>
      </c>
      <c r="F2772" s="103">
        <v>676064</v>
      </c>
      <c r="G2772" s="103">
        <v>9</v>
      </c>
      <c r="H2772" t="s">
        <v>54</v>
      </c>
      <c r="I2772" s="103"/>
    </row>
    <row r="2773" spans="1:9" x14ac:dyDescent="0.3">
      <c r="A2773" t="s">
        <v>5999</v>
      </c>
      <c r="B2773" t="s">
        <v>51</v>
      </c>
      <c r="C2773" t="s">
        <v>40</v>
      </c>
      <c r="D2773" t="s">
        <v>5066</v>
      </c>
      <c r="E2773" s="103">
        <v>1.0363181088503959</v>
      </c>
      <c r="F2773" s="103">
        <v>676064</v>
      </c>
      <c r="G2773" s="103">
        <v>9</v>
      </c>
      <c r="H2773" t="s">
        <v>54</v>
      </c>
      <c r="I2773" s="103"/>
    </row>
    <row r="2774" spans="1:9" x14ac:dyDescent="0.3">
      <c r="A2774" t="s">
        <v>1009</v>
      </c>
      <c r="B2774" t="s">
        <v>51</v>
      </c>
      <c r="C2774" t="s">
        <v>40</v>
      </c>
      <c r="D2774" t="s">
        <v>42</v>
      </c>
      <c r="E2774" s="103">
        <v>1.0429758296578016</v>
      </c>
      <c r="F2774" s="103">
        <v>676064</v>
      </c>
      <c r="G2774" s="103">
        <v>9</v>
      </c>
      <c r="H2774" t="s">
        <v>54</v>
      </c>
      <c r="I2774" s="103"/>
    </row>
    <row r="2775" spans="1:9" x14ac:dyDescent="0.3">
      <c r="A2775" t="s">
        <v>2055</v>
      </c>
      <c r="B2775" t="s">
        <v>51</v>
      </c>
      <c r="C2775" t="s">
        <v>40</v>
      </c>
      <c r="D2775" t="s">
        <v>1763</v>
      </c>
      <c r="E2775" s="103">
        <v>1.0998878095000126</v>
      </c>
      <c r="F2775" s="103">
        <v>676064</v>
      </c>
      <c r="G2775" s="103">
        <v>9</v>
      </c>
      <c r="H2775" t="s">
        <v>54</v>
      </c>
      <c r="I2775" s="103"/>
    </row>
    <row r="2776" spans="1:9" x14ac:dyDescent="0.3">
      <c r="A2776" t="s">
        <v>2056</v>
      </c>
      <c r="B2776" t="s">
        <v>51</v>
      </c>
      <c r="C2776" t="s">
        <v>40</v>
      </c>
      <c r="D2776" t="s">
        <v>1764</v>
      </c>
      <c r="E2776" s="103">
        <v>0.8588092513087956</v>
      </c>
      <c r="F2776" s="103">
        <v>676064</v>
      </c>
      <c r="G2776" s="103">
        <v>9</v>
      </c>
      <c r="H2776" t="s">
        <v>54</v>
      </c>
      <c r="I2776" s="103"/>
    </row>
    <row r="2777" spans="1:9" x14ac:dyDescent="0.3">
      <c r="A2777" t="s">
        <v>1010</v>
      </c>
      <c r="B2777" t="s">
        <v>51</v>
      </c>
      <c r="C2777" t="s">
        <v>40</v>
      </c>
      <c r="D2777" t="s">
        <v>340</v>
      </c>
      <c r="E2777" s="103">
        <v>1.0385547686628573</v>
      </c>
      <c r="F2777" s="103">
        <v>676064</v>
      </c>
      <c r="G2777" s="103">
        <v>9</v>
      </c>
      <c r="H2777" t="s">
        <v>54</v>
      </c>
      <c r="I2777" s="103"/>
    </row>
    <row r="2778" spans="1:9" x14ac:dyDescent="0.3">
      <c r="A2778" t="s">
        <v>732</v>
      </c>
      <c r="B2778" t="s">
        <v>51</v>
      </c>
      <c r="C2778" t="s">
        <v>40</v>
      </c>
      <c r="D2778" t="s">
        <v>777</v>
      </c>
      <c r="E2778" s="103">
        <v>3.6635141569700322</v>
      </c>
      <c r="F2778" s="103">
        <v>676064</v>
      </c>
      <c r="G2778" s="103">
        <v>9</v>
      </c>
      <c r="H2778" t="s">
        <v>54</v>
      </c>
      <c r="I2778" s="103"/>
    </row>
    <row r="2779" spans="1:9" x14ac:dyDescent="0.3">
      <c r="A2779" t="s">
        <v>736</v>
      </c>
      <c r="B2779" t="s">
        <v>51</v>
      </c>
      <c r="C2779" t="s">
        <v>40</v>
      </c>
      <c r="D2779" t="s">
        <v>776</v>
      </c>
      <c r="E2779" s="103">
        <v>9.3951000210190845</v>
      </c>
      <c r="F2779" s="103">
        <v>676064</v>
      </c>
      <c r="G2779" s="103">
        <v>9</v>
      </c>
      <c r="H2779" t="s">
        <v>54</v>
      </c>
      <c r="I2779" s="103"/>
    </row>
    <row r="2780" spans="1:9" x14ac:dyDescent="0.3">
      <c r="A2780" t="s">
        <v>6000</v>
      </c>
      <c r="B2780" t="s">
        <v>51</v>
      </c>
      <c r="C2780" t="s">
        <v>5064</v>
      </c>
      <c r="D2780" t="s">
        <v>40</v>
      </c>
      <c r="E2780" s="103">
        <v>0.9495497692730146</v>
      </c>
      <c r="F2780" s="103">
        <v>676064</v>
      </c>
      <c r="G2780" s="103">
        <v>9</v>
      </c>
      <c r="H2780" t="s">
        <v>54</v>
      </c>
      <c r="I2780" s="103"/>
    </row>
    <row r="2781" spans="1:9" x14ac:dyDescent="0.3">
      <c r="A2781" t="s">
        <v>6001</v>
      </c>
      <c r="B2781" t="s">
        <v>51</v>
      </c>
      <c r="C2781" t="s">
        <v>5064</v>
      </c>
      <c r="D2781" t="s">
        <v>5064</v>
      </c>
      <c r="E2781" s="103">
        <v>1</v>
      </c>
      <c r="F2781" s="103">
        <v>676064</v>
      </c>
      <c r="G2781" s="103">
        <v>9</v>
      </c>
      <c r="H2781" t="s">
        <v>54</v>
      </c>
      <c r="I2781" s="103"/>
    </row>
    <row r="2782" spans="1:9" x14ac:dyDescent="0.3">
      <c r="A2782" t="s">
        <v>6002</v>
      </c>
      <c r="B2782" t="s">
        <v>51</v>
      </c>
      <c r="C2782" t="s">
        <v>5064</v>
      </c>
      <c r="D2782" t="s">
        <v>5065</v>
      </c>
      <c r="E2782" s="103">
        <v>0.94677460468222618</v>
      </c>
      <c r="F2782" s="103">
        <v>676064</v>
      </c>
      <c r="G2782" s="103">
        <v>9</v>
      </c>
      <c r="H2782" t="s">
        <v>54</v>
      </c>
      <c r="I2782" s="103"/>
    </row>
    <row r="2783" spans="1:9" x14ac:dyDescent="0.3">
      <c r="A2783" t="s">
        <v>6003</v>
      </c>
      <c r="B2783" t="s">
        <v>51</v>
      </c>
      <c r="C2783" t="s">
        <v>5064</v>
      </c>
      <c r="D2783" t="s">
        <v>5066</v>
      </c>
      <c r="E2783" s="103">
        <v>0.99309856831074628</v>
      </c>
      <c r="F2783" s="103">
        <v>676064</v>
      </c>
      <c r="G2783" s="103">
        <v>9</v>
      </c>
      <c r="H2783" t="s">
        <v>54</v>
      </c>
      <c r="I2783" s="103"/>
    </row>
    <row r="2784" spans="1:9" x14ac:dyDescent="0.3">
      <c r="A2784" t="s">
        <v>6004</v>
      </c>
      <c r="B2784" t="s">
        <v>51</v>
      </c>
      <c r="C2784" t="s">
        <v>5064</v>
      </c>
      <c r="D2784" t="s">
        <v>42</v>
      </c>
      <c r="E2784" s="103">
        <v>0.99825827598634598</v>
      </c>
      <c r="F2784" s="103">
        <v>676064</v>
      </c>
      <c r="G2784" s="103">
        <v>9</v>
      </c>
      <c r="H2784" t="s">
        <v>54</v>
      </c>
      <c r="I2784" s="103"/>
    </row>
    <row r="2785" spans="1:9" x14ac:dyDescent="0.3">
      <c r="A2785" t="s">
        <v>6005</v>
      </c>
      <c r="B2785" t="s">
        <v>51</v>
      </c>
      <c r="C2785" t="s">
        <v>5064</v>
      </c>
      <c r="D2785" t="s">
        <v>1763</v>
      </c>
      <c r="E2785" s="103">
        <v>1.0461080312399758</v>
      </c>
      <c r="F2785" s="103">
        <v>676064</v>
      </c>
      <c r="G2785" s="103">
        <v>9</v>
      </c>
      <c r="H2785" t="s">
        <v>54</v>
      </c>
      <c r="I2785" s="103"/>
    </row>
    <row r="2786" spans="1:9" x14ac:dyDescent="0.3">
      <c r="A2786" t="s">
        <v>6006</v>
      </c>
      <c r="B2786" t="s">
        <v>51</v>
      </c>
      <c r="C2786" t="s">
        <v>5064</v>
      </c>
      <c r="D2786" t="s">
        <v>1764</v>
      </c>
      <c r="E2786" s="103">
        <v>0.82012727138271713</v>
      </c>
      <c r="F2786" s="103">
        <v>676064</v>
      </c>
      <c r="G2786" s="103">
        <v>9</v>
      </c>
      <c r="H2786" t="s">
        <v>54</v>
      </c>
      <c r="I2786" s="103"/>
    </row>
    <row r="2787" spans="1:9" x14ac:dyDescent="0.3">
      <c r="A2787" t="s">
        <v>6007</v>
      </c>
      <c r="B2787" t="s">
        <v>51</v>
      </c>
      <c r="C2787" t="s">
        <v>5064</v>
      </c>
      <c r="D2787" t="s">
        <v>340</v>
      </c>
      <c r="E2787" s="103">
        <v>0.98586241866410695</v>
      </c>
      <c r="F2787" s="103">
        <v>676064</v>
      </c>
      <c r="G2787" s="103">
        <v>9</v>
      </c>
      <c r="H2787" t="s">
        <v>54</v>
      </c>
      <c r="I2787" s="103"/>
    </row>
    <row r="2788" spans="1:9" x14ac:dyDescent="0.3">
      <c r="A2788" t="s">
        <v>6008</v>
      </c>
      <c r="B2788" t="s">
        <v>51</v>
      </c>
      <c r="C2788" t="s">
        <v>5064</v>
      </c>
      <c r="D2788" t="s">
        <v>777</v>
      </c>
      <c r="E2788" s="103">
        <v>3.4804850384809263</v>
      </c>
      <c r="F2788" s="103">
        <v>676064</v>
      </c>
      <c r="G2788" s="103">
        <v>9</v>
      </c>
      <c r="H2788" t="s">
        <v>54</v>
      </c>
      <c r="I2788" s="103"/>
    </row>
    <row r="2789" spans="1:9" x14ac:dyDescent="0.3">
      <c r="A2789" t="s">
        <v>6009</v>
      </c>
      <c r="B2789" t="s">
        <v>51</v>
      </c>
      <c r="C2789" t="s">
        <v>5064</v>
      </c>
      <c r="D2789" t="s">
        <v>776</v>
      </c>
      <c r="E2789" s="103">
        <v>8.9222091256891662</v>
      </c>
      <c r="F2789" s="103">
        <v>676064</v>
      </c>
      <c r="G2789" s="103">
        <v>9</v>
      </c>
      <c r="H2789" t="s">
        <v>54</v>
      </c>
      <c r="I2789" s="103"/>
    </row>
    <row r="2790" spans="1:9" x14ac:dyDescent="0.3">
      <c r="A2790" t="s">
        <v>6010</v>
      </c>
      <c r="B2790" t="s">
        <v>51</v>
      </c>
      <c r="C2790" t="s">
        <v>5065</v>
      </c>
      <c r="D2790" t="s">
        <v>40</v>
      </c>
      <c r="E2790" s="103">
        <v>0.99662843809002521</v>
      </c>
      <c r="F2790" s="103">
        <v>676064</v>
      </c>
      <c r="G2790" s="103">
        <v>9</v>
      </c>
      <c r="H2790" t="s">
        <v>54</v>
      </c>
      <c r="I2790" s="103"/>
    </row>
    <row r="2791" spans="1:9" x14ac:dyDescent="0.3">
      <c r="A2791" t="s">
        <v>6011</v>
      </c>
      <c r="B2791" t="s">
        <v>51</v>
      </c>
      <c r="C2791" t="s">
        <v>5065</v>
      </c>
      <c r="D2791" t="s">
        <v>5064</v>
      </c>
      <c r="E2791" s="103">
        <v>1.0517092834946591</v>
      </c>
      <c r="F2791" s="103">
        <v>676064</v>
      </c>
      <c r="G2791" s="103">
        <v>9</v>
      </c>
      <c r="H2791" t="s">
        <v>54</v>
      </c>
      <c r="I2791" s="103"/>
    </row>
    <row r="2792" spans="1:9" x14ac:dyDescent="0.3">
      <c r="A2792" t="s">
        <v>6012</v>
      </c>
      <c r="B2792" t="s">
        <v>51</v>
      </c>
      <c r="C2792" t="s">
        <v>5065</v>
      </c>
      <c r="D2792" t="s">
        <v>5065</v>
      </c>
      <c r="E2792" s="103">
        <v>1</v>
      </c>
      <c r="F2792" s="103">
        <v>676064</v>
      </c>
      <c r="G2792" s="103">
        <v>9</v>
      </c>
      <c r="H2792" t="s">
        <v>54</v>
      </c>
      <c r="I2792" s="103"/>
    </row>
    <row r="2793" spans="1:9" x14ac:dyDescent="0.3">
      <c r="A2793" t="s">
        <v>6013</v>
      </c>
      <c r="B2793" t="s">
        <v>51</v>
      </c>
      <c r="C2793" t="s">
        <v>5065</v>
      </c>
      <c r="D2793" t="s">
        <v>5066</v>
      </c>
      <c r="E2793" s="103">
        <v>1.0505862150849876</v>
      </c>
      <c r="F2793" s="103">
        <v>676064</v>
      </c>
      <c r="G2793" s="103">
        <v>9</v>
      </c>
      <c r="H2793" t="s">
        <v>54</v>
      </c>
      <c r="I2793" s="103"/>
    </row>
    <row r="2794" spans="1:9" x14ac:dyDescent="0.3">
      <c r="A2794" t="s">
        <v>6014</v>
      </c>
      <c r="B2794" t="s">
        <v>51</v>
      </c>
      <c r="C2794" t="s">
        <v>5065</v>
      </c>
      <c r="D2794" t="s">
        <v>42</v>
      </c>
      <c r="E2794" s="103">
        <v>1.0498420485385072</v>
      </c>
      <c r="F2794" s="103">
        <v>676064</v>
      </c>
      <c r="G2794" s="103">
        <v>9</v>
      </c>
      <c r="H2794" t="s">
        <v>54</v>
      </c>
      <c r="I2794" s="103"/>
    </row>
    <row r="2795" spans="1:9" x14ac:dyDescent="0.3">
      <c r="A2795" t="s">
        <v>6015</v>
      </c>
      <c r="B2795" t="s">
        <v>51</v>
      </c>
      <c r="C2795" t="s">
        <v>5065</v>
      </c>
      <c r="D2795" t="s">
        <v>1763</v>
      </c>
      <c r="E2795" s="103">
        <v>1.1001419275739148</v>
      </c>
      <c r="F2795" s="103">
        <v>676064</v>
      </c>
      <c r="G2795" s="103">
        <v>9</v>
      </c>
      <c r="H2795" t="s">
        <v>54</v>
      </c>
      <c r="I2795" s="103"/>
    </row>
    <row r="2796" spans="1:9" x14ac:dyDescent="0.3">
      <c r="A2796" t="s">
        <v>6016</v>
      </c>
      <c r="B2796" t="s">
        <v>51</v>
      </c>
      <c r="C2796" t="s">
        <v>5065</v>
      </c>
      <c r="D2796" t="s">
        <v>1764</v>
      </c>
      <c r="E2796" s="103">
        <v>0.86001773894880451</v>
      </c>
      <c r="F2796" s="103">
        <v>676064</v>
      </c>
      <c r="G2796" s="103">
        <v>9</v>
      </c>
      <c r="H2796" t="s">
        <v>54</v>
      </c>
      <c r="I2796" s="103"/>
    </row>
    <row r="2797" spans="1:9" x14ac:dyDescent="0.3">
      <c r="A2797" t="s">
        <v>6017</v>
      </c>
      <c r="B2797" t="s">
        <v>51</v>
      </c>
      <c r="C2797" t="s">
        <v>5065</v>
      </c>
      <c r="D2797" t="s">
        <v>340</v>
      </c>
      <c r="E2797" s="103">
        <v>1.0383227017034879</v>
      </c>
      <c r="F2797" s="103">
        <v>676064</v>
      </c>
      <c r="G2797" s="103">
        <v>9</v>
      </c>
      <c r="H2797" t="s">
        <v>54</v>
      </c>
      <c r="I2797" s="103"/>
    </row>
    <row r="2798" spans="1:9" x14ac:dyDescent="0.3">
      <c r="A2798" t="s">
        <v>6018</v>
      </c>
      <c r="B2798" t="s">
        <v>51</v>
      </c>
      <c r="C2798" t="s">
        <v>5065</v>
      </c>
      <c r="D2798" t="s">
        <v>777</v>
      </c>
      <c r="E2798" s="103">
        <v>3.651718553675718</v>
      </c>
      <c r="F2798" s="103">
        <v>676064</v>
      </c>
      <c r="G2798" s="103">
        <v>9</v>
      </c>
      <c r="H2798" t="s">
        <v>54</v>
      </c>
      <c r="I2798" s="103"/>
    </row>
    <row r="2799" spans="1:9" x14ac:dyDescent="0.3">
      <c r="A2799" t="s">
        <v>6019</v>
      </c>
      <c r="B2799" t="s">
        <v>51</v>
      </c>
      <c r="C2799" t="s">
        <v>5065</v>
      </c>
      <c r="D2799" t="s">
        <v>776</v>
      </c>
      <c r="E2799" s="103">
        <v>9.3634632561059963</v>
      </c>
      <c r="F2799" s="103">
        <v>676064</v>
      </c>
      <c r="G2799" s="103">
        <v>9</v>
      </c>
      <c r="H2799" t="s">
        <v>54</v>
      </c>
      <c r="I2799" s="103"/>
    </row>
    <row r="2800" spans="1:9" x14ac:dyDescent="0.3">
      <c r="A2800" t="s">
        <v>6023</v>
      </c>
      <c r="B2800" t="s">
        <v>51</v>
      </c>
      <c r="C2800" t="s">
        <v>5066</v>
      </c>
      <c r="D2800" t="s">
        <v>40</v>
      </c>
      <c r="E2800" s="103">
        <v>0.95057432803258324</v>
      </c>
      <c r="F2800" s="103">
        <v>676064</v>
      </c>
      <c r="G2800" s="103">
        <v>9</v>
      </c>
      <c r="H2800" t="s">
        <v>54</v>
      </c>
      <c r="I2800" s="103"/>
    </row>
    <row r="2801" spans="1:9" x14ac:dyDescent="0.3">
      <c r="A2801" t="s">
        <v>6024</v>
      </c>
      <c r="B2801" t="s">
        <v>51</v>
      </c>
      <c r="C2801" t="s">
        <v>5066</v>
      </c>
      <c r="D2801" t="s">
        <v>5064</v>
      </c>
      <c r="E2801" s="103">
        <v>1.0009774950617061</v>
      </c>
      <c r="F2801" s="103">
        <v>676064</v>
      </c>
      <c r="G2801" s="103">
        <v>9</v>
      </c>
      <c r="H2801" t="s">
        <v>54</v>
      </c>
      <c r="I2801" s="103"/>
    </row>
    <row r="2802" spans="1:9" x14ac:dyDescent="0.3">
      <c r="A2802" t="s">
        <v>6025</v>
      </c>
      <c r="B2802" t="s">
        <v>51</v>
      </c>
      <c r="C2802" t="s">
        <v>5066</v>
      </c>
      <c r="D2802" t="s">
        <v>5065</v>
      </c>
      <c r="E2802" s="103">
        <v>0.95405542446524016</v>
      </c>
      <c r="F2802" s="103">
        <v>676064</v>
      </c>
      <c r="G2802" s="103">
        <v>9</v>
      </c>
      <c r="H2802" t="s">
        <v>54</v>
      </c>
      <c r="I2802" s="103"/>
    </row>
    <row r="2803" spans="1:9" x14ac:dyDescent="0.3">
      <c r="A2803" t="s">
        <v>6026</v>
      </c>
      <c r="B2803" t="s">
        <v>51</v>
      </c>
      <c r="C2803" t="s">
        <v>5066</v>
      </c>
      <c r="D2803" t="s">
        <v>5066</v>
      </c>
      <c r="E2803" s="103">
        <v>1</v>
      </c>
      <c r="F2803" s="103">
        <v>676064</v>
      </c>
      <c r="G2803" s="103">
        <v>9</v>
      </c>
      <c r="H2803" t="s">
        <v>54</v>
      </c>
      <c r="I2803" s="103"/>
    </row>
    <row r="2804" spans="1:9" x14ac:dyDescent="0.3">
      <c r="A2804" t="s">
        <v>6027</v>
      </c>
      <c r="B2804" t="s">
        <v>51</v>
      </c>
      <c r="C2804" t="s">
        <v>5066</v>
      </c>
      <c r="D2804" t="s">
        <v>42</v>
      </c>
      <c r="E2804" s="103">
        <v>0.99923402275632467</v>
      </c>
      <c r="F2804" s="103">
        <v>676064</v>
      </c>
      <c r="G2804" s="103">
        <v>9</v>
      </c>
      <c r="H2804" t="s">
        <v>54</v>
      </c>
      <c r="I2804" s="103"/>
    </row>
    <row r="2805" spans="1:9" x14ac:dyDescent="0.3">
      <c r="A2805" t="s">
        <v>6028</v>
      </c>
      <c r="B2805" t="s">
        <v>51</v>
      </c>
      <c r="C2805" t="s">
        <v>5066</v>
      </c>
      <c r="D2805" t="s">
        <v>1763</v>
      </c>
      <c r="E2805" s="103">
        <v>1.0471813175807074</v>
      </c>
      <c r="F2805" s="103">
        <v>676064</v>
      </c>
      <c r="G2805" s="103">
        <v>9</v>
      </c>
      <c r="H2805" t="s">
        <v>54</v>
      </c>
      <c r="I2805" s="103"/>
    </row>
    <row r="2806" spans="1:9" x14ac:dyDescent="0.3">
      <c r="A2806" t="s">
        <v>6029</v>
      </c>
      <c r="B2806" t="s">
        <v>51</v>
      </c>
      <c r="C2806" t="s">
        <v>5066</v>
      </c>
      <c r="D2806" t="s">
        <v>1764</v>
      </c>
      <c r="E2806" s="103">
        <v>0.82113103887140859</v>
      </c>
      <c r="F2806" s="103">
        <v>676064</v>
      </c>
      <c r="G2806" s="103">
        <v>9</v>
      </c>
      <c r="H2806" t="s">
        <v>54</v>
      </c>
      <c r="I2806" s="103"/>
    </row>
    <row r="2807" spans="1:9" x14ac:dyDescent="0.3">
      <c r="A2807" t="s">
        <v>6030</v>
      </c>
      <c r="B2807" t="s">
        <v>51</v>
      </c>
      <c r="C2807" t="s">
        <v>5066</v>
      </c>
      <c r="D2807" t="s">
        <v>340</v>
      </c>
      <c r="E2807" s="103">
        <v>0.98776719894528797</v>
      </c>
      <c r="F2807" s="103">
        <v>676064</v>
      </c>
      <c r="G2807" s="103">
        <v>9</v>
      </c>
      <c r="H2807" t="s">
        <v>54</v>
      </c>
      <c r="I2807" s="103"/>
    </row>
    <row r="2808" spans="1:9" x14ac:dyDescent="0.3">
      <c r="A2808" t="s">
        <v>6031</v>
      </c>
      <c r="B2808" t="s">
        <v>51</v>
      </c>
      <c r="C2808" t="s">
        <v>5066</v>
      </c>
      <c r="D2808" t="s">
        <v>777</v>
      </c>
      <c r="E2808" s="103">
        <v>3.4844111562327016</v>
      </c>
      <c r="F2808" s="103">
        <v>676064</v>
      </c>
      <c r="G2808" s="103">
        <v>9</v>
      </c>
      <c r="H2808" t="s">
        <v>54</v>
      </c>
      <c r="I2808" s="103"/>
    </row>
    <row r="2809" spans="1:9" x14ac:dyDescent="0.3">
      <c r="A2809" t="s">
        <v>6032</v>
      </c>
      <c r="B2809" t="s">
        <v>51</v>
      </c>
      <c r="C2809" t="s">
        <v>5066</v>
      </c>
      <c r="D2809" t="s">
        <v>776</v>
      </c>
      <c r="E2809" s="103">
        <v>8.931142426213702</v>
      </c>
      <c r="F2809" s="103">
        <v>676064</v>
      </c>
      <c r="G2809" s="103">
        <v>9</v>
      </c>
      <c r="H2809" t="s">
        <v>54</v>
      </c>
      <c r="I2809" s="103"/>
    </row>
    <row r="2810" spans="1:9" x14ac:dyDescent="0.3">
      <c r="A2810" t="s">
        <v>990</v>
      </c>
      <c r="B2810" t="s">
        <v>51</v>
      </c>
      <c r="C2810" t="s">
        <v>42</v>
      </c>
      <c r="D2810" t="s">
        <v>40</v>
      </c>
      <c r="E2810" s="103">
        <v>0.95118780359241017</v>
      </c>
      <c r="F2810" s="103">
        <v>676064</v>
      </c>
      <c r="G2810" s="103">
        <v>9</v>
      </c>
      <c r="H2810" t="s">
        <v>54</v>
      </c>
      <c r="I2810" s="103"/>
    </row>
    <row r="2811" spans="1:9" x14ac:dyDescent="0.3">
      <c r="A2811" t="s">
        <v>6033</v>
      </c>
      <c r="B2811" t="s">
        <v>51</v>
      </c>
      <c r="C2811" t="s">
        <v>42</v>
      </c>
      <c r="D2811" t="s">
        <v>5064</v>
      </c>
      <c r="E2811" s="103">
        <v>1.0017542009792515</v>
      </c>
      <c r="F2811" s="103">
        <v>676064</v>
      </c>
      <c r="G2811" s="103">
        <v>9</v>
      </c>
      <c r="H2811" t="s">
        <v>54</v>
      </c>
      <c r="I2811" s="103"/>
    </row>
    <row r="2812" spans="1:9" x14ac:dyDescent="0.3">
      <c r="A2812" t="s">
        <v>6034</v>
      </c>
      <c r="B2812" t="s">
        <v>51</v>
      </c>
      <c r="C2812" t="s">
        <v>42</v>
      </c>
      <c r="D2812" t="s">
        <v>5065</v>
      </c>
      <c r="E2812" s="103">
        <v>0.9484032049715504</v>
      </c>
      <c r="F2812" s="103">
        <v>676064</v>
      </c>
      <c r="G2812" s="103">
        <v>9</v>
      </c>
      <c r="H2812" t="s">
        <v>54</v>
      </c>
      <c r="I2812" s="103"/>
    </row>
    <row r="2813" spans="1:9" x14ac:dyDescent="0.3">
      <c r="A2813" t="s">
        <v>6035</v>
      </c>
      <c r="B2813" t="s">
        <v>51</v>
      </c>
      <c r="C2813" t="s">
        <v>42</v>
      </c>
      <c r="D2813" t="s">
        <v>5066</v>
      </c>
      <c r="E2813" s="103">
        <v>0.99483926818588819</v>
      </c>
      <c r="F2813" s="103">
        <v>676064</v>
      </c>
      <c r="G2813" s="103">
        <v>9</v>
      </c>
      <c r="H2813" t="s">
        <v>54</v>
      </c>
      <c r="I2813" s="103"/>
    </row>
    <row r="2814" spans="1:9" x14ac:dyDescent="0.3">
      <c r="A2814" t="s">
        <v>988</v>
      </c>
      <c r="B2814" t="s">
        <v>51</v>
      </c>
      <c r="C2814" t="s">
        <v>42</v>
      </c>
      <c r="D2814" t="s">
        <v>42</v>
      </c>
      <c r="E2814" s="103">
        <v>1</v>
      </c>
      <c r="F2814" s="103">
        <v>676064</v>
      </c>
      <c r="G2814" s="103">
        <v>9</v>
      </c>
      <c r="H2814" t="s">
        <v>54</v>
      </c>
      <c r="I2814" s="103"/>
    </row>
    <row r="2815" spans="1:9" x14ac:dyDescent="0.3">
      <c r="A2815" t="s">
        <v>2057</v>
      </c>
      <c r="B2815" t="s">
        <v>51</v>
      </c>
      <c r="C2815" t="s">
        <v>42</v>
      </c>
      <c r="D2815" t="s">
        <v>1763</v>
      </c>
      <c r="E2815" s="103">
        <v>1.0479233805686183</v>
      </c>
      <c r="F2815" s="103">
        <v>676064</v>
      </c>
      <c r="G2815" s="103">
        <v>9</v>
      </c>
      <c r="H2815" t="s">
        <v>54</v>
      </c>
      <c r="I2815" s="103"/>
    </row>
    <row r="2816" spans="1:9" x14ac:dyDescent="0.3">
      <c r="A2816" t="s">
        <v>2058</v>
      </c>
      <c r="B2816" t="s">
        <v>51</v>
      </c>
      <c r="C2816" t="s">
        <v>42</v>
      </c>
      <c r="D2816" t="s">
        <v>1764</v>
      </c>
      <c r="E2816" s="103">
        <v>0.82135261239307555</v>
      </c>
      <c r="F2816" s="103">
        <v>676064</v>
      </c>
      <c r="G2816" s="103">
        <v>9</v>
      </c>
      <c r="H2816" t="s">
        <v>54</v>
      </c>
      <c r="I2816" s="103"/>
    </row>
    <row r="2817" spans="1:9" x14ac:dyDescent="0.3">
      <c r="A2817" t="s">
        <v>989</v>
      </c>
      <c r="B2817" t="s">
        <v>51</v>
      </c>
      <c r="C2817" t="s">
        <v>42</v>
      </c>
      <c r="D2817" t="s">
        <v>340</v>
      </c>
      <c r="E2817" s="103">
        <v>0.98759257445946658</v>
      </c>
      <c r="F2817" s="103">
        <v>676064</v>
      </c>
      <c r="G2817" s="103">
        <v>9</v>
      </c>
      <c r="H2817" t="s">
        <v>54</v>
      </c>
      <c r="I2817" s="103"/>
    </row>
    <row r="2818" spans="1:9" x14ac:dyDescent="0.3">
      <c r="A2818" t="s">
        <v>706</v>
      </c>
      <c r="B2818" t="s">
        <v>51</v>
      </c>
      <c r="C2818" t="s">
        <v>42</v>
      </c>
      <c r="D2818" t="s">
        <v>777</v>
      </c>
      <c r="E2818" s="103">
        <v>3.4863962090231233</v>
      </c>
      <c r="F2818" s="103">
        <v>676064</v>
      </c>
      <c r="G2818" s="103">
        <v>9</v>
      </c>
      <c r="H2818" t="s">
        <v>54</v>
      </c>
      <c r="I2818" s="103"/>
    </row>
    <row r="2819" spans="1:9" x14ac:dyDescent="0.3">
      <c r="A2819" t="s">
        <v>710</v>
      </c>
      <c r="B2819" t="s">
        <v>51</v>
      </c>
      <c r="C2819" t="s">
        <v>42</v>
      </c>
      <c r="D2819" t="s">
        <v>776</v>
      </c>
      <c r="E2819" s="103">
        <v>8.9371088564408279</v>
      </c>
      <c r="F2819" s="103">
        <v>676064</v>
      </c>
      <c r="G2819" s="103">
        <v>9</v>
      </c>
      <c r="H2819" t="s">
        <v>54</v>
      </c>
      <c r="I2819" s="103"/>
    </row>
    <row r="2820" spans="1:9" x14ac:dyDescent="0.3">
      <c r="A2820" t="s">
        <v>1116</v>
      </c>
      <c r="B2820" t="s">
        <v>51</v>
      </c>
      <c r="C2820" t="s">
        <v>58</v>
      </c>
      <c r="D2820" t="s">
        <v>40</v>
      </c>
      <c r="E2820" s="103">
        <v>2.0566158083550622E-2</v>
      </c>
      <c r="F2820" s="103">
        <v>676064</v>
      </c>
      <c r="G2820" s="103">
        <v>9</v>
      </c>
      <c r="H2820" t="s">
        <v>54</v>
      </c>
      <c r="I2820" s="103"/>
    </row>
    <row r="2821" spans="1:9" x14ac:dyDescent="0.3">
      <c r="A2821" t="s">
        <v>6020</v>
      </c>
      <c r="B2821" t="s">
        <v>51</v>
      </c>
      <c r="C2821" t="s">
        <v>58</v>
      </c>
      <c r="D2821" t="s">
        <v>5064</v>
      </c>
      <c r="E2821" s="103">
        <v>-2.6397500209364131E-2</v>
      </c>
      <c r="F2821" s="103">
        <v>676064</v>
      </c>
      <c r="G2821" s="103">
        <v>9</v>
      </c>
      <c r="H2821" t="s">
        <v>54</v>
      </c>
      <c r="I2821" s="103"/>
    </row>
    <row r="2822" spans="1:9" x14ac:dyDescent="0.3">
      <c r="A2822" t="s">
        <v>6021</v>
      </c>
      <c r="B2822" t="s">
        <v>51</v>
      </c>
      <c r="C2822" t="s">
        <v>58</v>
      </c>
      <c r="D2822" t="s">
        <v>5065</v>
      </c>
      <c r="E2822" s="103">
        <v>-7.5235687213343116E-2</v>
      </c>
      <c r="F2822" s="103">
        <v>676064</v>
      </c>
      <c r="G2822" s="103">
        <v>9</v>
      </c>
      <c r="H2822" t="s">
        <v>54</v>
      </c>
      <c r="I2822" s="103"/>
    </row>
    <row r="2823" spans="1:9" x14ac:dyDescent="0.3">
      <c r="A2823" t="s">
        <v>6022</v>
      </c>
      <c r="B2823" t="s">
        <v>51</v>
      </c>
      <c r="C2823" t="s">
        <v>58</v>
      </c>
      <c r="D2823" t="s">
        <v>5066</v>
      </c>
      <c r="E2823" s="103">
        <v>-7.2191120213623006E-2</v>
      </c>
      <c r="F2823" s="103">
        <v>676064</v>
      </c>
      <c r="G2823" s="103">
        <v>9</v>
      </c>
      <c r="H2823" t="s">
        <v>54</v>
      </c>
      <c r="I2823" s="103"/>
    </row>
    <row r="2824" spans="1:9" x14ac:dyDescent="0.3">
      <c r="A2824" t="s">
        <v>1117</v>
      </c>
      <c r="B2824" t="s">
        <v>51</v>
      </c>
      <c r="C2824" t="s">
        <v>58</v>
      </c>
      <c r="D2824" t="s">
        <v>42</v>
      </c>
      <c r="E2824" s="103">
        <v>-2.6416615346425355E-2</v>
      </c>
      <c r="F2824" s="103">
        <v>676064</v>
      </c>
      <c r="G2824" s="103">
        <v>9</v>
      </c>
      <c r="H2824" t="s">
        <v>54</v>
      </c>
      <c r="I2824" s="103"/>
    </row>
    <row r="2825" spans="1:9" x14ac:dyDescent="0.3">
      <c r="A2825" t="s">
        <v>2077</v>
      </c>
      <c r="B2825" t="s">
        <v>51</v>
      </c>
      <c r="C2825" t="s">
        <v>58</v>
      </c>
      <c r="D2825" t="s">
        <v>1763</v>
      </c>
      <c r="E2825" s="103">
        <v>5.0266460378670256E-3</v>
      </c>
      <c r="F2825" s="103">
        <v>676064</v>
      </c>
      <c r="G2825" s="103">
        <v>9</v>
      </c>
      <c r="H2825" t="s">
        <v>54</v>
      </c>
      <c r="I2825" s="103"/>
    </row>
    <row r="2826" spans="1:9" x14ac:dyDescent="0.3">
      <c r="A2826" t="s">
        <v>2078</v>
      </c>
      <c r="B2826" t="s">
        <v>51</v>
      </c>
      <c r="C2826" t="s">
        <v>58</v>
      </c>
      <c r="D2826" t="s">
        <v>1764</v>
      </c>
      <c r="E2826" s="103">
        <v>-5.5412321174992869E-4</v>
      </c>
      <c r="F2826" s="103">
        <v>676064</v>
      </c>
      <c r="G2826" s="103">
        <v>9</v>
      </c>
      <c r="H2826" t="s">
        <v>54</v>
      </c>
      <c r="I2826" s="103"/>
    </row>
    <row r="2827" spans="1:9" x14ac:dyDescent="0.3">
      <c r="A2827" t="s">
        <v>1118</v>
      </c>
      <c r="B2827" t="s">
        <v>51</v>
      </c>
      <c r="C2827" t="s">
        <v>58</v>
      </c>
      <c r="D2827" t="s">
        <v>340</v>
      </c>
      <c r="E2827" s="103">
        <v>2.277157058492474E-3</v>
      </c>
      <c r="F2827" s="103">
        <v>676064</v>
      </c>
      <c r="G2827" s="103">
        <v>9</v>
      </c>
      <c r="H2827" t="s">
        <v>54</v>
      </c>
      <c r="I2827" s="103"/>
    </row>
    <row r="2828" spans="1:9" x14ac:dyDescent="0.3">
      <c r="A2828" t="s">
        <v>1119</v>
      </c>
      <c r="B2828" t="s">
        <v>51</v>
      </c>
      <c r="C2828" t="s">
        <v>58</v>
      </c>
      <c r="D2828" t="s">
        <v>777</v>
      </c>
      <c r="E2828" s="103">
        <v>7.4212078151132913E-2</v>
      </c>
      <c r="F2828" s="103">
        <v>676064</v>
      </c>
      <c r="G2828" s="103">
        <v>9</v>
      </c>
      <c r="H2828" t="s">
        <v>54</v>
      </c>
      <c r="I2828" s="103"/>
    </row>
    <row r="2829" spans="1:9" x14ac:dyDescent="0.3">
      <c r="A2829" t="s">
        <v>1120</v>
      </c>
      <c r="B2829" t="s">
        <v>51</v>
      </c>
      <c r="C2829" t="s">
        <v>58</v>
      </c>
      <c r="D2829" t="s">
        <v>776</v>
      </c>
      <c r="E2829" s="103">
        <v>0.19904281380087252</v>
      </c>
      <c r="F2829" s="103">
        <v>676064</v>
      </c>
      <c r="G2829" s="103">
        <v>9</v>
      </c>
      <c r="H2829" t="s">
        <v>54</v>
      </c>
      <c r="I2829" s="103"/>
    </row>
    <row r="2830" spans="1:9" x14ac:dyDescent="0.3">
      <c r="A2830" t="s">
        <v>2059</v>
      </c>
      <c r="B2830" t="s">
        <v>51</v>
      </c>
      <c r="C2830" t="s">
        <v>1763</v>
      </c>
      <c r="D2830" t="s">
        <v>40</v>
      </c>
      <c r="E2830" s="103">
        <v>0.90609937041572164</v>
      </c>
      <c r="F2830" s="103">
        <v>676064</v>
      </c>
      <c r="G2830" s="103">
        <v>9</v>
      </c>
      <c r="H2830" t="s">
        <v>54</v>
      </c>
      <c r="I2830" s="103"/>
    </row>
    <row r="2831" spans="1:9" x14ac:dyDescent="0.3">
      <c r="A2831" t="s">
        <v>6036</v>
      </c>
      <c r="B2831" t="s">
        <v>51</v>
      </c>
      <c r="C2831" t="s">
        <v>1763</v>
      </c>
      <c r="D2831" t="s">
        <v>5064</v>
      </c>
      <c r="E2831" s="103">
        <v>0.96064072514113108</v>
      </c>
      <c r="F2831" s="103">
        <v>676064</v>
      </c>
      <c r="G2831" s="103">
        <v>9</v>
      </c>
      <c r="H2831" t="s">
        <v>54</v>
      </c>
      <c r="I2831" s="103"/>
    </row>
    <row r="2832" spans="1:9" x14ac:dyDescent="0.3">
      <c r="A2832" t="s">
        <v>6037</v>
      </c>
      <c r="B2832" t="s">
        <v>51</v>
      </c>
      <c r="C2832" t="s">
        <v>1763</v>
      </c>
      <c r="D2832" t="s">
        <v>5065</v>
      </c>
      <c r="E2832" s="103">
        <v>0.9093687922384065</v>
      </c>
      <c r="F2832" s="103">
        <v>676064</v>
      </c>
      <c r="G2832" s="103">
        <v>9</v>
      </c>
      <c r="H2832" t="s">
        <v>54</v>
      </c>
      <c r="I2832" s="103"/>
    </row>
    <row r="2833" spans="1:9" x14ac:dyDescent="0.3">
      <c r="A2833" t="s">
        <v>6038</v>
      </c>
      <c r="B2833" t="s">
        <v>51</v>
      </c>
      <c r="C2833" t="s">
        <v>1763</v>
      </c>
      <c r="D2833" t="s">
        <v>5066</v>
      </c>
      <c r="E2833" s="103">
        <v>0.95378642157934057</v>
      </c>
      <c r="F2833" s="103">
        <v>676064</v>
      </c>
      <c r="G2833" s="103">
        <v>9</v>
      </c>
      <c r="H2833" t="s">
        <v>54</v>
      </c>
      <c r="I2833" s="103"/>
    </row>
    <row r="2834" spans="1:9" x14ac:dyDescent="0.3">
      <c r="A2834" t="s">
        <v>2060</v>
      </c>
      <c r="B2834" t="s">
        <v>51</v>
      </c>
      <c r="C2834" t="s">
        <v>1763</v>
      </c>
      <c r="D2834" t="s">
        <v>42</v>
      </c>
      <c r="E2834" s="103">
        <v>0.95895680527811056</v>
      </c>
      <c r="F2834" s="103">
        <v>676064</v>
      </c>
      <c r="G2834" s="103">
        <v>9</v>
      </c>
      <c r="H2834" t="s">
        <v>54</v>
      </c>
      <c r="I2834" s="103"/>
    </row>
    <row r="2835" spans="1:9" x14ac:dyDescent="0.3">
      <c r="A2835" t="s">
        <v>2061</v>
      </c>
      <c r="B2835" t="s">
        <v>51</v>
      </c>
      <c r="C2835" t="s">
        <v>1763</v>
      </c>
      <c r="D2835" t="s">
        <v>1763</v>
      </c>
      <c r="E2835" s="103">
        <v>1</v>
      </c>
      <c r="F2835" s="103">
        <v>676064</v>
      </c>
      <c r="G2835" s="103">
        <v>9</v>
      </c>
      <c r="H2835" t="s">
        <v>54</v>
      </c>
      <c r="I2835" s="103"/>
    </row>
    <row r="2836" spans="1:9" x14ac:dyDescent="0.3">
      <c r="A2836" t="s">
        <v>2062</v>
      </c>
      <c r="B2836" t="s">
        <v>51</v>
      </c>
      <c r="C2836" t="s">
        <v>1763</v>
      </c>
      <c r="D2836" t="s">
        <v>1764</v>
      </c>
      <c r="E2836" s="103">
        <v>0.78346545116191935</v>
      </c>
      <c r="F2836" s="103">
        <v>676064</v>
      </c>
      <c r="G2836" s="103">
        <v>9</v>
      </c>
      <c r="H2836" t="s">
        <v>54</v>
      </c>
      <c r="I2836" s="103"/>
    </row>
    <row r="2837" spans="1:9" x14ac:dyDescent="0.3">
      <c r="A2837" t="s">
        <v>2063</v>
      </c>
      <c r="B2837" t="s">
        <v>51</v>
      </c>
      <c r="C2837" t="s">
        <v>1763</v>
      </c>
      <c r="D2837" t="s">
        <v>340</v>
      </c>
      <c r="E2837" s="103">
        <v>0.94214975439701021</v>
      </c>
      <c r="F2837" s="103">
        <v>676064</v>
      </c>
      <c r="G2837" s="103">
        <v>9</v>
      </c>
      <c r="H2837" t="s">
        <v>54</v>
      </c>
      <c r="I2837" s="103"/>
    </row>
    <row r="2838" spans="1:9" x14ac:dyDescent="0.3">
      <c r="A2838" t="s">
        <v>2064</v>
      </c>
      <c r="B2838" t="s">
        <v>51</v>
      </c>
      <c r="C2838" t="s">
        <v>1763</v>
      </c>
      <c r="D2838" t="s">
        <v>777</v>
      </c>
      <c r="E2838" s="103">
        <v>3.3207715694158324</v>
      </c>
      <c r="F2838" s="103">
        <v>676064</v>
      </c>
      <c r="G2838" s="103">
        <v>9</v>
      </c>
      <c r="H2838" t="s">
        <v>54</v>
      </c>
      <c r="I2838" s="103"/>
    </row>
    <row r="2839" spans="1:9" x14ac:dyDescent="0.3">
      <c r="A2839" t="s">
        <v>2065</v>
      </c>
      <c r="B2839" t="s">
        <v>51</v>
      </c>
      <c r="C2839" t="s">
        <v>1763</v>
      </c>
      <c r="D2839" t="s">
        <v>776</v>
      </c>
      <c r="E2839" s="103">
        <v>8.5140924055978715</v>
      </c>
      <c r="F2839" s="103">
        <v>676064</v>
      </c>
      <c r="G2839" s="103">
        <v>9</v>
      </c>
      <c r="H2839" t="s">
        <v>54</v>
      </c>
      <c r="I2839" s="103"/>
    </row>
    <row r="2840" spans="1:9" x14ac:dyDescent="0.3">
      <c r="A2840" t="s">
        <v>2066</v>
      </c>
      <c r="B2840" t="s">
        <v>51</v>
      </c>
      <c r="C2840" t="s">
        <v>1764</v>
      </c>
      <c r="D2840" t="s">
        <v>40</v>
      </c>
      <c r="E2840" s="103">
        <v>1.2105594778497306</v>
      </c>
      <c r="F2840" s="103">
        <v>676064</v>
      </c>
      <c r="G2840" s="103">
        <v>9</v>
      </c>
      <c r="H2840" t="s">
        <v>54</v>
      </c>
      <c r="I2840" s="103"/>
    </row>
    <row r="2841" spans="1:9" x14ac:dyDescent="0.3">
      <c r="A2841" t="s">
        <v>6039</v>
      </c>
      <c r="B2841" t="s">
        <v>51</v>
      </c>
      <c r="C2841" t="s">
        <v>1764</v>
      </c>
      <c r="D2841" t="s">
        <v>5064</v>
      </c>
      <c r="E2841" s="103">
        <v>1.2835357267665928</v>
      </c>
      <c r="F2841" s="103">
        <v>676064</v>
      </c>
      <c r="G2841" s="103">
        <v>9</v>
      </c>
      <c r="H2841" t="s">
        <v>54</v>
      </c>
      <c r="I2841" s="103"/>
    </row>
    <row r="2842" spans="1:9" x14ac:dyDescent="0.3">
      <c r="A2842" t="s">
        <v>6040</v>
      </c>
      <c r="B2842" t="s">
        <v>51</v>
      </c>
      <c r="C2842" t="s">
        <v>1764</v>
      </c>
      <c r="D2842" t="s">
        <v>5065</v>
      </c>
      <c r="E2842" s="103">
        <v>1.2103224011279563</v>
      </c>
      <c r="F2842" s="103">
        <v>676064</v>
      </c>
      <c r="G2842" s="103">
        <v>9</v>
      </c>
      <c r="H2842" t="s">
        <v>54</v>
      </c>
      <c r="I2842" s="103"/>
    </row>
    <row r="2843" spans="1:9" x14ac:dyDescent="0.3">
      <c r="A2843" t="s">
        <v>6041</v>
      </c>
      <c r="B2843" t="s">
        <v>51</v>
      </c>
      <c r="C2843" t="s">
        <v>1764</v>
      </c>
      <c r="D2843" t="s">
        <v>5066</v>
      </c>
      <c r="E2843" s="103">
        <v>1.274027753343552</v>
      </c>
      <c r="F2843" s="103">
        <v>676064</v>
      </c>
      <c r="G2843" s="103">
        <v>9</v>
      </c>
      <c r="H2843" t="s">
        <v>54</v>
      </c>
      <c r="I2843" s="103"/>
    </row>
    <row r="2844" spans="1:9" x14ac:dyDescent="0.3">
      <c r="A2844" t="s">
        <v>2067</v>
      </c>
      <c r="B2844" t="s">
        <v>51</v>
      </c>
      <c r="C2844" t="s">
        <v>1764</v>
      </c>
      <c r="D2844" t="s">
        <v>42</v>
      </c>
      <c r="E2844" s="103">
        <v>1.2809600509056085</v>
      </c>
      <c r="F2844" s="103">
        <v>676064</v>
      </c>
      <c r="G2844" s="103">
        <v>9</v>
      </c>
      <c r="H2844" t="s">
        <v>54</v>
      </c>
      <c r="I2844" s="103"/>
    </row>
    <row r="2845" spans="1:9" x14ac:dyDescent="0.3">
      <c r="A2845" t="s">
        <v>2068</v>
      </c>
      <c r="B2845" t="s">
        <v>51</v>
      </c>
      <c r="C2845" t="s">
        <v>1764</v>
      </c>
      <c r="D2845" t="s">
        <v>1763</v>
      </c>
      <c r="E2845" s="103">
        <v>1.3368042573027961</v>
      </c>
      <c r="F2845" s="103">
        <v>676064</v>
      </c>
      <c r="G2845" s="103">
        <v>9</v>
      </c>
      <c r="H2845" t="s">
        <v>54</v>
      </c>
      <c r="I2845" s="103"/>
    </row>
    <row r="2846" spans="1:9" x14ac:dyDescent="0.3">
      <c r="A2846" t="s">
        <v>2069</v>
      </c>
      <c r="B2846" t="s">
        <v>51</v>
      </c>
      <c r="C2846" t="s">
        <v>1764</v>
      </c>
      <c r="D2846" t="s">
        <v>1764</v>
      </c>
      <c r="E2846" s="103">
        <v>1</v>
      </c>
      <c r="F2846" s="103">
        <v>676064</v>
      </c>
      <c r="G2846" s="103">
        <v>9</v>
      </c>
      <c r="H2846" t="s">
        <v>54</v>
      </c>
      <c r="I2846" s="103"/>
    </row>
    <row r="2847" spans="1:9" x14ac:dyDescent="0.3">
      <c r="A2847" t="s">
        <v>2070</v>
      </c>
      <c r="B2847" t="s">
        <v>51</v>
      </c>
      <c r="C2847" t="s">
        <v>1764</v>
      </c>
      <c r="D2847" t="s">
        <v>340</v>
      </c>
      <c r="E2847" s="103">
        <v>1.2629246678750174</v>
      </c>
      <c r="F2847" s="103">
        <v>676064</v>
      </c>
      <c r="G2847" s="103">
        <v>9</v>
      </c>
      <c r="H2847" t="s">
        <v>54</v>
      </c>
      <c r="I2847" s="103"/>
    </row>
    <row r="2848" spans="1:9" x14ac:dyDescent="0.3">
      <c r="A2848" t="s">
        <v>2071</v>
      </c>
      <c r="B2848" t="s">
        <v>51</v>
      </c>
      <c r="C2848" t="s">
        <v>1764</v>
      </c>
      <c r="D2848" t="s">
        <v>777</v>
      </c>
      <c r="E2848" s="103">
        <v>4.4015543475094843</v>
      </c>
      <c r="F2848" s="103">
        <v>676064</v>
      </c>
      <c r="G2848" s="103">
        <v>9</v>
      </c>
      <c r="H2848" t="s">
        <v>54</v>
      </c>
      <c r="I2848" s="103"/>
    </row>
    <row r="2849" spans="1:9" x14ac:dyDescent="0.3">
      <c r="A2849" t="s">
        <v>2072</v>
      </c>
      <c r="B2849" t="s">
        <v>51</v>
      </c>
      <c r="C2849" t="s">
        <v>1764</v>
      </c>
      <c r="D2849" t="s">
        <v>776</v>
      </c>
      <c r="E2849" s="103">
        <v>11.310147241881378</v>
      </c>
      <c r="F2849" s="103">
        <v>676064</v>
      </c>
      <c r="G2849" s="103">
        <v>9</v>
      </c>
      <c r="H2849" t="s">
        <v>54</v>
      </c>
      <c r="I2849" s="103"/>
    </row>
    <row r="2850" spans="1:9" x14ac:dyDescent="0.3">
      <c r="A2850" t="s">
        <v>993</v>
      </c>
      <c r="B2850" t="s">
        <v>51</v>
      </c>
      <c r="C2850" t="s">
        <v>340</v>
      </c>
      <c r="D2850" t="s">
        <v>40</v>
      </c>
      <c r="E2850" s="103">
        <v>1.019438973251005</v>
      </c>
      <c r="F2850" s="103">
        <v>676064</v>
      </c>
      <c r="G2850" s="103">
        <v>9</v>
      </c>
      <c r="H2850" t="s">
        <v>54</v>
      </c>
      <c r="I2850" s="103"/>
    </row>
    <row r="2851" spans="1:9" x14ac:dyDescent="0.3">
      <c r="A2851" t="s">
        <v>6042</v>
      </c>
      <c r="B2851" t="s">
        <v>51</v>
      </c>
      <c r="C2851" t="s">
        <v>340</v>
      </c>
      <c r="D2851" t="s">
        <v>5064</v>
      </c>
      <c r="E2851" s="103">
        <v>0.91006923267468953</v>
      </c>
      <c r="F2851" s="103">
        <v>676064</v>
      </c>
      <c r="G2851" s="103">
        <v>9</v>
      </c>
      <c r="H2851" t="s">
        <v>54</v>
      </c>
      <c r="I2851" s="103"/>
    </row>
    <row r="2852" spans="1:9" x14ac:dyDescent="0.3">
      <c r="A2852" t="s">
        <v>6043</v>
      </c>
      <c r="B2852" t="s">
        <v>51</v>
      </c>
      <c r="C2852" t="s">
        <v>340</v>
      </c>
      <c r="D2852" t="s">
        <v>5065</v>
      </c>
      <c r="E2852" s="103">
        <v>0.73000020578193514</v>
      </c>
      <c r="F2852" s="103">
        <v>676064</v>
      </c>
      <c r="G2852" s="103">
        <v>9</v>
      </c>
      <c r="H2852" t="s">
        <v>54</v>
      </c>
      <c r="I2852" s="103"/>
    </row>
    <row r="2853" spans="1:9" x14ac:dyDescent="0.3">
      <c r="A2853" t="s">
        <v>6044</v>
      </c>
      <c r="B2853" t="s">
        <v>51</v>
      </c>
      <c r="C2853" t="s">
        <v>340</v>
      </c>
      <c r="D2853" t="s">
        <v>5066</v>
      </c>
      <c r="E2853" s="103">
        <v>0.78462323646897358</v>
      </c>
      <c r="F2853" s="103">
        <v>676064</v>
      </c>
      <c r="G2853" s="103">
        <v>9</v>
      </c>
      <c r="H2853" t="s">
        <v>54</v>
      </c>
      <c r="I2853" s="103"/>
    </row>
    <row r="2854" spans="1:9" x14ac:dyDescent="0.3">
      <c r="A2854" t="s">
        <v>991</v>
      </c>
      <c r="B2854" t="s">
        <v>51</v>
      </c>
      <c r="C2854" t="s">
        <v>340</v>
      </c>
      <c r="D2854" t="s">
        <v>42</v>
      </c>
      <c r="E2854" s="103">
        <v>0.90825078160782202</v>
      </c>
      <c r="F2854" s="103">
        <v>676064</v>
      </c>
      <c r="G2854" s="103">
        <v>9</v>
      </c>
      <c r="H2854" t="s">
        <v>54</v>
      </c>
      <c r="I2854" s="103"/>
    </row>
    <row r="2855" spans="1:9" x14ac:dyDescent="0.3">
      <c r="A2855" t="s">
        <v>2073</v>
      </c>
      <c r="B2855" t="s">
        <v>51</v>
      </c>
      <c r="C2855" t="s">
        <v>340</v>
      </c>
      <c r="D2855" t="s">
        <v>1763</v>
      </c>
      <c r="E2855" s="103">
        <v>1.0614159174287348</v>
      </c>
      <c r="F2855" s="103">
        <v>676064</v>
      </c>
      <c r="G2855" s="103">
        <v>9</v>
      </c>
      <c r="H2855" t="s">
        <v>54</v>
      </c>
      <c r="I2855" s="103"/>
    </row>
    <row r="2856" spans="1:9" x14ac:dyDescent="0.3">
      <c r="A2856" t="s">
        <v>2074</v>
      </c>
      <c r="B2856" t="s">
        <v>51</v>
      </c>
      <c r="C2856" t="s">
        <v>340</v>
      </c>
      <c r="D2856" t="s">
        <v>1764</v>
      </c>
      <c r="E2856" s="103">
        <v>0.81726196833371245</v>
      </c>
      <c r="F2856" s="103">
        <v>676064</v>
      </c>
      <c r="G2856" s="103">
        <v>9</v>
      </c>
      <c r="H2856" t="s">
        <v>54</v>
      </c>
      <c r="I2856" s="103"/>
    </row>
    <row r="2857" spans="1:9" x14ac:dyDescent="0.3">
      <c r="A2857" t="s">
        <v>992</v>
      </c>
      <c r="B2857" t="s">
        <v>51</v>
      </c>
      <c r="C2857" t="s">
        <v>340</v>
      </c>
      <c r="D2857" t="s">
        <v>340</v>
      </c>
      <c r="E2857" s="103">
        <v>1</v>
      </c>
      <c r="F2857" s="103">
        <v>676064</v>
      </c>
      <c r="G2857" s="103">
        <v>9</v>
      </c>
      <c r="H2857" t="s">
        <v>54</v>
      </c>
      <c r="I2857" s="103"/>
    </row>
    <row r="2858" spans="1:9" x14ac:dyDescent="0.3">
      <c r="A2858" t="s">
        <v>714</v>
      </c>
      <c r="B2858" t="s">
        <v>51</v>
      </c>
      <c r="C2858" t="s">
        <v>340</v>
      </c>
      <c r="D2858" t="s">
        <v>777</v>
      </c>
      <c r="E2858" s="103">
        <v>3.7273252206324403</v>
      </c>
      <c r="F2858" s="103">
        <v>676064</v>
      </c>
      <c r="G2858" s="103">
        <v>9</v>
      </c>
      <c r="H2858" t="s">
        <v>54</v>
      </c>
      <c r="I2858" s="103"/>
    </row>
    <row r="2859" spans="1:9" x14ac:dyDescent="0.3">
      <c r="A2859" t="s">
        <v>718</v>
      </c>
      <c r="B2859" t="s">
        <v>51</v>
      </c>
      <c r="C2859" t="s">
        <v>340</v>
      </c>
      <c r="D2859" t="s">
        <v>776</v>
      </c>
      <c r="E2859" s="103">
        <v>9.5782104236082191</v>
      </c>
      <c r="F2859" s="103">
        <v>676064</v>
      </c>
      <c r="G2859" s="103">
        <v>9</v>
      </c>
      <c r="H2859" t="s">
        <v>54</v>
      </c>
      <c r="I2859" s="103"/>
    </row>
    <row r="2860" spans="1:9" x14ac:dyDescent="0.3">
      <c r="A2860" t="s">
        <v>8807</v>
      </c>
      <c r="B2860" t="s">
        <v>51</v>
      </c>
      <c r="C2860" t="s">
        <v>8750</v>
      </c>
      <c r="D2860" t="s">
        <v>40</v>
      </c>
      <c r="E2860" s="103">
        <v>3.5794582932788456E-2</v>
      </c>
      <c r="F2860" s="103">
        <v>676064</v>
      </c>
      <c r="G2860" s="103">
        <v>9</v>
      </c>
      <c r="H2860" t="s">
        <v>54</v>
      </c>
      <c r="I2860" s="103"/>
    </row>
    <row r="2861" spans="1:9" x14ac:dyDescent="0.3">
      <c r="A2861" t="s">
        <v>8963</v>
      </c>
      <c r="B2861" t="s">
        <v>51</v>
      </c>
      <c r="C2861" t="s">
        <v>8750</v>
      </c>
      <c r="D2861" t="s">
        <v>5064</v>
      </c>
      <c r="E2861" s="103">
        <v>3.2594806179405592E-2</v>
      </c>
      <c r="F2861" s="103">
        <v>676064</v>
      </c>
      <c r="G2861" s="103">
        <v>9</v>
      </c>
      <c r="H2861" t="s">
        <v>54</v>
      </c>
      <c r="I2861" s="103"/>
    </row>
    <row r="2862" spans="1:9" x14ac:dyDescent="0.3">
      <c r="A2862" t="s">
        <v>8964</v>
      </c>
      <c r="B2862" t="s">
        <v>51</v>
      </c>
      <c r="C2862" t="s">
        <v>8750</v>
      </c>
      <c r="D2862" t="s">
        <v>5065</v>
      </c>
      <c r="E2862" s="103">
        <v>3.0894165703506941E-2</v>
      </c>
      <c r="F2862" s="103">
        <v>676064</v>
      </c>
      <c r="G2862" s="103">
        <v>9</v>
      </c>
      <c r="H2862" t="s">
        <v>54</v>
      </c>
      <c r="I2862" s="103"/>
    </row>
    <row r="2863" spans="1:9" x14ac:dyDescent="0.3">
      <c r="A2863" t="s">
        <v>8965</v>
      </c>
      <c r="B2863" t="s">
        <v>51</v>
      </c>
      <c r="C2863" t="s">
        <v>8750</v>
      </c>
      <c r="D2863" t="s">
        <v>5066</v>
      </c>
      <c r="E2863" s="103">
        <v>3.2530928099339294E-2</v>
      </c>
      <c r="F2863" s="103">
        <v>676064</v>
      </c>
      <c r="G2863" s="103">
        <v>9</v>
      </c>
      <c r="H2863" t="s">
        <v>54</v>
      </c>
      <c r="I2863" s="103"/>
    </row>
    <row r="2864" spans="1:9" x14ac:dyDescent="0.3">
      <c r="A2864" t="s">
        <v>8808</v>
      </c>
      <c r="B2864" t="s">
        <v>51</v>
      </c>
      <c r="C2864" t="s">
        <v>8750</v>
      </c>
      <c r="D2864" t="s">
        <v>42</v>
      </c>
      <c r="E2864" s="103">
        <v>3.2538539649395508E-2</v>
      </c>
      <c r="F2864" s="103">
        <v>676064</v>
      </c>
      <c r="G2864" s="103">
        <v>9</v>
      </c>
      <c r="H2864" t="s">
        <v>54</v>
      </c>
      <c r="I2864" s="103"/>
    </row>
    <row r="2865" spans="1:9" x14ac:dyDescent="0.3">
      <c r="A2865" t="s">
        <v>8809</v>
      </c>
      <c r="B2865" t="s">
        <v>51</v>
      </c>
      <c r="C2865" t="s">
        <v>8750</v>
      </c>
      <c r="D2865" t="s">
        <v>1763</v>
      </c>
      <c r="E2865" s="103">
        <v>3.7956858848258224E-2</v>
      </c>
      <c r="F2865" s="103">
        <v>676064</v>
      </c>
      <c r="G2865" s="103">
        <v>9</v>
      </c>
      <c r="H2865" t="s">
        <v>54</v>
      </c>
      <c r="I2865" s="103"/>
    </row>
    <row r="2866" spans="1:9" x14ac:dyDescent="0.3">
      <c r="A2866" t="s">
        <v>8810</v>
      </c>
      <c r="B2866" t="s">
        <v>51</v>
      </c>
      <c r="C2866" t="s">
        <v>8750</v>
      </c>
      <c r="D2866" t="s">
        <v>1764</v>
      </c>
      <c r="E2866" s="103">
        <v>2.9950769038983128E-2</v>
      </c>
      <c r="F2866" s="103">
        <v>676064</v>
      </c>
      <c r="G2866" s="103">
        <v>9</v>
      </c>
      <c r="H2866" t="s">
        <v>54</v>
      </c>
      <c r="I2866" s="103"/>
    </row>
    <row r="2867" spans="1:9" x14ac:dyDescent="0.3">
      <c r="A2867" t="s">
        <v>8811</v>
      </c>
      <c r="B2867" t="s">
        <v>51</v>
      </c>
      <c r="C2867" t="s">
        <v>8750</v>
      </c>
      <c r="D2867" t="s">
        <v>340</v>
      </c>
      <c r="E2867" s="103">
        <v>3.6104388128013365E-2</v>
      </c>
      <c r="F2867" s="103">
        <v>676064</v>
      </c>
      <c r="G2867" s="103">
        <v>9</v>
      </c>
      <c r="H2867" t="s">
        <v>54</v>
      </c>
      <c r="I2867" s="103"/>
    </row>
    <row r="2868" spans="1:9" x14ac:dyDescent="0.3">
      <c r="A2868" t="s">
        <v>8812</v>
      </c>
      <c r="B2868" t="s">
        <v>51</v>
      </c>
      <c r="C2868" t="s">
        <v>8750</v>
      </c>
      <c r="D2868" t="s">
        <v>777</v>
      </c>
      <c r="E2868" s="103">
        <v>0.13099902806039895</v>
      </c>
      <c r="F2868" s="103">
        <v>676064</v>
      </c>
      <c r="G2868" s="103">
        <v>9</v>
      </c>
      <c r="H2868" t="s">
        <v>54</v>
      </c>
      <c r="I2868" s="103"/>
    </row>
    <row r="2869" spans="1:9" x14ac:dyDescent="0.3">
      <c r="A2869" t="s">
        <v>8813</v>
      </c>
      <c r="B2869" t="s">
        <v>51</v>
      </c>
      <c r="C2869" t="s">
        <v>8750</v>
      </c>
      <c r="D2869" t="s">
        <v>776</v>
      </c>
      <c r="E2869" s="103">
        <v>0.33489409042452539</v>
      </c>
      <c r="F2869" s="103">
        <v>676064</v>
      </c>
      <c r="G2869" s="103">
        <v>9</v>
      </c>
      <c r="H2869" t="s">
        <v>54</v>
      </c>
      <c r="I2869" s="103"/>
    </row>
    <row r="2870" spans="1:9" x14ac:dyDescent="0.3">
      <c r="A2870" t="s">
        <v>9089</v>
      </c>
      <c r="B2870" t="s">
        <v>51</v>
      </c>
      <c r="C2870" t="s">
        <v>9007</v>
      </c>
      <c r="D2870" t="s">
        <v>40</v>
      </c>
      <c r="E2870" s="103">
        <v>1.111072828029246E-2</v>
      </c>
      <c r="F2870" s="103">
        <v>676064</v>
      </c>
      <c r="G2870" s="103">
        <v>9</v>
      </c>
      <c r="H2870" t="s">
        <v>54</v>
      </c>
      <c r="I2870" s="103"/>
    </row>
    <row r="2871" spans="1:9" x14ac:dyDescent="0.3">
      <c r="A2871" t="s">
        <v>9090</v>
      </c>
      <c r="B2871" t="s">
        <v>51</v>
      </c>
      <c r="C2871" t="s">
        <v>9007</v>
      </c>
      <c r="D2871" t="s">
        <v>5064</v>
      </c>
      <c r="E2871" s="103">
        <v>1.0439174150345117E-2</v>
      </c>
      <c r="F2871" s="103">
        <v>676064</v>
      </c>
      <c r="G2871" s="103">
        <v>9</v>
      </c>
      <c r="H2871" t="s">
        <v>54</v>
      </c>
      <c r="I2871" s="103"/>
    </row>
    <row r="2872" spans="1:9" x14ac:dyDescent="0.3">
      <c r="A2872" t="s">
        <v>9091</v>
      </c>
      <c r="B2872" t="s">
        <v>51</v>
      </c>
      <c r="C2872" t="s">
        <v>9007</v>
      </c>
      <c r="D2872" t="s">
        <v>5065</v>
      </c>
      <c r="E2872" s="103">
        <v>9.9177573943820263E-3</v>
      </c>
      <c r="F2872" s="103">
        <v>676064</v>
      </c>
      <c r="G2872" s="103">
        <v>9</v>
      </c>
      <c r="H2872" t="s">
        <v>54</v>
      </c>
      <c r="I2872" s="103"/>
    </row>
    <row r="2873" spans="1:9" x14ac:dyDescent="0.3">
      <c r="A2873" t="s">
        <v>9092</v>
      </c>
      <c r="B2873" t="s">
        <v>51</v>
      </c>
      <c r="C2873" t="s">
        <v>9007</v>
      </c>
      <c r="D2873" t="s">
        <v>5066</v>
      </c>
      <c r="E2873" s="103">
        <v>1.0415764873832757E-2</v>
      </c>
      <c r="F2873" s="103">
        <v>676064</v>
      </c>
      <c r="G2873" s="103">
        <v>9</v>
      </c>
      <c r="H2873" t="s">
        <v>54</v>
      </c>
      <c r="I2873" s="103"/>
    </row>
    <row r="2874" spans="1:9" x14ac:dyDescent="0.3">
      <c r="A2874" t="s">
        <v>9093</v>
      </c>
      <c r="B2874" t="s">
        <v>51</v>
      </c>
      <c r="C2874" t="s">
        <v>9007</v>
      </c>
      <c r="D2874" t="s">
        <v>42</v>
      </c>
      <c r="E2874" s="103">
        <v>1.042037892063174E-2</v>
      </c>
      <c r="F2874" s="103">
        <v>676064</v>
      </c>
      <c r="G2874" s="103">
        <v>9</v>
      </c>
      <c r="H2874" t="s">
        <v>54</v>
      </c>
      <c r="I2874" s="103"/>
    </row>
    <row r="2875" spans="1:9" x14ac:dyDescent="0.3">
      <c r="A2875" t="s">
        <v>9094</v>
      </c>
      <c r="B2875" t="s">
        <v>51</v>
      </c>
      <c r="C2875" t="s">
        <v>9007</v>
      </c>
      <c r="D2875" t="s">
        <v>1763</v>
      </c>
      <c r="E2875" s="103">
        <v>1.1973726984999348E-2</v>
      </c>
      <c r="F2875" s="103">
        <v>676064</v>
      </c>
      <c r="G2875" s="103">
        <v>9</v>
      </c>
      <c r="H2875" t="s">
        <v>54</v>
      </c>
      <c r="I2875" s="103"/>
    </row>
    <row r="2876" spans="1:9" x14ac:dyDescent="0.3">
      <c r="A2876" t="s">
        <v>9095</v>
      </c>
      <c r="B2876" t="s">
        <v>51</v>
      </c>
      <c r="C2876" t="s">
        <v>9007</v>
      </c>
      <c r="D2876" t="s">
        <v>1764</v>
      </c>
      <c r="E2876" s="103">
        <v>9.3615350719732475E-3</v>
      </c>
      <c r="F2876" s="103">
        <v>676064</v>
      </c>
      <c r="G2876" s="103">
        <v>9</v>
      </c>
      <c r="H2876" t="s">
        <v>54</v>
      </c>
      <c r="I2876" s="103"/>
    </row>
    <row r="2877" spans="1:9" x14ac:dyDescent="0.3">
      <c r="A2877" t="s">
        <v>9096</v>
      </c>
      <c r="B2877" t="s">
        <v>51</v>
      </c>
      <c r="C2877" t="s">
        <v>9007</v>
      </c>
      <c r="D2877" t="s">
        <v>340</v>
      </c>
      <c r="E2877" s="103">
        <v>1.1257058272080126E-2</v>
      </c>
      <c r="F2877" s="103">
        <v>676064</v>
      </c>
      <c r="G2877" s="103">
        <v>9</v>
      </c>
      <c r="H2877" t="s">
        <v>54</v>
      </c>
      <c r="I2877" s="103"/>
    </row>
    <row r="2878" spans="1:9" x14ac:dyDescent="0.3">
      <c r="A2878" t="s">
        <v>9097</v>
      </c>
      <c r="B2878" t="s">
        <v>51</v>
      </c>
      <c r="C2878" t="s">
        <v>9007</v>
      </c>
      <c r="D2878" t="s">
        <v>777</v>
      </c>
      <c r="E2878" s="103">
        <v>4.0769886271782949E-2</v>
      </c>
      <c r="F2878" s="103">
        <v>676064</v>
      </c>
      <c r="G2878" s="103">
        <v>9</v>
      </c>
      <c r="H2878" t="s">
        <v>54</v>
      </c>
      <c r="I2878" s="103"/>
    </row>
    <row r="2879" spans="1:9" x14ac:dyDescent="0.3">
      <c r="A2879" t="s">
        <v>9098</v>
      </c>
      <c r="B2879" t="s">
        <v>51</v>
      </c>
      <c r="C2879" t="s">
        <v>9007</v>
      </c>
      <c r="D2879" t="s">
        <v>776</v>
      </c>
      <c r="E2879" s="103">
        <v>0.10450618553633002</v>
      </c>
      <c r="F2879" s="103">
        <v>676064</v>
      </c>
      <c r="G2879" s="103">
        <v>9</v>
      </c>
      <c r="H2879" t="s">
        <v>54</v>
      </c>
      <c r="I2879" s="103"/>
    </row>
    <row r="2880" spans="1:9" x14ac:dyDescent="0.3">
      <c r="A2880" t="s">
        <v>996</v>
      </c>
      <c r="B2880" t="s">
        <v>51</v>
      </c>
      <c r="C2880" t="s">
        <v>353</v>
      </c>
      <c r="D2880" t="s">
        <v>40</v>
      </c>
      <c r="E2880" s="103">
        <v>4.6054110057441998E-2</v>
      </c>
      <c r="F2880" s="103">
        <v>676064</v>
      </c>
      <c r="G2880" s="103">
        <v>9</v>
      </c>
      <c r="H2880" t="s">
        <v>54</v>
      </c>
      <c r="I2880" s="103"/>
    </row>
    <row r="2881" spans="1:9" x14ac:dyDescent="0.3">
      <c r="A2881" t="s">
        <v>6045</v>
      </c>
      <c r="B2881" t="s">
        <v>51</v>
      </c>
      <c r="C2881" t="s">
        <v>353</v>
      </c>
      <c r="D2881" t="s">
        <v>5064</v>
      </c>
      <c r="E2881" s="103">
        <v>5.0731788432952965E-2</v>
      </c>
      <c r="F2881" s="103">
        <v>676064</v>
      </c>
      <c r="G2881" s="103">
        <v>9</v>
      </c>
      <c r="H2881" t="s">
        <v>54</v>
      </c>
      <c r="I2881" s="103"/>
    </row>
    <row r="2882" spans="1:9" x14ac:dyDescent="0.3">
      <c r="A2882" t="s">
        <v>6046</v>
      </c>
      <c r="B2882" t="s">
        <v>51</v>
      </c>
      <c r="C2882" t="s">
        <v>353</v>
      </c>
      <c r="D2882" t="s">
        <v>5065</v>
      </c>
      <c r="E2882" s="103">
        <v>4.5944575534759793E-2</v>
      </c>
      <c r="F2882" s="103">
        <v>676064</v>
      </c>
      <c r="G2882" s="103">
        <v>9</v>
      </c>
      <c r="H2882" t="s">
        <v>54</v>
      </c>
      <c r="I2882" s="103"/>
    </row>
    <row r="2883" spans="1:9" x14ac:dyDescent="0.3">
      <c r="A2883" t="s">
        <v>6047</v>
      </c>
      <c r="B2883" t="s">
        <v>51</v>
      </c>
      <c r="C2883" t="s">
        <v>353</v>
      </c>
      <c r="D2883" t="s">
        <v>5066</v>
      </c>
      <c r="E2883" s="103">
        <v>5.0586215084987549E-2</v>
      </c>
      <c r="F2883" s="103">
        <v>676064</v>
      </c>
      <c r="G2883" s="103">
        <v>9</v>
      </c>
      <c r="H2883" t="s">
        <v>54</v>
      </c>
      <c r="I2883" s="103"/>
    </row>
    <row r="2884" spans="1:9" x14ac:dyDescent="0.3">
      <c r="A2884" t="s">
        <v>994</v>
      </c>
      <c r="B2884" t="s">
        <v>51</v>
      </c>
      <c r="C2884" t="s">
        <v>353</v>
      </c>
      <c r="D2884" t="s">
        <v>42</v>
      </c>
      <c r="E2884" s="103">
        <v>5.0608025782182625E-2</v>
      </c>
      <c r="F2884" s="103">
        <v>676064</v>
      </c>
      <c r="G2884" s="103">
        <v>9</v>
      </c>
      <c r="H2884" t="s">
        <v>54</v>
      </c>
      <c r="I2884" s="103"/>
    </row>
    <row r="2885" spans="1:9" x14ac:dyDescent="0.3">
      <c r="A2885" t="s">
        <v>2079</v>
      </c>
      <c r="B2885" t="s">
        <v>51</v>
      </c>
      <c r="C2885" t="s">
        <v>353</v>
      </c>
      <c r="D2885" t="s">
        <v>1763</v>
      </c>
      <c r="E2885" s="103">
        <v>5.2960609993207314E-2</v>
      </c>
      <c r="F2885" s="103">
        <v>676064</v>
      </c>
      <c r="G2885" s="103">
        <v>9</v>
      </c>
      <c r="H2885" t="s">
        <v>54</v>
      </c>
      <c r="I2885" s="103"/>
    </row>
    <row r="2886" spans="1:9" x14ac:dyDescent="0.3">
      <c r="A2886" t="s">
        <v>2080</v>
      </c>
      <c r="B2886" t="s">
        <v>51</v>
      </c>
      <c r="C2886" t="s">
        <v>353</v>
      </c>
      <c r="D2886" t="s">
        <v>1764</v>
      </c>
      <c r="E2886" s="103">
        <v>3.8886700077395933E-2</v>
      </c>
      <c r="F2886" s="103">
        <v>676064</v>
      </c>
      <c r="G2886" s="103">
        <v>9</v>
      </c>
      <c r="H2886" t="s">
        <v>54</v>
      </c>
      <c r="I2886" s="103"/>
    </row>
    <row r="2887" spans="1:9" x14ac:dyDescent="0.3">
      <c r="A2887" t="s">
        <v>995</v>
      </c>
      <c r="B2887" t="s">
        <v>51</v>
      </c>
      <c r="C2887" t="s">
        <v>353</v>
      </c>
      <c r="D2887" t="s">
        <v>340</v>
      </c>
      <c r="E2887" s="103">
        <v>5.0555502758199984E-2</v>
      </c>
      <c r="F2887" s="103">
        <v>676064</v>
      </c>
      <c r="G2887" s="103">
        <v>9</v>
      </c>
      <c r="H2887" t="s">
        <v>54</v>
      </c>
      <c r="I2887" s="103"/>
    </row>
    <row r="2888" spans="1:9" x14ac:dyDescent="0.3">
      <c r="A2888" t="s">
        <v>722</v>
      </c>
      <c r="B2888" t="s">
        <v>51</v>
      </c>
      <c r="C2888" t="s">
        <v>353</v>
      </c>
      <c r="D2888" t="s">
        <v>777</v>
      </c>
      <c r="E2888" s="103">
        <v>0.16730739744301573</v>
      </c>
      <c r="F2888" s="103">
        <v>676064</v>
      </c>
      <c r="G2888" s="103">
        <v>9</v>
      </c>
      <c r="H2888" t="s">
        <v>54</v>
      </c>
      <c r="I2888" s="103"/>
    </row>
    <row r="2889" spans="1:9" x14ac:dyDescent="0.3">
      <c r="A2889" t="s">
        <v>723</v>
      </c>
      <c r="B2889" t="s">
        <v>51</v>
      </c>
      <c r="C2889" t="s">
        <v>353</v>
      </c>
      <c r="D2889" t="s">
        <v>776</v>
      </c>
      <c r="E2889" s="103">
        <v>0.43232082989229259</v>
      </c>
      <c r="F2889" s="103">
        <v>676064</v>
      </c>
      <c r="G2889" s="103">
        <v>9</v>
      </c>
      <c r="H2889" t="s">
        <v>54</v>
      </c>
      <c r="I2889" s="103"/>
    </row>
    <row r="2890" spans="1:9" x14ac:dyDescent="0.3">
      <c r="A2890" t="s">
        <v>4536</v>
      </c>
      <c r="B2890" t="s">
        <v>51</v>
      </c>
      <c r="C2890" t="s">
        <v>4351</v>
      </c>
      <c r="D2890" t="s">
        <v>40</v>
      </c>
      <c r="E2890" s="103">
        <v>5.2871943131624511E-3</v>
      </c>
      <c r="F2890" s="103">
        <v>676064</v>
      </c>
      <c r="G2890" s="103">
        <v>9</v>
      </c>
      <c r="H2890" t="s">
        <v>54</v>
      </c>
      <c r="I2890" s="103"/>
    </row>
    <row r="2891" spans="1:9" x14ac:dyDescent="0.3">
      <c r="A2891" t="s">
        <v>5943</v>
      </c>
      <c r="B2891" t="s">
        <v>51</v>
      </c>
      <c r="C2891" t="s">
        <v>4351</v>
      </c>
      <c r="D2891" t="s">
        <v>5064</v>
      </c>
      <c r="E2891" s="103">
        <v>-4.8717664904455709E-3</v>
      </c>
      <c r="F2891" s="103">
        <v>676064</v>
      </c>
      <c r="G2891" s="103">
        <v>9</v>
      </c>
      <c r="H2891" t="s">
        <v>54</v>
      </c>
      <c r="I2891" s="103"/>
    </row>
    <row r="2892" spans="1:9" x14ac:dyDescent="0.3">
      <c r="A2892" t="s">
        <v>5944</v>
      </c>
      <c r="B2892" t="s">
        <v>51</v>
      </c>
      <c r="C2892" t="s">
        <v>4351</v>
      </c>
      <c r="D2892" t="s">
        <v>5065</v>
      </c>
      <c r="E2892" s="103">
        <v>-1.2865716437557564E-2</v>
      </c>
      <c r="F2892" s="103">
        <v>676064</v>
      </c>
      <c r="G2892" s="103">
        <v>9</v>
      </c>
      <c r="H2892" t="s">
        <v>54</v>
      </c>
      <c r="I2892" s="103"/>
    </row>
    <row r="2893" spans="1:9" x14ac:dyDescent="0.3">
      <c r="A2893" t="s">
        <v>5945</v>
      </c>
      <c r="B2893" t="s">
        <v>51</v>
      </c>
      <c r="C2893" t="s">
        <v>4351</v>
      </c>
      <c r="D2893" t="s">
        <v>5066</v>
      </c>
      <c r="E2893" s="103">
        <v>-1.233042008142683E-2</v>
      </c>
      <c r="F2893" s="103">
        <v>676064</v>
      </c>
      <c r="G2893" s="103">
        <v>9</v>
      </c>
      <c r="H2893" t="s">
        <v>54</v>
      </c>
      <c r="I2893" s="103"/>
    </row>
    <row r="2894" spans="1:9" x14ac:dyDescent="0.3">
      <c r="A2894" t="s">
        <v>4537</v>
      </c>
      <c r="B2894" t="s">
        <v>51</v>
      </c>
      <c r="C2894" t="s">
        <v>4351</v>
      </c>
      <c r="D2894" t="s">
        <v>42</v>
      </c>
      <c r="E2894" s="103">
        <v>-4.879257575361483E-3</v>
      </c>
      <c r="F2894" s="103">
        <v>676064</v>
      </c>
      <c r="G2894" s="103">
        <v>9</v>
      </c>
      <c r="H2894" t="s">
        <v>54</v>
      </c>
      <c r="I2894" s="103"/>
    </row>
    <row r="2895" spans="1:9" x14ac:dyDescent="0.3">
      <c r="A2895" t="s">
        <v>4538</v>
      </c>
      <c r="B2895" t="s">
        <v>51</v>
      </c>
      <c r="C2895" t="s">
        <v>4351</v>
      </c>
      <c r="D2895" t="s">
        <v>1763</v>
      </c>
      <c r="E2895" s="103">
        <v>1.8237877594655067E-3</v>
      </c>
      <c r="F2895" s="103">
        <v>676064</v>
      </c>
      <c r="G2895" s="103">
        <v>9</v>
      </c>
      <c r="H2895" t="s">
        <v>54</v>
      </c>
      <c r="I2895" s="103"/>
    </row>
    <row r="2896" spans="1:9" x14ac:dyDescent="0.3">
      <c r="A2896" t="s">
        <v>4539</v>
      </c>
      <c r="B2896" t="s">
        <v>51</v>
      </c>
      <c r="C2896" t="s">
        <v>4351</v>
      </c>
      <c r="D2896" t="s">
        <v>1764</v>
      </c>
      <c r="E2896" s="103">
        <v>4.4366076997321682E-4</v>
      </c>
      <c r="F2896" s="103">
        <v>676064</v>
      </c>
      <c r="G2896" s="103">
        <v>9</v>
      </c>
      <c r="H2896" t="s">
        <v>54</v>
      </c>
      <c r="I2896" s="103"/>
    </row>
    <row r="2897" spans="1:9" x14ac:dyDescent="0.3">
      <c r="A2897" t="s">
        <v>4540</v>
      </c>
      <c r="B2897" t="s">
        <v>51</v>
      </c>
      <c r="C2897" t="s">
        <v>4351</v>
      </c>
      <c r="D2897" t="s">
        <v>340</v>
      </c>
      <c r="E2897" s="103">
        <v>2.1411202228182047E-3</v>
      </c>
      <c r="F2897" s="103">
        <v>676064</v>
      </c>
      <c r="G2897" s="103">
        <v>9</v>
      </c>
      <c r="H2897" t="s">
        <v>54</v>
      </c>
      <c r="I2897" s="103"/>
    </row>
    <row r="2898" spans="1:9" x14ac:dyDescent="0.3">
      <c r="A2898" t="s">
        <v>4541</v>
      </c>
      <c r="B2898" t="s">
        <v>51</v>
      </c>
      <c r="C2898" t="s">
        <v>4351</v>
      </c>
      <c r="D2898" t="s">
        <v>777</v>
      </c>
      <c r="E2898" s="103">
        <v>1.9320448101243729E-2</v>
      </c>
      <c r="F2898" s="103">
        <v>676064</v>
      </c>
      <c r="G2898" s="103">
        <v>9</v>
      </c>
      <c r="H2898" t="s">
        <v>54</v>
      </c>
      <c r="I2898" s="103"/>
    </row>
    <row r="2899" spans="1:9" x14ac:dyDescent="0.3">
      <c r="A2899" t="s">
        <v>4542</v>
      </c>
      <c r="B2899" t="s">
        <v>51</v>
      </c>
      <c r="C2899" t="s">
        <v>4351</v>
      </c>
      <c r="D2899" t="s">
        <v>776</v>
      </c>
      <c r="E2899" s="103">
        <v>5.0222143333898725E-2</v>
      </c>
      <c r="F2899" s="103">
        <v>676064</v>
      </c>
      <c r="G2899" s="103">
        <v>9</v>
      </c>
      <c r="H2899" t="s">
        <v>54</v>
      </c>
      <c r="I2899" s="103"/>
    </row>
    <row r="2900" spans="1:9" x14ac:dyDescent="0.3">
      <c r="A2900" t="s">
        <v>4522</v>
      </c>
      <c r="B2900" t="s">
        <v>51</v>
      </c>
      <c r="C2900" t="s">
        <v>4352</v>
      </c>
      <c r="D2900" t="s">
        <v>40</v>
      </c>
      <c r="E2900" s="103">
        <v>3.2283074184886557E-4</v>
      </c>
      <c r="F2900" s="103">
        <v>676064</v>
      </c>
      <c r="G2900" s="103">
        <v>9</v>
      </c>
      <c r="H2900" t="s">
        <v>54</v>
      </c>
      <c r="I2900" s="103"/>
    </row>
    <row r="2901" spans="1:9" x14ac:dyDescent="0.3">
      <c r="A2901" t="s">
        <v>5946</v>
      </c>
      <c r="B2901" t="s">
        <v>51</v>
      </c>
      <c r="C2901" t="s">
        <v>4352</v>
      </c>
      <c r="D2901" t="s">
        <v>5064</v>
      </c>
      <c r="E2901" s="103">
        <v>3.406410633195397E-4</v>
      </c>
      <c r="F2901" s="103">
        <v>676064</v>
      </c>
      <c r="G2901" s="103">
        <v>9</v>
      </c>
      <c r="H2901" t="s">
        <v>54</v>
      </c>
      <c r="I2901" s="103"/>
    </row>
    <row r="2902" spans="1:9" x14ac:dyDescent="0.3">
      <c r="A2902" t="s">
        <v>5947</v>
      </c>
      <c r="B2902" t="s">
        <v>51</v>
      </c>
      <c r="C2902" t="s">
        <v>4352</v>
      </c>
      <c r="D2902" t="s">
        <v>5065</v>
      </c>
      <c r="E2902" s="103">
        <v>3.2283074184886557E-4</v>
      </c>
      <c r="F2902" s="103">
        <v>676064</v>
      </c>
      <c r="G2902" s="103">
        <v>9</v>
      </c>
      <c r="H2902" t="s">
        <v>54</v>
      </c>
      <c r="I2902" s="103"/>
    </row>
    <row r="2903" spans="1:9" x14ac:dyDescent="0.3">
      <c r="A2903" t="s">
        <v>5948</v>
      </c>
      <c r="B2903" t="s">
        <v>51</v>
      </c>
      <c r="C2903" t="s">
        <v>4352</v>
      </c>
      <c r="D2903" t="s">
        <v>5066</v>
      </c>
      <c r="E2903" s="103">
        <v>3.2283074184886557E-4</v>
      </c>
      <c r="F2903" s="103">
        <v>676064</v>
      </c>
      <c r="G2903" s="103">
        <v>9</v>
      </c>
      <c r="H2903" t="s">
        <v>54</v>
      </c>
      <c r="I2903" s="103"/>
    </row>
    <row r="2904" spans="1:9" x14ac:dyDescent="0.3">
      <c r="A2904" t="s">
        <v>4523</v>
      </c>
      <c r="B2904" t="s">
        <v>51</v>
      </c>
      <c r="C2904" t="s">
        <v>4352</v>
      </c>
      <c r="D2904" t="s">
        <v>42</v>
      </c>
      <c r="E2904" s="103">
        <v>3.388385370100715E-4</v>
      </c>
      <c r="F2904" s="103">
        <v>676064</v>
      </c>
      <c r="G2904" s="103">
        <v>9</v>
      </c>
      <c r="H2904" t="s">
        <v>54</v>
      </c>
      <c r="I2904" s="103"/>
    </row>
    <row r="2905" spans="1:9" x14ac:dyDescent="0.3">
      <c r="A2905" t="s">
        <v>4524</v>
      </c>
      <c r="B2905" t="s">
        <v>51</v>
      </c>
      <c r="C2905" t="s">
        <v>4352</v>
      </c>
      <c r="D2905" t="s">
        <v>1763</v>
      </c>
      <c r="E2905" s="103">
        <v>3.5295868199367752E-4</v>
      </c>
      <c r="F2905" s="103">
        <v>676064</v>
      </c>
      <c r="G2905" s="103">
        <v>9</v>
      </c>
      <c r="H2905" t="s">
        <v>54</v>
      </c>
      <c r="I2905" s="103"/>
    </row>
    <row r="2906" spans="1:9" x14ac:dyDescent="0.3">
      <c r="A2906" t="s">
        <v>4525</v>
      </c>
      <c r="B2906" t="s">
        <v>51</v>
      </c>
      <c r="C2906" t="s">
        <v>4352</v>
      </c>
      <c r="D2906" t="s">
        <v>1764</v>
      </c>
      <c r="E2906" s="103">
        <v>2.6604202820670935E-4</v>
      </c>
      <c r="F2906" s="103">
        <v>676064</v>
      </c>
      <c r="G2906" s="103">
        <v>9</v>
      </c>
      <c r="H2906" t="s">
        <v>54</v>
      </c>
      <c r="I2906" s="103"/>
    </row>
    <row r="2907" spans="1:9" x14ac:dyDescent="0.3">
      <c r="A2907" t="s">
        <v>4526</v>
      </c>
      <c r="B2907" t="s">
        <v>51</v>
      </c>
      <c r="C2907" t="s">
        <v>4352</v>
      </c>
      <c r="D2907" t="s">
        <v>340</v>
      </c>
      <c r="E2907" s="103">
        <v>3.2202661430562492E-4</v>
      </c>
      <c r="F2907" s="103">
        <v>676064</v>
      </c>
      <c r="G2907" s="103">
        <v>9</v>
      </c>
      <c r="H2907" t="s">
        <v>54</v>
      </c>
      <c r="I2907" s="103"/>
    </row>
    <row r="2908" spans="1:9" x14ac:dyDescent="0.3">
      <c r="A2908" t="s">
        <v>4527</v>
      </c>
      <c r="B2908" t="s">
        <v>51</v>
      </c>
      <c r="C2908" t="s">
        <v>4352</v>
      </c>
      <c r="D2908" t="s">
        <v>777</v>
      </c>
      <c r="E2908" s="103">
        <v>1.7289004065134219E-3</v>
      </c>
      <c r="F2908" s="103">
        <v>676064</v>
      </c>
      <c r="G2908" s="103">
        <v>9</v>
      </c>
      <c r="H2908" t="s">
        <v>54</v>
      </c>
      <c r="I2908" s="103"/>
    </row>
    <row r="2909" spans="1:9" x14ac:dyDescent="0.3">
      <c r="A2909" t="s">
        <v>4528</v>
      </c>
      <c r="B2909" t="s">
        <v>51</v>
      </c>
      <c r="C2909" t="s">
        <v>4352</v>
      </c>
      <c r="D2909" t="s">
        <v>776</v>
      </c>
      <c r="E2909" s="103">
        <v>3.5980679358282304E-3</v>
      </c>
      <c r="F2909" s="103">
        <v>676064</v>
      </c>
      <c r="G2909" s="103">
        <v>9</v>
      </c>
      <c r="H2909" t="s">
        <v>54</v>
      </c>
      <c r="I2909" s="103"/>
    </row>
    <row r="2910" spans="1:9" x14ac:dyDescent="0.3">
      <c r="A2910" t="s">
        <v>4529</v>
      </c>
      <c r="B2910" t="s">
        <v>51</v>
      </c>
      <c r="C2910" t="s">
        <v>4353</v>
      </c>
      <c r="D2910" t="s">
        <v>40</v>
      </c>
      <c r="E2910" s="103">
        <v>1.2192615760594136E-3</v>
      </c>
      <c r="F2910" s="103">
        <v>676064</v>
      </c>
      <c r="G2910" s="103">
        <v>9</v>
      </c>
      <c r="H2910" t="s">
        <v>54</v>
      </c>
      <c r="I2910" s="103"/>
    </row>
    <row r="2911" spans="1:9" x14ac:dyDescent="0.3">
      <c r="A2911" t="s">
        <v>5949</v>
      </c>
      <c r="B2911" t="s">
        <v>51</v>
      </c>
      <c r="C2911" t="s">
        <v>4353</v>
      </c>
      <c r="D2911" t="s">
        <v>5064</v>
      </c>
      <c r="E2911" s="103">
        <v>1.2691516214996534E-3</v>
      </c>
      <c r="F2911" s="103">
        <v>676064</v>
      </c>
      <c r="G2911" s="103">
        <v>9</v>
      </c>
      <c r="H2911" t="s">
        <v>54</v>
      </c>
      <c r="I2911" s="103"/>
    </row>
    <row r="2912" spans="1:9" x14ac:dyDescent="0.3">
      <c r="A2912" t="s">
        <v>5950</v>
      </c>
      <c r="B2912" t="s">
        <v>51</v>
      </c>
      <c r="C2912" t="s">
        <v>4353</v>
      </c>
      <c r="D2912" t="s">
        <v>5065</v>
      </c>
      <c r="E2912" s="103">
        <v>1.2192615760594136E-3</v>
      </c>
      <c r="F2912" s="103">
        <v>676064</v>
      </c>
      <c r="G2912" s="103">
        <v>9</v>
      </c>
      <c r="H2912" t="s">
        <v>54</v>
      </c>
      <c r="I2912" s="103"/>
    </row>
    <row r="2913" spans="1:9" x14ac:dyDescent="0.3">
      <c r="A2913" t="s">
        <v>5951</v>
      </c>
      <c r="B2913" t="s">
        <v>51</v>
      </c>
      <c r="C2913" t="s">
        <v>4353</v>
      </c>
      <c r="D2913" t="s">
        <v>5066</v>
      </c>
      <c r="E2913" s="103">
        <v>1.2497512783079838E-3</v>
      </c>
      <c r="F2913" s="103">
        <v>676064</v>
      </c>
      <c r="G2913" s="103">
        <v>9</v>
      </c>
      <c r="H2913" t="s">
        <v>54</v>
      </c>
      <c r="I2913" s="103"/>
    </row>
    <row r="2914" spans="1:9" x14ac:dyDescent="0.3">
      <c r="A2914" t="s">
        <v>4530</v>
      </c>
      <c r="B2914" t="s">
        <v>51</v>
      </c>
      <c r="C2914" t="s">
        <v>4353</v>
      </c>
      <c r="D2914" t="s">
        <v>42</v>
      </c>
      <c r="E2914" s="103">
        <v>1.2674216786631122E-3</v>
      </c>
      <c r="F2914" s="103">
        <v>676064</v>
      </c>
      <c r="G2914" s="103">
        <v>9</v>
      </c>
      <c r="H2914" t="s">
        <v>54</v>
      </c>
      <c r="I2914" s="103"/>
    </row>
    <row r="2915" spans="1:9" x14ac:dyDescent="0.3">
      <c r="A2915" t="s">
        <v>4531</v>
      </c>
      <c r="B2915" t="s">
        <v>51</v>
      </c>
      <c r="C2915" t="s">
        <v>4353</v>
      </c>
      <c r="D2915" t="s">
        <v>1763</v>
      </c>
      <c r="E2915" s="103">
        <v>1.3262990745446315E-3</v>
      </c>
      <c r="F2915" s="103">
        <v>676064</v>
      </c>
      <c r="G2915" s="103">
        <v>9</v>
      </c>
      <c r="H2915" t="s">
        <v>54</v>
      </c>
      <c r="I2915" s="103"/>
    </row>
    <row r="2916" spans="1:9" x14ac:dyDescent="0.3">
      <c r="A2916" t="s">
        <v>4532</v>
      </c>
      <c r="B2916" t="s">
        <v>51</v>
      </c>
      <c r="C2916" t="s">
        <v>4353</v>
      </c>
      <c r="D2916" t="s">
        <v>1764</v>
      </c>
      <c r="E2916" s="103">
        <v>1.0638259461978562E-3</v>
      </c>
      <c r="F2916" s="103">
        <v>676064</v>
      </c>
      <c r="G2916" s="103">
        <v>9</v>
      </c>
      <c r="H2916" t="s">
        <v>54</v>
      </c>
      <c r="I2916" s="103"/>
    </row>
    <row r="2917" spans="1:9" x14ac:dyDescent="0.3">
      <c r="A2917" t="s">
        <v>4533</v>
      </c>
      <c r="B2917" t="s">
        <v>51</v>
      </c>
      <c r="C2917" t="s">
        <v>4353</v>
      </c>
      <c r="D2917" t="s">
        <v>340</v>
      </c>
      <c r="E2917" s="103">
        <v>1.212560012151753E-3</v>
      </c>
      <c r="F2917" s="103">
        <v>676064</v>
      </c>
      <c r="G2917" s="103">
        <v>9</v>
      </c>
      <c r="H2917" t="s">
        <v>54</v>
      </c>
      <c r="I2917" s="103"/>
    </row>
    <row r="2918" spans="1:9" x14ac:dyDescent="0.3">
      <c r="A2918" t="s">
        <v>4534</v>
      </c>
      <c r="B2918" t="s">
        <v>51</v>
      </c>
      <c r="C2918" t="s">
        <v>4353</v>
      </c>
      <c r="D2918" t="s">
        <v>777</v>
      </c>
      <c r="E2918" s="103">
        <v>4.3607928720197425E-3</v>
      </c>
      <c r="F2918" s="103">
        <v>676064</v>
      </c>
      <c r="G2918" s="103">
        <v>9</v>
      </c>
      <c r="H2918" t="s">
        <v>54</v>
      </c>
      <c r="I2918" s="103"/>
    </row>
    <row r="2919" spans="1:9" x14ac:dyDescent="0.3">
      <c r="A2919" t="s">
        <v>4535</v>
      </c>
      <c r="B2919" t="s">
        <v>51</v>
      </c>
      <c r="C2919" t="s">
        <v>4353</v>
      </c>
      <c r="D2919" t="s">
        <v>776</v>
      </c>
      <c r="E2919" s="103">
        <v>1.135929461371795E-2</v>
      </c>
      <c r="F2919" s="103">
        <v>676064</v>
      </c>
      <c r="G2919" s="103">
        <v>9</v>
      </c>
      <c r="H2919" t="s">
        <v>54</v>
      </c>
      <c r="I2919" s="103"/>
    </row>
    <row r="2920" spans="1:9" x14ac:dyDescent="0.3">
      <c r="A2920" t="s">
        <v>7467</v>
      </c>
      <c r="B2920" t="s">
        <v>51</v>
      </c>
      <c r="C2920" t="s">
        <v>7386</v>
      </c>
      <c r="D2920" t="s">
        <v>40</v>
      </c>
      <c r="E2920" s="103">
        <v>3.7354008527939211E-4</v>
      </c>
      <c r="F2920" s="103">
        <v>676064</v>
      </c>
      <c r="G2920" s="103">
        <v>9</v>
      </c>
      <c r="H2920" t="s">
        <v>54</v>
      </c>
      <c r="I2920" s="103"/>
    </row>
    <row r="2921" spans="1:9" x14ac:dyDescent="0.3">
      <c r="A2921" t="s">
        <v>7468</v>
      </c>
      <c r="B2921" t="s">
        <v>51</v>
      </c>
      <c r="C2921" t="s">
        <v>7386</v>
      </c>
      <c r="D2921" t="s">
        <v>5064</v>
      </c>
      <c r="E2921" s="103">
        <v>3.8152584032642961E-4</v>
      </c>
      <c r="F2921" s="103">
        <v>676064</v>
      </c>
      <c r="G2921" s="103">
        <v>9</v>
      </c>
      <c r="H2921" t="s">
        <v>54</v>
      </c>
      <c r="I2921" s="103"/>
    </row>
    <row r="2922" spans="1:9" x14ac:dyDescent="0.3">
      <c r="A2922" t="s">
        <v>7469</v>
      </c>
      <c r="B2922" t="s">
        <v>51</v>
      </c>
      <c r="C2922" t="s">
        <v>7386</v>
      </c>
      <c r="D2922" t="s">
        <v>5065</v>
      </c>
      <c r="E2922" s="103">
        <v>3.5944442630879956E-4</v>
      </c>
      <c r="F2922" s="103">
        <v>676064</v>
      </c>
      <c r="G2922" s="103">
        <v>9</v>
      </c>
      <c r="H2922" t="s">
        <v>54</v>
      </c>
      <c r="I2922" s="103"/>
    </row>
    <row r="2923" spans="1:9" x14ac:dyDescent="0.3">
      <c r="A2923" t="s">
        <v>7470</v>
      </c>
      <c r="B2923" t="s">
        <v>51</v>
      </c>
      <c r="C2923" t="s">
        <v>7386</v>
      </c>
      <c r="D2923" t="s">
        <v>5066</v>
      </c>
      <c r="E2923" s="103">
        <v>3.651041330079195E-4</v>
      </c>
      <c r="F2923" s="103">
        <v>676064</v>
      </c>
      <c r="G2923" s="103">
        <v>9</v>
      </c>
      <c r="H2923" t="s">
        <v>54</v>
      </c>
      <c r="I2923" s="103"/>
    </row>
    <row r="2924" spans="1:9" x14ac:dyDescent="0.3">
      <c r="A2924" t="s">
        <v>7471</v>
      </c>
      <c r="B2924" t="s">
        <v>51</v>
      </c>
      <c r="C2924" t="s">
        <v>7386</v>
      </c>
      <c r="D2924" t="s">
        <v>42</v>
      </c>
      <c r="E2924" s="103">
        <v>3.8070108967099827E-4</v>
      </c>
      <c r="F2924" s="103">
        <v>676064</v>
      </c>
      <c r="G2924" s="103">
        <v>9</v>
      </c>
      <c r="H2924" t="s">
        <v>54</v>
      </c>
      <c r="I2924" s="103"/>
    </row>
    <row r="2925" spans="1:9" x14ac:dyDescent="0.3">
      <c r="A2925" t="s">
        <v>7472</v>
      </c>
      <c r="B2925" t="s">
        <v>51</v>
      </c>
      <c r="C2925" t="s">
        <v>7386</v>
      </c>
      <c r="D2925" t="s">
        <v>1763</v>
      </c>
      <c r="E2925" s="103">
        <v>3.9864807682935352E-4</v>
      </c>
      <c r="F2925" s="103">
        <v>676064</v>
      </c>
      <c r="G2925" s="103">
        <v>9</v>
      </c>
      <c r="H2925" t="s">
        <v>54</v>
      </c>
      <c r="I2925" s="103"/>
    </row>
    <row r="2926" spans="1:9" x14ac:dyDescent="0.3">
      <c r="A2926" t="s">
        <v>7473</v>
      </c>
      <c r="B2926" t="s">
        <v>51</v>
      </c>
      <c r="C2926" t="s">
        <v>7386</v>
      </c>
      <c r="D2926" t="s">
        <v>1764</v>
      </c>
      <c r="E2926" s="103">
        <v>3.2228043557750336E-4</v>
      </c>
      <c r="F2926" s="103">
        <v>676064</v>
      </c>
      <c r="G2926" s="103">
        <v>9</v>
      </c>
      <c r="H2926" t="s">
        <v>54</v>
      </c>
      <c r="I2926" s="103"/>
    </row>
    <row r="2927" spans="1:9" x14ac:dyDescent="0.3">
      <c r="A2927" t="s">
        <v>7474</v>
      </c>
      <c r="B2927" t="s">
        <v>51</v>
      </c>
      <c r="C2927" t="s">
        <v>7386</v>
      </c>
      <c r="D2927" t="s">
        <v>340</v>
      </c>
      <c r="E2927" s="103">
        <v>3.7446663699156757E-4</v>
      </c>
      <c r="F2927" s="103">
        <v>676064</v>
      </c>
      <c r="G2927" s="103">
        <v>9</v>
      </c>
      <c r="H2927" t="s">
        <v>54</v>
      </c>
      <c r="I2927" s="103"/>
    </row>
    <row r="2928" spans="1:9" x14ac:dyDescent="0.3">
      <c r="A2928" t="s">
        <v>7475</v>
      </c>
      <c r="B2928" t="s">
        <v>51</v>
      </c>
      <c r="C2928" t="s">
        <v>7386</v>
      </c>
      <c r="D2928" t="s">
        <v>777</v>
      </c>
      <c r="E2928" s="103">
        <v>1.4351515283959739E-3</v>
      </c>
      <c r="F2928" s="103">
        <v>676064</v>
      </c>
      <c r="G2928" s="103">
        <v>9</v>
      </c>
      <c r="H2928" t="s">
        <v>54</v>
      </c>
      <c r="I2928" s="103"/>
    </row>
    <row r="2929" spans="1:9" x14ac:dyDescent="0.3">
      <c r="A2929" t="s">
        <v>7476</v>
      </c>
      <c r="B2929" t="s">
        <v>51</v>
      </c>
      <c r="C2929" t="s">
        <v>7386</v>
      </c>
      <c r="D2929" t="s">
        <v>776</v>
      </c>
      <c r="E2929" s="103">
        <v>3.6280158712630409E-3</v>
      </c>
      <c r="F2929" s="103">
        <v>676064</v>
      </c>
      <c r="G2929" s="103">
        <v>9</v>
      </c>
      <c r="H2929" t="s">
        <v>54</v>
      </c>
      <c r="I2929" s="103"/>
    </row>
    <row r="2930" spans="1:9" x14ac:dyDescent="0.3">
      <c r="A2930" t="s">
        <v>4936</v>
      </c>
      <c r="B2930" t="s">
        <v>51</v>
      </c>
      <c r="C2930" t="s">
        <v>4868</v>
      </c>
      <c r="D2930" t="s">
        <v>40</v>
      </c>
      <c r="E2930" s="103">
        <v>6.3736110284253371E-3</v>
      </c>
      <c r="F2930" s="103">
        <v>680752</v>
      </c>
      <c r="G2930" s="103">
        <v>10</v>
      </c>
      <c r="H2930" t="s">
        <v>54</v>
      </c>
      <c r="I2930" s="103"/>
    </row>
    <row r="2931" spans="1:9" x14ac:dyDescent="0.3">
      <c r="A2931" t="s">
        <v>6156</v>
      </c>
      <c r="B2931" t="s">
        <v>51</v>
      </c>
      <c r="C2931" t="s">
        <v>4868</v>
      </c>
      <c r="D2931" t="s">
        <v>5064</v>
      </c>
      <c r="E2931" s="103">
        <v>6.9038217121672194E-3</v>
      </c>
      <c r="F2931" s="103">
        <v>680752</v>
      </c>
      <c r="G2931" s="103">
        <v>10</v>
      </c>
      <c r="H2931" t="s">
        <v>54</v>
      </c>
      <c r="I2931" s="103"/>
    </row>
    <row r="2932" spans="1:9" x14ac:dyDescent="0.3">
      <c r="A2932" t="s">
        <v>6157</v>
      </c>
      <c r="B2932" t="s">
        <v>51</v>
      </c>
      <c r="C2932" t="s">
        <v>4868</v>
      </c>
      <c r="D2932" t="s">
        <v>5065</v>
      </c>
      <c r="E2932" s="103">
        <v>6.3798984324200791E-3</v>
      </c>
      <c r="F2932" s="103">
        <v>680752</v>
      </c>
      <c r="G2932" s="103">
        <v>10</v>
      </c>
      <c r="H2932" t="s">
        <v>54</v>
      </c>
      <c r="I2932" s="103"/>
    </row>
    <row r="2933" spans="1:9" x14ac:dyDescent="0.3">
      <c r="A2933" t="s">
        <v>6158</v>
      </c>
      <c r="B2933" t="s">
        <v>51</v>
      </c>
      <c r="C2933" t="s">
        <v>4868</v>
      </c>
      <c r="D2933" t="s">
        <v>5066</v>
      </c>
      <c r="E2933" s="103">
        <v>6.4432034821978353E-3</v>
      </c>
      <c r="F2933" s="103">
        <v>680752</v>
      </c>
      <c r="G2933" s="103">
        <v>10</v>
      </c>
      <c r="H2933" t="s">
        <v>54</v>
      </c>
      <c r="I2933" s="103"/>
    </row>
    <row r="2934" spans="1:9" x14ac:dyDescent="0.3">
      <c r="A2934" t="s">
        <v>4937</v>
      </c>
      <c r="B2934" t="s">
        <v>51</v>
      </c>
      <c r="C2934" t="s">
        <v>4868</v>
      </c>
      <c r="D2934" t="s">
        <v>42</v>
      </c>
      <c r="E2934" s="103">
        <v>6.8689678988774362E-3</v>
      </c>
      <c r="F2934" s="103">
        <v>680752</v>
      </c>
      <c r="G2934" s="103">
        <v>10</v>
      </c>
      <c r="H2934" t="s">
        <v>54</v>
      </c>
      <c r="I2934" s="103"/>
    </row>
    <row r="2935" spans="1:9" x14ac:dyDescent="0.3">
      <c r="A2935" t="s">
        <v>4938</v>
      </c>
      <c r="B2935" t="s">
        <v>51</v>
      </c>
      <c r="C2935" t="s">
        <v>4868</v>
      </c>
      <c r="D2935" t="s">
        <v>1763</v>
      </c>
      <c r="E2935" s="103">
        <v>7.1037886010150274E-3</v>
      </c>
      <c r="F2935" s="103">
        <v>680752</v>
      </c>
      <c r="G2935" s="103">
        <v>10</v>
      </c>
      <c r="H2935" t="s">
        <v>54</v>
      </c>
      <c r="I2935" s="103"/>
    </row>
    <row r="2936" spans="1:9" x14ac:dyDescent="0.3">
      <c r="A2936" t="s">
        <v>4939</v>
      </c>
      <c r="B2936" t="s">
        <v>51</v>
      </c>
      <c r="C2936" t="s">
        <v>4868</v>
      </c>
      <c r="D2936" t="s">
        <v>1764</v>
      </c>
      <c r="E2936" s="103">
        <v>6.4440328420606327E-3</v>
      </c>
      <c r="F2936" s="103">
        <v>680752</v>
      </c>
      <c r="G2936" s="103">
        <v>10</v>
      </c>
      <c r="H2936" t="s">
        <v>54</v>
      </c>
      <c r="I2936" s="103"/>
    </row>
    <row r="2937" spans="1:9" x14ac:dyDescent="0.3">
      <c r="A2937" t="s">
        <v>4940</v>
      </c>
      <c r="B2937" t="s">
        <v>51</v>
      </c>
      <c r="C2937" t="s">
        <v>4868</v>
      </c>
      <c r="D2937" t="s">
        <v>340</v>
      </c>
      <c r="E2937" s="103">
        <v>6.3000867528405615E-3</v>
      </c>
      <c r="F2937" s="103">
        <v>680752</v>
      </c>
      <c r="G2937" s="103">
        <v>10</v>
      </c>
      <c r="H2937" t="s">
        <v>54</v>
      </c>
      <c r="I2937" s="103"/>
    </row>
    <row r="2938" spans="1:9" x14ac:dyDescent="0.3">
      <c r="A2938" t="s">
        <v>4941</v>
      </c>
      <c r="B2938" t="s">
        <v>51</v>
      </c>
      <c r="C2938" t="s">
        <v>4868</v>
      </c>
      <c r="D2938" t="s">
        <v>777</v>
      </c>
      <c r="E2938" s="103">
        <v>8.8045084436185805E-2</v>
      </c>
      <c r="F2938" s="103">
        <v>680752</v>
      </c>
      <c r="G2938" s="103">
        <v>10</v>
      </c>
      <c r="H2938" t="s">
        <v>54</v>
      </c>
      <c r="I2938" s="103"/>
    </row>
    <row r="2939" spans="1:9" x14ac:dyDescent="0.3">
      <c r="A2939" t="s">
        <v>4942</v>
      </c>
      <c r="B2939" t="s">
        <v>51</v>
      </c>
      <c r="C2939" t="s">
        <v>4868</v>
      </c>
      <c r="D2939" t="s">
        <v>776</v>
      </c>
      <c r="E2939" s="103">
        <v>0.20456080110386968</v>
      </c>
      <c r="F2939" s="103">
        <v>680752</v>
      </c>
      <c r="G2939" s="103">
        <v>10</v>
      </c>
      <c r="H2939" t="s">
        <v>54</v>
      </c>
      <c r="I2939" s="103"/>
    </row>
    <row r="2940" spans="1:9" x14ac:dyDescent="0.3">
      <c r="A2940" t="s">
        <v>1029</v>
      </c>
      <c r="B2940" t="s">
        <v>51</v>
      </c>
      <c r="C2940" t="s">
        <v>36</v>
      </c>
      <c r="D2940" t="s">
        <v>40</v>
      </c>
      <c r="E2940" s="103">
        <v>1.6607247559541259E-5</v>
      </c>
      <c r="F2940" s="103">
        <v>680752</v>
      </c>
      <c r="G2940" s="103">
        <v>10</v>
      </c>
      <c r="H2940" t="s">
        <v>54</v>
      </c>
      <c r="I2940" s="103"/>
    </row>
    <row r="2941" spans="1:9" x14ac:dyDescent="0.3">
      <c r="A2941" t="s">
        <v>6060</v>
      </c>
      <c r="B2941" t="s">
        <v>51</v>
      </c>
      <c r="C2941" t="s">
        <v>36</v>
      </c>
      <c r="D2941" t="s">
        <v>5064</v>
      </c>
      <c r="E2941" s="103">
        <v>1.6733173073762123E-5</v>
      </c>
      <c r="F2941" s="103">
        <v>680752</v>
      </c>
      <c r="G2941" s="103">
        <v>10</v>
      </c>
      <c r="H2941" t="s">
        <v>54</v>
      </c>
      <c r="I2941" s="103"/>
    </row>
    <row r="2942" spans="1:9" x14ac:dyDescent="0.3">
      <c r="A2942" t="s">
        <v>6061</v>
      </c>
      <c r="B2942" t="s">
        <v>51</v>
      </c>
      <c r="C2942" t="s">
        <v>36</v>
      </c>
      <c r="D2942" t="s">
        <v>5065</v>
      </c>
      <c r="E2942" s="103">
        <v>1.6607247559541259E-5</v>
      </c>
      <c r="F2942" s="103">
        <v>680752</v>
      </c>
      <c r="G2942" s="103">
        <v>10</v>
      </c>
      <c r="H2942" t="s">
        <v>54</v>
      </c>
      <c r="I2942" s="103"/>
    </row>
    <row r="2943" spans="1:9" x14ac:dyDescent="0.3">
      <c r="A2943" t="s">
        <v>6062</v>
      </c>
      <c r="B2943" t="s">
        <v>51</v>
      </c>
      <c r="C2943" t="s">
        <v>36</v>
      </c>
      <c r="D2943" t="s">
        <v>5066</v>
      </c>
      <c r="E2943" s="103">
        <v>1.6607247559541259E-5</v>
      </c>
      <c r="F2943" s="103">
        <v>680752</v>
      </c>
      <c r="G2943" s="103">
        <v>10</v>
      </c>
      <c r="H2943" t="s">
        <v>54</v>
      </c>
      <c r="I2943" s="103"/>
    </row>
    <row r="2944" spans="1:9" x14ac:dyDescent="0.3">
      <c r="A2944" t="s">
        <v>1027</v>
      </c>
      <c r="B2944" t="s">
        <v>51</v>
      </c>
      <c r="C2944" t="s">
        <v>36</v>
      </c>
      <c r="D2944" t="s">
        <v>42</v>
      </c>
      <c r="E2944" s="103">
        <v>1.6660747798523401E-5</v>
      </c>
      <c r="F2944" s="103">
        <v>680752</v>
      </c>
      <c r="G2944" s="103">
        <v>10</v>
      </c>
      <c r="H2944" t="s">
        <v>54</v>
      </c>
      <c r="I2944" s="103"/>
    </row>
    <row r="2945" spans="1:9" x14ac:dyDescent="0.3">
      <c r="A2945" t="s">
        <v>2115</v>
      </c>
      <c r="B2945" t="s">
        <v>51</v>
      </c>
      <c r="C2945" t="s">
        <v>36</v>
      </c>
      <c r="D2945" t="s">
        <v>1763</v>
      </c>
      <c r="E2945" s="103">
        <v>1.7420456667198589E-5</v>
      </c>
      <c r="F2945" s="103">
        <v>680752</v>
      </c>
      <c r="G2945" s="103">
        <v>10</v>
      </c>
      <c r="H2945" t="s">
        <v>54</v>
      </c>
      <c r="I2945" s="103"/>
    </row>
    <row r="2946" spans="1:9" x14ac:dyDescent="0.3">
      <c r="A2946" t="s">
        <v>2116</v>
      </c>
      <c r="B2946" t="s">
        <v>51</v>
      </c>
      <c r="C2946" t="s">
        <v>36</v>
      </c>
      <c r="D2946" t="s">
        <v>1764</v>
      </c>
      <c r="E2946" s="103">
        <v>1.7056199671819779E-5</v>
      </c>
      <c r="F2946" s="103">
        <v>680752</v>
      </c>
      <c r="G2946" s="103">
        <v>10</v>
      </c>
      <c r="H2946" t="s">
        <v>54</v>
      </c>
      <c r="I2946" s="103"/>
    </row>
    <row r="2947" spans="1:9" x14ac:dyDescent="0.3">
      <c r="A2947" t="s">
        <v>1028</v>
      </c>
      <c r="B2947" t="s">
        <v>51</v>
      </c>
      <c r="C2947" t="s">
        <v>36</v>
      </c>
      <c r="D2947" t="s">
        <v>340</v>
      </c>
      <c r="E2947" s="103">
        <v>1.5568291410525316E-5</v>
      </c>
      <c r="F2947" s="103">
        <v>680752</v>
      </c>
      <c r="G2947" s="103">
        <v>10</v>
      </c>
      <c r="H2947" t="s">
        <v>54</v>
      </c>
      <c r="I2947" s="103"/>
    </row>
    <row r="2948" spans="1:9" x14ac:dyDescent="0.3">
      <c r="A2948" t="s">
        <v>762</v>
      </c>
      <c r="B2948" t="s">
        <v>51</v>
      </c>
      <c r="C2948" t="s">
        <v>36</v>
      </c>
      <c r="D2948" t="s">
        <v>777</v>
      </c>
      <c r="E2948" s="103">
        <v>1.097183519459053E-4</v>
      </c>
      <c r="F2948" s="103">
        <v>680752</v>
      </c>
      <c r="G2948" s="103">
        <v>10</v>
      </c>
      <c r="H2948" t="s">
        <v>54</v>
      </c>
      <c r="I2948" s="103"/>
    </row>
    <row r="2949" spans="1:9" x14ac:dyDescent="0.3">
      <c r="A2949" t="s">
        <v>763</v>
      </c>
      <c r="B2949" t="s">
        <v>51</v>
      </c>
      <c r="C2949" t="s">
        <v>36</v>
      </c>
      <c r="D2949" t="s">
        <v>776</v>
      </c>
      <c r="E2949" s="103">
        <v>2.9427352044276425E-4</v>
      </c>
      <c r="F2949" s="103">
        <v>680752</v>
      </c>
      <c r="G2949" s="103">
        <v>10</v>
      </c>
      <c r="H2949" t="s">
        <v>54</v>
      </c>
      <c r="I2949" s="103"/>
    </row>
    <row r="2950" spans="1:9" x14ac:dyDescent="0.3">
      <c r="A2950" t="s">
        <v>1032</v>
      </c>
      <c r="B2950" t="s">
        <v>51</v>
      </c>
      <c r="C2950" t="s">
        <v>37</v>
      </c>
      <c r="D2950" t="s">
        <v>40</v>
      </c>
      <c r="E2950" s="103">
        <v>3.0689932610087907E-2</v>
      </c>
      <c r="F2950" s="103">
        <v>680752</v>
      </c>
      <c r="G2950" s="103">
        <v>10</v>
      </c>
      <c r="H2950" t="s">
        <v>54</v>
      </c>
      <c r="I2950" s="103"/>
    </row>
    <row r="2951" spans="1:9" x14ac:dyDescent="0.3">
      <c r="A2951" t="s">
        <v>6063</v>
      </c>
      <c r="B2951" t="s">
        <v>51</v>
      </c>
      <c r="C2951" t="s">
        <v>37</v>
      </c>
      <c r="D2951" t="s">
        <v>5064</v>
      </c>
      <c r="E2951" s="103">
        <v>3.2510363213159858E-2</v>
      </c>
      <c r="F2951" s="103">
        <v>680752</v>
      </c>
      <c r="G2951" s="103">
        <v>10</v>
      </c>
      <c r="H2951" t="s">
        <v>54</v>
      </c>
      <c r="I2951" s="103"/>
    </row>
    <row r="2952" spans="1:9" x14ac:dyDescent="0.3">
      <c r="A2952" t="s">
        <v>6064</v>
      </c>
      <c r="B2952" t="s">
        <v>51</v>
      </c>
      <c r="C2952" t="s">
        <v>37</v>
      </c>
      <c r="D2952" t="s">
        <v>5065</v>
      </c>
      <c r="E2952" s="103">
        <v>3.0700297707282182E-2</v>
      </c>
      <c r="F2952" s="103">
        <v>680752</v>
      </c>
      <c r="G2952" s="103">
        <v>10</v>
      </c>
      <c r="H2952" t="s">
        <v>54</v>
      </c>
      <c r="I2952" s="103"/>
    </row>
    <row r="2953" spans="1:9" x14ac:dyDescent="0.3">
      <c r="A2953" t="s">
        <v>6065</v>
      </c>
      <c r="B2953" t="s">
        <v>51</v>
      </c>
      <c r="C2953" t="s">
        <v>37</v>
      </c>
      <c r="D2953" t="s">
        <v>5066</v>
      </c>
      <c r="E2953" s="103">
        <v>3.1288512735248207E-2</v>
      </c>
      <c r="F2953" s="103">
        <v>680752</v>
      </c>
      <c r="G2953" s="103">
        <v>10</v>
      </c>
      <c r="H2953" t="s">
        <v>54</v>
      </c>
      <c r="I2953" s="103"/>
    </row>
    <row r="2954" spans="1:9" x14ac:dyDescent="0.3">
      <c r="A2954" t="s">
        <v>1030</v>
      </c>
      <c r="B2954" t="s">
        <v>51</v>
      </c>
      <c r="C2954" t="s">
        <v>37</v>
      </c>
      <c r="D2954" t="s">
        <v>42</v>
      </c>
      <c r="E2954" s="103">
        <v>3.2345792979058555E-2</v>
      </c>
      <c r="F2954" s="103">
        <v>680752</v>
      </c>
      <c r="G2954" s="103">
        <v>10</v>
      </c>
      <c r="H2954" t="s">
        <v>54</v>
      </c>
      <c r="I2954" s="103"/>
    </row>
    <row r="2955" spans="1:9" x14ac:dyDescent="0.3">
      <c r="A2955" t="s">
        <v>2083</v>
      </c>
      <c r="B2955" t="s">
        <v>51</v>
      </c>
      <c r="C2955" t="s">
        <v>37</v>
      </c>
      <c r="D2955" t="s">
        <v>1763</v>
      </c>
      <c r="E2955" s="103">
        <v>3.3922308878107994E-2</v>
      </c>
      <c r="F2955" s="103">
        <v>680752</v>
      </c>
      <c r="G2955" s="103">
        <v>10</v>
      </c>
      <c r="H2955" t="s">
        <v>54</v>
      </c>
      <c r="I2955" s="103"/>
    </row>
    <row r="2956" spans="1:9" x14ac:dyDescent="0.3">
      <c r="A2956" t="s">
        <v>2084</v>
      </c>
      <c r="B2956" t="s">
        <v>51</v>
      </c>
      <c r="C2956" t="s">
        <v>37</v>
      </c>
      <c r="D2956" t="s">
        <v>1764</v>
      </c>
      <c r="E2956" s="103">
        <v>3.0519041332958075E-2</v>
      </c>
      <c r="F2956" s="103">
        <v>680752</v>
      </c>
      <c r="G2956" s="103">
        <v>10</v>
      </c>
      <c r="H2956" t="s">
        <v>54</v>
      </c>
      <c r="I2956" s="103"/>
    </row>
    <row r="2957" spans="1:9" x14ac:dyDescent="0.3">
      <c r="A2957" t="s">
        <v>1031</v>
      </c>
      <c r="B2957" t="s">
        <v>51</v>
      </c>
      <c r="C2957" t="s">
        <v>37</v>
      </c>
      <c r="D2957" t="s">
        <v>340</v>
      </c>
      <c r="E2957" s="103">
        <v>3.0692798516710102E-2</v>
      </c>
      <c r="F2957" s="103">
        <v>680752</v>
      </c>
      <c r="G2957" s="103">
        <v>10</v>
      </c>
      <c r="H2957" t="s">
        <v>54</v>
      </c>
      <c r="I2957" s="103"/>
    </row>
    <row r="2958" spans="1:9" x14ac:dyDescent="0.3">
      <c r="A2958" t="s">
        <v>764</v>
      </c>
      <c r="B2958" t="s">
        <v>51</v>
      </c>
      <c r="C2958" t="s">
        <v>37</v>
      </c>
      <c r="D2958" t="s">
        <v>777</v>
      </c>
      <c r="E2958" s="103">
        <v>0.21167689353395</v>
      </c>
      <c r="F2958" s="103">
        <v>680752</v>
      </c>
      <c r="G2958" s="103">
        <v>10</v>
      </c>
      <c r="H2958" t="s">
        <v>54</v>
      </c>
      <c r="I2958" s="103"/>
    </row>
    <row r="2959" spans="1:9" x14ac:dyDescent="0.3">
      <c r="A2959" t="s">
        <v>765</v>
      </c>
      <c r="B2959" t="s">
        <v>51</v>
      </c>
      <c r="C2959" t="s">
        <v>37</v>
      </c>
      <c r="D2959" t="s">
        <v>776</v>
      </c>
      <c r="E2959" s="103">
        <v>0.56011381439691532</v>
      </c>
      <c r="F2959" s="103">
        <v>680752</v>
      </c>
      <c r="G2959" s="103">
        <v>10</v>
      </c>
      <c r="H2959" t="s">
        <v>54</v>
      </c>
      <c r="I2959" s="103"/>
    </row>
    <row r="2960" spans="1:9" x14ac:dyDescent="0.3">
      <c r="A2960" t="s">
        <v>1035</v>
      </c>
      <c r="B2960" t="s">
        <v>51</v>
      </c>
      <c r="C2960" t="s">
        <v>38</v>
      </c>
      <c r="D2960" t="s">
        <v>40</v>
      </c>
      <c r="E2960" s="103">
        <v>2.7119458567954907E-4</v>
      </c>
      <c r="F2960" s="103">
        <v>680752</v>
      </c>
      <c r="G2960" s="103">
        <v>10</v>
      </c>
      <c r="H2960" t="s">
        <v>54</v>
      </c>
      <c r="I2960" s="103"/>
    </row>
    <row r="2961" spans="1:9" x14ac:dyDescent="0.3">
      <c r="A2961" t="s">
        <v>6066</v>
      </c>
      <c r="B2961" t="s">
        <v>51</v>
      </c>
      <c r="C2961" t="s">
        <v>38</v>
      </c>
      <c r="D2961" t="s">
        <v>5064</v>
      </c>
      <c r="E2961" s="103">
        <v>8.0659644517991856E-4</v>
      </c>
      <c r="F2961" s="103">
        <v>680752</v>
      </c>
      <c r="G2961" s="103">
        <v>10</v>
      </c>
      <c r="H2961" t="s">
        <v>54</v>
      </c>
      <c r="I2961" s="103"/>
    </row>
    <row r="2962" spans="1:9" x14ac:dyDescent="0.3">
      <c r="A2962" t="s">
        <v>6067</v>
      </c>
      <c r="B2962" t="s">
        <v>51</v>
      </c>
      <c r="C2962" t="s">
        <v>38</v>
      </c>
      <c r="D2962" t="s">
        <v>5065</v>
      </c>
      <c r="E2962" s="103">
        <v>2.7188511162162755E-4</v>
      </c>
      <c r="F2962" s="103">
        <v>680752</v>
      </c>
      <c r="G2962" s="103">
        <v>10</v>
      </c>
      <c r="H2962" t="s">
        <v>54</v>
      </c>
      <c r="I2962" s="103"/>
    </row>
    <row r="2963" spans="1:9" x14ac:dyDescent="0.3">
      <c r="A2963" t="s">
        <v>6068</v>
      </c>
      <c r="B2963" t="s">
        <v>51</v>
      </c>
      <c r="C2963" t="s">
        <v>38</v>
      </c>
      <c r="D2963" t="s">
        <v>5066</v>
      </c>
      <c r="E2963" s="103">
        <v>2.8963093786086062E-4</v>
      </c>
      <c r="F2963" s="103">
        <v>680752</v>
      </c>
      <c r="G2963" s="103">
        <v>10</v>
      </c>
      <c r="H2963" t="s">
        <v>54</v>
      </c>
      <c r="I2963" s="103"/>
    </row>
    <row r="2964" spans="1:9" x14ac:dyDescent="0.3">
      <c r="A2964" t="s">
        <v>1033</v>
      </c>
      <c r="B2964" t="s">
        <v>51</v>
      </c>
      <c r="C2964" t="s">
        <v>38</v>
      </c>
      <c r="D2964" t="s">
        <v>42</v>
      </c>
      <c r="E2964" s="103">
        <v>8.0133733394551171E-4</v>
      </c>
      <c r="F2964" s="103">
        <v>680752</v>
      </c>
      <c r="G2964" s="103">
        <v>10</v>
      </c>
      <c r="H2964" t="s">
        <v>54</v>
      </c>
      <c r="I2964" s="103"/>
    </row>
    <row r="2965" spans="1:9" x14ac:dyDescent="0.3">
      <c r="A2965" t="s">
        <v>2085</v>
      </c>
      <c r="B2965" t="s">
        <v>51</v>
      </c>
      <c r="C2965" t="s">
        <v>38</v>
      </c>
      <c r="D2965" t="s">
        <v>1763</v>
      </c>
      <c r="E2965" s="103">
        <v>8.1110627841638936E-4</v>
      </c>
      <c r="F2965" s="103">
        <v>680752</v>
      </c>
      <c r="G2965" s="103">
        <v>10</v>
      </c>
      <c r="H2965" t="s">
        <v>54</v>
      </c>
      <c r="I2965" s="103"/>
    </row>
    <row r="2966" spans="1:9" x14ac:dyDescent="0.3">
      <c r="A2966" t="s">
        <v>2086</v>
      </c>
      <c r="B2966" t="s">
        <v>51</v>
      </c>
      <c r="C2966" t="s">
        <v>38</v>
      </c>
      <c r="D2966" t="s">
        <v>1764</v>
      </c>
      <c r="E2966" s="103">
        <v>6.2754124905428372E-4</v>
      </c>
      <c r="F2966" s="103">
        <v>680752</v>
      </c>
      <c r="G2966" s="103">
        <v>10</v>
      </c>
      <c r="H2966" t="s">
        <v>54</v>
      </c>
      <c r="I2966" s="103"/>
    </row>
    <row r="2967" spans="1:9" x14ac:dyDescent="0.3">
      <c r="A2967" t="s">
        <v>1034</v>
      </c>
      <c r="B2967" t="s">
        <v>51</v>
      </c>
      <c r="C2967" t="s">
        <v>38</v>
      </c>
      <c r="D2967" t="s">
        <v>340</v>
      </c>
      <c r="E2967" s="103">
        <v>2.7374130170467831E-4</v>
      </c>
      <c r="F2967" s="103">
        <v>680752</v>
      </c>
      <c r="G2967" s="103">
        <v>10</v>
      </c>
      <c r="H2967" t="s">
        <v>54</v>
      </c>
      <c r="I2967" s="103"/>
    </row>
    <row r="2968" spans="1:9" x14ac:dyDescent="0.3">
      <c r="A2968" t="s">
        <v>766</v>
      </c>
      <c r="B2968" t="s">
        <v>51</v>
      </c>
      <c r="C2968" t="s">
        <v>38</v>
      </c>
      <c r="D2968" t="s">
        <v>777</v>
      </c>
      <c r="E2968" s="103">
        <v>1.7391458643668887E-3</v>
      </c>
      <c r="F2968" s="103">
        <v>680752</v>
      </c>
      <c r="G2968" s="103">
        <v>10</v>
      </c>
      <c r="H2968" t="s">
        <v>54</v>
      </c>
      <c r="I2968" s="103"/>
    </row>
    <row r="2969" spans="1:9" x14ac:dyDescent="0.3">
      <c r="A2969" t="s">
        <v>767</v>
      </c>
      <c r="B2969" t="s">
        <v>51</v>
      </c>
      <c r="C2969" t="s">
        <v>38</v>
      </c>
      <c r="D2969" t="s">
        <v>776</v>
      </c>
      <c r="E2969" s="103">
        <v>4.4299753244133036E-3</v>
      </c>
      <c r="F2969" s="103">
        <v>680752</v>
      </c>
      <c r="G2969" s="103">
        <v>10</v>
      </c>
      <c r="H2969" t="s">
        <v>54</v>
      </c>
      <c r="I2969" s="103"/>
    </row>
    <row r="2970" spans="1:9" x14ac:dyDescent="0.3">
      <c r="A2970" t="s">
        <v>1201</v>
      </c>
      <c r="B2970" t="s">
        <v>51</v>
      </c>
      <c r="C2970" t="s">
        <v>39</v>
      </c>
      <c r="D2970" t="s">
        <v>40</v>
      </c>
      <c r="E2970" s="103">
        <v>0</v>
      </c>
      <c r="F2970" s="103">
        <v>680752</v>
      </c>
      <c r="G2970" s="103">
        <v>10</v>
      </c>
      <c r="H2970" t="s">
        <v>54</v>
      </c>
      <c r="I2970" s="103"/>
    </row>
    <row r="2971" spans="1:9" x14ac:dyDescent="0.3">
      <c r="A2971" t="s">
        <v>6069</v>
      </c>
      <c r="B2971" t="s">
        <v>51</v>
      </c>
      <c r="C2971" t="s">
        <v>39</v>
      </c>
      <c r="D2971" t="s">
        <v>5064</v>
      </c>
      <c r="E2971" s="103">
        <v>0</v>
      </c>
      <c r="F2971" s="103">
        <v>680752</v>
      </c>
      <c r="G2971" s="103">
        <v>10</v>
      </c>
      <c r="H2971" t="s">
        <v>54</v>
      </c>
      <c r="I2971" s="103"/>
    </row>
    <row r="2972" spans="1:9" x14ac:dyDescent="0.3">
      <c r="A2972" t="s">
        <v>6070</v>
      </c>
      <c r="B2972" t="s">
        <v>51</v>
      </c>
      <c r="C2972" t="s">
        <v>39</v>
      </c>
      <c r="D2972" t="s">
        <v>5065</v>
      </c>
      <c r="E2972" s="103">
        <v>0</v>
      </c>
      <c r="F2972" s="103">
        <v>680752</v>
      </c>
      <c r="G2972" s="103">
        <v>10</v>
      </c>
      <c r="H2972" t="s">
        <v>54</v>
      </c>
      <c r="I2972" s="103"/>
    </row>
    <row r="2973" spans="1:9" x14ac:dyDescent="0.3">
      <c r="A2973" t="s">
        <v>6071</v>
      </c>
      <c r="B2973" t="s">
        <v>51</v>
      </c>
      <c r="C2973" t="s">
        <v>39</v>
      </c>
      <c r="D2973" t="s">
        <v>5066</v>
      </c>
      <c r="E2973" s="103">
        <v>0</v>
      </c>
      <c r="F2973" s="103">
        <v>680752</v>
      </c>
      <c r="G2973" s="103">
        <v>10</v>
      </c>
      <c r="H2973" t="s">
        <v>54</v>
      </c>
      <c r="I2973" s="103"/>
    </row>
    <row r="2974" spans="1:9" x14ac:dyDescent="0.3">
      <c r="A2974" t="s">
        <v>1202</v>
      </c>
      <c r="B2974" t="s">
        <v>51</v>
      </c>
      <c r="C2974" t="s">
        <v>39</v>
      </c>
      <c r="D2974" t="s">
        <v>42</v>
      </c>
      <c r="E2974" s="103">
        <v>0</v>
      </c>
      <c r="F2974" s="103">
        <v>680752</v>
      </c>
      <c r="G2974" s="103">
        <v>10</v>
      </c>
      <c r="H2974" t="s">
        <v>54</v>
      </c>
      <c r="I2974" s="103"/>
    </row>
    <row r="2975" spans="1:9" x14ac:dyDescent="0.3">
      <c r="A2975" t="s">
        <v>2087</v>
      </c>
      <c r="B2975" t="s">
        <v>51</v>
      </c>
      <c r="C2975" t="s">
        <v>39</v>
      </c>
      <c r="D2975" t="s">
        <v>1763</v>
      </c>
      <c r="E2975" s="103">
        <v>0</v>
      </c>
      <c r="F2975" s="103">
        <v>680752</v>
      </c>
      <c r="G2975" s="103">
        <v>10</v>
      </c>
      <c r="H2975" t="s">
        <v>54</v>
      </c>
      <c r="I2975" s="103"/>
    </row>
    <row r="2976" spans="1:9" x14ac:dyDescent="0.3">
      <c r="A2976" t="s">
        <v>2088</v>
      </c>
      <c r="B2976" t="s">
        <v>51</v>
      </c>
      <c r="C2976" t="s">
        <v>39</v>
      </c>
      <c r="D2976" t="s">
        <v>1764</v>
      </c>
      <c r="E2976" s="103">
        <v>0</v>
      </c>
      <c r="F2976" s="103">
        <v>680752</v>
      </c>
      <c r="G2976" s="103">
        <v>10</v>
      </c>
      <c r="H2976" t="s">
        <v>54</v>
      </c>
      <c r="I2976" s="103"/>
    </row>
    <row r="2977" spans="1:9" x14ac:dyDescent="0.3">
      <c r="A2977" t="s">
        <v>1203</v>
      </c>
      <c r="B2977" t="s">
        <v>51</v>
      </c>
      <c r="C2977" t="s">
        <v>39</v>
      </c>
      <c r="D2977" t="s">
        <v>340</v>
      </c>
      <c r="E2977" s="103">
        <v>0</v>
      </c>
      <c r="F2977" s="103">
        <v>680752</v>
      </c>
      <c r="G2977" s="103">
        <v>10</v>
      </c>
      <c r="H2977" t="s">
        <v>54</v>
      </c>
      <c r="I2977" s="103"/>
    </row>
    <row r="2978" spans="1:9" x14ac:dyDescent="0.3">
      <c r="A2978" t="s">
        <v>1204</v>
      </c>
      <c r="B2978" t="s">
        <v>51</v>
      </c>
      <c r="C2978" t="s">
        <v>39</v>
      </c>
      <c r="D2978" t="s">
        <v>777</v>
      </c>
      <c r="E2978" s="103">
        <v>0</v>
      </c>
      <c r="F2978" s="103">
        <v>680752</v>
      </c>
      <c r="G2978" s="103">
        <v>10</v>
      </c>
      <c r="H2978" t="s">
        <v>54</v>
      </c>
      <c r="I2978" s="103"/>
    </row>
    <row r="2979" spans="1:9" x14ac:dyDescent="0.3">
      <c r="A2979" t="s">
        <v>1205</v>
      </c>
      <c r="B2979" t="s">
        <v>51</v>
      </c>
      <c r="C2979" t="s">
        <v>39</v>
      </c>
      <c r="D2979" t="s">
        <v>776</v>
      </c>
      <c r="E2979" s="103">
        <v>0</v>
      </c>
      <c r="F2979" s="103">
        <v>680752</v>
      </c>
      <c r="G2979" s="103">
        <v>10</v>
      </c>
      <c r="H2979" t="s">
        <v>54</v>
      </c>
      <c r="I2979" s="103"/>
    </row>
    <row r="2980" spans="1:9" x14ac:dyDescent="0.3">
      <c r="A2980" t="s">
        <v>2783</v>
      </c>
      <c r="B2980" t="s">
        <v>51</v>
      </c>
      <c r="C2980" t="s">
        <v>2584</v>
      </c>
      <c r="D2980" t="s">
        <v>40</v>
      </c>
      <c r="E2980" s="103">
        <v>4.4900486845915538E-5</v>
      </c>
      <c r="F2980" s="103">
        <v>680752</v>
      </c>
      <c r="G2980" s="103">
        <v>10</v>
      </c>
      <c r="H2980" t="s">
        <v>54</v>
      </c>
      <c r="I2980" s="103"/>
    </row>
    <row r="2981" spans="1:9" x14ac:dyDescent="0.3">
      <c r="A2981" t="s">
        <v>6072</v>
      </c>
      <c r="B2981" t="s">
        <v>51</v>
      </c>
      <c r="C2981" t="s">
        <v>2584</v>
      </c>
      <c r="D2981" t="s">
        <v>5064</v>
      </c>
      <c r="E2981" s="103">
        <v>4.7703823773371749E-5</v>
      </c>
      <c r="F2981" s="103">
        <v>680752</v>
      </c>
      <c r="G2981" s="103">
        <v>10</v>
      </c>
      <c r="H2981" t="s">
        <v>54</v>
      </c>
      <c r="I2981" s="103"/>
    </row>
    <row r="2982" spans="1:9" x14ac:dyDescent="0.3">
      <c r="A2982" t="s">
        <v>6073</v>
      </c>
      <c r="B2982" t="s">
        <v>51</v>
      </c>
      <c r="C2982" t="s">
        <v>2584</v>
      </c>
      <c r="D2982" t="s">
        <v>5065</v>
      </c>
      <c r="E2982" s="103">
        <v>4.4967345917649503E-5</v>
      </c>
      <c r="F2982" s="103">
        <v>680752</v>
      </c>
      <c r="G2982" s="103">
        <v>10</v>
      </c>
      <c r="H2982" t="s">
        <v>54</v>
      </c>
      <c r="I2982" s="103"/>
    </row>
    <row r="2983" spans="1:9" x14ac:dyDescent="0.3">
      <c r="A2983" t="s">
        <v>6074</v>
      </c>
      <c r="B2983" t="s">
        <v>51</v>
      </c>
      <c r="C2983" t="s">
        <v>2584</v>
      </c>
      <c r="D2983" t="s">
        <v>5066</v>
      </c>
      <c r="E2983" s="103">
        <v>4.7053720757132192E-5</v>
      </c>
      <c r="F2983" s="103">
        <v>680752</v>
      </c>
      <c r="G2983" s="103">
        <v>10</v>
      </c>
      <c r="H2983" t="s">
        <v>54</v>
      </c>
      <c r="I2983" s="103"/>
    </row>
    <row r="2984" spans="1:9" x14ac:dyDescent="0.3">
      <c r="A2984" t="s">
        <v>2784</v>
      </c>
      <c r="B2984" t="s">
        <v>51</v>
      </c>
      <c r="C2984" t="s">
        <v>2584</v>
      </c>
      <c r="D2984" t="s">
        <v>42</v>
      </c>
      <c r="E2984" s="103">
        <v>4.7441986279362707E-5</v>
      </c>
      <c r="F2984" s="103">
        <v>680752</v>
      </c>
      <c r="G2984" s="103">
        <v>10</v>
      </c>
      <c r="H2984" t="s">
        <v>54</v>
      </c>
      <c r="I2984" s="103"/>
    </row>
    <row r="2985" spans="1:9" x14ac:dyDescent="0.3">
      <c r="A2985" t="s">
        <v>2785</v>
      </c>
      <c r="B2985" t="s">
        <v>51</v>
      </c>
      <c r="C2985" t="s">
        <v>2584</v>
      </c>
      <c r="D2985" t="s">
        <v>1763</v>
      </c>
      <c r="E2985" s="103">
        <v>4.9924467517936154E-5</v>
      </c>
      <c r="F2985" s="103">
        <v>680752</v>
      </c>
      <c r="G2985" s="103">
        <v>10</v>
      </c>
      <c r="H2985" t="s">
        <v>54</v>
      </c>
      <c r="I2985" s="103"/>
    </row>
    <row r="2986" spans="1:9" x14ac:dyDescent="0.3">
      <c r="A2986" t="s">
        <v>2786</v>
      </c>
      <c r="B2986" t="s">
        <v>51</v>
      </c>
      <c r="C2986" t="s">
        <v>2584</v>
      </c>
      <c r="D2986" t="s">
        <v>1764</v>
      </c>
      <c r="E2986" s="103">
        <v>4.4987177640239176E-5</v>
      </c>
      <c r="F2986" s="103">
        <v>680752</v>
      </c>
      <c r="G2986" s="103">
        <v>10</v>
      </c>
      <c r="H2986" t="s">
        <v>54</v>
      </c>
      <c r="I2986" s="103"/>
    </row>
    <row r="2987" spans="1:9" x14ac:dyDescent="0.3">
      <c r="A2987" t="s">
        <v>2787</v>
      </c>
      <c r="B2987" t="s">
        <v>51</v>
      </c>
      <c r="C2987" t="s">
        <v>2584</v>
      </c>
      <c r="D2987" t="s">
        <v>340</v>
      </c>
      <c r="E2987" s="103">
        <v>4.6157902817609468E-5</v>
      </c>
      <c r="F2987" s="103">
        <v>680752</v>
      </c>
      <c r="G2987" s="103">
        <v>10</v>
      </c>
      <c r="H2987" t="s">
        <v>54</v>
      </c>
      <c r="I2987" s="103"/>
    </row>
    <row r="2988" spans="1:9" x14ac:dyDescent="0.3">
      <c r="A2988" t="s">
        <v>2788</v>
      </c>
      <c r="B2988" t="s">
        <v>51</v>
      </c>
      <c r="C2988" t="s">
        <v>2584</v>
      </c>
      <c r="D2988" t="s">
        <v>777</v>
      </c>
      <c r="E2988" s="103">
        <v>3.2544532279352916E-4</v>
      </c>
      <c r="F2988" s="103">
        <v>680752</v>
      </c>
      <c r="G2988" s="103">
        <v>10</v>
      </c>
      <c r="H2988" t="s">
        <v>54</v>
      </c>
      <c r="I2988" s="103"/>
    </row>
    <row r="2989" spans="1:9" x14ac:dyDescent="0.3">
      <c r="A2989" t="s">
        <v>2789</v>
      </c>
      <c r="B2989" t="s">
        <v>51</v>
      </c>
      <c r="C2989" t="s">
        <v>2584</v>
      </c>
      <c r="D2989" t="s">
        <v>776</v>
      </c>
      <c r="E2989" s="103">
        <v>8.3914553141888363E-4</v>
      </c>
      <c r="F2989" s="103">
        <v>680752</v>
      </c>
      <c r="G2989" s="103">
        <v>10</v>
      </c>
      <c r="H2989" t="s">
        <v>54</v>
      </c>
      <c r="I2989" s="103"/>
    </row>
    <row r="2990" spans="1:9" x14ac:dyDescent="0.3">
      <c r="A2990" t="s">
        <v>2790</v>
      </c>
      <c r="B2990" t="s">
        <v>51</v>
      </c>
      <c r="C2990" t="s">
        <v>2585</v>
      </c>
      <c r="D2990" t="s">
        <v>40</v>
      </c>
      <c r="E2990" s="103">
        <v>7.0391828898037792E-4</v>
      </c>
      <c r="F2990" s="103">
        <v>680752</v>
      </c>
      <c r="G2990" s="103">
        <v>10</v>
      </c>
      <c r="H2990" t="s">
        <v>54</v>
      </c>
      <c r="I2990" s="103"/>
    </row>
    <row r="2991" spans="1:9" x14ac:dyDescent="0.3">
      <c r="A2991" t="s">
        <v>6075</v>
      </c>
      <c r="B2991" t="s">
        <v>51</v>
      </c>
      <c r="C2991" t="s">
        <v>2585</v>
      </c>
      <c r="D2991" t="s">
        <v>5064</v>
      </c>
      <c r="E2991" s="103">
        <v>7.6690496885058548E-4</v>
      </c>
      <c r="F2991" s="103">
        <v>680752</v>
      </c>
      <c r="G2991" s="103">
        <v>10</v>
      </c>
      <c r="H2991" t="s">
        <v>54</v>
      </c>
      <c r="I2991" s="103"/>
    </row>
    <row r="2992" spans="1:9" x14ac:dyDescent="0.3">
      <c r="A2992" t="s">
        <v>6076</v>
      </c>
      <c r="B2992" t="s">
        <v>51</v>
      </c>
      <c r="C2992" t="s">
        <v>2585</v>
      </c>
      <c r="D2992" t="s">
        <v>5065</v>
      </c>
      <c r="E2992" s="103">
        <v>7.0443793602583597E-4</v>
      </c>
      <c r="F2992" s="103">
        <v>680752</v>
      </c>
      <c r="G2992" s="103">
        <v>10</v>
      </c>
      <c r="H2992" t="s">
        <v>54</v>
      </c>
      <c r="I2992" s="103"/>
    </row>
    <row r="2993" spans="1:9" x14ac:dyDescent="0.3">
      <c r="A2993" t="s">
        <v>6077</v>
      </c>
      <c r="B2993" t="s">
        <v>51</v>
      </c>
      <c r="C2993" t="s">
        <v>2585</v>
      </c>
      <c r="D2993" t="s">
        <v>5066</v>
      </c>
      <c r="E2993" s="103">
        <v>7.4442813640351435E-4</v>
      </c>
      <c r="F2993" s="103">
        <v>680752</v>
      </c>
      <c r="G2993" s="103">
        <v>10</v>
      </c>
      <c r="H2993" t="s">
        <v>54</v>
      </c>
      <c r="I2993" s="103"/>
    </row>
    <row r="2994" spans="1:9" x14ac:dyDescent="0.3">
      <c r="A2994" t="s">
        <v>2791</v>
      </c>
      <c r="B2994" t="s">
        <v>51</v>
      </c>
      <c r="C2994" t="s">
        <v>2585</v>
      </c>
      <c r="D2994" t="s">
        <v>42</v>
      </c>
      <c r="E2994" s="103">
        <v>2.1423972485082247E-3</v>
      </c>
      <c r="F2994" s="103">
        <v>680752</v>
      </c>
      <c r="G2994" s="103">
        <v>10</v>
      </c>
      <c r="H2994" t="s">
        <v>54</v>
      </c>
      <c r="I2994" s="103"/>
    </row>
    <row r="2995" spans="1:9" x14ac:dyDescent="0.3">
      <c r="A2995" t="s">
        <v>2792</v>
      </c>
      <c r="B2995" t="s">
        <v>51</v>
      </c>
      <c r="C2995" t="s">
        <v>2585</v>
      </c>
      <c r="D2995" t="s">
        <v>1763</v>
      </c>
      <c r="E2995" s="103">
        <v>2.3548478933505842E-3</v>
      </c>
      <c r="F2995" s="103">
        <v>680752</v>
      </c>
      <c r="G2995" s="103">
        <v>10</v>
      </c>
      <c r="H2995" t="s">
        <v>54</v>
      </c>
      <c r="I2995" s="103"/>
    </row>
    <row r="2996" spans="1:9" x14ac:dyDescent="0.3">
      <c r="A2996" t="s">
        <v>2793</v>
      </c>
      <c r="B2996" t="s">
        <v>51</v>
      </c>
      <c r="C2996" t="s">
        <v>2585</v>
      </c>
      <c r="D2996" t="s">
        <v>1764</v>
      </c>
      <c r="E2996" s="103">
        <v>1.5134116574094549E-3</v>
      </c>
      <c r="F2996" s="103">
        <v>680752</v>
      </c>
      <c r="G2996" s="103">
        <v>10</v>
      </c>
      <c r="H2996" t="s">
        <v>54</v>
      </c>
      <c r="I2996" s="103"/>
    </row>
    <row r="2997" spans="1:9" x14ac:dyDescent="0.3">
      <c r="A2997" t="s">
        <v>2794</v>
      </c>
      <c r="B2997" t="s">
        <v>51</v>
      </c>
      <c r="C2997" t="s">
        <v>2585</v>
      </c>
      <c r="D2997" t="s">
        <v>340</v>
      </c>
      <c r="E2997" s="103">
        <v>7.3915341821735028E-4</v>
      </c>
      <c r="F2997" s="103">
        <v>680752</v>
      </c>
      <c r="G2997" s="103">
        <v>10</v>
      </c>
      <c r="H2997" t="s">
        <v>54</v>
      </c>
      <c r="I2997" s="103"/>
    </row>
    <row r="2998" spans="1:9" x14ac:dyDescent="0.3">
      <c r="A2998" t="s">
        <v>2795</v>
      </c>
      <c r="B2998" t="s">
        <v>51</v>
      </c>
      <c r="C2998" t="s">
        <v>2585</v>
      </c>
      <c r="D2998" t="s">
        <v>777</v>
      </c>
      <c r="E2998" s="103">
        <v>4.146273147672898E-3</v>
      </c>
      <c r="F2998" s="103">
        <v>680752</v>
      </c>
      <c r="G2998" s="103">
        <v>10</v>
      </c>
      <c r="H2998" t="s">
        <v>54</v>
      </c>
      <c r="I2998" s="103"/>
    </row>
    <row r="2999" spans="1:9" x14ac:dyDescent="0.3">
      <c r="A2999" t="s">
        <v>2796</v>
      </c>
      <c r="B2999" t="s">
        <v>51</v>
      </c>
      <c r="C2999" t="s">
        <v>2585</v>
      </c>
      <c r="D2999" t="s">
        <v>776</v>
      </c>
      <c r="E2999" s="103">
        <v>1.1120640934203722E-2</v>
      </c>
      <c r="F2999" s="103">
        <v>680752</v>
      </c>
      <c r="G2999" s="103">
        <v>10</v>
      </c>
      <c r="H2999" t="s">
        <v>54</v>
      </c>
      <c r="I2999" s="103"/>
    </row>
    <row r="3000" spans="1:9" x14ac:dyDescent="0.3">
      <c r="A3000" t="s">
        <v>2776</v>
      </c>
      <c r="B3000" t="s">
        <v>51</v>
      </c>
      <c r="C3000" t="s">
        <v>2586</v>
      </c>
      <c r="D3000" t="s">
        <v>40</v>
      </c>
      <c r="E3000" s="103">
        <v>0</v>
      </c>
      <c r="F3000" s="103">
        <v>680752</v>
      </c>
      <c r="G3000" s="103">
        <v>10</v>
      </c>
      <c r="H3000" t="s">
        <v>54</v>
      </c>
      <c r="I3000" s="103"/>
    </row>
    <row r="3001" spans="1:9" x14ac:dyDescent="0.3">
      <c r="A3001" t="s">
        <v>6078</v>
      </c>
      <c r="B3001" t="s">
        <v>51</v>
      </c>
      <c r="C3001" t="s">
        <v>2586</v>
      </c>
      <c r="D3001" t="s">
        <v>5064</v>
      </c>
      <c r="E3001" s="103">
        <v>0</v>
      </c>
      <c r="F3001" s="103">
        <v>680752</v>
      </c>
      <c r="G3001" s="103">
        <v>10</v>
      </c>
      <c r="H3001" t="s">
        <v>54</v>
      </c>
      <c r="I3001" s="103"/>
    </row>
    <row r="3002" spans="1:9" x14ac:dyDescent="0.3">
      <c r="A3002" t="s">
        <v>6079</v>
      </c>
      <c r="B3002" t="s">
        <v>51</v>
      </c>
      <c r="C3002" t="s">
        <v>2586</v>
      </c>
      <c r="D3002" t="s">
        <v>5065</v>
      </c>
      <c r="E3002" s="103">
        <v>0</v>
      </c>
      <c r="F3002" s="103">
        <v>680752</v>
      </c>
      <c r="G3002" s="103">
        <v>10</v>
      </c>
      <c r="H3002" t="s">
        <v>54</v>
      </c>
      <c r="I3002" s="103"/>
    </row>
    <row r="3003" spans="1:9" x14ac:dyDescent="0.3">
      <c r="A3003" t="s">
        <v>6080</v>
      </c>
      <c r="B3003" t="s">
        <v>51</v>
      </c>
      <c r="C3003" t="s">
        <v>2586</v>
      </c>
      <c r="D3003" t="s">
        <v>5066</v>
      </c>
      <c r="E3003" s="103">
        <v>0</v>
      </c>
      <c r="F3003" s="103">
        <v>680752</v>
      </c>
      <c r="G3003" s="103">
        <v>10</v>
      </c>
      <c r="H3003" t="s">
        <v>54</v>
      </c>
      <c r="I3003" s="103"/>
    </row>
    <row r="3004" spans="1:9" x14ac:dyDescent="0.3">
      <c r="A3004" t="s">
        <v>2777</v>
      </c>
      <c r="B3004" t="s">
        <v>51</v>
      </c>
      <c r="C3004" t="s">
        <v>2586</v>
      </c>
      <c r="D3004" t="s">
        <v>42</v>
      </c>
      <c r="E3004" s="103">
        <v>0</v>
      </c>
      <c r="F3004" s="103">
        <v>680752</v>
      </c>
      <c r="G3004" s="103">
        <v>10</v>
      </c>
      <c r="H3004" t="s">
        <v>54</v>
      </c>
      <c r="I3004" s="103"/>
    </row>
    <row r="3005" spans="1:9" x14ac:dyDescent="0.3">
      <c r="A3005" t="s">
        <v>2778</v>
      </c>
      <c r="B3005" t="s">
        <v>51</v>
      </c>
      <c r="C3005" t="s">
        <v>2586</v>
      </c>
      <c r="D3005" t="s">
        <v>1763</v>
      </c>
      <c r="E3005" s="103">
        <v>0</v>
      </c>
      <c r="F3005" s="103">
        <v>680752</v>
      </c>
      <c r="G3005" s="103">
        <v>10</v>
      </c>
      <c r="H3005" t="s">
        <v>54</v>
      </c>
      <c r="I3005" s="103"/>
    </row>
    <row r="3006" spans="1:9" x14ac:dyDescent="0.3">
      <c r="A3006" t="s">
        <v>2779</v>
      </c>
      <c r="B3006" t="s">
        <v>51</v>
      </c>
      <c r="C3006" t="s">
        <v>2586</v>
      </c>
      <c r="D3006" t="s">
        <v>1764</v>
      </c>
      <c r="E3006" s="103">
        <v>0</v>
      </c>
      <c r="F3006" s="103">
        <v>680752</v>
      </c>
      <c r="G3006" s="103">
        <v>10</v>
      </c>
      <c r="H3006" t="s">
        <v>54</v>
      </c>
      <c r="I3006" s="103"/>
    </row>
    <row r="3007" spans="1:9" x14ac:dyDescent="0.3">
      <c r="A3007" t="s">
        <v>2780</v>
      </c>
      <c r="B3007" t="s">
        <v>51</v>
      </c>
      <c r="C3007" t="s">
        <v>2586</v>
      </c>
      <c r="D3007" t="s">
        <v>340</v>
      </c>
      <c r="E3007" s="103">
        <v>0</v>
      </c>
      <c r="F3007" s="103">
        <v>680752</v>
      </c>
      <c r="G3007" s="103">
        <v>10</v>
      </c>
      <c r="H3007" t="s">
        <v>54</v>
      </c>
      <c r="I3007" s="103"/>
    </row>
    <row r="3008" spans="1:9" x14ac:dyDescent="0.3">
      <c r="A3008" t="s">
        <v>2781</v>
      </c>
      <c r="B3008" t="s">
        <v>51</v>
      </c>
      <c r="C3008" t="s">
        <v>2586</v>
      </c>
      <c r="D3008" t="s">
        <v>777</v>
      </c>
      <c r="E3008" s="103">
        <v>0</v>
      </c>
      <c r="F3008" s="103">
        <v>680752</v>
      </c>
      <c r="G3008" s="103">
        <v>10</v>
      </c>
      <c r="H3008" t="s">
        <v>54</v>
      </c>
      <c r="I3008" s="103"/>
    </row>
    <row r="3009" spans="1:9" x14ac:dyDescent="0.3">
      <c r="A3009" t="s">
        <v>2782</v>
      </c>
      <c r="B3009" t="s">
        <v>51</v>
      </c>
      <c r="C3009" t="s">
        <v>2586</v>
      </c>
      <c r="D3009" t="s">
        <v>776</v>
      </c>
      <c r="E3009" s="103">
        <v>0</v>
      </c>
      <c r="F3009" s="103">
        <v>680752</v>
      </c>
      <c r="G3009" s="103">
        <v>10</v>
      </c>
      <c r="H3009" t="s">
        <v>54</v>
      </c>
      <c r="I3009" s="103"/>
    </row>
    <row r="3010" spans="1:9" x14ac:dyDescent="0.3">
      <c r="A3010" t="s">
        <v>3557</v>
      </c>
      <c r="B3010" t="s">
        <v>51</v>
      </c>
      <c r="C3010" t="s">
        <v>3115</v>
      </c>
      <c r="D3010" t="s">
        <v>40</v>
      </c>
      <c r="E3010" s="103">
        <v>0</v>
      </c>
      <c r="F3010" s="103">
        <v>680752</v>
      </c>
      <c r="G3010" s="103">
        <v>10</v>
      </c>
      <c r="H3010" t="s">
        <v>54</v>
      </c>
      <c r="I3010" s="103"/>
    </row>
    <row r="3011" spans="1:9" x14ac:dyDescent="0.3">
      <c r="A3011" t="s">
        <v>6084</v>
      </c>
      <c r="B3011" t="s">
        <v>51</v>
      </c>
      <c r="C3011" t="s">
        <v>3115</v>
      </c>
      <c r="D3011" t="s">
        <v>5064</v>
      </c>
      <c r="E3011" s="103">
        <v>0</v>
      </c>
      <c r="F3011" s="103">
        <v>680752</v>
      </c>
      <c r="G3011" s="103">
        <v>10</v>
      </c>
      <c r="H3011" t="s">
        <v>54</v>
      </c>
      <c r="I3011" s="103"/>
    </row>
    <row r="3012" spans="1:9" x14ac:dyDescent="0.3">
      <c r="A3012" t="s">
        <v>6085</v>
      </c>
      <c r="B3012" t="s">
        <v>51</v>
      </c>
      <c r="C3012" t="s">
        <v>3115</v>
      </c>
      <c r="D3012" t="s">
        <v>5065</v>
      </c>
      <c r="E3012" s="103">
        <v>0</v>
      </c>
      <c r="F3012" s="103">
        <v>680752</v>
      </c>
      <c r="G3012" s="103">
        <v>10</v>
      </c>
      <c r="H3012" t="s">
        <v>54</v>
      </c>
      <c r="I3012" s="103"/>
    </row>
    <row r="3013" spans="1:9" x14ac:dyDescent="0.3">
      <c r="A3013" t="s">
        <v>6086</v>
      </c>
      <c r="B3013" t="s">
        <v>51</v>
      </c>
      <c r="C3013" t="s">
        <v>3115</v>
      </c>
      <c r="D3013" t="s">
        <v>5066</v>
      </c>
      <c r="E3013" s="103">
        <v>0</v>
      </c>
      <c r="F3013" s="103">
        <v>680752</v>
      </c>
      <c r="G3013" s="103">
        <v>10</v>
      </c>
      <c r="H3013" t="s">
        <v>54</v>
      </c>
      <c r="I3013" s="103"/>
    </row>
    <row r="3014" spans="1:9" x14ac:dyDescent="0.3">
      <c r="A3014" t="s">
        <v>3558</v>
      </c>
      <c r="B3014" t="s">
        <v>51</v>
      </c>
      <c r="C3014" t="s">
        <v>3115</v>
      </c>
      <c r="D3014" t="s">
        <v>42</v>
      </c>
      <c r="E3014" s="103">
        <v>0</v>
      </c>
      <c r="F3014" s="103">
        <v>680752</v>
      </c>
      <c r="G3014" s="103">
        <v>10</v>
      </c>
      <c r="H3014" t="s">
        <v>54</v>
      </c>
      <c r="I3014" s="103"/>
    </row>
    <row r="3015" spans="1:9" x14ac:dyDescent="0.3">
      <c r="A3015" t="s">
        <v>3559</v>
      </c>
      <c r="B3015" t="s">
        <v>51</v>
      </c>
      <c r="C3015" t="s">
        <v>3115</v>
      </c>
      <c r="D3015" t="s">
        <v>1763</v>
      </c>
      <c r="E3015" s="103">
        <v>0</v>
      </c>
      <c r="F3015" s="103">
        <v>680752</v>
      </c>
      <c r="G3015" s="103">
        <v>10</v>
      </c>
      <c r="H3015" t="s">
        <v>54</v>
      </c>
      <c r="I3015" s="103"/>
    </row>
    <row r="3016" spans="1:9" x14ac:dyDescent="0.3">
      <c r="A3016" t="s">
        <v>3560</v>
      </c>
      <c r="B3016" t="s">
        <v>51</v>
      </c>
      <c r="C3016" t="s">
        <v>3115</v>
      </c>
      <c r="D3016" t="s">
        <v>1764</v>
      </c>
      <c r="E3016" s="103">
        <v>0</v>
      </c>
      <c r="F3016" s="103">
        <v>680752</v>
      </c>
      <c r="G3016" s="103">
        <v>10</v>
      </c>
      <c r="H3016" t="s">
        <v>54</v>
      </c>
      <c r="I3016" s="103"/>
    </row>
    <row r="3017" spans="1:9" x14ac:dyDescent="0.3">
      <c r="A3017" t="s">
        <v>3561</v>
      </c>
      <c r="B3017" t="s">
        <v>51</v>
      </c>
      <c r="C3017" t="s">
        <v>3115</v>
      </c>
      <c r="D3017" t="s">
        <v>340</v>
      </c>
      <c r="E3017" s="103">
        <v>0</v>
      </c>
      <c r="F3017" s="103">
        <v>680752</v>
      </c>
      <c r="G3017" s="103">
        <v>10</v>
      </c>
      <c r="H3017" t="s">
        <v>54</v>
      </c>
      <c r="I3017" s="103"/>
    </row>
    <row r="3018" spans="1:9" x14ac:dyDescent="0.3">
      <c r="A3018" t="s">
        <v>3562</v>
      </c>
      <c r="B3018" t="s">
        <v>51</v>
      </c>
      <c r="C3018" t="s">
        <v>3115</v>
      </c>
      <c r="D3018" t="s">
        <v>777</v>
      </c>
      <c r="E3018" s="103">
        <v>0</v>
      </c>
      <c r="F3018" s="103">
        <v>680752</v>
      </c>
      <c r="G3018" s="103">
        <v>10</v>
      </c>
      <c r="H3018" t="s">
        <v>54</v>
      </c>
      <c r="I3018" s="103"/>
    </row>
    <row r="3019" spans="1:9" x14ac:dyDescent="0.3">
      <c r="A3019" t="s">
        <v>3563</v>
      </c>
      <c r="B3019" t="s">
        <v>51</v>
      </c>
      <c r="C3019" t="s">
        <v>3115</v>
      </c>
      <c r="D3019" t="s">
        <v>776</v>
      </c>
      <c r="E3019" s="103">
        <v>0</v>
      </c>
      <c r="F3019" s="103">
        <v>680752</v>
      </c>
      <c r="G3019" s="103">
        <v>10</v>
      </c>
      <c r="H3019" t="s">
        <v>54</v>
      </c>
      <c r="I3019" s="103"/>
    </row>
    <row r="3020" spans="1:9" x14ac:dyDescent="0.3">
      <c r="A3020" t="s">
        <v>3564</v>
      </c>
      <c r="B3020" t="s">
        <v>51</v>
      </c>
      <c r="C3020" t="s">
        <v>3100</v>
      </c>
      <c r="D3020" t="s">
        <v>40</v>
      </c>
      <c r="E3020" s="103">
        <v>1.4010508682953393E-3</v>
      </c>
      <c r="F3020" s="103">
        <v>680752</v>
      </c>
      <c r="G3020" s="103">
        <v>10</v>
      </c>
      <c r="H3020" t="s">
        <v>54</v>
      </c>
      <c r="I3020" s="103"/>
    </row>
    <row r="3021" spans="1:9" x14ac:dyDescent="0.3">
      <c r="A3021" t="s">
        <v>6087</v>
      </c>
      <c r="B3021" t="s">
        <v>51</v>
      </c>
      <c r="C3021" t="s">
        <v>3100</v>
      </c>
      <c r="D3021" t="s">
        <v>5064</v>
      </c>
      <c r="E3021" s="103">
        <v>2.480160203246656E-3</v>
      </c>
      <c r="F3021" s="103">
        <v>680752</v>
      </c>
      <c r="G3021" s="103">
        <v>10</v>
      </c>
      <c r="H3021" t="s">
        <v>54</v>
      </c>
      <c r="I3021" s="103"/>
    </row>
    <row r="3022" spans="1:9" x14ac:dyDescent="0.3">
      <c r="A3022" t="s">
        <v>6088</v>
      </c>
      <c r="B3022" t="s">
        <v>51</v>
      </c>
      <c r="C3022" t="s">
        <v>3100</v>
      </c>
      <c r="D3022" t="s">
        <v>5065</v>
      </c>
      <c r="E3022" s="103">
        <v>1.4063960392901251E-3</v>
      </c>
      <c r="F3022" s="103">
        <v>680752</v>
      </c>
      <c r="G3022" s="103">
        <v>10</v>
      </c>
      <c r="H3022" t="s">
        <v>54</v>
      </c>
      <c r="I3022" s="103"/>
    </row>
    <row r="3023" spans="1:9" x14ac:dyDescent="0.3">
      <c r="A3023" t="s">
        <v>6089</v>
      </c>
      <c r="B3023" t="s">
        <v>51</v>
      </c>
      <c r="C3023" t="s">
        <v>3100</v>
      </c>
      <c r="D3023" t="s">
        <v>5066</v>
      </c>
      <c r="E3023" s="103">
        <v>1.4690302834422448E-3</v>
      </c>
      <c r="F3023" s="103">
        <v>680752</v>
      </c>
      <c r="G3023" s="103">
        <v>10</v>
      </c>
      <c r="H3023" t="s">
        <v>54</v>
      </c>
      <c r="I3023" s="103"/>
    </row>
    <row r="3024" spans="1:9" x14ac:dyDescent="0.3">
      <c r="A3024" t="s">
        <v>3565</v>
      </c>
      <c r="B3024" t="s">
        <v>51</v>
      </c>
      <c r="C3024" t="s">
        <v>3100</v>
      </c>
      <c r="D3024" t="s">
        <v>42</v>
      </c>
      <c r="E3024" s="103">
        <v>5.1025715654913491E-2</v>
      </c>
      <c r="F3024" s="103">
        <v>680752</v>
      </c>
      <c r="G3024" s="103">
        <v>10</v>
      </c>
      <c r="H3024" t="s">
        <v>54</v>
      </c>
      <c r="I3024" s="103"/>
    </row>
    <row r="3025" spans="1:9" x14ac:dyDescent="0.3">
      <c r="A3025" t="s">
        <v>3566</v>
      </c>
      <c r="B3025" t="s">
        <v>51</v>
      </c>
      <c r="C3025" t="s">
        <v>3100</v>
      </c>
      <c r="D3025" t="s">
        <v>1763</v>
      </c>
      <c r="E3025" s="103">
        <v>5.1039920333712394E-2</v>
      </c>
      <c r="F3025" s="103">
        <v>680752</v>
      </c>
      <c r="G3025" s="103">
        <v>10</v>
      </c>
      <c r="H3025" t="s">
        <v>54</v>
      </c>
      <c r="I3025" s="103"/>
    </row>
    <row r="3026" spans="1:9" x14ac:dyDescent="0.3">
      <c r="A3026" t="s">
        <v>3567</v>
      </c>
      <c r="B3026" t="s">
        <v>51</v>
      </c>
      <c r="C3026" t="s">
        <v>3100</v>
      </c>
      <c r="D3026" t="s">
        <v>1764</v>
      </c>
      <c r="E3026" s="103">
        <v>1.8235445107229339E-3</v>
      </c>
      <c r="F3026" s="103">
        <v>680752</v>
      </c>
      <c r="G3026" s="103">
        <v>10</v>
      </c>
      <c r="H3026" t="s">
        <v>54</v>
      </c>
      <c r="I3026" s="103"/>
    </row>
    <row r="3027" spans="1:9" x14ac:dyDescent="0.3">
      <c r="A3027" t="s">
        <v>3568</v>
      </c>
      <c r="B3027" t="s">
        <v>51</v>
      </c>
      <c r="C3027" t="s">
        <v>3100</v>
      </c>
      <c r="D3027" t="s">
        <v>340</v>
      </c>
      <c r="E3027" s="103">
        <v>1.4598215243262381E-3</v>
      </c>
      <c r="F3027" s="103">
        <v>680752</v>
      </c>
      <c r="G3027" s="103">
        <v>10</v>
      </c>
      <c r="H3027" t="s">
        <v>54</v>
      </c>
      <c r="I3027" s="103"/>
    </row>
    <row r="3028" spans="1:9" x14ac:dyDescent="0.3">
      <c r="A3028" t="s">
        <v>3569</v>
      </c>
      <c r="B3028" t="s">
        <v>51</v>
      </c>
      <c r="C3028" t="s">
        <v>3100</v>
      </c>
      <c r="D3028" t="s">
        <v>777</v>
      </c>
      <c r="E3028" s="103">
        <v>1.1085926005332808E-2</v>
      </c>
      <c r="F3028" s="103">
        <v>680752</v>
      </c>
      <c r="G3028" s="103">
        <v>10</v>
      </c>
      <c r="H3028" t="s">
        <v>54</v>
      </c>
      <c r="I3028" s="103"/>
    </row>
    <row r="3029" spans="1:9" x14ac:dyDescent="0.3">
      <c r="A3029" t="s">
        <v>3570</v>
      </c>
      <c r="B3029" t="s">
        <v>51</v>
      </c>
      <c r="C3029" t="s">
        <v>3100</v>
      </c>
      <c r="D3029" t="s">
        <v>776</v>
      </c>
      <c r="E3029" s="103">
        <v>2.7317835259734909E-2</v>
      </c>
      <c r="F3029" s="103">
        <v>680752</v>
      </c>
      <c r="G3029" s="103">
        <v>10</v>
      </c>
      <c r="H3029" t="s">
        <v>54</v>
      </c>
      <c r="I3029" s="103"/>
    </row>
    <row r="3030" spans="1:9" x14ac:dyDescent="0.3">
      <c r="A3030" t="s">
        <v>1020</v>
      </c>
      <c r="B3030" t="s">
        <v>51</v>
      </c>
      <c r="C3030" t="s">
        <v>35</v>
      </c>
      <c r="D3030" t="s">
        <v>40</v>
      </c>
      <c r="E3030" s="103">
        <v>2.0064591944742548E-3</v>
      </c>
      <c r="F3030" s="103">
        <v>680752</v>
      </c>
      <c r="G3030" s="103">
        <v>10</v>
      </c>
      <c r="H3030" t="s">
        <v>54</v>
      </c>
      <c r="I3030" s="103"/>
    </row>
    <row r="3031" spans="1:9" x14ac:dyDescent="0.3">
      <c r="A3031" t="s">
        <v>6081</v>
      </c>
      <c r="B3031" t="s">
        <v>51</v>
      </c>
      <c r="C3031" t="s">
        <v>35</v>
      </c>
      <c r="D3031" t="s">
        <v>5064</v>
      </c>
      <c r="E3031" s="103">
        <v>1.8000794972602631E-2</v>
      </c>
      <c r="F3031" s="103">
        <v>680752</v>
      </c>
      <c r="G3031" s="103">
        <v>10</v>
      </c>
      <c r="H3031" t="s">
        <v>54</v>
      </c>
      <c r="I3031" s="103"/>
    </row>
    <row r="3032" spans="1:9" x14ac:dyDescent="0.3">
      <c r="A3032" t="s">
        <v>6082</v>
      </c>
      <c r="B3032" t="s">
        <v>51</v>
      </c>
      <c r="C3032" t="s">
        <v>35</v>
      </c>
      <c r="D3032" t="s">
        <v>5065</v>
      </c>
      <c r="E3032" s="103">
        <v>2.0813321768227552E-3</v>
      </c>
      <c r="F3032" s="103">
        <v>680752</v>
      </c>
      <c r="G3032" s="103">
        <v>10</v>
      </c>
      <c r="H3032" t="s">
        <v>54</v>
      </c>
      <c r="I3032" s="103"/>
    </row>
    <row r="3033" spans="1:9" x14ac:dyDescent="0.3">
      <c r="A3033" t="s">
        <v>6083</v>
      </c>
      <c r="B3033" t="s">
        <v>51</v>
      </c>
      <c r="C3033" t="s">
        <v>35</v>
      </c>
      <c r="D3033" t="s">
        <v>5066</v>
      </c>
      <c r="E3033" s="103">
        <v>2.1343734354719512E-3</v>
      </c>
      <c r="F3033" s="103">
        <v>680752</v>
      </c>
      <c r="G3033" s="103">
        <v>10</v>
      </c>
      <c r="H3033" t="s">
        <v>54</v>
      </c>
      <c r="I3033" s="103"/>
    </row>
    <row r="3034" spans="1:9" x14ac:dyDescent="0.3">
      <c r="A3034" t="s">
        <v>1018</v>
      </c>
      <c r="B3034" t="s">
        <v>51</v>
      </c>
      <c r="C3034" t="s">
        <v>35</v>
      </c>
      <c r="D3034" t="s">
        <v>42</v>
      </c>
      <c r="E3034" s="103">
        <v>0.43862786100812851</v>
      </c>
      <c r="F3034" s="103">
        <v>680752</v>
      </c>
      <c r="G3034" s="103">
        <v>10</v>
      </c>
      <c r="H3034" t="s">
        <v>54</v>
      </c>
      <c r="I3034" s="103"/>
    </row>
    <row r="3035" spans="1:9" x14ac:dyDescent="0.3">
      <c r="A3035" t="s">
        <v>2109</v>
      </c>
      <c r="B3035" t="s">
        <v>51</v>
      </c>
      <c r="C3035" t="s">
        <v>35</v>
      </c>
      <c r="D3035" t="s">
        <v>1763</v>
      </c>
      <c r="E3035" s="103">
        <v>0.39017516212540082</v>
      </c>
      <c r="F3035" s="103">
        <v>680752</v>
      </c>
      <c r="G3035" s="103">
        <v>10</v>
      </c>
      <c r="H3035" t="s">
        <v>54</v>
      </c>
      <c r="I3035" s="103"/>
    </row>
    <row r="3036" spans="1:9" x14ac:dyDescent="0.3">
      <c r="A3036" t="s">
        <v>2110</v>
      </c>
      <c r="B3036" t="s">
        <v>51</v>
      </c>
      <c r="C3036" t="s">
        <v>35</v>
      </c>
      <c r="D3036" t="s">
        <v>1764</v>
      </c>
      <c r="E3036" s="103">
        <v>5.4039912919425288E-2</v>
      </c>
      <c r="F3036" s="103">
        <v>680752</v>
      </c>
      <c r="G3036" s="103">
        <v>10</v>
      </c>
      <c r="H3036" t="s">
        <v>54</v>
      </c>
      <c r="I3036" s="103"/>
    </row>
    <row r="3037" spans="1:9" x14ac:dyDescent="0.3">
      <c r="A3037" t="s">
        <v>1019</v>
      </c>
      <c r="B3037" t="s">
        <v>51</v>
      </c>
      <c r="C3037" t="s">
        <v>35</v>
      </c>
      <c r="D3037" t="s">
        <v>340</v>
      </c>
      <c r="E3037" s="103">
        <v>2.0565947197744672E-3</v>
      </c>
      <c r="F3037" s="103">
        <v>680752</v>
      </c>
      <c r="G3037" s="103">
        <v>10</v>
      </c>
      <c r="H3037" t="s">
        <v>54</v>
      </c>
      <c r="I3037" s="103"/>
    </row>
    <row r="3038" spans="1:9" x14ac:dyDescent="0.3">
      <c r="A3038" t="s">
        <v>756</v>
      </c>
      <c r="B3038" t="s">
        <v>51</v>
      </c>
      <c r="C3038" t="s">
        <v>35</v>
      </c>
      <c r="D3038" t="s">
        <v>777</v>
      </c>
      <c r="E3038" s="103">
        <v>5.5483029603993532E-2</v>
      </c>
      <c r="F3038" s="103">
        <v>680752</v>
      </c>
      <c r="G3038" s="103">
        <v>10</v>
      </c>
      <c r="H3038" t="s">
        <v>54</v>
      </c>
      <c r="I3038" s="103"/>
    </row>
    <row r="3039" spans="1:9" x14ac:dyDescent="0.3">
      <c r="A3039" t="s">
        <v>757</v>
      </c>
      <c r="B3039" t="s">
        <v>51</v>
      </c>
      <c r="C3039" t="s">
        <v>35</v>
      </c>
      <c r="D3039" t="s">
        <v>776</v>
      </c>
      <c r="E3039" s="103">
        <v>0.14360717635277684</v>
      </c>
      <c r="F3039" s="103">
        <v>680752</v>
      </c>
      <c r="G3039" s="103">
        <v>10</v>
      </c>
      <c r="H3039" t="s">
        <v>54</v>
      </c>
      <c r="I3039" s="103"/>
    </row>
    <row r="3040" spans="1:9" x14ac:dyDescent="0.3">
      <c r="A3040" t="s">
        <v>3571</v>
      </c>
      <c r="B3040" t="s">
        <v>51</v>
      </c>
      <c r="C3040" t="s">
        <v>3102</v>
      </c>
      <c r="D3040" t="s">
        <v>40</v>
      </c>
      <c r="E3040" s="103">
        <v>9.989423972710498E-3</v>
      </c>
      <c r="F3040" s="103">
        <v>680752</v>
      </c>
      <c r="G3040" s="103">
        <v>10</v>
      </c>
      <c r="H3040" t="s">
        <v>54</v>
      </c>
      <c r="I3040" s="103"/>
    </row>
    <row r="3041" spans="1:9" x14ac:dyDescent="0.3">
      <c r="A3041" t="s">
        <v>6090</v>
      </c>
      <c r="B3041" t="s">
        <v>51</v>
      </c>
      <c r="C3041" t="s">
        <v>3102</v>
      </c>
      <c r="D3041" t="s">
        <v>5064</v>
      </c>
      <c r="E3041" s="103">
        <v>1.774062231371136E-2</v>
      </c>
      <c r="F3041" s="103">
        <v>680752</v>
      </c>
      <c r="G3041" s="103">
        <v>10</v>
      </c>
      <c r="H3041" t="s">
        <v>54</v>
      </c>
      <c r="I3041" s="103"/>
    </row>
    <row r="3042" spans="1:9" x14ac:dyDescent="0.3">
      <c r="A3042" t="s">
        <v>6091</v>
      </c>
      <c r="B3042" t="s">
        <v>51</v>
      </c>
      <c r="C3042" t="s">
        <v>3102</v>
      </c>
      <c r="D3042" t="s">
        <v>5065</v>
      </c>
      <c r="E3042" s="103">
        <v>9.9993834149689192E-3</v>
      </c>
      <c r="F3042" s="103">
        <v>680752</v>
      </c>
      <c r="G3042" s="103">
        <v>10</v>
      </c>
      <c r="H3042" t="s">
        <v>54</v>
      </c>
      <c r="I3042" s="103"/>
    </row>
    <row r="3043" spans="1:9" x14ac:dyDescent="0.3">
      <c r="A3043" t="s">
        <v>6092</v>
      </c>
      <c r="B3043" t="s">
        <v>51</v>
      </c>
      <c r="C3043" t="s">
        <v>3102</v>
      </c>
      <c r="D3043" t="s">
        <v>5066</v>
      </c>
      <c r="E3043" s="103">
        <v>1.0454442364269937E-2</v>
      </c>
      <c r="F3043" s="103">
        <v>680752</v>
      </c>
      <c r="G3043" s="103">
        <v>10</v>
      </c>
      <c r="H3043" t="s">
        <v>54</v>
      </c>
      <c r="I3043" s="103"/>
    </row>
    <row r="3044" spans="1:9" x14ac:dyDescent="0.3">
      <c r="A3044" t="s">
        <v>3572</v>
      </c>
      <c r="B3044" t="s">
        <v>51</v>
      </c>
      <c r="C3044" t="s">
        <v>3102</v>
      </c>
      <c r="D3044" t="s">
        <v>42</v>
      </c>
      <c r="E3044" s="103">
        <v>0.15171421469066868</v>
      </c>
      <c r="F3044" s="103">
        <v>680752</v>
      </c>
      <c r="G3044" s="103">
        <v>10</v>
      </c>
      <c r="H3044" t="s">
        <v>54</v>
      </c>
      <c r="I3044" s="103"/>
    </row>
    <row r="3045" spans="1:9" x14ac:dyDescent="0.3">
      <c r="A3045" t="s">
        <v>3573</v>
      </c>
      <c r="B3045" t="s">
        <v>51</v>
      </c>
      <c r="C3045" t="s">
        <v>3102</v>
      </c>
      <c r="D3045" t="s">
        <v>1763</v>
      </c>
      <c r="E3045" s="103">
        <v>0.12931246608068303</v>
      </c>
      <c r="F3045" s="103">
        <v>680752</v>
      </c>
      <c r="G3045" s="103">
        <v>10</v>
      </c>
      <c r="H3045" t="s">
        <v>54</v>
      </c>
      <c r="I3045" s="103"/>
    </row>
    <row r="3046" spans="1:9" x14ac:dyDescent="0.3">
      <c r="A3046" t="s">
        <v>3574</v>
      </c>
      <c r="B3046" t="s">
        <v>51</v>
      </c>
      <c r="C3046" t="s">
        <v>3102</v>
      </c>
      <c r="D3046" t="s">
        <v>1764</v>
      </c>
      <c r="E3046" s="103">
        <v>1.1485060800924119E-2</v>
      </c>
      <c r="F3046" s="103">
        <v>680752</v>
      </c>
      <c r="G3046" s="103">
        <v>10</v>
      </c>
      <c r="H3046" t="s">
        <v>54</v>
      </c>
      <c r="I3046" s="103"/>
    </row>
    <row r="3047" spans="1:9" x14ac:dyDescent="0.3">
      <c r="A3047" t="s">
        <v>3575</v>
      </c>
      <c r="B3047" t="s">
        <v>51</v>
      </c>
      <c r="C3047" t="s">
        <v>3102</v>
      </c>
      <c r="D3047" t="s">
        <v>340</v>
      </c>
      <c r="E3047" s="103">
        <v>1.0392207647097132E-2</v>
      </c>
      <c r="F3047" s="103">
        <v>680752</v>
      </c>
      <c r="G3047" s="103">
        <v>10</v>
      </c>
      <c r="H3047" t="s">
        <v>54</v>
      </c>
      <c r="I3047" s="103"/>
    </row>
    <row r="3048" spans="1:9" x14ac:dyDescent="0.3">
      <c r="A3048" t="s">
        <v>3576</v>
      </c>
      <c r="B3048" t="s">
        <v>51</v>
      </c>
      <c r="C3048" t="s">
        <v>3102</v>
      </c>
      <c r="D3048" t="s">
        <v>777</v>
      </c>
      <c r="E3048" s="103">
        <v>6.5950845450802278E-2</v>
      </c>
      <c r="F3048" s="103">
        <v>680752</v>
      </c>
      <c r="G3048" s="103">
        <v>10</v>
      </c>
      <c r="H3048" t="s">
        <v>54</v>
      </c>
      <c r="I3048" s="103"/>
    </row>
    <row r="3049" spans="1:9" x14ac:dyDescent="0.3">
      <c r="A3049" t="s">
        <v>3577</v>
      </c>
      <c r="B3049" t="s">
        <v>51</v>
      </c>
      <c r="C3049" t="s">
        <v>3102</v>
      </c>
      <c r="D3049" t="s">
        <v>776</v>
      </c>
      <c r="E3049" s="103">
        <v>0.16582321202275413</v>
      </c>
      <c r="F3049" s="103">
        <v>680752</v>
      </c>
      <c r="G3049" s="103">
        <v>10</v>
      </c>
      <c r="H3049" t="s">
        <v>54</v>
      </c>
      <c r="I3049" s="103"/>
    </row>
    <row r="3050" spans="1:9" x14ac:dyDescent="0.3">
      <c r="A3050" t="s">
        <v>3578</v>
      </c>
      <c r="B3050" t="s">
        <v>51</v>
      </c>
      <c r="C3050" t="s">
        <v>3104</v>
      </c>
      <c r="D3050" t="s">
        <v>40</v>
      </c>
      <c r="E3050" s="103">
        <v>7.0757895651912053E-3</v>
      </c>
      <c r="F3050" s="103">
        <v>680752</v>
      </c>
      <c r="G3050" s="103">
        <v>10</v>
      </c>
      <c r="H3050" t="s">
        <v>54</v>
      </c>
      <c r="I3050" s="103"/>
    </row>
    <row r="3051" spans="1:9" x14ac:dyDescent="0.3">
      <c r="A3051" t="s">
        <v>6093</v>
      </c>
      <c r="B3051" t="s">
        <v>51</v>
      </c>
      <c r="C3051" t="s">
        <v>3104</v>
      </c>
      <c r="D3051" t="s">
        <v>5064</v>
      </c>
      <c r="E3051" s="103">
        <v>1.2053859843646104E-2</v>
      </c>
      <c r="F3051" s="103">
        <v>680752</v>
      </c>
      <c r="G3051" s="103">
        <v>10</v>
      </c>
      <c r="H3051" t="s">
        <v>54</v>
      </c>
      <c r="I3051" s="103"/>
    </row>
    <row r="3052" spans="1:9" x14ac:dyDescent="0.3">
      <c r="A3052" t="s">
        <v>6094</v>
      </c>
      <c r="B3052" t="s">
        <v>51</v>
      </c>
      <c r="C3052" t="s">
        <v>3104</v>
      </c>
      <c r="D3052" t="s">
        <v>5065</v>
      </c>
      <c r="E3052" s="103">
        <v>7.0913563935728454E-3</v>
      </c>
      <c r="F3052" s="103">
        <v>680752</v>
      </c>
      <c r="G3052" s="103">
        <v>10</v>
      </c>
      <c r="H3052" t="s">
        <v>54</v>
      </c>
      <c r="I3052" s="103"/>
    </row>
    <row r="3053" spans="1:9" x14ac:dyDescent="0.3">
      <c r="A3053" t="s">
        <v>6095</v>
      </c>
      <c r="B3053" t="s">
        <v>51</v>
      </c>
      <c r="C3053" t="s">
        <v>3104</v>
      </c>
      <c r="D3053" t="s">
        <v>5066</v>
      </c>
      <c r="E3053" s="103">
        <v>7.3873292106815423E-3</v>
      </c>
      <c r="F3053" s="103">
        <v>680752</v>
      </c>
      <c r="G3053" s="103">
        <v>10</v>
      </c>
      <c r="H3053" t="s">
        <v>54</v>
      </c>
      <c r="I3053" s="103"/>
    </row>
    <row r="3054" spans="1:9" x14ac:dyDescent="0.3">
      <c r="A3054" t="s">
        <v>3579</v>
      </c>
      <c r="B3054" t="s">
        <v>51</v>
      </c>
      <c r="C3054" t="s">
        <v>3104</v>
      </c>
      <c r="D3054" t="s">
        <v>42</v>
      </c>
      <c r="E3054" s="103">
        <v>1.1905489595034589E-2</v>
      </c>
      <c r="F3054" s="103">
        <v>680752</v>
      </c>
      <c r="G3054" s="103">
        <v>10</v>
      </c>
      <c r="H3054" t="s">
        <v>54</v>
      </c>
      <c r="I3054" s="103"/>
    </row>
    <row r="3055" spans="1:9" x14ac:dyDescent="0.3">
      <c r="A3055" t="s">
        <v>3580</v>
      </c>
      <c r="B3055" t="s">
        <v>51</v>
      </c>
      <c r="C3055" t="s">
        <v>3104</v>
      </c>
      <c r="D3055" t="s">
        <v>1763</v>
      </c>
      <c r="E3055" s="103">
        <v>1.2180231110497444E-2</v>
      </c>
      <c r="F3055" s="103">
        <v>680752</v>
      </c>
      <c r="G3055" s="103">
        <v>10</v>
      </c>
      <c r="H3055" t="s">
        <v>54</v>
      </c>
      <c r="I3055" s="103"/>
    </row>
    <row r="3056" spans="1:9" x14ac:dyDescent="0.3">
      <c r="A3056" t="s">
        <v>3581</v>
      </c>
      <c r="B3056" t="s">
        <v>51</v>
      </c>
      <c r="C3056" t="s">
        <v>3104</v>
      </c>
      <c r="D3056" t="s">
        <v>1764</v>
      </c>
      <c r="E3056" s="103">
        <v>7.1409698009945828E-3</v>
      </c>
      <c r="F3056" s="103">
        <v>680752</v>
      </c>
      <c r="G3056" s="103">
        <v>10</v>
      </c>
      <c r="H3056" t="s">
        <v>54</v>
      </c>
      <c r="I3056" s="103"/>
    </row>
    <row r="3057" spans="1:9" x14ac:dyDescent="0.3">
      <c r="A3057" t="s">
        <v>3582</v>
      </c>
      <c r="B3057" t="s">
        <v>51</v>
      </c>
      <c r="C3057" t="s">
        <v>3104</v>
      </c>
      <c r="D3057" t="s">
        <v>340</v>
      </c>
      <c r="E3057" s="103">
        <v>7.2691883300560964E-3</v>
      </c>
      <c r="F3057" s="103">
        <v>680752</v>
      </c>
      <c r="G3057" s="103">
        <v>10</v>
      </c>
      <c r="H3057" t="s">
        <v>54</v>
      </c>
      <c r="I3057" s="103"/>
    </row>
    <row r="3058" spans="1:9" x14ac:dyDescent="0.3">
      <c r="A3058" t="s">
        <v>3583</v>
      </c>
      <c r="B3058" t="s">
        <v>51</v>
      </c>
      <c r="C3058" t="s">
        <v>3104</v>
      </c>
      <c r="D3058" t="s">
        <v>777</v>
      </c>
      <c r="E3058" s="103">
        <v>4.8836972507561666E-2</v>
      </c>
      <c r="F3058" s="103">
        <v>680752</v>
      </c>
      <c r="G3058" s="103">
        <v>10</v>
      </c>
      <c r="H3058" t="s">
        <v>54</v>
      </c>
      <c r="I3058" s="103"/>
    </row>
    <row r="3059" spans="1:9" x14ac:dyDescent="0.3">
      <c r="A3059" t="s">
        <v>3584</v>
      </c>
      <c r="B3059" t="s">
        <v>51</v>
      </c>
      <c r="C3059" t="s">
        <v>3104</v>
      </c>
      <c r="D3059" t="s">
        <v>776</v>
      </c>
      <c r="E3059" s="103">
        <v>0.12472055922302831</v>
      </c>
      <c r="F3059" s="103">
        <v>680752</v>
      </c>
      <c r="G3059" s="103">
        <v>10</v>
      </c>
      <c r="H3059" t="s">
        <v>54</v>
      </c>
      <c r="I3059" s="103"/>
    </row>
    <row r="3060" spans="1:9" x14ac:dyDescent="0.3">
      <c r="A3060" t="s">
        <v>3585</v>
      </c>
      <c r="B3060" t="s">
        <v>51</v>
      </c>
      <c r="C3060" t="s">
        <v>3106</v>
      </c>
      <c r="D3060" t="s">
        <v>40</v>
      </c>
      <c r="E3060" s="103">
        <v>4.2648057892409143E-2</v>
      </c>
      <c r="F3060" s="103">
        <v>680752</v>
      </c>
      <c r="G3060" s="103">
        <v>10</v>
      </c>
      <c r="H3060" t="s">
        <v>54</v>
      </c>
      <c r="I3060" s="103"/>
    </row>
    <row r="3061" spans="1:9" x14ac:dyDescent="0.3">
      <c r="A3061" t="s">
        <v>6096</v>
      </c>
      <c r="B3061" t="s">
        <v>51</v>
      </c>
      <c r="C3061" t="s">
        <v>3106</v>
      </c>
      <c r="D3061" t="s">
        <v>5064</v>
      </c>
      <c r="E3061" s="103">
        <v>4.8273316056709016E-2</v>
      </c>
      <c r="F3061" s="103">
        <v>680752</v>
      </c>
      <c r="G3061" s="103">
        <v>10</v>
      </c>
      <c r="H3061" t="s">
        <v>54</v>
      </c>
      <c r="I3061" s="103"/>
    </row>
    <row r="3062" spans="1:9" x14ac:dyDescent="0.3">
      <c r="A3062" t="s">
        <v>6097</v>
      </c>
      <c r="B3062" t="s">
        <v>51</v>
      </c>
      <c r="C3062" t="s">
        <v>3106</v>
      </c>
      <c r="D3062" t="s">
        <v>5065</v>
      </c>
      <c r="E3062" s="103">
        <v>4.2670206691077836E-2</v>
      </c>
      <c r="F3062" s="103">
        <v>680752</v>
      </c>
      <c r="G3062" s="103">
        <v>10</v>
      </c>
      <c r="H3062" t="s">
        <v>54</v>
      </c>
      <c r="I3062" s="103"/>
    </row>
    <row r="3063" spans="1:9" x14ac:dyDescent="0.3">
      <c r="A3063" t="s">
        <v>6098</v>
      </c>
      <c r="B3063" t="s">
        <v>51</v>
      </c>
      <c r="C3063" t="s">
        <v>3106</v>
      </c>
      <c r="D3063" t="s">
        <v>5066</v>
      </c>
      <c r="E3063" s="103">
        <v>4.4766919543943642E-2</v>
      </c>
      <c r="F3063" s="103">
        <v>680752</v>
      </c>
      <c r="G3063" s="103">
        <v>10</v>
      </c>
      <c r="H3063" t="s">
        <v>54</v>
      </c>
      <c r="I3063" s="103"/>
    </row>
    <row r="3064" spans="1:9" x14ac:dyDescent="0.3">
      <c r="A3064" t="s">
        <v>3586</v>
      </c>
      <c r="B3064" t="s">
        <v>51</v>
      </c>
      <c r="C3064" t="s">
        <v>3106</v>
      </c>
      <c r="D3064" t="s">
        <v>42</v>
      </c>
      <c r="E3064" s="103">
        <v>0.14662601099114231</v>
      </c>
      <c r="F3064" s="103">
        <v>680752</v>
      </c>
      <c r="G3064" s="103">
        <v>10</v>
      </c>
      <c r="H3064" t="s">
        <v>54</v>
      </c>
      <c r="I3064" s="103"/>
    </row>
    <row r="3065" spans="1:9" x14ac:dyDescent="0.3">
      <c r="A3065" t="s">
        <v>3587</v>
      </c>
      <c r="B3065" t="s">
        <v>51</v>
      </c>
      <c r="C3065" t="s">
        <v>3106</v>
      </c>
      <c r="D3065" t="s">
        <v>1763</v>
      </c>
      <c r="E3065" s="103">
        <v>0.14839290135449976</v>
      </c>
      <c r="F3065" s="103">
        <v>680752</v>
      </c>
      <c r="G3065" s="103">
        <v>10</v>
      </c>
      <c r="H3065" t="s">
        <v>54</v>
      </c>
      <c r="I3065" s="103"/>
    </row>
    <row r="3066" spans="1:9" x14ac:dyDescent="0.3">
      <c r="A3066" t="s">
        <v>3588</v>
      </c>
      <c r="B3066" t="s">
        <v>51</v>
      </c>
      <c r="C3066" t="s">
        <v>3106</v>
      </c>
      <c r="D3066" t="s">
        <v>1764</v>
      </c>
      <c r="E3066" s="103">
        <v>2.6221714953172295E-2</v>
      </c>
      <c r="F3066" s="103">
        <v>680752</v>
      </c>
      <c r="G3066" s="103">
        <v>10</v>
      </c>
      <c r="H3066" t="s">
        <v>54</v>
      </c>
      <c r="I3066" s="103"/>
    </row>
    <row r="3067" spans="1:9" x14ac:dyDescent="0.3">
      <c r="A3067" t="s">
        <v>3589</v>
      </c>
      <c r="B3067" t="s">
        <v>51</v>
      </c>
      <c r="C3067" t="s">
        <v>3106</v>
      </c>
      <c r="D3067" t="s">
        <v>340</v>
      </c>
      <c r="E3067" s="103">
        <v>4.4947951272288088E-2</v>
      </c>
      <c r="F3067" s="103">
        <v>680752</v>
      </c>
      <c r="G3067" s="103">
        <v>10</v>
      </c>
      <c r="H3067" t="s">
        <v>54</v>
      </c>
      <c r="I3067" s="103"/>
    </row>
    <row r="3068" spans="1:9" x14ac:dyDescent="0.3">
      <c r="A3068" t="s">
        <v>3590</v>
      </c>
      <c r="B3068" t="s">
        <v>51</v>
      </c>
      <c r="C3068" t="s">
        <v>3106</v>
      </c>
      <c r="D3068" t="s">
        <v>777</v>
      </c>
      <c r="E3068" s="103">
        <v>0.26266129349721196</v>
      </c>
      <c r="F3068" s="103">
        <v>680752</v>
      </c>
      <c r="G3068" s="103">
        <v>10</v>
      </c>
      <c r="H3068" t="s">
        <v>54</v>
      </c>
      <c r="I3068" s="103"/>
    </row>
    <row r="3069" spans="1:9" x14ac:dyDescent="0.3">
      <c r="A3069" t="s">
        <v>3591</v>
      </c>
      <c r="B3069" t="s">
        <v>51</v>
      </c>
      <c r="C3069" t="s">
        <v>3106</v>
      </c>
      <c r="D3069" t="s">
        <v>776</v>
      </c>
      <c r="E3069" s="103">
        <v>0.70293957446423205</v>
      </c>
      <c r="F3069" s="103">
        <v>680752</v>
      </c>
      <c r="G3069" s="103">
        <v>10</v>
      </c>
      <c r="H3069" t="s">
        <v>54</v>
      </c>
      <c r="I3069" s="103"/>
    </row>
    <row r="3070" spans="1:9" x14ac:dyDescent="0.3">
      <c r="A3070" t="s">
        <v>3592</v>
      </c>
      <c r="B3070" t="s">
        <v>51</v>
      </c>
      <c r="C3070" t="s">
        <v>3109</v>
      </c>
      <c r="D3070" t="s">
        <v>40</v>
      </c>
      <c r="E3070" s="103">
        <v>1.2154371893572916E-4</v>
      </c>
      <c r="F3070" s="103">
        <v>680752</v>
      </c>
      <c r="G3070" s="103">
        <v>10</v>
      </c>
      <c r="H3070" t="s">
        <v>54</v>
      </c>
      <c r="I3070" s="103"/>
    </row>
    <row r="3071" spans="1:9" x14ac:dyDescent="0.3">
      <c r="A3071" t="s">
        <v>6099</v>
      </c>
      <c r="B3071" t="s">
        <v>51</v>
      </c>
      <c r="C3071" t="s">
        <v>3109</v>
      </c>
      <c r="D3071" t="s">
        <v>5064</v>
      </c>
      <c r="E3071" s="103">
        <v>1.2722802705587244E-4</v>
      </c>
      <c r="F3071" s="103">
        <v>680752</v>
      </c>
      <c r="G3071" s="103">
        <v>10</v>
      </c>
      <c r="H3071" t="s">
        <v>54</v>
      </c>
      <c r="I3071" s="103"/>
    </row>
    <row r="3072" spans="1:9" x14ac:dyDescent="0.3">
      <c r="A3072" t="s">
        <v>6100</v>
      </c>
      <c r="B3072" t="s">
        <v>51</v>
      </c>
      <c r="C3072" t="s">
        <v>3109</v>
      </c>
      <c r="D3072" t="s">
        <v>5065</v>
      </c>
      <c r="E3072" s="103">
        <v>1.2166324994337653E-4</v>
      </c>
      <c r="F3072" s="103">
        <v>680752</v>
      </c>
      <c r="G3072" s="103">
        <v>10</v>
      </c>
      <c r="H3072" t="s">
        <v>54</v>
      </c>
      <c r="I3072" s="103"/>
    </row>
    <row r="3073" spans="1:9" x14ac:dyDescent="0.3">
      <c r="A3073" t="s">
        <v>6101</v>
      </c>
      <c r="B3073" t="s">
        <v>51</v>
      </c>
      <c r="C3073" t="s">
        <v>3109</v>
      </c>
      <c r="D3073" t="s">
        <v>5066</v>
      </c>
      <c r="E3073" s="103">
        <v>1.2542179027198478E-4</v>
      </c>
      <c r="F3073" s="103">
        <v>680752</v>
      </c>
      <c r="G3073" s="103">
        <v>10</v>
      </c>
      <c r="H3073" t="s">
        <v>54</v>
      </c>
      <c r="I3073" s="103"/>
    </row>
    <row r="3074" spans="1:9" x14ac:dyDescent="0.3">
      <c r="A3074" t="s">
        <v>3593</v>
      </c>
      <c r="B3074" t="s">
        <v>51</v>
      </c>
      <c r="C3074" t="s">
        <v>3109</v>
      </c>
      <c r="D3074" t="s">
        <v>42</v>
      </c>
      <c r="E3074" s="103">
        <v>1.8912135452827153E-3</v>
      </c>
      <c r="F3074" s="103">
        <v>680752</v>
      </c>
      <c r="G3074" s="103">
        <v>10</v>
      </c>
      <c r="H3074" t="s">
        <v>54</v>
      </c>
      <c r="I3074" s="103"/>
    </row>
    <row r="3075" spans="1:9" x14ac:dyDescent="0.3">
      <c r="A3075" t="s">
        <v>3594</v>
      </c>
      <c r="B3075" t="s">
        <v>51</v>
      </c>
      <c r="C3075" t="s">
        <v>3109</v>
      </c>
      <c r="D3075" t="s">
        <v>1763</v>
      </c>
      <c r="E3075" s="103">
        <v>1.813198153227962E-3</v>
      </c>
      <c r="F3075" s="103">
        <v>680752</v>
      </c>
      <c r="G3075" s="103">
        <v>10</v>
      </c>
      <c r="H3075" t="s">
        <v>54</v>
      </c>
      <c r="I3075" s="103"/>
    </row>
    <row r="3076" spans="1:9" x14ac:dyDescent="0.3">
      <c r="A3076" t="s">
        <v>3595</v>
      </c>
      <c r="B3076" t="s">
        <v>51</v>
      </c>
      <c r="C3076" t="s">
        <v>3109</v>
      </c>
      <c r="D3076" t="s">
        <v>1764</v>
      </c>
      <c r="E3076" s="103">
        <v>1.1765006454898801E-4</v>
      </c>
      <c r="F3076" s="103">
        <v>680752</v>
      </c>
      <c r="G3076" s="103">
        <v>10</v>
      </c>
      <c r="H3076" t="s">
        <v>54</v>
      </c>
      <c r="I3076" s="103"/>
    </row>
    <row r="3077" spans="1:9" x14ac:dyDescent="0.3">
      <c r="A3077" t="s">
        <v>3596</v>
      </c>
      <c r="B3077" t="s">
        <v>51</v>
      </c>
      <c r="C3077" t="s">
        <v>3109</v>
      </c>
      <c r="D3077" t="s">
        <v>340</v>
      </c>
      <c r="E3077" s="103">
        <v>1.2405206389834257E-4</v>
      </c>
      <c r="F3077" s="103">
        <v>680752</v>
      </c>
      <c r="G3077" s="103">
        <v>10</v>
      </c>
      <c r="H3077" t="s">
        <v>54</v>
      </c>
      <c r="I3077" s="103"/>
    </row>
    <row r="3078" spans="1:9" x14ac:dyDescent="0.3">
      <c r="A3078" t="s">
        <v>3597</v>
      </c>
      <c r="B3078" t="s">
        <v>51</v>
      </c>
      <c r="C3078" t="s">
        <v>3109</v>
      </c>
      <c r="D3078" t="s">
        <v>777</v>
      </c>
      <c r="E3078" s="103">
        <v>7.6134889769447693E-4</v>
      </c>
      <c r="F3078" s="103">
        <v>680752</v>
      </c>
      <c r="G3078" s="103">
        <v>10</v>
      </c>
      <c r="H3078" t="s">
        <v>54</v>
      </c>
      <c r="I3078" s="103"/>
    </row>
    <row r="3079" spans="1:9" x14ac:dyDescent="0.3">
      <c r="A3079" t="s">
        <v>3598</v>
      </c>
      <c r="B3079" t="s">
        <v>51</v>
      </c>
      <c r="C3079" t="s">
        <v>3109</v>
      </c>
      <c r="D3079" t="s">
        <v>776</v>
      </c>
      <c r="E3079" s="103">
        <v>1.9026402107371221E-3</v>
      </c>
      <c r="F3079" s="103">
        <v>680752</v>
      </c>
      <c r="G3079" s="103">
        <v>10</v>
      </c>
      <c r="H3079" t="s">
        <v>54</v>
      </c>
      <c r="I3079" s="103"/>
    </row>
    <row r="3080" spans="1:9" x14ac:dyDescent="0.3">
      <c r="A3080" t="s">
        <v>3599</v>
      </c>
      <c r="B3080" t="s">
        <v>51</v>
      </c>
      <c r="C3080" t="s">
        <v>3111</v>
      </c>
      <c r="D3080" t="s">
        <v>40</v>
      </c>
      <c r="E3080" s="103">
        <v>3.1141211117243639E-4</v>
      </c>
      <c r="F3080" s="103">
        <v>680752</v>
      </c>
      <c r="G3080" s="103">
        <v>10</v>
      </c>
      <c r="H3080" t="s">
        <v>54</v>
      </c>
      <c r="I3080" s="103"/>
    </row>
    <row r="3081" spans="1:9" x14ac:dyDescent="0.3">
      <c r="A3081" t="s">
        <v>6102</v>
      </c>
      <c r="B3081" t="s">
        <v>51</v>
      </c>
      <c r="C3081" t="s">
        <v>3111</v>
      </c>
      <c r="D3081" t="s">
        <v>5064</v>
      </c>
      <c r="E3081" s="103">
        <v>5.8526456843652544E-4</v>
      </c>
      <c r="F3081" s="103">
        <v>680752</v>
      </c>
      <c r="G3081" s="103">
        <v>10</v>
      </c>
      <c r="H3081" t="s">
        <v>54</v>
      </c>
      <c r="I3081" s="103"/>
    </row>
    <row r="3082" spans="1:9" x14ac:dyDescent="0.3">
      <c r="A3082" t="s">
        <v>6103</v>
      </c>
      <c r="B3082" t="s">
        <v>51</v>
      </c>
      <c r="C3082" t="s">
        <v>3111</v>
      </c>
      <c r="D3082" t="s">
        <v>5065</v>
      </c>
      <c r="E3082" s="103">
        <v>3.1182957212307614E-4</v>
      </c>
      <c r="F3082" s="103">
        <v>680752</v>
      </c>
      <c r="G3082" s="103">
        <v>10</v>
      </c>
      <c r="H3082" t="s">
        <v>54</v>
      </c>
      <c r="I3082" s="103"/>
    </row>
    <row r="3083" spans="1:9" x14ac:dyDescent="0.3">
      <c r="A3083" t="s">
        <v>6104</v>
      </c>
      <c r="B3083" t="s">
        <v>51</v>
      </c>
      <c r="C3083" t="s">
        <v>3111</v>
      </c>
      <c r="D3083" t="s">
        <v>5066</v>
      </c>
      <c r="E3083" s="103">
        <v>3.254490070053748E-4</v>
      </c>
      <c r="F3083" s="103">
        <v>680752</v>
      </c>
      <c r="G3083" s="103">
        <v>10</v>
      </c>
      <c r="H3083" t="s">
        <v>54</v>
      </c>
      <c r="I3083" s="103"/>
    </row>
    <row r="3084" spans="1:9" x14ac:dyDescent="0.3">
      <c r="A3084" t="s">
        <v>3600</v>
      </c>
      <c r="B3084" t="s">
        <v>51</v>
      </c>
      <c r="C3084" t="s">
        <v>3111</v>
      </c>
      <c r="D3084" t="s">
        <v>42</v>
      </c>
      <c r="E3084" s="103">
        <v>3.1363493682000179E-3</v>
      </c>
      <c r="F3084" s="103">
        <v>680752</v>
      </c>
      <c r="G3084" s="103">
        <v>10</v>
      </c>
      <c r="H3084" t="s">
        <v>54</v>
      </c>
      <c r="I3084" s="103"/>
    </row>
    <row r="3085" spans="1:9" x14ac:dyDescent="0.3">
      <c r="A3085" t="s">
        <v>3601</v>
      </c>
      <c r="B3085" t="s">
        <v>51</v>
      </c>
      <c r="C3085" t="s">
        <v>3111</v>
      </c>
      <c r="D3085" t="s">
        <v>1763</v>
      </c>
      <c r="E3085" s="103">
        <v>2.5182455976924243E-3</v>
      </c>
      <c r="F3085" s="103">
        <v>680752</v>
      </c>
      <c r="G3085" s="103">
        <v>10</v>
      </c>
      <c r="H3085" t="s">
        <v>54</v>
      </c>
      <c r="I3085" s="103"/>
    </row>
    <row r="3086" spans="1:9" x14ac:dyDescent="0.3">
      <c r="A3086" t="s">
        <v>3602</v>
      </c>
      <c r="B3086" t="s">
        <v>51</v>
      </c>
      <c r="C3086" t="s">
        <v>3111</v>
      </c>
      <c r="D3086" t="s">
        <v>1764</v>
      </c>
      <c r="E3086" s="103">
        <v>3.580976833136545E-4</v>
      </c>
      <c r="F3086" s="103">
        <v>680752</v>
      </c>
      <c r="G3086" s="103">
        <v>10</v>
      </c>
      <c r="H3086" t="s">
        <v>54</v>
      </c>
      <c r="I3086" s="103"/>
    </row>
    <row r="3087" spans="1:9" x14ac:dyDescent="0.3">
      <c r="A3087" t="s">
        <v>3603</v>
      </c>
      <c r="B3087" t="s">
        <v>51</v>
      </c>
      <c r="C3087" t="s">
        <v>3111</v>
      </c>
      <c r="D3087" t="s">
        <v>340</v>
      </c>
      <c r="E3087" s="103">
        <v>3.2286443955578447E-4</v>
      </c>
      <c r="F3087" s="103">
        <v>680752</v>
      </c>
      <c r="G3087" s="103">
        <v>10</v>
      </c>
      <c r="H3087" t="s">
        <v>54</v>
      </c>
      <c r="I3087" s="103"/>
    </row>
    <row r="3088" spans="1:9" x14ac:dyDescent="0.3">
      <c r="A3088" t="s">
        <v>3604</v>
      </c>
      <c r="B3088" t="s">
        <v>51</v>
      </c>
      <c r="C3088" t="s">
        <v>3111</v>
      </c>
      <c r="D3088" t="s">
        <v>777</v>
      </c>
      <c r="E3088" s="103">
        <v>2.0294550488578565E-3</v>
      </c>
      <c r="F3088" s="103">
        <v>680752</v>
      </c>
      <c r="G3088" s="103">
        <v>10</v>
      </c>
      <c r="H3088" t="s">
        <v>54</v>
      </c>
      <c r="I3088" s="103"/>
    </row>
    <row r="3089" spans="1:9" x14ac:dyDescent="0.3">
      <c r="A3089" t="s">
        <v>3605</v>
      </c>
      <c r="B3089" t="s">
        <v>51</v>
      </c>
      <c r="C3089" t="s">
        <v>3111</v>
      </c>
      <c r="D3089" t="s">
        <v>776</v>
      </c>
      <c r="E3089" s="103">
        <v>5.0951331344328077E-3</v>
      </c>
      <c r="F3089" s="103">
        <v>680752</v>
      </c>
      <c r="G3089" s="103">
        <v>10</v>
      </c>
      <c r="H3089" t="s">
        <v>54</v>
      </c>
      <c r="I3089" s="103"/>
    </row>
    <row r="3090" spans="1:9" x14ac:dyDescent="0.3">
      <c r="A3090" t="s">
        <v>1038</v>
      </c>
      <c r="B3090" t="s">
        <v>51</v>
      </c>
      <c r="C3090" t="s">
        <v>40</v>
      </c>
      <c r="D3090" t="s">
        <v>40</v>
      </c>
      <c r="E3090" s="103">
        <v>1</v>
      </c>
      <c r="F3090" s="103">
        <v>680752</v>
      </c>
      <c r="G3090" s="103">
        <v>10</v>
      </c>
      <c r="H3090" t="s">
        <v>54</v>
      </c>
      <c r="I3090" s="103"/>
    </row>
    <row r="3091" spans="1:9" x14ac:dyDescent="0.3">
      <c r="A3091" t="s">
        <v>6105</v>
      </c>
      <c r="B3091" t="s">
        <v>51</v>
      </c>
      <c r="C3091" t="s">
        <v>40</v>
      </c>
      <c r="D3091" t="s">
        <v>5064</v>
      </c>
      <c r="E3091" s="103">
        <v>1.5441367125717473</v>
      </c>
      <c r="F3091" s="103">
        <v>680752</v>
      </c>
      <c r="G3091" s="103">
        <v>10</v>
      </c>
      <c r="H3091" t="s">
        <v>54</v>
      </c>
      <c r="I3091" s="103"/>
    </row>
    <row r="3092" spans="1:9" x14ac:dyDescent="0.3">
      <c r="A3092" t="s">
        <v>6106</v>
      </c>
      <c r="B3092" t="s">
        <v>51</v>
      </c>
      <c r="C3092" t="s">
        <v>40</v>
      </c>
      <c r="D3092" t="s">
        <v>5065</v>
      </c>
      <c r="E3092" s="103">
        <v>1.0020813321768227</v>
      </c>
      <c r="F3092" s="103">
        <v>680752</v>
      </c>
      <c r="G3092" s="103">
        <v>10</v>
      </c>
      <c r="H3092" t="s">
        <v>54</v>
      </c>
      <c r="I3092" s="103"/>
    </row>
    <row r="3093" spans="1:9" x14ac:dyDescent="0.3">
      <c r="A3093" t="s">
        <v>6107</v>
      </c>
      <c r="B3093" t="s">
        <v>51</v>
      </c>
      <c r="C3093" t="s">
        <v>40</v>
      </c>
      <c r="D3093" t="s">
        <v>5066</v>
      </c>
      <c r="E3093" s="103">
        <v>1.0457136932730329</v>
      </c>
      <c r="F3093" s="103">
        <v>680752</v>
      </c>
      <c r="G3093" s="103">
        <v>10</v>
      </c>
      <c r="H3093" t="s">
        <v>54</v>
      </c>
      <c r="I3093" s="103"/>
    </row>
    <row r="3094" spans="1:9" x14ac:dyDescent="0.3">
      <c r="A3094" t="s">
        <v>1036</v>
      </c>
      <c r="B3094" t="s">
        <v>51</v>
      </c>
      <c r="C3094" t="s">
        <v>40</v>
      </c>
      <c r="D3094" t="s">
        <v>42</v>
      </c>
      <c r="E3094" s="103">
        <v>13.330699139276605</v>
      </c>
      <c r="F3094" s="103">
        <v>680752</v>
      </c>
      <c r="G3094" s="103">
        <v>10</v>
      </c>
      <c r="H3094" t="s">
        <v>54</v>
      </c>
      <c r="I3094" s="103"/>
    </row>
    <row r="3095" spans="1:9" x14ac:dyDescent="0.3">
      <c r="A3095" t="s">
        <v>2089</v>
      </c>
      <c r="B3095" t="s">
        <v>51</v>
      </c>
      <c r="C3095" t="s">
        <v>40</v>
      </c>
      <c r="D3095" t="s">
        <v>1763</v>
      </c>
      <c r="E3095" s="103">
        <v>14.269720201170834</v>
      </c>
      <c r="F3095" s="103">
        <v>680752</v>
      </c>
      <c r="G3095" s="103">
        <v>10</v>
      </c>
      <c r="H3095" t="s">
        <v>54</v>
      </c>
      <c r="I3095" s="103"/>
    </row>
    <row r="3096" spans="1:9" x14ac:dyDescent="0.3">
      <c r="A3096" t="s">
        <v>2090</v>
      </c>
      <c r="B3096" t="s">
        <v>51</v>
      </c>
      <c r="C3096" t="s">
        <v>40</v>
      </c>
      <c r="D3096" t="s">
        <v>1764</v>
      </c>
      <c r="E3096" s="103">
        <v>4.1463627204489182</v>
      </c>
      <c r="F3096" s="103">
        <v>680752</v>
      </c>
      <c r="G3096" s="103">
        <v>10</v>
      </c>
      <c r="H3096" t="s">
        <v>54</v>
      </c>
      <c r="I3096" s="103"/>
    </row>
    <row r="3097" spans="1:9" x14ac:dyDescent="0.3">
      <c r="A3097" t="s">
        <v>1037</v>
      </c>
      <c r="B3097" t="s">
        <v>51</v>
      </c>
      <c r="C3097" t="s">
        <v>40</v>
      </c>
      <c r="D3097" t="s">
        <v>340</v>
      </c>
      <c r="E3097" s="103">
        <v>1.0333251153276157</v>
      </c>
      <c r="F3097" s="103">
        <v>680752</v>
      </c>
      <c r="G3097" s="103">
        <v>10</v>
      </c>
      <c r="H3097" t="s">
        <v>54</v>
      </c>
      <c r="I3097" s="103"/>
    </row>
    <row r="3098" spans="1:9" x14ac:dyDescent="0.3">
      <c r="A3098" t="s">
        <v>768</v>
      </c>
      <c r="B3098" t="s">
        <v>51</v>
      </c>
      <c r="C3098" t="s">
        <v>40</v>
      </c>
      <c r="D3098" t="s">
        <v>777</v>
      </c>
      <c r="E3098" s="103">
        <v>9.3122426132237077</v>
      </c>
      <c r="F3098" s="103">
        <v>680752</v>
      </c>
      <c r="G3098" s="103">
        <v>10</v>
      </c>
      <c r="H3098" t="s">
        <v>54</v>
      </c>
      <c r="I3098" s="103"/>
    </row>
    <row r="3099" spans="1:9" x14ac:dyDescent="0.3">
      <c r="A3099" t="s">
        <v>772</v>
      </c>
      <c r="B3099" t="s">
        <v>51</v>
      </c>
      <c r="C3099" t="s">
        <v>40</v>
      </c>
      <c r="D3099" t="s">
        <v>776</v>
      </c>
      <c r="E3099" s="103">
        <v>23.65334065923615</v>
      </c>
      <c r="F3099" s="103">
        <v>680752</v>
      </c>
      <c r="G3099" s="103">
        <v>10</v>
      </c>
      <c r="H3099" t="s">
        <v>54</v>
      </c>
      <c r="I3099" s="103"/>
    </row>
    <row r="3100" spans="1:9" x14ac:dyDescent="0.3">
      <c r="A3100" t="s">
        <v>6108</v>
      </c>
      <c r="B3100" t="s">
        <v>51</v>
      </c>
      <c r="C3100" t="s">
        <v>5064</v>
      </c>
      <c r="D3100" t="s">
        <v>40</v>
      </c>
      <c r="E3100" s="103">
        <v>0.92215020286005733</v>
      </c>
      <c r="F3100" s="103">
        <v>680752</v>
      </c>
      <c r="G3100" s="103">
        <v>10</v>
      </c>
      <c r="H3100" t="s">
        <v>54</v>
      </c>
      <c r="I3100" s="103"/>
    </row>
    <row r="3101" spans="1:9" x14ac:dyDescent="0.3">
      <c r="A3101" t="s">
        <v>6109</v>
      </c>
      <c r="B3101" t="s">
        <v>51</v>
      </c>
      <c r="C3101" t="s">
        <v>5064</v>
      </c>
      <c r="D3101" t="s">
        <v>5064</v>
      </c>
      <c r="E3101" s="103">
        <v>1</v>
      </c>
      <c r="F3101" s="103">
        <v>680752</v>
      </c>
      <c r="G3101" s="103">
        <v>10</v>
      </c>
      <c r="H3101" t="s">
        <v>54</v>
      </c>
      <c r="I3101" s="103"/>
    </row>
    <row r="3102" spans="1:9" x14ac:dyDescent="0.3">
      <c r="A3102" t="s">
        <v>6110</v>
      </c>
      <c r="B3102" t="s">
        <v>51</v>
      </c>
      <c r="C3102" t="s">
        <v>5064</v>
      </c>
      <c r="D3102" t="s">
        <v>5065</v>
      </c>
      <c r="E3102" s="103">
        <v>0.92318680364336647</v>
      </c>
      <c r="F3102" s="103">
        <v>680752</v>
      </c>
      <c r="G3102" s="103">
        <v>10</v>
      </c>
      <c r="H3102" t="s">
        <v>54</v>
      </c>
      <c r="I3102" s="103"/>
    </row>
    <row r="3103" spans="1:9" x14ac:dyDescent="0.3">
      <c r="A3103" t="s">
        <v>6111</v>
      </c>
      <c r="B3103" t="s">
        <v>51</v>
      </c>
      <c r="C3103" t="s">
        <v>5064</v>
      </c>
      <c r="D3103" t="s">
        <v>5066</v>
      </c>
      <c r="E3103" s="103">
        <v>0.96261792386520595</v>
      </c>
      <c r="F3103" s="103">
        <v>680752</v>
      </c>
      <c r="G3103" s="103">
        <v>10</v>
      </c>
      <c r="H3103" t="s">
        <v>54</v>
      </c>
      <c r="I3103" s="103"/>
    </row>
    <row r="3104" spans="1:9" x14ac:dyDescent="0.3">
      <c r="A3104" t="s">
        <v>6112</v>
      </c>
      <c r="B3104" t="s">
        <v>51</v>
      </c>
      <c r="C3104" t="s">
        <v>5064</v>
      </c>
      <c r="D3104" t="s">
        <v>42</v>
      </c>
      <c r="E3104" s="103">
        <v>0.99497243708651728</v>
      </c>
      <c r="F3104" s="103">
        <v>680752</v>
      </c>
      <c r="G3104" s="103">
        <v>10</v>
      </c>
      <c r="H3104" t="s">
        <v>54</v>
      </c>
      <c r="I3104" s="103"/>
    </row>
    <row r="3105" spans="1:9" x14ac:dyDescent="0.3">
      <c r="A3105" t="s">
        <v>6113</v>
      </c>
      <c r="B3105" t="s">
        <v>51</v>
      </c>
      <c r="C3105" t="s">
        <v>5064</v>
      </c>
      <c r="D3105" t="s">
        <v>1763</v>
      </c>
      <c r="E3105" s="103">
        <v>1.0352598144441825</v>
      </c>
      <c r="F3105" s="103">
        <v>680752</v>
      </c>
      <c r="G3105" s="103">
        <v>10</v>
      </c>
      <c r="H3105" t="s">
        <v>54</v>
      </c>
      <c r="I3105" s="103"/>
    </row>
    <row r="3106" spans="1:9" x14ac:dyDescent="0.3">
      <c r="A3106" t="s">
        <v>6114</v>
      </c>
      <c r="B3106" t="s">
        <v>51</v>
      </c>
      <c r="C3106" t="s">
        <v>5064</v>
      </c>
      <c r="D3106" t="s">
        <v>1764</v>
      </c>
      <c r="E3106" s="103">
        <v>0.91036757283221748</v>
      </c>
      <c r="F3106" s="103">
        <v>680752</v>
      </c>
      <c r="G3106" s="103">
        <v>10</v>
      </c>
      <c r="H3106" t="s">
        <v>54</v>
      </c>
      <c r="I3106" s="103"/>
    </row>
    <row r="3107" spans="1:9" x14ac:dyDescent="0.3">
      <c r="A3107" t="s">
        <v>6115</v>
      </c>
      <c r="B3107" t="s">
        <v>51</v>
      </c>
      <c r="C3107" t="s">
        <v>5064</v>
      </c>
      <c r="D3107" t="s">
        <v>340</v>
      </c>
      <c r="E3107" s="103">
        <v>0.94915831387550309</v>
      </c>
      <c r="F3107" s="103">
        <v>680752</v>
      </c>
      <c r="G3107" s="103">
        <v>10</v>
      </c>
      <c r="H3107" t="s">
        <v>54</v>
      </c>
      <c r="I3107" s="103"/>
    </row>
    <row r="3108" spans="1:9" x14ac:dyDescent="0.3">
      <c r="A3108" t="s">
        <v>6116</v>
      </c>
      <c r="B3108" t="s">
        <v>51</v>
      </c>
      <c r="C3108" t="s">
        <v>5064</v>
      </c>
      <c r="D3108" t="s">
        <v>777</v>
      </c>
      <c r="E3108" s="103">
        <v>7.944101593204322</v>
      </c>
      <c r="F3108" s="103">
        <v>680752</v>
      </c>
      <c r="G3108" s="103">
        <v>10</v>
      </c>
      <c r="H3108" t="s">
        <v>54</v>
      </c>
      <c r="I3108" s="103"/>
    </row>
    <row r="3109" spans="1:9" x14ac:dyDescent="0.3">
      <c r="A3109" t="s">
        <v>6117</v>
      </c>
      <c r="B3109" t="s">
        <v>51</v>
      </c>
      <c r="C3109" t="s">
        <v>5064</v>
      </c>
      <c r="D3109" t="s">
        <v>776</v>
      </c>
      <c r="E3109" s="103">
        <v>20.234120007006197</v>
      </c>
      <c r="F3109" s="103">
        <v>680752</v>
      </c>
      <c r="G3109" s="103">
        <v>10</v>
      </c>
      <c r="H3109" t="s">
        <v>54</v>
      </c>
      <c r="I3109" s="103"/>
    </row>
    <row r="3110" spans="1:9" x14ac:dyDescent="0.3">
      <c r="A3110" t="s">
        <v>6118</v>
      </c>
      <c r="B3110" t="s">
        <v>51</v>
      </c>
      <c r="C3110" t="s">
        <v>5065</v>
      </c>
      <c r="D3110" t="s">
        <v>40</v>
      </c>
      <c r="E3110" s="103">
        <v>0.99799354080552571</v>
      </c>
      <c r="F3110" s="103">
        <v>680752</v>
      </c>
      <c r="G3110" s="103">
        <v>10</v>
      </c>
      <c r="H3110" t="s">
        <v>54</v>
      </c>
      <c r="I3110" s="103"/>
    </row>
    <row r="3111" spans="1:9" x14ac:dyDescent="0.3">
      <c r="A3111" t="s">
        <v>6119</v>
      </c>
      <c r="B3111" t="s">
        <v>51</v>
      </c>
      <c r="C3111" t="s">
        <v>5065</v>
      </c>
      <c r="D3111" t="s">
        <v>5064</v>
      </c>
      <c r="E3111" s="103">
        <v>1.5261359175991449</v>
      </c>
      <c r="F3111" s="103">
        <v>680752</v>
      </c>
      <c r="G3111" s="103">
        <v>10</v>
      </c>
      <c r="H3111" t="s">
        <v>54</v>
      </c>
      <c r="I3111" s="103"/>
    </row>
    <row r="3112" spans="1:9" x14ac:dyDescent="0.3">
      <c r="A3112" t="s">
        <v>6120</v>
      </c>
      <c r="B3112" t="s">
        <v>51</v>
      </c>
      <c r="C3112" t="s">
        <v>5065</v>
      </c>
      <c r="D3112" t="s">
        <v>5065</v>
      </c>
      <c r="E3112" s="103">
        <v>1</v>
      </c>
      <c r="F3112" s="103">
        <v>680752</v>
      </c>
      <c r="G3112" s="103">
        <v>10</v>
      </c>
      <c r="H3112" t="s">
        <v>54</v>
      </c>
      <c r="I3112" s="103"/>
    </row>
    <row r="3113" spans="1:9" x14ac:dyDescent="0.3">
      <c r="A3113" t="s">
        <v>6121</v>
      </c>
      <c r="B3113" t="s">
        <v>51</v>
      </c>
      <c r="C3113" t="s">
        <v>5065</v>
      </c>
      <c r="D3113" t="s">
        <v>5066</v>
      </c>
      <c r="E3113" s="103">
        <v>1.0435793198375609</v>
      </c>
      <c r="F3113" s="103">
        <v>680752</v>
      </c>
      <c r="G3113" s="103">
        <v>10</v>
      </c>
      <c r="H3113" t="s">
        <v>54</v>
      </c>
      <c r="I3113" s="103"/>
    </row>
    <row r="3114" spans="1:9" x14ac:dyDescent="0.3">
      <c r="A3114" t="s">
        <v>6122</v>
      </c>
      <c r="B3114" t="s">
        <v>51</v>
      </c>
      <c r="C3114" t="s">
        <v>5065</v>
      </c>
      <c r="D3114" t="s">
        <v>42</v>
      </c>
      <c r="E3114" s="103">
        <v>12.892071278268476</v>
      </c>
      <c r="F3114" s="103">
        <v>680752</v>
      </c>
      <c r="G3114" s="103">
        <v>10</v>
      </c>
      <c r="H3114" t="s">
        <v>54</v>
      </c>
      <c r="I3114" s="103"/>
    </row>
    <row r="3115" spans="1:9" x14ac:dyDescent="0.3">
      <c r="A3115" t="s">
        <v>6123</v>
      </c>
      <c r="B3115" t="s">
        <v>51</v>
      </c>
      <c r="C3115" t="s">
        <v>5065</v>
      </c>
      <c r="D3115" t="s">
        <v>1763</v>
      </c>
      <c r="E3115" s="103">
        <v>13.879545039045434</v>
      </c>
      <c r="F3115" s="103">
        <v>680752</v>
      </c>
      <c r="G3115" s="103">
        <v>10</v>
      </c>
      <c r="H3115" t="s">
        <v>54</v>
      </c>
      <c r="I3115" s="103"/>
    </row>
    <row r="3116" spans="1:9" x14ac:dyDescent="0.3">
      <c r="A3116" t="s">
        <v>6124</v>
      </c>
      <c r="B3116" t="s">
        <v>51</v>
      </c>
      <c r="C3116" t="s">
        <v>5065</v>
      </c>
      <c r="D3116" t="s">
        <v>1764</v>
      </c>
      <c r="E3116" s="103">
        <v>4.0923228075294924</v>
      </c>
      <c r="F3116" s="103">
        <v>680752</v>
      </c>
      <c r="G3116" s="103">
        <v>10</v>
      </c>
      <c r="H3116" t="s">
        <v>54</v>
      </c>
      <c r="I3116" s="103"/>
    </row>
    <row r="3117" spans="1:9" x14ac:dyDescent="0.3">
      <c r="A3117" t="s">
        <v>6125</v>
      </c>
      <c r="B3117" t="s">
        <v>51</v>
      </c>
      <c r="C3117" t="s">
        <v>5065</v>
      </c>
      <c r="D3117" t="s">
        <v>340</v>
      </c>
      <c r="E3117" s="103">
        <v>1.0312685206078414</v>
      </c>
      <c r="F3117" s="103">
        <v>680752</v>
      </c>
      <c r="G3117" s="103">
        <v>10</v>
      </c>
      <c r="H3117" t="s">
        <v>54</v>
      </c>
      <c r="I3117" s="103"/>
    </row>
    <row r="3118" spans="1:9" x14ac:dyDescent="0.3">
      <c r="A3118" t="s">
        <v>6126</v>
      </c>
      <c r="B3118" t="s">
        <v>51</v>
      </c>
      <c r="C3118" t="s">
        <v>5065</v>
      </c>
      <c r="D3118" t="s">
        <v>777</v>
      </c>
      <c r="E3118" s="103">
        <v>9.256759583619715</v>
      </c>
      <c r="F3118" s="103">
        <v>680752</v>
      </c>
      <c r="G3118" s="103">
        <v>10</v>
      </c>
      <c r="H3118" t="s">
        <v>54</v>
      </c>
      <c r="I3118" s="103"/>
    </row>
    <row r="3119" spans="1:9" x14ac:dyDescent="0.3">
      <c r="A3119" t="s">
        <v>6127</v>
      </c>
      <c r="B3119" t="s">
        <v>51</v>
      </c>
      <c r="C3119" t="s">
        <v>5065</v>
      </c>
      <c r="D3119" t="s">
        <v>776</v>
      </c>
      <c r="E3119" s="103">
        <v>23.509733482883373</v>
      </c>
      <c r="F3119" s="103">
        <v>680752</v>
      </c>
      <c r="G3119" s="103">
        <v>10</v>
      </c>
      <c r="H3119" t="s">
        <v>54</v>
      </c>
      <c r="I3119" s="103"/>
    </row>
    <row r="3120" spans="1:9" x14ac:dyDescent="0.3">
      <c r="A3120" t="s">
        <v>6131</v>
      </c>
      <c r="B3120" t="s">
        <v>51</v>
      </c>
      <c r="C3120" t="s">
        <v>5066</v>
      </c>
      <c r="D3120" t="s">
        <v>40</v>
      </c>
      <c r="E3120" s="103">
        <v>0.95839133537874421</v>
      </c>
      <c r="F3120" s="103">
        <v>680752</v>
      </c>
      <c r="G3120" s="103">
        <v>10</v>
      </c>
      <c r="H3120" t="s">
        <v>54</v>
      </c>
      <c r="I3120" s="103"/>
    </row>
    <row r="3121" spans="1:9" x14ac:dyDescent="0.3">
      <c r="A3121" t="s">
        <v>6132</v>
      </c>
      <c r="B3121" t="s">
        <v>51</v>
      </c>
      <c r="C3121" t="s">
        <v>5066</v>
      </c>
      <c r="D3121" t="s">
        <v>5064</v>
      </c>
      <c r="E3121" s="103">
        <v>1.4807640950824532</v>
      </c>
      <c r="F3121" s="103">
        <v>680752</v>
      </c>
      <c r="G3121" s="103">
        <v>10</v>
      </c>
      <c r="H3121" t="s">
        <v>54</v>
      </c>
      <c r="I3121" s="103"/>
    </row>
    <row r="3122" spans="1:9" x14ac:dyDescent="0.3">
      <c r="A3122" t="s">
        <v>6133</v>
      </c>
      <c r="B3122" t="s">
        <v>51</v>
      </c>
      <c r="C3122" t="s">
        <v>5066</v>
      </c>
      <c r="D3122" t="s">
        <v>5065</v>
      </c>
      <c r="E3122" s="103">
        <v>0.96035093789757153</v>
      </c>
      <c r="F3122" s="103">
        <v>680752</v>
      </c>
      <c r="G3122" s="103">
        <v>10</v>
      </c>
      <c r="H3122" t="s">
        <v>54</v>
      </c>
      <c r="I3122" s="103"/>
    </row>
    <row r="3123" spans="1:9" x14ac:dyDescent="0.3">
      <c r="A3123" t="s">
        <v>6134</v>
      </c>
      <c r="B3123" t="s">
        <v>51</v>
      </c>
      <c r="C3123" t="s">
        <v>5066</v>
      </c>
      <c r="D3123" t="s">
        <v>5066</v>
      </c>
      <c r="E3123" s="103">
        <v>1</v>
      </c>
      <c r="F3123" s="103">
        <v>680752</v>
      </c>
      <c r="G3123" s="103">
        <v>10</v>
      </c>
      <c r="H3123" t="s">
        <v>54</v>
      </c>
      <c r="I3123" s="103"/>
    </row>
    <row r="3124" spans="1:9" x14ac:dyDescent="0.3">
      <c r="A3124" t="s">
        <v>6135</v>
      </c>
      <c r="B3124" t="s">
        <v>51</v>
      </c>
      <c r="C3124" t="s">
        <v>5066</v>
      </c>
      <c r="D3124" t="s">
        <v>42</v>
      </c>
      <c r="E3124" s="103">
        <v>12.846924885376149</v>
      </c>
      <c r="F3124" s="103">
        <v>680752</v>
      </c>
      <c r="G3124" s="103">
        <v>10</v>
      </c>
      <c r="H3124" t="s">
        <v>54</v>
      </c>
      <c r="I3124" s="103"/>
    </row>
    <row r="3125" spans="1:9" x14ac:dyDescent="0.3">
      <c r="A3125" t="s">
        <v>6136</v>
      </c>
      <c r="B3125" t="s">
        <v>51</v>
      </c>
      <c r="C3125" t="s">
        <v>5066</v>
      </c>
      <c r="D3125" t="s">
        <v>1763</v>
      </c>
      <c r="E3125" s="103">
        <v>13.832586456989086</v>
      </c>
      <c r="F3125" s="103">
        <v>680752</v>
      </c>
      <c r="G3125" s="103">
        <v>10</v>
      </c>
      <c r="H3125" t="s">
        <v>54</v>
      </c>
      <c r="I3125" s="103"/>
    </row>
    <row r="3126" spans="1:9" x14ac:dyDescent="0.3">
      <c r="A3126" t="s">
        <v>6137</v>
      </c>
      <c r="B3126" t="s">
        <v>51</v>
      </c>
      <c r="C3126" t="s">
        <v>5066</v>
      </c>
      <c r="D3126" t="s">
        <v>1764</v>
      </c>
      <c r="E3126" s="103">
        <v>4.052172558340656</v>
      </c>
      <c r="F3126" s="103">
        <v>680752</v>
      </c>
      <c r="G3126" s="103">
        <v>10</v>
      </c>
      <c r="H3126" t="s">
        <v>54</v>
      </c>
      <c r="I3126" s="103"/>
    </row>
    <row r="3127" spans="1:9" x14ac:dyDescent="0.3">
      <c r="A3127" t="s">
        <v>6138</v>
      </c>
      <c r="B3127" t="s">
        <v>51</v>
      </c>
      <c r="C3127" t="s">
        <v>5066</v>
      </c>
      <c r="D3127" t="s">
        <v>340</v>
      </c>
      <c r="E3127" s="103">
        <v>0.98793746322778186</v>
      </c>
      <c r="F3127" s="103">
        <v>680752</v>
      </c>
      <c r="G3127" s="103">
        <v>10</v>
      </c>
      <c r="H3127" t="s">
        <v>54</v>
      </c>
      <c r="I3127" s="103"/>
    </row>
    <row r="3128" spans="1:9" x14ac:dyDescent="0.3">
      <c r="A3128" t="s">
        <v>6139</v>
      </c>
      <c r="B3128" t="s">
        <v>51</v>
      </c>
      <c r="C3128" t="s">
        <v>5066</v>
      </c>
      <c r="D3128" t="s">
        <v>777</v>
      </c>
      <c r="E3128" s="103">
        <v>8.9591778883930147</v>
      </c>
      <c r="F3128" s="103">
        <v>680752</v>
      </c>
      <c r="G3128" s="103">
        <v>10</v>
      </c>
      <c r="H3128" t="s">
        <v>54</v>
      </c>
      <c r="I3128" s="103"/>
    </row>
    <row r="3129" spans="1:9" x14ac:dyDescent="0.3">
      <c r="A3129" t="s">
        <v>6140</v>
      </c>
      <c r="B3129" t="s">
        <v>51</v>
      </c>
      <c r="C3129" t="s">
        <v>5066</v>
      </c>
      <c r="D3129" t="s">
        <v>776</v>
      </c>
      <c r="E3129" s="103">
        <v>22.726647803420722</v>
      </c>
      <c r="F3129" s="103">
        <v>680752</v>
      </c>
      <c r="G3129" s="103">
        <v>10</v>
      </c>
      <c r="H3129" t="s">
        <v>54</v>
      </c>
      <c r="I3129" s="103"/>
    </row>
    <row r="3130" spans="1:9" x14ac:dyDescent="0.3">
      <c r="A3130" t="s">
        <v>1014</v>
      </c>
      <c r="B3130" t="s">
        <v>51</v>
      </c>
      <c r="C3130" t="s">
        <v>42</v>
      </c>
      <c r="D3130" t="s">
        <v>40</v>
      </c>
      <c r="E3130" s="103">
        <v>0.92258315869016561</v>
      </c>
      <c r="F3130" s="103">
        <v>680752</v>
      </c>
      <c r="G3130" s="103">
        <v>10</v>
      </c>
      <c r="H3130" t="s">
        <v>54</v>
      </c>
      <c r="I3130" s="103"/>
    </row>
    <row r="3131" spans="1:9" x14ac:dyDescent="0.3">
      <c r="A3131" t="s">
        <v>6141</v>
      </c>
      <c r="B3131" t="s">
        <v>51</v>
      </c>
      <c r="C3131" t="s">
        <v>42</v>
      </c>
      <c r="D3131" t="s">
        <v>5064</v>
      </c>
      <c r="E3131" s="103">
        <v>1.0007124925954924</v>
      </c>
      <c r="F3131" s="103">
        <v>680752</v>
      </c>
      <c r="G3131" s="103">
        <v>10</v>
      </c>
      <c r="H3131" t="s">
        <v>54</v>
      </c>
      <c r="I3131" s="103"/>
    </row>
    <row r="3132" spans="1:9" x14ac:dyDescent="0.3">
      <c r="A3132" t="s">
        <v>6142</v>
      </c>
      <c r="B3132" t="s">
        <v>51</v>
      </c>
      <c r="C3132" t="s">
        <v>42</v>
      </c>
      <c r="D3132" t="s">
        <v>5065</v>
      </c>
      <c r="E3132" s="103">
        <v>0.92362029646543309</v>
      </c>
      <c r="F3132" s="103">
        <v>680752</v>
      </c>
      <c r="G3132" s="103">
        <v>10</v>
      </c>
      <c r="H3132" t="s">
        <v>54</v>
      </c>
      <c r="I3132" s="103"/>
    </row>
    <row r="3133" spans="1:9" x14ac:dyDescent="0.3">
      <c r="A3133" t="s">
        <v>6143</v>
      </c>
      <c r="B3133" t="s">
        <v>51</v>
      </c>
      <c r="C3133" t="s">
        <v>42</v>
      </c>
      <c r="D3133" t="s">
        <v>5066</v>
      </c>
      <c r="E3133" s="103">
        <v>0.96306879466248319</v>
      </c>
      <c r="F3133" s="103">
        <v>680752</v>
      </c>
      <c r="G3133" s="103">
        <v>10</v>
      </c>
      <c r="H3133" t="s">
        <v>54</v>
      </c>
      <c r="I3133" s="103"/>
    </row>
    <row r="3134" spans="1:9" x14ac:dyDescent="0.3">
      <c r="A3134" t="s">
        <v>1012</v>
      </c>
      <c r="B3134" t="s">
        <v>51</v>
      </c>
      <c r="C3134" t="s">
        <v>42</v>
      </c>
      <c r="D3134" t="s">
        <v>42</v>
      </c>
      <c r="E3134" s="103">
        <v>1</v>
      </c>
      <c r="F3134" s="103">
        <v>680752</v>
      </c>
      <c r="G3134" s="103">
        <v>10</v>
      </c>
      <c r="H3134" t="s">
        <v>54</v>
      </c>
      <c r="I3134" s="103"/>
    </row>
    <row r="3135" spans="1:9" x14ac:dyDescent="0.3">
      <c r="A3135" t="s">
        <v>2091</v>
      </c>
      <c r="B3135" t="s">
        <v>51</v>
      </c>
      <c r="C3135" t="s">
        <v>42</v>
      </c>
      <c r="D3135" t="s">
        <v>1763</v>
      </c>
      <c r="E3135" s="103">
        <v>1.0395912581951028</v>
      </c>
      <c r="F3135" s="103">
        <v>680752</v>
      </c>
      <c r="G3135" s="103">
        <v>10</v>
      </c>
      <c r="H3135" t="s">
        <v>54</v>
      </c>
      <c r="I3135" s="103"/>
    </row>
    <row r="3136" spans="1:9" x14ac:dyDescent="0.3">
      <c r="A3136" t="s">
        <v>2092</v>
      </c>
      <c r="B3136" t="s">
        <v>51</v>
      </c>
      <c r="C3136" t="s">
        <v>42</v>
      </c>
      <c r="D3136" t="s">
        <v>1764</v>
      </c>
      <c r="E3136" s="103">
        <v>0.91084332058008011</v>
      </c>
      <c r="F3136" s="103">
        <v>680752</v>
      </c>
      <c r="G3136" s="103">
        <v>10</v>
      </c>
      <c r="H3136" t="s">
        <v>54</v>
      </c>
      <c r="I3136" s="103"/>
    </row>
    <row r="3137" spans="1:9" x14ac:dyDescent="0.3">
      <c r="A3137" t="s">
        <v>1013</v>
      </c>
      <c r="B3137" t="s">
        <v>51</v>
      </c>
      <c r="C3137" t="s">
        <v>42</v>
      </c>
      <c r="D3137" t="s">
        <v>340</v>
      </c>
      <c r="E3137" s="103">
        <v>0.94960523037895728</v>
      </c>
      <c r="F3137" s="103">
        <v>680752</v>
      </c>
      <c r="G3137" s="103">
        <v>10</v>
      </c>
      <c r="H3137" t="s">
        <v>54</v>
      </c>
      <c r="I3137" s="103"/>
    </row>
    <row r="3138" spans="1:9" x14ac:dyDescent="0.3">
      <c r="A3138" t="s">
        <v>740</v>
      </c>
      <c r="B3138" t="s">
        <v>51</v>
      </c>
      <c r="C3138" t="s">
        <v>42</v>
      </c>
      <c r="D3138" t="s">
        <v>777</v>
      </c>
      <c r="E3138" s="103">
        <v>7.946892397150874</v>
      </c>
      <c r="F3138" s="103">
        <v>680752</v>
      </c>
      <c r="G3138" s="103">
        <v>10</v>
      </c>
      <c r="H3138" t="s">
        <v>54</v>
      </c>
      <c r="I3138" s="103"/>
    </row>
    <row r="3139" spans="1:9" x14ac:dyDescent="0.3">
      <c r="A3139" t="s">
        <v>744</v>
      </c>
      <c r="B3139" t="s">
        <v>51</v>
      </c>
      <c r="C3139" t="s">
        <v>42</v>
      </c>
      <c r="D3139" t="s">
        <v>776</v>
      </c>
      <c r="E3139" s="103">
        <v>20.241117780351367</v>
      </c>
      <c r="F3139" s="103">
        <v>680752</v>
      </c>
      <c r="G3139" s="103">
        <v>10</v>
      </c>
      <c r="H3139" t="s">
        <v>54</v>
      </c>
      <c r="I3139" s="103"/>
    </row>
    <row r="3140" spans="1:9" x14ac:dyDescent="0.3">
      <c r="A3140" t="s">
        <v>1023</v>
      </c>
      <c r="B3140" t="s">
        <v>51</v>
      </c>
      <c r="C3140" t="s">
        <v>58</v>
      </c>
      <c r="D3140" t="s">
        <v>40</v>
      </c>
      <c r="E3140" s="103">
        <v>8.1520984777394584E-2</v>
      </c>
      <c r="F3140" s="103">
        <v>680752</v>
      </c>
      <c r="G3140" s="103">
        <v>10</v>
      </c>
      <c r="H3140" t="s">
        <v>54</v>
      </c>
      <c r="I3140" s="103"/>
    </row>
    <row r="3141" spans="1:9" x14ac:dyDescent="0.3">
      <c r="A3141" t="s">
        <v>6128</v>
      </c>
      <c r="B3141" t="s">
        <v>51</v>
      </c>
      <c r="C3141" t="s">
        <v>58</v>
      </c>
      <c r="D3141" t="s">
        <v>5064</v>
      </c>
      <c r="E3141" s="103">
        <v>0.38857738580827889</v>
      </c>
      <c r="F3141" s="103">
        <v>680752</v>
      </c>
      <c r="G3141" s="103">
        <v>10</v>
      </c>
      <c r="H3141" t="s">
        <v>54</v>
      </c>
      <c r="I3141" s="103"/>
    </row>
    <row r="3142" spans="1:9" x14ac:dyDescent="0.3">
      <c r="A3142" t="s">
        <v>6129</v>
      </c>
      <c r="B3142" t="s">
        <v>51</v>
      </c>
      <c r="C3142" t="s">
        <v>58</v>
      </c>
      <c r="D3142" t="s">
        <v>5065</v>
      </c>
      <c r="E3142" s="103">
        <v>8.2655621820600392E-2</v>
      </c>
      <c r="F3142" s="103">
        <v>680752</v>
      </c>
      <c r="G3142" s="103">
        <v>10</v>
      </c>
      <c r="H3142" t="s">
        <v>54</v>
      </c>
      <c r="I3142" s="103"/>
    </row>
    <row r="3143" spans="1:9" x14ac:dyDescent="0.3">
      <c r="A3143" t="s">
        <v>6130</v>
      </c>
      <c r="B3143" t="s">
        <v>51</v>
      </c>
      <c r="C3143" t="s">
        <v>58</v>
      </c>
      <c r="D3143" t="s">
        <v>5066</v>
      </c>
      <c r="E3143" s="103">
        <v>8.6861053949451608E-2</v>
      </c>
      <c r="F3143" s="103">
        <v>680752</v>
      </c>
      <c r="G3143" s="103">
        <v>10</v>
      </c>
      <c r="H3143" t="s">
        <v>54</v>
      </c>
      <c r="I3143" s="103"/>
    </row>
    <row r="3144" spans="1:9" x14ac:dyDescent="0.3">
      <c r="A3144" t="s">
        <v>1021</v>
      </c>
      <c r="B3144" t="s">
        <v>51</v>
      </c>
      <c r="C3144" t="s">
        <v>58</v>
      </c>
      <c r="D3144" t="s">
        <v>42</v>
      </c>
      <c r="E3144" s="103">
        <v>7.973798536379257</v>
      </c>
      <c r="F3144" s="103">
        <v>680752</v>
      </c>
      <c r="G3144" s="103">
        <v>10</v>
      </c>
      <c r="H3144" t="s">
        <v>54</v>
      </c>
      <c r="I3144" s="103"/>
    </row>
    <row r="3145" spans="1:9" x14ac:dyDescent="0.3">
      <c r="A3145" t="s">
        <v>2111</v>
      </c>
      <c r="B3145" t="s">
        <v>51</v>
      </c>
      <c r="C3145" t="s">
        <v>58</v>
      </c>
      <c r="D3145" t="s">
        <v>1763</v>
      </c>
      <c r="E3145" s="103">
        <v>9.3579197755913377</v>
      </c>
      <c r="F3145" s="103">
        <v>680752</v>
      </c>
      <c r="G3145" s="103">
        <v>10</v>
      </c>
      <c r="H3145" t="s">
        <v>54</v>
      </c>
      <c r="I3145" s="103"/>
    </row>
    <row r="3146" spans="1:9" x14ac:dyDescent="0.3">
      <c r="A3146" t="s">
        <v>2112</v>
      </c>
      <c r="B3146" t="s">
        <v>51</v>
      </c>
      <c r="C3146" t="s">
        <v>58</v>
      </c>
      <c r="D3146" t="s">
        <v>1764</v>
      </c>
      <c r="E3146" s="103">
        <v>2.7197509086538028</v>
      </c>
      <c r="F3146" s="103">
        <v>680752</v>
      </c>
      <c r="G3146" s="103">
        <v>10</v>
      </c>
      <c r="H3146" t="s">
        <v>54</v>
      </c>
      <c r="I3146" s="103"/>
    </row>
    <row r="3147" spans="1:9" x14ac:dyDescent="0.3">
      <c r="A3147" t="s">
        <v>1022</v>
      </c>
      <c r="B3147" t="s">
        <v>51</v>
      </c>
      <c r="C3147" t="s">
        <v>58</v>
      </c>
      <c r="D3147" t="s">
        <v>340</v>
      </c>
      <c r="E3147" s="103">
        <v>8.2726333608997296E-2</v>
      </c>
      <c r="F3147" s="103">
        <v>680752</v>
      </c>
      <c r="G3147" s="103">
        <v>10</v>
      </c>
      <c r="H3147" t="s">
        <v>54</v>
      </c>
      <c r="I3147" s="103"/>
    </row>
    <row r="3148" spans="1:9" x14ac:dyDescent="0.3">
      <c r="A3148" t="s">
        <v>758</v>
      </c>
      <c r="B3148" t="s">
        <v>51</v>
      </c>
      <c r="C3148" t="s">
        <v>58</v>
      </c>
      <c r="D3148" t="s">
        <v>777</v>
      </c>
      <c r="E3148" s="103">
        <v>1.3670460642747142</v>
      </c>
      <c r="F3148" s="103">
        <v>680752</v>
      </c>
      <c r="G3148" s="103">
        <v>10</v>
      </c>
      <c r="H3148" t="s">
        <v>54</v>
      </c>
      <c r="I3148" s="103"/>
    </row>
    <row r="3149" spans="1:9" x14ac:dyDescent="0.3">
      <c r="A3149" t="s">
        <v>759</v>
      </c>
      <c r="B3149" t="s">
        <v>51</v>
      </c>
      <c r="C3149" t="s">
        <v>58</v>
      </c>
      <c r="D3149" t="s">
        <v>776</v>
      </c>
      <c r="E3149" s="103">
        <v>3.4858809541631621</v>
      </c>
      <c r="F3149" s="103">
        <v>680752</v>
      </c>
      <c r="G3149" s="103">
        <v>10</v>
      </c>
      <c r="H3149" t="s">
        <v>54</v>
      </c>
      <c r="I3149" s="103"/>
    </row>
    <row r="3150" spans="1:9" x14ac:dyDescent="0.3">
      <c r="A3150" t="s">
        <v>2093</v>
      </c>
      <c r="B3150" t="s">
        <v>51</v>
      </c>
      <c r="C3150" t="s">
        <v>1763</v>
      </c>
      <c r="D3150" t="s">
        <v>40</v>
      </c>
      <c r="E3150" s="103">
        <v>0.88555674424091935</v>
      </c>
      <c r="F3150" s="103">
        <v>680752</v>
      </c>
      <c r="G3150" s="103">
        <v>10</v>
      </c>
      <c r="H3150" t="s">
        <v>54</v>
      </c>
      <c r="I3150" s="103"/>
    </row>
    <row r="3151" spans="1:9" x14ac:dyDescent="0.3">
      <c r="A3151" t="s">
        <v>6144</v>
      </c>
      <c r="B3151" t="s">
        <v>51</v>
      </c>
      <c r="C3151" t="s">
        <v>1763</v>
      </c>
      <c r="D3151" t="s">
        <v>5064</v>
      </c>
      <c r="E3151" s="103">
        <v>0.96156860947448453</v>
      </c>
      <c r="F3151" s="103">
        <v>680752</v>
      </c>
      <c r="G3151" s="103">
        <v>10</v>
      </c>
      <c r="H3151" t="s">
        <v>54</v>
      </c>
      <c r="I3151" s="103"/>
    </row>
    <row r="3152" spans="1:9" x14ac:dyDescent="0.3">
      <c r="A3152" t="s">
        <v>6145</v>
      </c>
      <c r="B3152" t="s">
        <v>51</v>
      </c>
      <c r="C3152" t="s">
        <v>1763</v>
      </c>
      <c r="D3152" t="s">
        <v>5065</v>
      </c>
      <c r="E3152" s="103">
        <v>0.8865619150530305</v>
      </c>
      <c r="F3152" s="103">
        <v>680752</v>
      </c>
      <c r="G3152" s="103">
        <v>10</v>
      </c>
      <c r="H3152" t="s">
        <v>54</v>
      </c>
      <c r="I3152" s="103"/>
    </row>
    <row r="3153" spans="1:9" x14ac:dyDescent="0.3">
      <c r="A3153" t="s">
        <v>6146</v>
      </c>
      <c r="B3153" t="s">
        <v>51</v>
      </c>
      <c r="C3153" t="s">
        <v>1763</v>
      </c>
      <c r="D3153" t="s">
        <v>5066</v>
      </c>
      <c r="E3153" s="103">
        <v>0.92442498678780827</v>
      </c>
      <c r="F3153" s="103">
        <v>680752</v>
      </c>
      <c r="G3153" s="103">
        <v>10</v>
      </c>
      <c r="H3153" t="s">
        <v>54</v>
      </c>
      <c r="I3153" s="103"/>
    </row>
    <row r="3154" spans="1:9" x14ac:dyDescent="0.3">
      <c r="A3154" t="s">
        <v>2094</v>
      </c>
      <c r="B3154" t="s">
        <v>51</v>
      </c>
      <c r="C3154" t="s">
        <v>1763</v>
      </c>
      <c r="D3154" t="s">
        <v>42</v>
      </c>
      <c r="E3154" s="103">
        <v>0.96242016457110691</v>
      </c>
      <c r="F3154" s="103">
        <v>680752</v>
      </c>
      <c r="G3154" s="103">
        <v>10</v>
      </c>
      <c r="H3154" t="s">
        <v>54</v>
      </c>
      <c r="I3154" s="103"/>
    </row>
    <row r="3155" spans="1:9" x14ac:dyDescent="0.3">
      <c r="A3155" t="s">
        <v>2095</v>
      </c>
      <c r="B3155" t="s">
        <v>51</v>
      </c>
      <c r="C3155" t="s">
        <v>1763</v>
      </c>
      <c r="D3155" t="s">
        <v>1763</v>
      </c>
      <c r="E3155" s="103">
        <v>1</v>
      </c>
      <c r="F3155" s="103">
        <v>680752</v>
      </c>
      <c r="G3155" s="103">
        <v>10</v>
      </c>
      <c r="H3155" t="s">
        <v>54</v>
      </c>
      <c r="I3155" s="103"/>
    </row>
    <row r="3156" spans="1:9" x14ac:dyDescent="0.3">
      <c r="A3156" t="s">
        <v>2096</v>
      </c>
      <c r="B3156" t="s">
        <v>51</v>
      </c>
      <c r="C3156" t="s">
        <v>1763</v>
      </c>
      <c r="D3156" t="s">
        <v>1764</v>
      </c>
      <c r="E3156" s="103">
        <v>0.87518000848922917</v>
      </c>
      <c r="F3156" s="103">
        <v>680752</v>
      </c>
      <c r="G3156" s="103">
        <v>10</v>
      </c>
      <c r="H3156" t="s">
        <v>54</v>
      </c>
      <c r="I3156" s="103"/>
    </row>
    <row r="3157" spans="1:9" x14ac:dyDescent="0.3">
      <c r="A3157" t="s">
        <v>2097</v>
      </c>
      <c r="B3157" t="s">
        <v>51</v>
      </c>
      <c r="C3157" t="s">
        <v>1763</v>
      </c>
      <c r="D3157" t="s">
        <v>340</v>
      </c>
      <c r="E3157" s="103">
        <v>0.91174745934851464</v>
      </c>
      <c r="F3157" s="103">
        <v>680752</v>
      </c>
      <c r="G3157" s="103">
        <v>10</v>
      </c>
      <c r="H3157" t="s">
        <v>54</v>
      </c>
      <c r="I3157" s="103"/>
    </row>
    <row r="3158" spans="1:9" x14ac:dyDescent="0.3">
      <c r="A3158" t="s">
        <v>2098</v>
      </c>
      <c r="B3158" t="s">
        <v>51</v>
      </c>
      <c r="C3158" t="s">
        <v>1763</v>
      </c>
      <c r="D3158" t="s">
        <v>777</v>
      </c>
      <c r="E3158" s="103">
        <v>7.6516027077124606</v>
      </c>
      <c r="F3158" s="103">
        <v>680752</v>
      </c>
      <c r="G3158" s="103">
        <v>10</v>
      </c>
      <c r="H3158" t="s">
        <v>54</v>
      </c>
      <c r="I3158" s="103"/>
    </row>
    <row r="3159" spans="1:9" x14ac:dyDescent="0.3">
      <c r="A3159" t="s">
        <v>2099</v>
      </c>
      <c r="B3159" t="s">
        <v>51</v>
      </c>
      <c r="C3159" t="s">
        <v>1763</v>
      </c>
      <c r="D3159" t="s">
        <v>776</v>
      </c>
      <c r="E3159" s="103">
        <v>19.487017462737025</v>
      </c>
      <c r="F3159" s="103">
        <v>680752</v>
      </c>
      <c r="G3159" s="103">
        <v>10</v>
      </c>
      <c r="H3159" t="s">
        <v>54</v>
      </c>
      <c r="I3159" s="103"/>
    </row>
    <row r="3160" spans="1:9" x14ac:dyDescent="0.3">
      <c r="A3160" t="s">
        <v>2100</v>
      </c>
      <c r="B3160" t="s">
        <v>51</v>
      </c>
      <c r="C3160" t="s">
        <v>1764</v>
      </c>
      <c r="D3160" t="s">
        <v>40</v>
      </c>
      <c r="E3160" s="103">
        <v>1.0257168698445924</v>
      </c>
      <c r="F3160" s="103">
        <v>680752</v>
      </c>
      <c r="G3160" s="103">
        <v>10</v>
      </c>
      <c r="H3160" t="s">
        <v>54</v>
      </c>
      <c r="I3160" s="103"/>
    </row>
    <row r="3161" spans="1:9" x14ac:dyDescent="0.3">
      <c r="A3161" t="s">
        <v>6147</v>
      </c>
      <c r="B3161" t="s">
        <v>51</v>
      </c>
      <c r="C3161" t="s">
        <v>1764</v>
      </c>
      <c r="D3161" t="s">
        <v>5064</v>
      </c>
      <c r="E3161" s="103">
        <v>1.1425882155188425</v>
      </c>
      <c r="F3161" s="103">
        <v>680752</v>
      </c>
      <c r="G3161" s="103">
        <v>10</v>
      </c>
      <c r="H3161" t="s">
        <v>54</v>
      </c>
      <c r="I3161" s="103"/>
    </row>
    <row r="3162" spans="1:9" x14ac:dyDescent="0.3">
      <c r="A3162" t="s">
        <v>6148</v>
      </c>
      <c r="B3162" t="s">
        <v>51</v>
      </c>
      <c r="C3162" t="s">
        <v>1764</v>
      </c>
      <c r="D3162" t="s">
        <v>5065</v>
      </c>
      <c r="E3162" s="103">
        <v>1.0268480119932966</v>
      </c>
      <c r="F3162" s="103">
        <v>680752</v>
      </c>
      <c r="G3162" s="103">
        <v>10</v>
      </c>
      <c r="H3162" t="s">
        <v>54</v>
      </c>
      <c r="I3162" s="103"/>
    </row>
    <row r="3163" spans="1:9" x14ac:dyDescent="0.3">
      <c r="A3163" t="s">
        <v>6149</v>
      </c>
      <c r="B3163" t="s">
        <v>51</v>
      </c>
      <c r="C3163" t="s">
        <v>1764</v>
      </c>
      <c r="D3163" t="s">
        <v>5066</v>
      </c>
      <c r="E3163" s="103">
        <v>1.0718746023212731</v>
      </c>
      <c r="F3163" s="103">
        <v>680752</v>
      </c>
      <c r="G3163" s="103">
        <v>10</v>
      </c>
      <c r="H3163" t="s">
        <v>54</v>
      </c>
      <c r="I3163" s="103"/>
    </row>
    <row r="3164" spans="1:9" x14ac:dyDescent="0.3">
      <c r="A3164" t="s">
        <v>2101</v>
      </c>
      <c r="B3164" t="s">
        <v>51</v>
      </c>
      <c r="C3164" t="s">
        <v>1764</v>
      </c>
      <c r="D3164" t="s">
        <v>42</v>
      </c>
      <c r="E3164" s="103">
        <v>1.6263438062311841</v>
      </c>
      <c r="F3164" s="103">
        <v>680752</v>
      </c>
      <c r="G3164" s="103">
        <v>10</v>
      </c>
      <c r="H3164" t="s">
        <v>54</v>
      </c>
      <c r="I3164" s="103"/>
    </row>
    <row r="3165" spans="1:9" x14ac:dyDescent="0.3">
      <c r="A3165" t="s">
        <v>2102</v>
      </c>
      <c r="B3165" t="s">
        <v>51</v>
      </c>
      <c r="C3165" t="s">
        <v>1764</v>
      </c>
      <c r="D3165" t="s">
        <v>1763</v>
      </c>
      <c r="E3165" s="103">
        <v>1.5988118253911936</v>
      </c>
      <c r="F3165" s="103">
        <v>680752</v>
      </c>
      <c r="G3165" s="103">
        <v>10</v>
      </c>
      <c r="H3165" t="s">
        <v>54</v>
      </c>
      <c r="I3165" s="103"/>
    </row>
    <row r="3166" spans="1:9" x14ac:dyDescent="0.3">
      <c r="A3166" t="s">
        <v>2103</v>
      </c>
      <c r="B3166" t="s">
        <v>51</v>
      </c>
      <c r="C3166" t="s">
        <v>1764</v>
      </c>
      <c r="D3166" t="s">
        <v>1764</v>
      </c>
      <c r="E3166" s="103">
        <v>1</v>
      </c>
      <c r="F3166" s="103">
        <v>680752</v>
      </c>
      <c r="G3166" s="103">
        <v>10</v>
      </c>
      <c r="H3166" t="s">
        <v>54</v>
      </c>
      <c r="I3166" s="103"/>
    </row>
    <row r="3167" spans="1:9" x14ac:dyDescent="0.3">
      <c r="A3167" t="s">
        <v>2104</v>
      </c>
      <c r="B3167" t="s">
        <v>51</v>
      </c>
      <c r="C3167" t="s">
        <v>1764</v>
      </c>
      <c r="D3167" t="s">
        <v>340</v>
      </c>
      <c r="E3167" s="103">
        <v>1.0581948087443009</v>
      </c>
      <c r="F3167" s="103">
        <v>680752</v>
      </c>
      <c r="G3167" s="103">
        <v>10</v>
      </c>
      <c r="H3167" t="s">
        <v>54</v>
      </c>
      <c r="I3167" s="103"/>
    </row>
    <row r="3168" spans="1:9" x14ac:dyDescent="0.3">
      <c r="A3168" t="s">
        <v>2105</v>
      </c>
      <c r="B3168" t="s">
        <v>51</v>
      </c>
      <c r="C3168" t="s">
        <v>1764</v>
      </c>
      <c r="D3168" t="s">
        <v>777</v>
      </c>
      <c r="E3168" s="103">
        <v>8.5525850592320136</v>
      </c>
      <c r="F3168" s="103">
        <v>680752</v>
      </c>
      <c r="G3168" s="103">
        <v>10</v>
      </c>
      <c r="H3168" t="s">
        <v>54</v>
      </c>
      <c r="I3168" s="103"/>
    </row>
    <row r="3169" spans="1:9" x14ac:dyDescent="0.3">
      <c r="A3169" t="s">
        <v>2106</v>
      </c>
      <c r="B3169" t="s">
        <v>51</v>
      </c>
      <c r="C3169" t="s">
        <v>1764</v>
      </c>
      <c r="D3169" t="s">
        <v>776</v>
      </c>
      <c r="E3169" s="103">
        <v>21.840080051138642</v>
      </c>
      <c r="F3169" s="103">
        <v>680752</v>
      </c>
      <c r="G3169" s="103">
        <v>10</v>
      </c>
      <c r="H3169" t="s">
        <v>54</v>
      </c>
      <c r="I3169" s="103"/>
    </row>
    <row r="3170" spans="1:9" x14ac:dyDescent="0.3">
      <c r="A3170" t="s">
        <v>1017</v>
      </c>
      <c r="B3170" t="s">
        <v>51</v>
      </c>
      <c r="C3170" t="s">
        <v>340</v>
      </c>
      <c r="D3170" t="s">
        <v>40</v>
      </c>
      <c r="E3170" s="103">
        <v>0.97893924097044094</v>
      </c>
      <c r="F3170" s="103">
        <v>680752</v>
      </c>
      <c r="G3170" s="103">
        <v>10</v>
      </c>
      <c r="H3170" t="s">
        <v>54</v>
      </c>
      <c r="I3170" s="103"/>
    </row>
    <row r="3171" spans="1:9" x14ac:dyDescent="0.3">
      <c r="A3171" t="s">
        <v>6150</v>
      </c>
      <c r="B3171" t="s">
        <v>51</v>
      </c>
      <c r="C3171" t="s">
        <v>340</v>
      </c>
      <c r="D3171" t="s">
        <v>5064</v>
      </c>
      <c r="E3171" s="103">
        <v>1.492067740936742</v>
      </c>
      <c r="F3171" s="103">
        <v>680752</v>
      </c>
      <c r="G3171" s="103">
        <v>10</v>
      </c>
      <c r="H3171" t="s">
        <v>54</v>
      </c>
      <c r="I3171" s="103"/>
    </row>
    <row r="3172" spans="1:9" x14ac:dyDescent="0.3">
      <c r="A3172" t="s">
        <v>6151</v>
      </c>
      <c r="B3172" t="s">
        <v>51</v>
      </c>
      <c r="C3172" t="s">
        <v>340</v>
      </c>
      <c r="D3172" t="s">
        <v>5065</v>
      </c>
      <c r="E3172" s="103">
        <v>0.98102328955126827</v>
      </c>
      <c r="F3172" s="103">
        <v>680752</v>
      </c>
      <c r="G3172" s="103">
        <v>10</v>
      </c>
      <c r="H3172" t="s">
        <v>54</v>
      </c>
      <c r="I3172" s="103"/>
    </row>
    <row r="3173" spans="1:9" x14ac:dyDescent="0.3">
      <c r="A3173" t="s">
        <v>6152</v>
      </c>
      <c r="B3173" t="s">
        <v>51</v>
      </c>
      <c r="C3173" t="s">
        <v>340</v>
      </c>
      <c r="D3173" t="s">
        <v>5066</v>
      </c>
      <c r="E3173" s="103">
        <v>1.021134666894725</v>
      </c>
      <c r="F3173" s="103">
        <v>680752</v>
      </c>
      <c r="G3173" s="103">
        <v>10</v>
      </c>
      <c r="H3173" t="s">
        <v>54</v>
      </c>
      <c r="I3173" s="103"/>
    </row>
    <row r="3174" spans="1:9" x14ac:dyDescent="0.3">
      <c r="A3174" t="s">
        <v>1015</v>
      </c>
      <c r="B3174" t="s">
        <v>51</v>
      </c>
      <c r="C3174" t="s">
        <v>340</v>
      </c>
      <c r="D3174" t="s">
        <v>42</v>
      </c>
      <c r="E3174" s="103">
        <v>12.021208721588437</v>
      </c>
      <c r="F3174" s="103">
        <v>680752</v>
      </c>
      <c r="G3174" s="103">
        <v>10</v>
      </c>
      <c r="H3174" t="s">
        <v>54</v>
      </c>
      <c r="I3174" s="103"/>
    </row>
    <row r="3175" spans="1:9" x14ac:dyDescent="0.3">
      <c r="A3175" t="s">
        <v>2107</v>
      </c>
      <c r="B3175" t="s">
        <v>51</v>
      </c>
      <c r="C3175" t="s">
        <v>340</v>
      </c>
      <c r="D3175" t="s">
        <v>1763</v>
      </c>
      <c r="E3175" s="103">
        <v>13.131142384336858</v>
      </c>
      <c r="F3175" s="103">
        <v>680752</v>
      </c>
      <c r="G3175" s="103">
        <v>10</v>
      </c>
      <c r="H3175" t="s">
        <v>54</v>
      </c>
      <c r="I3175" s="103"/>
    </row>
    <row r="3176" spans="1:9" x14ac:dyDescent="0.3">
      <c r="A3176" t="s">
        <v>2108</v>
      </c>
      <c r="B3176" t="s">
        <v>51</v>
      </c>
      <c r="C3176" t="s">
        <v>340</v>
      </c>
      <c r="D3176" t="s">
        <v>1764</v>
      </c>
      <c r="E3176" s="103">
        <v>4.0985415916721655</v>
      </c>
      <c r="F3176" s="103">
        <v>680752</v>
      </c>
      <c r="G3176" s="103">
        <v>10</v>
      </c>
      <c r="H3176" t="s">
        <v>54</v>
      </c>
      <c r="I3176" s="103"/>
    </row>
    <row r="3177" spans="1:9" x14ac:dyDescent="0.3">
      <c r="A3177" t="s">
        <v>1016</v>
      </c>
      <c r="B3177" t="s">
        <v>51</v>
      </c>
      <c r="C3177" t="s">
        <v>340</v>
      </c>
      <c r="D3177" t="s">
        <v>340</v>
      </c>
      <c r="E3177" s="103">
        <v>1</v>
      </c>
      <c r="F3177" s="103">
        <v>680752</v>
      </c>
      <c r="G3177" s="103">
        <v>10</v>
      </c>
      <c r="H3177" t="s">
        <v>54</v>
      </c>
      <c r="I3177" s="103"/>
    </row>
    <row r="3178" spans="1:9" x14ac:dyDescent="0.3">
      <c r="A3178" t="s">
        <v>748</v>
      </c>
      <c r="B3178" t="s">
        <v>51</v>
      </c>
      <c r="C3178" t="s">
        <v>340</v>
      </c>
      <c r="D3178" t="s">
        <v>777</v>
      </c>
      <c r="E3178" s="103">
        <v>9.1223969192842436</v>
      </c>
      <c r="F3178" s="103">
        <v>680752</v>
      </c>
      <c r="G3178" s="103">
        <v>10</v>
      </c>
      <c r="H3178" t="s">
        <v>54</v>
      </c>
      <c r="I3178" s="103"/>
    </row>
    <row r="3179" spans="1:9" x14ac:dyDescent="0.3">
      <c r="A3179" t="s">
        <v>752</v>
      </c>
      <c r="B3179" t="s">
        <v>51</v>
      </c>
      <c r="C3179" t="s">
        <v>340</v>
      </c>
      <c r="D3179" t="s">
        <v>776</v>
      </c>
      <c r="E3179" s="103">
        <v>23.166073632998792</v>
      </c>
      <c r="F3179" s="103">
        <v>680752</v>
      </c>
      <c r="G3179" s="103">
        <v>10</v>
      </c>
      <c r="H3179" t="s">
        <v>54</v>
      </c>
      <c r="I3179" s="103"/>
    </row>
    <row r="3180" spans="1:9" x14ac:dyDescent="0.3">
      <c r="A3180" t="s">
        <v>8814</v>
      </c>
      <c r="B3180" t="s">
        <v>51</v>
      </c>
      <c r="C3180" t="s">
        <v>8750</v>
      </c>
      <c r="D3180" t="s">
        <v>40</v>
      </c>
      <c r="E3180" s="103">
        <v>2.8234656991782937E-2</v>
      </c>
      <c r="F3180" s="103">
        <v>680752</v>
      </c>
      <c r="G3180" s="103">
        <v>10</v>
      </c>
      <c r="H3180" t="s">
        <v>54</v>
      </c>
      <c r="I3180" s="103"/>
    </row>
    <row r="3181" spans="1:9" x14ac:dyDescent="0.3">
      <c r="A3181" t="s">
        <v>8966</v>
      </c>
      <c r="B3181" t="s">
        <v>51</v>
      </c>
      <c r="C3181" t="s">
        <v>8750</v>
      </c>
      <c r="D3181" t="s">
        <v>5064</v>
      </c>
      <c r="E3181" s="103">
        <v>2.9864955817990545E-2</v>
      </c>
      <c r="F3181" s="103">
        <v>680752</v>
      </c>
      <c r="G3181" s="103">
        <v>10</v>
      </c>
      <c r="H3181" t="s">
        <v>54</v>
      </c>
      <c r="I3181" s="103"/>
    </row>
    <row r="3182" spans="1:9" x14ac:dyDescent="0.3">
      <c r="A3182" t="s">
        <v>8967</v>
      </c>
      <c r="B3182" t="s">
        <v>51</v>
      </c>
      <c r="C3182" t="s">
        <v>8750</v>
      </c>
      <c r="D3182" t="s">
        <v>5065</v>
      </c>
      <c r="E3182" s="103">
        <v>2.825644123912515E-2</v>
      </c>
      <c r="F3182" s="103">
        <v>680752</v>
      </c>
      <c r="G3182" s="103">
        <v>10</v>
      </c>
      <c r="H3182" t="s">
        <v>54</v>
      </c>
      <c r="I3182" s="103"/>
    </row>
    <row r="3183" spans="1:9" x14ac:dyDescent="0.3">
      <c r="A3183" t="s">
        <v>8968</v>
      </c>
      <c r="B3183" t="s">
        <v>51</v>
      </c>
      <c r="C3183" t="s">
        <v>8750</v>
      </c>
      <c r="D3183" t="s">
        <v>5066</v>
      </c>
      <c r="E3183" s="103">
        <v>2.9485949676544991E-2</v>
      </c>
      <c r="F3183" s="103">
        <v>680752</v>
      </c>
      <c r="G3183" s="103">
        <v>10</v>
      </c>
      <c r="H3183" t="s">
        <v>54</v>
      </c>
      <c r="I3183" s="103"/>
    </row>
    <row r="3184" spans="1:9" x14ac:dyDescent="0.3">
      <c r="A3184" t="s">
        <v>8815</v>
      </c>
      <c r="B3184" t="s">
        <v>51</v>
      </c>
      <c r="C3184" t="s">
        <v>8750</v>
      </c>
      <c r="D3184" t="s">
        <v>42</v>
      </c>
      <c r="E3184" s="103">
        <v>2.9723683014008778E-2</v>
      </c>
      <c r="F3184" s="103">
        <v>680752</v>
      </c>
      <c r="G3184" s="103">
        <v>10</v>
      </c>
      <c r="H3184" t="s">
        <v>54</v>
      </c>
      <c r="I3184" s="103"/>
    </row>
    <row r="3185" spans="1:9" x14ac:dyDescent="0.3">
      <c r="A3185" t="s">
        <v>8816</v>
      </c>
      <c r="B3185" t="s">
        <v>51</v>
      </c>
      <c r="C3185" t="s">
        <v>8750</v>
      </c>
      <c r="D3185" t="s">
        <v>1763</v>
      </c>
      <c r="E3185" s="103">
        <v>3.1383104118423669E-2</v>
      </c>
      <c r="F3185" s="103">
        <v>680752</v>
      </c>
      <c r="G3185" s="103">
        <v>10</v>
      </c>
      <c r="H3185" t="s">
        <v>54</v>
      </c>
      <c r="I3185" s="103"/>
    </row>
    <row r="3186" spans="1:9" x14ac:dyDescent="0.3">
      <c r="A3186" t="s">
        <v>8817</v>
      </c>
      <c r="B3186" t="s">
        <v>51</v>
      </c>
      <c r="C3186" t="s">
        <v>8750</v>
      </c>
      <c r="D3186" t="s">
        <v>1764</v>
      </c>
      <c r="E3186" s="103">
        <v>2.787781200232204E-2</v>
      </c>
      <c r="F3186" s="103">
        <v>680752</v>
      </c>
      <c r="G3186" s="103">
        <v>10</v>
      </c>
      <c r="H3186" t="s">
        <v>54</v>
      </c>
      <c r="I3186" s="103"/>
    </row>
    <row r="3187" spans="1:9" x14ac:dyDescent="0.3">
      <c r="A3187" t="s">
        <v>8818</v>
      </c>
      <c r="B3187" t="s">
        <v>51</v>
      </c>
      <c r="C3187" t="s">
        <v>8750</v>
      </c>
      <c r="D3187" t="s">
        <v>340</v>
      </c>
      <c r="E3187" s="103">
        <v>2.8959791300192456E-2</v>
      </c>
      <c r="F3187" s="103">
        <v>680752</v>
      </c>
      <c r="G3187" s="103">
        <v>10</v>
      </c>
      <c r="H3187" t="s">
        <v>54</v>
      </c>
      <c r="I3187" s="103"/>
    </row>
    <row r="3188" spans="1:9" x14ac:dyDescent="0.3">
      <c r="A3188" t="s">
        <v>8819</v>
      </c>
      <c r="B3188" t="s">
        <v>51</v>
      </c>
      <c r="C3188" t="s">
        <v>8750</v>
      </c>
      <c r="D3188" t="s">
        <v>777</v>
      </c>
      <c r="E3188" s="103">
        <v>0.22089709530305199</v>
      </c>
      <c r="F3188" s="103">
        <v>680752</v>
      </c>
      <c r="G3188" s="103">
        <v>10</v>
      </c>
      <c r="H3188" t="s">
        <v>54</v>
      </c>
      <c r="I3188" s="103"/>
    </row>
    <row r="3189" spans="1:9" x14ac:dyDescent="0.3">
      <c r="A3189" t="s">
        <v>8820</v>
      </c>
      <c r="B3189" t="s">
        <v>51</v>
      </c>
      <c r="C3189" t="s">
        <v>8750</v>
      </c>
      <c r="D3189" t="s">
        <v>776</v>
      </c>
      <c r="E3189" s="103">
        <v>0.56438354919343947</v>
      </c>
      <c r="F3189" s="103">
        <v>680752</v>
      </c>
      <c r="G3189" s="103">
        <v>10</v>
      </c>
      <c r="H3189" t="s">
        <v>54</v>
      </c>
      <c r="I3189" s="103"/>
    </row>
    <row r="3190" spans="1:9" x14ac:dyDescent="0.3">
      <c r="A3190" t="s">
        <v>9099</v>
      </c>
      <c r="B3190" t="s">
        <v>51</v>
      </c>
      <c r="C3190" t="s">
        <v>9007</v>
      </c>
      <c r="D3190" t="s">
        <v>40</v>
      </c>
      <c r="E3190" s="103">
        <v>9.5405762332895182E-3</v>
      </c>
      <c r="F3190" s="103">
        <v>680752</v>
      </c>
      <c r="G3190" s="103">
        <v>10</v>
      </c>
      <c r="H3190" t="s">
        <v>54</v>
      </c>
      <c r="I3190" s="103"/>
    </row>
    <row r="3191" spans="1:9" x14ac:dyDescent="0.3">
      <c r="A3191" t="s">
        <v>9100</v>
      </c>
      <c r="B3191" t="s">
        <v>51</v>
      </c>
      <c r="C3191" t="s">
        <v>9007</v>
      </c>
      <c r="D3191" t="s">
        <v>5064</v>
      </c>
      <c r="E3191" s="103">
        <v>1.00935360956412E-2</v>
      </c>
      <c r="F3191" s="103">
        <v>680752</v>
      </c>
      <c r="G3191" s="103">
        <v>10</v>
      </c>
      <c r="H3191" t="s">
        <v>54</v>
      </c>
      <c r="I3191" s="103"/>
    </row>
    <row r="3192" spans="1:9" x14ac:dyDescent="0.3">
      <c r="A3192" t="s">
        <v>9101</v>
      </c>
      <c r="B3192" t="s">
        <v>51</v>
      </c>
      <c r="C3192" t="s">
        <v>9007</v>
      </c>
      <c r="D3192" t="s">
        <v>5065</v>
      </c>
      <c r="E3192" s="103">
        <v>9.5513454552207926E-3</v>
      </c>
      <c r="F3192" s="103">
        <v>680752</v>
      </c>
      <c r="G3192" s="103">
        <v>10</v>
      </c>
      <c r="H3192" t="s">
        <v>54</v>
      </c>
      <c r="I3192" s="103"/>
    </row>
    <row r="3193" spans="1:9" x14ac:dyDescent="0.3">
      <c r="A3193" t="s">
        <v>9102</v>
      </c>
      <c r="B3193" t="s">
        <v>51</v>
      </c>
      <c r="C3193" t="s">
        <v>9007</v>
      </c>
      <c r="D3193" t="s">
        <v>5066</v>
      </c>
      <c r="E3193" s="103">
        <v>9.9493400552907018E-3</v>
      </c>
      <c r="F3193" s="103">
        <v>680752</v>
      </c>
      <c r="G3193" s="103">
        <v>10</v>
      </c>
      <c r="H3193" t="s">
        <v>54</v>
      </c>
      <c r="I3193" s="103"/>
    </row>
    <row r="3194" spans="1:9" x14ac:dyDescent="0.3">
      <c r="A3194" t="s">
        <v>9103</v>
      </c>
      <c r="B3194" t="s">
        <v>51</v>
      </c>
      <c r="C3194" t="s">
        <v>9007</v>
      </c>
      <c r="D3194" t="s">
        <v>42</v>
      </c>
      <c r="E3194" s="103">
        <v>1.0045991649671822E-2</v>
      </c>
      <c r="F3194" s="103">
        <v>680752</v>
      </c>
      <c r="G3194" s="103">
        <v>10</v>
      </c>
      <c r="H3194" t="s">
        <v>54</v>
      </c>
      <c r="I3194" s="103"/>
    </row>
    <row r="3195" spans="1:9" x14ac:dyDescent="0.3">
      <c r="A3195" t="s">
        <v>9104</v>
      </c>
      <c r="B3195" t="s">
        <v>51</v>
      </c>
      <c r="C3195" t="s">
        <v>9007</v>
      </c>
      <c r="D3195" t="s">
        <v>1763</v>
      </c>
      <c r="E3195" s="103">
        <v>1.0612926437547672E-2</v>
      </c>
      <c r="F3195" s="103">
        <v>680752</v>
      </c>
      <c r="G3195" s="103">
        <v>10</v>
      </c>
      <c r="H3195" t="s">
        <v>54</v>
      </c>
      <c r="I3195" s="103"/>
    </row>
    <row r="3196" spans="1:9" x14ac:dyDescent="0.3">
      <c r="A3196" t="s">
        <v>9105</v>
      </c>
      <c r="B3196" t="s">
        <v>51</v>
      </c>
      <c r="C3196" t="s">
        <v>9007</v>
      </c>
      <c r="D3196" t="s">
        <v>1764</v>
      </c>
      <c r="E3196" s="103">
        <v>9.343898923578604E-3</v>
      </c>
      <c r="F3196" s="103">
        <v>680752</v>
      </c>
      <c r="G3196" s="103">
        <v>10</v>
      </c>
      <c r="H3196" t="s">
        <v>54</v>
      </c>
      <c r="I3196" s="103"/>
    </row>
    <row r="3197" spans="1:9" x14ac:dyDescent="0.3">
      <c r="A3197" t="s">
        <v>9106</v>
      </c>
      <c r="B3197" t="s">
        <v>51</v>
      </c>
      <c r="C3197" t="s">
        <v>9007</v>
      </c>
      <c r="D3197" t="s">
        <v>340</v>
      </c>
      <c r="E3197" s="103">
        <v>9.6832910512851186E-3</v>
      </c>
      <c r="F3197" s="103">
        <v>680752</v>
      </c>
      <c r="G3197" s="103">
        <v>10</v>
      </c>
      <c r="H3197" t="s">
        <v>54</v>
      </c>
      <c r="I3197" s="103"/>
    </row>
    <row r="3198" spans="1:9" x14ac:dyDescent="0.3">
      <c r="A3198" t="s">
        <v>9107</v>
      </c>
      <c r="B3198" t="s">
        <v>51</v>
      </c>
      <c r="C3198" t="s">
        <v>9007</v>
      </c>
      <c r="D3198" t="s">
        <v>777</v>
      </c>
      <c r="E3198" s="103">
        <v>7.8864312605827519E-2</v>
      </c>
      <c r="F3198" s="103">
        <v>680752</v>
      </c>
      <c r="G3198" s="103">
        <v>10</v>
      </c>
      <c r="H3198" t="s">
        <v>54</v>
      </c>
      <c r="I3198" s="103"/>
    </row>
    <row r="3199" spans="1:9" x14ac:dyDescent="0.3">
      <c r="A3199" t="s">
        <v>9108</v>
      </c>
      <c r="B3199" t="s">
        <v>51</v>
      </c>
      <c r="C3199" t="s">
        <v>9007</v>
      </c>
      <c r="D3199" t="s">
        <v>776</v>
      </c>
      <c r="E3199" s="103">
        <v>0.20167655488652644</v>
      </c>
      <c r="F3199" s="103">
        <v>680752</v>
      </c>
      <c r="G3199" s="103">
        <v>10</v>
      </c>
      <c r="H3199" t="s">
        <v>54</v>
      </c>
      <c r="I3199" s="103"/>
    </row>
    <row r="3200" spans="1:9" x14ac:dyDescent="0.3">
      <c r="A3200" t="s">
        <v>1026</v>
      </c>
      <c r="B3200" t="s">
        <v>51</v>
      </c>
      <c r="C3200" t="s">
        <v>353</v>
      </c>
      <c r="D3200" t="s">
        <v>40</v>
      </c>
      <c r="E3200" s="103">
        <v>3.9602205426781542E-2</v>
      </c>
      <c r="F3200" s="103">
        <v>680752</v>
      </c>
      <c r="G3200" s="103">
        <v>10</v>
      </c>
      <c r="H3200" t="s">
        <v>54</v>
      </c>
      <c r="I3200" s="103"/>
    </row>
    <row r="3201" spans="1:9" x14ac:dyDescent="0.3">
      <c r="A3201" t="s">
        <v>6153</v>
      </c>
      <c r="B3201" t="s">
        <v>51</v>
      </c>
      <c r="C3201" t="s">
        <v>353</v>
      </c>
      <c r="D3201" t="s">
        <v>5064</v>
      </c>
      <c r="E3201" s="103">
        <v>4.537182251669173E-2</v>
      </c>
      <c r="F3201" s="103">
        <v>680752</v>
      </c>
      <c r="G3201" s="103">
        <v>10</v>
      </c>
      <c r="H3201" t="s">
        <v>54</v>
      </c>
      <c r="I3201" s="103"/>
    </row>
    <row r="3202" spans="1:9" x14ac:dyDescent="0.3">
      <c r="A3202" t="s">
        <v>6154</v>
      </c>
      <c r="B3202" t="s">
        <v>51</v>
      </c>
      <c r="C3202" t="s">
        <v>353</v>
      </c>
      <c r="D3202" t="s">
        <v>5065</v>
      </c>
      <c r="E3202" s="103">
        <v>3.9649062102428516E-2</v>
      </c>
      <c r="F3202" s="103">
        <v>680752</v>
      </c>
      <c r="G3202" s="103">
        <v>10</v>
      </c>
      <c r="H3202" t="s">
        <v>54</v>
      </c>
      <c r="I3202" s="103"/>
    </row>
    <row r="3203" spans="1:9" x14ac:dyDescent="0.3">
      <c r="A3203" t="s">
        <v>6155</v>
      </c>
      <c r="B3203" t="s">
        <v>51</v>
      </c>
      <c r="C3203" t="s">
        <v>353</v>
      </c>
      <c r="D3203" t="s">
        <v>5066</v>
      </c>
      <c r="E3203" s="103">
        <v>4.3579319837560936E-2</v>
      </c>
      <c r="F3203" s="103">
        <v>680752</v>
      </c>
      <c r="G3203" s="103">
        <v>10</v>
      </c>
      <c r="H3203" t="s">
        <v>54</v>
      </c>
      <c r="I3203" s="103"/>
    </row>
    <row r="3204" spans="1:9" x14ac:dyDescent="0.3">
      <c r="A3204" t="s">
        <v>1024</v>
      </c>
      <c r="B3204" t="s">
        <v>51</v>
      </c>
      <c r="C3204" t="s">
        <v>353</v>
      </c>
      <c r="D3204" t="s">
        <v>42</v>
      </c>
      <c r="E3204" s="103">
        <v>4.5146392892328704E-2</v>
      </c>
      <c r="F3204" s="103">
        <v>680752</v>
      </c>
      <c r="G3204" s="103">
        <v>10</v>
      </c>
      <c r="H3204" t="s">
        <v>54</v>
      </c>
      <c r="I3204" s="103"/>
    </row>
    <row r="3205" spans="1:9" x14ac:dyDescent="0.3">
      <c r="A3205" t="s">
        <v>2113</v>
      </c>
      <c r="B3205" t="s">
        <v>51</v>
      </c>
      <c r="C3205" t="s">
        <v>353</v>
      </c>
      <c r="D3205" t="s">
        <v>1763</v>
      </c>
      <c r="E3205" s="103">
        <v>4.6958582056347072E-2</v>
      </c>
      <c r="F3205" s="103">
        <v>680752</v>
      </c>
      <c r="G3205" s="103">
        <v>10</v>
      </c>
      <c r="H3205" t="s">
        <v>54</v>
      </c>
      <c r="I3205" s="103"/>
    </row>
    <row r="3206" spans="1:9" x14ac:dyDescent="0.3">
      <c r="A3206" t="s">
        <v>2114</v>
      </c>
      <c r="B3206" t="s">
        <v>51</v>
      </c>
      <c r="C3206" t="s">
        <v>353</v>
      </c>
      <c r="D3206" t="s">
        <v>1764</v>
      </c>
      <c r="E3206" s="103">
        <v>4.0150249188837139E-2</v>
      </c>
      <c r="F3206" s="103">
        <v>680752</v>
      </c>
      <c r="G3206" s="103">
        <v>10</v>
      </c>
      <c r="H3206" t="s">
        <v>54</v>
      </c>
      <c r="I3206" s="103"/>
    </row>
    <row r="3207" spans="1:9" x14ac:dyDescent="0.3">
      <c r="A3207" t="s">
        <v>1025</v>
      </c>
      <c r="B3207" t="s">
        <v>51</v>
      </c>
      <c r="C3207" t="s">
        <v>353</v>
      </c>
      <c r="D3207" t="s">
        <v>340</v>
      </c>
      <c r="E3207" s="103">
        <v>4.3331057380059455E-2</v>
      </c>
      <c r="F3207" s="103">
        <v>680752</v>
      </c>
      <c r="G3207" s="103">
        <v>10</v>
      </c>
      <c r="H3207" t="s">
        <v>54</v>
      </c>
      <c r="I3207" s="103"/>
    </row>
    <row r="3208" spans="1:9" x14ac:dyDescent="0.3">
      <c r="A3208" t="s">
        <v>760</v>
      </c>
      <c r="B3208" t="s">
        <v>51</v>
      </c>
      <c r="C3208" t="s">
        <v>353</v>
      </c>
      <c r="D3208" t="s">
        <v>777</v>
      </c>
      <c r="E3208" s="103">
        <v>0.2975816952267018</v>
      </c>
      <c r="F3208" s="103">
        <v>680752</v>
      </c>
      <c r="G3208" s="103">
        <v>10</v>
      </c>
      <c r="H3208" t="s">
        <v>54</v>
      </c>
      <c r="I3208" s="103"/>
    </row>
    <row r="3209" spans="1:9" x14ac:dyDescent="0.3">
      <c r="A3209" t="s">
        <v>761</v>
      </c>
      <c r="B3209" t="s">
        <v>51</v>
      </c>
      <c r="C3209" t="s">
        <v>353</v>
      </c>
      <c r="D3209" t="s">
        <v>776</v>
      </c>
      <c r="E3209" s="103">
        <v>0.78308567946265284</v>
      </c>
      <c r="F3209" s="103">
        <v>680752</v>
      </c>
      <c r="G3209" s="103">
        <v>10</v>
      </c>
      <c r="H3209" t="s">
        <v>54</v>
      </c>
      <c r="I3209" s="103"/>
    </row>
    <row r="3210" spans="1:9" x14ac:dyDescent="0.3">
      <c r="A3210" t="s">
        <v>4557</v>
      </c>
      <c r="B3210" t="s">
        <v>51</v>
      </c>
      <c r="C3210" t="s">
        <v>4351</v>
      </c>
      <c r="D3210" t="s">
        <v>40</v>
      </c>
      <c r="E3210" s="103">
        <v>8.380070222899591E-3</v>
      </c>
      <c r="F3210" s="103">
        <v>680752</v>
      </c>
      <c r="G3210" s="103">
        <v>10</v>
      </c>
      <c r="H3210" t="s">
        <v>54</v>
      </c>
      <c r="I3210" s="103"/>
    </row>
    <row r="3211" spans="1:9" x14ac:dyDescent="0.3">
      <c r="A3211" t="s">
        <v>6051</v>
      </c>
      <c r="B3211" t="s">
        <v>51</v>
      </c>
      <c r="C3211" t="s">
        <v>4351</v>
      </c>
      <c r="D3211" t="s">
        <v>5064</v>
      </c>
      <c r="E3211" s="103">
        <v>2.4904616684769849E-2</v>
      </c>
      <c r="F3211" s="103">
        <v>680752</v>
      </c>
      <c r="G3211" s="103">
        <v>10</v>
      </c>
      <c r="H3211" t="s">
        <v>54</v>
      </c>
      <c r="I3211" s="103"/>
    </row>
    <row r="3212" spans="1:9" x14ac:dyDescent="0.3">
      <c r="A3212" t="s">
        <v>6052</v>
      </c>
      <c r="B3212" t="s">
        <v>51</v>
      </c>
      <c r="C3212" t="s">
        <v>4351</v>
      </c>
      <c r="D3212" t="s">
        <v>5065</v>
      </c>
      <c r="E3212" s="103">
        <v>8.4612306092428334E-3</v>
      </c>
      <c r="F3212" s="103">
        <v>680752</v>
      </c>
      <c r="G3212" s="103">
        <v>10</v>
      </c>
      <c r="H3212" t="s">
        <v>54</v>
      </c>
      <c r="I3212" s="103"/>
    </row>
    <row r="3213" spans="1:9" x14ac:dyDescent="0.3">
      <c r="A3213" t="s">
        <v>6053</v>
      </c>
      <c r="B3213" t="s">
        <v>51</v>
      </c>
      <c r="C3213" t="s">
        <v>4351</v>
      </c>
      <c r="D3213" t="s">
        <v>5066</v>
      </c>
      <c r="E3213" s="103">
        <v>8.5775769176697873E-3</v>
      </c>
      <c r="F3213" s="103">
        <v>680752</v>
      </c>
      <c r="G3213" s="103">
        <v>10</v>
      </c>
      <c r="H3213" t="s">
        <v>54</v>
      </c>
      <c r="I3213" s="103"/>
    </row>
    <row r="3214" spans="1:9" x14ac:dyDescent="0.3">
      <c r="A3214" t="s">
        <v>4558</v>
      </c>
      <c r="B3214" t="s">
        <v>51</v>
      </c>
      <c r="C3214" t="s">
        <v>4351</v>
      </c>
      <c r="D3214" t="s">
        <v>42</v>
      </c>
      <c r="E3214" s="103">
        <v>0.44549682890700593</v>
      </c>
      <c r="F3214" s="103">
        <v>680752</v>
      </c>
      <c r="G3214" s="103">
        <v>10</v>
      </c>
      <c r="H3214" t="s">
        <v>54</v>
      </c>
      <c r="I3214" s="103"/>
    </row>
    <row r="3215" spans="1:9" x14ac:dyDescent="0.3">
      <c r="A3215" t="s">
        <v>4559</v>
      </c>
      <c r="B3215" t="s">
        <v>51</v>
      </c>
      <c r="C3215" t="s">
        <v>4351</v>
      </c>
      <c r="D3215" t="s">
        <v>1763</v>
      </c>
      <c r="E3215" s="103">
        <v>0.39727895072641584</v>
      </c>
      <c r="F3215" s="103">
        <v>680752</v>
      </c>
      <c r="G3215" s="103">
        <v>10</v>
      </c>
      <c r="H3215" t="s">
        <v>54</v>
      </c>
      <c r="I3215" s="103"/>
    </row>
    <row r="3216" spans="1:9" x14ac:dyDescent="0.3">
      <c r="A3216" t="s">
        <v>4560</v>
      </c>
      <c r="B3216" t="s">
        <v>51</v>
      </c>
      <c r="C3216" t="s">
        <v>4351</v>
      </c>
      <c r="D3216" t="s">
        <v>1764</v>
      </c>
      <c r="E3216" s="103">
        <v>6.0483945761485913E-2</v>
      </c>
      <c r="F3216" s="103">
        <v>680752</v>
      </c>
      <c r="G3216" s="103">
        <v>10</v>
      </c>
      <c r="H3216" t="s">
        <v>54</v>
      </c>
      <c r="I3216" s="103"/>
    </row>
    <row r="3217" spans="1:9" x14ac:dyDescent="0.3">
      <c r="A3217" t="s">
        <v>4561</v>
      </c>
      <c r="B3217" t="s">
        <v>51</v>
      </c>
      <c r="C3217" t="s">
        <v>4351</v>
      </c>
      <c r="D3217" t="s">
        <v>340</v>
      </c>
      <c r="E3217" s="103">
        <v>8.3566814726150282E-3</v>
      </c>
      <c r="F3217" s="103">
        <v>680752</v>
      </c>
      <c r="G3217" s="103">
        <v>10</v>
      </c>
      <c r="H3217" t="s">
        <v>54</v>
      </c>
      <c r="I3217" s="103"/>
    </row>
    <row r="3218" spans="1:9" x14ac:dyDescent="0.3">
      <c r="A3218" t="s">
        <v>4562</v>
      </c>
      <c r="B3218" t="s">
        <v>51</v>
      </c>
      <c r="C3218" t="s">
        <v>4351</v>
      </c>
      <c r="D3218" t="s">
        <v>777</v>
      </c>
      <c r="E3218" s="103">
        <v>0.14352811404017934</v>
      </c>
      <c r="F3218" s="103">
        <v>680752</v>
      </c>
      <c r="G3218" s="103">
        <v>10</v>
      </c>
      <c r="H3218" t="s">
        <v>54</v>
      </c>
      <c r="I3218" s="103"/>
    </row>
    <row r="3219" spans="1:9" x14ac:dyDescent="0.3">
      <c r="A3219" t="s">
        <v>4563</v>
      </c>
      <c r="B3219" t="s">
        <v>51</v>
      </c>
      <c r="C3219" t="s">
        <v>4351</v>
      </c>
      <c r="D3219" t="s">
        <v>776</v>
      </c>
      <c r="E3219" s="103">
        <v>0.34816797745664652</v>
      </c>
      <c r="F3219" s="103">
        <v>680752</v>
      </c>
      <c r="G3219" s="103">
        <v>10</v>
      </c>
      <c r="H3219" t="s">
        <v>54</v>
      </c>
      <c r="I3219" s="103"/>
    </row>
    <row r="3220" spans="1:9" x14ac:dyDescent="0.3">
      <c r="A3220" t="s">
        <v>4543</v>
      </c>
      <c r="B3220" t="s">
        <v>51</v>
      </c>
      <c r="C3220" t="s">
        <v>4352</v>
      </c>
      <c r="D3220" t="s">
        <v>40</v>
      </c>
      <c r="E3220" s="103">
        <v>3.5524977195597325E-3</v>
      </c>
      <c r="F3220" s="103">
        <v>680752</v>
      </c>
      <c r="G3220" s="103">
        <v>10</v>
      </c>
      <c r="H3220" t="s">
        <v>54</v>
      </c>
      <c r="I3220" s="103"/>
    </row>
    <row r="3221" spans="1:9" x14ac:dyDescent="0.3">
      <c r="A3221" t="s">
        <v>6054</v>
      </c>
      <c r="B3221" t="s">
        <v>51</v>
      </c>
      <c r="C3221" t="s">
        <v>4352</v>
      </c>
      <c r="D3221" t="s">
        <v>5064</v>
      </c>
      <c r="E3221" s="103">
        <v>3.8695940950853177E-3</v>
      </c>
      <c r="F3221" s="103">
        <v>680752</v>
      </c>
      <c r="G3221" s="103">
        <v>10</v>
      </c>
      <c r="H3221" t="s">
        <v>54</v>
      </c>
      <c r="I3221" s="103"/>
    </row>
    <row r="3222" spans="1:9" x14ac:dyDescent="0.3">
      <c r="A3222" t="s">
        <v>6055</v>
      </c>
      <c r="B3222" t="s">
        <v>51</v>
      </c>
      <c r="C3222" t="s">
        <v>4352</v>
      </c>
      <c r="D3222" t="s">
        <v>5065</v>
      </c>
      <c r="E3222" s="103">
        <v>3.5531129656890281E-3</v>
      </c>
      <c r="F3222" s="103">
        <v>680752</v>
      </c>
      <c r="G3222" s="103">
        <v>10</v>
      </c>
      <c r="H3222" t="s">
        <v>54</v>
      </c>
      <c r="I3222" s="103"/>
    </row>
    <row r="3223" spans="1:9" x14ac:dyDescent="0.3">
      <c r="A3223" t="s">
        <v>6056</v>
      </c>
      <c r="B3223" t="s">
        <v>51</v>
      </c>
      <c r="C3223" t="s">
        <v>4352</v>
      </c>
      <c r="D3223" t="s">
        <v>5066</v>
      </c>
      <c r="E3223" s="103">
        <v>3.566542878053323E-3</v>
      </c>
      <c r="F3223" s="103">
        <v>680752</v>
      </c>
      <c r="G3223" s="103">
        <v>10</v>
      </c>
      <c r="H3223" t="s">
        <v>54</v>
      </c>
      <c r="I3223" s="103"/>
    </row>
    <row r="3224" spans="1:9" x14ac:dyDescent="0.3">
      <c r="A3224" t="s">
        <v>4544</v>
      </c>
      <c r="B3224" t="s">
        <v>51</v>
      </c>
      <c r="C3224" t="s">
        <v>4352</v>
      </c>
      <c r="D3224" t="s">
        <v>42</v>
      </c>
      <c r="E3224" s="103">
        <v>3.8514740190697225E-3</v>
      </c>
      <c r="F3224" s="103">
        <v>680752</v>
      </c>
      <c r="G3224" s="103">
        <v>10</v>
      </c>
      <c r="H3224" t="s">
        <v>54</v>
      </c>
      <c r="I3224" s="103"/>
    </row>
    <row r="3225" spans="1:9" x14ac:dyDescent="0.3">
      <c r="A3225" t="s">
        <v>4545</v>
      </c>
      <c r="B3225" t="s">
        <v>51</v>
      </c>
      <c r="C3225" t="s">
        <v>4352</v>
      </c>
      <c r="D3225" t="s">
        <v>1763</v>
      </c>
      <c r="E3225" s="103">
        <v>3.9816534111863991E-3</v>
      </c>
      <c r="F3225" s="103">
        <v>680752</v>
      </c>
      <c r="G3225" s="103">
        <v>10</v>
      </c>
      <c r="H3225" t="s">
        <v>54</v>
      </c>
      <c r="I3225" s="103"/>
    </row>
    <row r="3226" spans="1:9" x14ac:dyDescent="0.3">
      <c r="A3226" t="s">
        <v>4546</v>
      </c>
      <c r="B3226" t="s">
        <v>51</v>
      </c>
      <c r="C3226" t="s">
        <v>4352</v>
      </c>
      <c r="D3226" t="s">
        <v>1764</v>
      </c>
      <c r="E3226" s="103">
        <v>3.7714706832289919E-3</v>
      </c>
      <c r="F3226" s="103">
        <v>680752</v>
      </c>
      <c r="G3226" s="103">
        <v>10</v>
      </c>
      <c r="H3226" t="s">
        <v>54</v>
      </c>
      <c r="I3226" s="103"/>
    </row>
    <row r="3227" spans="1:9" x14ac:dyDescent="0.3">
      <c r="A3227" t="s">
        <v>4547</v>
      </c>
      <c r="B3227" t="s">
        <v>51</v>
      </c>
      <c r="C3227" t="s">
        <v>4352</v>
      </c>
      <c r="D3227" t="s">
        <v>340</v>
      </c>
      <c r="E3227" s="103">
        <v>3.4879355900566959E-3</v>
      </c>
      <c r="F3227" s="103">
        <v>680752</v>
      </c>
      <c r="G3227" s="103">
        <v>10</v>
      </c>
      <c r="H3227" t="s">
        <v>54</v>
      </c>
      <c r="I3227" s="103"/>
    </row>
    <row r="3228" spans="1:9" x14ac:dyDescent="0.3">
      <c r="A3228" t="s">
        <v>4548</v>
      </c>
      <c r="B3228" t="s">
        <v>51</v>
      </c>
      <c r="C3228" t="s">
        <v>4352</v>
      </c>
      <c r="D3228" t="s">
        <v>777</v>
      </c>
      <c r="E3228" s="103">
        <v>5.5214616878366998E-2</v>
      </c>
      <c r="F3228" s="103">
        <v>680752</v>
      </c>
      <c r="G3228" s="103">
        <v>10</v>
      </c>
      <c r="H3228" t="s">
        <v>54</v>
      </c>
      <c r="I3228" s="103"/>
    </row>
    <row r="3229" spans="1:9" x14ac:dyDescent="0.3">
      <c r="A3229" t="s">
        <v>4549</v>
      </c>
      <c r="B3229" t="s">
        <v>51</v>
      </c>
      <c r="C3229" t="s">
        <v>4352</v>
      </c>
      <c r="D3229" t="s">
        <v>776</v>
      </c>
      <c r="E3229" s="103">
        <v>0.12225797260682333</v>
      </c>
      <c r="F3229" s="103">
        <v>680752</v>
      </c>
      <c r="G3229" s="103">
        <v>10</v>
      </c>
      <c r="H3229" t="s">
        <v>54</v>
      </c>
      <c r="I3229" s="103"/>
    </row>
    <row r="3230" spans="1:9" x14ac:dyDescent="0.3">
      <c r="A3230" t="s">
        <v>4550</v>
      </c>
      <c r="B3230" t="s">
        <v>51</v>
      </c>
      <c r="C3230" t="s">
        <v>4353</v>
      </c>
      <c r="D3230" t="s">
        <v>40</v>
      </c>
      <c r="E3230" s="103">
        <v>2.1473837144237039E-3</v>
      </c>
      <c r="F3230" s="103">
        <v>680752</v>
      </c>
      <c r="G3230" s="103">
        <v>10</v>
      </c>
      <c r="H3230" t="s">
        <v>54</v>
      </c>
      <c r="I3230" s="103"/>
    </row>
    <row r="3231" spans="1:9" x14ac:dyDescent="0.3">
      <c r="A3231" t="s">
        <v>6057</v>
      </c>
      <c r="B3231" t="s">
        <v>51</v>
      </c>
      <c r="C3231" t="s">
        <v>4353</v>
      </c>
      <c r="D3231" t="s">
        <v>5064</v>
      </c>
      <c r="E3231" s="103">
        <v>2.32629555397051E-3</v>
      </c>
      <c r="F3231" s="103">
        <v>680752</v>
      </c>
      <c r="G3231" s="103">
        <v>10</v>
      </c>
      <c r="H3231" t="s">
        <v>54</v>
      </c>
      <c r="I3231" s="103"/>
    </row>
    <row r="3232" spans="1:9" x14ac:dyDescent="0.3">
      <c r="A3232" t="s">
        <v>6058</v>
      </c>
      <c r="B3232" t="s">
        <v>51</v>
      </c>
      <c r="C3232" t="s">
        <v>4353</v>
      </c>
      <c r="D3232" t="s">
        <v>5065</v>
      </c>
      <c r="E3232" s="103">
        <v>2.1528095398141698E-3</v>
      </c>
      <c r="F3232" s="103">
        <v>680752</v>
      </c>
      <c r="G3232" s="103">
        <v>10</v>
      </c>
      <c r="H3232" t="s">
        <v>54</v>
      </c>
      <c r="I3232" s="103"/>
    </row>
    <row r="3233" spans="1:9" x14ac:dyDescent="0.3">
      <c r="A3233" t="s">
        <v>6059</v>
      </c>
      <c r="B3233" t="s">
        <v>51</v>
      </c>
      <c r="C3233" t="s">
        <v>4353</v>
      </c>
      <c r="D3233" t="s">
        <v>5066</v>
      </c>
      <c r="E3233" s="103">
        <v>2.1892606562429764E-3</v>
      </c>
      <c r="F3233" s="103">
        <v>680752</v>
      </c>
      <c r="G3233" s="103">
        <v>10</v>
      </c>
      <c r="H3233" t="s">
        <v>54</v>
      </c>
      <c r="I3233" s="103"/>
    </row>
    <row r="3234" spans="1:9" x14ac:dyDescent="0.3">
      <c r="A3234" t="s">
        <v>4551</v>
      </c>
      <c r="B3234" t="s">
        <v>51</v>
      </c>
      <c r="C3234" t="s">
        <v>4353</v>
      </c>
      <c r="D3234" t="s">
        <v>42</v>
      </c>
      <c r="E3234" s="103">
        <v>2.3134929785260652E-3</v>
      </c>
      <c r="F3234" s="103">
        <v>680752</v>
      </c>
      <c r="G3234" s="103">
        <v>10</v>
      </c>
      <c r="H3234" t="s">
        <v>54</v>
      </c>
      <c r="I3234" s="103"/>
    </row>
    <row r="3235" spans="1:9" x14ac:dyDescent="0.3">
      <c r="A3235" t="s">
        <v>4552</v>
      </c>
      <c r="B3235" t="s">
        <v>51</v>
      </c>
      <c r="C3235" t="s">
        <v>4353</v>
      </c>
      <c r="D3235" t="s">
        <v>1763</v>
      </c>
      <c r="E3235" s="103">
        <v>2.3910224230077274E-3</v>
      </c>
      <c r="F3235" s="103">
        <v>680752</v>
      </c>
      <c r="G3235" s="103">
        <v>10</v>
      </c>
      <c r="H3235" t="s">
        <v>54</v>
      </c>
      <c r="I3235" s="103"/>
    </row>
    <row r="3236" spans="1:9" x14ac:dyDescent="0.3">
      <c r="A3236" t="s">
        <v>4553</v>
      </c>
      <c r="B3236" t="s">
        <v>51</v>
      </c>
      <c r="C3236" t="s">
        <v>4353</v>
      </c>
      <c r="D3236" t="s">
        <v>1764</v>
      </c>
      <c r="E3236" s="103">
        <v>2.0280903362123611E-3</v>
      </c>
      <c r="F3236" s="103">
        <v>680752</v>
      </c>
      <c r="G3236" s="103">
        <v>10</v>
      </c>
      <c r="H3236" t="s">
        <v>54</v>
      </c>
      <c r="I3236" s="103"/>
    </row>
    <row r="3237" spans="1:9" x14ac:dyDescent="0.3">
      <c r="A3237" t="s">
        <v>4554</v>
      </c>
      <c r="B3237" t="s">
        <v>51</v>
      </c>
      <c r="C3237" t="s">
        <v>4353</v>
      </c>
      <c r="D3237" t="s">
        <v>340</v>
      </c>
      <c r="E3237" s="103">
        <v>2.1463482033050375E-3</v>
      </c>
      <c r="F3237" s="103">
        <v>680752</v>
      </c>
      <c r="G3237" s="103">
        <v>10</v>
      </c>
      <c r="H3237" t="s">
        <v>54</v>
      </c>
      <c r="I3237" s="103"/>
    </row>
    <row r="3238" spans="1:9" x14ac:dyDescent="0.3">
      <c r="A3238" t="s">
        <v>4555</v>
      </c>
      <c r="B3238" t="s">
        <v>51</v>
      </c>
      <c r="C3238" t="s">
        <v>4353</v>
      </c>
      <c r="D3238" t="s">
        <v>777</v>
      </c>
      <c r="E3238" s="103">
        <v>2.6323267831713903E-2</v>
      </c>
      <c r="F3238" s="103">
        <v>680752</v>
      </c>
      <c r="G3238" s="103">
        <v>10</v>
      </c>
      <c r="H3238" t="s">
        <v>54</v>
      </c>
      <c r="I3238" s="103"/>
    </row>
    <row r="3239" spans="1:9" x14ac:dyDescent="0.3">
      <c r="A3239" t="s">
        <v>4556</v>
      </c>
      <c r="B3239" t="s">
        <v>51</v>
      </c>
      <c r="C3239" t="s">
        <v>4353</v>
      </c>
      <c r="D3239" t="s">
        <v>776</v>
      </c>
      <c r="E3239" s="103">
        <v>6.6174907395330912E-2</v>
      </c>
      <c r="F3239" s="103">
        <v>680752</v>
      </c>
      <c r="G3239" s="103">
        <v>10</v>
      </c>
      <c r="H3239" t="s">
        <v>54</v>
      </c>
      <c r="I3239" s="103"/>
    </row>
    <row r="3240" spans="1:9" x14ac:dyDescent="0.3">
      <c r="A3240" t="s">
        <v>7477</v>
      </c>
      <c r="B3240" t="s">
        <v>51</v>
      </c>
      <c r="C3240" t="s">
        <v>7386</v>
      </c>
      <c r="D3240" t="s">
        <v>40</v>
      </c>
      <c r="E3240" s="103">
        <v>6.7372959444190052E-4</v>
      </c>
      <c r="F3240" s="103">
        <v>680752</v>
      </c>
      <c r="G3240" s="103">
        <v>10</v>
      </c>
      <c r="H3240" t="s">
        <v>54</v>
      </c>
      <c r="I3240" s="103"/>
    </row>
    <row r="3241" spans="1:9" x14ac:dyDescent="0.3">
      <c r="A3241" t="s">
        <v>7478</v>
      </c>
      <c r="B3241" t="s">
        <v>51</v>
      </c>
      <c r="C3241" t="s">
        <v>7386</v>
      </c>
      <c r="D3241" t="s">
        <v>5064</v>
      </c>
      <c r="E3241" s="103">
        <v>7.0793206311139153E-4</v>
      </c>
      <c r="F3241" s="103">
        <v>680752</v>
      </c>
      <c r="G3241" s="103">
        <v>10</v>
      </c>
      <c r="H3241" t="s">
        <v>54</v>
      </c>
      <c r="I3241" s="103"/>
    </row>
    <row r="3242" spans="1:9" x14ac:dyDescent="0.3">
      <c r="A3242" t="s">
        <v>7479</v>
      </c>
      <c r="B3242" t="s">
        <v>51</v>
      </c>
      <c r="C3242" t="s">
        <v>7386</v>
      </c>
      <c r="D3242" t="s">
        <v>5065</v>
      </c>
      <c r="E3242" s="103">
        <v>6.7397592691688065E-4</v>
      </c>
      <c r="F3242" s="103">
        <v>680752</v>
      </c>
      <c r="G3242" s="103">
        <v>10</v>
      </c>
      <c r="H3242" t="s">
        <v>54</v>
      </c>
      <c r="I3242" s="103"/>
    </row>
    <row r="3243" spans="1:9" x14ac:dyDescent="0.3">
      <c r="A3243" t="s">
        <v>7480</v>
      </c>
      <c r="B3243" t="s">
        <v>51</v>
      </c>
      <c r="C3243" t="s">
        <v>7386</v>
      </c>
      <c r="D3243" t="s">
        <v>5066</v>
      </c>
      <c r="E3243" s="103">
        <v>6.8739994790153688E-4</v>
      </c>
      <c r="F3243" s="103">
        <v>680752</v>
      </c>
      <c r="G3243" s="103">
        <v>10</v>
      </c>
      <c r="H3243" t="s">
        <v>54</v>
      </c>
      <c r="I3243" s="103"/>
    </row>
    <row r="3244" spans="1:9" x14ac:dyDescent="0.3">
      <c r="A3244" t="s">
        <v>7481</v>
      </c>
      <c r="B3244" t="s">
        <v>51</v>
      </c>
      <c r="C3244" t="s">
        <v>7386</v>
      </c>
      <c r="D3244" t="s">
        <v>42</v>
      </c>
      <c r="E3244" s="103">
        <v>7.040009012816488E-4</v>
      </c>
      <c r="F3244" s="103">
        <v>680752</v>
      </c>
      <c r="G3244" s="103">
        <v>10</v>
      </c>
      <c r="H3244" t="s">
        <v>54</v>
      </c>
      <c r="I3244" s="103"/>
    </row>
    <row r="3245" spans="1:9" x14ac:dyDescent="0.3">
      <c r="A3245" t="s">
        <v>7482</v>
      </c>
      <c r="B3245" t="s">
        <v>51</v>
      </c>
      <c r="C3245" t="s">
        <v>7386</v>
      </c>
      <c r="D3245" t="s">
        <v>1763</v>
      </c>
      <c r="E3245" s="103">
        <v>7.3111276682090074E-4</v>
      </c>
      <c r="F3245" s="103">
        <v>680752</v>
      </c>
      <c r="G3245" s="103">
        <v>10</v>
      </c>
      <c r="H3245" t="s">
        <v>54</v>
      </c>
      <c r="I3245" s="103"/>
    </row>
    <row r="3246" spans="1:9" x14ac:dyDescent="0.3">
      <c r="A3246" t="s">
        <v>7483</v>
      </c>
      <c r="B3246" t="s">
        <v>51</v>
      </c>
      <c r="C3246" t="s">
        <v>7386</v>
      </c>
      <c r="D3246" t="s">
        <v>1764</v>
      </c>
      <c r="E3246" s="103">
        <v>6.4447182261928029E-4</v>
      </c>
      <c r="F3246" s="103">
        <v>680752</v>
      </c>
      <c r="G3246" s="103">
        <v>10</v>
      </c>
      <c r="H3246" t="s">
        <v>54</v>
      </c>
      <c r="I3246" s="103"/>
    </row>
    <row r="3247" spans="1:9" x14ac:dyDescent="0.3">
      <c r="A3247" t="s">
        <v>7484</v>
      </c>
      <c r="B3247" t="s">
        <v>51</v>
      </c>
      <c r="C3247" t="s">
        <v>7386</v>
      </c>
      <c r="D3247" t="s">
        <v>340</v>
      </c>
      <c r="E3247" s="103">
        <v>6.6580295947882826E-4</v>
      </c>
      <c r="F3247" s="103">
        <v>680752</v>
      </c>
      <c r="G3247" s="103">
        <v>10</v>
      </c>
      <c r="H3247" t="s">
        <v>54</v>
      </c>
      <c r="I3247" s="103"/>
    </row>
    <row r="3248" spans="1:9" x14ac:dyDescent="0.3">
      <c r="A3248" t="s">
        <v>7485</v>
      </c>
      <c r="B3248" t="s">
        <v>51</v>
      </c>
      <c r="C3248" t="s">
        <v>7386</v>
      </c>
      <c r="D3248" t="s">
        <v>777</v>
      </c>
      <c r="E3248" s="103">
        <v>6.5071997261049062E-3</v>
      </c>
      <c r="F3248" s="103">
        <v>680752</v>
      </c>
      <c r="G3248" s="103">
        <v>10</v>
      </c>
      <c r="H3248" t="s">
        <v>54</v>
      </c>
      <c r="I3248" s="103"/>
    </row>
    <row r="3249" spans="1:9" x14ac:dyDescent="0.3">
      <c r="A3249" t="s">
        <v>7486</v>
      </c>
      <c r="B3249" t="s">
        <v>51</v>
      </c>
      <c r="C3249" t="s">
        <v>7386</v>
      </c>
      <c r="D3249" t="s">
        <v>776</v>
      </c>
      <c r="E3249" s="103">
        <v>1.6127921101715438E-2</v>
      </c>
      <c r="F3249" s="103">
        <v>680752</v>
      </c>
      <c r="G3249" s="103">
        <v>10</v>
      </c>
      <c r="H3249" t="s">
        <v>54</v>
      </c>
      <c r="I3249" s="103"/>
    </row>
    <row r="3250" spans="1:9" x14ac:dyDescent="0.3">
      <c r="A3250" t="s">
        <v>60</v>
      </c>
      <c r="B3250" t="s">
        <v>47</v>
      </c>
      <c r="C3250" t="s">
        <v>35</v>
      </c>
      <c r="D3250" t="s">
        <v>54</v>
      </c>
      <c r="E3250" s="103">
        <v>220</v>
      </c>
      <c r="F3250" s="103">
        <v>677931</v>
      </c>
      <c r="G3250" s="103">
        <v>1</v>
      </c>
      <c r="H3250" t="s">
        <v>54</v>
      </c>
      <c r="I3250" s="103"/>
    </row>
    <row r="3251" spans="1:9" x14ac:dyDescent="0.3">
      <c r="A3251" t="s">
        <v>61</v>
      </c>
      <c r="B3251" t="s">
        <v>48</v>
      </c>
      <c r="C3251" t="s">
        <v>35</v>
      </c>
      <c r="D3251" t="s">
        <v>54</v>
      </c>
      <c r="E3251" s="103">
        <v>88306175.315864533</v>
      </c>
      <c r="F3251" s="103">
        <v>677931</v>
      </c>
      <c r="G3251" s="103">
        <v>1</v>
      </c>
      <c r="H3251" t="s">
        <v>54</v>
      </c>
      <c r="I3251" s="103"/>
    </row>
    <row r="3252" spans="1:9" x14ac:dyDescent="0.3">
      <c r="A3252" t="s">
        <v>62</v>
      </c>
      <c r="B3252" t="s">
        <v>49</v>
      </c>
      <c r="C3252" t="s">
        <v>35</v>
      </c>
      <c r="D3252" t="s">
        <v>54</v>
      </c>
      <c r="E3252" s="103">
        <v>3.2451680185741619E-4</v>
      </c>
      <c r="F3252" s="103">
        <v>677931</v>
      </c>
      <c r="G3252" s="103">
        <v>1</v>
      </c>
      <c r="H3252" t="s">
        <v>54</v>
      </c>
      <c r="I3252" s="103"/>
    </row>
    <row r="3253" spans="1:9" x14ac:dyDescent="0.3">
      <c r="A3253" t="s">
        <v>63</v>
      </c>
      <c r="B3253" t="s">
        <v>50</v>
      </c>
      <c r="C3253" t="s">
        <v>35</v>
      </c>
      <c r="D3253" t="s">
        <v>54</v>
      </c>
      <c r="E3253" s="103">
        <v>130.2583527171121</v>
      </c>
      <c r="F3253" s="103">
        <v>677931</v>
      </c>
      <c r="G3253" s="103">
        <v>1</v>
      </c>
      <c r="H3253" t="s">
        <v>54</v>
      </c>
      <c r="I3253" s="103"/>
    </row>
    <row r="3254" spans="1:9" x14ac:dyDescent="0.3">
      <c r="A3254" t="s">
        <v>4943</v>
      </c>
      <c r="B3254" t="s">
        <v>47</v>
      </c>
      <c r="C3254" t="s">
        <v>4868</v>
      </c>
      <c r="D3254" t="s">
        <v>54</v>
      </c>
      <c r="E3254" s="103">
        <v>1258</v>
      </c>
      <c r="F3254" s="103">
        <v>677931</v>
      </c>
      <c r="G3254" s="103">
        <v>1</v>
      </c>
      <c r="H3254" t="s">
        <v>54</v>
      </c>
      <c r="I3254" s="103"/>
    </row>
    <row r="3255" spans="1:9" x14ac:dyDescent="0.3">
      <c r="A3255" t="s">
        <v>4944</v>
      </c>
      <c r="B3255" t="s">
        <v>48</v>
      </c>
      <c r="C3255" t="s">
        <v>4868</v>
      </c>
      <c r="D3255" t="s">
        <v>54</v>
      </c>
      <c r="E3255" s="103">
        <v>4075604.4494628906</v>
      </c>
      <c r="F3255" s="103">
        <v>677931</v>
      </c>
      <c r="G3255" s="103">
        <v>1</v>
      </c>
      <c r="H3255" t="s">
        <v>54</v>
      </c>
      <c r="I3255" s="103"/>
    </row>
    <row r="3256" spans="1:9" x14ac:dyDescent="0.3">
      <c r="A3256" t="s">
        <v>4945</v>
      </c>
      <c r="B3256" t="s">
        <v>49</v>
      </c>
      <c r="C3256" t="s">
        <v>4868</v>
      </c>
      <c r="D3256" t="s">
        <v>54</v>
      </c>
      <c r="E3256" s="103">
        <v>1.8556460760755888E-3</v>
      </c>
      <c r="F3256" s="103">
        <v>677931</v>
      </c>
      <c r="G3256" s="103">
        <v>1</v>
      </c>
      <c r="H3256" t="s">
        <v>54</v>
      </c>
      <c r="I3256" s="103"/>
    </row>
    <row r="3257" spans="1:9" x14ac:dyDescent="0.3">
      <c r="A3257" t="s">
        <v>4946</v>
      </c>
      <c r="B3257" t="s">
        <v>50</v>
      </c>
      <c r="C3257" t="s">
        <v>4868</v>
      </c>
      <c r="D3257" t="s">
        <v>54</v>
      </c>
      <c r="E3257" s="103">
        <v>6.0118278253434205</v>
      </c>
      <c r="F3257" s="103">
        <v>677931</v>
      </c>
      <c r="G3257" s="103">
        <v>1</v>
      </c>
      <c r="H3257" t="s">
        <v>54</v>
      </c>
      <c r="I3257" s="103"/>
    </row>
    <row r="3258" spans="1:9" x14ac:dyDescent="0.3">
      <c r="A3258" t="s">
        <v>4947</v>
      </c>
      <c r="B3258" t="s">
        <v>51</v>
      </c>
      <c r="C3258" t="s">
        <v>4868</v>
      </c>
      <c r="D3258" t="s">
        <v>40</v>
      </c>
      <c r="E3258" s="103">
        <v>1.684520444782615E-2</v>
      </c>
      <c r="F3258" s="103">
        <v>677931</v>
      </c>
      <c r="G3258" s="103">
        <v>1</v>
      </c>
      <c r="H3258" t="s">
        <v>1078</v>
      </c>
      <c r="I3258" s="103"/>
    </row>
    <row r="3259" spans="1:9" x14ac:dyDescent="0.3">
      <c r="A3259" t="s">
        <v>6273</v>
      </c>
      <c r="B3259" t="s">
        <v>51</v>
      </c>
      <c r="C3259" t="s">
        <v>4868</v>
      </c>
      <c r="D3259" t="s">
        <v>5064</v>
      </c>
      <c r="E3259" s="103">
        <v>1.7152795111922126E-2</v>
      </c>
      <c r="F3259" s="103">
        <v>677931</v>
      </c>
      <c r="G3259" s="103">
        <v>1</v>
      </c>
      <c r="H3259" t="s">
        <v>1078</v>
      </c>
      <c r="I3259" s="103"/>
    </row>
    <row r="3260" spans="1:9" x14ac:dyDescent="0.3">
      <c r="A3260" t="s">
        <v>6274</v>
      </c>
      <c r="B3260" t="s">
        <v>51</v>
      </c>
      <c r="C3260" t="s">
        <v>4868</v>
      </c>
      <c r="D3260" t="s">
        <v>5065</v>
      </c>
      <c r="E3260" s="103">
        <v>1.684520444782615E-2</v>
      </c>
      <c r="F3260" s="103">
        <v>677931</v>
      </c>
      <c r="G3260" s="103">
        <v>1</v>
      </c>
      <c r="H3260" t="s">
        <v>1078</v>
      </c>
      <c r="I3260" s="103"/>
    </row>
    <row r="3261" spans="1:9" x14ac:dyDescent="0.3">
      <c r="A3261" t="s">
        <v>6275</v>
      </c>
      <c r="B3261" t="s">
        <v>51</v>
      </c>
      <c r="C3261" t="s">
        <v>4868</v>
      </c>
      <c r="D3261" t="s">
        <v>5066</v>
      </c>
      <c r="E3261" s="103">
        <v>1.684520444782615E-2</v>
      </c>
      <c r="F3261" s="103">
        <v>677931</v>
      </c>
      <c r="G3261" s="103">
        <v>1</v>
      </c>
      <c r="H3261" t="s">
        <v>1078</v>
      </c>
      <c r="I3261" s="103"/>
    </row>
    <row r="3262" spans="1:9" x14ac:dyDescent="0.3">
      <c r="A3262" t="s">
        <v>4948</v>
      </c>
      <c r="B3262" t="s">
        <v>51</v>
      </c>
      <c r="C3262" t="s">
        <v>4868</v>
      </c>
      <c r="D3262" t="s">
        <v>42</v>
      </c>
      <c r="E3262" s="103">
        <v>1.6747933330870563E-2</v>
      </c>
      <c r="F3262" s="103">
        <v>677931</v>
      </c>
      <c r="G3262" s="103">
        <v>1</v>
      </c>
      <c r="H3262" t="s">
        <v>1078</v>
      </c>
      <c r="I3262" s="103"/>
    </row>
    <row r="3263" spans="1:9" x14ac:dyDescent="0.3">
      <c r="A3263" t="s">
        <v>4949</v>
      </c>
      <c r="B3263" t="s">
        <v>51</v>
      </c>
      <c r="C3263" t="s">
        <v>4868</v>
      </c>
      <c r="D3263" t="s">
        <v>1763</v>
      </c>
      <c r="E3263" s="103">
        <v>1.7729254339171004E-2</v>
      </c>
      <c r="F3263" s="103">
        <v>677931</v>
      </c>
      <c r="G3263" s="103">
        <v>1</v>
      </c>
      <c r="H3263" t="s">
        <v>1078</v>
      </c>
      <c r="I3263" s="103"/>
    </row>
    <row r="3264" spans="1:9" x14ac:dyDescent="0.3">
      <c r="A3264" t="s">
        <v>4950</v>
      </c>
      <c r="B3264" t="s">
        <v>51</v>
      </c>
      <c r="C3264" t="s">
        <v>4868</v>
      </c>
      <c r="D3264" t="s">
        <v>1764</v>
      </c>
      <c r="E3264" s="103">
        <v>4.8887747538451281E-3</v>
      </c>
      <c r="F3264" s="103">
        <v>677931</v>
      </c>
      <c r="G3264" s="103">
        <v>1</v>
      </c>
      <c r="H3264" t="s">
        <v>1078</v>
      </c>
      <c r="I3264" s="103"/>
    </row>
    <row r="3265" spans="1:9" x14ac:dyDescent="0.3">
      <c r="A3265" t="s">
        <v>4951</v>
      </c>
      <c r="B3265" t="s">
        <v>51</v>
      </c>
      <c r="C3265" t="s">
        <v>4868</v>
      </c>
      <c r="D3265" t="s">
        <v>340</v>
      </c>
      <c r="E3265" s="103">
        <v>1.7286668315332054E-2</v>
      </c>
      <c r="F3265" s="103">
        <v>677931</v>
      </c>
      <c r="G3265" s="103">
        <v>1</v>
      </c>
      <c r="H3265" t="s">
        <v>1078</v>
      </c>
      <c r="I3265" s="103"/>
    </row>
    <row r="3266" spans="1:9" x14ac:dyDescent="0.3">
      <c r="A3266" t="s">
        <v>4952</v>
      </c>
      <c r="B3266" t="s">
        <v>51</v>
      </c>
      <c r="C3266" t="s">
        <v>4868</v>
      </c>
      <c r="D3266" t="s">
        <v>777</v>
      </c>
      <c r="E3266" s="103">
        <v>7.2057684957523484E-3</v>
      </c>
      <c r="F3266" s="103">
        <v>677931</v>
      </c>
      <c r="G3266" s="103">
        <v>1</v>
      </c>
      <c r="H3266" t="s">
        <v>1078</v>
      </c>
      <c r="I3266" s="103"/>
    </row>
    <row r="3267" spans="1:9" x14ac:dyDescent="0.3">
      <c r="A3267" t="s">
        <v>4953</v>
      </c>
      <c r="B3267" t="s">
        <v>51</v>
      </c>
      <c r="C3267" t="s">
        <v>4868</v>
      </c>
      <c r="D3267" t="s">
        <v>776</v>
      </c>
      <c r="E3267" s="103">
        <v>1.5062310603424956E-2</v>
      </c>
      <c r="F3267" s="103">
        <v>677931</v>
      </c>
      <c r="G3267" s="103">
        <v>1</v>
      </c>
      <c r="H3267" t="s">
        <v>1078</v>
      </c>
      <c r="I3267" s="103"/>
    </row>
    <row r="3268" spans="1:9" x14ac:dyDescent="0.3">
      <c r="A3268" t="s">
        <v>70</v>
      </c>
      <c r="B3268" t="s">
        <v>47</v>
      </c>
      <c r="C3268" t="s">
        <v>36</v>
      </c>
      <c r="D3268" t="s">
        <v>54</v>
      </c>
      <c r="E3268" s="103">
        <v>267345</v>
      </c>
      <c r="F3268" s="103">
        <v>677931</v>
      </c>
      <c r="G3268" s="103">
        <v>1</v>
      </c>
      <c r="H3268" t="s">
        <v>54</v>
      </c>
      <c r="I3268" s="103"/>
    </row>
    <row r="3269" spans="1:9" x14ac:dyDescent="0.3">
      <c r="A3269" t="s">
        <v>71</v>
      </c>
      <c r="B3269" t="s">
        <v>48</v>
      </c>
      <c r="C3269" t="s">
        <v>36</v>
      </c>
      <c r="D3269" t="s">
        <v>54</v>
      </c>
      <c r="E3269" s="103">
        <v>9257581328.1259995</v>
      </c>
      <c r="F3269" s="103">
        <v>677931</v>
      </c>
      <c r="G3269" s="103">
        <v>1</v>
      </c>
      <c r="H3269" t="s">
        <v>54</v>
      </c>
      <c r="I3269" s="103"/>
    </row>
    <row r="3270" spans="1:9" x14ac:dyDescent="0.3">
      <c r="A3270" t="s">
        <v>72</v>
      </c>
      <c r="B3270" t="s">
        <v>49</v>
      </c>
      <c r="C3270" t="s">
        <v>36</v>
      </c>
      <c r="D3270" t="s">
        <v>54</v>
      </c>
      <c r="E3270" s="103">
        <v>0.39435429269350419</v>
      </c>
      <c r="F3270" s="103">
        <v>677931</v>
      </c>
      <c r="G3270" s="103">
        <v>1</v>
      </c>
      <c r="H3270" t="s">
        <v>54</v>
      </c>
      <c r="I3270" s="103"/>
    </row>
    <row r="3271" spans="1:9" x14ac:dyDescent="0.3">
      <c r="A3271" t="s">
        <v>73</v>
      </c>
      <c r="B3271" t="s">
        <v>50</v>
      </c>
      <c r="C3271" t="s">
        <v>36</v>
      </c>
      <c r="D3271" t="s">
        <v>54</v>
      </c>
      <c r="E3271" s="103">
        <v>13655.639479719912</v>
      </c>
      <c r="F3271" s="103">
        <v>677931</v>
      </c>
      <c r="G3271" s="103">
        <v>1</v>
      </c>
      <c r="H3271" t="s">
        <v>54</v>
      </c>
      <c r="I3271" s="103"/>
    </row>
    <row r="3272" spans="1:9" x14ac:dyDescent="0.3">
      <c r="A3272" t="s">
        <v>1241</v>
      </c>
      <c r="B3272" t="s">
        <v>51</v>
      </c>
      <c r="C3272" t="s">
        <v>36</v>
      </c>
      <c r="D3272" t="s">
        <v>40</v>
      </c>
      <c r="E3272" s="103">
        <v>0.27834620433839757</v>
      </c>
      <c r="F3272" s="103">
        <v>677931</v>
      </c>
      <c r="G3272" s="103">
        <v>1</v>
      </c>
      <c r="H3272" t="s">
        <v>1078</v>
      </c>
      <c r="I3272" s="103"/>
    </row>
    <row r="3273" spans="1:9" x14ac:dyDescent="0.3">
      <c r="A3273" t="s">
        <v>6165</v>
      </c>
      <c r="B3273" t="s">
        <v>51</v>
      </c>
      <c r="C3273" t="s">
        <v>36</v>
      </c>
      <c r="D3273" t="s">
        <v>5064</v>
      </c>
      <c r="E3273" s="103">
        <v>0.27834620433839757</v>
      </c>
      <c r="F3273" s="103">
        <v>677931</v>
      </c>
      <c r="G3273" s="103">
        <v>1</v>
      </c>
      <c r="H3273" t="s">
        <v>1078</v>
      </c>
      <c r="I3273" s="103"/>
    </row>
    <row r="3274" spans="1:9" x14ac:dyDescent="0.3">
      <c r="A3274" t="s">
        <v>6166</v>
      </c>
      <c r="B3274" t="s">
        <v>51</v>
      </c>
      <c r="C3274" t="s">
        <v>36</v>
      </c>
      <c r="D3274" t="s">
        <v>5065</v>
      </c>
      <c r="E3274" s="103">
        <v>0.27834620433839757</v>
      </c>
      <c r="F3274" s="103">
        <v>677931</v>
      </c>
      <c r="G3274" s="103">
        <v>1</v>
      </c>
      <c r="H3274" t="s">
        <v>1078</v>
      </c>
      <c r="I3274" s="103"/>
    </row>
    <row r="3275" spans="1:9" x14ac:dyDescent="0.3">
      <c r="A3275" t="s">
        <v>6167</v>
      </c>
      <c r="B3275" t="s">
        <v>51</v>
      </c>
      <c r="C3275" t="s">
        <v>36</v>
      </c>
      <c r="D3275" t="s">
        <v>5066</v>
      </c>
      <c r="E3275" s="103">
        <v>0.27834620433839757</v>
      </c>
      <c r="F3275" s="103">
        <v>677931</v>
      </c>
      <c r="G3275" s="103">
        <v>1</v>
      </c>
      <c r="H3275" t="s">
        <v>1078</v>
      </c>
      <c r="I3275" s="103"/>
    </row>
    <row r="3276" spans="1:9" x14ac:dyDescent="0.3">
      <c r="A3276" t="s">
        <v>1242</v>
      </c>
      <c r="B3276" t="s">
        <v>51</v>
      </c>
      <c r="C3276" t="s">
        <v>36</v>
      </c>
      <c r="D3276" t="s">
        <v>42</v>
      </c>
      <c r="E3276" s="103">
        <v>0.22907600223787397</v>
      </c>
      <c r="F3276" s="103">
        <v>677931</v>
      </c>
      <c r="G3276" s="103">
        <v>1</v>
      </c>
      <c r="H3276" t="s">
        <v>1078</v>
      </c>
      <c r="I3276" s="103"/>
    </row>
    <row r="3277" spans="1:9" x14ac:dyDescent="0.3">
      <c r="A3277" t="s">
        <v>2161</v>
      </c>
      <c r="B3277" t="s">
        <v>51</v>
      </c>
      <c r="C3277" t="s">
        <v>36</v>
      </c>
      <c r="D3277" t="s">
        <v>1763</v>
      </c>
      <c r="E3277" s="103">
        <v>0.23834037349438303</v>
      </c>
      <c r="F3277" s="103">
        <v>677931</v>
      </c>
      <c r="G3277" s="103">
        <v>1</v>
      </c>
      <c r="H3277" t="s">
        <v>1078</v>
      </c>
      <c r="I3277" s="103"/>
    </row>
    <row r="3278" spans="1:9" x14ac:dyDescent="0.3">
      <c r="A3278" t="s">
        <v>2162</v>
      </c>
      <c r="B3278" t="s">
        <v>51</v>
      </c>
      <c r="C3278" t="s">
        <v>36</v>
      </c>
      <c r="D3278" t="s">
        <v>1764</v>
      </c>
      <c r="E3278" s="103">
        <v>3.9593512904014208E-2</v>
      </c>
      <c r="F3278" s="103">
        <v>677931</v>
      </c>
      <c r="G3278" s="103">
        <v>1</v>
      </c>
      <c r="H3278" t="s">
        <v>1078</v>
      </c>
      <c r="I3278" s="103"/>
    </row>
    <row r="3279" spans="1:9" x14ac:dyDescent="0.3">
      <c r="A3279" t="s">
        <v>1243</v>
      </c>
      <c r="B3279" t="s">
        <v>51</v>
      </c>
      <c r="C3279" t="s">
        <v>36</v>
      </c>
      <c r="D3279" t="s">
        <v>340</v>
      </c>
      <c r="E3279" s="103">
        <v>0.17954389366113876</v>
      </c>
      <c r="F3279" s="103">
        <v>677931</v>
      </c>
      <c r="G3279" s="103">
        <v>1</v>
      </c>
      <c r="H3279" t="s">
        <v>1078</v>
      </c>
      <c r="I3279" s="103"/>
    </row>
    <row r="3280" spans="1:9" x14ac:dyDescent="0.3">
      <c r="A3280" t="s">
        <v>1244</v>
      </c>
      <c r="B3280" t="s">
        <v>51</v>
      </c>
      <c r="C3280" t="s">
        <v>36</v>
      </c>
      <c r="D3280" t="s">
        <v>777</v>
      </c>
      <c r="E3280" s="103">
        <v>7.5785863961992758E-2</v>
      </c>
      <c r="F3280" s="103">
        <v>677931</v>
      </c>
      <c r="G3280" s="103">
        <v>1</v>
      </c>
      <c r="H3280" t="s">
        <v>1078</v>
      </c>
      <c r="I3280" s="103"/>
    </row>
    <row r="3281" spans="1:9" x14ac:dyDescent="0.3">
      <c r="A3281" t="s">
        <v>1245</v>
      </c>
      <c r="B3281" t="s">
        <v>51</v>
      </c>
      <c r="C3281" t="s">
        <v>36</v>
      </c>
      <c r="D3281" t="s">
        <v>776</v>
      </c>
      <c r="E3281" s="103">
        <v>0.16022871818397252</v>
      </c>
      <c r="F3281" s="103">
        <v>677931</v>
      </c>
      <c r="G3281" s="103">
        <v>1</v>
      </c>
      <c r="H3281" t="s">
        <v>1078</v>
      </c>
      <c r="I3281" s="103"/>
    </row>
    <row r="3282" spans="1:9" x14ac:dyDescent="0.3">
      <c r="A3282" t="s">
        <v>74</v>
      </c>
      <c r="B3282" t="s">
        <v>47</v>
      </c>
      <c r="C3282" t="s">
        <v>37</v>
      </c>
      <c r="D3282" t="s">
        <v>54</v>
      </c>
      <c r="E3282" s="103">
        <v>224587</v>
      </c>
      <c r="F3282" s="103">
        <v>677931</v>
      </c>
      <c r="G3282" s="103">
        <v>1</v>
      </c>
      <c r="H3282" t="s">
        <v>54</v>
      </c>
      <c r="I3282" s="103"/>
    </row>
    <row r="3283" spans="1:9" x14ac:dyDescent="0.3">
      <c r="A3283" t="s">
        <v>75</v>
      </c>
      <c r="B3283" t="s">
        <v>48</v>
      </c>
      <c r="C3283" t="s">
        <v>37</v>
      </c>
      <c r="D3283" t="s">
        <v>54</v>
      </c>
      <c r="E3283" s="103">
        <v>18418431133.098633</v>
      </c>
      <c r="F3283" s="103">
        <v>677931</v>
      </c>
      <c r="G3283" s="103">
        <v>1</v>
      </c>
      <c r="H3283" t="s">
        <v>54</v>
      </c>
      <c r="I3283" s="103"/>
    </row>
    <row r="3284" spans="1:9" x14ac:dyDescent="0.3">
      <c r="A3284" t="s">
        <v>76</v>
      </c>
      <c r="B3284" t="s">
        <v>49</v>
      </c>
      <c r="C3284" t="s">
        <v>37</v>
      </c>
      <c r="D3284" t="s">
        <v>54</v>
      </c>
      <c r="E3284" s="103">
        <v>0.3312829771761433</v>
      </c>
      <c r="F3284" s="103">
        <v>677931</v>
      </c>
      <c r="G3284" s="103">
        <v>1</v>
      </c>
      <c r="H3284" t="s">
        <v>54</v>
      </c>
      <c r="I3284" s="103"/>
    </row>
    <row r="3285" spans="1:9" x14ac:dyDescent="0.3">
      <c r="A3285" t="s">
        <v>77</v>
      </c>
      <c r="B3285" t="s">
        <v>50</v>
      </c>
      <c r="C3285" t="s">
        <v>37</v>
      </c>
      <c r="D3285" t="s">
        <v>54</v>
      </c>
      <c r="E3285" s="103">
        <v>27168.592575201066</v>
      </c>
      <c r="F3285" s="103">
        <v>677931</v>
      </c>
      <c r="G3285" s="103">
        <v>1</v>
      </c>
      <c r="H3285" t="s">
        <v>54</v>
      </c>
      <c r="I3285" s="103"/>
    </row>
    <row r="3286" spans="1:9" x14ac:dyDescent="0.3">
      <c r="A3286" t="s">
        <v>1206</v>
      </c>
      <c r="B3286" t="s">
        <v>51</v>
      </c>
      <c r="C3286" t="s">
        <v>37</v>
      </c>
      <c r="D3286" t="s">
        <v>40</v>
      </c>
      <c r="E3286" s="103">
        <v>0.52798746723797796</v>
      </c>
      <c r="F3286" s="103">
        <v>677931</v>
      </c>
      <c r="G3286" s="103">
        <v>1</v>
      </c>
      <c r="H3286" t="s">
        <v>1078</v>
      </c>
      <c r="I3286" s="103"/>
    </row>
    <row r="3287" spans="1:9" x14ac:dyDescent="0.3">
      <c r="A3287" t="s">
        <v>6168</v>
      </c>
      <c r="B3287" t="s">
        <v>51</v>
      </c>
      <c r="C3287" t="s">
        <v>37</v>
      </c>
      <c r="D3287" t="s">
        <v>5064</v>
      </c>
      <c r="E3287" s="103">
        <v>0.52802099100647271</v>
      </c>
      <c r="F3287" s="103">
        <v>677931</v>
      </c>
      <c r="G3287" s="103">
        <v>1</v>
      </c>
      <c r="H3287" t="s">
        <v>1078</v>
      </c>
      <c r="I3287" s="103"/>
    </row>
    <row r="3288" spans="1:9" x14ac:dyDescent="0.3">
      <c r="A3288" t="s">
        <v>6169</v>
      </c>
      <c r="B3288" t="s">
        <v>51</v>
      </c>
      <c r="C3288" t="s">
        <v>37</v>
      </c>
      <c r="D3288" t="s">
        <v>5065</v>
      </c>
      <c r="E3288" s="103">
        <v>0.52798746723797796</v>
      </c>
      <c r="F3288" s="103">
        <v>677931</v>
      </c>
      <c r="G3288" s="103">
        <v>1</v>
      </c>
      <c r="H3288" t="s">
        <v>1078</v>
      </c>
      <c r="I3288" s="103"/>
    </row>
    <row r="3289" spans="1:9" x14ac:dyDescent="0.3">
      <c r="A3289" t="s">
        <v>6170</v>
      </c>
      <c r="B3289" t="s">
        <v>51</v>
      </c>
      <c r="C3289" t="s">
        <v>37</v>
      </c>
      <c r="D3289" t="s">
        <v>5066</v>
      </c>
      <c r="E3289" s="103">
        <v>0.52802099100647271</v>
      </c>
      <c r="F3289" s="103">
        <v>677931</v>
      </c>
      <c r="G3289" s="103">
        <v>1</v>
      </c>
      <c r="H3289" t="s">
        <v>1078</v>
      </c>
      <c r="I3289" s="103"/>
    </row>
    <row r="3290" spans="1:9" x14ac:dyDescent="0.3">
      <c r="A3290" t="s">
        <v>1207</v>
      </c>
      <c r="B3290" t="s">
        <v>51</v>
      </c>
      <c r="C3290" t="s">
        <v>37</v>
      </c>
      <c r="D3290" t="s">
        <v>42</v>
      </c>
      <c r="E3290" s="103">
        <v>0.73754188840523205</v>
      </c>
      <c r="F3290" s="103">
        <v>677931</v>
      </c>
      <c r="G3290" s="103">
        <v>1</v>
      </c>
      <c r="H3290" t="s">
        <v>1078</v>
      </c>
      <c r="I3290" s="103"/>
    </row>
    <row r="3291" spans="1:9" x14ac:dyDescent="0.3">
      <c r="A3291" t="s">
        <v>2117</v>
      </c>
      <c r="B3291" t="s">
        <v>51</v>
      </c>
      <c r="C3291" t="s">
        <v>37</v>
      </c>
      <c r="D3291" t="s">
        <v>1763</v>
      </c>
      <c r="E3291" s="103">
        <v>0.18292327079200726</v>
      </c>
      <c r="F3291" s="103">
        <v>677931</v>
      </c>
      <c r="G3291" s="103">
        <v>1</v>
      </c>
      <c r="H3291" t="s">
        <v>1078</v>
      </c>
      <c r="I3291" s="103"/>
    </row>
    <row r="3292" spans="1:9" x14ac:dyDescent="0.3">
      <c r="A3292" t="s">
        <v>2118</v>
      </c>
      <c r="B3292" t="s">
        <v>51</v>
      </c>
      <c r="C3292" t="s">
        <v>37</v>
      </c>
      <c r="D3292" t="s">
        <v>1764</v>
      </c>
      <c r="E3292" s="103">
        <v>8.5148748740057206E-2</v>
      </c>
      <c r="F3292" s="103">
        <v>677931</v>
      </c>
      <c r="G3292" s="103">
        <v>1</v>
      </c>
      <c r="H3292" t="s">
        <v>1078</v>
      </c>
      <c r="I3292" s="103"/>
    </row>
    <row r="3293" spans="1:9" x14ac:dyDescent="0.3">
      <c r="A3293" t="s">
        <v>1208</v>
      </c>
      <c r="B3293" t="s">
        <v>51</v>
      </c>
      <c r="C3293" t="s">
        <v>37</v>
      </c>
      <c r="D3293" t="s">
        <v>340</v>
      </c>
      <c r="E3293" s="103">
        <v>0.31379299502382557</v>
      </c>
      <c r="F3293" s="103">
        <v>677931</v>
      </c>
      <c r="G3293" s="103">
        <v>1</v>
      </c>
      <c r="H3293" t="s">
        <v>1078</v>
      </c>
      <c r="I3293" s="103"/>
    </row>
    <row r="3294" spans="1:9" x14ac:dyDescent="0.3">
      <c r="A3294" t="s">
        <v>1209</v>
      </c>
      <c r="B3294" t="s">
        <v>51</v>
      </c>
      <c r="C3294" t="s">
        <v>37</v>
      </c>
      <c r="D3294" t="s">
        <v>777</v>
      </c>
      <c r="E3294" s="103">
        <v>0.16258847208906069</v>
      </c>
      <c r="F3294" s="103">
        <v>677931</v>
      </c>
      <c r="G3294" s="103">
        <v>1</v>
      </c>
      <c r="H3294" t="s">
        <v>1078</v>
      </c>
      <c r="I3294" s="103"/>
    </row>
    <row r="3295" spans="1:9" x14ac:dyDescent="0.3">
      <c r="A3295" t="s">
        <v>1210</v>
      </c>
      <c r="B3295" t="s">
        <v>51</v>
      </c>
      <c r="C3295" t="s">
        <v>37</v>
      </c>
      <c r="D3295" t="s">
        <v>776</v>
      </c>
      <c r="E3295" s="103">
        <v>0.36900326466451799</v>
      </c>
      <c r="F3295" s="103">
        <v>677931</v>
      </c>
      <c r="G3295" s="103">
        <v>1</v>
      </c>
      <c r="H3295" t="s">
        <v>1078</v>
      </c>
      <c r="I3295" s="103"/>
    </row>
    <row r="3296" spans="1:9" x14ac:dyDescent="0.3">
      <c r="A3296" t="s">
        <v>78</v>
      </c>
      <c r="B3296" t="s">
        <v>47</v>
      </c>
      <c r="C3296" t="s">
        <v>38</v>
      </c>
      <c r="D3296" t="s">
        <v>54</v>
      </c>
      <c r="E3296" s="103">
        <v>75102</v>
      </c>
      <c r="F3296" s="103">
        <v>677931</v>
      </c>
      <c r="G3296" s="103">
        <v>1</v>
      </c>
      <c r="H3296" t="s">
        <v>54</v>
      </c>
      <c r="I3296" s="103"/>
    </row>
    <row r="3297" spans="1:9" x14ac:dyDescent="0.3">
      <c r="A3297" t="s">
        <v>79</v>
      </c>
      <c r="B3297" t="s">
        <v>48</v>
      </c>
      <c r="C3297" t="s">
        <v>38</v>
      </c>
      <c r="D3297" t="s">
        <v>54</v>
      </c>
      <c r="E3297" s="103">
        <v>12139028522.539999</v>
      </c>
      <c r="F3297" s="103">
        <v>677931</v>
      </c>
      <c r="G3297" s="103">
        <v>1</v>
      </c>
      <c r="H3297" t="s">
        <v>54</v>
      </c>
      <c r="I3297" s="103"/>
    </row>
    <row r="3298" spans="1:9" x14ac:dyDescent="0.3">
      <c r="A3298" t="s">
        <v>80</v>
      </c>
      <c r="B3298" t="s">
        <v>49</v>
      </c>
      <c r="C3298" t="s">
        <v>38</v>
      </c>
      <c r="D3298" t="s">
        <v>54</v>
      </c>
      <c r="E3298" s="103">
        <v>0.11078118569588941</v>
      </c>
      <c r="F3298" s="103">
        <v>677931</v>
      </c>
      <c r="G3298" s="103">
        <v>1</v>
      </c>
      <c r="H3298" t="s">
        <v>54</v>
      </c>
      <c r="I3298" s="103"/>
    </row>
    <row r="3299" spans="1:9" x14ac:dyDescent="0.3">
      <c r="A3299" t="s">
        <v>81</v>
      </c>
      <c r="B3299" t="s">
        <v>50</v>
      </c>
      <c r="C3299" t="s">
        <v>38</v>
      </c>
      <c r="D3299" t="s">
        <v>54</v>
      </c>
      <c r="E3299" s="103">
        <v>17905.994153593801</v>
      </c>
      <c r="F3299" s="103">
        <v>677931</v>
      </c>
      <c r="G3299" s="103">
        <v>1</v>
      </c>
      <c r="H3299" t="s">
        <v>54</v>
      </c>
      <c r="I3299" s="103"/>
    </row>
    <row r="3300" spans="1:9" x14ac:dyDescent="0.3">
      <c r="A3300" t="s">
        <v>1211</v>
      </c>
      <c r="B3300" t="s">
        <v>51</v>
      </c>
      <c r="C3300" t="s">
        <v>38</v>
      </c>
      <c r="D3300" t="s">
        <v>40</v>
      </c>
      <c r="E3300" s="103">
        <v>1.1651378348443677</v>
      </c>
      <c r="F3300" s="103">
        <v>677931</v>
      </c>
      <c r="G3300" s="103">
        <v>1</v>
      </c>
      <c r="H3300" t="s">
        <v>1078</v>
      </c>
      <c r="I3300" s="103"/>
    </row>
    <row r="3301" spans="1:9" x14ac:dyDescent="0.3">
      <c r="A3301" t="s">
        <v>6171</v>
      </c>
      <c r="B3301" t="s">
        <v>51</v>
      </c>
      <c r="C3301" t="s">
        <v>38</v>
      </c>
      <c r="D3301" t="s">
        <v>5064</v>
      </c>
      <c r="E3301" s="103">
        <v>1.1651378348443677</v>
      </c>
      <c r="F3301" s="103">
        <v>677931</v>
      </c>
      <c r="G3301" s="103">
        <v>1</v>
      </c>
      <c r="H3301" t="s">
        <v>1078</v>
      </c>
      <c r="I3301" s="103"/>
    </row>
    <row r="3302" spans="1:9" x14ac:dyDescent="0.3">
      <c r="A3302" t="s">
        <v>6172</v>
      </c>
      <c r="B3302" t="s">
        <v>51</v>
      </c>
      <c r="C3302" t="s">
        <v>38</v>
      </c>
      <c r="D3302" t="s">
        <v>5065</v>
      </c>
      <c r="E3302" s="103">
        <v>1.1651378348443677</v>
      </c>
      <c r="F3302" s="103">
        <v>677931</v>
      </c>
      <c r="G3302" s="103">
        <v>1</v>
      </c>
      <c r="H3302" t="s">
        <v>1078</v>
      </c>
      <c r="I3302" s="103"/>
    </row>
    <row r="3303" spans="1:9" x14ac:dyDescent="0.3">
      <c r="A3303" t="s">
        <v>6173</v>
      </c>
      <c r="B3303" t="s">
        <v>51</v>
      </c>
      <c r="C3303" t="s">
        <v>38</v>
      </c>
      <c r="D3303" t="s">
        <v>5066</v>
      </c>
      <c r="E3303" s="103">
        <v>1.1651378348443677</v>
      </c>
      <c r="F3303" s="103">
        <v>677931</v>
      </c>
      <c r="G3303" s="103">
        <v>1</v>
      </c>
      <c r="H3303" t="s">
        <v>1078</v>
      </c>
      <c r="I3303" s="103"/>
    </row>
    <row r="3304" spans="1:9" x14ac:dyDescent="0.3">
      <c r="A3304" t="s">
        <v>1212</v>
      </c>
      <c r="B3304" t="s">
        <v>51</v>
      </c>
      <c r="C3304" t="s">
        <v>38</v>
      </c>
      <c r="D3304" t="s">
        <v>42</v>
      </c>
      <c r="E3304" s="103">
        <v>1.0893974017171206</v>
      </c>
      <c r="F3304" s="103">
        <v>677931</v>
      </c>
      <c r="G3304" s="103">
        <v>1</v>
      </c>
      <c r="H3304" t="s">
        <v>1078</v>
      </c>
      <c r="I3304" s="103"/>
    </row>
    <row r="3305" spans="1:9" x14ac:dyDescent="0.3">
      <c r="A3305" t="s">
        <v>2119</v>
      </c>
      <c r="B3305" t="s">
        <v>51</v>
      </c>
      <c r="C3305" t="s">
        <v>38</v>
      </c>
      <c r="D3305" t="s">
        <v>1763</v>
      </c>
      <c r="E3305" s="103">
        <v>1.4852182834158325</v>
      </c>
      <c r="F3305" s="103">
        <v>677931</v>
      </c>
      <c r="G3305" s="103">
        <v>1</v>
      </c>
      <c r="H3305" t="s">
        <v>1078</v>
      </c>
      <c r="I3305" s="103"/>
    </row>
    <row r="3306" spans="1:9" x14ac:dyDescent="0.3">
      <c r="A3306" t="s">
        <v>2120</v>
      </c>
      <c r="B3306" t="s">
        <v>51</v>
      </c>
      <c r="C3306" t="s">
        <v>38</v>
      </c>
      <c r="D3306" t="s">
        <v>1764</v>
      </c>
      <c r="E3306" s="103">
        <v>0.4180011578898663</v>
      </c>
      <c r="F3306" s="103">
        <v>677931</v>
      </c>
      <c r="G3306" s="103">
        <v>1</v>
      </c>
      <c r="H3306" t="s">
        <v>1078</v>
      </c>
      <c r="I3306" s="103"/>
    </row>
    <row r="3307" spans="1:9" x14ac:dyDescent="0.3">
      <c r="A3307" t="s">
        <v>1213</v>
      </c>
      <c r="B3307" t="s">
        <v>51</v>
      </c>
      <c r="C3307" t="s">
        <v>38</v>
      </c>
      <c r="D3307" t="s">
        <v>340</v>
      </c>
      <c r="E3307" s="103">
        <v>0.4292687853156657</v>
      </c>
      <c r="F3307" s="103">
        <v>677931</v>
      </c>
      <c r="G3307" s="103">
        <v>1</v>
      </c>
      <c r="H3307" t="s">
        <v>1078</v>
      </c>
      <c r="I3307" s="103"/>
    </row>
    <row r="3308" spans="1:9" x14ac:dyDescent="0.3">
      <c r="A3308" t="s">
        <v>1214</v>
      </c>
      <c r="B3308" t="s">
        <v>51</v>
      </c>
      <c r="C3308" t="s">
        <v>38</v>
      </c>
      <c r="D3308" t="s">
        <v>777</v>
      </c>
      <c r="E3308" s="103">
        <v>0.33595992152613113</v>
      </c>
      <c r="F3308" s="103">
        <v>677931</v>
      </c>
      <c r="G3308" s="103">
        <v>1</v>
      </c>
      <c r="H3308" t="s">
        <v>1078</v>
      </c>
      <c r="I3308" s="103"/>
    </row>
    <row r="3309" spans="1:9" x14ac:dyDescent="0.3">
      <c r="A3309" t="s">
        <v>1215</v>
      </c>
      <c r="B3309" t="s">
        <v>51</v>
      </c>
      <c r="C3309" t="s">
        <v>38</v>
      </c>
      <c r="D3309" t="s">
        <v>776</v>
      </c>
      <c r="E3309" s="103">
        <v>0.73688258591465183</v>
      </c>
      <c r="F3309" s="103">
        <v>677931</v>
      </c>
      <c r="G3309" s="103">
        <v>1</v>
      </c>
      <c r="H3309" t="s">
        <v>1078</v>
      </c>
      <c r="I3309" s="103"/>
    </row>
    <row r="3310" spans="1:9" x14ac:dyDescent="0.3">
      <c r="A3310" t="s">
        <v>82</v>
      </c>
      <c r="B3310" t="s">
        <v>47</v>
      </c>
      <c r="C3310" t="s">
        <v>39</v>
      </c>
      <c r="D3310" t="s">
        <v>54</v>
      </c>
      <c r="E3310" s="103">
        <v>682</v>
      </c>
      <c r="F3310" s="103">
        <v>677931</v>
      </c>
      <c r="G3310" s="103">
        <v>1</v>
      </c>
      <c r="H3310" t="s">
        <v>54</v>
      </c>
      <c r="I3310" s="103"/>
    </row>
    <row r="3311" spans="1:9" x14ac:dyDescent="0.3">
      <c r="A3311" t="s">
        <v>83</v>
      </c>
      <c r="B3311" t="s">
        <v>48</v>
      </c>
      <c r="C3311" t="s">
        <v>39</v>
      </c>
      <c r="D3311" t="s">
        <v>54</v>
      </c>
      <c r="E3311" s="103">
        <v>16150881.072000001</v>
      </c>
      <c r="F3311" s="103">
        <v>677931</v>
      </c>
      <c r="G3311" s="103">
        <v>1</v>
      </c>
      <c r="H3311" t="s">
        <v>54</v>
      </c>
      <c r="I3311" s="103"/>
    </row>
    <row r="3312" spans="1:9" x14ac:dyDescent="0.3">
      <c r="A3312" t="s">
        <v>84</v>
      </c>
      <c r="B3312" t="s">
        <v>49</v>
      </c>
      <c r="C3312" t="s">
        <v>39</v>
      </c>
      <c r="D3312" t="s">
        <v>54</v>
      </c>
      <c r="E3312" s="103">
        <v>1.0060020857579901E-3</v>
      </c>
      <c r="F3312" s="103">
        <v>677931</v>
      </c>
      <c r="G3312" s="103">
        <v>1</v>
      </c>
      <c r="H3312" t="s">
        <v>54</v>
      </c>
      <c r="I3312" s="103"/>
    </row>
    <row r="3313" spans="1:9" x14ac:dyDescent="0.3">
      <c r="A3313" t="s">
        <v>85</v>
      </c>
      <c r="B3313" t="s">
        <v>50</v>
      </c>
      <c r="C3313" t="s">
        <v>39</v>
      </c>
      <c r="D3313" t="s">
        <v>54</v>
      </c>
      <c r="E3313" s="103">
        <v>23.823783057567805</v>
      </c>
      <c r="F3313" s="103">
        <v>677931</v>
      </c>
      <c r="G3313" s="103">
        <v>1</v>
      </c>
      <c r="H3313" t="s">
        <v>54</v>
      </c>
      <c r="I3313" s="103"/>
    </row>
    <row r="3314" spans="1:9" x14ac:dyDescent="0.3">
      <c r="A3314" t="s">
        <v>1216</v>
      </c>
      <c r="B3314" t="s">
        <v>51</v>
      </c>
      <c r="C3314" t="s">
        <v>39</v>
      </c>
      <c r="D3314" t="s">
        <v>40</v>
      </c>
      <c r="E3314" s="103">
        <v>0.16708487289440713</v>
      </c>
      <c r="F3314" s="103">
        <v>677931</v>
      </c>
      <c r="G3314" s="103">
        <v>1</v>
      </c>
      <c r="H3314" t="s">
        <v>1078</v>
      </c>
      <c r="I3314" s="103"/>
    </row>
    <row r="3315" spans="1:9" x14ac:dyDescent="0.3">
      <c r="A3315" t="s">
        <v>6174</v>
      </c>
      <c r="B3315" t="s">
        <v>51</v>
      </c>
      <c r="C3315" t="s">
        <v>39</v>
      </c>
      <c r="D3315" t="s">
        <v>5064</v>
      </c>
      <c r="E3315" s="103">
        <v>0.16708487289440713</v>
      </c>
      <c r="F3315" s="103">
        <v>677931</v>
      </c>
      <c r="G3315" s="103">
        <v>1</v>
      </c>
      <c r="H3315" t="s">
        <v>1078</v>
      </c>
      <c r="I3315" s="103"/>
    </row>
    <row r="3316" spans="1:9" x14ac:dyDescent="0.3">
      <c r="A3316" t="s">
        <v>6175</v>
      </c>
      <c r="B3316" t="s">
        <v>51</v>
      </c>
      <c r="C3316" t="s">
        <v>39</v>
      </c>
      <c r="D3316" t="s">
        <v>5065</v>
      </c>
      <c r="E3316" s="103">
        <v>0.16708487289440713</v>
      </c>
      <c r="F3316" s="103">
        <v>677931</v>
      </c>
      <c r="G3316" s="103">
        <v>1</v>
      </c>
      <c r="H3316" t="s">
        <v>1078</v>
      </c>
      <c r="I3316" s="103"/>
    </row>
    <row r="3317" spans="1:9" x14ac:dyDescent="0.3">
      <c r="A3317" t="s">
        <v>6176</v>
      </c>
      <c r="B3317" t="s">
        <v>51</v>
      </c>
      <c r="C3317" t="s">
        <v>39</v>
      </c>
      <c r="D3317" t="s">
        <v>5066</v>
      </c>
      <c r="E3317" s="103">
        <v>0.16708487289440713</v>
      </c>
      <c r="F3317" s="103">
        <v>677931</v>
      </c>
      <c r="G3317" s="103">
        <v>1</v>
      </c>
      <c r="H3317" t="s">
        <v>1078</v>
      </c>
      <c r="I3317" s="103"/>
    </row>
    <row r="3318" spans="1:9" x14ac:dyDescent="0.3">
      <c r="A3318" t="s">
        <v>1217</v>
      </c>
      <c r="B3318" t="s">
        <v>51</v>
      </c>
      <c r="C3318" t="s">
        <v>39</v>
      </c>
      <c r="D3318" t="s">
        <v>42</v>
      </c>
      <c r="E3318" s="103">
        <v>0.16567071382845794</v>
      </c>
      <c r="F3318" s="103">
        <v>677931</v>
      </c>
      <c r="G3318" s="103">
        <v>1</v>
      </c>
      <c r="H3318" t="s">
        <v>1078</v>
      </c>
      <c r="I3318" s="103"/>
    </row>
    <row r="3319" spans="1:9" x14ac:dyDescent="0.3">
      <c r="A3319" t="s">
        <v>2121</v>
      </c>
      <c r="B3319" t="s">
        <v>51</v>
      </c>
      <c r="C3319" t="s">
        <v>39</v>
      </c>
      <c r="D3319" t="s">
        <v>1763</v>
      </c>
      <c r="E3319" s="103">
        <v>0.18034138876790029</v>
      </c>
      <c r="F3319" s="103">
        <v>677931</v>
      </c>
      <c r="G3319" s="103">
        <v>1</v>
      </c>
      <c r="H3319" t="s">
        <v>1078</v>
      </c>
      <c r="I3319" s="103"/>
    </row>
    <row r="3320" spans="1:9" x14ac:dyDescent="0.3">
      <c r="A3320" t="s">
        <v>2122</v>
      </c>
      <c r="B3320" t="s">
        <v>51</v>
      </c>
      <c r="C3320" t="s">
        <v>39</v>
      </c>
      <c r="D3320" t="s">
        <v>1764</v>
      </c>
      <c r="E3320" s="103">
        <v>8.4968125057742927E-2</v>
      </c>
      <c r="F3320" s="103">
        <v>677931</v>
      </c>
      <c r="G3320" s="103">
        <v>1</v>
      </c>
      <c r="H3320" t="s">
        <v>1078</v>
      </c>
      <c r="I3320" s="103"/>
    </row>
    <row r="3321" spans="1:9" x14ac:dyDescent="0.3">
      <c r="A3321" t="s">
        <v>1218</v>
      </c>
      <c r="B3321" t="s">
        <v>51</v>
      </c>
      <c r="C3321" t="s">
        <v>39</v>
      </c>
      <c r="D3321" t="s">
        <v>340</v>
      </c>
      <c r="E3321" s="103">
        <v>0.10467870819299289</v>
      </c>
      <c r="F3321" s="103">
        <v>677931</v>
      </c>
      <c r="G3321" s="103">
        <v>1</v>
      </c>
      <c r="H3321" t="s">
        <v>1078</v>
      </c>
      <c r="I3321" s="103"/>
    </row>
    <row r="3322" spans="1:9" x14ac:dyDescent="0.3">
      <c r="A3322" t="s">
        <v>1219</v>
      </c>
      <c r="B3322" t="s">
        <v>51</v>
      </c>
      <c r="C3322" t="s">
        <v>39</v>
      </c>
      <c r="D3322" t="s">
        <v>777</v>
      </c>
      <c r="E3322" s="103">
        <v>5.3003050710498233E-2</v>
      </c>
      <c r="F3322" s="103">
        <v>677931</v>
      </c>
      <c r="G3322" s="103">
        <v>1</v>
      </c>
      <c r="H3322" t="s">
        <v>1078</v>
      </c>
      <c r="I3322" s="103"/>
    </row>
    <row r="3323" spans="1:9" x14ac:dyDescent="0.3">
      <c r="A3323" t="s">
        <v>1220</v>
      </c>
      <c r="B3323" t="s">
        <v>51</v>
      </c>
      <c r="C3323" t="s">
        <v>39</v>
      </c>
      <c r="D3323" t="s">
        <v>776</v>
      </c>
      <c r="E3323" s="103">
        <v>0.11030628285125621</v>
      </c>
      <c r="F3323" s="103">
        <v>677931</v>
      </c>
      <c r="G3323" s="103">
        <v>1</v>
      </c>
      <c r="H3323" t="s">
        <v>1078</v>
      </c>
      <c r="I3323" s="103"/>
    </row>
    <row r="3324" spans="1:9" x14ac:dyDescent="0.3">
      <c r="A3324" t="s">
        <v>2808</v>
      </c>
      <c r="B3324" t="s">
        <v>47</v>
      </c>
      <c r="C3324" t="s">
        <v>2584</v>
      </c>
      <c r="D3324" t="s">
        <v>54</v>
      </c>
      <c r="E3324" s="103">
        <v>344106</v>
      </c>
      <c r="F3324" s="103">
        <v>677931</v>
      </c>
      <c r="G3324" s="103">
        <v>1</v>
      </c>
      <c r="H3324" t="s">
        <v>54</v>
      </c>
      <c r="I3324" s="103"/>
    </row>
    <row r="3325" spans="1:9" x14ac:dyDescent="0.3">
      <c r="A3325" t="s">
        <v>2809</v>
      </c>
      <c r="B3325" t="s">
        <v>48</v>
      </c>
      <c r="C3325" t="s">
        <v>2584</v>
      </c>
      <c r="D3325" t="s">
        <v>54</v>
      </c>
      <c r="E3325" s="103">
        <v>1781668793.1914063</v>
      </c>
      <c r="F3325" s="103">
        <v>677931</v>
      </c>
      <c r="G3325" s="103">
        <v>1</v>
      </c>
      <c r="H3325" t="s">
        <v>54</v>
      </c>
      <c r="I3325" s="103"/>
    </row>
    <row r="3326" spans="1:9" x14ac:dyDescent="0.3">
      <c r="A3326" t="s">
        <v>2810</v>
      </c>
      <c r="B3326" t="s">
        <v>49</v>
      </c>
      <c r="C3326" t="s">
        <v>2584</v>
      </c>
      <c r="D3326" t="s">
        <v>54</v>
      </c>
      <c r="E3326" s="103">
        <v>0.50758263009067295</v>
      </c>
      <c r="F3326" s="103">
        <v>677931</v>
      </c>
      <c r="G3326" s="103">
        <v>1</v>
      </c>
      <c r="H3326" t="s">
        <v>54</v>
      </c>
      <c r="I3326" s="103"/>
    </row>
    <row r="3327" spans="1:9" x14ac:dyDescent="0.3">
      <c r="A3327" t="s">
        <v>2811</v>
      </c>
      <c r="B3327" t="s">
        <v>50</v>
      </c>
      <c r="C3327" t="s">
        <v>2584</v>
      </c>
      <c r="D3327" t="s">
        <v>54</v>
      </c>
      <c r="E3327" s="103">
        <v>2628.0975397074426</v>
      </c>
      <c r="F3327" s="103">
        <v>677931</v>
      </c>
      <c r="G3327" s="103">
        <v>1</v>
      </c>
      <c r="H3327" t="s">
        <v>54</v>
      </c>
      <c r="I3327" s="103"/>
    </row>
    <row r="3328" spans="1:9" x14ac:dyDescent="0.3">
      <c r="A3328" t="s">
        <v>2812</v>
      </c>
      <c r="B3328" t="s">
        <v>51</v>
      </c>
      <c r="C3328" t="s">
        <v>2584</v>
      </c>
      <c r="D3328" t="s">
        <v>40</v>
      </c>
      <c r="E3328" s="103">
        <v>3.8640683174648929E-2</v>
      </c>
      <c r="F3328" s="103">
        <v>677931</v>
      </c>
      <c r="G3328" s="103">
        <v>1</v>
      </c>
      <c r="H3328" t="s">
        <v>1078</v>
      </c>
      <c r="I3328" s="103"/>
    </row>
    <row r="3329" spans="1:9" x14ac:dyDescent="0.3">
      <c r="A3329" t="s">
        <v>6177</v>
      </c>
      <c r="B3329" t="s">
        <v>51</v>
      </c>
      <c r="C3329" t="s">
        <v>2584</v>
      </c>
      <c r="D3329" t="s">
        <v>5064</v>
      </c>
      <c r="E3329" s="103">
        <v>3.8640683174648929E-2</v>
      </c>
      <c r="F3329" s="103">
        <v>677931</v>
      </c>
      <c r="G3329" s="103">
        <v>1</v>
      </c>
      <c r="H3329" t="s">
        <v>1078</v>
      </c>
      <c r="I3329" s="103"/>
    </row>
    <row r="3330" spans="1:9" x14ac:dyDescent="0.3">
      <c r="A3330" t="s">
        <v>6178</v>
      </c>
      <c r="B3330" t="s">
        <v>51</v>
      </c>
      <c r="C3330" t="s">
        <v>2584</v>
      </c>
      <c r="D3330" t="s">
        <v>5065</v>
      </c>
      <c r="E3330" s="103">
        <v>3.8640683174648929E-2</v>
      </c>
      <c r="F3330" s="103">
        <v>677931</v>
      </c>
      <c r="G3330" s="103">
        <v>1</v>
      </c>
      <c r="H3330" t="s">
        <v>1078</v>
      </c>
      <c r="I3330" s="103"/>
    </row>
    <row r="3331" spans="1:9" x14ac:dyDescent="0.3">
      <c r="A3331" t="s">
        <v>6179</v>
      </c>
      <c r="B3331" t="s">
        <v>51</v>
      </c>
      <c r="C3331" t="s">
        <v>2584</v>
      </c>
      <c r="D3331" t="s">
        <v>5066</v>
      </c>
      <c r="E3331" s="103">
        <v>3.8640683174648929E-2</v>
      </c>
      <c r="F3331" s="103">
        <v>677931</v>
      </c>
      <c r="G3331" s="103">
        <v>1</v>
      </c>
      <c r="H3331" t="s">
        <v>1078</v>
      </c>
      <c r="I3331" s="103"/>
    </row>
    <row r="3332" spans="1:9" x14ac:dyDescent="0.3">
      <c r="A3332" t="s">
        <v>2813</v>
      </c>
      <c r="B3332" t="s">
        <v>51</v>
      </c>
      <c r="C3332" t="s">
        <v>2584</v>
      </c>
      <c r="D3332" t="s">
        <v>42</v>
      </c>
      <c r="E3332" s="103">
        <v>3.2710046739792331E-2</v>
      </c>
      <c r="F3332" s="103">
        <v>677931</v>
      </c>
      <c r="G3332" s="103">
        <v>1</v>
      </c>
      <c r="H3332" t="s">
        <v>1078</v>
      </c>
      <c r="I3332" s="103"/>
    </row>
    <row r="3333" spans="1:9" x14ac:dyDescent="0.3">
      <c r="A3333" t="s">
        <v>2814</v>
      </c>
      <c r="B3333" t="s">
        <v>51</v>
      </c>
      <c r="C3333" t="s">
        <v>2584</v>
      </c>
      <c r="D3333" t="s">
        <v>1763</v>
      </c>
      <c r="E3333" s="103">
        <v>3.3732688256360756E-2</v>
      </c>
      <c r="F3333" s="103">
        <v>677931</v>
      </c>
      <c r="G3333" s="103">
        <v>1</v>
      </c>
      <c r="H3333" t="s">
        <v>1078</v>
      </c>
      <c r="I3333" s="103"/>
    </row>
    <row r="3334" spans="1:9" x14ac:dyDescent="0.3">
      <c r="A3334" t="s">
        <v>2815</v>
      </c>
      <c r="B3334" t="s">
        <v>51</v>
      </c>
      <c r="C3334" t="s">
        <v>2584</v>
      </c>
      <c r="D3334" t="s">
        <v>1764</v>
      </c>
      <c r="E3334" s="103">
        <v>6.2015375666324632E-3</v>
      </c>
      <c r="F3334" s="103">
        <v>677931</v>
      </c>
      <c r="G3334" s="103">
        <v>1</v>
      </c>
      <c r="H3334" t="s">
        <v>1078</v>
      </c>
      <c r="I3334" s="103"/>
    </row>
    <row r="3335" spans="1:9" x14ac:dyDescent="0.3">
      <c r="A3335" t="s">
        <v>2816</v>
      </c>
      <c r="B3335" t="s">
        <v>51</v>
      </c>
      <c r="C3335" t="s">
        <v>2584</v>
      </c>
      <c r="D3335" t="s">
        <v>340</v>
      </c>
      <c r="E3335" s="103">
        <v>2.7503761366678082E-2</v>
      </c>
      <c r="F3335" s="103">
        <v>677931</v>
      </c>
      <c r="G3335" s="103">
        <v>1</v>
      </c>
      <c r="H3335" t="s">
        <v>1078</v>
      </c>
      <c r="I3335" s="103"/>
    </row>
    <row r="3336" spans="1:9" x14ac:dyDescent="0.3">
      <c r="A3336" t="s">
        <v>2817</v>
      </c>
      <c r="B3336" t="s">
        <v>51</v>
      </c>
      <c r="C3336" t="s">
        <v>2584</v>
      </c>
      <c r="D3336" t="s">
        <v>777</v>
      </c>
      <c r="E3336" s="103">
        <v>1.127612807706949E-2</v>
      </c>
      <c r="F3336" s="103">
        <v>677931</v>
      </c>
      <c r="G3336" s="103">
        <v>1</v>
      </c>
      <c r="H3336" t="s">
        <v>1078</v>
      </c>
      <c r="I3336" s="103"/>
    </row>
    <row r="3337" spans="1:9" x14ac:dyDescent="0.3">
      <c r="A3337" t="s">
        <v>2818</v>
      </c>
      <c r="B3337" t="s">
        <v>51</v>
      </c>
      <c r="C3337" t="s">
        <v>2584</v>
      </c>
      <c r="D3337" t="s">
        <v>776</v>
      </c>
      <c r="E3337" s="103">
        <v>2.3923471047205731E-2</v>
      </c>
      <c r="F3337" s="103">
        <v>677931</v>
      </c>
      <c r="G3337" s="103">
        <v>1</v>
      </c>
      <c r="H3337" t="s">
        <v>1078</v>
      </c>
      <c r="I3337" s="103"/>
    </row>
    <row r="3338" spans="1:9" x14ac:dyDescent="0.3">
      <c r="A3338" t="s">
        <v>2819</v>
      </c>
      <c r="B3338" t="s">
        <v>47</v>
      </c>
      <c r="C3338" t="s">
        <v>2585</v>
      </c>
      <c r="D3338" t="s">
        <v>54</v>
      </c>
      <c r="E3338" s="103">
        <v>38756</v>
      </c>
      <c r="F3338" s="103">
        <v>677931</v>
      </c>
      <c r="G3338" s="103">
        <v>1</v>
      </c>
      <c r="H3338" t="s">
        <v>54</v>
      </c>
      <c r="I3338" s="103"/>
    </row>
    <row r="3339" spans="1:9" x14ac:dyDescent="0.3">
      <c r="A3339" t="s">
        <v>2820</v>
      </c>
      <c r="B3339" t="s">
        <v>48</v>
      </c>
      <c r="C3339" t="s">
        <v>2585</v>
      </c>
      <c r="D3339" t="s">
        <v>54</v>
      </c>
      <c r="E3339" s="103">
        <v>431527400</v>
      </c>
      <c r="F3339" s="103">
        <v>677931</v>
      </c>
      <c r="G3339" s="103">
        <v>1</v>
      </c>
      <c r="H3339" t="s">
        <v>54</v>
      </c>
      <c r="I3339" s="103"/>
    </row>
    <row r="3340" spans="1:9" x14ac:dyDescent="0.3">
      <c r="A3340" t="s">
        <v>2821</v>
      </c>
      <c r="B3340" t="s">
        <v>49</v>
      </c>
      <c r="C3340" t="s">
        <v>2585</v>
      </c>
      <c r="D3340" t="s">
        <v>54</v>
      </c>
      <c r="E3340" s="103">
        <v>5.7168059876300095E-2</v>
      </c>
      <c r="F3340" s="103">
        <v>677931</v>
      </c>
      <c r="G3340" s="103">
        <v>1</v>
      </c>
      <c r="H3340" t="s">
        <v>54</v>
      </c>
      <c r="I3340" s="103"/>
    </row>
    <row r="3341" spans="1:9" x14ac:dyDescent="0.3">
      <c r="A3341" t="s">
        <v>2822</v>
      </c>
      <c r="B3341" t="s">
        <v>50</v>
      </c>
      <c r="C3341" t="s">
        <v>2585</v>
      </c>
      <c r="D3341" t="s">
        <v>54</v>
      </c>
      <c r="E3341" s="103">
        <v>636.53587164475437</v>
      </c>
      <c r="F3341" s="103">
        <v>677931</v>
      </c>
      <c r="G3341" s="103">
        <v>1</v>
      </c>
      <c r="H3341" t="s">
        <v>54</v>
      </c>
      <c r="I3341" s="103"/>
    </row>
    <row r="3342" spans="1:9" x14ac:dyDescent="0.3">
      <c r="A3342" t="s">
        <v>2823</v>
      </c>
      <c r="B3342" t="s">
        <v>51</v>
      </c>
      <c r="C3342" t="s">
        <v>2585</v>
      </c>
      <c r="D3342" t="s">
        <v>40</v>
      </c>
      <c r="E3342" s="103">
        <v>6.7923044955836079E-2</v>
      </c>
      <c r="F3342" s="103">
        <v>677931</v>
      </c>
      <c r="G3342" s="103">
        <v>1</v>
      </c>
      <c r="H3342" t="s">
        <v>1078</v>
      </c>
      <c r="I3342" s="103"/>
    </row>
    <row r="3343" spans="1:9" x14ac:dyDescent="0.3">
      <c r="A3343" t="s">
        <v>6180</v>
      </c>
      <c r="B3343" t="s">
        <v>51</v>
      </c>
      <c r="C3343" t="s">
        <v>2585</v>
      </c>
      <c r="D3343" t="s">
        <v>5064</v>
      </c>
      <c r="E3343" s="103">
        <v>6.7923044955836079E-2</v>
      </c>
      <c r="F3343" s="103">
        <v>677931</v>
      </c>
      <c r="G3343" s="103">
        <v>1</v>
      </c>
      <c r="H3343" t="s">
        <v>1078</v>
      </c>
      <c r="I3343" s="103"/>
    </row>
    <row r="3344" spans="1:9" x14ac:dyDescent="0.3">
      <c r="A3344" t="s">
        <v>6181</v>
      </c>
      <c r="B3344" t="s">
        <v>51</v>
      </c>
      <c r="C3344" t="s">
        <v>2585</v>
      </c>
      <c r="D3344" t="s">
        <v>5065</v>
      </c>
      <c r="E3344" s="103">
        <v>6.7923044955836079E-2</v>
      </c>
      <c r="F3344" s="103">
        <v>677931</v>
      </c>
      <c r="G3344" s="103">
        <v>1</v>
      </c>
      <c r="H3344" t="s">
        <v>1078</v>
      </c>
      <c r="I3344" s="103"/>
    </row>
    <row r="3345" spans="1:9" x14ac:dyDescent="0.3">
      <c r="A3345" t="s">
        <v>6182</v>
      </c>
      <c r="B3345" t="s">
        <v>51</v>
      </c>
      <c r="C3345" t="s">
        <v>2585</v>
      </c>
      <c r="D3345" t="s">
        <v>5066</v>
      </c>
      <c r="E3345" s="103">
        <v>6.7923044955836079E-2</v>
      </c>
      <c r="F3345" s="103">
        <v>677931</v>
      </c>
      <c r="G3345" s="103">
        <v>1</v>
      </c>
      <c r="H3345" t="s">
        <v>1078</v>
      </c>
      <c r="I3345" s="103"/>
    </row>
    <row r="3346" spans="1:9" x14ac:dyDescent="0.3">
      <c r="A3346" t="s">
        <v>2824</v>
      </c>
      <c r="B3346" t="s">
        <v>51</v>
      </c>
      <c r="C3346" t="s">
        <v>2585</v>
      </c>
      <c r="D3346" t="s">
        <v>42</v>
      </c>
      <c r="E3346" s="103">
        <v>6.1299849523932547E-2</v>
      </c>
      <c r="F3346" s="103">
        <v>677931</v>
      </c>
      <c r="G3346" s="103">
        <v>1</v>
      </c>
      <c r="H3346" t="s">
        <v>1078</v>
      </c>
      <c r="I3346" s="103"/>
    </row>
    <row r="3347" spans="1:9" x14ac:dyDescent="0.3">
      <c r="A3347" t="s">
        <v>2825</v>
      </c>
      <c r="B3347" t="s">
        <v>51</v>
      </c>
      <c r="C3347" t="s">
        <v>2585</v>
      </c>
      <c r="D3347" t="s">
        <v>1763</v>
      </c>
      <c r="E3347" s="103">
        <v>6.1341901656937717E-2</v>
      </c>
      <c r="F3347" s="103">
        <v>677931</v>
      </c>
      <c r="G3347" s="103">
        <v>1</v>
      </c>
      <c r="H3347" t="s">
        <v>1078</v>
      </c>
      <c r="I3347" s="103"/>
    </row>
    <row r="3348" spans="1:9" x14ac:dyDescent="0.3">
      <c r="A3348" t="s">
        <v>2826</v>
      </c>
      <c r="B3348" t="s">
        <v>51</v>
      </c>
      <c r="C3348" t="s">
        <v>2585</v>
      </c>
      <c r="D3348" t="s">
        <v>1764</v>
      </c>
      <c r="E3348" s="103">
        <v>1.2682798376979493E-2</v>
      </c>
      <c r="F3348" s="103">
        <v>677931</v>
      </c>
      <c r="G3348" s="103">
        <v>1</v>
      </c>
      <c r="H3348" t="s">
        <v>1078</v>
      </c>
      <c r="I3348" s="103"/>
    </row>
    <row r="3349" spans="1:9" x14ac:dyDescent="0.3">
      <c r="A3349" t="s">
        <v>2827</v>
      </c>
      <c r="B3349" t="s">
        <v>51</v>
      </c>
      <c r="C3349" t="s">
        <v>2585</v>
      </c>
      <c r="D3349" t="s">
        <v>340</v>
      </c>
      <c r="E3349" s="103">
        <v>4.7247711882333537E-2</v>
      </c>
      <c r="F3349" s="103">
        <v>677931</v>
      </c>
      <c r="G3349" s="103">
        <v>1</v>
      </c>
      <c r="H3349" t="s">
        <v>1078</v>
      </c>
      <c r="I3349" s="103"/>
    </row>
    <row r="3350" spans="1:9" x14ac:dyDescent="0.3">
      <c r="A3350" t="s">
        <v>2828</v>
      </c>
      <c r="B3350" t="s">
        <v>51</v>
      </c>
      <c r="C3350" t="s">
        <v>2585</v>
      </c>
      <c r="D3350" t="s">
        <v>777</v>
      </c>
      <c r="E3350" s="103">
        <v>1.7659055153686976E-2</v>
      </c>
      <c r="F3350" s="103">
        <v>677931</v>
      </c>
      <c r="G3350" s="103">
        <v>1</v>
      </c>
      <c r="H3350" t="s">
        <v>1078</v>
      </c>
      <c r="I3350" s="103"/>
    </row>
    <row r="3351" spans="1:9" x14ac:dyDescent="0.3">
      <c r="A3351" t="s">
        <v>2829</v>
      </c>
      <c r="B3351" t="s">
        <v>51</v>
      </c>
      <c r="C3351" t="s">
        <v>2585</v>
      </c>
      <c r="D3351" t="s">
        <v>776</v>
      </c>
      <c r="E3351" s="103">
        <v>4.7363018452286756E-2</v>
      </c>
      <c r="F3351" s="103">
        <v>677931</v>
      </c>
      <c r="G3351" s="103">
        <v>1</v>
      </c>
      <c r="H3351" t="s">
        <v>1078</v>
      </c>
      <c r="I3351" s="103"/>
    </row>
    <row r="3352" spans="1:9" x14ac:dyDescent="0.3">
      <c r="A3352" t="s">
        <v>2797</v>
      </c>
      <c r="B3352" t="s">
        <v>47</v>
      </c>
      <c r="C3352" t="s">
        <v>2586</v>
      </c>
      <c r="D3352" t="s">
        <v>54</v>
      </c>
      <c r="E3352" s="103">
        <v>8733</v>
      </c>
      <c r="F3352" s="103">
        <v>677931</v>
      </c>
      <c r="G3352" s="103">
        <v>1</v>
      </c>
      <c r="H3352" t="s">
        <v>54</v>
      </c>
      <c r="I3352" s="103"/>
    </row>
    <row r="3353" spans="1:9" x14ac:dyDescent="0.3">
      <c r="A3353" t="s">
        <v>2798</v>
      </c>
      <c r="B3353" t="s">
        <v>48</v>
      </c>
      <c r="C3353" t="s">
        <v>2586</v>
      </c>
      <c r="D3353" t="s">
        <v>54</v>
      </c>
      <c r="E3353" s="103">
        <v>266202942</v>
      </c>
      <c r="F3353" s="103">
        <v>677931</v>
      </c>
      <c r="G3353" s="103">
        <v>1</v>
      </c>
      <c r="H3353" t="s">
        <v>54</v>
      </c>
      <c r="I3353" s="103"/>
    </row>
    <row r="3354" spans="1:9" x14ac:dyDescent="0.3">
      <c r="A3354" t="s">
        <v>2799</v>
      </c>
      <c r="B3354" t="s">
        <v>49</v>
      </c>
      <c r="C3354" t="s">
        <v>2586</v>
      </c>
      <c r="D3354" t="s">
        <v>54</v>
      </c>
      <c r="E3354" s="103">
        <v>1.2881841957367343E-2</v>
      </c>
      <c r="F3354" s="103">
        <v>677931</v>
      </c>
      <c r="G3354" s="103">
        <v>1</v>
      </c>
      <c r="H3354" t="s">
        <v>54</v>
      </c>
      <c r="I3354" s="103"/>
    </row>
    <row r="3355" spans="1:9" x14ac:dyDescent="0.3">
      <c r="A3355" t="s">
        <v>2800</v>
      </c>
      <c r="B3355" t="s">
        <v>50</v>
      </c>
      <c r="C3355" t="s">
        <v>2586</v>
      </c>
      <c r="D3355" t="s">
        <v>54</v>
      </c>
      <c r="E3355" s="103">
        <v>392.66966992216021</v>
      </c>
      <c r="F3355" s="103">
        <v>677931</v>
      </c>
      <c r="G3355" s="103">
        <v>1</v>
      </c>
      <c r="H3355" t="s">
        <v>54</v>
      </c>
      <c r="I3355" s="103"/>
    </row>
    <row r="3356" spans="1:9" x14ac:dyDescent="0.3">
      <c r="A3356" t="s">
        <v>2801</v>
      </c>
      <c r="B3356" t="s">
        <v>51</v>
      </c>
      <c r="C3356" t="s">
        <v>2586</v>
      </c>
      <c r="D3356" t="s">
        <v>40</v>
      </c>
      <c r="E3356" s="103">
        <v>0.20292157292899501</v>
      </c>
      <c r="F3356" s="103">
        <v>677931</v>
      </c>
      <c r="G3356" s="103">
        <v>1</v>
      </c>
      <c r="H3356" t="s">
        <v>1078</v>
      </c>
      <c r="I3356" s="103"/>
    </row>
    <row r="3357" spans="1:9" x14ac:dyDescent="0.3">
      <c r="A3357" t="s">
        <v>6183</v>
      </c>
      <c r="B3357" t="s">
        <v>51</v>
      </c>
      <c r="C3357" t="s">
        <v>2586</v>
      </c>
      <c r="D3357" t="s">
        <v>5064</v>
      </c>
      <c r="E3357" s="103">
        <v>0.20292157292899501</v>
      </c>
      <c r="F3357" s="103">
        <v>677931</v>
      </c>
      <c r="G3357" s="103">
        <v>1</v>
      </c>
      <c r="H3357" t="s">
        <v>1078</v>
      </c>
      <c r="I3357" s="103"/>
    </row>
    <row r="3358" spans="1:9" x14ac:dyDescent="0.3">
      <c r="A3358" t="s">
        <v>6184</v>
      </c>
      <c r="B3358" t="s">
        <v>51</v>
      </c>
      <c r="C3358" t="s">
        <v>2586</v>
      </c>
      <c r="D3358" t="s">
        <v>5065</v>
      </c>
      <c r="E3358" s="103">
        <v>0.20292157292899501</v>
      </c>
      <c r="F3358" s="103">
        <v>677931</v>
      </c>
      <c r="G3358" s="103">
        <v>1</v>
      </c>
      <c r="H3358" t="s">
        <v>1078</v>
      </c>
      <c r="I3358" s="103"/>
    </row>
    <row r="3359" spans="1:9" x14ac:dyDescent="0.3">
      <c r="A3359" t="s">
        <v>6185</v>
      </c>
      <c r="B3359" t="s">
        <v>51</v>
      </c>
      <c r="C3359" t="s">
        <v>2586</v>
      </c>
      <c r="D3359" t="s">
        <v>5066</v>
      </c>
      <c r="E3359" s="103">
        <v>0.20292157292899501</v>
      </c>
      <c r="F3359" s="103">
        <v>677931</v>
      </c>
      <c r="G3359" s="103">
        <v>1</v>
      </c>
      <c r="H3359" t="s">
        <v>1078</v>
      </c>
      <c r="I3359" s="103"/>
    </row>
    <row r="3360" spans="1:9" x14ac:dyDescent="0.3">
      <c r="A3360" t="s">
        <v>2802</v>
      </c>
      <c r="B3360" t="s">
        <v>51</v>
      </c>
      <c r="C3360" t="s">
        <v>2586</v>
      </c>
      <c r="D3360" t="s">
        <v>42</v>
      </c>
      <c r="E3360" s="103">
        <v>0.16291995565705991</v>
      </c>
      <c r="F3360" s="103">
        <v>677931</v>
      </c>
      <c r="G3360" s="103">
        <v>1</v>
      </c>
      <c r="H3360" t="s">
        <v>1078</v>
      </c>
      <c r="I3360" s="103"/>
    </row>
    <row r="3361" spans="1:9" x14ac:dyDescent="0.3">
      <c r="A3361" t="s">
        <v>2803</v>
      </c>
      <c r="B3361" t="s">
        <v>51</v>
      </c>
      <c r="C3361" t="s">
        <v>2586</v>
      </c>
      <c r="D3361" t="s">
        <v>1763</v>
      </c>
      <c r="E3361" s="103">
        <v>0.13485692805285013</v>
      </c>
      <c r="F3361" s="103">
        <v>677931</v>
      </c>
      <c r="G3361" s="103">
        <v>1</v>
      </c>
      <c r="H3361" t="s">
        <v>1078</v>
      </c>
      <c r="I3361" s="103"/>
    </row>
    <row r="3362" spans="1:9" x14ac:dyDescent="0.3">
      <c r="A3362" t="s">
        <v>2804</v>
      </c>
      <c r="B3362" t="s">
        <v>51</v>
      </c>
      <c r="C3362" t="s">
        <v>2586</v>
      </c>
      <c r="D3362" t="s">
        <v>1764</v>
      </c>
      <c r="E3362" s="103">
        <v>1.8533939071383447E-2</v>
      </c>
      <c r="F3362" s="103">
        <v>677931</v>
      </c>
      <c r="G3362" s="103">
        <v>1</v>
      </c>
      <c r="H3362" t="s">
        <v>1078</v>
      </c>
      <c r="I3362" s="103"/>
    </row>
    <row r="3363" spans="1:9" x14ac:dyDescent="0.3">
      <c r="A3363" t="s">
        <v>2805</v>
      </c>
      <c r="B3363" t="s">
        <v>51</v>
      </c>
      <c r="C3363" t="s">
        <v>2586</v>
      </c>
      <c r="D3363" t="s">
        <v>340</v>
      </c>
      <c r="E3363" s="103">
        <v>0.16043506804362648</v>
      </c>
      <c r="F3363" s="103">
        <v>677931</v>
      </c>
      <c r="G3363" s="103">
        <v>1</v>
      </c>
      <c r="H3363" t="s">
        <v>1078</v>
      </c>
      <c r="I3363" s="103"/>
    </row>
    <row r="3364" spans="1:9" x14ac:dyDescent="0.3">
      <c r="A3364" t="s">
        <v>2806</v>
      </c>
      <c r="B3364" t="s">
        <v>51</v>
      </c>
      <c r="C3364" t="s">
        <v>2586</v>
      </c>
      <c r="D3364" t="s">
        <v>777</v>
      </c>
      <c r="E3364" s="103">
        <v>6.7806350102892321E-2</v>
      </c>
      <c r="F3364" s="103">
        <v>677931</v>
      </c>
      <c r="G3364" s="103">
        <v>1</v>
      </c>
      <c r="H3364" t="s">
        <v>1078</v>
      </c>
      <c r="I3364" s="103"/>
    </row>
    <row r="3365" spans="1:9" x14ac:dyDescent="0.3">
      <c r="A3365" t="s">
        <v>2807</v>
      </c>
      <c r="B3365" t="s">
        <v>51</v>
      </c>
      <c r="C3365" t="s">
        <v>2586</v>
      </c>
      <c r="D3365" t="s">
        <v>776</v>
      </c>
      <c r="E3365" s="103">
        <v>0.14172453387452269</v>
      </c>
      <c r="F3365" s="103">
        <v>677931</v>
      </c>
      <c r="G3365" s="103">
        <v>1</v>
      </c>
      <c r="H3365" t="s">
        <v>1078</v>
      </c>
      <c r="I3365" s="103"/>
    </row>
    <row r="3366" spans="1:9" x14ac:dyDescent="0.3">
      <c r="A3366" t="s">
        <v>3606</v>
      </c>
      <c r="B3366" t="s">
        <v>47</v>
      </c>
      <c r="C3366" t="s">
        <v>3115</v>
      </c>
      <c r="D3366" t="s">
        <v>54</v>
      </c>
      <c r="E3366" s="103">
        <v>360</v>
      </c>
      <c r="F3366" s="103">
        <v>677931</v>
      </c>
      <c r="G3366" s="103">
        <v>1</v>
      </c>
      <c r="H3366" t="s">
        <v>54</v>
      </c>
      <c r="I3366" s="103"/>
    </row>
    <row r="3367" spans="1:9" x14ac:dyDescent="0.3">
      <c r="A3367" t="s">
        <v>3607</v>
      </c>
      <c r="B3367" t="s">
        <v>48</v>
      </c>
      <c r="C3367" t="s">
        <v>3115</v>
      </c>
      <c r="D3367" t="s">
        <v>54</v>
      </c>
      <c r="E3367" s="103">
        <v>60000001.875</v>
      </c>
      <c r="F3367" s="103">
        <v>677931</v>
      </c>
      <c r="G3367" s="103">
        <v>1</v>
      </c>
      <c r="H3367" t="s">
        <v>54</v>
      </c>
      <c r="I3367" s="103"/>
    </row>
    <row r="3368" spans="1:9" x14ac:dyDescent="0.3">
      <c r="A3368" t="s">
        <v>3608</v>
      </c>
      <c r="B3368" t="s">
        <v>49</v>
      </c>
      <c r="C3368" t="s">
        <v>3115</v>
      </c>
      <c r="D3368" t="s">
        <v>54</v>
      </c>
      <c r="E3368" s="103">
        <v>5.3102749394849918E-4</v>
      </c>
      <c r="F3368" s="103">
        <v>677931</v>
      </c>
      <c r="G3368" s="103">
        <v>1</v>
      </c>
      <c r="H3368" t="s">
        <v>54</v>
      </c>
      <c r="I3368" s="103"/>
    </row>
    <row r="3369" spans="1:9" x14ac:dyDescent="0.3">
      <c r="A3369" t="s">
        <v>3609</v>
      </c>
      <c r="B3369" t="s">
        <v>50</v>
      </c>
      <c r="C3369" t="s">
        <v>3115</v>
      </c>
      <c r="D3369" t="s">
        <v>54</v>
      </c>
      <c r="E3369" s="103">
        <v>88.504585090518063</v>
      </c>
      <c r="F3369" s="103">
        <v>677931</v>
      </c>
      <c r="G3369" s="103">
        <v>1</v>
      </c>
      <c r="H3369" t="s">
        <v>54</v>
      </c>
      <c r="I3369" s="103"/>
    </row>
    <row r="3370" spans="1:9" x14ac:dyDescent="0.3">
      <c r="A3370" t="s">
        <v>3610</v>
      </c>
      <c r="B3370" t="s">
        <v>51</v>
      </c>
      <c r="C3370" t="s">
        <v>3115</v>
      </c>
      <c r="D3370" t="s">
        <v>40</v>
      </c>
      <c r="E3370" s="103">
        <v>0.71710164108705432</v>
      </c>
      <c r="F3370" s="103">
        <v>677931</v>
      </c>
      <c r="G3370" s="103">
        <v>1</v>
      </c>
      <c r="H3370" t="s">
        <v>1078</v>
      </c>
      <c r="I3370" s="103"/>
    </row>
    <row r="3371" spans="1:9" x14ac:dyDescent="0.3">
      <c r="A3371" t="s">
        <v>6186</v>
      </c>
      <c r="B3371" t="s">
        <v>51</v>
      </c>
      <c r="C3371" t="s">
        <v>3115</v>
      </c>
      <c r="D3371" t="s">
        <v>5064</v>
      </c>
      <c r="E3371" s="103">
        <v>0.71710164108705432</v>
      </c>
      <c r="F3371" s="103">
        <v>677931</v>
      </c>
      <c r="G3371" s="103">
        <v>1</v>
      </c>
      <c r="H3371" t="s">
        <v>1078</v>
      </c>
      <c r="I3371" s="103"/>
    </row>
    <row r="3372" spans="1:9" x14ac:dyDescent="0.3">
      <c r="A3372" t="s">
        <v>6187</v>
      </c>
      <c r="B3372" t="s">
        <v>51</v>
      </c>
      <c r="C3372" t="s">
        <v>3115</v>
      </c>
      <c r="D3372" t="s">
        <v>5065</v>
      </c>
      <c r="E3372" s="103">
        <v>0.71710164108705432</v>
      </c>
      <c r="F3372" s="103">
        <v>677931</v>
      </c>
      <c r="G3372" s="103">
        <v>1</v>
      </c>
      <c r="H3372" t="s">
        <v>1078</v>
      </c>
      <c r="I3372" s="103"/>
    </row>
    <row r="3373" spans="1:9" x14ac:dyDescent="0.3">
      <c r="A3373" t="s">
        <v>6188</v>
      </c>
      <c r="B3373" t="s">
        <v>51</v>
      </c>
      <c r="C3373" t="s">
        <v>3115</v>
      </c>
      <c r="D3373" t="s">
        <v>5066</v>
      </c>
      <c r="E3373" s="103">
        <v>0.71710164108705432</v>
      </c>
      <c r="F3373" s="103">
        <v>677931</v>
      </c>
      <c r="G3373" s="103">
        <v>1</v>
      </c>
      <c r="H3373" t="s">
        <v>1078</v>
      </c>
      <c r="I3373" s="103"/>
    </row>
    <row r="3374" spans="1:9" x14ac:dyDescent="0.3">
      <c r="A3374" t="s">
        <v>3611</v>
      </c>
      <c r="B3374" t="s">
        <v>51</v>
      </c>
      <c r="C3374" t="s">
        <v>3115</v>
      </c>
      <c r="D3374" t="s">
        <v>42</v>
      </c>
      <c r="E3374" s="103">
        <v>0.41762329260431846</v>
      </c>
      <c r="F3374" s="103">
        <v>677931</v>
      </c>
      <c r="G3374" s="103">
        <v>1</v>
      </c>
      <c r="H3374" t="s">
        <v>1078</v>
      </c>
      <c r="I3374" s="103"/>
    </row>
    <row r="3375" spans="1:9" x14ac:dyDescent="0.3">
      <c r="A3375" t="s">
        <v>3612</v>
      </c>
      <c r="B3375" t="s">
        <v>51</v>
      </c>
      <c r="C3375" t="s">
        <v>3115</v>
      </c>
      <c r="D3375" t="s">
        <v>1763</v>
      </c>
      <c r="E3375" s="103">
        <v>0.43720675039934676</v>
      </c>
      <c r="F3375" s="103">
        <v>677931</v>
      </c>
      <c r="G3375" s="103">
        <v>1</v>
      </c>
      <c r="H3375" t="s">
        <v>1078</v>
      </c>
      <c r="I3375" s="103"/>
    </row>
    <row r="3376" spans="1:9" x14ac:dyDescent="0.3">
      <c r="A3376" t="s">
        <v>3613</v>
      </c>
      <c r="B3376" t="s">
        <v>51</v>
      </c>
      <c r="C3376" t="s">
        <v>3115</v>
      </c>
      <c r="D3376" t="s">
        <v>1764</v>
      </c>
      <c r="E3376" s="103">
        <v>0.1285042121303798</v>
      </c>
      <c r="F3376" s="103">
        <v>677931</v>
      </c>
      <c r="G3376" s="103">
        <v>1</v>
      </c>
      <c r="H3376" t="s">
        <v>1078</v>
      </c>
      <c r="I3376" s="103"/>
    </row>
    <row r="3377" spans="1:9" x14ac:dyDescent="0.3">
      <c r="A3377" t="s">
        <v>3614</v>
      </c>
      <c r="B3377" t="s">
        <v>51</v>
      </c>
      <c r="C3377" t="s">
        <v>3115</v>
      </c>
      <c r="D3377" t="s">
        <v>340</v>
      </c>
      <c r="E3377" s="103">
        <v>0.72481146597342483</v>
      </c>
      <c r="F3377" s="103">
        <v>677931</v>
      </c>
      <c r="G3377" s="103">
        <v>1</v>
      </c>
      <c r="H3377" t="s">
        <v>1078</v>
      </c>
      <c r="I3377" s="103"/>
    </row>
    <row r="3378" spans="1:9" x14ac:dyDescent="0.3">
      <c r="A3378" t="s">
        <v>3615</v>
      </c>
      <c r="B3378" t="s">
        <v>51</v>
      </c>
      <c r="C3378" t="s">
        <v>3115</v>
      </c>
      <c r="D3378" t="s">
        <v>777</v>
      </c>
      <c r="E3378" s="103">
        <v>0.37302486835486526</v>
      </c>
      <c r="F3378" s="103">
        <v>677931</v>
      </c>
      <c r="G3378" s="103">
        <v>1</v>
      </c>
      <c r="H3378" t="s">
        <v>1078</v>
      </c>
      <c r="I3378" s="103"/>
    </row>
    <row r="3379" spans="1:9" x14ac:dyDescent="0.3">
      <c r="A3379" t="s">
        <v>3616</v>
      </c>
      <c r="B3379" t="s">
        <v>51</v>
      </c>
      <c r="C3379" t="s">
        <v>3115</v>
      </c>
      <c r="D3379" t="s">
        <v>776</v>
      </c>
      <c r="E3379" s="103">
        <v>0.77631355342258557</v>
      </c>
      <c r="F3379" s="103">
        <v>677931</v>
      </c>
      <c r="G3379" s="103">
        <v>1</v>
      </c>
      <c r="H3379" t="s">
        <v>1078</v>
      </c>
      <c r="I3379" s="103"/>
    </row>
    <row r="3380" spans="1:9" x14ac:dyDescent="0.3">
      <c r="A3380" t="s">
        <v>3617</v>
      </c>
      <c r="B3380" t="s">
        <v>47</v>
      </c>
      <c r="C3380" t="s">
        <v>3100</v>
      </c>
      <c r="D3380" t="s">
        <v>54</v>
      </c>
      <c r="E3380" s="103">
        <v>147068</v>
      </c>
      <c r="F3380" s="103">
        <v>677931</v>
      </c>
      <c r="G3380" s="103">
        <v>1</v>
      </c>
      <c r="H3380" t="s">
        <v>54</v>
      </c>
      <c r="I3380" s="103"/>
    </row>
    <row r="3381" spans="1:9" x14ac:dyDescent="0.3">
      <c r="A3381" t="s">
        <v>3618</v>
      </c>
      <c r="B3381" t="s">
        <v>48</v>
      </c>
      <c r="C3381" t="s">
        <v>3100</v>
      </c>
      <c r="D3381" t="s">
        <v>54</v>
      </c>
      <c r="E3381" s="103">
        <v>31859939819.390625</v>
      </c>
      <c r="F3381" s="103">
        <v>677931</v>
      </c>
      <c r="G3381" s="103">
        <v>1</v>
      </c>
      <c r="H3381" t="s">
        <v>54</v>
      </c>
      <c r="I3381" s="103"/>
    </row>
    <row r="3382" spans="1:9" x14ac:dyDescent="0.3">
      <c r="A3382" t="s">
        <v>3619</v>
      </c>
      <c r="B3382" t="s">
        <v>49</v>
      </c>
      <c r="C3382" t="s">
        <v>3100</v>
      </c>
      <c r="D3382" t="s">
        <v>54</v>
      </c>
      <c r="E3382" s="103">
        <v>0.21693653188893855</v>
      </c>
      <c r="F3382" s="103">
        <v>677931</v>
      </c>
      <c r="G3382" s="103">
        <v>1</v>
      </c>
      <c r="H3382" t="s">
        <v>54</v>
      </c>
      <c r="I3382" s="103"/>
    </row>
    <row r="3383" spans="1:9" x14ac:dyDescent="0.3">
      <c r="A3383" t="s">
        <v>3620</v>
      </c>
      <c r="B3383" t="s">
        <v>50</v>
      </c>
      <c r="C3383" t="s">
        <v>3100</v>
      </c>
      <c r="D3383" t="s">
        <v>54</v>
      </c>
      <c r="E3383" s="103">
        <v>46995.844443447233</v>
      </c>
      <c r="F3383" s="103">
        <v>677931</v>
      </c>
      <c r="G3383" s="103">
        <v>1</v>
      </c>
      <c r="H3383" t="s">
        <v>54</v>
      </c>
      <c r="I3383" s="103"/>
    </row>
    <row r="3384" spans="1:9" x14ac:dyDescent="0.3">
      <c r="A3384" t="s">
        <v>3621</v>
      </c>
      <c r="B3384" t="s">
        <v>51</v>
      </c>
      <c r="C3384" t="s">
        <v>3100</v>
      </c>
      <c r="D3384" t="s">
        <v>40</v>
      </c>
      <c r="E3384" s="103">
        <v>1.587367263617905</v>
      </c>
      <c r="F3384" s="103">
        <v>677931</v>
      </c>
      <c r="G3384" s="103">
        <v>1</v>
      </c>
      <c r="H3384" t="s">
        <v>1078</v>
      </c>
      <c r="I3384" s="103"/>
    </row>
    <row r="3385" spans="1:9" x14ac:dyDescent="0.3">
      <c r="A3385" t="s">
        <v>6189</v>
      </c>
      <c r="B3385" t="s">
        <v>51</v>
      </c>
      <c r="C3385" t="s">
        <v>3100</v>
      </c>
      <c r="D3385" t="s">
        <v>5064</v>
      </c>
      <c r="E3385" s="103">
        <v>1.587367263617905</v>
      </c>
      <c r="F3385" s="103">
        <v>677931</v>
      </c>
      <c r="G3385" s="103">
        <v>1</v>
      </c>
      <c r="H3385" t="s">
        <v>1078</v>
      </c>
      <c r="I3385" s="103"/>
    </row>
    <row r="3386" spans="1:9" x14ac:dyDescent="0.3">
      <c r="A3386" t="s">
        <v>6190</v>
      </c>
      <c r="B3386" t="s">
        <v>51</v>
      </c>
      <c r="C3386" t="s">
        <v>3100</v>
      </c>
      <c r="D3386" t="s">
        <v>5065</v>
      </c>
      <c r="E3386" s="103">
        <v>1.587367263617905</v>
      </c>
      <c r="F3386" s="103">
        <v>677931</v>
      </c>
      <c r="G3386" s="103">
        <v>1</v>
      </c>
      <c r="H3386" t="s">
        <v>1078</v>
      </c>
      <c r="I3386" s="103"/>
    </row>
    <row r="3387" spans="1:9" x14ac:dyDescent="0.3">
      <c r="A3387" t="s">
        <v>6191</v>
      </c>
      <c r="B3387" t="s">
        <v>51</v>
      </c>
      <c r="C3387" t="s">
        <v>3100</v>
      </c>
      <c r="D3387" t="s">
        <v>5066</v>
      </c>
      <c r="E3387" s="103">
        <v>1.587367263617905</v>
      </c>
      <c r="F3387" s="103">
        <v>677931</v>
      </c>
      <c r="G3387" s="103">
        <v>1</v>
      </c>
      <c r="H3387" t="s">
        <v>1078</v>
      </c>
      <c r="I3387" s="103"/>
    </row>
    <row r="3388" spans="1:9" x14ac:dyDescent="0.3">
      <c r="A3388" t="s">
        <v>3622</v>
      </c>
      <c r="B3388" t="s">
        <v>51</v>
      </c>
      <c r="C3388" t="s">
        <v>3100</v>
      </c>
      <c r="D3388" t="s">
        <v>42</v>
      </c>
      <c r="E3388" s="103">
        <v>1.4812177530770396</v>
      </c>
      <c r="F3388" s="103">
        <v>677931</v>
      </c>
      <c r="G3388" s="103">
        <v>1</v>
      </c>
      <c r="H3388" t="s">
        <v>1078</v>
      </c>
      <c r="I3388" s="103"/>
    </row>
    <row r="3389" spans="1:9" x14ac:dyDescent="0.3">
      <c r="A3389" t="s">
        <v>3623</v>
      </c>
      <c r="B3389" t="s">
        <v>51</v>
      </c>
      <c r="C3389" t="s">
        <v>3100</v>
      </c>
      <c r="D3389" t="s">
        <v>1763</v>
      </c>
      <c r="E3389" s="103">
        <v>1.2787217566221698</v>
      </c>
      <c r="F3389" s="103">
        <v>677931</v>
      </c>
      <c r="G3389" s="103">
        <v>1</v>
      </c>
      <c r="H3389" t="s">
        <v>1078</v>
      </c>
      <c r="I3389" s="103"/>
    </row>
    <row r="3390" spans="1:9" x14ac:dyDescent="0.3">
      <c r="A3390" t="s">
        <v>3624</v>
      </c>
      <c r="B3390" t="s">
        <v>51</v>
      </c>
      <c r="C3390" t="s">
        <v>3100</v>
      </c>
      <c r="D3390" t="s">
        <v>1764</v>
      </c>
      <c r="E3390" s="103">
        <v>0.16872569380338914</v>
      </c>
      <c r="F3390" s="103">
        <v>677931</v>
      </c>
      <c r="G3390" s="103">
        <v>1</v>
      </c>
      <c r="H3390" t="s">
        <v>1078</v>
      </c>
      <c r="I3390" s="103"/>
    </row>
    <row r="3391" spans="1:9" x14ac:dyDescent="0.3">
      <c r="A3391" t="s">
        <v>3625</v>
      </c>
      <c r="B3391" t="s">
        <v>51</v>
      </c>
      <c r="C3391" t="s">
        <v>3100</v>
      </c>
      <c r="D3391" t="s">
        <v>340</v>
      </c>
      <c r="E3391" s="103">
        <v>1.2392844577767805</v>
      </c>
      <c r="F3391" s="103">
        <v>677931</v>
      </c>
      <c r="G3391" s="103">
        <v>1</v>
      </c>
      <c r="H3391" t="s">
        <v>1078</v>
      </c>
      <c r="I3391" s="103"/>
    </row>
    <row r="3392" spans="1:9" x14ac:dyDescent="0.3">
      <c r="A3392" t="s">
        <v>3626</v>
      </c>
      <c r="B3392" t="s">
        <v>51</v>
      </c>
      <c r="C3392" t="s">
        <v>3100</v>
      </c>
      <c r="D3392" t="s">
        <v>777</v>
      </c>
      <c r="E3392" s="103">
        <v>0.45515438897283694</v>
      </c>
      <c r="F3392" s="103">
        <v>677931</v>
      </c>
      <c r="G3392" s="103">
        <v>1</v>
      </c>
      <c r="H3392" t="s">
        <v>1078</v>
      </c>
      <c r="I3392" s="103"/>
    </row>
    <row r="3393" spans="1:9" x14ac:dyDescent="0.3">
      <c r="A3393" t="s">
        <v>3627</v>
      </c>
      <c r="B3393" t="s">
        <v>51</v>
      </c>
      <c r="C3393" t="s">
        <v>3100</v>
      </c>
      <c r="D3393" t="s">
        <v>776</v>
      </c>
      <c r="E3393" s="103">
        <v>0.99064748386451773</v>
      </c>
      <c r="F3393" s="103">
        <v>677931</v>
      </c>
      <c r="G3393" s="103">
        <v>1</v>
      </c>
      <c r="H3393" t="s">
        <v>1078</v>
      </c>
      <c r="I3393" s="103"/>
    </row>
    <row r="3394" spans="1:9" x14ac:dyDescent="0.3">
      <c r="A3394" t="s">
        <v>7667</v>
      </c>
      <c r="B3394" t="s">
        <v>51</v>
      </c>
      <c r="C3394" t="s">
        <v>35</v>
      </c>
      <c r="D3394" t="s">
        <v>40</v>
      </c>
      <c r="E3394" s="103">
        <v>2.6759447065413493</v>
      </c>
      <c r="F3394" s="103">
        <v>677931</v>
      </c>
      <c r="G3394" s="103">
        <v>1</v>
      </c>
      <c r="H3394" t="s">
        <v>1078</v>
      </c>
      <c r="I3394" s="103"/>
    </row>
    <row r="3395" spans="1:9" x14ac:dyDescent="0.3">
      <c r="A3395" t="s">
        <v>7668</v>
      </c>
      <c r="B3395" t="s">
        <v>51</v>
      </c>
      <c r="C3395" t="s">
        <v>35</v>
      </c>
      <c r="D3395" t="s">
        <v>5064</v>
      </c>
      <c r="E3395" s="103">
        <v>-1.596678396427351</v>
      </c>
      <c r="F3395" s="103">
        <v>677931</v>
      </c>
      <c r="G3395" s="103">
        <v>1</v>
      </c>
      <c r="H3395" t="s">
        <v>1078</v>
      </c>
      <c r="I3395" s="103"/>
    </row>
    <row r="3396" spans="1:9" x14ac:dyDescent="0.3">
      <c r="A3396" t="s">
        <v>7669</v>
      </c>
      <c r="B3396" t="s">
        <v>51</v>
      </c>
      <c r="C3396" t="s">
        <v>35</v>
      </c>
      <c r="D3396" t="s">
        <v>5065</v>
      </c>
      <c r="E3396" s="103">
        <v>-1.596678396427351</v>
      </c>
      <c r="F3396" s="103">
        <v>677931</v>
      </c>
      <c r="G3396" s="103">
        <v>1</v>
      </c>
      <c r="H3396" t="s">
        <v>1078</v>
      </c>
      <c r="I3396" s="103"/>
    </row>
    <row r="3397" spans="1:9" x14ac:dyDescent="0.3">
      <c r="A3397" t="s">
        <v>7670</v>
      </c>
      <c r="B3397" t="s">
        <v>51</v>
      </c>
      <c r="C3397" t="s">
        <v>35</v>
      </c>
      <c r="D3397" t="s">
        <v>5066</v>
      </c>
      <c r="E3397" s="103">
        <v>-1.596678396427351</v>
      </c>
      <c r="F3397" s="103">
        <v>677931</v>
      </c>
      <c r="G3397" s="103">
        <v>1</v>
      </c>
      <c r="H3397" t="s">
        <v>1078</v>
      </c>
      <c r="I3397" s="103"/>
    </row>
    <row r="3398" spans="1:9" x14ac:dyDescent="0.3">
      <c r="A3398" t="s">
        <v>7671</v>
      </c>
      <c r="B3398" t="s">
        <v>51</v>
      </c>
      <c r="C3398" t="s">
        <v>35</v>
      </c>
      <c r="D3398" t="s">
        <v>42</v>
      </c>
      <c r="E3398" s="103">
        <v>-1.596678396427351</v>
      </c>
      <c r="F3398" s="103">
        <v>677931</v>
      </c>
      <c r="G3398" s="103">
        <v>1</v>
      </c>
      <c r="H3398" t="s">
        <v>1078</v>
      </c>
      <c r="I3398" s="103"/>
    </row>
    <row r="3399" spans="1:9" x14ac:dyDescent="0.3">
      <c r="A3399" t="s">
        <v>7672</v>
      </c>
      <c r="B3399" t="s">
        <v>51</v>
      </c>
      <c r="C3399" t="s">
        <v>35</v>
      </c>
      <c r="D3399" t="s">
        <v>1763</v>
      </c>
      <c r="E3399" s="103">
        <v>-0.6983010230140837</v>
      </c>
      <c r="F3399" s="103">
        <v>677931</v>
      </c>
      <c r="G3399" s="103">
        <v>1</v>
      </c>
      <c r="H3399" t="s">
        <v>1078</v>
      </c>
      <c r="I3399" s="103"/>
    </row>
    <row r="3400" spans="1:9" x14ac:dyDescent="0.3">
      <c r="A3400" t="s">
        <v>7673</v>
      </c>
      <c r="B3400" t="s">
        <v>51</v>
      </c>
      <c r="C3400" t="s">
        <v>35</v>
      </c>
      <c r="D3400" t="s">
        <v>1764</v>
      </c>
      <c r="E3400" s="103">
        <v>-0.90062322626878166</v>
      </c>
      <c r="F3400" s="103">
        <v>677931</v>
      </c>
      <c r="G3400" s="103">
        <v>1</v>
      </c>
      <c r="H3400" t="s">
        <v>1078</v>
      </c>
      <c r="I3400" s="103"/>
    </row>
    <row r="3401" spans="1:9" x14ac:dyDescent="0.3">
      <c r="A3401" t="s">
        <v>7674</v>
      </c>
      <c r="B3401" t="s">
        <v>51</v>
      </c>
      <c r="C3401" t="s">
        <v>35</v>
      </c>
      <c r="D3401" t="s">
        <v>340</v>
      </c>
      <c r="E3401" s="103">
        <v>3.5364908015964973E-2</v>
      </c>
      <c r="F3401" s="103">
        <v>677931</v>
      </c>
      <c r="G3401" s="103">
        <v>1</v>
      </c>
      <c r="H3401" t="s">
        <v>1078</v>
      </c>
      <c r="I3401" s="103"/>
    </row>
    <row r="3402" spans="1:9" x14ac:dyDescent="0.3">
      <c r="A3402" t="s">
        <v>7675</v>
      </c>
      <c r="B3402" t="s">
        <v>51</v>
      </c>
      <c r="C3402" t="s">
        <v>35</v>
      </c>
      <c r="D3402" t="s">
        <v>777</v>
      </c>
      <c r="E3402" s="103">
        <v>0.63659969752357348</v>
      </c>
      <c r="F3402" s="103">
        <v>677931</v>
      </c>
      <c r="G3402" s="103">
        <v>1</v>
      </c>
      <c r="H3402" t="s">
        <v>1078</v>
      </c>
      <c r="I3402" s="103"/>
    </row>
    <row r="3403" spans="1:9" x14ac:dyDescent="0.3">
      <c r="A3403" t="s">
        <v>7676</v>
      </c>
      <c r="B3403" t="s">
        <v>51</v>
      </c>
      <c r="C3403" t="s">
        <v>35</v>
      </c>
      <c r="D3403" t="s">
        <v>776</v>
      </c>
      <c r="E3403" s="103">
        <v>1.7074120307186422</v>
      </c>
      <c r="F3403" s="103">
        <v>677931</v>
      </c>
      <c r="G3403" s="103">
        <v>1</v>
      </c>
      <c r="H3403" t="s">
        <v>1078</v>
      </c>
      <c r="I3403" s="103"/>
    </row>
    <row r="3404" spans="1:9" x14ac:dyDescent="0.3">
      <c r="A3404" t="s">
        <v>66</v>
      </c>
      <c r="B3404" t="s">
        <v>47</v>
      </c>
      <c r="C3404" t="s">
        <v>58</v>
      </c>
      <c r="D3404" t="s">
        <v>54</v>
      </c>
      <c r="E3404" s="103">
        <v>688</v>
      </c>
      <c r="F3404" s="103">
        <v>677931</v>
      </c>
      <c r="G3404" s="103">
        <v>1</v>
      </c>
      <c r="H3404" t="s">
        <v>54</v>
      </c>
      <c r="I3404" s="103"/>
    </row>
    <row r="3405" spans="1:9" x14ac:dyDescent="0.3">
      <c r="A3405" t="s">
        <v>67</v>
      </c>
      <c r="B3405" t="s">
        <v>48</v>
      </c>
      <c r="C3405" t="s">
        <v>58</v>
      </c>
      <c r="D3405" t="s">
        <v>54</v>
      </c>
      <c r="E3405" s="103">
        <v>3318090846</v>
      </c>
      <c r="F3405" s="103">
        <v>677931</v>
      </c>
      <c r="G3405" s="103">
        <v>1</v>
      </c>
      <c r="H3405" t="s">
        <v>54</v>
      </c>
      <c r="I3405" s="103"/>
    </row>
    <row r="3406" spans="1:9" x14ac:dyDescent="0.3">
      <c r="A3406" t="s">
        <v>68</v>
      </c>
      <c r="B3406" t="s">
        <v>49</v>
      </c>
      <c r="C3406" t="s">
        <v>58</v>
      </c>
      <c r="D3406" t="s">
        <v>54</v>
      </c>
      <c r="E3406" s="103">
        <v>1.0148525439904652E-3</v>
      </c>
      <c r="F3406" s="103">
        <v>677931</v>
      </c>
      <c r="G3406" s="103">
        <v>1</v>
      </c>
      <c r="H3406" t="s">
        <v>54</v>
      </c>
      <c r="I3406" s="103"/>
    </row>
    <row r="3407" spans="1:9" x14ac:dyDescent="0.3">
      <c r="A3407" t="s">
        <v>69</v>
      </c>
      <c r="B3407" t="s">
        <v>50</v>
      </c>
      <c r="C3407" t="s">
        <v>58</v>
      </c>
      <c r="D3407" t="s">
        <v>54</v>
      </c>
      <c r="E3407" s="103">
        <v>4894.4374073467652</v>
      </c>
      <c r="F3407" s="103">
        <v>677931</v>
      </c>
      <c r="G3407" s="103">
        <v>1</v>
      </c>
      <c r="H3407" t="s">
        <v>54</v>
      </c>
      <c r="I3407" s="103"/>
    </row>
    <row r="3408" spans="1:9" x14ac:dyDescent="0.3">
      <c r="A3408" t="s">
        <v>3628</v>
      </c>
      <c r="B3408" t="s">
        <v>47</v>
      </c>
      <c r="C3408" t="s">
        <v>3102</v>
      </c>
      <c r="D3408" t="s">
        <v>54</v>
      </c>
      <c r="E3408" s="103">
        <v>550153</v>
      </c>
      <c r="F3408" s="103">
        <v>677931</v>
      </c>
      <c r="G3408" s="103">
        <v>1</v>
      </c>
      <c r="H3408" t="s">
        <v>54</v>
      </c>
      <c r="I3408" s="103"/>
    </row>
    <row r="3409" spans="1:9" x14ac:dyDescent="0.3">
      <c r="A3409" t="s">
        <v>3629</v>
      </c>
      <c r="B3409" t="s">
        <v>48</v>
      </c>
      <c r="C3409" t="s">
        <v>3102</v>
      </c>
      <c r="D3409" t="s">
        <v>54</v>
      </c>
      <c r="E3409" s="103">
        <v>220164331014.75</v>
      </c>
      <c r="F3409" s="103">
        <v>677931</v>
      </c>
      <c r="G3409" s="103">
        <v>1</v>
      </c>
      <c r="H3409" t="s">
        <v>54</v>
      </c>
      <c r="I3409" s="103"/>
    </row>
    <row r="3410" spans="1:9" x14ac:dyDescent="0.3">
      <c r="A3410" t="s">
        <v>3630</v>
      </c>
      <c r="B3410" t="s">
        <v>49</v>
      </c>
      <c r="C3410" t="s">
        <v>3102</v>
      </c>
      <c r="D3410" t="s">
        <v>54</v>
      </c>
      <c r="E3410" s="103">
        <v>0.81151769132846852</v>
      </c>
      <c r="F3410" s="103">
        <v>677931</v>
      </c>
      <c r="G3410" s="103">
        <v>1</v>
      </c>
      <c r="H3410" t="s">
        <v>54</v>
      </c>
      <c r="I3410" s="103"/>
    </row>
    <row r="3411" spans="1:9" x14ac:dyDescent="0.3">
      <c r="A3411" t="s">
        <v>3631</v>
      </c>
      <c r="B3411" t="s">
        <v>50</v>
      </c>
      <c r="C3411" t="s">
        <v>3102</v>
      </c>
      <c r="D3411" t="s">
        <v>54</v>
      </c>
      <c r="E3411" s="103">
        <v>324759.20265447366</v>
      </c>
      <c r="F3411" s="103">
        <v>677931</v>
      </c>
      <c r="G3411" s="103">
        <v>1</v>
      </c>
      <c r="H3411" t="s">
        <v>54</v>
      </c>
      <c r="I3411" s="103"/>
    </row>
    <row r="3412" spans="1:9" x14ac:dyDescent="0.3">
      <c r="A3412" t="s">
        <v>3632</v>
      </c>
      <c r="B3412" t="s">
        <v>51</v>
      </c>
      <c r="C3412" t="s">
        <v>3102</v>
      </c>
      <c r="D3412" t="s">
        <v>40</v>
      </c>
      <c r="E3412" s="103">
        <v>3.0460831413368123</v>
      </c>
      <c r="F3412" s="103">
        <v>677931</v>
      </c>
      <c r="G3412" s="103">
        <v>1</v>
      </c>
      <c r="H3412" t="s">
        <v>1078</v>
      </c>
      <c r="I3412" s="103"/>
    </row>
    <row r="3413" spans="1:9" x14ac:dyDescent="0.3">
      <c r="A3413" t="s">
        <v>6192</v>
      </c>
      <c r="B3413" t="s">
        <v>51</v>
      </c>
      <c r="C3413" t="s">
        <v>3102</v>
      </c>
      <c r="D3413" t="s">
        <v>5064</v>
      </c>
      <c r="E3413" s="103">
        <v>3.046178477436662</v>
      </c>
      <c r="F3413" s="103">
        <v>677931</v>
      </c>
      <c r="G3413" s="103">
        <v>1</v>
      </c>
      <c r="H3413" t="s">
        <v>1078</v>
      </c>
      <c r="I3413" s="103"/>
    </row>
    <row r="3414" spans="1:9" x14ac:dyDescent="0.3">
      <c r="A3414" t="s">
        <v>6193</v>
      </c>
      <c r="B3414" t="s">
        <v>51</v>
      </c>
      <c r="C3414" t="s">
        <v>3102</v>
      </c>
      <c r="D3414" t="s">
        <v>5065</v>
      </c>
      <c r="E3414" s="103">
        <v>3.0460831413368123</v>
      </c>
      <c r="F3414" s="103">
        <v>677931</v>
      </c>
      <c r="G3414" s="103">
        <v>1</v>
      </c>
      <c r="H3414" t="s">
        <v>1078</v>
      </c>
      <c r="I3414" s="103"/>
    </row>
    <row r="3415" spans="1:9" x14ac:dyDescent="0.3">
      <c r="A3415" t="s">
        <v>6194</v>
      </c>
      <c r="B3415" t="s">
        <v>51</v>
      </c>
      <c r="C3415" t="s">
        <v>3102</v>
      </c>
      <c r="D3415" t="s">
        <v>5066</v>
      </c>
      <c r="E3415" s="103">
        <v>3.0461447517055049</v>
      </c>
      <c r="F3415" s="103">
        <v>677931</v>
      </c>
      <c r="G3415" s="103">
        <v>1</v>
      </c>
      <c r="H3415" t="s">
        <v>1078</v>
      </c>
      <c r="I3415" s="103"/>
    </row>
    <row r="3416" spans="1:9" x14ac:dyDescent="0.3">
      <c r="A3416" t="s">
        <v>3633</v>
      </c>
      <c r="B3416" t="s">
        <v>51</v>
      </c>
      <c r="C3416" t="s">
        <v>3102</v>
      </c>
      <c r="D3416" t="s">
        <v>42</v>
      </c>
      <c r="E3416" s="103">
        <v>2.5087499890123883</v>
      </c>
      <c r="F3416" s="103">
        <v>677931</v>
      </c>
      <c r="G3416" s="103">
        <v>1</v>
      </c>
      <c r="H3416" t="s">
        <v>1078</v>
      </c>
      <c r="I3416" s="103"/>
    </row>
    <row r="3417" spans="1:9" x14ac:dyDescent="0.3">
      <c r="A3417" t="s">
        <v>3634</v>
      </c>
      <c r="B3417" t="s">
        <v>51</v>
      </c>
      <c r="C3417" t="s">
        <v>3102</v>
      </c>
      <c r="D3417" t="s">
        <v>1763</v>
      </c>
      <c r="E3417" s="103">
        <v>2.4542703776207704</v>
      </c>
      <c r="F3417" s="103">
        <v>677931</v>
      </c>
      <c r="G3417" s="103">
        <v>1</v>
      </c>
      <c r="H3417" t="s">
        <v>1078</v>
      </c>
      <c r="I3417" s="103"/>
    </row>
    <row r="3418" spans="1:9" x14ac:dyDescent="0.3">
      <c r="A3418" t="s">
        <v>3635</v>
      </c>
      <c r="B3418" t="s">
        <v>51</v>
      </c>
      <c r="C3418" t="s">
        <v>3102</v>
      </c>
      <c r="D3418" t="s">
        <v>1764</v>
      </c>
      <c r="E3418" s="103">
        <v>0.35027042841819872</v>
      </c>
      <c r="F3418" s="103">
        <v>677931</v>
      </c>
      <c r="G3418" s="103">
        <v>1</v>
      </c>
      <c r="H3418" t="s">
        <v>1078</v>
      </c>
      <c r="I3418" s="103"/>
    </row>
    <row r="3419" spans="1:9" x14ac:dyDescent="0.3">
      <c r="A3419" t="s">
        <v>3636</v>
      </c>
      <c r="B3419" t="s">
        <v>51</v>
      </c>
      <c r="C3419" t="s">
        <v>3102</v>
      </c>
      <c r="D3419" t="s">
        <v>340</v>
      </c>
      <c r="E3419" s="103">
        <v>2.2337968039281981</v>
      </c>
      <c r="F3419" s="103">
        <v>677931</v>
      </c>
      <c r="G3419" s="103">
        <v>1</v>
      </c>
      <c r="H3419" t="s">
        <v>1078</v>
      </c>
      <c r="I3419" s="103"/>
    </row>
    <row r="3420" spans="1:9" x14ac:dyDescent="0.3">
      <c r="A3420" t="s">
        <v>3637</v>
      </c>
      <c r="B3420" t="s">
        <v>51</v>
      </c>
      <c r="C3420" t="s">
        <v>3102</v>
      </c>
      <c r="D3420" t="s">
        <v>777</v>
      </c>
      <c r="E3420" s="103">
        <v>0.85088857652062899</v>
      </c>
      <c r="F3420" s="103">
        <v>677931</v>
      </c>
      <c r="G3420" s="103">
        <v>1</v>
      </c>
      <c r="H3420" t="s">
        <v>1078</v>
      </c>
      <c r="I3420" s="103"/>
    </row>
    <row r="3421" spans="1:9" x14ac:dyDescent="0.3">
      <c r="A3421" t="s">
        <v>3638</v>
      </c>
      <c r="B3421" t="s">
        <v>51</v>
      </c>
      <c r="C3421" t="s">
        <v>3102</v>
      </c>
      <c r="D3421" t="s">
        <v>776</v>
      </c>
      <c r="E3421" s="103">
        <v>1.83626870084787</v>
      </c>
      <c r="F3421" s="103">
        <v>677931</v>
      </c>
      <c r="G3421" s="103">
        <v>1</v>
      </c>
      <c r="H3421" t="s">
        <v>1078</v>
      </c>
      <c r="I3421" s="103"/>
    </row>
    <row r="3422" spans="1:9" x14ac:dyDescent="0.3">
      <c r="A3422" t="s">
        <v>3639</v>
      </c>
      <c r="B3422" t="s">
        <v>47</v>
      </c>
      <c r="C3422" t="s">
        <v>3104</v>
      </c>
      <c r="D3422" t="s">
        <v>54</v>
      </c>
      <c r="E3422" s="103">
        <v>112351</v>
      </c>
      <c r="F3422" s="103">
        <v>677931</v>
      </c>
      <c r="G3422" s="103">
        <v>1</v>
      </c>
      <c r="H3422" t="s">
        <v>54</v>
      </c>
      <c r="I3422" s="103"/>
    </row>
    <row r="3423" spans="1:9" x14ac:dyDescent="0.3">
      <c r="A3423" t="s">
        <v>3640</v>
      </c>
      <c r="B3423" t="s">
        <v>48</v>
      </c>
      <c r="C3423" t="s">
        <v>3104</v>
      </c>
      <c r="D3423" t="s">
        <v>54</v>
      </c>
      <c r="E3423" s="103">
        <v>51283532205.46875</v>
      </c>
      <c r="F3423" s="103">
        <v>677931</v>
      </c>
      <c r="G3423" s="103">
        <v>1</v>
      </c>
      <c r="H3423" t="s">
        <v>54</v>
      </c>
      <c r="I3423" s="103"/>
    </row>
    <row r="3424" spans="1:9" x14ac:dyDescent="0.3">
      <c r="A3424" t="s">
        <v>3641</v>
      </c>
      <c r="B3424" t="s">
        <v>49</v>
      </c>
      <c r="C3424" t="s">
        <v>3104</v>
      </c>
      <c r="D3424" t="s">
        <v>54</v>
      </c>
      <c r="E3424" s="103">
        <v>0.16572630547946621</v>
      </c>
      <c r="F3424" s="103">
        <v>677931</v>
      </c>
      <c r="G3424" s="103">
        <v>1</v>
      </c>
      <c r="H3424" t="s">
        <v>54</v>
      </c>
      <c r="I3424" s="103"/>
    </row>
    <row r="3425" spans="1:9" x14ac:dyDescent="0.3">
      <c r="A3425" t="s">
        <v>3642</v>
      </c>
      <c r="B3425" t="s">
        <v>50</v>
      </c>
      <c r="C3425" t="s">
        <v>3104</v>
      </c>
      <c r="D3425" t="s">
        <v>54</v>
      </c>
      <c r="E3425" s="103">
        <v>75647.126633047839</v>
      </c>
      <c r="F3425" s="103">
        <v>677931</v>
      </c>
      <c r="G3425" s="103">
        <v>1</v>
      </c>
      <c r="H3425" t="s">
        <v>54</v>
      </c>
      <c r="I3425" s="103"/>
    </row>
    <row r="3426" spans="1:9" x14ac:dyDescent="0.3">
      <c r="A3426" t="s">
        <v>3643</v>
      </c>
      <c r="B3426" t="s">
        <v>51</v>
      </c>
      <c r="C3426" t="s">
        <v>3104</v>
      </c>
      <c r="D3426" t="s">
        <v>40</v>
      </c>
      <c r="E3426" s="103">
        <v>3.0965975439321789</v>
      </c>
      <c r="F3426" s="103">
        <v>677931</v>
      </c>
      <c r="G3426" s="103">
        <v>1</v>
      </c>
      <c r="H3426" t="s">
        <v>1078</v>
      </c>
      <c r="I3426" s="103"/>
    </row>
    <row r="3427" spans="1:9" x14ac:dyDescent="0.3">
      <c r="A3427" t="s">
        <v>6195</v>
      </c>
      <c r="B3427" t="s">
        <v>51</v>
      </c>
      <c r="C3427" t="s">
        <v>3104</v>
      </c>
      <c r="D3427" t="s">
        <v>5064</v>
      </c>
      <c r="E3427" s="103">
        <v>3.0965975439321789</v>
      </c>
      <c r="F3427" s="103">
        <v>677931</v>
      </c>
      <c r="G3427" s="103">
        <v>1</v>
      </c>
      <c r="H3427" t="s">
        <v>1078</v>
      </c>
      <c r="I3427" s="103"/>
    </row>
    <row r="3428" spans="1:9" x14ac:dyDescent="0.3">
      <c r="A3428" t="s">
        <v>6196</v>
      </c>
      <c r="B3428" t="s">
        <v>51</v>
      </c>
      <c r="C3428" t="s">
        <v>3104</v>
      </c>
      <c r="D3428" t="s">
        <v>5065</v>
      </c>
      <c r="E3428" s="103">
        <v>3.0965975439321789</v>
      </c>
      <c r="F3428" s="103">
        <v>677931</v>
      </c>
      <c r="G3428" s="103">
        <v>1</v>
      </c>
      <c r="H3428" t="s">
        <v>1078</v>
      </c>
      <c r="I3428" s="103"/>
    </row>
    <row r="3429" spans="1:9" x14ac:dyDescent="0.3">
      <c r="A3429" t="s">
        <v>6197</v>
      </c>
      <c r="B3429" t="s">
        <v>51</v>
      </c>
      <c r="C3429" t="s">
        <v>3104</v>
      </c>
      <c r="D3429" t="s">
        <v>5066</v>
      </c>
      <c r="E3429" s="103">
        <v>3.0965975439321789</v>
      </c>
      <c r="F3429" s="103">
        <v>677931</v>
      </c>
      <c r="G3429" s="103">
        <v>1</v>
      </c>
      <c r="H3429" t="s">
        <v>1078</v>
      </c>
      <c r="I3429" s="103"/>
    </row>
    <row r="3430" spans="1:9" x14ac:dyDescent="0.3">
      <c r="A3430" t="s">
        <v>3644</v>
      </c>
      <c r="B3430" t="s">
        <v>51</v>
      </c>
      <c r="C3430" t="s">
        <v>3104</v>
      </c>
      <c r="D3430" t="s">
        <v>42</v>
      </c>
      <c r="E3430" s="103">
        <v>2.6015584472292161</v>
      </c>
      <c r="F3430" s="103">
        <v>677931</v>
      </c>
      <c r="G3430" s="103">
        <v>1</v>
      </c>
      <c r="H3430" t="s">
        <v>1078</v>
      </c>
      <c r="I3430" s="103"/>
    </row>
    <row r="3431" spans="1:9" x14ac:dyDescent="0.3">
      <c r="A3431" t="s">
        <v>3645</v>
      </c>
      <c r="B3431" t="s">
        <v>51</v>
      </c>
      <c r="C3431" t="s">
        <v>3104</v>
      </c>
      <c r="D3431" t="s">
        <v>1763</v>
      </c>
      <c r="E3431" s="103">
        <v>2.709586994876827</v>
      </c>
      <c r="F3431" s="103">
        <v>677931</v>
      </c>
      <c r="G3431" s="103">
        <v>1</v>
      </c>
      <c r="H3431" t="s">
        <v>1078</v>
      </c>
      <c r="I3431" s="103"/>
    </row>
    <row r="3432" spans="1:9" x14ac:dyDescent="0.3">
      <c r="A3432" t="s">
        <v>3646</v>
      </c>
      <c r="B3432" t="s">
        <v>51</v>
      </c>
      <c r="C3432" t="s">
        <v>3104</v>
      </c>
      <c r="D3432" t="s">
        <v>1764</v>
      </c>
      <c r="E3432" s="103">
        <v>0.32985602490764315</v>
      </c>
      <c r="F3432" s="103">
        <v>677931</v>
      </c>
      <c r="G3432" s="103">
        <v>1</v>
      </c>
      <c r="H3432" t="s">
        <v>1078</v>
      </c>
      <c r="I3432" s="103"/>
    </row>
    <row r="3433" spans="1:9" x14ac:dyDescent="0.3">
      <c r="A3433" t="s">
        <v>3647</v>
      </c>
      <c r="B3433" t="s">
        <v>51</v>
      </c>
      <c r="C3433" t="s">
        <v>3104</v>
      </c>
      <c r="D3433" t="s">
        <v>340</v>
      </c>
      <c r="E3433" s="103">
        <v>2.4204203233326305</v>
      </c>
      <c r="F3433" s="103">
        <v>677931</v>
      </c>
      <c r="G3433" s="103">
        <v>1</v>
      </c>
      <c r="H3433" t="s">
        <v>1078</v>
      </c>
      <c r="I3433" s="103"/>
    </row>
    <row r="3434" spans="1:9" x14ac:dyDescent="0.3">
      <c r="A3434" t="s">
        <v>3648</v>
      </c>
      <c r="B3434" t="s">
        <v>51</v>
      </c>
      <c r="C3434" t="s">
        <v>3104</v>
      </c>
      <c r="D3434" t="s">
        <v>777</v>
      </c>
      <c r="E3434" s="103">
        <v>0.98906207334382512</v>
      </c>
      <c r="F3434" s="103">
        <v>677931</v>
      </c>
      <c r="G3434" s="103">
        <v>1</v>
      </c>
      <c r="H3434" t="s">
        <v>1078</v>
      </c>
      <c r="I3434" s="103"/>
    </row>
    <row r="3435" spans="1:9" x14ac:dyDescent="0.3">
      <c r="A3435" t="s">
        <v>3649</v>
      </c>
      <c r="B3435" t="s">
        <v>51</v>
      </c>
      <c r="C3435" t="s">
        <v>3104</v>
      </c>
      <c r="D3435" t="s">
        <v>776</v>
      </c>
      <c r="E3435" s="103">
        <v>2.1059507513117932</v>
      </c>
      <c r="F3435" s="103">
        <v>677931</v>
      </c>
      <c r="G3435" s="103">
        <v>1</v>
      </c>
      <c r="H3435" t="s">
        <v>1078</v>
      </c>
      <c r="I3435" s="103"/>
    </row>
    <row r="3436" spans="1:9" x14ac:dyDescent="0.3">
      <c r="A3436" t="s">
        <v>3650</v>
      </c>
      <c r="B3436" t="s">
        <v>47</v>
      </c>
      <c r="C3436" t="s">
        <v>3106</v>
      </c>
      <c r="D3436" t="s">
        <v>54</v>
      </c>
      <c r="E3436" s="103">
        <v>882</v>
      </c>
      <c r="F3436" s="103">
        <v>677931</v>
      </c>
      <c r="G3436" s="103">
        <v>1</v>
      </c>
      <c r="H3436" t="s">
        <v>54</v>
      </c>
      <c r="I3436" s="103"/>
    </row>
    <row r="3437" spans="1:9" x14ac:dyDescent="0.3">
      <c r="A3437" t="s">
        <v>3651</v>
      </c>
      <c r="B3437" t="s">
        <v>48</v>
      </c>
      <c r="C3437" t="s">
        <v>3106</v>
      </c>
      <c r="D3437" t="s">
        <v>54</v>
      </c>
      <c r="E3437" s="103">
        <v>878588259.75</v>
      </c>
      <c r="F3437" s="103">
        <v>677931</v>
      </c>
      <c r="G3437" s="103">
        <v>1</v>
      </c>
      <c r="H3437" t="s">
        <v>54</v>
      </c>
      <c r="I3437" s="103"/>
    </row>
    <row r="3438" spans="1:9" x14ac:dyDescent="0.3">
      <c r="A3438" t="s">
        <v>3652</v>
      </c>
      <c r="B3438" t="s">
        <v>49</v>
      </c>
      <c r="C3438" t="s">
        <v>3106</v>
      </c>
      <c r="D3438" t="s">
        <v>54</v>
      </c>
      <c r="E3438" s="103">
        <v>1.3010173601738231E-3</v>
      </c>
      <c r="F3438" s="103">
        <v>677931</v>
      </c>
      <c r="G3438" s="103">
        <v>1</v>
      </c>
      <c r="H3438" t="s">
        <v>54</v>
      </c>
      <c r="I3438" s="103"/>
    </row>
    <row r="3439" spans="1:9" x14ac:dyDescent="0.3">
      <c r="A3439" t="s">
        <v>3653</v>
      </c>
      <c r="B3439" t="s">
        <v>50</v>
      </c>
      <c r="C3439" t="s">
        <v>3106</v>
      </c>
      <c r="D3439" t="s">
        <v>54</v>
      </c>
      <c r="E3439" s="103">
        <v>1295.9847827433766</v>
      </c>
      <c r="F3439" s="103">
        <v>677931</v>
      </c>
      <c r="G3439" s="103">
        <v>1</v>
      </c>
      <c r="H3439" t="s">
        <v>54</v>
      </c>
      <c r="I3439" s="103"/>
    </row>
    <row r="3440" spans="1:9" x14ac:dyDescent="0.3">
      <c r="A3440" t="s">
        <v>3654</v>
      </c>
      <c r="B3440" t="s">
        <v>51</v>
      </c>
      <c r="C3440" t="s">
        <v>3106</v>
      </c>
      <c r="D3440" t="s">
        <v>40</v>
      </c>
      <c r="E3440" s="103">
        <v>4.4947266336450182</v>
      </c>
      <c r="F3440" s="103">
        <v>677931</v>
      </c>
      <c r="G3440" s="103">
        <v>1</v>
      </c>
      <c r="H3440" t="s">
        <v>1078</v>
      </c>
      <c r="I3440" s="103"/>
    </row>
    <row r="3441" spans="1:9" x14ac:dyDescent="0.3">
      <c r="A3441" t="s">
        <v>6198</v>
      </c>
      <c r="B3441" t="s">
        <v>51</v>
      </c>
      <c r="C3441" t="s">
        <v>3106</v>
      </c>
      <c r="D3441" t="s">
        <v>5064</v>
      </c>
      <c r="E3441" s="103">
        <v>4.4947266336450182</v>
      </c>
      <c r="F3441" s="103">
        <v>677931</v>
      </c>
      <c r="G3441" s="103">
        <v>1</v>
      </c>
      <c r="H3441" t="s">
        <v>1078</v>
      </c>
      <c r="I3441" s="103"/>
    </row>
    <row r="3442" spans="1:9" x14ac:dyDescent="0.3">
      <c r="A3442" t="s">
        <v>6199</v>
      </c>
      <c r="B3442" t="s">
        <v>51</v>
      </c>
      <c r="C3442" t="s">
        <v>3106</v>
      </c>
      <c r="D3442" t="s">
        <v>5065</v>
      </c>
      <c r="E3442" s="103">
        <v>4.4947266336450182</v>
      </c>
      <c r="F3442" s="103">
        <v>677931</v>
      </c>
      <c r="G3442" s="103">
        <v>1</v>
      </c>
      <c r="H3442" t="s">
        <v>1078</v>
      </c>
      <c r="I3442" s="103"/>
    </row>
    <row r="3443" spans="1:9" x14ac:dyDescent="0.3">
      <c r="A3443" t="s">
        <v>6200</v>
      </c>
      <c r="B3443" t="s">
        <v>51</v>
      </c>
      <c r="C3443" t="s">
        <v>3106</v>
      </c>
      <c r="D3443" t="s">
        <v>5066</v>
      </c>
      <c r="E3443" s="103">
        <v>4.4947266336450182</v>
      </c>
      <c r="F3443" s="103">
        <v>677931</v>
      </c>
      <c r="G3443" s="103">
        <v>1</v>
      </c>
      <c r="H3443" t="s">
        <v>1078</v>
      </c>
      <c r="I3443" s="103"/>
    </row>
    <row r="3444" spans="1:9" x14ac:dyDescent="0.3">
      <c r="A3444" t="s">
        <v>3655</v>
      </c>
      <c r="B3444" t="s">
        <v>51</v>
      </c>
      <c r="C3444" t="s">
        <v>3106</v>
      </c>
      <c r="D3444" t="s">
        <v>42</v>
      </c>
      <c r="E3444" s="103">
        <v>3.965147275512996</v>
      </c>
      <c r="F3444" s="103">
        <v>677931</v>
      </c>
      <c r="G3444" s="103">
        <v>1</v>
      </c>
      <c r="H3444" t="s">
        <v>1078</v>
      </c>
      <c r="I3444" s="103"/>
    </row>
    <row r="3445" spans="1:9" x14ac:dyDescent="0.3">
      <c r="A3445" t="s">
        <v>3656</v>
      </c>
      <c r="B3445" t="s">
        <v>51</v>
      </c>
      <c r="C3445" t="s">
        <v>3106</v>
      </c>
      <c r="D3445" t="s">
        <v>1763</v>
      </c>
      <c r="E3445" s="103">
        <v>4.3260767109471132</v>
      </c>
      <c r="F3445" s="103">
        <v>677931</v>
      </c>
      <c r="G3445" s="103">
        <v>1</v>
      </c>
      <c r="H3445" t="s">
        <v>1078</v>
      </c>
      <c r="I3445" s="103"/>
    </row>
    <row r="3446" spans="1:9" x14ac:dyDescent="0.3">
      <c r="A3446" t="s">
        <v>3657</v>
      </c>
      <c r="B3446" t="s">
        <v>51</v>
      </c>
      <c r="C3446" t="s">
        <v>3106</v>
      </c>
      <c r="D3446" t="s">
        <v>1764</v>
      </c>
      <c r="E3446" s="103">
        <v>0.67222490667349388</v>
      </c>
      <c r="F3446" s="103">
        <v>677931</v>
      </c>
      <c r="G3446" s="103">
        <v>1</v>
      </c>
      <c r="H3446" t="s">
        <v>1078</v>
      </c>
      <c r="I3446" s="103"/>
    </row>
    <row r="3447" spans="1:9" x14ac:dyDescent="0.3">
      <c r="A3447" t="s">
        <v>3658</v>
      </c>
      <c r="B3447" t="s">
        <v>51</v>
      </c>
      <c r="C3447" t="s">
        <v>3106</v>
      </c>
      <c r="D3447" t="s">
        <v>340</v>
      </c>
      <c r="E3447" s="103">
        <v>4.5083602223088057</v>
      </c>
      <c r="F3447" s="103">
        <v>677931</v>
      </c>
      <c r="G3447" s="103">
        <v>1</v>
      </c>
      <c r="H3447" t="s">
        <v>1078</v>
      </c>
      <c r="I3447" s="103"/>
    </row>
    <row r="3448" spans="1:9" x14ac:dyDescent="0.3">
      <c r="A3448" t="s">
        <v>3659</v>
      </c>
      <c r="B3448" t="s">
        <v>51</v>
      </c>
      <c r="C3448" t="s">
        <v>3106</v>
      </c>
      <c r="D3448" t="s">
        <v>777</v>
      </c>
      <c r="E3448" s="103">
        <v>2.2294915625146059</v>
      </c>
      <c r="F3448" s="103">
        <v>677931</v>
      </c>
      <c r="G3448" s="103">
        <v>1</v>
      </c>
      <c r="H3448" t="s">
        <v>1078</v>
      </c>
      <c r="I3448" s="103"/>
    </row>
    <row r="3449" spans="1:9" x14ac:dyDescent="0.3">
      <c r="A3449" t="s">
        <v>3660</v>
      </c>
      <c r="B3449" t="s">
        <v>51</v>
      </c>
      <c r="C3449" t="s">
        <v>3106</v>
      </c>
      <c r="D3449" t="s">
        <v>776</v>
      </c>
      <c r="E3449" s="103">
        <v>4.6398636231803714</v>
      </c>
      <c r="F3449" s="103">
        <v>677931</v>
      </c>
      <c r="G3449" s="103">
        <v>1</v>
      </c>
      <c r="H3449" t="s">
        <v>1078</v>
      </c>
      <c r="I3449" s="103"/>
    </row>
    <row r="3450" spans="1:9" x14ac:dyDescent="0.3">
      <c r="A3450" t="s">
        <v>3661</v>
      </c>
      <c r="B3450" t="s">
        <v>47</v>
      </c>
      <c r="C3450" t="s">
        <v>3109</v>
      </c>
      <c r="D3450" t="s">
        <v>54</v>
      </c>
      <c r="E3450" s="103">
        <v>470533</v>
      </c>
      <c r="F3450" s="103">
        <v>677931</v>
      </c>
      <c r="G3450" s="103">
        <v>1</v>
      </c>
      <c r="H3450" t="s">
        <v>54</v>
      </c>
      <c r="I3450" s="103"/>
    </row>
    <row r="3451" spans="1:9" x14ac:dyDescent="0.3">
      <c r="A3451" t="s">
        <v>3662</v>
      </c>
      <c r="B3451" t="s">
        <v>48</v>
      </c>
      <c r="C3451" t="s">
        <v>3109</v>
      </c>
      <c r="D3451" t="s">
        <v>54</v>
      </c>
      <c r="E3451" s="103">
        <v>5736589366.8654785</v>
      </c>
      <c r="F3451" s="103">
        <v>677931</v>
      </c>
      <c r="G3451" s="103">
        <v>1</v>
      </c>
      <c r="H3451" t="s">
        <v>54</v>
      </c>
      <c r="I3451" s="103"/>
    </row>
    <row r="3452" spans="1:9" x14ac:dyDescent="0.3">
      <c r="A3452" t="s">
        <v>3663</v>
      </c>
      <c r="B3452" t="s">
        <v>49</v>
      </c>
      <c r="C3452" t="s">
        <v>3109</v>
      </c>
      <c r="D3452" t="s">
        <v>54</v>
      </c>
      <c r="E3452" s="103">
        <v>0.69407211058352547</v>
      </c>
      <c r="F3452" s="103">
        <v>677931</v>
      </c>
      <c r="G3452" s="103">
        <v>1</v>
      </c>
      <c r="H3452" t="s">
        <v>54</v>
      </c>
      <c r="I3452" s="103"/>
    </row>
    <row r="3453" spans="1:9" x14ac:dyDescent="0.3">
      <c r="A3453" t="s">
        <v>3664</v>
      </c>
      <c r="B3453" t="s">
        <v>50</v>
      </c>
      <c r="C3453" t="s">
        <v>3109</v>
      </c>
      <c r="D3453" t="s">
        <v>54</v>
      </c>
      <c r="E3453" s="103">
        <v>8461.907431383841</v>
      </c>
      <c r="F3453" s="103">
        <v>677931</v>
      </c>
      <c r="G3453" s="103">
        <v>1</v>
      </c>
      <c r="H3453" t="s">
        <v>54</v>
      </c>
      <c r="I3453" s="103"/>
    </row>
    <row r="3454" spans="1:9" x14ac:dyDescent="0.3">
      <c r="A3454" t="s">
        <v>3665</v>
      </c>
      <c r="B3454" t="s">
        <v>51</v>
      </c>
      <c r="C3454" t="s">
        <v>3109</v>
      </c>
      <c r="D3454" t="s">
        <v>40</v>
      </c>
      <c r="E3454" s="103">
        <v>9.3794790887999177E-2</v>
      </c>
      <c r="F3454" s="103">
        <v>677931</v>
      </c>
      <c r="G3454" s="103">
        <v>1</v>
      </c>
      <c r="H3454" t="s">
        <v>1078</v>
      </c>
      <c r="I3454" s="103"/>
    </row>
    <row r="3455" spans="1:9" x14ac:dyDescent="0.3">
      <c r="A3455" t="s">
        <v>6201</v>
      </c>
      <c r="B3455" t="s">
        <v>51</v>
      </c>
      <c r="C3455" t="s">
        <v>3109</v>
      </c>
      <c r="D3455" t="s">
        <v>5064</v>
      </c>
      <c r="E3455" s="103">
        <v>9.3797774623360822E-2</v>
      </c>
      <c r="F3455" s="103">
        <v>677931</v>
      </c>
      <c r="G3455" s="103">
        <v>1</v>
      </c>
      <c r="H3455" t="s">
        <v>1078</v>
      </c>
      <c r="I3455" s="103"/>
    </row>
    <row r="3456" spans="1:9" x14ac:dyDescent="0.3">
      <c r="A3456" t="s">
        <v>6202</v>
      </c>
      <c r="B3456" t="s">
        <v>51</v>
      </c>
      <c r="C3456" t="s">
        <v>3109</v>
      </c>
      <c r="D3456" t="s">
        <v>5065</v>
      </c>
      <c r="E3456" s="103">
        <v>9.3794790887999177E-2</v>
      </c>
      <c r="F3456" s="103">
        <v>677931</v>
      </c>
      <c r="G3456" s="103">
        <v>1</v>
      </c>
      <c r="H3456" t="s">
        <v>1078</v>
      </c>
      <c r="I3456" s="103"/>
    </row>
    <row r="3457" spans="1:9" x14ac:dyDescent="0.3">
      <c r="A3457" t="s">
        <v>6203</v>
      </c>
      <c r="B3457" t="s">
        <v>51</v>
      </c>
      <c r="C3457" t="s">
        <v>3109</v>
      </c>
      <c r="D3457" t="s">
        <v>5066</v>
      </c>
      <c r="E3457" s="103">
        <v>9.3797774623360822E-2</v>
      </c>
      <c r="F3457" s="103">
        <v>677931</v>
      </c>
      <c r="G3457" s="103">
        <v>1</v>
      </c>
      <c r="H3457" t="s">
        <v>1078</v>
      </c>
      <c r="I3457" s="103"/>
    </row>
    <row r="3458" spans="1:9" x14ac:dyDescent="0.3">
      <c r="A3458" t="s">
        <v>3666</v>
      </c>
      <c r="B3458" t="s">
        <v>51</v>
      </c>
      <c r="C3458" t="s">
        <v>3109</v>
      </c>
      <c r="D3458" t="s">
        <v>42</v>
      </c>
      <c r="E3458" s="103">
        <v>7.3090699196599038E-2</v>
      </c>
      <c r="F3458" s="103">
        <v>677931</v>
      </c>
      <c r="G3458" s="103">
        <v>1</v>
      </c>
      <c r="H3458" t="s">
        <v>1078</v>
      </c>
      <c r="I3458" s="103"/>
    </row>
    <row r="3459" spans="1:9" x14ac:dyDescent="0.3">
      <c r="A3459" t="s">
        <v>3667</v>
      </c>
      <c r="B3459" t="s">
        <v>51</v>
      </c>
      <c r="C3459" t="s">
        <v>3109</v>
      </c>
      <c r="D3459" t="s">
        <v>1763</v>
      </c>
      <c r="E3459" s="103">
        <v>7.3941844942164422E-2</v>
      </c>
      <c r="F3459" s="103">
        <v>677931</v>
      </c>
      <c r="G3459" s="103">
        <v>1</v>
      </c>
      <c r="H3459" t="s">
        <v>1078</v>
      </c>
      <c r="I3459" s="103"/>
    </row>
    <row r="3460" spans="1:9" x14ac:dyDescent="0.3">
      <c r="A3460" t="s">
        <v>3668</v>
      </c>
      <c r="B3460" t="s">
        <v>51</v>
      </c>
      <c r="C3460" t="s">
        <v>3109</v>
      </c>
      <c r="D3460" t="s">
        <v>1764</v>
      </c>
      <c r="E3460" s="103">
        <v>1.0707021422362028E-2</v>
      </c>
      <c r="F3460" s="103">
        <v>677931</v>
      </c>
      <c r="G3460" s="103">
        <v>1</v>
      </c>
      <c r="H3460" t="s">
        <v>1078</v>
      </c>
      <c r="I3460" s="103"/>
    </row>
    <row r="3461" spans="1:9" x14ac:dyDescent="0.3">
      <c r="A3461" t="s">
        <v>3669</v>
      </c>
      <c r="B3461" t="s">
        <v>51</v>
      </c>
      <c r="C3461" t="s">
        <v>3109</v>
      </c>
      <c r="D3461" t="s">
        <v>340</v>
      </c>
      <c r="E3461" s="103">
        <v>6.7021726244265251E-2</v>
      </c>
      <c r="F3461" s="103">
        <v>677931</v>
      </c>
      <c r="G3461" s="103">
        <v>1</v>
      </c>
      <c r="H3461" t="s">
        <v>1078</v>
      </c>
      <c r="I3461" s="103"/>
    </row>
    <row r="3462" spans="1:9" x14ac:dyDescent="0.3">
      <c r="A3462" t="s">
        <v>3670</v>
      </c>
      <c r="B3462" t="s">
        <v>51</v>
      </c>
      <c r="C3462" t="s">
        <v>3109</v>
      </c>
      <c r="D3462" t="s">
        <v>777</v>
      </c>
      <c r="E3462" s="103">
        <v>2.6199554272524808E-2</v>
      </c>
      <c r="F3462" s="103">
        <v>677931</v>
      </c>
      <c r="G3462" s="103">
        <v>1</v>
      </c>
      <c r="H3462" t="s">
        <v>1078</v>
      </c>
      <c r="I3462" s="103"/>
    </row>
    <row r="3463" spans="1:9" x14ac:dyDescent="0.3">
      <c r="A3463" t="s">
        <v>3671</v>
      </c>
      <c r="B3463" t="s">
        <v>51</v>
      </c>
      <c r="C3463" t="s">
        <v>3109</v>
      </c>
      <c r="D3463" t="s">
        <v>776</v>
      </c>
      <c r="E3463" s="103">
        <v>5.611363876031937E-2</v>
      </c>
      <c r="F3463" s="103">
        <v>677931</v>
      </c>
      <c r="G3463" s="103">
        <v>1</v>
      </c>
      <c r="H3463" t="s">
        <v>1078</v>
      </c>
      <c r="I3463" s="103"/>
    </row>
    <row r="3464" spans="1:9" x14ac:dyDescent="0.3">
      <c r="A3464" t="s">
        <v>3672</v>
      </c>
      <c r="B3464" t="s">
        <v>47</v>
      </c>
      <c r="C3464" t="s">
        <v>3111</v>
      </c>
      <c r="D3464" t="s">
        <v>54</v>
      </c>
      <c r="E3464" s="103">
        <v>556913</v>
      </c>
      <c r="F3464" s="103">
        <v>677931</v>
      </c>
      <c r="G3464" s="103">
        <v>1</v>
      </c>
      <c r="H3464" t="s">
        <v>54</v>
      </c>
      <c r="I3464" s="103"/>
    </row>
    <row r="3465" spans="1:9" x14ac:dyDescent="0.3">
      <c r="A3465" t="s">
        <v>3673</v>
      </c>
      <c r="B3465" t="s">
        <v>48</v>
      </c>
      <c r="C3465" t="s">
        <v>3111</v>
      </c>
      <c r="D3465" t="s">
        <v>54</v>
      </c>
      <c r="E3465" s="103">
        <v>6665530159.9111328</v>
      </c>
      <c r="F3465" s="103">
        <v>677931</v>
      </c>
      <c r="G3465" s="103">
        <v>1</v>
      </c>
      <c r="H3465" t="s">
        <v>54</v>
      </c>
      <c r="I3465" s="103"/>
    </row>
    <row r="3466" spans="1:9" x14ac:dyDescent="0.3">
      <c r="A3466" t="s">
        <v>3674</v>
      </c>
      <c r="B3466" t="s">
        <v>49</v>
      </c>
      <c r="C3466" t="s">
        <v>3111</v>
      </c>
      <c r="D3466" t="s">
        <v>54</v>
      </c>
      <c r="E3466" s="103">
        <v>0.82148920760372368</v>
      </c>
      <c r="F3466" s="103">
        <v>677931</v>
      </c>
      <c r="G3466" s="103">
        <v>1</v>
      </c>
      <c r="H3466" t="s">
        <v>54</v>
      </c>
      <c r="I3466" s="103"/>
    </row>
    <row r="3467" spans="1:9" x14ac:dyDescent="0.3">
      <c r="A3467" t="s">
        <v>3675</v>
      </c>
      <c r="B3467" t="s">
        <v>50</v>
      </c>
      <c r="C3467" t="s">
        <v>3111</v>
      </c>
      <c r="D3467" t="s">
        <v>54</v>
      </c>
      <c r="E3467" s="103">
        <v>9832.1660462659656</v>
      </c>
      <c r="F3467" s="103">
        <v>677931</v>
      </c>
      <c r="G3467" s="103">
        <v>1</v>
      </c>
      <c r="H3467" t="s">
        <v>54</v>
      </c>
      <c r="I3467" s="103"/>
    </row>
    <row r="3468" spans="1:9" x14ac:dyDescent="0.3">
      <c r="A3468" t="s">
        <v>3676</v>
      </c>
      <c r="B3468" t="s">
        <v>51</v>
      </c>
      <c r="C3468" t="s">
        <v>3111</v>
      </c>
      <c r="D3468" t="s">
        <v>40</v>
      </c>
      <c r="E3468" s="103">
        <v>9.0011126126432597E-2</v>
      </c>
      <c r="F3468" s="103">
        <v>677931</v>
      </c>
      <c r="G3468" s="103">
        <v>1</v>
      </c>
      <c r="H3468" t="s">
        <v>1078</v>
      </c>
      <c r="I3468" s="103"/>
    </row>
    <row r="3469" spans="1:9" x14ac:dyDescent="0.3">
      <c r="A3469" t="s">
        <v>6204</v>
      </c>
      <c r="B3469" t="s">
        <v>51</v>
      </c>
      <c r="C3469" t="s">
        <v>3111</v>
      </c>
      <c r="D3469" t="s">
        <v>5064</v>
      </c>
      <c r="E3469" s="103">
        <v>9.0013730047863699E-2</v>
      </c>
      <c r="F3469" s="103">
        <v>677931</v>
      </c>
      <c r="G3469" s="103">
        <v>1</v>
      </c>
      <c r="H3469" t="s">
        <v>1078</v>
      </c>
      <c r="I3469" s="103"/>
    </row>
    <row r="3470" spans="1:9" x14ac:dyDescent="0.3">
      <c r="A3470" t="s">
        <v>6205</v>
      </c>
      <c r="B3470" t="s">
        <v>51</v>
      </c>
      <c r="C3470" t="s">
        <v>3111</v>
      </c>
      <c r="D3470" t="s">
        <v>5065</v>
      </c>
      <c r="E3470" s="103">
        <v>9.0011126126432597E-2</v>
      </c>
      <c r="F3470" s="103">
        <v>677931</v>
      </c>
      <c r="G3470" s="103">
        <v>1</v>
      </c>
      <c r="H3470" t="s">
        <v>1078</v>
      </c>
      <c r="I3470" s="103"/>
    </row>
    <row r="3471" spans="1:9" x14ac:dyDescent="0.3">
      <c r="A3471" t="s">
        <v>6206</v>
      </c>
      <c r="B3471" t="s">
        <v>51</v>
      </c>
      <c r="C3471" t="s">
        <v>3111</v>
      </c>
      <c r="D3471" t="s">
        <v>5066</v>
      </c>
      <c r="E3471" s="103">
        <v>9.0012808894656487E-2</v>
      </c>
      <c r="F3471" s="103">
        <v>677931</v>
      </c>
      <c r="G3471" s="103">
        <v>1</v>
      </c>
      <c r="H3471" t="s">
        <v>1078</v>
      </c>
      <c r="I3471" s="103"/>
    </row>
    <row r="3472" spans="1:9" x14ac:dyDescent="0.3">
      <c r="A3472" t="s">
        <v>3677</v>
      </c>
      <c r="B3472" t="s">
        <v>51</v>
      </c>
      <c r="C3472" t="s">
        <v>3111</v>
      </c>
      <c r="D3472" t="s">
        <v>42</v>
      </c>
      <c r="E3472" s="103">
        <v>7.2718818307803856E-2</v>
      </c>
      <c r="F3472" s="103">
        <v>677931</v>
      </c>
      <c r="G3472" s="103">
        <v>1</v>
      </c>
      <c r="H3472" t="s">
        <v>1078</v>
      </c>
      <c r="I3472" s="103"/>
    </row>
    <row r="3473" spans="1:9" x14ac:dyDescent="0.3">
      <c r="A3473" t="s">
        <v>3678</v>
      </c>
      <c r="B3473" t="s">
        <v>51</v>
      </c>
      <c r="C3473" t="s">
        <v>3111</v>
      </c>
      <c r="D3473" t="s">
        <v>1763</v>
      </c>
      <c r="E3473" s="103">
        <v>7.382645732519541E-2</v>
      </c>
      <c r="F3473" s="103">
        <v>677931</v>
      </c>
      <c r="G3473" s="103">
        <v>1</v>
      </c>
      <c r="H3473" t="s">
        <v>1078</v>
      </c>
      <c r="I3473" s="103"/>
    </row>
    <row r="3474" spans="1:9" x14ac:dyDescent="0.3">
      <c r="A3474" t="s">
        <v>3679</v>
      </c>
      <c r="B3474" t="s">
        <v>51</v>
      </c>
      <c r="C3474" t="s">
        <v>3111</v>
      </c>
      <c r="D3474" t="s">
        <v>1764</v>
      </c>
      <c r="E3474" s="103">
        <v>1.0265664391939067E-2</v>
      </c>
      <c r="F3474" s="103">
        <v>677931</v>
      </c>
      <c r="G3474" s="103">
        <v>1</v>
      </c>
      <c r="H3474" t="s">
        <v>1078</v>
      </c>
      <c r="I3474" s="103"/>
    </row>
    <row r="3475" spans="1:9" x14ac:dyDescent="0.3">
      <c r="A3475" t="s">
        <v>3680</v>
      </c>
      <c r="B3475" t="s">
        <v>51</v>
      </c>
      <c r="C3475" t="s">
        <v>3111</v>
      </c>
      <c r="D3475" t="s">
        <v>340</v>
      </c>
      <c r="E3475" s="103">
        <v>6.6407670892384599E-2</v>
      </c>
      <c r="F3475" s="103">
        <v>677931</v>
      </c>
      <c r="G3475" s="103">
        <v>1</v>
      </c>
      <c r="H3475" t="s">
        <v>1078</v>
      </c>
      <c r="I3475" s="103"/>
    </row>
    <row r="3476" spans="1:9" x14ac:dyDescent="0.3">
      <c r="A3476" t="s">
        <v>3681</v>
      </c>
      <c r="B3476" t="s">
        <v>51</v>
      </c>
      <c r="C3476" t="s">
        <v>3111</v>
      </c>
      <c r="D3476" t="s">
        <v>777</v>
      </c>
      <c r="E3476" s="103">
        <v>2.5517297971500416E-2</v>
      </c>
      <c r="F3476" s="103">
        <v>677931</v>
      </c>
      <c r="G3476" s="103">
        <v>1</v>
      </c>
      <c r="H3476" t="s">
        <v>1078</v>
      </c>
      <c r="I3476" s="103"/>
    </row>
    <row r="3477" spans="1:9" x14ac:dyDescent="0.3">
      <c r="A3477" t="s">
        <v>3682</v>
      </c>
      <c r="B3477" t="s">
        <v>51</v>
      </c>
      <c r="C3477" t="s">
        <v>3111</v>
      </c>
      <c r="D3477" t="s">
        <v>776</v>
      </c>
      <c r="E3477" s="103">
        <v>5.4961519905555256E-2</v>
      </c>
      <c r="F3477" s="103">
        <v>677931</v>
      </c>
      <c r="G3477" s="103">
        <v>1</v>
      </c>
      <c r="H3477" t="s">
        <v>1078</v>
      </c>
      <c r="I3477" s="103"/>
    </row>
    <row r="3478" spans="1:9" x14ac:dyDescent="0.3">
      <c r="A3478" t="s">
        <v>86</v>
      </c>
      <c r="B3478" t="s">
        <v>49</v>
      </c>
      <c r="C3478" t="s">
        <v>40</v>
      </c>
      <c r="D3478" t="s">
        <v>54</v>
      </c>
      <c r="E3478" s="103">
        <v>0.99158321422091633</v>
      </c>
      <c r="F3478" s="103">
        <v>677931</v>
      </c>
      <c r="G3478" s="103">
        <v>1</v>
      </c>
      <c r="H3478" t="s">
        <v>54</v>
      </c>
      <c r="I3478" s="103"/>
    </row>
    <row r="3479" spans="1:9" x14ac:dyDescent="0.3">
      <c r="A3479" t="s">
        <v>87</v>
      </c>
      <c r="B3479" t="s">
        <v>50</v>
      </c>
      <c r="C3479" t="s">
        <v>40</v>
      </c>
      <c r="D3479" t="s">
        <v>54</v>
      </c>
      <c r="E3479" s="103">
        <v>161565.77416260296</v>
      </c>
      <c r="F3479" s="103">
        <v>677931</v>
      </c>
      <c r="G3479" s="103">
        <v>1</v>
      </c>
      <c r="H3479" t="s">
        <v>54</v>
      </c>
      <c r="I3479" s="103"/>
    </row>
    <row r="3480" spans="1:9" x14ac:dyDescent="0.3">
      <c r="A3480" t="s">
        <v>1221</v>
      </c>
      <c r="B3480" t="s">
        <v>51</v>
      </c>
      <c r="C3480" t="s">
        <v>40</v>
      </c>
      <c r="D3480" t="s">
        <v>40</v>
      </c>
      <c r="E3480" s="103">
        <v>1</v>
      </c>
      <c r="F3480" s="103">
        <v>677931</v>
      </c>
      <c r="G3480" s="103">
        <v>1</v>
      </c>
      <c r="H3480" t="s">
        <v>1078</v>
      </c>
      <c r="I3480" s="103"/>
    </row>
    <row r="3481" spans="1:9" x14ac:dyDescent="0.3">
      <c r="A3481" t="s">
        <v>6207</v>
      </c>
      <c r="B3481" t="s">
        <v>51</v>
      </c>
      <c r="C3481" t="s">
        <v>40</v>
      </c>
      <c r="D3481" t="s">
        <v>5064</v>
      </c>
      <c r="E3481" s="103">
        <v>0.99953399045307822</v>
      </c>
      <c r="F3481" s="103">
        <v>677931</v>
      </c>
      <c r="G3481" s="103">
        <v>1</v>
      </c>
      <c r="H3481" t="s">
        <v>1078</v>
      </c>
      <c r="I3481" s="103"/>
    </row>
    <row r="3482" spans="1:9" x14ac:dyDescent="0.3">
      <c r="A3482" t="s">
        <v>6208</v>
      </c>
      <c r="B3482" t="s">
        <v>51</v>
      </c>
      <c r="C3482" t="s">
        <v>40</v>
      </c>
      <c r="D3482" t="s">
        <v>5065</v>
      </c>
      <c r="E3482" s="103">
        <v>0.9994774528659095</v>
      </c>
      <c r="F3482" s="103">
        <v>677931</v>
      </c>
      <c r="G3482" s="103">
        <v>1</v>
      </c>
      <c r="H3482" t="s">
        <v>1078</v>
      </c>
      <c r="I3482" s="103"/>
    </row>
    <row r="3483" spans="1:9" x14ac:dyDescent="0.3">
      <c r="A3483" t="s">
        <v>6209</v>
      </c>
      <c r="B3483" t="s">
        <v>51</v>
      </c>
      <c r="C3483" t="s">
        <v>40</v>
      </c>
      <c r="D3483" t="s">
        <v>5066</v>
      </c>
      <c r="E3483" s="103">
        <v>0.99950189075989404</v>
      </c>
      <c r="F3483" s="103">
        <v>677931</v>
      </c>
      <c r="G3483" s="103">
        <v>1</v>
      </c>
      <c r="H3483" t="s">
        <v>1078</v>
      </c>
      <c r="I3483" s="103"/>
    </row>
    <row r="3484" spans="1:9" x14ac:dyDescent="0.3">
      <c r="A3484" t="s">
        <v>1222</v>
      </c>
      <c r="B3484" t="s">
        <v>51</v>
      </c>
      <c r="C3484" t="s">
        <v>40</v>
      </c>
      <c r="D3484" t="s">
        <v>42</v>
      </c>
      <c r="E3484" s="103">
        <v>0.88998191432889484</v>
      </c>
      <c r="F3484" s="103">
        <v>677931</v>
      </c>
      <c r="G3484" s="103">
        <v>1</v>
      </c>
      <c r="H3484" t="s">
        <v>1078</v>
      </c>
      <c r="I3484" s="103"/>
    </row>
    <row r="3485" spans="1:9" x14ac:dyDescent="0.3">
      <c r="A3485" t="s">
        <v>2123</v>
      </c>
      <c r="B3485" t="s">
        <v>51</v>
      </c>
      <c r="C3485" t="s">
        <v>40</v>
      </c>
      <c r="D3485" t="s">
        <v>1763</v>
      </c>
      <c r="E3485" s="103">
        <v>0.94641846890374592</v>
      </c>
      <c r="F3485" s="103">
        <v>677931</v>
      </c>
      <c r="G3485" s="103">
        <v>1</v>
      </c>
      <c r="H3485" t="s">
        <v>1078</v>
      </c>
      <c r="I3485" s="103"/>
    </row>
    <row r="3486" spans="1:9" x14ac:dyDescent="0.3">
      <c r="A3486" t="s">
        <v>2124</v>
      </c>
      <c r="B3486" t="s">
        <v>51</v>
      </c>
      <c r="C3486" t="s">
        <v>40</v>
      </c>
      <c r="D3486" t="s">
        <v>1764</v>
      </c>
      <c r="E3486" s="103">
        <v>0.20803531780406032</v>
      </c>
      <c r="F3486" s="103">
        <v>677931</v>
      </c>
      <c r="G3486" s="103">
        <v>1</v>
      </c>
      <c r="H3486" t="s">
        <v>1078</v>
      </c>
      <c r="I3486" s="103"/>
    </row>
    <row r="3487" spans="1:9" x14ac:dyDescent="0.3">
      <c r="A3487" t="s">
        <v>1223</v>
      </c>
      <c r="B3487" t="s">
        <v>51</v>
      </c>
      <c r="C3487" t="s">
        <v>40</v>
      </c>
      <c r="D3487" t="s">
        <v>340</v>
      </c>
      <c r="E3487" s="103">
        <v>0.79453277923357979</v>
      </c>
      <c r="F3487" s="103">
        <v>677931</v>
      </c>
      <c r="G3487" s="103">
        <v>1</v>
      </c>
      <c r="H3487" t="s">
        <v>1078</v>
      </c>
      <c r="I3487" s="103"/>
    </row>
    <row r="3488" spans="1:9" x14ac:dyDescent="0.3">
      <c r="A3488" t="s">
        <v>1224</v>
      </c>
      <c r="B3488" t="s">
        <v>51</v>
      </c>
      <c r="C3488" t="s">
        <v>40</v>
      </c>
      <c r="D3488" t="s">
        <v>777</v>
      </c>
      <c r="E3488" s="103">
        <v>0.34422176136951665</v>
      </c>
      <c r="F3488" s="103">
        <v>677931</v>
      </c>
      <c r="G3488" s="103">
        <v>1</v>
      </c>
      <c r="H3488" t="s">
        <v>1078</v>
      </c>
      <c r="I3488" s="103"/>
    </row>
    <row r="3489" spans="1:9" x14ac:dyDescent="0.3">
      <c r="A3489" t="s">
        <v>467</v>
      </c>
      <c r="B3489" t="s">
        <v>44</v>
      </c>
      <c r="C3489" t="s">
        <v>40</v>
      </c>
      <c r="D3489" t="s">
        <v>777</v>
      </c>
      <c r="E3489" s="103">
        <v>1</v>
      </c>
      <c r="F3489" s="103">
        <v>677931</v>
      </c>
      <c r="G3489" s="103">
        <v>1</v>
      </c>
      <c r="H3489" t="s">
        <v>54</v>
      </c>
      <c r="I3489" s="103"/>
    </row>
    <row r="3490" spans="1:9" x14ac:dyDescent="0.3">
      <c r="A3490" t="s">
        <v>468</v>
      </c>
      <c r="B3490" t="s">
        <v>45</v>
      </c>
      <c r="C3490" t="s">
        <v>40</v>
      </c>
      <c r="D3490" t="s">
        <v>777</v>
      </c>
      <c r="E3490" s="103">
        <v>0.65867548016258892</v>
      </c>
      <c r="F3490" s="103">
        <v>677931</v>
      </c>
      <c r="G3490" s="103">
        <v>1</v>
      </c>
      <c r="H3490" t="s">
        <v>54</v>
      </c>
      <c r="I3490" s="103"/>
    </row>
    <row r="3491" spans="1:9" x14ac:dyDescent="0.3">
      <c r="A3491" t="s">
        <v>469</v>
      </c>
      <c r="B3491" t="s">
        <v>46</v>
      </c>
      <c r="C3491" t="s">
        <v>40</v>
      </c>
      <c r="D3491" t="s">
        <v>777</v>
      </c>
      <c r="E3491" s="103">
        <v>0.44887488834530498</v>
      </c>
      <c r="F3491" s="103">
        <v>677931</v>
      </c>
      <c r="G3491" s="103">
        <v>1</v>
      </c>
      <c r="H3491" t="s">
        <v>54</v>
      </c>
      <c r="I3491" s="103"/>
    </row>
    <row r="3492" spans="1:9" x14ac:dyDescent="0.3">
      <c r="A3492" t="s">
        <v>1225</v>
      </c>
      <c r="B3492" t="s">
        <v>51</v>
      </c>
      <c r="C3492" t="s">
        <v>40</v>
      </c>
      <c r="D3492" t="s">
        <v>776</v>
      </c>
      <c r="E3492" s="103">
        <v>0.74626539973979156</v>
      </c>
      <c r="F3492" s="103">
        <v>677931</v>
      </c>
      <c r="G3492" s="103">
        <v>1</v>
      </c>
      <c r="H3492" t="s">
        <v>1078</v>
      </c>
      <c r="I3492" s="103"/>
    </row>
    <row r="3493" spans="1:9" x14ac:dyDescent="0.3">
      <c r="A3493" t="s">
        <v>471</v>
      </c>
      <c r="B3493" t="s">
        <v>44</v>
      </c>
      <c r="C3493" t="s">
        <v>40</v>
      </c>
      <c r="D3493" t="s">
        <v>776</v>
      </c>
      <c r="E3493" s="103">
        <v>0.81338071278640456</v>
      </c>
      <c r="F3493" s="103">
        <v>677931</v>
      </c>
      <c r="G3493" s="103">
        <v>1</v>
      </c>
      <c r="H3493" t="s">
        <v>54</v>
      </c>
      <c r="I3493" s="103"/>
    </row>
    <row r="3494" spans="1:9" x14ac:dyDescent="0.3">
      <c r="A3494" t="s">
        <v>472</v>
      </c>
      <c r="B3494" t="s">
        <v>45</v>
      </c>
      <c r="C3494" t="s">
        <v>40</v>
      </c>
      <c r="D3494" t="s">
        <v>776</v>
      </c>
      <c r="E3494" s="103">
        <v>0.27320341908635631</v>
      </c>
      <c r="F3494" s="103">
        <v>677931</v>
      </c>
      <c r="G3494" s="103">
        <v>1</v>
      </c>
      <c r="H3494" t="s">
        <v>54</v>
      </c>
      <c r="I3494" s="103"/>
    </row>
    <row r="3495" spans="1:9" x14ac:dyDescent="0.3">
      <c r="A3495" t="s">
        <v>473</v>
      </c>
      <c r="B3495" t="s">
        <v>46</v>
      </c>
      <c r="C3495" t="s">
        <v>40</v>
      </c>
      <c r="D3495" t="s">
        <v>776</v>
      </c>
      <c r="E3495" s="103">
        <v>0.13130322138036168</v>
      </c>
      <c r="F3495" s="103">
        <v>677931</v>
      </c>
      <c r="G3495" s="103">
        <v>1</v>
      </c>
      <c r="H3495" t="s">
        <v>54</v>
      </c>
      <c r="I3495" s="103"/>
    </row>
    <row r="3496" spans="1:9" x14ac:dyDescent="0.3">
      <c r="A3496" t="s">
        <v>6210</v>
      </c>
      <c r="B3496" t="s">
        <v>49</v>
      </c>
      <c r="C3496" t="s">
        <v>5064</v>
      </c>
      <c r="D3496" t="s">
        <v>54</v>
      </c>
      <c r="E3496" s="103">
        <v>0.99125869741905892</v>
      </c>
      <c r="F3496" s="103">
        <v>677931</v>
      </c>
      <c r="G3496" s="103">
        <v>1</v>
      </c>
      <c r="H3496" t="s">
        <v>54</v>
      </c>
      <c r="I3496" s="103"/>
    </row>
    <row r="3497" spans="1:9" x14ac:dyDescent="0.3">
      <c r="A3497" t="s">
        <v>6211</v>
      </c>
      <c r="B3497" t="s">
        <v>50</v>
      </c>
      <c r="C3497" t="s">
        <v>5064</v>
      </c>
      <c r="D3497" t="s">
        <v>54</v>
      </c>
      <c r="E3497" s="103">
        <v>161423.8650433924</v>
      </c>
      <c r="F3497" s="103">
        <v>677931</v>
      </c>
      <c r="G3497" s="103">
        <v>1</v>
      </c>
      <c r="H3497" t="s">
        <v>54</v>
      </c>
      <c r="I3497" s="103"/>
    </row>
    <row r="3498" spans="1:9" x14ac:dyDescent="0.3">
      <c r="A3498" t="s">
        <v>6212</v>
      </c>
      <c r="B3498" t="s">
        <v>51</v>
      </c>
      <c r="C3498" t="s">
        <v>5064</v>
      </c>
      <c r="D3498" t="s">
        <v>40</v>
      </c>
      <c r="E3498" s="103">
        <v>0.99994535644827587</v>
      </c>
      <c r="F3498" s="103">
        <v>677931</v>
      </c>
      <c r="G3498" s="103">
        <v>1</v>
      </c>
      <c r="H3498" t="s">
        <v>1078</v>
      </c>
      <c r="I3498" s="103"/>
    </row>
    <row r="3499" spans="1:9" x14ac:dyDescent="0.3">
      <c r="A3499" t="s">
        <v>6213</v>
      </c>
      <c r="B3499" t="s">
        <v>51</v>
      </c>
      <c r="C3499" t="s">
        <v>5064</v>
      </c>
      <c r="D3499" t="s">
        <v>5064</v>
      </c>
      <c r="E3499" s="103">
        <v>1</v>
      </c>
      <c r="F3499" s="103">
        <v>677931</v>
      </c>
      <c r="G3499" s="103">
        <v>1</v>
      </c>
      <c r="H3499" t="s">
        <v>1078</v>
      </c>
      <c r="I3499" s="103"/>
    </row>
    <row r="3500" spans="1:9" x14ac:dyDescent="0.3">
      <c r="A3500" t="s">
        <v>6214</v>
      </c>
      <c r="B3500" t="s">
        <v>51</v>
      </c>
      <c r="C3500" t="s">
        <v>5064</v>
      </c>
      <c r="D3500" t="s">
        <v>5065</v>
      </c>
      <c r="E3500" s="103">
        <v>0.99994535644827587</v>
      </c>
      <c r="F3500" s="103">
        <v>677931</v>
      </c>
      <c r="G3500" s="103">
        <v>1</v>
      </c>
      <c r="H3500" t="s">
        <v>1078</v>
      </c>
      <c r="I3500" s="103"/>
    </row>
    <row r="3501" spans="1:9" x14ac:dyDescent="0.3">
      <c r="A3501" t="s">
        <v>6215</v>
      </c>
      <c r="B3501" t="s">
        <v>51</v>
      </c>
      <c r="C3501" t="s">
        <v>5064</v>
      </c>
      <c r="D3501" t="s">
        <v>5066</v>
      </c>
      <c r="E3501" s="103">
        <v>0.99996846561082819</v>
      </c>
      <c r="F3501" s="103">
        <v>677931</v>
      </c>
      <c r="G3501" s="103">
        <v>1</v>
      </c>
      <c r="H3501" t="s">
        <v>1078</v>
      </c>
      <c r="I3501" s="103"/>
    </row>
    <row r="3502" spans="1:9" x14ac:dyDescent="0.3">
      <c r="A3502" t="s">
        <v>6216</v>
      </c>
      <c r="B3502" t="s">
        <v>51</v>
      </c>
      <c r="C3502" t="s">
        <v>5064</v>
      </c>
      <c r="D3502" t="s">
        <v>42</v>
      </c>
      <c r="E3502" s="103">
        <v>0.89041601534115844</v>
      </c>
      <c r="F3502" s="103">
        <v>677931</v>
      </c>
      <c r="G3502" s="103">
        <v>1</v>
      </c>
      <c r="H3502" t="s">
        <v>1078</v>
      </c>
      <c r="I3502" s="103"/>
    </row>
    <row r="3503" spans="1:9" x14ac:dyDescent="0.3">
      <c r="A3503" t="s">
        <v>6217</v>
      </c>
      <c r="B3503" t="s">
        <v>51</v>
      </c>
      <c r="C3503" t="s">
        <v>5064</v>
      </c>
      <c r="D3503" t="s">
        <v>1763</v>
      </c>
      <c r="E3503" s="103">
        <v>0.94675896103314627</v>
      </c>
      <c r="F3503" s="103">
        <v>677931</v>
      </c>
      <c r="G3503" s="103">
        <v>1</v>
      </c>
      <c r="H3503" t="s">
        <v>1078</v>
      </c>
      <c r="I3503" s="103"/>
    </row>
    <row r="3504" spans="1:9" x14ac:dyDescent="0.3">
      <c r="A3504" t="s">
        <v>6218</v>
      </c>
      <c r="B3504" t="s">
        <v>51</v>
      </c>
      <c r="C3504" t="s">
        <v>5064</v>
      </c>
      <c r="D3504" t="s">
        <v>1764</v>
      </c>
      <c r="E3504" s="103">
        <v>0.20820094348082849</v>
      </c>
      <c r="F3504" s="103">
        <v>677931</v>
      </c>
      <c r="G3504" s="103">
        <v>1</v>
      </c>
      <c r="H3504" t="s">
        <v>1078</v>
      </c>
      <c r="I3504" s="103"/>
    </row>
    <row r="3505" spans="1:9" x14ac:dyDescent="0.3">
      <c r="A3505" t="s">
        <v>6219</v>
      </c>
      <c r="B3505" t="s">
        <v>51</v>
      </c>
      <c r="C3505" t="s">
        <v>5064</v>
      </c>
      <c r="D3505" t="s">
        <v>340</v>
      </c>
      <c r="E3505" s="103">
        <v>0.79473942090138749</v>
      </c>
      <c r="F3505" s="103">
        <v>677931</v>
      </c>
      <c r="G3505" s="103">
        <v>1</v>
      </c>
      <c r="H3505" t="s">
        <v>1078</v>
      </c>
      <c r="I3505" s="103"/>
    </row>
    <row r="3506" spans="1:9" x14ac:dyDescent="0.3">
      <c r="A3506" t="s">
        <v>6220</v>
      </c>
      <c r="B3506" t="s">
        <v>51</v>
      </c>
      <c r="C3506" t="s">
        <v>5064</v>
      </c>
      <c r="D3506" t="s">
        <v>777</v>
      </c>
      <c r="E3506" s="103">
        <v>0.34423034840295563</v>
      </c>
      <c r="F3506" s="103">
        <v>677931</v>
      </c>
      <c r="G3506" s="103">
        <v>1</v>
      </c>
      <c r="H3506" t="s">
        <v>1078</v>
      </c>
      <c r="I3506" s="103"/>
    </row>
    <row r="3507" spans="1:9" x14ac:dyDescent="0.3">
      <c r="A3507" t="s">
        <v>6221</v>
      </c>
      <c r="B3507" t="s">
        <v>44</v>
      </c>
      <c r="C3507" t="s">
        <v>5064</v>
      </c>
      <c r="D3507" t="s">
        <v>777</v>
      </c>
      <c r="E3507" s="103">
        <v>1</v>
      </c>
      <c r="F3507" s="103">
        <v>677931</v>
      </c>
      <c r="G3507" s="103">
        <v>1</v>
      </c>
      <c r="H3507" t="s">
        <v>54</v>
      </c>
      <c r="I3507" s="103"/>
    </row>
    <row r="3508" spans="1:9" x14ac:dyDescent="0.3">
      <c r="A3508" t="s">
        <v>6222</v>
      </c>
      <c r="B3508" t="s">
        <v>45</v>
      </c>
      <c r="C3508" t="s">
        <v>5064</v>
      </c>
      <c r="D3508" t="s">
        <v>777</v>
      </c>
      <c r="E3508" s="103">
        <v>0.65890805962255306</v>
      </c>
      <c r="F3508" s="103">
        <v>677931</v>
      </c>
      <c r="G3508" s="103">
        <v>1</v>
      </c>
      <c r="H3508" t="s">
        <v>54</v>
      </c>
      <c r="I3508" s="103"/>
    </row>
    <row r="3509" spans="1:9" x14ac:dyDescent="0.3">
      <c r="A3509" t="s">
        <v>6223</v>
      </c>
      <c r="B3509" t="s">
        <v>46</v>
      </c>
      <c r="C3509" t="s">
        <v>5064</v>
      </c>
      <c r="D3509" t="s">
        <v>777</v>
      </c>
      <c r="E3509" s="103">
        <v>0.44934837806423189</v>
      </c>
      <c r="F3509" s="103">
        <v>677931</v>
      </c>
      <c r="G3509" s="103">
        <v>1</v>
      </c>
      <c r="H3509" t="s">
        <v>54</v>
      </c>
      <c r="I3509" s="103"/>
    </row>
    <row r="3510" spans="1:9" x14ac:dyDescent="0.3">
      <c r="A3510" t="s">
        <v>6224</v>
      </c>
      <c r="B3510" t="s">
        <v>51</v>
      </c>
      <c r="C3510" t="s">
        <v>5064</v>
      </c>
      <c r="D3510" t="s">
        <v>776</v>
      </c>
      <c r="E3510" s="103">
        <v>0.74624613009587049</v>
      </c>
      <c r="F3510" s="103">
        <v>677931</v>
      </c>
      <c r="G3510" s="103">
        <v>1</v>
      </c>
      <c r="H3510" t="s">
        <v>1078</v>
      </c>
      <c r="I3510" s="103"/>
    </row>
    <row r="3511" spans="1:9" x14ac:dyDescent="0.3">
      <c r="A3511" t="s">
        <v>6225</v>
      </c>
      <c r="B3511" t="s">
        <v>44</v>
      </c>
      <c r="C3511" t="s">
        <v>5064</v>
      </c>
      <c r="D3511" t="s">
        <v>776</v>
      </c>
      <c r="E3511" s="103">
        <v>0.81338071278640456</v>
      </c>
      <c r="F3511" s="103">
        <v>677931</v>
      </c>
      <c r="G3511" s="103">
        <v>1</v>
      </c>
      <c r="H3511" t="s">
        <v>54</v>
      </c>
      <c r="I3511" s="103"/>
    </row>
    <row r="3512" spans="1:9" x14ac:dyDescent="0.3">
      <c r="A3512" t="s">
        <v>6226</v>
      </c>
      <c r="B3512" t="s">
        <v>45</v>
      </c>
      <c r="C3512" t="s">
        <v>5064</v>
      </c>
      <c r="D3512" t="s">
        <v>776</v>
      </c>
      <c r="E3512" s="103">
        <v>0.27378545326455589</v>
      </c>
      <c r="F3512" s="103">
        <v>677931</v>
      </c>
      <c r="G3512" s="103">
        <v>1</v>
      </c>
      <c r="H3512" t="s">
        <v>54</v>
      </c>
      <c r="I3512" s="103"/>
    </row>
    <row r="3513" spans="1:9" x14ac:dyDescent="0.3">
      <c r="A3513" t="s">
        <v>6227</v>
      </c>
      <c r="B3513" t="s">
        <v>46</v>
      </c>
      <c r="C3513" t="s">
        <v>5064</v>
      </c>
      <c r="D3513" t="s">
        <v>776</v>
      </c>
      <c r="E3513" s="103">
        <v>0.13265670957487188</v>
      </c>
      <c r="F3513" s="103">
        <v>677931</v>
      </c>
      <c r="G3513" s="103">
        <v>1</v>
      </c>
      <c r="H3513" t="s">
        <v>54</v>
      </c>
      <c r="I3513" s="103"/>
    </row>
    <row r="3514" spans="1:9" x14ac:dyDescent="0.3">
      <c r="A3514" t="s">
        <v>6228</v>
      </c>
      <c r="B3514" t="s">
        <v>49</v>
      </c>
      <c r="C3514" t="s">
        <v>5065</v>
      </c>
      <c r="D3514" t="s">
        <v>54</v>
      </c>
      <c r="E3514" s="103">
        <v>0.99125869741905892</v>
      </c>
      <c r="F3514" s="103">
        <v>677931</v>
      </c>
      <c r="G3514" s="103">
        <v>1</v>
      </c>
      <c r="H3514" t="s">
        <v>54</v>
      </c>
      <c r="I3514" s="103"/>
    </row>
    <row r="3515" spans="1:9" x14ac:dyDescent="0.3">
      <c r="A3515" t="s">
        <v>6229</v>
      </c>
      <c r="B3515" t="s">
        <v>50</v>
      </c>
      <c r="C3515" t="s">
        <v>5065</v>
      </c>
      <c r="D3515" t="s">
        <v>54</v>
      </c>
      <c r="E3515" s="103">
        <v>161435.51580988584</v>
      </c>
      <c r="F3515" s="103">
        <v>677931</v>
      </c>
      <c r="G3515" s="103">
        <v>1</v>
      </c>
      <c r="H3515" t="s">
        <v>54</v>
      </c>
      <c r="I3515" s="103"/>
    </row>
    <row r="3516" spans="1:9" x14ac:dyDescent="0.3">
      <c r="A3516" t="s">
        <v>6230</v>
      </c>
      <c r="B3516" t="s">
        <v>51</v>
      </c>
      <c r="C3516" t="s">
        <v>5065</v>
      </c>
      <c r="D3516" t="s">
        <v>40</v>
      </c>
      <c r="E3516" s="103">
        <v>1</v>
      </c>
      <c r="F3516" s="103">
        <v>677931</v>
      </c>
      <c r="G3516" s="103">
        <v>1</v>
      </c>
      <c r="H3516" t="s">
        <v>1078</v>
      </c>
      <c r="I3516" s="103"/>
    </row>
    <row r="3517" spans="1:9" x14ac:dyDescent="0.3">
      <c r="A3517" t="s">
        <v>6231</v>
      </c>
      <c r="B3517" t="s">
        <v>51</v>
      </c>
      <c r="C3517" t="s">
        <v>5065</v>
      </c>
      <c r="D3517" t="s">
        <v>5064</v>
      </c>
      <c r="E3517" s="103">
        <v>1.0000565560963603</v>
      </c>
      <c r="F3517" s="103">
        <v>677931</v>
      </c>
      <c r="G3517" s="103">
        <v>1</v>
      </c>
      <c r="H3517" t="s">
        <v>1078</v>
      </c>
      <c r="I3517" s="103"/>
    </row>
    <row r="3518" spans="1:9" x14ac:dyDescent="0.3">
      <c r="A3518" t="s">
        <v>6232</v>
      </c>
      <c r="B3518" t="s">
        <v>51</v>
      </c>
      <c r="C3518" t="s">
        <v>5065</v>
      </c>
      <c r="D3518" t="s">
        <v>5065</v>
      </c>
      <c r="E3518" s="103">
        <v>1</v>
      </c>
      <c r="F3518" s="103">
        <v>677931</v>
      </c>
      <c r="G3518" s="103">
        <v>1</v>
      </c>
      <c r="H3518" t="s">
        <v>1078</v>
      </c>
      <c r="I3518" s="103"/>
    </row>
    <row r="3519" spans="1:9" x14ac:dyDescent="0.3">
      <c r="A3519" t="s">
        <v>6233</v>
      </c>
      <c r="B3519" t="s">
        <v>51</v>
      </c>
      <c r="C3519" t="s">
        <v>5065</v>
      </c>
      <c r="D3519" t="s">
        <v>5066</v>
      </c>
      <c r="E3519" s="103">
        <v>1.0000244458944259</v>
      </c>
      <c r="F3519" s="103">
        <v>677931</v>
      </c>
      <c r="G3519" s="103">
        <v>1</v>
      </c>
      <c r="H3519" t="s">
        <v>1078</v>
      </c>
      <c r="I3519" s="103"/>
    </row>
    <row r="3520" spans="1:9" x14ac:dyDescent="0.3">
      <c r="A3520" t="s">
        <v>6234</v>
      </c>
      <c r="B3520" t="s">
        <v>51</v>
      </c>
      <c r="C3520" t="s">
        <v>5065</v>
      </c>
      <c r="D3520" t="s">
        <v>42</v>
      </c>
      <c r="E3520" s="103">
        <v>0.89046861497601271</v>
      </c>
      <c r="F3520" s="103">
        <v>677931</v>
      </c>
      <c r="G3520" s="103">
        <v>1</v>
      </c>
      <c r="H3520" t="s">
        <v>1078</v>
      </c>
      <c r="I3520" s="103"/>
    </row>
    <row r="3521" spans="1:9" x14ac:dyDescent="0.3">
      <c r="A3521" t="s">
        <v>6235</v>
      </c>
      <c r="B3521" t="s">
        <v>51</v>
      </c>
      <c r="C3521" t="s">
        <v>5065</v>
      </c>
      <c r="D3521" t="s">
        <v>1763</v>
      </c>
      <c r="E3521" s="103">
        <v>0.94681373702324667</v>
      </c>
      <c r="F3521" s="103">
        <v>677931</v>
      </c>
      <c r="G3521" s="103">
        <v>1</v>
      </c>
      <c r="H3521" t="s">
        <v>1078</v>
      </c>
      <c r="I3521" s="103"/>
    </row>
    <row r="3522" spans="1:9" x14ac:dyDescent="0.3">
      <c r="A3522" t="s">
        <v>6236</v>
      </c>
      <c r="B3522" t="s">
        <v>51</v>
      </c>
      <c r="C3522" t="s">
        <v>5065</v>
      </c>
      <c r="D3522" t="s">
        <v>1764</v>
      </c>
      <c r="E3522" s="103">
        <v>0.20821360750144663</v>
      </c>
      <c r="F3522" s="103">
        <v>677931</v>
      </c>
      <c r="G3522" s="103">
        <v>1</v>
      </c>
      <c r="H3522" t="s">
        <v>1078</v>
      </c>
      <c r="I3522" s="103"/>
    </row>
    <row r="3523" spans="1:9" x14ac:dyDescent="0.3">
      <c r="A3523" t="s">
        <v>6237</v>
      </c>
      <c r="B3523" t="s">
        <v>51</v>
      </c>
      <c r="C3523" t="s">
        <v>5065</v>
      </c>
      <c r="D3523" t="s">
        <v>340</v>
      </c>
      <c r="E3523" s="103">
        <v>0.79478856560785471</v>
      </c>
      <c r="F3523" s="103">
        <v>677931</v>
      </c>
      <c r="G3523" s="103">
        <v>1</v>
      </c>
      <c r="H3523" t="s">
        <v>1078</v>
      </c>
      <c r="I3523" s="103"/>
    </row>
    <row r="3524" spans="1:9" x14ac:dyDescent="0.3">
      <c r="A3524" t="s">
        <v>6238</v>
      </c>
      <c r="B3524" t="s">
        <v>51</v>
      </c>
      <c r="C3524" t="s">
        <v>5065</v>
      </c>
      <c r="D3524" t="s">
        <v>777</v>
      </c>
      <c r="E3524" s="103">
        <v>0.34425656975348046</v>
      </c>
      <c r="F3524" s="103">
        <v>677931</v>
      </c>
      <c r="G3524" s="103">
        <v>1</v>
      </c>
      <c r="H3524" t="s">
        <v>1078</v>
      </c>
      <c r="I3524" s="103"/>
    </row>
    <row r="3525" spans="1:9" x14ac:dyDescent="0.3">
      <c r="A3525" t="s">
        <v>6239</v>
      </c>
      <c r="B3525" t="s">
        <v>44</v>
      </c>
      <c r="C3525" t="s">
        <v>5065</v>
      </c>
      <c r="D3525" t="s">
        <v>777</v>
      </c>
      <c r="E3525" s="103">
        <v>1</v>
      </c>
      <c r="F3525" s="103">
        <v>677931</v>
      </c>
      <c r="G3525" s="103">
        <v>1</v>
      </c>
      <c r="H3525" t="s">
        <v>54</v>
      </c>
      <c r="I3525" s="103"/>
    </row>
    <row r="3526" spans="1:9" x14ac:dyDescent="0.3">
      <c r="A3526" t="s">
        <v>6240</v>
      </c>
      <c r="B3526" t="s">
        <v>45</v>
      </c>
      <c r="C3526" t="s">
        <v>5065</v>
      </c>
      <c r="D3526" t="s">
        <v>777</v>
      </c>
      <c r="E3526" s="103">
        <v>0.65888206744828959</v>
      </c>
      <c r="F3526" s="103">
        <v>677931</v>
      </c>
      <c r="G3526" s="103">
        <v>1</v>
      </c>
      <c r="H3526" t="s">
        <v>54</v>
      </c>
      <c r="I3526" s="103"/>
    </row>
    <row r="3527" spans="1:9" x14ac:dyDescent="0.3">
      <c r="A3527" t="s">
        <v>6241</v>
      </c>
      <c r="B3527" t="s">
        <v>46</v>
      </c>
      <c r="C3527" t="s">
        <v>5065</v>
      </c>
      <c r="D3527" t="s">
        <v>777</v>
      </c>
      <c r="E3527" s="103">
        <v>0.44932128326453008</v>
      </c>
      <c r="F3527" s="103">
        <v>677931</v>
      </c>
      <c r="G3527" s="103">
        <v>1</v>
      </c>
      <c r="H3527" t="s">
        <v>54</v>
      </c>
      <c r="I3527" s="103"/>
    </row>
    <row r="3528" spans="1:9" x14ac:dyDescent="0.3">
      <c r="A3528" t="s">
        <v>6242</v>
      </c>
      <c r="B3528" t="s">
        <v>51</v>
      </c>
      <c r="C3528" t="s">
        <v>5065</v>
      </c>
      <c r="D3528" t="s">
        <v>776</v>
      </c>
      <c r="E3528" s="103">
        <v>0.74630082401581088</v>
      </c>
      <c r="F3528" s="103">
        <v>677931</v>
      </c>
      <c r="G3528" s="103">
        <v>1</v>
      </c>
      <c r="H3528" t="s">
        <v>1078</v>
      </c>
      <c r="I3528" s="103"/>
    </row>
    <row r="3529" spans="1:9" x14ac:dyDescent="0.3">
      <c r="A3529" t="s">
        <v>6243</v>
      </c>
      <c r="B3529" t="s">
        <v>44</v>
      </c>
      <c r="C3529" t="s">
        <v>5065</v>
      </c>
      <c r="D3529" t="s">
        <v>776</v>
      </c>
      <c r="E3529" s="103">
        <v>0.81338071278640456</v>
      </c>
      <c r="F3529" s="103">
        <v>677931</v>
      </c>
      <c r="G3529" s="103">
        <v>1</v>
      </c>
      <c r="H3529" t="s">
        <v>54</v>
      </c>
      <c r="I3529" s="103"/>
    </row>
    <row r="3530" spans="1:9" x14ac:dyDescent="0.3">
      <c r="A3530" t="s">
        <v>6244</v>
      </c>
      <c r="B3530" t="s">
        <v>45</v>
      </c>
      <c r="C3530" t="s">
        <v>5065</v>
      </c>
      <c r="D3530" t="s">
        <v>776</v>
      </c>
      <c r="E3530" s="103">
        <v>0.27375750294048606</v>
      </c>
      <c r="F3530" s="103">
        <v>677931</v>
      </c>
      <c r="G3530" s="103">
        <v>1</v>
      </c>
      <c r="H3530" t="s">
        <v>54</v>
      </c>
      <c r="I3530" s="103"/>
    </row>
    <row r="3531" spans="1:9" x14ac:dyDescent="0.3">
      <c r="A3531" t="s">
        <v>6245</v>
      </c>
      <c r="B3531" t="s">
        <v>46</v>
      </c>
      <c r="C3531" t="s">
        <v>5065</v>
      </c>
      <c r="D3531" t="s">
        <v>776</v>
      </c>
      <c r="E3531" s="103">
        <v>0.1326503616877398</v>
      </c>
      <c r="F3531" s="103">
        <v>677931</v>
      </c>
      <c r="G3531" s="103">
        <v>1</v>
      </c>
      <c r="H3531" t="s">
        <v>54</v>
      </c>
      <c r="I3531" s="103"/>
    </row>
    <row r="3532" spans="1:9" x14ac:dyDescent="0.3">
      <c r="A3532" t="s">
        <v>6246</v>
      </c>
      <c r="B3532" t="s">
        <v>49</v>
      </c>
      <c r="C3532" t="s">
        <v>5066</v>
      </c>
      <c r="D3532" t="s">
        <v>54</v>
      </c>
      <c r="E3532" s="103">
        <v>0.99125869741905892</v>
      </c>
      <c r="F3532" s="103">
        <v>677931</v>
      </c>
      <c r="G3532" s="103">
        <v>1</v>
      </c>
      <c r="H3532" t="s">
        <v>54</v>
      </c>
      <c r="I3532" s="103"/>
    </row>
    <row r="3533" spans="1:9" x14ac:dyDescent="0.3">
      <c r="A3533" t="s">
        <v>6247</v>
      </c>
      <c r="B3533" t="s">
        <v>50</v>
      </c>
      <c r="C3533" t="s">
        <v>5066</v>
      </c>
      <c r="D3533" t="s">
        <v>54</v>
      </c>
      <c r="E3533" s="103">
        <v>161429.87687121774</v>
      </c>
      <c r="F3533" s="103">
        <v>677931</v>
      </c>
      <c r="G3533" s="103">
        <v>1</v>
      </c>
      <c r="H3533" t="s">
        <v>54</v>
      </c>
      <c r="I3533" s="103"/>
    </row>
    <row r="3534" spans="1:9" x14ac:dyDescent="0.3">
      <c r="A3534" t="s">
        <v>6248</v>
      </c>
      <c r="B3534" t="s">
        <v>51</v>
      </c>
      <c r="C3534" t="s">
        <v>5066</v>
      </c>
      <c r="D3534" t="s">
        <v>40</v>
      </c>
      <c r="E3534" s="103">
        <v>0.99997689083744767</v>
      </c>
      <c r="F3534" s="103">
        <v>677931</v>
      </c>
      <c r="G3534" s="103">
        <v>1</v>
      </c>
      <c r="H3534" t="s">
        <v>1078</v>
      </c>
      <c r="I3534" s="103"/>
    </row>
    <row r="3535" spans="1:9" x14ac:dyDescent="0.3">
      <c r="A3535" t="s">
        <v>6249</v>
      </c>
      <c r="B3535" t="s">
        <v>51</v>
      </c>
      <c r="C3535" t="s">
        <v>5066</v>
      </c>
      <c r="D3535" t="s">
        <v>5064</v>
      </c>
      <c r="E3535" s="103">
        <v>1.0000321102019341</v>
      </c>
      <c r="F3535" s="103">
        <v>677931</v>
      </c>
      <c r="G3535" s="103">
        <v>1</v>
      </c>
      <c r="H3535" t="s">
        <v>1078</v>
      </c>
      <c r="I3535" s="103"/>
    </row>
    <row r="3536" spans="1:9" x14ac:dyDescent="0.3">
      <c r="A3536" t="s">
        <v>6250</v>
      </c>
      <c r="B3536" t="s">
        <v>51</v>
      </c>
      <c r="C3536" t="s">
        <v>5066</v>
      </c>
      <c r="D3536" t="s">
        <v>5065</v>
      </c>
      <c r="E3536" s="103">
        <v>0.99997689083744767</v>
      </c>
      <c r="F3536" s="103">
        <v>677931</v>
      </c>
      <c r="G3536" s="103">
        <v>1</v>
      </c>
      <c r="H3536" t="s">
        <v>1078</v>
      </c>
      <c r="I3536" s="103"/>
    </row>
    <row r="3537" spans="1:9" x14ac:dyDescent="0.3">
      <c r="A3537" t="s">
        <v>6251</v>
      </c>
      <c r="B3537" t="s">
        <v>51</v>
      </c>
      <c r="C3537" t="s">
        <v>5066</v>
      </c>
      <c r="D3537" t="s">
        <v>5066</v>
      </c>
      <c r="E3537" s="103">
        <v>1</v>
      </c>
      <c r="F3537" s="103">
        <v>677931</v>
      </c>
      <c r="G3537" s="103">
        <v>1</v>
      </c>
      <c r="H3537" t="s">
        <v>1078</v>
      </c>
      <c r="I3537" s="103"/>
    </row>
    <row r="3538" spans="1:9" x14ac:dyDescent="0.3">
      <c r="A3538" t="s">
        <v>6252</v>
      </c>
      <c r="B3538" t="s">
        <v>51</v>
      </c>
      <c r="C3538" t="s">
        <v>5066</v>
      </c>
      <c r="D3538" t="s">
        <v>42</v>
      </c>
      <c r="E3538" s="103">
        <v>0.89044736763783816</v>
      </c>
      <c r="F3538" s="103">
        <v>677931</v>
      </c>
      <c r="G3538" s="103">
        <v>1</v>
      </c>
      <c r="H3538" t="s">
        <v>1078</v>
      </c>
      <c r="I3538" s="103"/>
    </row>
    <row r="3539" spans="1:9" x14ac:dyDescent="0.3">
      <c r="A3539" t="s">
        <v>6253</v>
      </c>
      <c r="B3539" t="s">
        <v>51</v>
      </c>
      <c r="C3539" t="s">
        <v>5066</v>
      </c>
      <c r="D3539" t="s">
        <v>1763</v>
      </c>
      <c r="E3539" s="103">
        <v>0.9467921503724499</v>
      </c>
      <c r="F3539" s="103">
        <v>677931</v>
      </c>
      <c r="G3539" s="103">
        <v>1</v>
      </c>
      <c r="H3539" t="s">
        <v>1078</v>
      </c>
      <c r="I3539" s="103"/>
    </row>
    <row r="3540" spans="1:9" x14ac:dyDescent="0.3">
      <c r="A3540" t="s">
        <v>6254</v>
      </c>
      <c r="B3540" t="s">
        <v>51</v>
      </c>
      <c r="C3540" t="s">
        <v>5066</v>
      </c>
      <c r="D3540" t="s">
        <v>1764</v>
      </c>
      <c r="E3540" s="103">
        <v>0.20821009531547308</v>
      </c>
      <c r="F3540" s="103">
        <v>677931</v>
      </c>
      <c r="G3540" s="103">
        <v>1</v>
      </c>
      <c r="H3540" t="s">
        <v>1078</v>
      </c>
      <c r="I3540" s="103"/>
    </row>
    <row r="3541" spans="1:9" x14ac:dyDescent="0.3">
      <c r="A3541" t="s">
        <v>6255</v>
      </c>
      <c r="B3541" t="s">
        <v>51</v>
      </c>
      <c r="C3541" t="s">
        <v>5066</v>
      </c>
      <c r="D3541" t="s">
        <v>340</v>
      </c>
      <c r="E3541" s="103">
        <v>0.79477178171528129</v>
      </c>
      <c r="F3541" s="103">
        <v>677931</v>
      </c>
      <c r="G3541" s="103">
        <v>1</v>
      </c>
      <c r="H3541" t="s">
        <v>1078</v>
      </c>
      <c r="I3541" s="103"/>
    </row>
    <row r="3542" spans="1:9" x14ac:dyDescent="0.3">
      <c r="A3542" t="s">
        <v>6256</v>
      </c>
      <c r="B3542" t="s">
        <v>51</v>
      </c>
      <c r="C3542" t="s">
        <v>5066</v>
      </c>
      <c r="D3542" t="s">
        <v>777</v>
      </c>
      <c r="E3542" s="103">
        <v>0.344243837672779</v>
      </c>
      <c r="F3542" s="103">
        <v>677931</v>
      </c>
      <c r="G3542" s="103">
        <v>1</v>
      </c>
      <c r="H3542" t="s">
        <v>1078</v>
      </c>
      <c r="I3542" s="103"/>
    </row>
    <row r="3543" spans="1:9" x14ac:dyDescent="0.3">
      <c r="A3543" t="s">
        <v>7324</v>
      </c>
      <c r="B3543" t="s">
        <v>44</v>
      </c>
      <c r="C3543" t="s">
        <v>5066</v>
      </c>
      <c r="D3543" t="s">
        <v>777</v>
      </c>
      <c r="E3543" s="103">
        <v>1</v>
      </c>
      <c r="F3543" s="103">
        <v>677931</v>
      </c>
      <c r="G3543" s="103">
        <v>1</v>
      </c>
      <c r="H3543" t="s">
        <v>54</v>
      </c>
      <c r="I3543" s="103"/>
    </row>
    <row r="3544" spans="1:9" x14ac:dyDescent="0.3">
      <c r="A3544" t="s">
        <v>7325</v>
      </c>
      <c r="B3544" t="s">
        <v>45</v>
      </c>
      <c r="C3544" t="s">
        <v>5066</v>
      </c>
      <c r="D3544" t="s">
        <v>777</v>
      </c>
      <c r="E3544" s="103">
        <v>0.65889468822247022</v>
      </c>
      <c r="F3544" s="103">
        <v>677931</v>
      </c>
      <c r="G3544" s="103">
        <v>1</v>
      </c>
      <c r="H3544" t="s">
        <v>54</v>
      </c>
      <c r="I3544" s="103"/>
    </row>
    <row r="3545" spans="1:9" x14ac:dyDescent="0.3">
      <c r="A3545" t="s">
        <v>7326</v>
      </c>
      <c r="B3545" t="s">
        <v>46</v>
      </c>
      <c r="C3545" t="s">
        <v>5066</v>
      </c>
      <c r="D3545" t="s">
        <v>777</v>
      </c>
      <c r="E3545" s="103">
        <v>0.44933299812004734</v>
      </c>
      <c r="F3545" s="103">
        <v>677931</v>
      </c>
      <c r="G3545" s="103">
        <v>1</v>
      </c>
      <c r="H3545" t="s">
        <v>54</v>
      </c>
      <c r="I3545" s="103"/>
    </row>
    <row r="3546" spans="1:9" x14ac:dyDescent="0.3">
      <c r="A3546" t="s">
        <v>6257</v>
      </c>
      <c r="B3546" t="s">
        <v>51</v>
      </c>
      <c r="C3546" t="s">
        <v>5066</v>
      </c>
      <c r="D3546" t="s">
        <v>776</v>
      </c>
      <c r="E3546" s="103">
        <v>0.74627432689014894</v>
      </c>
      <c r="F3546" s="103">
        <v>677931</v>
      </c>
      <c r="G3546" s="103">
        <v>1</v>
      </c>
      <c r="H3546" t="s">
        <v>1078</v>
      </c>
      <c r="I3546" s="103"/>
    </row>
    <row r="3547" spans="1:9" x14ac:dyDescent="0.3">
      <c r="A3547" t="s">
        <v>7327</v>
      </c>
      <c r="B3547" t="s">
        <v>44</v>
      </c>
      <c r="C3547" t="s">
        <v>5066</v>
      </c>
      <c r="D3547" t="s">
        <v>776</v>
      </c>
      <c r="E3547" s="103">
        <v>0.81338071278640456</v>
      </c>
      <c r="F3547" s="103">
        <v>677931</v>
      </c>
      <c r="G3547" s="103">
        <v>1</v>
      </c>
      <c r="H3547" t="s">
        <v>54</v>
      </c>
      <c r="I3547" s="103"/>
    </row>
    <row r="3548" spans="1:9" x14ac:dyDescent="0.3">
      <c r="A3548" t="s">
        <v>7328</v>
      </c>
      <c r="B3548" t="s">
        <v>45</v>
      </c>
      <c r="C3548" t="s">
        <v>5066</v>
      </c>
      <c r="D3548" t="s">
        <v>776</v>
      </c>
      <c r="E3548" s="103">
        <v>0.27375750294048606</v>
      </c>
      <c r="F3548" s="103">
        <v>677931</v>
      </c>
      <c r="G3548" s="103">
        <v>1</v>
      </c>
      <c r="H3548" t="s">
        <v>54</v>
      </c>
      <c r="I3548" s="103"/>
    </row>
    <row r="3549" spans="1:9" x14ac:dyDescent="0.3">
      <c r="A3549" t="s">
        <v>7329</v>
      </c>
      <c r="B3549" t="s">
        <v>46</v>
      </c>
      <c r="C3549" t="s">
        <v>5066</v>
      </c>
      <c r="D3549" t="s">
        <v>776</v>
      </c>
      <c r="E3549" s="103">
        <v>0.1326503616877398</v>
      </c>
      <c r="F3549" s="103">
        <v>677931</v>
      </c>
      <c r="G3549" s="103">
        <v>1</v>
      </c>
      <c r="H3549" t="s">
        <v>54</v>
      </c>
      <c r="I3549" s="103"/>
    </row>
    <row r="3550" spans="1:9" x14ac:dyDescent="0.3">
      <c r="A3550" t="s">
        <v>64</v>
      </c>
      <c r="B3550" t="s">
        <v>49</v>
      </c>
      <c r="C3550" t="s">
        <v>42</v>
      </c>
      <c r="D3550" t="s">
        <v>54</v>
      </c>
      <c r="E3550" s="103">
        <v>0.99332232926359765</v>
      </c>
      <c r="F3550" s="103">
        <v>677931</v>
      </c>
      <c r="G3550" s="103">
        <v>1</v>
      </c>
      <c r="H3550" t="s">
        <v>54</v>
      </c>
      <c r="I3550" s="103"/>
    </row>
    <row r="3551" spans="1:9" x14ac:dyDescent="0.3">
      <c r="A3551" t="s">
        <v>65</v>
      </c>
      <c r="B3551" t="s">
        <v>50</v>
      </c>
      <c r="C3551" t="s">
        <v>42</v>
      </c>
      <c r="D3551" t="s">
        <v>54</v>
      </c>
      <c r="E3551" s="103">
        <v>179806.44310613273</v>
      </c>
      <c r="F3551" s="103">
        <v>677931</v>
      </c>
      <c r="G3551" s="103">
        <v>1</v>
      </c>
      <c r="H3551" t="s">
        <v>54</v>
      </c>
      <c r="I3551" s="103"/>
    </row>
    <row r="3552" spans="1:9" x14ac:dyDescent="0.3">
      <c r="A3552" t="s">
        <v>1226</v>
      </c>
      <c r="B3552" t="s">
        <v>51</v>
      </c>
      <c r="C3552" t="s">
        <v>42</v>
      </c>
      <c r="D3552" t="s">
        <v>40</v>
      </c>
      <c r="E3552" s="103">
        <v>1.1404076569139316</v>
      </c>
      <c r="F3552" s="103">
        <v>677931</v>
      </c>
      <c r="G3552" s="103">
        <v>1</v>
      </c>
      <c r="H3552" t="s">
        <v>1078</v>
      </c>
      <c r="I3552" s="103"/>
    </row>
    <row r="3553" spans="1:9" x14ac:dyDescent="0.3">
      <c r="A3553" t="s">
        <v>6258</v>
      </c>
      <c r="B3553" t="s">
        <v>51</v>
      </c>
      <c r="C3553" t="s">
        <v>42</v>
      </c>
      <c r="D3553" t="s">
        <v>5064</v>
      </c>
      <c r="E3553" s="103">
        <v>1.140466541776892</v>
      </c>
      <c r="F3553" s="103">
        <v>677931</v>
      </c>
      <c r="G3553" s="103">
        <v>1</v>
      </c>
      <c r="H3553" t="s">
        <v>1078</v>
      </c>
      <c r="I3553" s="103"/>
    </row>
    <row r="3554" spans="1:9" x14ac:dyDescent="0.3">
      <c r="A3554" t="s">
        <v>6259</v>
      </c>
      <c r="B3554" t="s">
        <v>51</v>
      </c>
      <c r="C3554" t="s">
        <v>42</v>
      </c>
      <c r="D3554" t="s">
        <v>5065</v>
      </c>
      <c r="E3554" s="103">
        <v>1.1404076569139316</v>
      </c>
      <c r="F3554" s="103">
        <v>677931</v>
      </c>
      <c r="G3554" s="103">
        <v>1</v>
      </c>
      <c r="H3554" t="s">
        <v>1078</v>
      </c>
      <c r="I3554" s="103"/>
    </row>
    <row r="3555" spans="1:9" x14ac:dyDescent="0.3">
      <c r="A3555" t="s">
        <v>6260</v>
      </c>
      <c r="B3555" t="s">
        <v>51</v>
      </c>
      <c r="C3555" t="s">
        <v>42</v>
      </c>
      <c r="D3555" t="s">
        <v>5066</v>
      </c>
      <c r="E3555" s="103">
        <v>1.140434244910197</v>
      </c>
      <c r="F3555" s="103">
        <v>677931</v>
      </c>
      <c r="G3555" s="103">
        <v>1</v>
      </c>
      <c r="H3555" t="s">
        <v>1078</v>
      </c>
      <c r="I3555" s="103"/>
    </row>
    <row r="3556" spans="1:9" x14ac:dyDescent="0.3">
      <c r="A3556" t="s">
        <v>1227</v>
      </c>
      <c r="B3556" t="s">
        <v>51</v>
      </c>
      <c r="C3556" t="s">
        <v>42</v>
      </c>
      <c r="D3556" t="s">
        <v>42</v>
      </c>
      <c r="E3556" s="103">
        <v>1</v>
      </c>
      <c r="F3556" s="103">
        <v>677931</v>
      </c>
      <c r="G3556" s="103">
        <v>1</v>
      </c>
      <c r="H3556" t="s">
        <v>1078</v>
      </c>
      <c r="I3556" s="103"/>
    </row>
    <row r="3557" spans="1:9" x14ac:dyDescent="0.3">
      <c r="A3557" t="s">
        <v>2125</v>
      </c>
      <c r="B3557" t="s">
        <v>51</v>
      </c>
      <c r="C3557" t="s">
        <v>42</v>
      </c>
      <c r="D3557" t="s">
        <v>1763</v>
      </c>
      <c r="E3557" s="103">
        <v>1.05774712058993</v>
      </c>
      <c r="F3557" s="103">
        <v>677931</v>
      </c>
      <c r="G3557" s="103">
        <v>1</v>
      </c>
      <c r="H3557" t="s">
        <v>1078</v>
      </c>
      <c r="I3557" s="103"/>
    </row>
    <row r="3558" spans="1:9" x14ac:dyDescent="0.3">
      <c r="A3558" t="s">
        <v>2126</v>
      </c>
      <c r="B3558" t="s">
        <v>51</v>
      </c>
      <c r="C3558" t="s">
        <v>42</v>
      </c>
      <c r="D3558" t="s">
        <v>1764</v>
      </c>
      <c r="E3558" s="103">
        <v>0.22380833111273074</v>
      </c>
      <c r="F3558" s="103">
        <v>677931</v>
      </c>
      <c r="G3558" s="103">
        <v>1</v>
      </c>
      <c r="H3558" t="s">
        <v>1078</v>
      </c>
      <c r="I3558" s="103"/>
    </row>
    <row r="3559" spans="1:9" x14ac:dyDescent="0.3">
      <c r="A3559" t="s">
        <v>1228</v>
      </c>
      <c r="B3559" t="s">
        <v>51</v>
      </c>
      <c r="C3559" t="s">
        <v>42</v>
      </c>
      <c r="D3559" t="s">
        <v>340</v>
      </c>
      <c r="E3559" s="103">
        <v>0.89522638090235696</v>
      </c>
      <c r="F3559" s="103">
        <v>677931</v>
      </c>
      <c r="G3559" s="103">
        <v>1</v>
      </c>
      <c r="H3559" t="s">
        <v>1078</v>
      </c>
      <c r="I3559" s="103"/>
    </row>
    <row r="3560" spans="1:9" x14ac:dyDescent="0.3">
      <c r="A3560" t="s">
        <v>1229</v>
      </c>
      <c r="B3560" t="s">
        <v>51</v>
      </c>
      <c r="C3560" t="s">
        <v>42</v>
      </c>
      <c r="D3560" t="s">
        <v>777</v>
      </c>
      <c r="E3560" s="103">
        <v>0.38312435635495495</v>
      </c>
      <c r="F3560" s="103">
        <v>677931</v>
      </c>
      <c r="G3560" s="103">
        <v>1</v>
      </c>
      <c r="H3560" t="s">
        <v>1078</v>
      </c>
      <c r="I3560" s="103"/>
    </row>
    <row r="3561" spans="1:9" x14ac:dyDescent="0.3">
      <c r="A3561" t="s">
        <v>441</v>
      </c>
      <c r="B3561" t="s">
        <v>44</v>
      </c>
      <c r="C3561" t="s">
        <v>42</v>
      </c>
      <c r="D3561" t="s">
        <v>777</v>
      </c>
      <c r="E3561" s="103">
        <v>1</v>
      </c>
      <c r="F3561" s="103">
        <v>677931</v>
      </c>
      <c r="G3561" s="103">
        <v>1</v>
      </c>
      <c r="H3561" t="s">
        <v>54</v>
      </c>
      <c r="I3561" s="103"/>
    </row>
    <row r="3562" spans="1:9" x14ac:dyDescent="0.3">
      <c r="A3562" t="s">
        <v>442</v>
      </c>
      <c r="B3562" t="s">
        <v>45</v>
      </c>
      <c r="C3562" t="s">
        <v>42</v>
      </c>
      <c r="D3562" t="s">
        <v>777</v>
      </c>
      <c r="E3562" s="103">
        <v>0.61956340673855426</v>
      </c>
      <c r="F3562" s="103">
        <v>677931</v>
      </c>
      <c r="G3562" s="103">
        <v>1</v>
      </c>
      <c r="H3562" t="s">
        <v>54</v>
      </c>
      <c r="I3562" s="103"/>
    </row>
    <row r="3563" spans="1:9" x14ac:dyDescent="0.3">
      <c r="A3563" t="s">
        <v>443</v>
      </c>
      <c r="B3563" t="s">
        <v>46</v>
      </c>
      <c r="C3563" t="s">
        <v>42</v>
      </c>
      <c r="D3563" t="s">
        <v>777</v>
      </c>
      <c r="E3563" s="103">
        <v>0.40044241361848154</v>
      </c>
      <c r="F3563" s="103">
        <v>677931</v>
      </c>
      <c r="G3563" s="103">
        <v>1</v>
      </c>
      <c r="H3563" t="s">
        <v>54</v>
      </c>
      <c r="I3563" s="103"/>
    </row>
    <row r="3564" spans="1:9" x14ac:dyDescent="0.3">
      <c r="A3564" t="s">
        <v>1230</v>
      </c>
      <c r="B3564" t="s">
        <v>51</v>
      </c>
      <c r="C3564" t="s">
        <v>42</v>
      </c>
      <c r="D3564" t="s">
        <v>776</v>
      </c>
      <c r="E3564" s="103">
        <v>0.82977337119512129</v>
      </c>
      <c r="F3564" s="103">
        <v>677931</v>
      </c>
      <c r="G3564" s="103">
        <v>1</v>
      </c>
      <c r="H3564" t="s">
        <v>1078</v>
      </c>
      <c r="I3564" s="103"/>
    </row>
    <row r="3565" spans="1:9" x14ac:dyDescent="0.3">
      <c r="A3565" t="s">
        <v>445</v>
      </c>
      <c r="B3565" t="s">
        <v>44</v>
      </c>
      <c r="C3565" t="s">
        <v>42</v>
      </c>
      <c r="D3565" t="s">
        <v>776</v>
      </c>
      <c r="E3565" s="103">
        <v>0.71471580441077331</v>
      </c>
      <c r="F3565" s="103">
        <v>677931</v>
      </c>
      <c r="G3565" s="103">
        <v>1</v>
      </c>
      <c r="H3565" t="s">
        <v>54</v>
      </c>
      <c r="I3565" s="103"/>
    </row>
    <row r="3566" spans="1:9" x14ac:dyDescent="0.3">
      <c r="A3566" t="s">
        <v>446</v>
      </c>
      <c r="B3566" t="s">
        <v>45</v>
      </c>
      <c r="C3566" t="s">
        <v>42</v>
      </c>
      <c r="D3566" t="s">
        <v>776</v>
      </c>
      <c r="E3566" s="103">
        <v>0.21208167863878155</v>
      </c>
      <c r="F3566" s="103">
        <v>677931</v>
      </c>
      <c r="G3566" s="103">
        <v>1</v>
      </c>
      <c r="H3566" t="s">
        <v>54</v>
      </c>
      <c r="I3566" s="103"/>
    </row>
    <row r="3567" spans="1:9" x14ac:dyDescent="0.3">
      <c r="A3567" t="s">
        <v>447</v>
      </c>
      <c r="B3567" t="s">
        <v>46</v>
      </c>
      <c r="C3567" t="s">
        <v>42</v>
      </c>
      <c r="D3567" t="s">
        <v>776</v>
      </c>
      <c r="E3567" s="103">
        <v>9.3913198922019783E-2</v>
      </c>
      <c r="F3567" s="103">
        <v>677931</v>
      </c>
      <c r="G3567" s="103">
        <v>1</v>
      </c>
      <c r="H3567" t="s">
        <v>54</v>
      </c>
      <c r="I3567" s="103"/>
    </row>
    <row r="3568" spans="1:9" x14ac:dyDescent="0.3">
      <c r="A3568" t="s">
        <v>7677</v>
      </c>
      <c r="B3568" t="s">
        <v>51</v>
      </c>
      <c r="C3568" t="s">
        <v>58</v>
      </c>
      <c r="D3568" t="s">
        <v>40</v>
      </c>
      <c r="E3568" s="103">
        <v>47.907220000000002</v>
      </c>
      <c r="F3568" s="103">
        <v>677931</v>
      </c>
      <c r="G3568" s="103">
        <v>1</v>
      </c>
      <c r="H3568" t="s">
        <v>1078</v>
      </c>
      <c r="I3568" s="103"/>
    </row>
    <row r="3569" spans="1:9" x14ac:dyDescent="0.3">
      <c r="A3569" t="s">
        <v>7678</v>
      </c>
      <c r="B3569" t="s">
        <v>51</v>
      </c>
      <c r="C3569" t="s">
        <v>58</v>
      </c>
      <c r="D3569" t="s">
        <v>5064</v>
      </c>
      <c r="E3569" s="103">
        <v>-28.585203206892324</v>
      </c>
      <c r="F3569" s="103">
        <v>677931</v>
      </c>
      <c r="G3569" s="103">
        <v>1</v>
      </c>
      <c r="H3569" t="s">
        <v>1078</v>
      </c>
      <c r="I3569" s="103"/>
    </row>
    <row r="3570" spans="1:9" x14ac:dyDescent="0.3">
      <c r="A3570" t="s">
        <v>7679</v>
      </c>
      <c r="B3570" t="s">
        <v>51</v>
      </c>
      <c r="C3570" t="s">
        <v>58</v>
      </c>
      <c r="D3570" t="s">
        <v>5065</v>
      </c>
      <c r="E3570" s="103">
        <v>-28.585203206892324</v>
      </c>
      <c r="F3570" s="103">
        <v>677931</v>
      </c>
      <c r="G3570" s="103">
        <v>1</v>
      </c>
      <c r="H3570" t="s">
        <v>1078</v>
      </c>
      <c r="I3570" s="103"/>
    </row>
    <row r="3571" spans="1:9" x14ac:dyDescent="0.3">
      <c r="A3571" t="s">
        <v>7680</v>
      </c>
      <c r="B3571" t="s">
        <v>51</v>
      </c>
      <c r="C3571" t="s">
        <v>58</v>
      </c>
      <c r="D3571" t="s">
        <v>5066</v>
      </c>
      <c r="E3571" s="103">
        <v>-28.585203206892324</v>
      </c>
      <c r="F3571" s="103">
        <v>677931</v>
      </c>
      <c r="G3571" s="103">
        <v>1</v>
      </c>
      <c r="H3571" t="s">
        <v>1078</v>
      </c>
      <c r="I3571" s="103"/>
    </row>
    <row r="3572" spans="1:9" x14ac:dyDescent="0.3">
      <c r="A3572" t="s">
        <v>7681</v>
      </c>
      <c r="B3572" t="s">
        <v>51</v>
      </c>
      <c r="C3572" t="s">
        <v>58</v>
      </c>
      <c r="D3572" t="s">
        <v>42</v>
      </c>
      <c r="E3572" s="103">
        <v>-28.585203206892324</v>
      </c>
      <c r="F3572" s="103">
        <v>677931</v>
      </c>
      <c r="G3572" s="103">
        <v>1</v>
      </c>
      <c r="H3572" t="s">
        <v>1078</v>
      </c>
      <c r="I3572" s="103"/>
    </row>
    <row r="3573" spans="1:9" x14ac:dyDescent="0.3">
      <c r="A3573" t="s">
        <v>7682</v>
      </c>
      <c r="B3573" t="s">
        <v>51</v>
      </c>
      <c r="C3573" t="s">
        <v>58</v>
      </c>
      <c r="D3573" t="s">
        <v>1763</v>
      </c>
      <c r="E3573" s="103">
        <v>-37.011673193593111</v>
      </c>
      <c r="F3573" s="103">
        <v>677931</v>
      </c>
      <c r="G3573" s="103">
        <v>1</v>
      </c>
      <c r="H3573" t="s">
        <v>1078</v>
      </c>
      <c r="I3573" s="103"/>
    </row>
    <row r="3574" spans="1:9" x14ac:dyDescent="0.3">
      <c r="A3574" t="s">
        <v>7683</v>
      </c>
      <c r="B3574" t="s">
        <v>51</v>
      </c>
      <c r="C3574" t="s">
        <v>58</v>
      </c>
      <c r="D3574" t="s">
        <v>1764</v>
      </c>
      <c r="E3574" s="103">
        <v>8.7342600228369989</v>
      </c>
      <c r="F3574" s="103">
        <v>677931</v>
      </c>
      <c r="G3574" s="103">
        <v>1</v>
      </c>
      <c r="H3574" t="s">
        <v>1078</v>
      </c>
      <c r="I3574" s="103"/>
    </row>
    <row r="3575" spans="1:9" x14ac:dyDescent="0.3">
      <c r="A3575" t="s">
        <v>7684</v>
      </c>
      <c r="B3575" t="s">
        <v>51</v>
      </c>
      <c r="C3575" t="s">
        <v>58</v>
      </c>
      <c r="D3575" t="s">
        <v>340</v>
      </c>
      <c r="E3575" s="103">
        <v>0.882688555655334</v>
      </c>
      <c r="F3575" s="103">
        <v>677931</v>
      </c>
      <c r="G3575" s="103">
        <v>1</v>
      </c>
      <c r="H3575" t="s">
        <v>1078</v>
      </c>
      <c r="I3575" s="103"/>
    </row>
    <row r="3576" spans="1:9" x14ac:dyDescent="0.3">
      <c r="A3576" t="s">
        <v>7685</v>
      </c>
      <c r="B3576" t="s">
        <v>51</v>
      </c>
      <c r="C3576" t="s">
        <v>58</v>
      </c>
      <c r="D3576" t="s">
        <v>777</v>
      </c>
      <c r="E3576" s="103">
        <v>7.6488803562895678</v>
      </c>
      <c r="F3576" s="103">
        <v>677931</v>
      </c>
      <c r="G3576" s="103">
        <v>1</v>
      </c>
      <c r="H3576" t="s">
        <v>1078</v>
      </c>
      <c r="I3576" s="103"/>
    </row>
    <row r="3577" spans="1:9" x14ac:dyDescent="0.3">
      <c r="A3577" t="s">
        <v>7686</v>
      </c>
      <c r="B3577" t="s">
        <v>51</v>
      </c>
      <c r="C3577" t="s">
        <v>58</v>
      </c>
      <c r="D3577" t="s">
        <v>776</v>
      </c>
      <c r="E3577" s="103">
        <v>20.514917604673691</v>
      </c>
      <c r="F3577" s="103">
        <v>677931</v>
      </c>
      <c r="G3577" s="103">
        <v>1</v>
      </c>
      <c r="H3577" t="s">
        <v>1078</v>
      </c>
      <c r="I3577" s="103"/>
    </row>
    <row r="3578" spans="1:9" x14ac:dyDescent="0.3">
      <c r="A3578" t="s">
        <v>8821</v>
      </c>
      <c r="B3578" t="s">
        <v>47</v>
      </c>
      <c r="C3578" t="s">
        <v>8750</v>
      </c>
      <c r="D3578" t="s">
        <v>54</v>
      </c>
      <c r="E3578" s="103">
        <v>677931</v>
      </c>
      <c r="F3578" s="103">
        <v>677931</v>
      </c>
      <c r="G3578" s="103">
        <v>1</v>
      </c>
      <c r="H3578" t="s">
        <v>54</v>
      </c>
      <c r="I3578" s="103"/>
    </row>
    <row r="3579" spans="1:9" x14ac:dyDescent="0.3">
      <c r="A3579" t="s">
        <v>8822</v>
      </c>
      <c r="B3579" t="s">
        <v>48</v>
      </c>
      <c r="C3579" t="s">
        <v>8750</v>
      </c>
      <c r="D3579" t="s">
        <v>54</v>
      </c>
      <c r="E3579" s="103">
        <v>7043149567.9714203</v>
      </c>
      <c r="F3579" s="103">
        <v>677931</v>
      </c>
      <c r="G3579" s="103">
        <v>1</v>
      </c>
      <c r="H3579" t="s">
        <v>54</v>
      </c>
      <c r="I3579" s="103"/>
    </row>
    <row r="3580" spans="1:9" x14ac:dyDescent="0.3">
      <c r="A3580" t="s">
        <v>8823</v>
      </c>
      <c r="B3580" t="s">
        <v>49</v>
      </c>
      <c r="C3580" t="s">
        <v>8750</v>
      </c>
      <c r="D3580" t="s">
        <v>54</v>
      </c>
      <c r="E3580" s="103">
        <v>1</v>
      </c>
      <c r="F3580" s="103">
        <v>677931</v>
      </c>
      <c r="G3580" s="103">
        <v>1</v>
      </c>
      <c r="H3580" t="s">
        <v>54</v>
      </c>
      <c r="I3580" s="103"/>
    </row>
    <row r="3581" spans="1:9" x14ac:dyDescent="0.3">
      <c r="A3581" t="s">
        <v>8824</v>
      </c>
      <c r="B3581" t="s">
        <v>50</v>
      </c>
      <c r="C3581" t="s">
        <v>8750</v>
      </c>
      <c r="D3581" t="s">
        <v>54</v>
      </c>
      <c r="E3581" s="103">
        <v>10389.183512734216</v>
      </c>
      <c r="F3581" s="103">
        <v>677931</v>
      </c>
      <c r="G3581" s="103">
        <v>1</v>
      </c>
      <c r="H3581" t="s">
        <v>54</v>
      </c>
      <c r="I3581" s="103"/>
    </row>
    <row r="3582" spans="1:9" x14ac:dyDescent="0.3">
      <c r="A3582" t="s">
        <v>2127</v>
      </c>
      <c r="B3582" t="s">
        <v>49</v>
      </c>
      <c r="C3582" t="s">
        <v>1763</v>
      </c>
      <c r="D3582" t="s">
        <v>54</v>
      </c>
      <c r="E3582" s="103">
        <v>0.99116724268398992</v>
      </c>
      <c r="F3582" s="103">
        <v>677931</v>
      </c>
      <c r="G3582" s="103">
        <v>1</v>
      </c>
      <c r="H3582" t="s">
        <v>54</v>
      </c>
      <c r="I3582" s="103"/>
    </row>
    <row r="3583" spans="1:9" x14ac:dyDescent="0.3">
      <c r="A3583" t="s">
        <v>2128</v>
      </c>
      <c r="B3583" t="s">
        <v>50</v>
      </c>
      <c r="C3583" t="s">
        <v>1763</v>
      </c>
      <c r="D3583" t="s">
        <v>54</v>
      </c>
      <c r="E3583" s="103">
        <v>170679.49188899674</v>
      </c>
      <c r="F3583" s="103">
        <v>677931</v>
      </c>
      <c r="G3583" s="103">
        <v>1</v>
      </c>
      <c r="H3583" t="s">
        <v>54</v>
      </c>
      <c r="I3583" s="103"/>
    </row>
    <row r="3584" spans="1:9" x14ac:dyDescent="0.3">
      <c r="A3584" t="s">
        <v>2129</v>
      </c>
      <c r="B3584" t="s">
        <v>51</v>
      </c>
      <c r="C3584" t="s">
        <v>1763</v>
      </c>
      <c r="D3584" t="s">
        <v>40</v>
      </c>
      <c r="E3584" s="103">
        <v>1.087181907642611</v>
      </c>
      <c r="F3584" s="103">
        <v>677931</v>
      </c>
      <c r="G3584" s="103">
        <v>1</v>
      </c>
      <c r="H3584" t="s">
        <v>1078</v>
      </c>
      <c r="I3584" s="103"/>
    </row>
    <row r="3585" spans="1:9" x14ac:dyDescent="0.3">
      <c r="A3585" t="s">
        <v>6261</v>
      </c>
      <c r="B3585" t="s">
        <v>51</v>
      </c>
      <c r="C3585" t="s">
        <v>1763</v>
      </c>
      <c r="D3585" t="s">
        <v>5064</v>
      </c>
      <c r="E3585" s="103">
        <v>1.0872385922138228</v>
      </c>
      <c r="F3585" s="103">
        <v>677931</v>
      </c>
      <c r="G3585" s="103">
        <v>1</v>
      </c>
      <c r="H3585" t="s">
        <v>1078</v>
      </c>
      <c r="I3585" s="103"/>
    </row>
    <row r="3586" spans="1:9" x14ac:dyDescent="0.3">
      <c r="A3586" t="s">
        <v>6262</v>
      </c>
      <c r="B3586" t="s">
        <v>51</v>
      </c>
      <c r="C3586" t="s">
        <v>1763</v>
      </c>
      <c r="D3586" t="s">
        <v>5065</v>
      </c>
      <c r="E3586" s="103">
        <v>1.087181907642611</v>
      </c>
      <c r="F3586" s="103">
        <v>677931</v>
      </c>
      <c r="G3586" s="103">
        <v>1</v>
      </c>
      <c r="H3586" t="s">
        <v>1078</v>
      </c>
      <c r="I3586" s="103"/>
    </row>
    <row r="3587" spans="1:9" x14ac:dyDescent="0.3">
      <c r="A3587" t="s">
        <v>6263</v>
      </c>
      <c r="B3587" t="s">
        <v>51</v>
      </c>
      <c r="C3587" t="s">
        <v>1763</v>
      </c>
      <c r="D3587" t="s">
        <v>5066</v>
      </c>
      <c r="E3587" s="103">
        <v>1.0872080801266495</v>
      </c>
      <c r="F3587" s="103">
        <v>677931</v>
      </c>
      <c r="G3587" s="103">
        <v>1</v>
      </c>
      <c r="H3587" t="s">
        <v>1078</v>
      </c>
      <c r="I3587" s="103"/>
    </row>
    <row r="3588" spans="1:9" x14ac:dyDescent="0.3">
      <c r="A3588" t="s">
        <v>2130</v>
      </c>
      <c r="B3588" t="s">
        <v>51</v>
      </c>
      <c r="C3588" t="s">
        <v>1763</v>
      </c>
      <c r="D3588" t="s">
        <v>42</v>
      </c>
      <c r="E3588" s="103">
        <v>0.95172461283401344</v>
      </c>
      <c r="F3588" s="103">
        <v>677931</v>
      </c>
      <c r="G3588" s="103">
        <v>1</v>
      </c>
      <c r="H3588" t="s">
        <v>1078</v>
      </c>
      <c r="I3588" s="103"/>
    </row>
    <row r="3589" spans="1:9" x14ac:dyDescent="0.3">
      <c r="A3589" t="s">
        <v>2131</v>
      </c>
      <c r="B3589" t="s">
        <v>51</v>
      </c>
      <c r="C3589" t="s">
        <v>1763</v>
      </c>
      <c r="D3589" t="s">
        <v>1763</v>
      </c>
      <c r="E3589" s="103">
        <v>1</v>
      </c>
      <c r="F3589" s="103">
        <v>677931</v>
      </c>
      <c r="G3589" s="103">
        <v>1</v>
      </c>
      <c r="H3589" t="s">
        <v>1078</v>
      </c>
      <c r="I3589" s="103"/>
    </row>
    <row r="3590" spans="1:9" x14ac:dyDescent="0.3">
      <c r="A3590" t="s">
        <v>2132</v>
      </c>
      <c r="B3590" t="s">
        <v>51</v>
      </c>
      <c r="C3590" t="s">
        <v>1763</v>
      </c>
      <c r="D3590" t="s">
        <v>1764</v>
      </c>
      <c r="E3590" s="103">
        <v>0.21109169829526159</v>
      </c>
      <c r="F3590" s="103">
        <v>677931</v>
      </c>
      <c r="G3590" s="103">
        <v>1</v>
      </c>
      <c r="H3590" t="s">
        <v>1078</v>
      </c>
      <c r="I3590" s="103"/>
    </row>
    <row r="3591" spans="1:9" x14ac:dyDescent="0.3">
      <c r="A3591" t="s">
        <v>2133</v>
      </c>
      <c r="B3591" t="s">
        <v>51</v>
      </c>
      <c r="C3591" t="s">
        <v>1763</v>
      </c>
      <c r="D3591" t="s">
        <v>340</v>
      </c>
      <c r="E3591" s="103">
        <v>0.85878727088410667</v>
      </c>
      <c r="F3591" s="103">
        <v>677931</v>
      </c>
      <c r="G3591" s="103">
        <v>1</v>
      </c>
      <c r="H3591" t="s">
        <v>1078</v>
      </c>
      <c r="I3591" s="103"/>
    </row>
    <row r="3592" spans="1:9" x14ac:dyDescent="0.3">
      <c r="A3592" t="s">
        <v>2134</v>
      </c>
      <c r="B3592" t="s">
        <v>51</v>
      </c>
      <c r="C3592" t="s">
        <v>1763</v>
      </c>
      <c r="D3592" t="s">
        <v>777</v>
      </c>
      <c r="E3592" s="103">
        <v>0.36575729625639358</v>
      </c>
      <c r="F3592" s="103">
        <v>677931</v>
      </c>
      <c r="G3592" s="103">
        <v>1</v>
      </c>
      <c r="H3592" t="s">
        <v>1078</v>
      </c>
      <c r="I3592" s="103"/>
    </row>
    <row r="3593" spans="1:9" x14ac:dyDescent="0.3">
      <c r="A3593" t="s">
        <v>2135</v>
      </c>
      <c r="B3593" t="s">
        <v>44</v>
      </c>
      <c r="C3593" t="s">
        <v>1763</v>
      </c>
      <c r="D3593" t="s">
        <v>777</v>
      </c>
      <c r="E3593" s="103">
        <v>1</v>
      </c>
      <c r="F3593" s="103">
        <v>677931</v>
      </c>
      <c r="G3593" s="103">
        <v>1</v>
      </c>
      <c r="H3593" t="s">
        <v>54</v>
      </c>
      <c r="I3593" s="103"/>
    </row>
    <row r="3594" spans="1:9" x14ac:dyDescent="0.3">
      <c r="A3594" t="s">
        <v>2136</v>
      </c>
      <c r="B3594" t="s">
        <v>45</v>
      </c>
      <c r="C3594" t="s">
        <v>1763</v>
      </c>
      <c r="D3594" t="s">
        <v>777</v>
      </c>
      <c r="E3594" s="103">
        <v>0.63857304376356749</v>
      </c>
      <c r="F3594" s="103">
        <v>677931</v>
      </c>
      <c r="G3594" s="103">
        <v>1</v>
      </c>
      <c r="H3594" t="s">
        <v>54</v>
      </c>
      <c r="I3594" s="103"/>
    </row>
    <row r="3595" spans="1:9" x14ac:dyDescent="0.3">
      <c r="A3595" t="s">
        <v>2137</v>
      </c>
      <c r="B3595" t="s">
        <v>46</v>
      </c>
      <c r="C3595" t="s">
        <v>1763</v>
      </c>
      <c r="D3595" t="s">
        <v>777</v>
      </c>
      <c r="E3595" s="103">
        <v>0.42470049379293084</v>
      </c>
      <c r="F3595" s="103">
        <v>677931</v>
      </c>
      <c r="G3595" s="103">
        <v>1</v>
      </c>
      <c r="H3595" t="s">
        <v>54</v>
      </c>
      <c r="I3595" s="103"/>
    </row>
    <row r="3596" spans="1:9" x14ac:dyDescent="0.3">
      <c r="A3596" t="s">
        <v>2138</v>
      </c>
      <c r="B3596" t="s">
        <v>51</v>
      </c>
      <c r="C3596" t="s">
        <v>1763</v>
      </c>
      <c r="D3596" t="s">
        <v>776</v>
      </c>
      <c r="E3596" s="103">
        <v>0.79219855036602282</v>
      </c>
      <c r="F3596" s="103">
        <v>677931</v>
      </c>
      <c r="G3596" s="103">
        <v>1</v>
      </c>
      <c r="H3596" t="s">
        <v>1078</v>
      </c>
      <c r="I3596" s="103"/>
    </row>
    <row r="3597" spans="1:9" x14ac:dyDescent="0.3">
      <c r="A3597" t="s">
        <v>2139</v>
      </c>
      <c r="B3597" t="s">
        <v>44</v>
      </c>
      <c r="C3597" t="s">
        <v>1763</v>
      </c>
      <c r="D3597" t="s">
        <v>776</v>
      </c>
      <c r="E3597" s="103">
        <v>0.77330878806250192</v>
      </c>
      <c r="F3597" s="103">
        <v>677931</v>
      </c>
      <c r="G3597" s="103">
        <v>1</v>
      </c>
      <c r="H3597" t="s">
        <v>54</v>
      </c>
      <c r="I3597" s="103"/>
    </row>
    <row r="3598" spans="1:9" x14ac:dyDescent="0.3">
      <c r="A3598" t="s">
        <v>2140</v>
      </c>
      <c r="B3598" t="s">
        <v>45</v>
      </c>
      <c r="C3598" t="s">
        <v>1763</v>
      </c>
      <c r="D3598" t="s">
        <v>776</v>
      </c>
      <c r="E3598" s="103">
        <v>0.2433304178736469</v>
      </c>
      <c r="F3598" s="103">
        <v>677931</v>
      </c>
      <c r="G3598" s="103">
        <v>1</v>
      </c>
      <c r="H3598" t="s">
        <v>54</v>
      </c>
      <c r="I3598" s="103"/>
    </row>
    <row r="3599" spans="1:9" x14ac:dyDescent="0.3">
      <c r="A3599" t="s">
        <v>2141</v>
      </c>
      <c r="B3599" t="s">
        <v>46</v>
      </c>
      <c r="C3599" t="s">
        <v>1763</v>
      </c>
      <c r="D3599" t="s">
        <v>776</v>
      </c>
      <c r="E3599" s="103">
        <v>0.11680009752721948</v>
      </c>
      <c r="F3599" s="103">
        <v>677931</v>
      </c>
      <c r="G3599" s="103">
        <v>1</v>
      </c>
      <c r="H3599" t="s">
        <v>54</v>
      </c>
      <c r="I3599" s="103"/>
    </row>
    <row r="3600" spans="1:9" x14ac:dyDescent="0.3">
      <c r="A3600" t="s">
        <v>2142</v>
      </c>
      <c r="B3600" t="s">
        <v>49</v>
      </c>
      <c r="C3600" t="s">
        <v>1764</v>
      </c>
      <c r="D3600" t="s">
        <v>54</v>
      </c>
      <c r="E3600" s="103">
        <v>0.99748646986197709</v>
      </c>
      <c r="F3600" s="103">
        <v>677931</v>
      </c>
      <c r="G3600" s="103">
        <v>1</v>
      </c>
      <c r="H3600" t="s">
        <v>54</v>
      </c>
      <c r="I3600" s="103"/>
    </row>
    <row r="3601" spans="1:9" x14ac:dyDescent="0.3">
      <c r="A3601" t="s">
        <v>2143</v>
      </c>
      <c r="B3601" t="s">
        <v>50</v>
      </c>
      <c r="C3601" t="s">
        <v>1764</v>
      </c>
      <c r="D3601" t="s">
        <v>54</v>
      </c>
      <c r="E3601" s="103">
        <v>1000842.0557987988</v>
      </c>
      <c r="F3601" s="103">
        <v>677931</v>
      </c>
      <c r="G3601" s="103">
        <v>1</v>
      </c>
      <c r="H3601" t="s">
        <v>54</v>
      </c>
      <c r="I3601" s="103"/>
    </row>
    <row r="3602" spans="1:9" x14ac:dyDescent="0.3">
      <c r="A3602" t="s">
        <v>2144</v>
      </c>
      <c r="B3602" t="s">
        <v>51</v>
      </c>
      <c r="C3602" t="s">
        <v>1764</v>
      </c>
      <c r="D3602" t="s">
        <v>40</v>
      </c>
      <c r="E3602" s="103">
        <v>7.2969004890013309</v>
      </c>
      <c r="F3602" s="103">
        <v>677931</v>
      </c>
      <c r="G3602" s="103">
        <v>1</v>
      </c>
      <c r="H3602" t="s">
        <v>1078</v>
      </c>
      <c r="I3602" s="103"/>
    </row>
    <row r="3603" spans="1:9" x14ac:dyDescent="0.3">
      <c r="A3603" t="s">
        <v>6264</v>
      </c>
      <c r="B3603" t="s">
        <v>51</v>
      </c>
      <c r="C3603" t="s">
        <v>1764</v>
      </c>
      <c r="D3603" t="s">
        <v>5064</v>
      </c>
      <c r="E3603" s="103">
        <v>7.2971728093903394</v>
      </c>
      <c r="F3603" s="103">
        <v>677931</v>
      </c>
      <c r="G3603" s="103">
        <v>1</v>
      </c>
      <c r="H3603" t="s">
        <v>1078</v>
      </c>
      <c r="I3603" s="103"/>
    </row>
    <row r="3604" spans="1:9" x14ac:dyDescent="0.3">
      <c r="A3604" t="s">
        <v>6265</v>
      </c>
      <c r="B3604" t="s">
        <v>51</v>
      </c>
      <c r="C3604" t="s">
        <v>1764</v>
      </c>
      <c r="D3604" t="s">
        <v>5065</v>
      </c>
      <c r="E3604" s="103">
        <v>7.2969004890013309</v>
      </c>
      <c r="F3604" s="103">
        <v>677931</v>
      </c>
      <c r="G3604" s="103">
        <v>1</v>
      </c>
      <c r="H3604" t="s">
        <v>1078</v>
      </c>
      <c r="I3604" s="103"/>
    </row>
    <row r="3605" spans="1:9" x14ac:dyDescent="0.3">
      <c r="A3605" t="s">
        <v>6266</v>
      </c>
      <c r="B3605" t="s">
        <v>51</v>
      </c>
      <c r="C3605" t="s">
        <v>1764</v>
      </c>
      <c r="D3605" t="s">
        <v>5066</v>
      </c>
      <c r="E3605" s="103">
        <v>7.2970613507204076</v>
      </c>
      <c r="F3605" s="103">
        <v>677931</v>
      </c>
      <c r="G3605" s="103">
        <v>1</v>
      </c>
      <c r="H3605" t="s">
        <v>1078</v>
      </c>
      <c r="I3605" s="103"/>
    </row>
    <row r="3606" spans="1:9" x14ac:dyDescent="0.3">
      <c r="A3606" t="s">
        <v>2145</v>
      </c>
      <c r="B3606" t="s">
        <v>51</v>
      </c>
      <c r="C3606" t="s">
        <v>1764</v>
      </c>
      <c r="D3606" t="s">
        <v>42</v>
      </c>
      <c r="E3606" s="103">
        <v>6.243272533914042</v>
      </c>
      <c r="F3606" s="103">
        <v>677931</v>
      </c>
      <c r="G3606" s="103">
        <v>1</v>
      </c>
      <c r="H3606" t="s">
        <v>1078</v>
      </c>
      <c r="I3606" s="103"/>
    </row>
    <row r="3607" spans="1:9" x14ac:dyDescent="0.3">
      <c r="A3607" t="s">
        <v>2146</v>
      </c>
      <c r="B3607" t="s">
        <v>51</v>
      </c>
      <c r="C3607" t="s">
        <v>1764</v>
      </c>
      <c r="D3607" t="s">
        <v>1763</v>
      </c>
      <c r="E3607" s="103">
        <v>6.1457282932328416</v>
      </c>
      <c r="F3607" s="103">
        <v>677931</v>
      </c>
      <c r="G3607" s="103">
        <v>1</v>
      </c>
      <c r="H3607" t="s">
        <v>1078</v>
      </c>
      <c r="I3607" s="103"/>
    </row>
    <row r="3608" spans="1:9" x14ac:dyDescent="0.3">
      <c r="A3608" t="s">
        <v>2147</v>
      </c>
      <c r="B3608" t="s">
        <v>51</v>
      </c>
      <c r="C3608" t="s">
        <v>1764</v>
      </c>
      <c r="D3608" t="s">
        <v>1764</v>
      </c>
      <c r="E3608" s="103">
        <v>1</v>
      </c>
      <c r="F3608" s="103">
        <v>677931</v>
      </c>
      <c r="G3608" s="103">
        <v>1</v>
      </c>
      <c r="H3608" t="s">
        <v>1078</v>
      </c>
      <c r="I3608" s="103"/>
    </row>
    <row r="3609" spans="1:9" x14ac:dyDescent="0.3">
      <c r="A3609" t="s">
        <v>2148</v>
      </c>
      <c r="B3609" t="s">
        <v>51</v>
      </c>
      <c r="C3609" t="s">
        <v>1764</v>
      </c>
      <c r="D3609" t="s">
        <v>340</v>
      </c>
      <c r="E3609" s="103">
        <v>5.4784652750874976</v>
      </c>
      <c r="F3609" s="103">
        <v>677931</v>
      </c>
      <c r="G3609" s="103">
        <v>1</v>
      </c>
      <c r="H3609" t="s">
        <v>1078</v>
      </c>
      <c r="I3609" s="103"/>
    </row>
    <row r="3610" spans="1:9" x14ac:dyDescent="0.3">
      <c r="A3610" t="s">
        <v>2149</v>
      </c>
      <c r="B3610" t="s">
        <v>51</v>
      </c>
      <c r="C3610" t="s">
        <v>1764</v>
      </c>
      <c r="D3610" t="s">
        <v>777</v>
      </c>
      <c r="E3610" s="103">
        <v>2.1343527645189133</v>
      </c>
      <c r="F3610" s="103">
        <v>677931</v>
      </c>
      <c r="G3610" s="103">
        <v>1</v>
      </c>
      <c r="H3610" t="s">
        <v>1078</v>
      </c>
      <c r="I3610" s="103"/>
    </row>
    <row r="3611" spans="1:9" x14ac:dyDescent="0.3">
      <c r="A3611" t="s">
        <v>2150</v>
      </c>
      <c r="B3611" t="s">
        <v>44</v>
      </c>
      <c r="C3611" t="s">
        <v>1764</v>
      </c>
      <c r="D3611" t="s">
        <v>777</v>
      </c>
      <c r="E3611" s="103">
        <v>0.13506094278031244</v>
      </c>
      <c r="F3611" s="103">
        <v>677931</v>
      </c>
      <c r="G3611" s="103">
        <v>1</v>
      </c>
      <c r="H3611" t="s">
        <v>54</v>
      </c>
      <c r="I3611" s="103"/>
    </row>
    <row r="3612" spans="1:9" x14ac:dyDescent="0.3">
      <c r="A3612" t="s">
        <v>2151</v>
      </c>
      <c r="B3612" t="s">
        <v>45</v>
      </c>
      <c r="C3612" t="s">
        <v>1764</v>
      </c>
      <c r="D3612" t="s">
        <v>777</v>
      </c>
      <c r="E3612" s="103">
        <v>4.0879275976864603E-2</v>
      </c>
      <c r="F3612" s="103">
        <v>677931</v>
      </c>
      <c r="G3612" s="103">
        <v>1</v>
      </c>
      <c r="H3612" t="s">
        <v>54</v>
      </c>
      <c r="I3612" s="103"/>
    </row>
    <row r="3613" spans="1:9" x14ac:dyDescent="0.3">
      <c r="A3613" t="s">
        <v>2152</v>
      </c>
      <c r="B3613" t="s">
        <v>46</v>
      </c>
      <c r="C3613" t="s">
        <v>1764</v>
      </c>
      <c r="D3613" t="s">
        <v>777</v>
      </c>
      <c r="E3613" s="103">
        <v>1.8977323723649027E-2</v>
      </c>
      <c r="F3613" s="103">
        <v>677931</v>
      </c>
      <c r="G3613" s="103">
        <v>1</v>
      </c>
      <c r="H3613" t="s">
        <v>54</v>
      </c>
      <c r="I3613" s="103"/>
    </row>
    <row r="3614" spans="1:9" x14ac:dyDescent="0.3">
      <c r="A3614" t="s">
        <v>2153</v>
      </c>
      <c r="B3614" t="s">
        <v>51</v>
      </c>
      <c r="C3614" t="s">
        <v>1764</v>
      </c>
      <c r="D3614" t="s">
        <v>776</v>
      </c>
      <c r="E3614" s="103">
        <v>4.6056444663891059</v>
      </c>
      <c r="F3614" s="103">
        <v>677931</v>
      </c>
      <c r="G3614" s="103">
        <v>1</v>
      </c>
      <c r="H3614" t="s">
        <v>1078</v>
      </c>
      <c r="I3614" s="103"/>
    </row>
    <row r="3615" spans="1:9" x14ac:dyDescent="0.3">
      <c r="A3615" t="s">
        <v>2154</v>
      </c>
      <c r="B3615" t="s">
        <v>44</v>
      </c>
      <c r="C3615" t="s">
        <v>1764</v>
      </c>
      <c r="D3615" t="s">
        <v>776</v>
      </c>
      <c r="E3615" s="103">
        <v>1.3685758580150488E-2</v>
      </c>
      <c r="F3615" s="103">
        <v>677931</v>
      </c>
      <c r="G3615" s="103">
        <v>1</v>
      </c>
      <c r="H3615" t="s">
        <v>54</v>
      </c>
      <c r="I3615" s="103"/>
    </row>
    <row r="3616" spans="1:9" x14ac:dyDescent="0.3">
      <c r="A3616" t="s">
        <v>2155</v>
      </c>
      <c r="B3616" t="s">
        <v>45</v>
      </c>
      <c r="C3616" t="s">
        <v>1764</v>
      </c>
      <c r="D3616" t="s">
        <v>776</v>
      </c>
      <c r="E3616" s="103">
        <v>7.0504095087667801E-3</v>
      </c>
      <c r="F3616" s="103">
        <v>677931</v>
      </c>
      <c r="G3616" s="103">
        <v>1</v>
      </c>
      <c r="H3616" t="s">
        <v>54</v>
      </c>
      <c r="I3616" s="103"/>
    </row>
    <row r="3617" spans="1:9" x14ac:dyDescent="0.3">
      <c r="A3617" t="s">
        <v>2156</v>
      </c>
      <c r="B3617" t="s">
        <v>46</v>
      </c>
      <c r="C3617" t="s">
        <v>1764</v>
      </c>
      <c r="D3617" t="s">
        <v>776</v>
      </c>
      <c r="E3617" s="103">
        <v>8.4749780695303097E-3</v>
      </c>
      <c r="F3617" s="103">
        <v>677931</v>
      </c>
      <c r="G3617" s="103">
        <v>1</v>
      </c>
      <c r="H3617" t="s">
        <v>54</v>
      </c>
      <c r="I3617" s="103"/>
    </row>
    <row r="3618" spans="1:9" x14ac:dyDescent="0.3">
      <c r="A3618" t="s">
        <v>400</v>
      </c>
      <c r="B3618" t="s">
        <v>49</v>
      </c>
      <c r="C3618" t="s">
        <v>340</v>
      </c>
      <c r="D3618" t="s">
        <v>54</v>
      </c>
      <c r="E3618" s="103">
        <v>1</v>
      </c>
      <c r="F3618" s="103">
        <v>677931</v>
      </c>
      <c r="G3618" s="103">
        <v>1</v>
      </c>
      <c r="H3618" t="s">
        <v>54</v>
      </c>
      <c r="I3618" s="103"/>
    </row>
    <row r="3619" spans="1:9" x14ac:dyDescent="0.3">
      <c r="A3619" t="s">
        <v>401</v>
      </c>
      <c r="B3619" t="s">
        <v>50</v>
      </c>
      <c r="C3619" t="s">
        <v>340</v>
      </c>
      <c r="D3619" t="s">
        <v>54</v>
      </c>
      <c r="E3619" s="103">
        <v>231733.82615010533</v>
      </c>
      <c r="F3619" s="103">
        <v>677931</v>
      </c>
      <c r="G3619" s="103">
        <v>1</v>
      </c>
      <c r="H3619" t="s">
        <v>54</v>
      </c>
      <c r="I3619" s="103"/>
    </row>
    <row r="3620" spans="1:9" x14ac:dyDescent="0.3">
      <c r="A3620" t="s">
        <v>1231</v>
      </c>
      <c r="B3620" t="s">
        <v>51</v>
      </c>
      <c r="C3620" t="s">
        <v>340</v>
      </c>
      <c r="D3620" t="s">
        <v>40</v>
      </c>
      <c r="E3620" s="103">
        <v>1.4412812700512871</v>
      </c>
      <c r="F3620" s="103">
        <v>677931</v>
      </c>
      <c r="G3620" s="103">
        <v>1</v>
      </c>
      <c r="H3620" t="s">
        <v>1078</v>
      </c>
      <c r="I3620" s="103"/>
    </row>
    <row r="3621" spans="1:9" x14ac:dyDescent="0.3">
      <c r="A3621" t="s">
        <v>6267</v>
      </c>
      <c r="B3621" t="s">
        <v>51</v>
      </c>
      <c r="C3621" t="s">
        <v>340</v>
      </c>
      <c r="D3621" t="s">
        <v>5064</v>
      </c>
      <c r="E3621" s="103">
        <v>1.4018067978323945</v>
      </c>
      <c r="F3621" s="103">
        <v>677931</v>
      </c>
      <c r="G3621" s="103">
        <v>1</v>
      </c>
      <c r="H3621" t="s">
        <v>1078</v>
      </c>
      <c r="I3621" s="103"/>
    </row>
    <row r="3622" spans="1:9" x14ac:dyDescent="0.3">
      <c r="A3622" t="s">
        <v>6268</v>
      </c>
      <c r="B3622" t="s">
        <v>51</v>
      </c>
      <c r="C3622" t="s">
        <v>340</v>
      </c>
      <c r="D3622" t="s">
        <v>5065</v>
      </c>
      <c r="E3622" s="103">
        <v>1.4017418702384357</v>
      </c>
      <c r="F3622" s="103">
        <v>677931</v>
      </c>
      <c r="G3622" s="103">
        <v>1</v>
      </c>
      <c r="H3622" t="s">
        <v>1078</v>
      </c>
      <c r="I3622" s="103"/>
    </row>
    <row r="3623" spans="1:9" x14ac:dyDescent="0.3">
      <c r="A3623" t="s">
        <v>6269</v>
      </c>
      <c r="B3623" t="s">
        <v>51</v>
      </c>
      <c r="C3623" t="s">
        <v>340</v>
      </c>
      <c r="D3623" t="s">
        <v>5066</v>
      </c>
      <c r="E3623" s="103">
        <v>1.4017755179314282</v>
      </c>
      <c r="F3623" s="103">
        <v>677931</v>
      </c>
      <c r="G3623" s="103">
        <v>1</v>
      </c>
      <c r="H3623" t="s">
        <v>1078</v>
      </c>
      <c r="I3623" s="103"/>
    </row>
    <row r="3624" spans="1:9" x14ac:dyDescent="0.3">
      <c r="A3624" t="s">
        <v>1232</v>
      </c>
      <c r="B3624" t="s">
        <v>51</v>
      </c>
      <c r="C3624" t="s">
        <v>340</v>
      </c>
      <c r="D3624" t="s">
        <v>42</v>
      </c>
      <c r="E3624" s="103">
        <v>1.3281162282196819</v>
      </c>
      <c r="F3624" s="103">
        <v>677931</v>
      </c>
      <c r="G3624" s="103">
        <v>1</v>
      </c>
      <c r="H3624" t="s">
        <v>1078</v>
      </c>
      <c r="I3624" s="103"/>
    </row>
    <row r="3625" spans="1:9" x14ac:dyDescent="0.3">
      <c r="A3625" t="s">
        <v>2157</v>
      </c>
      <c r="B3625" t="s">
        <v>51</v>
      </c>
      <c r="C3625" t="s">
        <v>340</v>
      </c>
      <c r="D3625" t="s">
        <v>1763</v>
      </c>
      <c r="E3625" s="103">
        <v>1.106535698663319</v>
      </c>
      <c r="F3625" s="103">
        <v>677931</v>
      </c>
      <c r="G3625" s="103">
        <v>1</v>
      </c>
      <c r="H3625" t="s">
        <v>1078</v>
      </c>
      <c r="I3625" s="103"/>
    </row>
    <row r="3626" spans="1:9" x14ac:dyDescent="0.3">
      <c r="A3626" t="s">
        <v>2158</v>
      </c>
      <c r="B3626" t="s">
        <v>51</v>
      </c>
      <c r="C3626" t="s">
        <v>340</v>
      </c>
      <c r="D3626" t="s">
        <v>1764</v>
      </c>
      <c r="E3626" s="103">
        <v>5.7867737007128925E-2</v>
      </c>
      <c r="F3626" s="103">
        <v>677931</v>
      </c>
      <c r="G3626" s="103">
        <v>1</v>
      </c>
      <c r="H3626" t="s">
        <v>1078</v>
      </c>
      <c r="I3626" s="103"/>
    </row>
    <row r="3627" spans="1:9" x14ac:dyDescent="0.3">
      <c r="A3627" t="s">
        <v>1233</v>
      </c>
      <c r="B3627" t="s">
        <v>51</v>
      </c>
      <c r="C3627" t="s">
        <v>340</v>
      </c>
      <c r="D3627" t="s">
        <v>340</v>
      </c>
      <c r="E3627" s="103">
        <v>1</v>
      </c>
      <c r="F3627" s="103">
        <v>677931</v>
      </c>
      <c r="G3627" s="103">
        <v>1</v>
      </c>
      <c r="H3627" t="s">
        <v>1078</v>
      </c>
      <c r="I3627" s="103"/>
    </row>
    <row r="3628" spans="1:9" x14ac:dyDescent="0.3">
      <c r="A3628" t="s">
        <v>1234</v>
      </c>
      <c r="B3628" t="s">
        <v>51</v>
      </c>
      <c r="C3628" t="s">
        <v>340</v>
      </c>
      <c r="D3628" t="s">
        <v>777</v>
      </c>
      <c r="E3628" s="103">
        <v>0.47875246414015554</v>
      </c>
      <c r="F3628" s="103">
        <v>677931</v>
      </c>
      <c r="G3628" s="103">
        <v>1</v>
      </c>
      <c r="H3628" t="s">
        <v>1078</v>
      </c>
      <c r="I3628" s="103"/>
    </row>
    <row r="3629" spans="1:9" x14ac:dyDescent="0.3">
      <c r="A3629" t="s">
        <v>449</v>
      </c>
      <c r="B3629" t="s">
        <v>44</v>
      </c>
      <c r="C3629" t="s">
        <v>340</v>
      </c>
      <c r="D3629" t="s">
        <v>777</v>
      </c>
      <c r="E3629" s="103">
        <v>0.97327751644341387</v>
      </c>
      <c r="F3629" s="103">
        <v>677931</v>
      </c>
      <c r="G3629" s="103">
        <v>1</v>
      </c>
      <c r="H3629" t="s">
        <v>54</v>
      </c>
      <c r="I3629" s="103"/>
    </row>
    <row r="3630" spans="1:9" x14ac:dyDescent="0.3">
      <c r="A3630" t="s">
        <v>450</v>
      </c>
      <c r="B3630" t="s">
        <v>45</v>
      </c>
      <c r="C3630" t="s">
        <v>340</v>
      </c>
      <c r="D3630" t="s">
        <v>777</v>
      </c>
      <c r="E3630" s="103">
        <v>0.54945936182675659</v>
      </c>
      <c r="F3630" s="103">
        <v>677931</v>
      </c>
      <c r="G3630" s="103">
        <v>1</v>
      </c>
      <c r="H3630" t="s">
        <v>54</v>
      </c>
      <c r="I3630" s="103"/>
    </row>
    <row r="3631" spans="1:9" x14ac:dyDescent="0.3">
      <c r="A3631" t="s">
        <v>451</v>
      </c>
      <c r="B3631" t="s">
        <v>46</v>
      </c>
      <c r="C3631" t="s">
        <v>340</v>
      </c>
      <c r="D3631" t="s">
        <v>777</v>
      </c>
      <c r="E3631" s="103">
        <v>0.33218379600477327</v>
      </c>
      <c r="F3631" s="103">
        <v>677931</v>
      </c>
      <c r="G3631" s="103">
        <v>1</v>
      </c>
      <c r="H3631" t="s">
        <v>54</v>
      </c>
      <c r="I3631" s="103"/>
    </row>
    <row r="3632" spans="1:9" x14ac:dyDescent="0.3">
      <c r="A3632" t="s">
        <v>1235</v>
      </c>
      <c r="B3632" t="s">
        <v>51</v>
      </c>
      <c r="C3632" t="s">
        <v>340</v>
      </c>
      <c r="D3632" t="s">
        <v>776</v>
      </c>
      <c r="E3632" s="103">
        <v>1.0546609578356403</v>
      </c>
      <c r="F3632" s="103">
        <v>677931</v>
      </c>
      <c r="G3632" s="103">
        <v>1</v>
      </c>
      <c r="H3632" t="s">
        <v>1078</v>
      </c>
      <c r="I3632" s="103"/>
    </row>
    <row r="3633" spans="1:9" x14ac:dyDescent="0.3">
      <c r="A3633" t="s">
        <v>453</v>
      </c>
      <c r="B3633" t="s">
        <v>44</v>
      </c>
      <c r="C3633" t="s">
        <v>340</v>
      </c>
      <c r="D3633" t="s">
        <v>776</v>
      </c>
      <c r="E3633" s="103">
        <v>0.57121152447667978</v>
      </c>
      <c r="F3633" s="103">
        <v>677931</v>
      </c>
      <c r="G3633" s="103">
        <v>1</v>
      </c>
      <c r="H3633" t="s">
        <v>54</v>
      </c>
      <c r="I3633" s="103"/>
    </row>
    <row r="3634" spans="1:9" x14ac:dyDescent="0.3">
      <c r="A3634" t="s">
        <v>454</v>
      </c>
      <c r="B3634" t="s">
        <v>45</v>
      </c>
      <c r="C3634" t="s">
        <v>340</v>
      </c>
      <c r="D3634" t="s">
        <v>776</v>
      </c>
      <c r="E3634" s="103">
        <v>0.15056136451703972</v>
      </c>
      <c r="F3634" s="103">
        <v>677931</v>
      </c>
      <c r="G3634" s="103">
        <v>1</v>
      </c>
      <c r="H3634" t="s">
        <v>54</v>
      </c>
      <c r="I3634" s="103"/>
    </row>
    <row r="3635" spans="1:9" x14ac:dyDescent="0.3">
      <c r="A3635" t="s">
        <v>455</v>
      </c>
      <c r="B3635" t="s">
        <v>46</v>
      </c>
      <c r="C3635" t="s">
        <v>340</v>
      </c>
      <c r="D3635" t="s">
        <v>776</v>
      </c>
      <c r="E3635" s="103">
        <v>5.6592335646711761E-2</v>
      </c>
      <c r="F3635" s="103">
        <v>677931</v>
      </c>
      <c r="G3635" s="103">
        <v>1</v>
      </c>
      <c r="H3635" t="s">
        <v>54</v>
      </c>
      <c r="I3635" s="103"/>
    </row>
    <row r="3636" spans="1:9" x14ac:dyDescent="0.3">
      <c r="A3636" t="s">
        <v>8825</v>
      </c>
      <c r="B3636" t="s">
        <v>51</v>
      </c>
      <c r="C3636" t="s">
        <v>8750</v>
      </c>
      <c r="D3636" t="s">
        <v>40</v>
      </c>
      <c r="E3636" s="103">
        <v>6.5330612983569833E-2</v>
      </c>
      <c r="F3636" s="103">
        <v>677931</v>
      </c>
      <c r="G3636" s="103">
        <v>1</v>
      </c>
      <c r="H3636" t="s">
        <v>1078</v>
      </c>
      <c r="I3636" s="103"/>
    </row>
    <row r="3637" spans="1:9" x14ac:dyDescent="0.3">
      <c r="A3637" t="s">
        <v>8969</v>
      </c>
      <c r="B3637" t="s">
        <v>51</v>
      </c>
      <c r="C3637" t="s">
        <v>8750</v>
      </c>
      <c r="D3637" t="s">
        <v>5064</v>
      </c>
      <c r="E3637" s="103">
        <v>6.4386250498843001E-2</v>
      </c>
      <c r="F3637" s="103">
        <v>677931</v>
      </c>
      <c r="G3637" s="103">
        <v>1</v>
      </c>
      <c r="H3637" t="s">
        <v>1078</v>
      </c>
      <c r="I3637" s="103"/>
    </row>
    <row r="3638" spans="1:9" x14ac:dyDescent="0.3">
      <c r="A3638" t="s">
        <v>8970</v>
      </c>
      <c r="B3638" t="s">
        <v>51</v>
      </c>
      <c r="C3638" t="s">
        <v>8750</v>
      </c>
      <c r="D3638" t="s">
        <v>5065</v>
      </c>
      <c r="E3638" s="103">
        <v>6.4384063593263152E-2</v>
      </c>
      <c r="F3638" s="103">
        <v>677931</v>
      </c>
      <c r="G3638" s="103">
        <v>1</v>
      </c>
      <c r="H3638" t="s">
        <v>1078</v>
      </c>
      <c r="I3638" s="103"/>
    </row>
    <row r="3639" spans="1:9" x14ac:dyDescent="0.3">
      <c r="A3639" t="s">
        <v>8971</v>
      </c>
      <c r="B3639" t="s">
        <v>51</v>
      </c>
      <c r="C3639" t="s">
        <v>8750</v>
      </c>
      <c r="D3639" t="s">
        <v>5066</v>
      </c>
      <c r="E3639" s="103">
        <v>6.4384481383419512E-2</v>
      </c>
      <c r="F3639" s="103">
        <v>677931</v>
      </c>
      <c r="G3639" s="103">
        <v>1</v>
      </c>
      <c r="H3639" t="s">
        <v>1078</v>
      </c>
      <c r="I3639" s="103"/>
    </row>
    <row r="3640" spans="1:9" x14ac:dyDescent="0.3">
      <c r="A3640" t="s">
        <v>8826</v>
      </c>
      <c r="B3640" t="s">
        <v>51</v>
      </c>
      <c r="C3640" t="s">
        <v>8750</v>
      </c>
      <c r="D3640" t="s">
        <v>42</v>
      </c>
      <c r="E3640" s="103">
        <v>6.4570410782868931E-2</v>
      </c>
      <c r="F3640" s="103">
        <v>677931</v>
      </c>
      <c r="G3640" s="103">
        <v>1</v>
      </c>
      <c r="H3640" t="s">
        <v>1078</v>
      </c>
      <c r="I3640" s="103"/>
    </row>
    <row r="3641" spans="1:9" x14ac:dyDescent="0.3">
      <c r="A3641" t="s">
        <v>8827</v>
      </c>
      <c r="B3641" t="s">
        <v>51</v>
      </c>
      <c r="C3641" t="s">
        <v>8750</v>
      </c>
      <c r="D3641" t="s">
        <v>1763</v>
      </c>
      <c r="E3641" s="103">
        <v>5.8451923447848109E-2</v>
      </c>
      <c r="F3641" s="103">
        <v>677931</v>
      </c>
      <c r="G3641" s="103">
        <v>1</v>
      </c>
      <c r="H3641" t="s">
        <v>1078</v>
      </c>
      <c r="I3641" s="103"/>
    </row>
    <row r="3642" spans="1:9" x14ac:dyDescent="0.3">
      <c r="A3642" t="s">
        <v>8828</v>
      </c>
      <c r="B3642" t="s">
        <v>51</v>
      </c>
      <c r="C3642" t="s">
        <v>8750</v>
      </c>
      <c r="D3642" t="s">
        <v>1764</v>
      </c>
      <c r="E3642" s="103">
        <v>9.0541235378128505E-3</v>
      </c>
      <c r="F3642" s="103">
        <v>677931</v>
      </c>
      <c r="G3642" s="103">
        <v>1</v>
      </c>
      <c r="H3642" t="s">
        <v>1078</v>
      </c>
      <c r="I3642" s="103"/>
    </row>
    <row r="3643" spans="1:9" x14ac:dyDescent="0.3">
      <c r="A3643" t="s">
        <v>8829</v>
      </c>
      <c r="B3643" t="s">
        <v>51</v>
      </c>
      <c r="C3643" t="s">
        <v>8750</v>
      </c>
      <c r="D3643" t="s">
        <v>340</v>
      </c>
      <c r="E3643" s="103">
        <v>4.6349553700997297E-2</v>
      </c>
      <c r="F3643" s="103">
        <v>677931</v>
      </c>
      <c r="G3643" s="103">
        <v>1</v>
      </c>
      <c r="H3643" t="s">
        <v>1078</v>
      </c>
      <c r="I3643" s="103"/>
    </row>
    <row r="3644" spans="1:9" x14ac:dyDescent="0.3">
      <c r="A3644" t="s">
        <v>8830</v>
      </c>
      <c r="B3644" t="s">
        <v>51</v>
      </c>
      <c r="C3644" t="s">
        <v>8750</v>
      </c>
      <c r="D3644" t="s">
        <v>777</v>
      </c>
      <c r="E3644" s="103">
        <v>2.1586535208834075E-2</v>
      </c>
      <c r="F3644" s="103">
        <v>677931</v>
      </c>
      <c r="G3644" s="103">
        <v>1</v>
      </c>
      <c r="H3644" t="s">
        <v>1078</v>
      </c>
      <c r="I3644" s="103"/>
    </row>
    <row r="3645" spans="1:9" x14ac:dyDescent="0.3">
      <c r="A3645" t="s">
        <v>8831</v>
      </c>
      <c r="B3645" t="s">
        <v>51</v>
      </c>
      <c r="C3645" t="s">
        <v>8750</v>
      </c>
      <c r="D3645" t="s">
        <v>776</v>
      </c>
      <c r="E3645" s="103">
        <v>4.7359151480440863E-2</v>
      </c>
      <c r="F3645" s="103">
        <v>677931</v>
      </c>
      <c r="G3645" s="103">
        <v>1</v>
      </c>
      <c r="H3645" t="s">
        <v>1078</v>
      </c>
      <c r="I3645" s="103"/>
    </row>
    <row r="3646" spans="1:9" x14ac:dyDescent="0.3">
      <c r="A3646" t="s">
        <v>9109</v>
      </c>
      <c r="B3646" t="s">
        <v>47</v>
      </c>
      <c r="C3646" t="s">
        <v>9007</v>
      </c>
      <c r="D3646" t="s">
        <v>54</v>
      </c>
      <c r="E3646" s="103">
        <v>550895</v>
      </c>
      <c r="F3646" s="103">
        <v>677931</v>
      </c>
      <c r="G3646" s="103">
        <v>1</v>
      </c>
      <c r="H3646" t="s">
        <v>54</v>
      </c>
      <c r="I3646" s="103"/>
    </row>
    <row r="3647" spans="1:9" x14ac:dyDescent="0.3">
      <c r="A3647" t="s">
        <v>9110</v>
      </c>
      <c r="B3647" t="s">
        <v>48</v>
      </c>
      <c r="C3647" t="s">
        <v>9007</v>
      </c>
      <c r="D3647" t="s">
        <v>54</v>
      </c>
      <c r="E3647" s="103">
        <v>1623692732.8042049</v>
      </c>
      <c r="F3647" s="103">
        <v>677931</v>
      </c>
      <c r="G3647" s="103">
        <v>1</v>
      </c>
      <c r="H3647" t="s">
        <v>54</v>
      </c>
      <c r="I3647" s="103"/>
    </row>
    <row r="3648" spans="1:9" x14ac:dyDescent="0.3">
      <c r="A3648" t="s">
        <v>9111</v>
      </c>
      <c r="B3648" t="s">
        <v>49</v>
      </c>
      <c r="C3648" t="s">
        <v>9007</v>
      </c>
      <c r="D3648" t="s">
        <v>54</v>
      </c>
      <c r="E3648" s="103">
        <v>0.81261219799655127</v>
      </c>
      <c r="F3648" s="103">
        <v>677931</v>
      </c>
      <c r="G3648" s="103">
        <v>1</v>
      </c>
      <c r="H3648" t="s">
        <v>54</v>
      </c>
      <c r="I3648" s="103"/>
    </row>
    <row r="3649" spans="1:9" x14ac:dyDescent="0.3">
      <c r="A3649" t="s">
        <v>9112</v>
      </c>
      <c r="B3649" t="s">
        <v>50</v>
      </c>
      <c r="C3649" t="s">
        <v>9007</v>
      </c>
      <c r="D3649" t="s">
        <v>54</v>
      </c>
      <c r="E3649" s="103">
        <v>2395.0707856761305</v>
      </c>
      <c r="F3649" s="103">
        <v>677931</v>
      </c>
      <c r="G3649" s="103">
        <v>1</v>
      </c>
      <c r="H3649" t="s">
        <v>54</v>
      </c>
      <c r="I3649" s="103"/>
    </row>
    <row r="3650" spans="1:9" x14ac:dyDescent="0.3">
      <c r="A3650" t="s">
        <v>9113</v>
      </c>
      <c r="B3650" t="s">
        <v>51</v>
      </c>
      <c r="C3650" t="s">
        <v>9007</v>
      </c>
      <c r="D3650" t="s">
        <v>40</v>
      </c>
      <c r="E3650" s="103">
        <v>1.8565969768591928E-2</v>
      </c>
      <c r="F3650" s="103">
        <v>677931</v>
      </c>
      <c r="G3650" s="103">
        <v>1</v>
      </c>
      <c r="H3650" t="s">
        <v>1078</v>
      </c>
      <c r="I3650" s="103"/>
    </row>
    <row r="3651" spans="1:9" x14ac:dyDescent="0.3">
      <c r="A3651" t="s">
        <v>9114</v>
      </c>
      <c r="B3651" t="s">
        <v>51</v>
      </c>
      <c r="C3651" t="s">
        <v>9007</v>
      </c>
      <c r="D3651" t="s">
        <v>5064</v>
      </c>
      <c r="E3651" s="103">
        <v>1.834403280654464E-2</v>
      </c>
      <c r="F3651" s="103">
        <v>677931</v>
      </c>
      <c r="G3651" s="103">
        <v>1</v>
      </c>
      <c r="H3651" t="s">
        <v>1078</v>
      </c>
      <c r="I3651" s="103"/>
    </row>
    <row r="3652" spans="1:9" x14ac:dyDescent="0.3">
      <c r="A3652" t="s">
        <v>9115</v>
      </c>
      <c r="B3652" t="s">
        <v>51</v>
      </c>
      <c r="C3652" t="s">
        <v>9007</v>
      </c>
      <c r="D3652" t="s">
        <v>5065</v>
      </c>
      <c r="E3652" s="103">
        <v>1.8344010757386075E-2</v>
      </c>
      <c r="F3652" s="103">
        <v>677931</v>
      </c>
      <c r="G3652" s="103">
        <v>1</v>
      </c>
      <c r="H3652" t="s">
        <v>1078</v>
      </c>
      <c r="I3652" s="103"/>
    </row>
    <row r="3653" spans="1:9" x14ac:dyDescent="0.3">
      <c r="A3653" t="s">
        <v>9116</v>
      </c>
      <c r="B3653" t="s">
        <v>51</v>
      </c>
      <c r="C3653" t="s">
        <v>9007</v>
      </c>
      <c r="D3653" t="s">
        <v>5066</v>
      </c>
      <c r="E3653" s="103">
        <v>1.8344010757386075E-2</v>
      </c>
      <c r="F3653" s="103">
        <v>677931</v>
      </c>
      <c r="G3653" s="103">
        <v>1</v>
      </c>
      <c r="H3653" t="s">
        <v>1078</v>
      </c>
      <c r="I3653" s="103"/>
    </row>
    <row r="3654" spans="1:9" x14ac:dyDescent="0.3">
      <c r="A3654" t="s">
        <v>9117</v>
      </c>
      <c r="B3654" t="s">
        <v>51</v>
      </c>
      <c r="C3654" t="s">
        <v>9007</v>
      </c>
      <c r="D3654" t="s">
        <v>42</v>
      </c>
      <c r="E3654" s="103">
        <v>1.6989292065410954E-2</v>
      </c>
      <c r="F3654" s="103">
        <v>677931</v>
      </c>
      <c r="G3654" s="103">
        <v>1</v>
      </c>
      <c r="H3654" t="s">
        <v>1078</v>
      </c>
      <c r="I3654" s="103"/>
    </row>
    <row r="3655" spans="1:9" x14ac:dyDescent="0.3">
      <c r="A3655" t="s">
        <v>9118</v>
      </c>
      <c r="B3655" t="s">
        <v>51</v>
      </c>
      <c r="C3655" t="s">
        <v>9007</v>
      </c>
      <c r="D3655" t="s">
        <v>1763</v>
      </c>
      <c r="E3655" s="103">
        <v>1.8138991882010114E-2</v>
      </c>
      <c r="F3655" s="103">
        <v>677931</v>
      </c>
      <c r="G3655" s="103">
        <v>1</v>
      </c>
      <c r="H3655" t="s">
        <v>1078</v>
      </c>
      <c r="I3655" s="103"/>
    </row>
    <row r="3656" spans="1:9" x14ac:dyDescent="0.3">
      <c r="A3656" t="s">
        <v>9119</v>
      </c>
      <c r="B3656" t="s">
        <v>51</v>
      </c>
      <c r="C3656" t="s">
        <v>9007</v>
      </c>
      <c r="D3656" t="s">
        <v>1764</v>
      </c>
      <c r="E3656" s="103">
        <v>1.1514268908969609E-3</v>
      </c>
      <c r="F3656" s="103">
        <v>677931</v>
      </c>
      <c r="G3656" s="103">
        <v>1</v>
      </c>
      <c r="H3656" t="s">
        <v>1078</v>
      </c>
      <c r="I3656" s="103"/>
    </row>
    <row r="3657" spans="1:9" x14ac:dyDescent="0.3">
      <c r="A3657" t="s">
        <v>9120</v>
      </c>
      <c r="B3657" t="s">
        <v>51</v>
      </c>
      <c r="C3657" t="s">
        <v>9007</v>
      </c>
      <c r="D3657" t="s">
        <v>340</v>
      </c>
      <c r="E3657" s="103">
        <v>1.3292557734227715E-2</v>
      </c>
      <c r="F3657" s="103">
        <v>677931</v>
      </c>
      <c r="G3657" s="103">
        <v>1</v>
      </c>
      <c r="H3657" t="s">
        <v>1078</v>
      </c>
      <c r="I3657" s="103"/>
    </row>
    <row r="3658" spans="1:9" x14ac:dyDescent="0.3">
      <c r="A3658" t="s">
        <v>9121</v>
      </c>
      <c r="B3658" t="s">
        <v>51</v>
      </c>
      <c r="C3658" t="s">
        <v>9007</v>
      </c>
      <c r="D3658" t="s">
        <v>777</v>
      </c>
      <c r="E3658" s="103">
        <v>6.1895112057638174E-3</v>
      </c>
      <c r="F3658" s="103">
        <v>677931</v>
      </c>
      <c r="G3658" s="103">
        <v>1</v>
      </c>
      <c r="H3658" t="s">
        <v>1078</v>
      </c>
      <c r="I3658" s="103"/>
    </row>
    <row r="3659" spans="1:9" x14ac:dyDescent="0.3">
      <c r="A3659" t="s">
        <v>9122</v>
      </c>
      <c r="B3659" t="s">
        <v>51</v>
      </c>
      <c r="C3659" t="s">
        <v>9007</v>
      </c>
      <c r="D3659" t="s">
        <v>776</v>
      </c>
      <c r="E3659" s="103">
        <v>1.3476199467452687E-2</v>
      </c>
      <c r="F3659" s="103">
        <v>677931</v>
      </c>
      <c r="G3659" s="103">
        <v>1</v>
      </c>
      <c r="H3659" t="s">
        <v>1078</v>
      </c>
      <c r="I3659" s="103"/>
    </row>
    <row r="3660" spans="1:9" x14ac:dyDescent="0.3">
      <c r="A3660" t="s">
        <v>354</v>
      </c>
      <c r="B3660" t="s">
        <v>47</v>
      </c>
      <c r="C3660" t="s">
        <v>353</v>
      </c>
      <c r="D3660" t="s">
        <v>54</v>
      </c>
      <c r="E3660" s="103">
        <v>284</v>
      </c>
      <c r="F3660" s="103">
        <v>677931</v>
      </c>
      <c r="G3660" s="103">
        <v>1</v>
      </c>
      <c r="H3660" t="s">
        <v>54</v>
      </c>
      <c r="I3660" s="103"/>
    </row>
    <row r="3661" spans="1:9" x14ac:dyDescent="0.3">
      <c r="A3661" t="s">
        <v>355</v>
      </c>
      <c r="B3661" t="s">
        <v>48</v>
      </c>
      <c r="C3661" t="s">
        <v>353</v>
      </c>
      <c r="D3661" t="s">
        <v>54</v>
      </c>
      <c r="E3661" s="103">
        <v>3822811.3302064184</v>
      </c>
      <c r="F3661" s="103">
        <v>677931</v>
      </c>
      <c r="G3661" s="103">
        <v>1</v>
      </c>
      <c r="H3661" t="s">
        <v>54</v>
      </c>
      <c r="I3661" s="103"/>
    </row>
    <row r="3662" spans="1:9" x14ac:dyDescent="0.3">
      <c r="A3662" t="s">
        <v>356</v>
      </c>
      <c r="B3662" t="s">
        <v>49</v>
      </c>
      <c r="C3662" t="s">
        <v>353</v>
      </c>
      <c r="D3662" t="s">
        <v>54</v>
      </c>
      <c r="E3662" s="103">
        <v>4.1892168967048267E-4</v>
      </c>
      <c r="F3662" s="103">
        <v>677931</v>
      </c>
      <c r="G3662" s="103">
        <v>1</v>
      </c>
      <c r="H3662" t="s">
        <v>54</v>
      </c>
      <c r="I3662" s="103"/>
    </row>
    <row r="3663" spans="1:9" x14ac:dyDescent="0.3">
      <c r="A3663" t="s">
        <v>357</v>
      </c>
      <c r="B3663" t="s">
        <v>50</v>
      </c>
      <c r="C3663" t="s">
        <v>353</v>
      </c>
      <c r="D3663" t="s">
        <v>54</v>
      </c>
      <c r="E3663" s="103">
        <v>5.6389386681040081</v>
      </c>
      <c r="F3663" s="103">
        <v>677931</v>
      </c>
      <c r="G3663" s="103">
        <v>1</v>
      </c>
      <c r="H3663" t="s">
        <v>54</v>
      </c>
      <c r="I3663" s="103"/>
    </row>
    <row r="3664" spans="1:9" x14ac:dyDescent="0.3">
      <c r="A3664" t="s">
        <v>1236</v>
      </c>
      <c r="B3664" t="s">
        <v>51</v>
      </c>
      <c r="C3664" t="s">
        <v>353</v>
      </c>
      <c r="D3664" t="s">
        <v>40</v>
      </c>
      <c r="E3664" s="103">
        <v>5.4681242186749066E-2</v>
      </c>
      <c r="F3664" s="103">
        <v>677931</v>
      </c>
      <c r="G3664" s="103">
        <v>1</v>
      </c>
      <c r="H3664" t="s">
        <v>1078</v>
      </c>
      <c r="I3664" s="103"/>
    </row>
    <row r="3665" spans="1:9" x14ac:dyDescent="0.3">
      <c r="A3665" t="s">
        <v>6270</v>
      </c>
      <c r="B3665" t="s">
        <v>51</v>
      </c>
      <c r="C3665" t="s">
        <v>353</v>
      </c>
      <c r="D3665" t="s">
        <v>5064</v>
      </c>
      <c r="E3665" s="103">
        <v>5.7844236914583076E-2</v>
      </c>
      <c r="F3665" s="103">
        <v>677931</v>
      </c>
      <c r="G3665" s="103">
        <v>1</v>
      </c>
      <c r="H3665" t="s">
        <v>1078</v>
      </c>
      <c r="I3665" s="103"/>
    </row>
    <row r="3666" spans="1:9" x14ac:dyDescent="0.3">
      <c r="A3666" t="s">
        <v>6271</v>
      </c>
      <c r="B3666" t="s">
        <v>51</v>
      </c>
      <c r="C3666" t="s">
        <v>353</v>
      </c>
      <c r="D3666" t="s">
        <v>5065</v>
      </c>
      <c r="E3666" s="103">
        <v>5.4681242186749066E-2</v>
      </c>
      <c r="F3666" s="103">
        <v>677931</v>
      </c>
      <c r="G3666" s="103">
        <v>1</v>
      </c>
      <c r="H3666" t="s">
        <v>1078</v>
      </c>
      <c r="I3666" s="103"/>
    </row>
    <row r="3667" spans="1:9" x14ac:dyDescent="0.3">
      <c r="A3667" t="s">
        <v>6272</v>
      </c>
      <c r="B3667" t="s">
        <v>51</v>
      </c>
      <c r="C3667" t="s">
        <v>353</v>
      </c>
      <c r="D3667" t="s">
        <v>5066</v>
      </c>
      <c r="E3667" s="103">
        <v>5.7844236914583076E-2</v>
      </c>
      <c r="F3667" s="103">
        <v>677931</v>
      </c>
      <c r="G3667" s="103">
        <v>1</v>
      </c>
      <c r="H3667" t="s">
        <v>1078</v>
      </c>
      <c r="I3667" s="103"/>
    </row>
    <row r="3668" spans="1:9" x14ac:dyDescent="0.3">
      <c r="A3668" t="s">
        <v>1237</v>
      </c>
      <c r="B3668" t="s">
        <v>51</v>
      </c>
      <c r="C3668" t="s">
        <v>353</v>
      </c>
      <c r="D3668" t="s">
        <v>42</v>
      </c>
      <c r="E3668" s="103">
        <v>5.0275765809796681E-2</v>
      </c>
      <c r="F3668" s="103">
        <v>677931</v>
      </c>
      <c r="G3668" s="103">
        <v>1</v>
      </c>
      <c r="H3668" t="s">
        <v>1078</v>
      </c>
      <c r="I3668" s="103"/>
    </row>
    <row r="3669" spans="1:9" x14ac:dyDescent="0.3">
      <c r="A3669" t="s">
        <v>2159</v>
      </c>
      <c r="B3669" t="s">
        <v>51</v>
      </c>
      <c r="C3669" t="s">
        <v>353</v>
      </c>
      <c r="D3669" t="s">
        <v>1763</v>
      </c>
      <c r="E3669" s="103">
        <v>5.1078652354908688E-2</v>
      </c>
      <c r="F3669" s="103">
        <v>677931</v>
      </c>
      <c r="G3669" s="103">
        <v>1</v>
      </c>
      <c r="H3669" t="s">
        <v>1078</v>
      </c>
      <c r="I3669" s="103"/>
    </row>
    <row r="3670" spans="1:9" x14ac:dyDescent="0.3">
      <c r="A3670" t="s">
        <v>2160</v>
      </c>
      <c r="B3670" t="s">
        <v>51</v>
      </c>
      <c r="C3670" t="s">
        <v>353</v>
      </c>
      <c r="D3670" t="s">
        <v>1764</v>
      </c>
      <c r="E3670" s="103">
        <v>8.3105863914536456E-3</v>
      </c>
      <c r="F3670" s="103">
        <v>677931</v>
      </c>
      <c r="G3670" s="103">
        <v>1</v>
      </c>
      <c r="H3670" t="s">
        <v>1078</v>
      </c>
      <c r="I3670" s="103"/>
    </row>
    <row r="3671" spans="1:9" x14ac:dyDescent="0.3">
      <c r="A3671" t="s">
        <v>1238</v>
      </c>
      <c r="B3671" t="s">
        <v>51</v>
      </c>
      <c r="C3671" t="s">
        <v>353</v>
      </c>
      <c r="D3671" t="s">
        <v>340</v>
      </c>
      <c r="E3671" s="103">
        <v>3.9714294819572254E-2</v>
      </c>
      <c r="F3671" s="103">
        <v>677931</v>
      </c>
      <c r="G3671" s="103">
        <v>1</v>
      </c>
      <c r="H3671" t="s">
        <v>1078</v>
      </c>
      <c r="I3671" s="103"/>
    </row>
    <row r="3672" spans="1:9" x14ac:dyDescent="0.3">
      <c r="A3672" t="s">
        <v>1239</v>
      </c>
      <c r="B3672" t="s">
        <v>51</v>
      </c>
      <c r="C3672" t="s">
        <v>353</v>
      </c>
      <c r="D3672" t="s">
        <v>777</v>
      </c>
      <c r="E3672" s="103">
        <v>3.0126837647178648E-2</v>
      </c>
      <c r="F3672" s="103">
        <v>677931</v>
      </c>
      <c r="G3672" s="103">
        <v>1</v>
      </c>
      <c r="H3672" t="s">
        <v>1078</v>
      </c>
      <c r="I3672" s="103"/>
    </row>
    <row r="3673" spans="1:9" x14ac:dyDescent="0.3">
      <c r="A3673" t="s">
        <v>1240</v>
      </c>
      <c r="B3673" t="s">
        <v>51</v>
      </c>
      <c r="C3673" t="s">
        <v>353</v>
      </c>
      <c r="D3673" t="s">
        <v>776</v>
      </c>
      <c r="E3673" s="103">
        <v>6.2697890600197953E-2</v>
      </c>
      <c r="F3673" s="103">
        <v>677931</v>
      </c>
      <c r="G3673" s="103">
        <v>1</v>
      </c>
      <c r="H3673" t="s">
        <v>1078</v>
      </c>
      <c r="I3673" s="103"/>
    </row>
    <row r="3674" spans="1:9" x14ac:dyDescent="0.3">
      <c r="A3674" t="s">
        <v>4579</v>
      </c>
      <c r="B3674" t="s">
        <v>47</v>
      </c>
      <c r="C3674" t="s">
        <v>4351</v>
      </c>
      <c r="D3674" t="s">
        <v>54</v>
      </c>
      <c r="E3674" s="103">
        <v>1478</v>
      </c>
      <c r="F3674" s="103">
        <v>677931</v>
      </c>
      <c r="G3674" s="103">
        <v>1</v>
      </c>
      <c r="H3674" t="s">
        <v>54</v>
      </c>
      <c r="I3674" s="103"/>
    </row>
    <row r="3675" spans="1:9" x14ac:dyDescent="0.3">
      <c r="A3675" t="s">
        <v>4580</v>
      </c>
      <c r="B3675" t="s">
        <v>48</v>
      </c>
      <c r="C3675" t="s">
        <v>4351</v>
      </c>
      <c r="D3675" t="s">
        <v>54</v>
      </c>
      <c r="E3675" s="103">
        <v>92381779.765327424</v>
      </c>
      <c r="F3675" s="103">
        <v>677931</v>
      </c>
      <c r="G3675" s="103">
        <v>1</v>
      </c>
      <c r="H3675" t="s">
        <v>54</v>
      </c>
      <c r="I3675" s="103"/>
    </row>
    <row r="3676" spans="1:9" x14ac:dyDescent="0.3">
      <c r="A3676" t="s">
        <v>4581</v>
      </c>
      <c r="B3676" t="s">
        <v>49</v>
      </c>
      <c r="C3676" t="s">
        <v>4351</v>
      </c>
      <c r="D3676" t="s">
        <v>54</v>
      </c>
      <c r="E3676" s="103">
        <v>2.1801628779330052E-3</v>
      </c>
      <c r="F3676" s="103">
        <v>677931</v>
      </c>
      <c r="G3676" s="103">
        <v>1</v>
      </c>
      <c r="H3676" t="s">
        <v>54</v>
      </c>
      <c r="I3676" s="103"/>
    </row>
    <row r="3677" spans="1:9" x14ac:dyDescent="0.3">
      <c r="A3677" t="s">
        <v>4582</v>
      </c>
      <c r="B3677" t="s">
        <v>50</v>
      </c>
      <c r="C3677" t="s">
        <v>4351</v>
      </c>
      <c r="D3677" t="s">
        <v>54</v>
      </c>
      <c r="E3677" s="103">
        <v>136.27018054245553</v>
      </c>
      <c r="F3677" s="103">
        <v>677931</v>
      </c>
      <c r="G3677" s="103">
        <v>1</v>
      </c>
      <c r="H3677" t="s">
        <v>54</v>
      </c>
      <c r="I3677" s="103"/>
    </row>
    <row r="3678" spans="1:9" x14ac:dyDescent="0.3">
      <c r="A3678" t="s">
        <v>4583</v>
      </c>
      <c r="B3678" t="s">
        <v>51</v>
      </c>
      <c r="C3678" t="s">
        <v>4351</v>
      </c>
      <c r="D3678" t="s">
        <v>40</v>
      </c>
      <c r="E3678" s="103">
        <v>0.41265162559841823</v>
      </c>
      <c r="F3678" s="103">
        <v>677931</v>
      </c>
      <c r="G3678" s="103">
        <v>1</v>
      </c>
      <c r="H3678" t="s">
        <v>1078</v>
      </c>
      <c r="I3678" s="103"/>
    </row>
    <row r="3679" spans="1:9" x14ac:dyDescent="0.3">
      <c r="A3679" t="s">
        <v>6159</v>
      </c>
      <c r="B3679" t="s">
        <v>51</v>
      </c>
      <c r="C3679" t="s">
        <v>4351</v>
      </c>
      <c r="D3679" t="s">
        <v>5064</v>
      </c>
      <c r="E3679" s="103">
        <v>-0.22306565017809146</v>
      </c>
      <c r="F3679" s="103">
        <v>677931</v>
      </c>
      <c r="G3679" s="103">
        <v>1</v>
      </c>
      <c r="H3679" t="s">
        <v>1078</v>
      </c>
      <c r="I3679" s="103"/>
    </row>
    <row r="3680" spans="1:9" x14ac:dyDescent="0.3">
      <c r="A3680" t="s">
        <v>6160</v>
      </c>
      <c r="B3680" t="s">
        <v>51</v>
      </c>
      <c r="C3680" t="s">
        <v>4351</v>
      </c>
      <c r="D3680" t="s">
        <v>5065</v>
      </c>
      <c r="E3680" s="103">
        <v>-0.22332745603427059</v>
      </c>
      <c r="F3680" s="103">
        <v>677931</v>
      </c>
      <c r="G3680" s="103">
        <v>1</v>
      </c>
      <c r="H3680" t="s">
        <v>1078</v>
      </c>
      <c r="I3680" s="103"/>
    </row>
    <row r="3681" spans="1:9" x14ac:dyDescent="0.3">
      <c r="A3681" t="s">
        <v>6161</v>
      </c>
      <c r="B3681" t="s">
        <v>51</v>
      </c>
      <c r="C3681" t="s">
        <v>4351</v>
      </c>
      <c r="D3681" t="s">
        <v>5066</v>
      </c>
      <c r="E3681" s="103">
        <v>-0.22332745603427059</v>
      </c>
      <c r="F3681" s="103">
        <v>677931</v>
      </c>
      <c r="G3681" s="103">
        <v>1</v>
      </c>
      <c r="H3681" t="s">
        <v>1078</v>
      </c>
      <c r="I3681" s="103"/>
    </row>
    <row r="3682" spans="1:9" x14ac:dyDescent="0.3">
      <c r="A3682" t="s">
        <v>4584</v>
      </c>
      <c r="B3682" t="s">
        <v>51</v>
      </c>
      <c r="C3682" t="s">
        <v>4351</v>
      </c>
      <c r="D3682" t="s">
        <v>42</v>
      </c>
      <c r="E3682" s="103">
        <v>-0.22341024836521112</v>
      </c>
      <c r="F3682" s="103">
        <v>677931</v>
      </c>
      <c r="G3682" s="103">
        <v>1</v>
      </c>
      <c r="H3682" t="s">
        <v>1078</v>
      </c>
      <c r="I3682" s="103"/>
    </row>
    <row r="3683" spans="1:9" x14ac:dyDescent="0.3">
      <c r="A3683" t="s">
        <v>4585</v>
      </c>
      <c r="B3683" t="s">
        <v>51</v>
      </c>
      <c r="C3683" t="s">
        <v>4351</v>
      </c>
      <c r="D3683" t="s">
        <v>1763</v>
      </c>
      <c r="E3683" s="103">
        <v>-8.8851707107186262E-2</v>
      </c>
      <c r="F3683" s="103">
        <v>677931</v>
      </c>
      <c r="G3683" s="103">
        <v>1</v>
      </c>
      <c r="H3683" t="s">
        <v>1078</v>
      </c>
      <c r="I3683" s="103"/>
    </row>
    <row r="3684" spans="1:9" x14ac:dyDescent="0.3">
      <c r="A3684" t="s">
        <v>4586</v>
      </c>
      <c r="B3684" t="s">
        <v>51</v>
      </c>
      <c r="C3684" t="s">
        <v>4351</v>
      </c>
      <c r="D3684" t="s">
        <v>1764</v>
      </c>
      <c r="E3684" s="103">
        <v>-0.12989650280026713</v>
      </c>
      <c r="F3684" s="103">
        <v>677931</v>
      </c>
      <c r="G3684" s="103">
        <v>1</v>
      </c>
      <c r="H3684" t="s">
        <v>1078</v>
      </c>
      <c r="I3684" s="103"/>
    </row>
    <row r="3685" spans="1:9" x14ac:dyDescent="0.3">
      <c r="A3685" t="s">
        <v>4587</v>
      </c>
      <c r="B3685" t="s">
        <v>51</v>
      </c>
      <c r="C3685" t="s">
        <v>4351</v>
      </c>
      <c r="D3685" t="s">
        <v>340</v>
      </c>
      <c r="E3685" s="103">
        <v>1.9977610625304475E-2</v>
      </c>
      <c r="F3685" s="103">
        <v>677931</v>
      </c>
      <c r="G3685" s="103">
        <v>1</v>
      </c>
      <c r="H3685" t="s">
        <v>1078</v>
      </c>
      <c r="I3685" s="103"/>
    </row>
    <row r="3686" spans="1:9" x14ac:dyDescent="0.3">
      <c r="A3686" t="s">
        <v>4588</v>
      </c>
      <c r="B3686" t="s">
        <v>51</v>
      </c>
      <c r="C3686" t="s">
        <v>4351</v>
      </c>
      <c r="D3686" t="s">
        <v>777</v>
      </c>
      <c r="E3686" s="103">
        <v>0.10089092707905456</v>
      </c>
      <c r="F3686" s="103">
        <v>677931</v>
      </c>
      <c r="G3686" s="103">
        <v>1</v>
      </c>
      <c r="H3686" t="s">
        <v>1078</v>
      </c>
      <c r="I3686" s="103"/>
    </row>
    <row r="3687" spans="1:9" x14ac:dyDescent="0.3">
      <c r="A3687" t="s">
        <v>4589</v>
      </c>
      <c r="B3687" t="s">
        <v>51</v>
      </c>
      <c r="C3687" t="s">
        <v>4351</v>
      </c>
      <c r="D3687" t="s">
        <v>776</v>
      </c>
      <c r="E3687" s="103">
        <v>0.26696822293451278</v>
      </c>
      <c r="F3687" s="103">
        <v>677931</v>
      </c>
      <c r="G3687" s="103">
        <v>1</v>
      </c>
      <c r="H3687" t="s">
        <v>1078</v>
      </c>
      <c r="I3687" s="103"/>
    </row>
    <row r="3688" spans="1:9" x14ac:dyDescent="0.3">
      <c r="A3688" t="s">
        <v>4564</v>
      </c>
      <c r="B3688" t="s">
        <v>47</v>
      </c>
      <c r="C3688" t="s">
        <v>4352</v>
      </c>
      <c r="D3688" t="s">
        <v>54</v>
      </c>
      <c r="E3688" s="103">
        <v>0</v>
      </c>
      <c r="F3688" s="103">
        <v>677931</v>
      </c>
      <c r="G3688" s="103">
        <v>1</v>
      </c>
      <c r="H3688" t="s">
        <v>54</v>
      </c>
      <c r="I3688" s="103"/>
    </row>
    <row r="3689" spans="1:9" x14ac:dyDescent="0.3">
      <c r="A3689" t="s">
        <v>4565</v>
      </c>
      <c r="B3689" t="s">
        <v>48</v>
      </c>
      <c r="C3689" t="s">
        <v>4352</v>
      </c>
      <c r="D3689" t="s">
        <v>54</v>
      </c>
      <c r="E3689" s="103">
        <v>0</v>
      </c>
      <c r="F3689" s="103">
        <v>677931</v>
      </c>
      <c r="G3689" s="103">
        <v>1</v>
      </c>
      <c r="H3689" t="s">
        <v>54</v>
      </c>
      <c r="I3689" s="103"/>
    </row>
    <row r="3690" spans="1:9" x14ac:dyDescent="0.3">
      <c r="A3690" t="s">
        <v>4566</v>
      </c>
      <c r="B3690" t="s">
        <v>49</v>
      </c>
      <c r="C3690" t="s">
        <v>4352</v>
      </c>
      <c r="D3690" t="s">
        <v>54</v>
      </c>
      <c r="E3690" s="103">
        <v>0</v>
      </c>
      <c r="F3690" s="103">
        <v>677931</v>
      </c>
      <c r="G3690" s="103">
        <v>1</v>
      </c>
      <c r="H3690" t="s">
        <v>54</v>
      </c>
      <c r="I3690" s="103"/>
    </row>
    <row r="3691" spans="1:9" x14ac:dyDescent="0.3">
      <c r="A3691" t="s">
        <v>4567</v>
      </c>
      <c r="B3691" t="s">
        <v>50</v>
      </c>
      <c r="C3691" t="s">
        <v>4352</v>
      </c>
      <c r="D3691" t="s">
        <v>54</v>
      </c>
      <c r="E3691" s="103">
        <v>0</v>
      </c>
      <c r="F3691" s="103">
        <v>677931</v>
      </c>
      <c r="G3691" s="103">
        <v>1</v>
      </c>
      <c r="H3691" t="s">
        <v>54</v>
      </c>
      <c r="I3691" s="103"/>
    </row>
    <row r="3692" spans="1:9" x14ac:dyDescent="0.3">
      <c r="A3692" t="s">
        <v>4568</v>
      </c>
      <c r="B3692" t="s">
        <v>47</v>
      </c>
      <c r="C3692" t="s">
        <v>4353</v>
      </c>
      <c r="D3692" t="s">
        <v>54</v>
      </c>
      <c r="E3692" s="103">
        <v>1258</v>
      </c>
      <c r="F3692" s="103">
        <v>677931</v>
      </c>
      <c r="G3692" s="103">
        <v>1</v>
      </c>
      <c r="H3692" t="s">
        <v>54</v>
      </c>
      <c r="I3692" s="103"/>
    </row>
    <row r="3693" spans="1:9" x14ac:dyDescent="0.3">
      <c r="A3693" t="s">
        <v>4569</v>
      </c>
      <c r="B3693" t="s">
        <v>48</v>
      </c>
      <c r="C3693" t="s">
        <v>4353</v>
      </c>
      <c r="D3693" t="s">
        <v>54</v>
      </c>
      <c r="E3693" s="103">
        <v>4075604.4494628906</v>
      </c>
      <c r="F3693" s="103">
        <v>677931</v>
      </c>
      <c r="G3693" s="103">
        <v>1</v>
      </c>
      <c r="H3693" t="s">
        <v>54</v>
      </c>
      <c r="I3693" s="103"/>
    </row>
    <row r="3694" spans="1:9" x14ac:dyDescent="0.3">
      <c r="A3694" t="s">
        <v>4570</v>
      </c>
      <c r="B3694" t="s">
        <v>49</v>
      </c>
      <c r="C3694" t="s">
        <v>4353</v>
      </c>
      <c r="D3694" t="s">
        <v>54</v>
      </c>
      <c r="E3694" s="103">
        <v>1.8556460760755888E-3</v>
      </c>
      <c r="F3694" s="103">
        <v>677931</v>
      </c>
      <c r="G3694" s="103">
        <v>1</v>
      </c>
      <c r="H3694" t="s">
        <v>54</v>
      </c>
      <c r="I3694" s="103"/>
    </row>
    <row r="3695" spans="1:9" x14ac:dyDescent="0.3">
      <c r="A3695" t="s">
        <v>4571</v>
      </c>
      <c r="B3695" t="s">
        <v>50</v>
      </c>
      <c r="C3695" t="s">
        <v>4353</v>
      </c>
      <c r="D3695" t="s">
        <v>54</v>
      </c>
      <c r="E3695" s="103">
        <v>6.0118278253434205</v>
      </c>
      <c r="F3695" s="103">
        <v>677931</v>
      </c>
      <c r="G3695" s="103">
        <v>1</v>
      </c>
      <c r="H3695" t="s">
        <v>54</v>
      </c>
      <c r="I3695" s="103"/>
    </row>
    <row r="3696" spans="1:9" x14ac:dyDescent="0.3">
      <c r="A3696" t="s">
        <v>4572</v>
      </c>
      <c r="B3696" t="s">
        <v>51</v>
      </c>
      <c r="C3696" t="s">
        <v>4353</v>
      </c>
      <c r="D3696" t="s">
        <v>40</v>
      </c>
      <c r="E3696" s="103">
        <v>1.684520444782615E-2</v>
      </c>
      <c r="F3696" s="103">
        <v>677931</v>
      </c>
      <c r="G3696" s="103">
        <v>1</v>
      </c>
      <c r="H3696" t="s">
        <v>1078</v>
      </c>
      <c r="I3696" s="103"/>
    </row>
    <row r="3697" spans="1:9" x14ac:dyDescent="0.3">
      <c r="A3697" t="s">
        <v>6162</v>
      </c>
      <c r="B3697" t="s">
        <v>51</v>
      </c>
      <c r="C3697" t="s">
        <v>4353</v>
      </c>
      <c r="D3697" t="s">
        <v>5064</v>
      </c>
      <c r="E3697" s="103">
        <v>1.7152795111922126E-2</v>
      </c>
      <c r="F3697" s="103">
        <v>677931</v>
      </c>
      <c r="G3697" s="103">
        <v>1</v>
      </c>
      <c r="H3697" t="s">
        <v>1078</v>
      </c>
      <c r="I3697" s="103"/>
    </row>
    <row r="3698" spans="1:9" x14ac:dyDescent="0.3">
      <c r="A3698" t="s">
        <v>6163</v>
      </c>
      <c r="B3698" t="s">
        <v>51</v>
      </c>
      <c r="C3698" t="s">
        <v>4353</v>
      </c>
      <c r="D3698" t="s">
        <v>5065</v>
      </c>
      <c r="E3698" s="103">
        <v>1.684520444782615E-2</v>
      </c>
      <c r="F3698" s="103">
        <v>677931</v>
      </c>
      <c r="G3698" s="103">
        <v>1</v>
      </c>
      <c r="H3698" t="s">
        <v>1078</v>
      </c>
      <c r="I3698" s="103"/>
    </row>
    <row r="3699" spans="1:9" x14ac:dyDescent="0.3">
      <c r="A3699" t="s">
        <v>6164</v>
      </c>
      <c r="B3699" t="s">
        <v>51</v>
      </c>
      <c r="C3699" t="s">
        <v>4353</v>
      </c>
      <c r="D3699" t="s">
        <v>5066</v>
      </c>
      <c r="E3699" s="103">
        <v>1.684520444782615E-2</v>
      </c>
      <c r="F3699" s="103">
        <v>677931</v>
      </c>
      <c r="G3699" s="103">
        <v>1</v>
      </c>
      <c r="H3699" t="s">
        <v>1078</v>
      </c>
      <c r="I3699" s="103"/>
    </row>
    <row r="3700" spans="1:9" x14ac:dyDescent="0.3">
      <c r="A3700" t="s">
        <v>4573</v>
      </c>
      <c r="B3700" t="s">
        <v>51</v>
      </c>
      <c r="C3700" t="s">
        <v>4353</v>
      </c>
      <c r="D3700" t="s">
        <v>42</v>
      </c>
      <c r="E3700" s="103">
        <v>1.6747933330870563E-2</v>
      </c>
      <c r="F3700" s="103">
        <v>677931</v>
      </c>
      <c r="G3700" s="103">
        <v>1</v>
      </c>
      <c r="H3700" t="s">
        <v>1078</v>
      </c>
      <c r="I3700" s="103"/>
    </row>
    <row r="3701" spans="1:9" x14ac:dyDescent="0.3">
      <c r="A3701" t="s">
        <v>4574</v>
      </c>
      <c r="B3701" t="s">
        <v>51</v>
      </c>
      <c r="C3701" t="s">
        <v>4353</v>
      </c>
      <c r="D3701" t="s">
        <v>1763</v>
      </c>
      <c r="E3701" s="103">
        <v>1.7729254339171004E-2</v>
      </c>
      <c r="F3701" s="103">
        <v>677931</v>
      </c>
      <c r="G3701" s="103">
        <v>1</v>
      </c>
      <c r="H3701" t="s">
        <v>1078</v>
      </c>
      <c r="I3701" s="103"/>
    </row>
    <row r="3702" spans="1:9" x14ac:dyDescent="0.3">
      <c r="A3702" t="s">
        <v>4575</v>
      </c>
      <c r="B3702" t="s">
        <v>51</v>
      </c>
      <c r="C3702" t="s">
        <v>4353</v>
      </c>
      <c r="D3702" t="s">
        <v>1764</v>
      </c>
      <c r="E3702" s="103">
        <v>4.8887747538451281E-3</v>
      </c>
      <c r="F3702" s="103">
        <v>677931</v>
      </c>
      <c r="G3702" s="103">
        <v>1</v>
      </c>
      <c r="H3702" t="s">
        <v>1078</v>
      </c>
      <c r="I3702" s="103"/>
    </row>
    <row r="3703" spans="1:9" x14ac:dyDescent="0.3">
      <c r="A3703" t="s">
        <v>4576</v>
      </c>
      <c r="B3703" t="s">
        <v>51</v>
      </c>
      <c r="C3703" t="s">
        <v>4353</v>
      </c>
      <c r="D3703" t="s">
        <v>340</v>
      </c>
      <c r="E3703" s="103">
        <v>1.7286668315332054E-2</v>
      </c>
      <c r="F3703" s="103">
        <v>677931</v>
      </c>
      <c r="G3703" s="103">
        <v>1</v>
      </c>
      <c r="H3703" t="s">
        <v>1078</v>
      </c>
      <c r="I3703" s="103"/>
    </row>
    <row r="3704" spans="1:9" x14ac:dyDescent="0.3">
      <c r="A3704" t="s">
        <v>4577</v>
      </c>
      <c r="B3704" t="s">
        <v>51</v>
      </c>
      <c r="C3704" t="s">
        <v>4353</v>
      </c>
      <c r="D3704" t="s">
        <v>777</v>
      </c>
      <c r="E3704" s="103">
        <v>7.2057684957523484E-3</v>
      </c>
      <c r="F3704" s="103">
        <v>677931</v>
      </c>
      <c r="G3704" s="103">
        <v>1</v>
      </c>
      <c r="H3704" t="s">
        <v>1078</v>
      </c>
      <c r="I3704" s="103"/>
    </row>
    <row r="3705" spans="1:9" x14ac:dyDescent="0.3">
      <c r="A3705" t="s">
        <v>4578</v>
      </c>
      <c r="B3705" t="s">
        <v>51</v>
      </c>
      <c r="C3705" t="s">
        <v>4353</v>
      </c>
      <c r="D3705" t="s">
        <v>776</v>
      </c>
      <c r="E3705" s="103">
        <v>1.5062310603424956E-2</v>
      </c>
      <c r="F3705" s="103">
        <v>677931</v>
      </c>
      <c r="G3705" s="103">
        <v>1</v>
      </c>
      <c r="H3705" t="s">
        <v>1078</v>
      </c>
      <c r="I3705" s="103"/>
    </row>
    <row r="3706" spans="1:9" x14ac:dyDescent="0.3">
      <c r="A3706" t="s">
        <v>7487</v>
      </c>
      <c r="B3706" t="s">
        <v>47</v>
      </c>
      <c r="C3706" t="s">
        <v>7386</v>
      </c>
      <c r="D3706" t="s">
        <v>54</v>
      </c>
      <c r="E3706" s="103">
        <v>0</v>
      </c>
      <c r="F3706" s="103">
        <v>677931</v>
      </c>
      <c r="G3706" s="103">
        <v>1</v>
      </c>
      <c r="H3706" t="s">
        <v>54</v>
      </c>
      <c r="I3706" s="103"/>
    </row>
    <row r="3707" spans="1:9" x14ac:dyDescent="0.3">
      <c r="A3707" t="s">
        <v>7488</v>
      </c>
      <c r="B3707" t="s">
        <v>48</v>
      </c>
      <c r="C3707" t="s">
        <v>7386</v>
      </c>
      <c r="D3707" t="s">
        <v>54</v>
      </c>
      <c r="E3707" s="103">
        <v>0</v>
      </c>
      <c r="F3707" s="103">
        <v>677931</v>
      </c>
      <c r="G3707" s="103">
        <v>1</v>
      </c>
      <c r="H3707" t="s">
        <v>54</v>
      </c>
      <c r="I3707" s="103"/>
    </row>
    <row r="3708" spans="1:9" x14ac:dyDescent="0.3">
      <c r="A3708" t="s">
        <v>7489</v>
      </c>
      <c r="B3708" t="s">
        <v>49</v>
      </c>
      <c r="C3708" t="s">
        <v>7386</v>
      </c>
      <c r="D3708" t="s">
        <v>54</v>
      </c>
      <c r="E3708" s="103">
        <v>0</v>
      </c>
      <c r="F3708" s="103">
        <v>677931</v>
      </c>
      <c r="G3708" s="103">
        <v>1</v>
      </c>
      <c r="H3708" t="s">
        <v>54</v>
      </c>
      <c r="I3708" s="103"/>
    </row>
    <row r="3709" spans="1:9" x14ac:dyDescent="0.3">
      <c r="A3709" t="s">
        <v>7490</v>
      </c>
      <c r="B3709" t="s">
        <v>50</v>
      </c>
      <c r="C3709" t="s">
        <v>7386</v>
      </c>
      <c r="D3709" t="s">
        <v>54</v>
      </c>
      <c r="E3709" s="103">
        <v>0</v>
      </c>
      <c r="F3709" s="103">
        <v>677931</v>
      </c>
      <c r="G3709" s="103">
        <v>1</v>
      </c>
      <c r="H3709" t="s">
        <v>54</v>
      </c>
      <c r="I3709" s="103"/>
    </row>
    <row r="3710" spans="1:9" x14ac:dyDescent="0.3">
      <c r="A3710" t="s">
        <v>88</v>
      </c>
      <c r="B3710" t="s">
        <v>47</v>
      </c>
      <c r="C3710" t="s">
        <v>35</v>
      </c>
      <c r="D3710" t="s">
        <v>54</v>
      </c>
      <c r="E3710" s="103">
        <v>0</v>
      </c>
      <c r="F3710" s="103">
        <v>678258</v>
      </c>
      <c r="G3710" s="103">
        <v>2</v>
      </c>
      <c r="H3710" t="s">
        <v>54</v>
      </c>
      <c r="I3710" s="103"/>
    </row>
    <row r="3711" spans="1:9" x14ac:dyDescent="0.3">
      <c r="A3711" t="s">
        <v>89</v>
      </c>
      <c r="B3711" t="s">
        <v>48</v>
      </c>
      <c r="C3711" t="s">
        <v>35</v>
      </c>
      <c r="D3711" t="s">
        <v>54</v>
      </c>
      <c r="E3711" s="103">
        <v>0</v>
      </c>
      <c r="F3711" s="103">
        <v>678258</v>
      </c>
      <c r="G3711" s="103">
        <v>2</v>
      </c>
      <c r="H3711" t="s">
        <v>54</v>
      </c>
      <c r="I3711" s="103"/>
    </row>
    <row r="3712" spans="1:9" x14ac:dyDescent="0.3">
      <c r="A3712" t="s">
        <v>90</v>
      </c>
      <c r="B3712" t="s">
        <v>49</v>
      </c>
      <c r="C3712" t="s">
        <v>35</v>
      </c>
      <c r="D3712" t="s">
        <v>54</v>
      </c>
      <c r="E3712" s="103">
        <v>0</v>
      </c>
      <c r="F3712" s="103">
        <v>678258</v>
      </c>
      <c r="G3712" s="103">
        <v>2</v>
      </c>
      <c r="H3712" t="s">
        <v>54</v>
      </c>
      <c r="I3712" s="103"/>
    </row>
    <row r="3713" spans="1:9" x14ac:dyDescent="0.3">
      <c r="A3713" t="s">
        <v>91</v>
      </c>
      <c r="B3713" t="s">
        <v>50</v>
      </c>
      <c r="C3713" t="s">
        <v>35</v>
      </c>
      <c r="D3713" t="s">
        <v>54</v>
      </c>
      <c r="E3713" s="103">
        <v>0</v>
      </c>
      <c r="F3713" s="103">
        <v>678258</v>
      </c>
      <c r="G3713" s="103">
        <v>2</v>
      </c>
      <c r="H3713" t="s">
        <v>54</v>
      </c>
      <c r="I3713" s="103"/>
    </row>
    <row r="3714" spans="1:9" x14ac:dyDescent="0.3">
      <c r="A3714" t="s">
        <v>4954</v>
      </c>
      <c r="B3714" t="s">
        <v>47</v>
      </c>
      <c r="C3714" t="s">
        <v>4868</v>
      </c>
      <c r="D3714" t="s">
        <v>54</v>
      </c>
      <c r="E3714" s="103">
        <v>7750</v>
      </c>
      <c r="F3714" s="103">
        <v>678258</v>
      </c>
      <c r="G3714" s="103">
        <v>2</v>
      </c>
      <c r="H3714" t="s">
        <v>54</v>
      </c>
      <c r="I3714" s="103"/>
    </row>
    <row r="3715" spans="1:9" x14ac:dyDescent="0.3">
      <c r="A3715" t="s">
        <v>4955</v>
      </c>
      <c r="B3715" t="s">
        <v>48</v>
      </c>
      <c r="C3715" t="s">
        <v>4868</v>
      </c>
      <c r="D3715" t="s">
        <v>54</v>
      </c>
      <c r="E3715" s="103">
        <v>16770806.187942505</v>
      </c>
      <c r="F3715" s="103">
        <v>678258</v>
      </c>
      <c r="G3715" s="103">
        <v>2</v>
      </c>
      <c r="H3715" t="s">
        <v>54</v>
      </c>
      <c r="I3715" s="103"/>
    </row>
    <row r="3716" spans="1:9" x14ac:dyDescent="0.3">
      <c r="A3716" t="s">
        <v>4956</v>
      </c>
      <c r="B3716" t="s">
        <v>49</v>
      </c>
      <c r="C3716" t="s">
        <v>4868</v>
      </c>
      <c r="D3716" t="s">
        <v>54</v>
      </c>
      <c r="E3716" s="103">
        <v>1.14263303934491E-2</v>
      </c>
      <c r="F3716" s="103">
        <v>678258</v>
      </c>
      <c r="G3716" s="103">
        <v>2</v>
      </c>
      <c r="H3716" t="s">
        <v>54</v>
      </c>
      <c r="I3716" s="103"/>
    </row>
    <row r="3717" spans="1:9" x14ac:dyDescent="0.3">
      <c r="A3717" t="s">
        <v>4957</v>
      </c>
      <c r="B3717" t="s">
        <v>50</v>
      </c>
      <c r="C3717" t="s">
        <v>4868</v>
      </c>
      <c r="D3717" t="s">
        <v>54</v>
      </c>
      <c r="E3717" s="103">
        <v>24.726293221668605</v>
      </c>
      <c r="F3717" s="103">
        <v>678258</v>
      </c>
      <c r="G3717" s="103">
        <v>2</v>
      </c>
      <c r="H3717" t="s">
        <v>54</v>
      </c>
      <c r="I3717" s="103"/>
    </row>
    <row r="3718" spans="1:9" x14ac:dyDescent="0.3">
      <c r="A3718" t="s">
        <v>4958</v>
      </c>
      <c r="B3718" t="s">
        <v>51</v>
      </c>
      <c r="C3718" t="s">
        <v>4868</v>
      </c>
      <c r="D3718" t="s">
        <v>40</v>
      </c>
      <c r="E3718" s="103">
        <v>5.9866835926996667E-3</v>
      </c>
      <c r="F3718" s="103">
        <v>678258</v>
      </c>
      <c r="G3718" s="103">
        <v>2</v>
      </c>
      <c r="H3718" t="s">
        <v>1078</v>
      </c>
      <c r="I3718" s="103"/>
    </row>
    <row r="3719" spans="1:9" x14ac:dyDescent="0.3">
      <c r="A3719" t="s">
        <v>6390</v>
      </c>
      <c r="B3719" t="s">
        <v>51</v>
      </c>
      <c r="C3719" t="s">
        <v>4868</v>
      </c>
      <c r="D3719" t="s">
        <v>5064</v>
      </c>
      <c r="E3719" s="103">
        <v>6.033315261928112E-3</v>
      </c>
      <c r="F3719" s="103">
        <v>678258</v>
      </c>
      <c r="G3719" s="103">
        <v>2</v>
      </c>
      <c r="H3719" t="s">
        <v>1078</v>
      </c>
      <c r="I3719" s="103"/>
    </row>
    <row r="3720" spans="1:9" x14ac:dyDescent="0.3">
      <c r="A3720" t="s">
        <v>6391</v>
      </c>
      <c r="B3720" t="s">
        <v>51</v>
      </c>
      <c r="C3720" t="s">
        <v>4868</v>
      </c>
      <c r="D3720" t="s">
        <v>5065</v>
      </c>
      <c r="E3720" s="103">
        <v>5.9866835926996667E-3</v>
      </c>
      <c r="F3720" s="103">
        <v>678258</v>
      </c>
      <c r="G3720" s="103">
        <v>2</v>
      </c>
      <c r="H3720" t="s">
        <v>1078</v>
      </c>
      <c r="I3720" s="103"/>
    </row>
    <row r="3721" spans="1:9" x14ac:dyDescent="0.3">
      <c r="A3721" t="s">
        <v>6392</v>
      </c>
      <c r="B3721" t="s">
        <v>51</v>
      </c>
      <c r="C3721" t="s">
        <v>4868</v>
      </c>
      <c r="D3721" t="s">
        <v>5066</v>
      </c>
      <c r="E3721" s="103">
        <v>5.9866835926996667E-3</v>
      </c>
      <c r="F3721" s="103">
        <v>678258</v>
      </c>
      <c r="G3721" s="103">
        <v>2</v>
      </c>
      <c r="H3721" t="s">
        <v>1078</v>
      </c>
      <c r="I3721" s="103"/>
    </row>
    <row r="3722" spans="1:9" x14ac:dyDescent="0.3">
      <c r="A3722" t="s">
        <v>4959</v>
      </c>
      <c r="B3722" t="s">
        <v>51</v>
      </c>
      <c r="C3722" t="s">
        <v>4868</v>
      </c>
      <c r="D3722" t="s">
        <v>42</v>
      </c>
      <c r="E3722" s="103">
        <v>5.715756812865202E-3</v>
      </c>
      <c r="F3722" s="103">
        <v>678258</v>
      </c>
      <c r="G3722" s="103">
        <v>2</v>
      </c>
      <c r="H3722" t="s">
        <v>1078</v>
      </c>
      <c r="I3722" s="103"/>
    </row>
    <row r="3723" spans="1:9" x14ac:dyDescent="0.3">
      <c r="A3723" t="s">
        <v>4960</v>
      </c>
      <c r="B3723" t="s">
        <v>51</v>
      </c>
      <c r="C3723" t="s">
        <v>4868</v>
      </c>
      <c r="D3723" t="s">
        <v>1763</v>
      </c>
      <c r="E3723" s="103">
        <v>5.8031749113192331E-3</v>
      </c>
      <c r="F3723" s="103">
        <v>678258</v>
      </c>
      <c r="G3723" s="103">
        <v>2</v>
      </c>
      <c r="H3723" t="s">
        <v>1078</v>
      </c>
      <c r="I3723" s="103"/>
    </row>
    <row r="3724" spans="1:9" x14ac:dyDescent="0.3">
      <c r="A3724" t="s">
        <v>4961</v>
      </c>
      <c r="B3724" t="s">
        <v>51</v>
      </c>
      <c r="C3724" t="s">
        <v>4868</v>
      </c>
      <c r="D3724" t="s">
        <v>1764</v>
      </c>
      <c r="E3724" s="103">
        <v>1.559333600557498E-3</v>
      </c>
      <c r="F3724" s="103">
        <v>678258</v>
      </c>
      <c r="G3724" s="103">
        <v>2</v>
      </c>
      <c r="H3724" t="s">
        <v>1078</v>
      </c>
      <c r="I3724" s="103"/>
    </row>
    <row r="3725" spans="1:9" x14ac:dyDescent="0.3">
      <c r="A3725" t="s">
        <v>4962</v>
      </c>
      <c r="B3725" t="s">
        <v>51</v>
      </c>
      <c r="C3725" t="s">
        <v>4868</v>
      </c>
      <c r="D3725" t="s">
        <v>340</v>
      </c>
      <c r="E3725" s="103">
        <v>5.8702274508544436E-3</v>
      </c>
      <c r="F3725" s="103">
        <v>678258</v>
      </c>
      <c r="G3725" s="103">
        <v>2</v>
      </c>
      <c r="H3725" t="s">
        <v>1078</v>
      </c>
      <c r="I3725" s="103"/>
    </row>
    <row r="3726" spans="1:9" x14ac:dyDescent="0.3">
      <c r="A3726" t="s">
        <v>4963</v>
      </c>
      <c r="B3726" t="s">
        <v>51</v>
      </c>
      <c r="C3726" t="s">
        <v>4868</v>
      </c>
      <c r="D3726" t="s">
        <v>777</v>
      </c>
      <c r="E3726" s="103">
        <v>3.5524174318320007E-3</v>
      </c>
      <c r="F3726" s="103">
        <v>678258</v>
      </c>
      <c r="G3726" s="103">
        <v>2</v>
      </c>
      <c r="H3726" t="s">
        <v>1078</v>
      </c>
      <c r="I3726" s="103"/>
    </row>
    <row r="3727" spans="1:9" x14ac:dyDescent="0.3">
      <c r="A3727" t="s">
        <v>4964</v>
      </c>
      <c r="B3727" t="s">
        <v>51</v>
      </c>
      <c r="C3727" t="s">
        <v>4868</v>
      </c>
      <c r="D3727" t="s">
        <v>776</v>
      </c>
      <c r="E3727" s="103">
        <v>9.2795743114934461E-3</v>
      </c>
      <c r="F3727" s="103">
        <v>678258</v>
      </c>
      <c r="G3727" s="103">
        <v>2</v>
      </c>
      <c r="H3727" t="s">
        <v>1078</v>
      </c>
      <c r="I3727" s="103"/>
    </row>
    <row r="3728" spans="1:9" x14ac:dyDescent="0.3">
      <c r="A3728" t="s">
        <v>98</v>
      </c>
      <c r="B3728" t="s">
        <v>47</v>
      </c>
      <c r="C3728" t="s">
        <v>36</v>
      </c>
      <c r="D3728" t="s">
        <v>54</v>
      </c>
      <c r="E3728" s="103">
        <v>181423</v>
      </c>
      <c r="F3728" s="103">
        <v>678258</v>
      </c>
      <c r="G3728" s="103">
        <v>2</v>
      </c>
      <c r="H3728" t="s">
        <v>54</v>
      </c>
      <c r="I3728" s="103"/>
    </row>
    <row r="3729" spans="1:9" x14ac:dyDescent="0.3">
      <c r="A3729" t="s">
        <v>99</v>
      </c>
      <c r="B3729" t="s">
        <v>48</v>
      </c>
      <c r="C3729" t="s">
        <v>36</v>
      </c>
      <c r="D3729" t="s">
        <v>54</v>
      </c>
      <c r="E3729" s="103">
        <v>6699729951.2930002</v>
      </c>
      <c r="F3729" s="103">
        <v>678258</v>
      </c>
      <c r="G3729" s="103">
        <v>2</v>
      </c>
      <c r="H3729" t="s">
        <v>54</v>
      </c>
      <c r="I3729" s="103"/>
    </row>
    <row r="3730" spans="1:9" x14ac:dyDescent="0.3">
      <c r="A3730" t="s">
        <v>100</v>
      </c>
      <c r="B3730" t="s">
        <v>49</v>
      </c>
      <c r="C3730" t="s">
        <v>36</v>
      </c>
      <c r="D3730" t="s">
        <v>54</v>
      </c>
      <c r="E3730" s="103">
        <v>0.2674837598671892</v>
      </c>
      <c r="F3730" s="103">
        <v>678258</v>
      </c>
      <c r="G3730" s="103">
        <v>2</v>
      </c>
      <c r="H3730" t="s">
        <v>54</v>
      </c>
      <c r="I3730" s="103"/>
    </row>
    <row r="3731" spans="1:9" x14ac:dyDescent="0.3">
      <c r="A3731" t="s">
        <v>101</v>
      </c>
      <c r="B3731" t="s">
        <v>50</v>
      </c>
      <c r="C3731" t="s">
        <v>36</v>
      </c>
      <c r="D3731" t="s">
        <v>54</v>
      </c>
      <c r="E3731" s="103">
        <v>9877.8487703690935</v>
      </c>
      <c r="F3731" s="103">
        <v>678258</v>
      </c>
      <c r="G3731" s="103">
        <v>2</v>
      </c>
      <c r="H3731" t="s">
        <v>54</v>
      </c>
      <c r="I3731" s="103"/>
    </row>
    <row r="3732" spans="1:9" x14ac:dyDescent="0.3">
      <c r="A3732" t="s">
        <v>1281</v>
      </c>
      <c r="B3732" t="s">
        <v>51</v>
      </c>
      <c r="C3732" t="s">
        <v>36</v>
      </c>
      <c r="D3732" t="s">
        <v>40</v>
      </c>
      <c r="E3732" s="103">
        <v>0.11926866770293156</v>
      </c>
      <c r="F3732" s="103">
        <v>678258</v>
      </c>
      <c r="G3732" s="103">
        <v>2</v>
      </c>
      <c r="H3732" t="s">
        <v>1078</v>
      </c>
      <c r="I3732" s="103"/>
    </row>
    <row r="3733" spans="1:9" x14ac:dyDescent="0.3">
      <c r="A3733" t="s">
        <v>6282</v>
      </c>
      <c r="B3733" t="s">
        <v>51</v>
      </c>
      <c r="C3733" t="s">
        <v>36</v>
      </c>
      <c r="D3733" t="s">
        <v>5064</v>
      </c>
      <c r="E3733" s="103">
        <v>0.11938004617008105</v>
      </c>
      <c r="F3733" s="103">
        <v>678258</v>
      </c>
      <c r="G3733" s="103">
        <v>2</v>
      </c>
      <c r="H3733" t="s">
        <v>1078</v>
      </c>
      <c r="I3733" s="103"/>
    </row>
    <row r="3734" spans="1:9" x14ac:dyDescent="0.3">
      <c r="A3734" t="s">
        <v>6283</v>
      </c>
      <c r="B3734" t="s">
        <v>51</v>
      </c>
      <c r="C3734" t="s">
        <v>36</v>
      </c>
      <c r="D3734" t="s">
        <v>5065</v>
      </c>
      <c r="E3734" s="103">
        <v>0.11926866770293156</v>
      </c>
      <c r="F3734" s="103">
        <v>678258</v>
      </c>
      <c r="G3734" s="103">
        <v>2</v>
      </c>
      <c r="H3734" t="s">
        <v>1078</v>
      </c>
      <c r="I3734" s="103"/>
    </row>
    <row r="3735" spans="1:9" x14ac:dyDescent="0.3">
      <c r="A3735" t="s">
        <v>6284</v>
      </c>
      <c r="B3735" t="s">
        <v>51</v>
      </c>
      <c r="C3735" t="s">
        <v>36</v>
      </c>
      <c r="D3735" t="s">
        <v>5066</v>
      </c>
      <c r="E3735" s="103">
        <v>0.11938004617008105</v>
      </c>
      <c r="F3735" s="103">
        <v>678258</v>
      </c>
      <c r="G3735" s="103">
        <v>2</v>
      </c>
      <c r="H3735" t="s">
        <v>1078</v>
      </c>
      <c r="I3735" s="103"/>
    </row>
    <row r="3736" spans="1:9" x14ac:dyDescent="0.3">
      <c r="A3736" t="s">
        <v>1282</v>
      </c>
      <c r="B3736" t="s">
        <v>51</v>
      </c>
      <c r="C3736" t="s">
        <v>36</v>
      </c>
      <c r="D3736" t="s">
        <v>42</v>
      </c>
      <c r="E3736" s="103">
        <v>0.11257122982675108</v>
      </c>
      <c r="F3736" s="103">
        <v>678258</v>
      </c>
      <c r="G3736" s="103">
        <v>2</v>
      </c>
      <c r="H3736" t="s">
        <v>1078</v>
      </c>
      <c r="I3736" s="103"/>
    </row>
    <row r="3737" spans="1:9" x14ac:dyDescent="0.3">
      <c r="A3737" t="s">
        <v>2207</v>
      </c>
      <c r="B3737" t="s">
        <v>51</v>
      </c>
      <c r="C3737" t="s">
        <v>36</v>
      </c>
      <c r="D3737" t="s">
        <v>1763</v>
      </c>
      <c r="E3737" s="103">
        <v>0.11825721843696425</v>
      </c>
      <c r="F3737" s="103">
        <v>678258</v>
      </c>
      <c r="G3737" s="103">
        <v>2</v>
      </c>
      <c r="H3737" t="s">
        <v>1078</v>
      </c>
      <c r="I3737" s="103"/>
    </row>
    <row r="3738" spans="1:9" x14ac:dyDescent="0.3">
      <c r="A3738" t="s">
        <v>2208</v>
      </c>
      <c r="B3738" t="s">
        <v>51</v>
      </c>
      <c r="C3738" t="s">
        <v>36</v>
      </c>
      <c r="D3738" t="s">
        <v>1764</v>
      </c>
      <c r="E3738" s="103">
        <v>3.8748439401752599E-2</v>
      </c>
      <c r="F3738" s="103">
        <v>678258</v>
      </c>
      <c r="G3738" s="103">
        <v>2</v>
      </c>
      <c r="H3738" t="s">
        <v>1078</v>
      </c>
      <c r="I3738" s="103"/>
    </row>
    <row r="3739" spans="1:9" x14ac:dyDescent="0.3">
      <c r="A3739" t="s">
        <v>1283</v>
      </c>
      <c r="B3739" t="s">
        <v>51</v>
      </c>
      <c r="C3739" t="s">
        <v>36</v>
      </c>
      <c r="D3739" t="s">
        <v>340</v>
      </c>
      <c r="E3739" s="103">
        <v>0.10062491198015512</v>
      </c>
      <c r="F3739" s="103">
        <v>678258</v>
      </c>
      <c r="G3739" s="103">
        <v>2</v>
      </c>
      <c r="H3739" t="s">
        <v>1078</v>
      </c>
      <c r="I3739" s="103"/>
    </row>
    <row r="3740" spans="1:9" x14ac:dyDescent="0.3">
      <c r="A3740" t="s">
        <v>1284</v>
      </c>
      <c r="B3740" t="s">
        <v>51</v>
      </c>
      <c r="C3740" t="s">
        <v>36</v>
      </c>
      <c r="D3740" t="s">
        <v>777</v>
      </c>
      <c r="E3740" s="103">
        <v>7.9754292974624982E-2</v>
      </c>
      <c r="F3740" s="103">
        <v>678258</v>
      </c>
      <c r="G3740" s="103">
        <v>2</v>
      </c>
      <c r="H3740" t="s">
        <v>1078</v>
      </c>
      <c r="I3740" s="103"/>
    </row>
    <row r="3741" spans="1:9" x14ac:dyDescent="0.3">
      <c r="A3741" t="s">
        <v>1285</v>
      </c>
      <c r="B3741" t="s">
        <v>51</v>
      </c>
      <c r="C3741" t="s">
        <v>36</v>
      </c>
      <c r="D3741" t="s">
        <v>776</v>
      </c>
      <c r="E3741" s="103">
        <v>0.17021407464414462</v>
      </c>
      <c r="F3741" s="103">
        <v>678258</v>
      </c>
      <c r="G3741" s="103">
        <v>2</v>
      </c>
      <c r="H3741" t="s">
        <v>1078</v>
      </c>
      <c r="I3741" s="103"/>
    </row>
    <row r="3742" spans="1:9" x14ac:dyDescent="0.3">
      <c r="A3742" t="s">
        <v>102</v>
      </c>
      <c r="B3742" t="s">
        <v>47</v>
      </c>
      <c r="C3742" t="s">
        <v>37</v>
      </c>
      <c r="D3742" t="s">
        <v>54</v>
      </c>
      <c r="E3742" s="103">
        <v>218429</v>
      </c>
      <c r="F3742" s="103">
        <v>678258</v>
      </c>
      <c r="G3742" s="103">
        <v>2</v>
      </c>
      <c r="H3742" t="s">
        <v>54</v>
      </c>
      <c r="I3742" s="103"/>
    </row>
    <row r="3743" spans="1:9" x14ac:dyDescent="0.3">
      <c r="A3743" t="s">
        <v>103</v>
      </c>
      <c r="B3743" t="s">
        <v>48</v>
      </c>
      <c r="C3743" t="s">
        <v>37</v>
      </c>
      <c r="D3743" t="s">
        <v>54</v>
      </c>
      <c r="E3743" s="103">
        <v>22192247134.605469</v>
      </c>
      <c r="F3743" s="103">
        <v>678258</v>
      </c>
      <c r="G3743" s="103">
        <v>2</v>
      </c>
      <c r="H3743" t="s">
        <v>54</v>
      </c>
      <c r="I3743" s="103"/>
    </row>
    <row r="3744" spans="1:9" x14ac:dyDescent="0.3">
      <c r="A3744" t="s">
        <v>104</v>
      </c>
      <c r="B3744" t="s">
        <v>49</v>
      </c>
      <c r="C3744" t="s">
        <v>37</v>
      </c>
      <c r="D3744" t="s">
        <v>54</v>
      </c>
      <c r="E3744" s="103">
        <v>0.3220441189046056</v>
      </c>
      <c r="F3744" s="103">
        <v>678258</v>
      </c>
      <c r="G3744" s="103">
        <v>2</v>
      </c>
      <c r="H3744" t="s">
        <v>54</v>
      </c>
      <c r="I3744" s="103"/>
    </row>
    <row r="3745" spans="1:9" x14ac:dyDescent="0.3">
      <c r="A3745" t="s">
        <v>105</v>
      </c>
      <c r="B3745" t="s">
        <v>50</v>
      </c>
      <c r="C3745" t="s">
        <v>37</v>
      </c>
      <c r="D3745" t="s">
        <v>54</v>
      </c>
      <c r="E3745" s="103">
        <v>32719.477152654992</v>
      </c>
      <c r="F3745" s="103">
        <v>678258</v>
      </c>
      <c r="G3745" s="103">
        <v>2</v>
      </c>
      <c r="H3745" t="s">
        <v>54</v>
      </c>
      <c r="I3745" s="103"/>
    </row>
    <row r="3746" spans="1:9" x14ac:dyDescent="0.3">
      <c r="A3746" t="s">
        <v>1246</v>
      </c>
      <c r="B3746" t="s">
        <v>51</v>
      </c>
      <c r="C3746" t="s">
        <v>37</v>
      </c>
      <c r="D3746" t="s">
        <v>40</v>
      </c>
      <c r="E3746" s="103">
        <v>0.31886104006772303</v>
      </c>
      <c r="F3746" s="103">
        <v>678258</v>
      </c>
      <c r="G3746" s="103">
        <v>2</v>
      </c>
      <c r="H3746" t="s">
        <v>1078</v>
      </c>
      <c r="I3746" s="103"/>
    </row>
    <row r="3747" spans="1:9" x14ac:dyDescent="0.3">
      <c r="A3747" t="s">
        <v>6285</v>
      </c>
      <c r="B3747" t="s">
        <v>51</v>
      </c>
      <c r="C3747" t="s">
        <v>37</v>
      </c>
      <c r="D3747" t="s">
        <v>5064</v>
      </c>
      <c r="E3747" s="103">
        <v>0.31934314997583108</v>
      </c>
      <c r="F3747" s="103">
        <v>678258</v>
      </c>
      <c r="G3747" s="103">
        <v>2</v>
      </c>
      <c r="H3747" t="s">
        <v>1078</v>
      </c>
      <c r="I3747" s="103"/>
    </row>
    <row r="3748" spans="1:9" x14ac:dyDescent="0.3">
      <c r="A3748" t="s">
        <v>6286</v>
      </c>
      <c r="B3748" t="s">
        <v>51</v>
      </c>
      <c r="C3748" t="s">
        <v>37</v>
      </c>
      <c r="D3748" t="s">
        <v>5065</v>
      </c>
      <c r="E3748" s="103">
        <v>0.31886104006772303</v>
      </c>
      <c r="F3748" s="103">
        <v>678258</v>
      </c>
      <c r="G3748" s="103">
        <v>2</v>
      </c>
      <c r="H3748" t="s">
        <v>1078</v>
      </c>
      <c r="I3748" s="103"/>
    </row>
    <row r="3749" spans="1:9" x14ac:dyDescent="0.3">
      <c r="A3749" t="s">
        <v>6287</v>
      </c>
      <c r="B3749" t="s">
        <v>51</v>
      </c>
      <c r="C3749" t="s">
        <v>37</v>
      </c>
      <c r="D3749" t="s">
        <v>5066</v>
      </c>
      <c r="E3749" s="103">
        <v>0.31934274013523234</v>
      </c>
      <c r="F3749" s="103">
        <v>678258</v>
      </c>
      <c r="G3749" s="103">
        <v>2</v>
      </c>
      <c r="H3749" t="s">
        <v>1078</v>
      </c>
      <c r="I3749" s="103"/>
    </row>
    <row r="3750" spans="1:9" x14ac:dyDescent="0.3">
      <c r="A3750" t="s">
        <v>1247</v>
      </c>
      <c r="B3750" t="s">
        <v>51</v>
      </c>
      <c r="C3750" t="s">
        <v>37</v>
      </c>
      <c r="D3750" t="s">
        <v>42</v>
      </c>
      <c r="E3750" s="103">
        <v>0.3054245600577658</v>
      </c>
      <c r="F3750" s="103">
        <v>678258</v>
      </c>
      <c r="G3750" s="103">
        <v>2</v>
      </c>
      <c r="H3750" t="s">
        <v>1078</v>
      </c>
      <c r="I3750" s="103"/>
    </row>
    <row r="3751" spans="1:9" x14ac:dyDescent="0.3">
      <c r="A3751" t="s">
        <v>2163</v>
      </c>
      <c r="B3751" t="s">
        <v>51</v>
      </c>
      <c r="C3751" t="s">
        <v>37</v>
      </c>
      <c r="D3751" t="s">
        <v>1763</v>
      </c>
      <c r="E3751" s="103">
        <v>0.32446675410660586</v>
      </c>
      <c r="F3751" s="103">
        <v>678258</v>
      </c>
      <c r="G3751" s="103">
        <v>2</v>
      </c>
      <c r="H3751" t="s">
        <v>1078</v>
      </c>
      <c r="I3751" s="103"/>
    </row>
    <row r="3752" spans="1:9" x14ac:dyDescent="0.3">
      <c r="A3752" t="s">
        <v>2164</v>
      </c>
      <c r="B3752" t="s">
        <v>51</v>
      </c>
      <c r="C3752" t="s">
        <v>37</v>
      </c>
      <c r="D3752" t="s">
        <v>1764</v>
      </c>
      <c r="E3752" s="103">
        <v>0.12599090437394184</v>
      </c>
      <c r="F3752" s="103">
        <v>678258</v>
      </c>
      <c r="G3752" s="103">
        <v>2</v>
      </c>
      <c r="H3752" t="s">
        <v>1078</v>
      </c>
      <c r="I3752" s="103"/>
    </row>
    <row r="3753" spans="1:9" x14ac:dyDescent="0.3">
      <c r="A3753" t="s">
        <v>1248</v>
      </c>
      <c r="B3753" t="s">
        <v>51</v>
      </c>
      <c r="C3753" t="s">
        <v>37</v>
      </c>
      <c r="D3753" t="s">
        <v>340</v>
      </c>
      <c r="E3753" s="103">
        <v>0.26939281096279982</v>
      </c>
      <c r="F3753" s="103">
        <v>678258</v>
      </c>
      <c r="G3753" s="103">
        <v>2</v>
      </c>
      <c r="H3753" t="s">
        <v>1078</v>
      </c>
      <c r="I3753" s="103"/>
    </row>
    <row r="3754" spans="1:9" x14ac:dyDescent="0.3">
      <c r="A3754" t="s">
        <v>1249</v>
      </c>
      <c r="B3754" t="s">
        <v>51</v>
      </c>
      <c r="C3754" t="s">
        <v>37</v>
      </c>
      <c r="D3754" t="s">
        <v>777</v>
      </c>
      <c r="E3754" s="103">
        <v>0.20384252416430529</v>
      </c>
      <c r="F3754" s="103">
        <v>678258</v>
      </c>
      <c r="G3754" s="103">
        <v>2</v>
      </c>
      <c r="H3754" t="s">
        <v>1078</v>
      </c>
      <c r="I3754" s="103"/>
    </row>
    <row r="3755" spans="1:9" x14ac:dyDescent="0.3">
      <c r="A3755" t="s">
        <v>1250</v>
      </c>
      <c r="B3755" t="s">
        <v>51</v>
      </c>
      <c r="C3755" t="s">
        <v>37</v>
      </c>
      <c r="D3755" t="s">
        <v>776</v>
      </c>
      <c r="E3755" s="103">
        <v>0.45864249284292802</v>
      </c>
      <c r="F3755" s="103">
        <v>678258</v>
      </c>
      <c r="G3755" s="103">
        <v>2</v>
      </c>
      <c r="H3755" t="s">
        <v>1078</v>
      </c>
      <c r="I3755" s="103"/>
    </row>
    <row r="3756" spans="1:9" x14ac:dyDescent="0.3">
      <c r="A3756" t="s">
        <v>106</v>
      </c>
      <c r="B3756" t="s">
        <v>47</v>
      </c>
      <c r="C3756" t="s">
        <v>38</v>
      </c>
      <c r="D3756" t="s">
        <v>54</v>
      </c>
      <c r="E3756" s="103">
        <v>62837</v>
      </c>
      <c r="F3756" s="103">
        <v>678258</v>
      </c>
      <c r="G3756" s="103">
        <v>2</v>
      </c>
      <c r="H3756" t="s">
        <v>54</v>
      </c>
      <c r="I3756" s="103"/>
    </row>
    <row r="3757" spans="1:9" x14ac:dyDescent="0.3">
      <c r="A3757" t="s">
        <v>107</v>
      </c>
      <c r="B3757" t="s">
        <v>48</v>
      </c>
      <c r="C3757" t="s">
        <v>38</v>
      </c>
      <c r="D3757" t="s">
        <v>54</v>
      </c>
      <c r="E3757" s="103">
        <v>10616584981.763</v>
      </c>
      <c r="F3757" s="103">
        <v>678258</v>
      </c>
      <c r="G3757" s="103">
        <v>2</v>
      </c>
      <c r="H3757" t="s">
        <v>54</v>
      </c>
      <c r="I3757" s="103"/>
    </row>
    <row r="3758" spans="1:9" x14ac:dyDescent="0.3">
      <c r="A3758" t="s">
        <v>108</v>
      </c>
      <c r="B3758" t="s">
        <v>49</v>
      </c>
      <c r="C3758" t="s">
        <v>38</v>
      </c>
      <c r="D3758" t="s">
        <v>54</v>
      </c>
      <c r="E3758" s="103">
        <v>9.264468683008531E-2</v>
      </c>
      <c r="F3758" s="103">
        <v>678258</v>
      </c>
      <c r="G3758" s="103">
        <v>2</v>
      </c>
      <c r="H3758" t="s">
        <v>54</v>
      </c>
      <c r="I3758" s="103"/>
    </row>
    <row r="3759" spans="1:9" x14ac:dyDescent="0.3">
      <c r="A3759" t="s">
        <v>109</v>
      </c>
      <c r="B3759" t="s">
        <v>50</v>
      </c>
      <c r="C3759" t="s">
        <v>38</v>
      </c>
      <c r="D3759" t="s">
        <v>54</v>
      </c>
      <c r="E3759" s="103">
        <v>15652.723567968236</v>
      </c>
      <c r="F3759" s="103">
        <v>678258</v>
      </c>
      <c r="G3759" s="103">
        <v>2</v>
      </c>
      <c r="H3759" t="s">
        <v>54</v>
      </c>
      <c r="I3759" s="103"/>
    </row>
    <row r="3760" spans="1:9" x14ac:dyDescent="0.3">
      <c r="A3760" t="s">
        <v>1251</v>
      </c>
      <c r="B3760" t="s">
        <v>51</v>
      </c>
      <c r="C3760" t="s">
        <v>38</v>
      </c>
      <c r="D3760" t="s">
        <v>40</v>
      </c>
      <c r="E3760" s="103">
        <v>0.54356017107214416</v>
      </c>
      <c r="F3760" s="103">
        <v>678258</v>
      </c>
      <c r="G3760" s="103">
        <v>2</v>
      </c>
      <c r="H3760" t="s">
        <v>1078</v>
      </c>
      <c r="I3760" s="103"/>
    </row>
    <row r="3761" spans="1:9" x14ac:dyDescent="0.3">
      <c r="A3761" t="s">
        <v>6288</v>
      </c>
      <c r="B3761" t="s">
        <v>51</v>
      </c>
      <c r="C3761" t="s">
        <v>38</v>
      </c>
      <c r="D3761" t="s">
        <v>5064</v>
      </c>
      <c r="E3761" s="103">
        <v>0.54356017107214416</v>
      </c>
      <c r="F3761" s="103">
        <v>678258</v>
      </c>
      <c r="G3761" s="103">
        <v>2</v>
      </c>
      <c r="H3761" t="s">
        <v>1078</v>
      </c>
      <c r="I3761" s="103"/>
    </row>
    <row r="3762" spans="1:9" x14ac:dyDescent="0.3">
      <c r="A3762" t="s">
        <v>6289</v>
      </c>
      <c r="B3762" t="s">
        <v>51</v>
      </c>
      <c r="C3762" t="s">
        <v>38</v>
      </c>
      <c r="D3762" t="s">
        <v>5065</v>
      </c>
      <c r="E3762" s="103">
        <v>0.54356017107214416</v>
      </c>
      <c r="F3762" s="103">
        <v>678258</v>
      </c>
      <c r="G3762" s="103">
        <v>2</v>
      </c>
      <c r="H3762" t="s">
        <v>1078</v>
      </c>
      <c r="I3762" s="103"/>
    </row>
    <row r="3763" spans="1:9" x14ac:dyDescent="0.3">
      <c r="A3763" t="s">
        <v>6290</v>
      </c>
      <c r="B3763" t="s">
        <v>51</v>
      </c>
      <c r="C3763" t="s">
        <v>38</v>
      </c>
      <c r="D3763" t="s">
        <v>5066</v>
      </c>
      <c r="E3763" s="103">
        <v>0.54356017107214416</v>
      </c>
      <c r="F3763" s="103">
        <v>678258</v>
      </c>
      <c r="G3763" s="103">
        <v>2</v>
      </c>
      <c r="H3763" t="s">
        <v>1078</v>
      </c>
      <c r="I3763" s="103"/>
    </row>
    <row r="3764" spans="1:9" x14ac:dyDescent="0.3">
      <c r="A3764" t="s">
        <v>1252</v>
      </c>
      <c r="B3764" t="s">
        <v>51</v>
      </c>
      <c r="C3764" t="s">
        <v>38</v>
      </c>
      <c r="D3764" t="s">
        <v>42</v>
      </c>
      <c r="E3764" s="103">
        <v>0.53283737956195154</v>
      </c>
      <c r="F3764" s="103">
        <v>678258</v>
      </c>
      <c r="G3764" s="103">
        <v>2</v>
      </c>
      <c r="H3764" t="s">
        <v>1078</v>
      </c>
      <c r="I3764" s="103"/>
    </row>
    <row r="3765" spans="1:9" x14ac:dyDescent="0.3">
      <c r="A3765" t="s">
        <v>2165</v>
      </c>
      <c r="B3765" t="s">
        <v>51</v>
      </c>
      <c r="C3765" t="s">
        <v>38</v>
      </c>
      <c r="D3765" t="s">
        <v>1763</v>
      </c>
      <c r="E3765" s="103">
        <v>0.59071136769274779</v>
      </c>
      <c r="F3765" s="103">
        <v>678258</v>
      </c>
      <c r="G3765" s="103">
        <v>2</v>
      </c>
      <c r="H3765" t="s">
        <v>1078</v>
      </c>
      <c r="I3765" s="103"/>
    </row>
    <row r="3766" spans="1:9" x14ac:dyDescent="0.3">
      <c r="A3766" t="s">
        <v>2166</v>
      </c>
      <c r="B3766" t="s">
        <v>51</v>
      </c>
      <c r="C3766" t="s">
        <v>38</v>
      </c>
      <c r="D3766" t="s">
        <v>1764</v>
      </c>
      <c r="E3766" s="103">
        <v>0.29719593056351862</v>
      </c>
      <c r="F3766" s="103">
        <v>678258</v>
      </c>
      <c r="G3766" s="103">
        <v>2</v>
      </c>
      <c r="H3766" t="s">
        <v>1078</v>
      </c>
      <c r="I3766" s="103"/>
    </row>
    <row r="3767" spans="1:9" x14ac:dyDescent="0.3">
      <c r="A3767" t="s">
        <v>1253</v>
      </c>
      <c r="B3767" t="s">
        <v>51</v>
      </c>
      <c r="C3767" t="s">
        <v>38</v>
      </c>
      <c r="D3767" t="s">
        <v>340</v>
      </c>
      <c r="E3767" s="103">
        <v>0.30961869190887925</v>
      </c>
      <c r="F3767" s="103">
        <v>678258</v>
      </c>
      <c r="G3767" s="103">
        <v>2</v>
      </c>
      <c r="H3767" t="s">
        <v>1078</v>
      </c>
      <c r="I3767" s="103"/>
    </row>
    <row r="3768" spans="1:9" x14ac:dyDescent="0.3">
      <c r="A3768" t="s">
        <v>1254</v>
      </c>
      <c r="B3768" t="s">
        <v>51</v>
      </c>
      <c r="C3768" t="s">
        <v>38</v>
      </c>
      <c r="D3768" t="s">
        <v>777</v>
      </c>
      <c r="E3768" s="103">
        <v>0.35544415179247885</v>
      </c>
      <c r="F3768" s="103">
        <v>678258</v>
      </c>
      <c r="G3768" s="103">
        <v>2</v>
      </c>
      <c r="H3768" t="s">
        <v>1078</v>
      </c>
      <c r="I3768" s="103"/>
    </row>
    <row r="3769" spans="1:9" x14ac:dyDescent="0.3">
      <c r="A3769" t="s">
        <v>1255</v>
      </c>
      <c r="B3769" t="s">
        <v>51</v>
      </c>
      <c r="C3769" t="s">
        <v>38</v>
      </c>
      <c r="D3769" t="s">
        <v>776</v>
      </c>
      <c r="E3769" s="103">
        <v>0.77290148942434311</v>
      </c>
      <c r="F3769" s="103">
        <v>678258</v>
      </c>
      <c r="G3769" s="103">
        <v>2</v>
      </c>
      <c r="H3769" t="s">
        <v>1078</v>
      </c>
      <c r="I3769" s="103"/>
    </row>
    <row r="3770" spans="1:9" x14ac:dyDescent="0.3">
      <c r="A3770" t="s">
        <v>110</v>
      </c>
      <c r="B3770" t="s">
        <v>47</v>
      </c>
      <c r="C3770" t="s">
        <v>39</v>
      </c>
      <c r="D3770" t="s">
        <v>54</v>
      </c>
      <c r="E3770" s="103">
        <v>616</v>
      </c>
      <c r="F3770" s="103">
        <v>678258</v>
      </c>
      <c r="G3770" s="103">
        <v>2</v>
      </c>
      <c r="H3770" t="s">
        <v>54</v>
      </c>
      <c r="I3770" s="103"/>
    </row>
    <row r="3771" spans="1:9" x14ac:dyDescent="0.3">
      <c r="A3771" t="s">
        <v>111</v>
      </c>
      <c r="B3771" t="s">
        <v>48</v>
      </c>
      <c r="C3771" t="s">
        <v>39</v>
      </c>
      <c r="D3771" t="s">
        <v>54</v>
      </c>
      <c r="E3771" s="103">
        <v>27241414.336000003</v>
      </c>
      <c r="F3771" s="103">
        <v>678258</v>
      </c>
      <c r="G3771" s="103">
        <v>2</v>
      </c>
      <c r="H3771" t="s">
        <v>54</v>
      </c>
      <c r="I3771" s="103"/>
    </row>
    <row r="3772" spans="1:9" x14ac:dyDescent="0.3">
      <c r="A3772" t="s">
        <v>112</v>
      </c>
      <c r="B3772" t="s">
        <v>49</v>
      </c>
      <c r="C3772" t="s">
        <v>39</v>
      </c>
      <c r="D3772" t="s">
        <v>54</v>
      </c>
      <c r="E3772" s="103">
        <v>9.0820897062769625E-4</v>
      </c>
      <c r="F3772" s="103">
        <v>678258</v>
      </c>
      <c r="G3772" s="103">
        <v>2</v>
      </c>
      <c r="H3772" t="s">
        <v>54</v>
      </c>
      <c r="I3772" s="103"/>
    </row>
    <row r="3773" spans="1:9" x14ac:dyDescent="0.3">
      <c r="A3773" t="s">
        <v>113</v>
      </c>
      <c r="B3773" t="s">
        <v>50</v>
      </c>
      <c r="C3773" t="s">
        <v>39</v>
      </c>
      <c r="D3773" t="s">
        <v>54</v>
      </c>
      <c r="E3773" s="103">
        <v>40.163793624255078</v>
      </c>
      <c r="F3773" s="103">
        <v>678258</v>
      </c>
      <c r="G3773" s="103">
        <v>2</v>
      </c>
      <c r="H3773" t="s">
        <v>54</v>
      </c>
      <c r="I3773" s="103"/>
    </row>
    <row r="3774" spans="1:9" x14ac:dyDescent="0.3">
      <c r="A3774" t="s">
        <v>1256</v>
      </c>
      <c r="B3774" t="s">
        <v>51</v>
      </c>
      <c r="C3774" t="s">
        <v>39</v>
      </c>
      <c r="D3774" t="s">
        <v>40</v>
      </c>
      <c r="E3774" s="103">
        <v>0.12034963854504585</v>
      </c>
      <c r="F3774" s="103">
        <v>678258</v>
      </c>
      <c r="G3774" s="103">
        <v>2</v>
      </c>
      <c r="H3774" t="s">
        <v>1078</v>
      </c>
      <c r="I3774" s="103"/>
    </row>
    <row r="3775" spans="1:9" x14ac:dyDescent="0.3">
      <c r="A3775" t="s">
        <v>6291</v>
      </c>
      <c r="B3775" t="s">
        <v>51</v>
      </c>
      <c r="C3775" t="s">
        <v>39</v>
      </c>
      <c r="D3775" t="s">
        <v>5064</v>
      </c>
      <c r="E3775" s="103">
        <v>0.12034963854504585</v>
      </c>
      <c r="F3775" s="103">
        <v>678258</v>
      </c>
      <c r="G3775" s="103">
        <v>2</v>
      </c>
      <c r="H3775" t="s">
        <v>1078</v>
      </c>
      <c r="I3775" s="103"/>
    </row>
    <row r="3776" spans="1:9" x14ac:dyDescent="0.3">
      <c r="A3776" t="s">
        <v>6292</v>
      </c>
      <c r="B3776" t="s">
        <v>51</v>
      </c>
      <c r="C3776" t="s">
        <v>39</v>
      </c>
      <c r="D3776" t="s">
        <v>5065</v>
      </c>
      <c r="E3776" s="103">
        <v>0.12034963854504585</v>
      </c>
      <c r="F3776" s="103">
        <v>678258</v>
      </c>
      <c r="G3776" s="103">
        <v>2</v>
      </c>
      <c r="H3776" t="s">
        <v>1078</v>
      </c>
      <c r="I3776" s="103"/>
    </row>
    <row r="3777" spans="1:9" x14ac:dyDescent="0.3">
      <c r="A3777" t="s">
        <v>6293</v>
      </c>
      <c r="B3777" t="s">
        <v>51</v>
      </c>
      <c r="C3777" t="s">
        <v>39</v>
      </c>
      <c r="D3777" t="s">
        <v>5066</v>
      </c>
      <c r="E3777" s="103">
        <v>0.12034963854504585</v>
      </c>
      <c r="F3777" s="103">
        <v>678258</v>
      </c>
      <c r="G3777" s="103">
        <v>2</v>
      </c>
      <c r="H3777" t="s">
        <v>1078</v>
      </c>
      <c r="I3777" s="103"/>
    </row>
    <row r="3778" spans="1:9" x14ac:dyDescent="0.3">
      <c r="A3778" t="s">
        <v>1257</v>
      </c>
      <c r="B3778" t="s">
        <v>51</v>
      </c>
      <c r="C3778" t="s">
        <v>39</v>
      </c>
      <c r="D3778" t="s">
        <v>42</v>
      </c>
      <c r="E3778" s="103">
        <v>0.11783538623700315</v>
      </c>
      <c r="F3778" s="103">
        <v>678258</v>
      </c>
      <c r="G3778" s="103">
        <v>2</v>
      </c>
      <c r="H3778" t="s">
        <v>1078</v>
      </c>
      <c r="I3778" s="103"/>
    </row>
    <row r="3779" spans="1:9" x14ac:dyDescent="0.3">
      <c r="A3779" t="s">
        <v>2167</v>
      </c>
      <c r="B3779" t="s">
        <v>51</v>
      </c>
      <c r="C3779" t="s">
        <v>39</v>
      </c>
      <c r="D3779" t="s">
        <v>1763</v>
      </c>
      <c r="E3779" s="103">
        <v>0.12585309438692538</v>
      </c>
      <c r="F3779" s="103">
        <v>678258</v>
      </c>
      <c r="G3779" s="103">
        <v>2</v>
      </c>
      <c r="H3779" t="s">
        <v>1078</v>
      </c>
      <c r="I3779" s="103"/>
    </row>
    <row r="3780" spans="1:9" x14ac:dyDescent="0.3">
      <c r="A3780" t="s">
        <v>2168</v>
      </c>
      <c r="B3780" t="s">
        <v>51</v>
      </c>
      <c r="C3780" t="s">
        <v>39</v>
      </c>
      <c r="D3780" t="s">
        <v>1764</v>
      </c>
      <c r="E3780" s="103">
        <v>6.6713752433026199E-2</v>
      </c>
      <c r="F3780" s="103">
        <v>678258</v>
      </c>
      <c r="G3780" s="103">
        <v>2</v>
      </c>
      <c r="H3780" t="s">
        <v>1078</v>
      </c>
      <c r="I3780" s="103"/>
    </row>
    <row r="3781" spans="1:9" x14ac:dyDescent="0.3">
      <c r="A3781" t="s">
        <v>1258</v>
      </c>
      <c r="B3781" t="s">
        <v>51</v>
      </c>
      <c r="C3781" t="s">
        <v>39</v>
      </c>
      <c r="D3781" t="s">
        <v>340</v>
      </c>
      <c r="E3781" s="103">
        <v>9.2540989719375896E-2</v>
      </c>
      <c r="F3781" s="103">
        <v>678258</v>
      </c>
      <c r="G3781" s="103">
        <v>2</v>
      </c>
      <c r="H3781" t="s">
        <v>1078</v>
      </c>
      <c r="I3781" s="103"/>
    </row>
    <row r="3782" spans="1:9" x14ac:dyDescent="0.3">
      <c r="A3782" t="s">
        <v>1259</v>
      </c>
      <c r="B3782" t="s">
        <v>51</v>
      </c>
      <c r="C3782" t="s">
        <v>39</v>
      </c>
      <c r="D3782" t="s">
        <v>777</v>
      </c>
      <c r="E3782" s="103">
        <v>7.1521610314349796E-2</v>
      </c>
      <c r="F3782" s="103">
        <v>678258</v>
      </c>
      <c r="G3782" s="103">
        <v>2</v>
      </c>
      <c r="H3782" t="s">
        <v>1078</v>
      </c>
      <c r="I3782" s="103"/>
    </row>
    <row r="3783" spans="1:9" x14ac:dyDescent="0.3">
      <c r="A3783" t="s">
        <v>1260</v>
      </c>
      <c r="B3783" t="s">
        <v>51</v>
      </c>
      <c r="C3783" t="s">
        <v>39</v>
      </c>
      <c r="D3783" t="s">
        <v>776</v>
      </c>
      <c r="E3783" s="103">
        <v>0.18897110112552351</v>
      </c>
      <c r="F3783" s="103">
        <v>678258</v>
      </c>
      <c r="G3783" s="103">
        <v>2</v>
      </c>
      <c r="H3783" t="s">
        <v>1078</v>
      </c>
      <c r="I3783" s="103"/>
    </row>
    <row r="3784" spans="1:9" x14ac:dyDescent="0.3">
      <c r="A3784" t="s">
        <v>2841</v>
      </c>
      <c r="B3784" t="s">
        <v>47</v>
      </c>
      <c r="C3784" t="s">
        <v>2584</v>
      </c>
      <c r="D3784" t="s">
        <v>54</v>
      </c>
      <c r="E3784" s="103">
        <v>251256</v>
      </c>
      <c r="F3784" s="103">
        <v>678258</v>
      </c>
      <c r="G3784" s="103">
        <v>2</v>
      </c>
      <c r="H3784" t="s">
        <v>54</v>
      </c>
      <c r="I3784" s="103"/>
    </row>
    <row r="3785" spans="1:9" x14ac:dyDescent="0.3">
      <c r="A3785" t="s">
        <v>2842</v>
      </c>
      <c r="B3785" t="s">
        <v>48</v>
      </c>
      <c r="C3785" t="s">
        <v>2584</v>
      </c>
      <c r="D3785" t="s">
        <v>54</v>
      </c>
      <c r="E3785" s="103">
        <v>1239249329.7597656</v>
      </c>
      <c r="F3785" s="103">
        <v>678258</v>
      </c>
      <c r="G3785" s="103">
        <v>2</v>
      </c>
      <c r="H3785" t="s">
        <v>54</v>
      </c>
      <c r="I3785" s="103"/>
    </row>
    <row r="3786" spans="1:9" x14ac:dyDescent="0.3">
      <c r="A3786" t="s">
        <v>2843</v>
      </c>
      <c r="B3786" t="s">
        <v>49</v>
      </c>
      <c r="C3786" t="s">
        <v>2584</v>
      </c>
      <c r="D3786" t="s">
        <v>54</v>
      </c>
      <c r="E3786" s="103">
        <v>0.37044310572083189</v>
      </c>
      <c r="F3786" s="103">
        <v>678258</v>
      </c>
      <c r="G3786" s="103">
        <v>2</v>
      </c>
      <c r="H3786" t="s">
        <v>54</v>
      </c>
      <c r="I3786" s="103"/>
    </row>
    <row r="3787" spans="1:9" x14ac:dyDescent="0.3">
      <c r="A3787" t="s">
        <v>2844</v>
      </c>
      <c r="B3787" t="s">
        <v>50</v>
      </c>
      <c r="C3787" t="s">
        <v>2584</v>
      </c>
      <c r="D3787" t="s">
        <v>54</v>
      </c>
      <c r="E3787" s="103">
        <v>1827.1061008639274</v>
      </c>
      <c r="F3787" s="103">
        <v>678258</v>
      </c>
      <c r="G3787" s="103">
        <v>2</v>
      </c>
      <c r="H3787" t="s">
        <v>54</v>
      </c>
      <c r="I3787" s="103"/>
    </row>
    <row r="3788" spans="1:9" x14ac:dyDescent="0.3">
      <c r="A3788" t="s">
        <v>2845</v>
      </c>
      <c r="B3788" t="s">
        <v>51</v>
      </c>
      <c r="C3788" t="s">
        <v>2584</v>
      </c>
      <c r="D3788" t="s">
        <v>40</v>
      </c>
      <c r="E3788" s="103">
        <v>1.5808871514792482E-2</v>
      </c>
      <c r="F3788" s="103">
        <v>678258</v>
      </c>
      <c r="G3788" s="103">
        <v>2</v>
      </c>
      <c r="H3788" t="s">
        <v>1078</v>
      </c>
      <c r="I3788" s="103"/>
    </row>
    <row r="3789" spans="1:9" x14ac:dyDescent="0.3">
      <c r="A3789" t="s">
        <v>6294</v>
      </c>
      <c r="B3789" t="s">
        <v>51</v>
      </c>
      <c r="C3789" t="s">
        <v>2584</v>
      </c>
      <c r="D3789" t="s">
        <v>5064</v>
      </c>
      <c r="E3789" s="103">
        <v>1.5823909829553374E-2</v>
      </c>
      <c r="F3789" s="103">
        <v>678258</v>
      </c>
      <c r="G3789" s="103">
        <v>2</v>
      </c>
      <c r="H3789" t="s">
        <v>1078</v>
      </c>
      <c r="I3789" s="103"/>
    </row>
    <row r="3790" spans="1:9" x14ac:dyDescent="0.3">
      <c r="A3790" t="s">
        <v>6295</v>
      </c>
      <c r="B3790" t="s">
        <v>51</v>
      </c>
      <c r="C3790" t="s">
        <v>2584</v>
      </c>
      <c r="D3790" t="s">
        <v>5065</v>
      </c>
      <c r="E3790" s="103">
        <v>1.5808871514792482E-2</v>
      </c>
      <c r="F3790" s="103">
        <v>678258</v>
      </c>
      <c r="G3790" s="103">
        <v>2</v>
      </c>
      <c r="H3790" t="s">
        <v>1078</v>
      </c>
      <c r="I3790" s="103"/>
    </row>
    <row r="3791" spans="1:9" x14ac:dyDescent="0.3">
      <c r="A3791" t="s">
        <v>6296</v>
      </c>
      <c r="B3791" t="s">
        <v>51</v>
      </c>
      <c r="C3791" t="s">
        <v>2584</v>
      </c>
      <c r="D3791" t="s">
        <v>5066</v>
      </c>
      <c r="E3791" s="103">
        <v>1.5823413525423307E-2</v>
      </c>
      <c r="F3791" s="103">
        <v>678258</v>
      </c>
      <c r="G3791" s="103">
        <v>2</v>
      </c>
      <c r="H3791" t="s">
        <v>1078</v>
      </c>
      <c r="I3791" s="103"/>
    </row>
    <row r="3792" spans="1:9" x14ac:dyDescent="0.3">
      <c r="A3792" t="s">
        <v>2846</v>
      </c>
      <c r="B3792" t="s">
        <v>51</v>
      </c>
      <c r="C3792" t="s">
        <v>2584</v>
      </c>
      <c r="D3792" t="s">
        <v>42</v>
      </c>
      <c r="E3792" s="103">
        <v>1.4950759110700247E-2</v>
      </c>
      <c r="F3792" s="103">
        <v>678258</v>
      </c>
      <c r="G3792" s="103">
        <v>2</v>
      </c>
      <c r="H3792" t="s">
        <v>1078</v>
      </c>
      <c r="I3792" s="103"/>
    </row>
    <row r="3793" spans="1:9" x14ac:dyDescent="0.3">
      <c r="A3793" t="s">
        <v>2847</v>
      </c>
      <c r="B3793" t="s">
        <v>51</v>
      </c>
      <c r="C3793" t="s">
        <v>2584</v>
      </c>
      <c r="D3793" t="s">
        <v>1763</v>
      </c>
      <c r="E3793" s="103">
        <v>1.5570089943732398E-2</v>
      </c>
      <c r="F3793" s="103">
        <v>678258</v>
      </c>
      <c r="G3793" s="103">
        <v>2</v>
      </c>
      <c r="H3793" t="s">
        <v>1078</v>
      </c>
      <c r="I3793" s="103"/>
    </row>
    <row r="3794" spans="1:9" x14ac:dyDescent="0.3">
      <c r="A3794" t="s">
        <v>2848</v>
      </c>
      <c r="B3794" t="s">
        <v>51</v>
      </c>
      <c r="C3794" t="s">
        <v>2584</v>
      </c>
      <c r="D3794" t="s">
        <v>1764</v>
      </c>
      <c r="E3794" s="103">
        <v>5.3470777403398072E-3</v>
      </c>
      <c r="F3794" s="103">
        <v>678258</v>
      </c>
      <c r="G3794" s="103">
        <v>2</v>
      </c>
      <c r="H3794" t="s">
        <v>1078</v>
      </c>
      <c r="I3794" s="103"/>
    </row>
    <row r="3795" spans="1:9" x14ac:dyDescent="0.3">
      <c r="A3795" t="s">
        <v>2849</v>
      </c>
      <c r="B3795" t="s">
        <v>51</v>
      </c>
      <c r="C3795" t="s">
        <v>2584</v>
      </c>
      <c r="D3795" t="s">
        <v>340</v>
      </c>
      <c r="E3795" s="103">
        <v>1.3780007118109222E-2</v>
      </c>
      <c r="F3795" s="103">
        <v>678258</v>
      </c>
      <c r="G3795" s="103">
        <v>2</v>
      </c>
      <c r="H3795" t="s">
        <v>1078</v>
      </c>
      <c r="I3795" s="103"/>
    </row>
    <row r="3796" spans="1:9" x14ac:dyDescent="0.3">
      <c r="A3796" t="s">
        <v>2850</v>
      </c>
      <c r="B3796" t="s">
        <v>51</v>
      </c>
      <c r="C3796" t="s">
        <v>2584</v>
      </c>
      <c r="D3796" t="s">
        <v>777</v>
      </c>
      <c r="E3796" s="103">
        <v>1.04855224578022E-2</v>
      </c>
      <c r="F3796" s="103">
        <v>678258</v>
      </c>
      <c r="G3796" s="103">
        <v>2</v>
      </c>
      <c r="H3796" t="s">
        <v>1078</v>
      </c>
      <c r="I3796" s="103"/>
    </row>
    <row r="3797" spans="1:9" x14ac:dyDescent="0.3">
      <c r="A3797" t="s">
        <v>2851</v>
      </c>
      <c r="B3797" t="s">
        <v>51</v>
      </c>
      <c r="C3797" t="s">
        <v>2584</v>
      </c>
      <c r="D3797" t="s">
        <v>776</v>
      </c>
      <c r="E3797" s="103">
        <v>2.2630668305324998E-2</v>
      </c>
      <c r="F3797" s="103">
        <v>678258</v>
      </c>
      <c r="G3797" s="103">
        <v>2</v>
      </c>
      <c r="H3797" t="s">
        <v>1078</v>
      </c>
      <c r="I3797" s="103"/>
    </row>
    <row r="3798" spans="1:9" x14ac:dyDescent="0.3">
      <c r="A3798" t="s">
        <v>2852</v>
      </c>
      <c r="B3798" t="s">
        <v>47</v>
      </c>
      <c r="C3798" t="s">
        <v>2585</v>
      </c>
      <c r="D3798" t="s">
        <v>54</v>
      </c>
      <c r="E3798" s="103">
        <v>77370</v>
      </c>
      <c r="F3798" s="103">
        <v>678258</v>
      </c>
      <c r="G3798" s="103">
        <v>2</v>
      </c>
      <c r="H3798" t="s">
        <v>54</v>
      </c>
      <c r="I3798" s="103"/>
    </row>
    <row r="3799" spans="1:9" x14ac:dyDescent="0.3">
      <c r="A3799" t="s">
        <v>2853</v>
      </c>
      <c r="B3799" t="s">
        <v>48</v>
      </c>
      <c r="C3799" t="s">
        <v>2585</v>
      </c>
      <c r="D3799" t="s">
        <v>54</v>
      </c>
      <c r="E3799" s="103">
        <v>1147542800</v>
      </c>
      <c r="F3799" s="103">
        <v>678258</v>
      </c>
      <c r="G3799" s="103">
        <v>2</v>
      </c>
      <c r="H3799" t="s">
        <v>54</v>
      </c>
      <c r="I3799" s="103"/>
    </row>
    <row r="3800" spans="1:9" x14ac:dyDescent="0.3">
      <c r="A3800" t="s">
        <v>2854</v>
      </c>
      <c r="B3800" t="s">
        <v>49</v>
      </c>
      <c r="C3800" t="s">
        <v>2585</v>
      </c>
      <c r="D3800" t="s">
        <v>54</v>
      </c>
      <c r="E3800" s="103">
        <v>0.11407163645692348</v>
      </c>
      <c r="F3800" s="103">
        <v>678258</v>
      </c>
      <c r="G3800" s="103">
        <v>2</v>
      </c>
      <c r="H3800" t="s">
        <v>54</v>
      </c>
      <c r="I3800" s="103"/>
    </row>
    <row r="3801" spans="1:9" x14ac:dyDescent="0.3">
      <c r="A3801" t="s">
        <v>2855</v>
      </c>
      <c r="B3801" t="s">
        <v>50</v>
      </c>
      <c r="C3801" t="s">
        <v>2585</v>
      </c>
      <c r="D3801" t="s">
        <v>54</v>
      </c>
      <c r="E3801" s="103">
        <v>1691.8971836675719</v>
      </c>
      <c r="F3801" s="103">
        <v>678258</v>
      </c>
      <c r="G3801" s="103">
        <v>2</v>
      </c>
      <c r="H3801" t="s">
        <v>54</v>
      </c>
      <c r="I3801" s="103"/>
    </row>
    <row r="3802" spans="1:9" x14ac:dyDescent="0.3">
      <c r="A3802" t="s">
        <v>2856</v>
      </c>
      <c r="B3802" t="s">
        <v>51</v>
      </c>
      <c r="C3802" t="s">
        <v>2585</v>
      </c>
      <c r="D3802" t="s">
        <v>40</v>
      </c>
      <c r="E3802" s="103">
        <v>4.3840945473750705E-2</v>
      </c>
      <c r="F3802" s="103">
        <v>678258</v>
      </c>
      <c r="G3802" s="103">
        <v>2</v>
      </c>
      <c r="H3802" t="s">
        <v>1078</v>
      </c>
      <c r="I3802" s="103"/>
    </row>
    <row r="3803" spans="1:9" x14ac:dyDescent="0.3">
      <c r="A3803" t="s">
        <v>6297</v>
      </c>
      <c r="B3803" t="s">
        <v>51</v>
      </c>
      <c r="C3803" t="s">
        <v>2585</v>
      </c>
      <c r="D3803" t="s">
        <v>5064</v>
      </c>
      <c r="E3803" s="103">
        <v>4.443980048553918E-2</v>
      </c>
      <c r="F3803" s="103">
        <v>678258</v>
      </c>
      <c r="G3803" s="103">
        <v>2</v>
      </c>
      <c r="H3803" t="s">
        <v>1078</v>
      </c>
      <c r="I3803" s="103"/>
    </row>
    <row r="3804" spans="1:9" x14ac:dyDescent="0.3">
      <c r="A3804" t="s">
        <v>6298</v>
      </c>
      <c r="B3804" t="s">
        <v>51</v>
      </c>
      <c r="C3804" t="s">
        <v>2585</v>
      </c>
      <c r="D3804" t="s">
        <v>5065</v>
      </c>
      <c r="E3804" s="103">
        <v>4.3840945473750705E-2</v>
      </c>
      <c r="F3804" s="103">
        <v>678258</v>
      </c>
      <c r="G3804" s="103">
        <v>2</v>
      </c>
      <c r="H3804" t="s">
        <v>1078</v>
      </c>
      <c r="I3804" s="103"/>
    </row>
    <row r="3805" spans="1:9" x14ac:dyDescent="0.3">
      <c r="A3805" t="s">
        <v>6299</v>
      </c>
      <c r="B3805" t="s">
        <v>51</v>
      </c>
      <c r="C3805" t="s">
        <v>2585</v>
      </c>
      <c r="D3805" t="s">
        <v>5066</v>
      </c>
      <c r="E3805" s="103">
        <v>4.4419725465788554E-2</v>
      </c>
      <c r="F3805" s="103">
        <v>678258</v>
      </c>
      <c r="G3805" s="103">
        <v>2</v>
      </c>
      <c r="H3805" t="s">
        <v>1078</v>
      </c>
      <c r="I3805" s="103"/>
    </row>
    <row r="3806" spans="1:9" x14ac:dyDescent="0.3">
      <c r="A3806" t="s">
        <v>2857</v>
      </c>
      <c r="B3806" t="s">
        <v>51</v>
      </c>
      <c r="C3806" t="s">
        <v>2585</v>
      </c>
      <c r="D3806" t="s">
        <v>42</v>
      </c>
      <c r="E3806" s="103">
        <v>4.2768074193814197E-2</v>
      </c>
      <c r="F3806" s="103">
        <v>678258</v>
      </c>
      <c r="G3806" s="103">
        <v>2</v>
      </c>
      <c r="H3806" t="s">
        <v>1078</v>
      </c>
      <c r="I3806" s="103"/>
    </row>
    <row r="3807" spans="1:9" x14ac:dyDescent="0.3">
      <c r="A3807" t="s">
        <v>2858</v>
      </c>
      <c r="B3807" t="s">
        <v>51</v>
      </c>
      <c r="C3807" t="s">
        <v>2585</v>
      </c>
      <c r="D3807" t="s">
        <v>1763</v>
      </c>
      <c r="E3807" s="103">
        <v>4.3116583296090985E-2</v>
      </c>
      <c r="F3807" s="103">
        <v>678258</v>
      </c>
      <c r="G3807" s="103">
        <v>2</v>
      </c>
      <c r="H3807" t="s">
        <v>1078</v>
      </c>
      <c r="I3807" s="103"/>
    </row>
    <row r="3808" spans="1:9" x14ac:dyDescent="0.3">
      <c r="A3808" t="s">
        <v>2859</v>
      </c>
      <c r="B3808" t="s">
        <v>51</v>
      </c>
      <c r="C3808" t="s">
        <v>2585</v>
      </c>
      <c r="D3808" t="s">
        <v>1764</v>
      </c>
      <c r="E3808" s="103">
        <v>1.180054284949424E-2</v>
      </c>
      <c r="F3808" s="103">
        <v>678258</v>
      </c>
      <c r="G3808" s="103">
        <v>2</v>
      </c>
      <c r="H3808" t="s">
        <v>1078</v>
      </c>
      <c r="I3808" s="103"/>
    </row>
    <row r="3809" spans="1:9" x14ac:dyDescent="0.3">
      <c r="A3809" t="s">
        <v>2860</v>
      </c>
      <c r="B3809" t="s">
        <v>51</v>
      </c>
      <c r="C3809" t="s">
        <v>2585</v>
      </c>
      <c r="D3809" t="s">
        <v>340</v>
      </c>
      <c r="E3809" s="103">
        <v>4.2419868343964801E-2</v>
      </c>
      <c r="F3809" s="103">
        <v>678258</v>
      </c>
      <c r="G3809" s="103">
        <v>2</v>
      </c>
      <c r="H3809" t="s">
        <v>1078</v>
      </c>
      <c r="I3809" s="103"/>
    </row>
    <row r="3810" spans="1:9" x14ac:dyDescent="0.3">
      <c r="A3810" t="s">
        <v>2861</v>
      </c>
      <c r="B3810" t="s">
        <v>51</v>
      </c>
      <c r="C3810" t="s">
        <v>2585</v>
      </c>
      <c r="D3810" t="s">
        <v>777</v>
      </c>
      <c r="E3810" s="103">
        <v>2.3523087776679732E-2</v>
      </c>
      <c r="F3810" s="103">
        <v>678258</v>
      </c>
      <c r="G3810" s="103">
        <v>2</v>
      </c>
      <c r="H3810" t="s">
        <v>1078</v>
      </c>
      <c r="I3810" s="103"/>
    </row>
    <row r="3811" spans="1:9" x14ac:dyDescent="0.3">
      <c r="A3811" t="s">
        <v>2862</v>
      </c>
      <c r="B3811" t="s">
        <v>51</v>
      </c>
      <c r="C3811" t="s">
        <v>2585</v>
      </c>
      <c r="D3811" t="s">
        <v>776</v>
      </c>
      <c r="E3811" s="103">
        <v>6.3090829646626295E-2</v>
      </c>
      <c r="F3811" s="103">
        <v>678258</v>
      </c>
      <c r="G3811" s="103">
        <v>2</v>
      </c>
      <c r="H3811" t="s">
        <v>1078</v>
      </c>
      <c r="I3811" s="103"/>
    </row>
    <row r="3812" spans="1:9" x14ac:dyDescent="0.3">
      <c r="A3812" t="s">
        <v>2830</v>
      </c>
      <c r="B3812" t="s">
        <v>47</v>
      </c>
      <c r="C3812" t="s">
        <v>2586</v>
      </c>
      <c r="D3812" t="s">
        <v>54</v>
      </c>
      <c r="E3812" s="103">
        <v>9883</v>
      </c>
      <c r="F3812" s="103">
        <v>678258</v>
      </c>
      <c r="G3812" s="103">
        <v>2</v>
      </c>
      <c r="H3812" t="s">
        <v>54</v>
      </c>
      <c r="I3812" s="103"/>
    </row>
    <row r="3813" spans="1:9" x14ac:dyDescent="0.3">
      <c r="A3813" t="s">
        <v>2831</v>
      </c>
      <c r="B3813" t="s">
        <v>48</v>
      </c>
      <c r="C3813" t="s">
        <v>2586</v>
      </c>
      <c r="D3813" t="s">
        <v>54</v>
      </c>
      <c r="E3813" s="103">
        <v>360558029</v>
      </c>
      <c r="F3813" s="103">
        <v>678258</v>
      </c>
      <c r="G3813" s="103">
        <v>2</v>
      </c>
      <c r="H3813" t="s">
        <v>54</v>
      </c>
      <c r="I3813" s="103"/>
    </row>
    <row r="3814" spans="1:9" x14ac:dyDescent="0.3">
      <c r="A3814" t="s">
        <v>2832</v>
      </c>
      <c r="B3814" t="s">
        <v>49</v>
      </c>
      <c r="C3814" t="s">
        <v>2586</v>
      </c>
      <c r="D3814" t="s">
        <v>54</v>
      </c>
      <c r="E3814" s="103">
        <v>1.4571151390768705E-2</v>
      </c>
      <c r="F3814" s="103">
        <v>678258</v>
      </c>
      <c r="G3814" s="103">
        <v>2</v>
      </c>
      <c r="H3814" t="s">
        <v>54</v>
      </c>
      <c r="I3814" s="103"/>
    </row>
    <row r="3815" spans="1:9" x14ac:dyDescent="0.3">
      <c r="A3815" t="s">
        <v>2833</v>
      </c>
      <c r="B3815" t="s">
        <v>50</v>
      </c>
      <c r="C3815" t="s">
        <v>2586</v>
      </c>
      <c r="D3815" t="s">
        <v>54</v>
      </c>
      <c r="E3815" s="103">
        <v>531.59421488578096</v>
      </c>
      <c r="F3815" s="103">
        <v>678258</v>
      </c>
      <c r="G3815" s="103">
        <v>2</v>
      </c>
      <c r="H3815" t="s">
        <v>54</v>
      </c>
      <c r="I3815" s="103"/>
    </row>
    <row r="3816" spans="1:9" x14ac:dyDescent="0.3">
      <c r="A3816" t="s">
        <v>2834</v>
      </c>
      <c r="B3816" t="s">
        <v>51</v>
      </c>
      <c r="C3816" t="s">
        <v>2586</v>
      </c>
      <c r="D3816" t="s">
        <v>40</v>
      </c>
      <c r="E3816" s="103">
        <v>0.11178699428475432</v>
      </c>
      <c r="F3816" s="103">
        <v>678258</v>
      </c>
      <c r="G3816" s="103">
        <v>2</v>
      </c>
      <c r="H3816" t="s">
        <v>1078</v>
      </c>
      <c r="I3816" s="103"/>
    </row>
    <row r="3817" spans="1:9" x14ac:dyDescent="0.3">
      <c r="A3817" t="s">
        <v>6300</v>
      </c>
      <c r="B3817" t="s">
        <v>51</v>
      </c>
      <c r="C3817" t="s">
        <v>2586</v>
      </c>
      <c r="D3817" t="s">
        <v>5064</v>
      </c>
      <c r="E3817" s="103">
        <v>0.11314151342529324</v>
      </c>
      <c r="F3817" s="103">
        <v>678258</v>
      </c>
      <c r="G3817" s="103">
        <v>2</v>
      </c>
      <c r="H3817" t="s">
        <v>1078</v>
      </c>
      <c r="I3817" s="103"/>
    </row>
    <row r="3818" spans="1:9" x14ac:dyDescent="0.3">
      <c r="A3818" t="s">
        <v>6301</v>
      </c>
      <c r="B3818" t="s">
        <v>51</v>
      </c>
      <c r="C3818" t="s">
        <v>2586</v>
      </c>
      <c r="D3818" t="s">
        <v>5065</v>
      </c>
      <c r="E3818" s="103">
        <v>0.11178699428475432</v>
      </c>
      <c r="F3818" s="103">
        <v>678258</v>
      </c>
      <c r="G3818" s="103">
        <v>2</v>
      </c>
      <c r="H3818" t="s">
        <v>1078</v>
      </c>
      <c r="I3818" s="103"/>
    </row>
    <row r="3819" spans="1:9" x14ac:dyDescent="0.3">
      <c r="A3819" t="s">
        <v>6302</v>
      </c>
      <c r="B3819" t="s">
        <v>51</v>
      </c>
      <c r="C3819" t="s">
        <v>2586</v>
      </c>
      <c r="D3819" t="s">
        <v>5066</v>
      </c>
      <c r="E3819" s="103">
        <v>0.11314151342529324</v>
      </c>
      <c r="F3819" s="103">
        <v>678258</v>
      </c>
      <c r="G3819" s="103">
        <v>2</v>
      </c>
      <c r="H3819" t="s">
        <v>1078</v>
      </c>
      <c r="I3819" s="103"/>
    </row>
    <row r="3820" spans="1:9" x14ac:dyDescent="0.3">
      <c r="A3820" t="s">
        <v>2835</v>
      </c>
      <c r="B3820" t="s">
        <v>51</v>
      </c>
      <c r="C3820" t="s">
        <v>2586</v>
      </c>
      <c r="D3820" t="s">
        <v>42</v>
      </c>
      <c r="E3820" s="103">
        <v>0.10523529111633384</v>
      </c>
      <c r="F3820" s="103">
        <v>678258</v>
      </c>
      <c r="G3820" s="103">
        <v>2</v>
      </c>
      <c r="H3820" t="s">
        <v>1078</v>
      </c>
      <c r="I3820" s="103"/>
    </row>
    <row r="3821" spans="1:9" x14ac:dyDescent="0.3">
      <c r="A3821" t="s">
        <v>2836</v>
      </c>
      <c r="B3821" t="s">
        <v>51</v>
      </c>
      <c r="C3821" t="s">
        <v>2586</v>
      </c>
      <c r="D3821" t="s">
        <v>1763</v>
      </c>
      <c r="E3821" s="103">
        <v>9.7223917088092457E-2</v>
      </c>
      <c r="F3821" s="103">
        <v>678258</v>
      </c>
      <c r="G3821" s="103">
        <v>2</v>
      </c>
      <c r="H3821" t="s">
        <v>1078</v>
      </c>
      <c r="I3821" s="103"/>
    </row>
    <row r="3822" spans="1:9" x14ac:dyDescent="0.3">
      <c r="A3822" t="s">
        <v>2837</v>
      </c>
      <c r="B3822" t="s">
        <v>51</v>
      </c>
      <c r="C3822" t="s">
        <v>2586</v>
      </c>
      <c r="D3822" t="s">
        <v>1764</v>
      </c>
      <c r="E3822" s="103">
        <v>2.3412847368874234E-2</v>
      </c>
      <c r="F3822" s="103">
        <v>678258</v>
      </c>
      <c r="G3822" s="103">
        <v>2</v>
      </c>
      <c r="H3822" t="s">
        <v>1078</v>
      </c>
      <c r="I3822" s="103"/>
    </row>
    <row r="3823" spans="1:9" x14ac:dyDescent="0.3">
      <c r="A3823" t="s">
        <v>2838</v>
      </c>
      <c r="B3823" t="s">
        <v>51</v>
      </c>
      <c r="C3823" t="s">
        <v>2586</v>
      </c>
      <c r="D3823" t="s">
        <v>340</v>
      </c>
      <c r="E3823" s="103">
        <v>0.10504254331799689</v>
      </c>
      <c r="F3823" s="103">
        <v>678258</v>
      </c>
      <c r="G3823" s="103">
        <v>2</v>
      </c>
      <c r="H3823" t="s">
        <v>1078</v>
      </c>
      <c r="I3823" s="103"/>
    </row>
    <row r="3824" spans="1:9" x14ac:dyDescent="0.3">
      <c r="A3824" t="s">
        <v>2839</v>
      </c>
      <c r="B3824" t="s">
        <v>51</v>
      </c>
      <c r="C3824" t="s">
        <v>2586</v>
      </c>
      <c r="D3824" t="s">
        <v>777</v>
      </c>
      <c r="E3824" s="103">
        <v>7.3682797599201044E-2</v>
      </c>
      <c r="F3824" s="103">
        <v>678258</v>
      </c>
      <c r="G3824" s="103">
        <v>2</v>
      </c>
      <c r="H3824" t="s">
        <v>1078</v>
      </c>
      <c r="I3824" s="103"/>
    </row>
    <row r="3825" spans="1:9" x14ac:dyDescent="0.3">
      <c r="A3825" t="s">
        <v>2840</v>
      </c>
      <c r="B3825" t="s">
        <v>51</v>
      </c>
      <c r="C3825" t="s">
        <v>2586</v>
      </c>
      <c r="D3825" t="s">
        <v>776</v>
      </c>
      <c r="E3825" s="103">
        <v>0.16499230454298044</v>
      </c>
      <c r="F3825" s="103">
        <v>678258</v>
      </c>
      <c r="G3825" s="103">
        <v>2</v>
      </c>
      <c r="H3825" t="s">
        <v>1078</v>
      </c>
      <c r="I3825" s="103"/>
    </row>
    <row r="3826" spans="1:9" x14ac:dyDescent="0.3">
      <c r="A3826" t="s">
        <v>3683</v>
      </c>
      <c r="B3826" t="s">
        <v>47</v>
      </c>
      <c r="C3826" t="s">
        <v>3115</v>
      </c>
      <c r="D3826" t="s">
        <v>54</v>
      </c>
      <c r="E3826" s="103">
        <v>8411</v>
      </c>
      <c r="F3826" s="103">
        <v>678258</v>
      </c>
      <c r="G3826" s="103">
        <v>2</v>
      </c>
      <c r="H3826" t="s">
        <v>54</v>
      </c>
      <c r="I3826" s="103"/>
    </row>
    <row r="3827" spans="1:9" x14ac:dyDescent="0.3">
      <c r="A3827" t="s">
        <v>3684</v>
      </c>
      <c r="B3827" t="s">
        <v>48</v>
      </c>
      <c r="C3827" t="s">
        <v>3115</v>
      </c>
      <c r="D3827" t="s">
        <v>54</v>
      </c>
      <c r="E3827" s="103">
        <v>985916697.4765625</v>
      </c>
      <c r="F3827" s="103">
        <v>678258</v>
      </c>
      <c r="G3827" s="103">
        <v>2</v>
      </c>
      <c r="H3827" t="s">
        <v>54</v>
      </c>
      <c r="I3827" s="103"/>
    </row>
    <row r="3828" spans="1:9" x14ac:dyDescent="0.3">
      <c r="A3828" t="s">
        <v>3685</v>
      </c>
      <c r="B3828" t="s">
        <v>49</v>
      </c>
      <c r="C3828" t="s">
        <v>3115</v>
      </c>
      <c r="D3828" t="s">
        <v>54</v>
      </c>
      <c r="E3828" s="103">
        <v>1.2400885798619404E-2</v>
      </c>
      <c r="F3828" s="103">
        <v>678258</v>
      </c>
      <c r="G3828" s="103">
        <v>2</v>
      </c>
      <c r="H3828" t="s">
        <v>54</v>
      </c>
      <c r="I3828" s="103"/>
    </row>
    <row r="3829" spans="1:9" x14ac:dyDescent="0.3">
      <c r="A3829" t="s">
        <v>3686</v>
      </c>
      <c r="B3829" t="s">
        <v>50</v>
      </c>
      <c r="C3829" t="s">
        <v>3115</v>
      </c>
      <c r="D3829" t="s">
        <v>54</v>
      </c>
      <c r="E3829" s="103">
        <v>1453.6012807465042</v>
      </c>
      <c r="F3829" s="103">
        <v>678258</v>
      </c>
      <c r="G3829" s="103">
        <v>2</v>
      </c>
      <c r="H3829" t="s">
        <v>54</v>
      </c>
      <c r="I3829" s="103"/>
    </row>
    <row r="3830" spans="1:9" x14ac:dyDescent="0.3">
      <c r="A3830" t="s">
        <v>3687</v>
      </c>
      <c r="B3830" t="s">
        <v>51</v>
      </c>
      <c r="C3830" t="s">
        <v>3115</v>
      </c>
      <c r="D3830" t="s">
        <v>40</v>
      </c>
      <c r="E3830" s="103">
        <v>0.38555910262782445</v>
      </c>
      <c r="F3830" s="103">
        <v>678258</v>
      </c>
      <c r="G3830" s="103">
        <v>2</v>
      </c>
      <c r="H3830" t="s">
        <v>1078</v>
      </c>
      <c r="I3830" s="103"/>
    </row>
    <row r="3831" spans="1:9" x14ac:dyDescent="0.3">
      <c r="A3831" t="s">
        <v>6303</v>
      </c>
      <c r="B3831" t="s">
        <v>51</v>
      </c>
      <c r="C3831" t="s">
        <v>3115</v>
      </c>
      <c r="D3831" t="s">
        <v>5064</v>
      </c>
      <c r="E3831" s="103">
        <v>0.38848539988454456</v>
      </c>
      <c r="F3831" s="103">
        <v>678258</v>
      </c>
      <c r="G3831" s="103">
        <v>2</v>
      </c>
      <c r="H3831" t="s">
        <v>1078</v>
      </c>
      <c r="I3831" s="103"/>
    </row>
    <row r="3832" spans="1:9" x14ac:dyDescent="0.3">
      <c r="A3832" t="s">
        <v>6304</v>
      </c>
      <c r="B3832" t="s">
        <v>51</v>
      </c>
      <c r="C3832" t="s">
        <v>3115</v>
      </c>
      <c r="D3832" t="s">
        <v>5065</v>
      </c>
      <c r="E3832" s="103">
        <v>0.38555910262782445</v>
      </c>
      <c r="F3832" s="103">
        <v>678258</v>
      </c>
      <c r="G3832" s="103">
        <v>2</v>
      </c>
      <c r="H3832" t="s">
        <v>1078</v>
      </c>
      <c r="I3832" s="103"/>
    </row>
    <row r="3833" spans="1:9" x14ac:dyDescent="0.3">
      <c r="A3833" t="s">
        <v>6305</v>
      </c>
      <c r="B3833" t="s">
        <v>51</v>
      </c>
      <c r="C3833" t="s">
        <v>3115</v>
      </c>
      <c r="D3833" t="s">
        <v>5066</v>
      </c>
      <c r="E3833" s="103">
        <v>0.38848539988454456</v>
      </c>
      <c r="F3833" s="103">
        <v>678258</v>
      </c>
      <c r="G3833" s="103">
        <v>2</v>
      </c>
      <c r="H3833" t="s">
        <v>1078</v>
      </c>
      <c r="I3833" s="103"/>
    </row>
    <row r="3834" spans="1:9" x14ac:dyDescent="0.3">
      <c r="A3834" t="s">
        <v>3688</v>
      </c>
      <c r="B3834" t="s">
        <v>51</v>
      </c>
      <c r="C3834" t="s">
        <v>3115</v>
      </c>
      <c r="D3834" t="s">
        <v>42</v>
      </c>
      <c r="E3834" s="103">
        <v>0.26279133877209326</v>
      </c>
      <c r="F3834" s="103">
        <v>678258</v>
      </c>
      <c r="G3834" s="103">
        <v>2</v>
      </c>
      <c r="H3834" t="s">
        <v>1078</v>
      </c>
      <c r="I3834" s="103"/>
    </row>
    <row r="3835" spans="1:9" x14ac:dyDescent="0.3">
      <c r="A3835" t="s">
        <v>3689</v>
      </c>
      <c r="B3835" t="s">
        <v>51</v>
      </c>
      <c r="C3835" t="s">
        <v>3115</v>
      </c>
      <c r="D3835" t="s">
        <v>1763</v>
      </c>
      <c r="E3835" s="103">
        <v>0.27839512135477767</v>
      </c>
      <c r="F3835" s="103">
        <v>678258</v>
      </c>
      <c r="G3835" s="103">
        <v>2</v>
      </c>
      <c r="H3835" t="s">
        <v>1078</v>
      </c>
      <c r="I3835" s="103"/>
    </row>
    <row r="3836" spans="1:9" x14ac:dyDescent="0.3">
      <c r="A3836" t="s">
        <v>3690</v>
      </c>
      <c r="B3836" t="s">
        <v>51</v>
      </c>
      <c r="C3836" t="s">
        <v>3115</v>
      </c>
      <c r="D3836" t="s">
        <v>1764</v>
      </c>
      <c r="E3836" s="103">
        <v>6.9797731072946026E-2</v>
      </c>
      <c r="F3836" s="103">
        <v>678258</v>
      </c>
      <c r="G3836" s="103">
        <v>2</v>
      </c>
      <c r="H3836" t="s">
        <v>1078</v>
      </c>
      <c r="I3836" s="103"/>
    </row>
    <row r="3837" spans="1:9" x14ac:dyDescent="0.3">
      <c r="A3837" t="s">
        <v>3691</v>
      </c>
      <c r="B3837" t="s">
        <v>51</v>
      </c>
      <c r="C3837" t="s">
        <v>3115</v>
      </c>
      <c r="D3837" t="s">
        <v>340</v>
      </c>
      <c r="E3837" s="103">
        <v>0.32289808612748966</v>
      </c>
      <c r="F3837" s="103">
        <v>678258</v>
      </c>
      <c r="G3837" s="103">
        <v>2</v>
      </c>
      <c r="H3837" t="s">
        <v>1078</v>
      </c>
      <c r="I3837" s="103"/>
    </row>
    <row r="3838" spans="1:9" x14ac:dyDescent="0.3">
      <c r="A3838" t="s">
        <v>3692</v>
      </c>
      <c r="B3838" t="s">
        <v>51</v>
      </c>
      <c r="C3838" t="s">
        <v>3115</v>
      </c>
      <c r="D3838" t="s">
        <v>777</v>
      </c>
      <c r="E3838" s="103">
        <v>0.24584776206785949</v>
      </c>
      <c r="F3838" s="103">
        <v>678258</v>
      </c>
      <c r="G3838" s="103">
        <v>2</v>
      </c>
      <c r="H3838" t="s">
        <v>1078</v>
      </c>
      <c r="I3838" s="103"/>
    </row>
    <row r="3839" spans="1:9" x14ac:dyDescent="0.3">
      <c r="A3839" t="s">
        <v>3693</v>
      </c>
      <c r="B3839" t="s">
        <v>51</v>
      </c>
      <c r="C3839" t="s">
        <v>3115</v>
      </c>
      <c r="D3839" t="s">
        <v>776</v>
      </c>
      <c r="E3839" s="103">
        <v>0.53575865273550705</v>
      </c>
      <c r="F3839" s="103">
        <v>678258</v>
      </c>
      <c r="G3839" s="103">
        <v>2</v>
      </c>
      <c r="H3839" t="s">
        <v>1078</v>
      </c>
      <c r="I3839" s="103"/>
    </row>
    <row r="3840" spans="1:9" x14ac:dyDescent="0.3">
      <c r="A3840" t="s">
        <v>3694</v>
      </c>
      <c r="B3840" t="s">
        <v>47</v>
      </c>
      <c r="C3840" t="s">
        <v>3100</v>
      </c>
      <c r="D3840" t="s">
        <v>54</v>
      </c>
      <c r="E3840" s="103">
        <v>106411</v>
      </c>
      <c r="F3840" s="103">
        <v>678258</v>
      </c>
      <c r="G3840" s="103">
        <v>2</v>
      </c>
      <c r="H3840" t="s">
        <v>54</v>
      </c>
      <c r="I3840" s="103"/>
    </row>
    <row r="3841" spans="1:9" x14ac:dyDescent="0.3">
      <c r="A3841" t="s">
        <v>3695</v>
      </c>
      <c r="B3841" t="s">
        <v>48</v>
      </c>
      <c r="C3841" t="s">
        <v>3100</v>
      </c>
      <c r="D3841" t="s">
        <v>54</v>
      </c>
      <c r="E3841" s="103">
        <v>21790241319.765625</v>
      </c>
      <c r="F3841" s="103">
        <v>678258</v>
      </c>
      <c r="G3841" s="103">
        <v>2</v>
      </c>
      <c r="H3841" t="s">
        <v>54</v>
      </c>
      <c r="I3841" s="103"/>
    </row>
    <row r="3842" spans="1:9" x14ac:dyDescent="0.3">
      <c r="A3842" t="s">
        <v>3696</v>
      </c>
      <c r="B3842" t="s">
        <v>49</v>
      </c>
      <c r="C3842" t="s">
        <v>3100</v>
      </c>
      <c r="D3842" t="s">
        <v>54</v>
      </c>
      <c r="E3842" s="103">
        <v>0.15688867658029834</v>
      </c>
      <c r="F3842" s="103">
        <v>678258</v>
      </c>
      <c r="G3842" s="103">
        <v>2</v>
      </c>
      <c r="H3842" t="s">
        <v>54</v>
      </c>
      <c r="I3842" s="103"/>
    </row>
    <row r="3843" spans="1:9" x14ac:dyDescent="0.3">
      <c r="A3843" t="s">
        <v>3697</v>
      </c>
      <c r="B3843" t="s">
        <v>50</v>
      </c>
      <c r="C3843" t="s">
        <v>3100</v>
      </c>
      <c r="D3843" t="s">
        <v>54</v>
      </c>
      <c r="E3843" s="103">
        <v>32126.773764210116</v>
      </c>
      <c r="F3843" s="103">
        <v>678258</v>
      </c>
      <c r="G3843" s="103">
        <v>2</v>
      </c>
      <c r="H3843" t="s">
        <v>54</v>
      </c>
      <c r="I3843" s="103"/>
    </row>
    <row r="3844" spans="1:9" x14ac:dyDescent="0.3">
      <c r="A3844" t="s">
        <v>3698</v>
      </c>
      <c r="B3844" t="s">
        <v>51</v>
      </c>
      <c r="C3844" t="s">
        <v>3100</v>
      </c>
      <c r="D3844" t="s">
        <v>40</v>
      </c>
      <c r="E3844" s="103">
        <v>0.65634889008789077</v>
      </c>
      <c r="F3844" s="103">
        <v>678258</v>
      </c>
      <c r="G3844" s="103">
        <v>2</v>
      </c>
      <c r="H3844" t="s">
        <v>1078</v>
      </c>
      <c r="I3844" s="103"/>
    </row>
    <row r="3845" spans="1:9" x14ac:dyDescent="0.3">
      <c r="A3845" t="s">
        <v>6306</v>
      </c>
      <c r="B3845" t="s">
        <v>51</v>
      </c>
      <c r="C3845" t="s">
        <v>3100</v>
      </c>
      <c r="D3845" t="s">
        <v>5064</v>
      </c>
      <c r="E3845" s="103">
        <v>0.65981695946850072</v>
      </c>
      <c r="F3845" s="103">
        <v>678258</v>
      </c>
      <c r="G3845" s="103">
        <v>2</v>
      </c>
      <c r="H3845" t="s">
        <v>1078</v>
      </c>
      <c r="I3845" s="103"/>
    </row>
    <row r="3846" spans="1:9" x14ac:dyDescent="0.3">
      <c r="A3846" t="s">
        <v>6307</v>
      </c>
      <c r="B3846" t="s">
        <v>51</v>
      </c>
      <c r="C3846" t="s">
        <v>3100</v>
      </c>
      <c r="D3846" t="s">
        <v>5065</v>
      </c>
      <c r="E3846" s="103">
        <v>0.65634889008789077</v>
      </c>
      <c r="F3846" s="103">
        <v>678258</v>
      </c>
      <c r="G3846" s="103">
        <v>2</v>
      </c>
      <c r="H3846" t="s">
        <v>1078</v>
      </c>
      <c r="I3846" s="103"/>
    </row>
    <row r="3847" spans="1:9" x14ac:dyDescent="0.3">
      <c r="A3847" t="s">
        <v>6308</v>
      </c>
      <c r="B3847" t="s">
        <v>51</v>
      </c>
      <c r="C3847" t="s">
        <v>3100</v>
      </c>
      <c r="D3847" t="s">
        <v>5066</v>
      </c>
      <c r="E3847" s="103">
        <v>0.6597962439701025</v>
      </c>
      <c r="F3847" s="103">
        <v>678258</v>
      </c>
      <c r="G3847" s="103">
        <v>2</v>
      </c>
      <c r="H3847" t="s">
        <v>1078</v>
      </c>
      <c r="I3847" s="103"/>
    </row>
    <row r="3848" spans="1:9" x14ac:dyDescent="0.3">
      <c r="A3848" t="s">
        <v>3699</v>
      </c>
      <c r="B3848" t="s">
        <v>51</v>
      </c>
      <c r="C3848" t="s">
        <v>3100</v>
      </c>
      <c r="D3848" t="s">
        <v>42</v>
      </c>
      <c r="E3848" s="103">
        <v>0.6126866046022561</v>
      </c>
      <c r="F3848" s="103">
        <v>678258</v>
      </c>
      <c r="G3848" s="103">
        <v>2</v>
      </c>
      <c r="H3848" t="s">
        <v>1078</v>
      </c>
      <c r="I3848" s="103"/>
    </row>
    <row r="3849" spans="1:9" x14ac:dyDescent="0.3">
      <c r="A3849" t="s">
        <v>3700</v>
      </c>
      <c r="B3849" t="s">
        <v>51</v>
      </c>
      <c r="C3849" t="s">
        <v>3100</v>
      </c>
      <c r="D3849" t="s">
        <v>1763</v>
      </c>
      <c r="E3849" s="103">
        <v>0.64430112454655131</v>
      </c>
      <c r="F3849" s="103">
        <v>678258</v>
      </c>
      <c r="G3849" s="103">
        <v>2</v>
      </c>
      <c r="H3849" t="s">
        <v>1078</v>
      </c>
      <c r="I3849" s="103"/>
    </row>
    <row r="3850" spans="1:9" x14ac:dyDescent="0.3">
      <c r="A3850" t="s">
        <v>3701</v>
      </c>
      <c r="B3850" t="s">
        <v>51</v>
      </c>
      <c r="C3850" t="s">
        <v>3100</v>
      </c>
      <c r="D3850" t="s">
        <v>1764</v>
      </c>
      <c r="E3850" s="103">
        <v>0.15151539424110239</v>
      </c>
      <c r="F3850" s="103">
        <v>678258</v>
      </c>
      <c r="G3850" s="103">
        <v>2</v>
      </c>
      <c r="H3850" t="s">
        <v>1078</v>
      </c>
      <c r="I3850" s="103"/>
    </row>
    <row r="3851" spans="1:9" x14ac:dyDescent="0.3">
      <c r="A3851" t="s">
        <v>3702</v>
      </c>
      <c r="B3851" t="s">
        <v>51</v>
      </c>
      <c r="C3851" t="s">
        <v>3100</v>
      </c>
      <c r="D3851" t="s">
        <v>340</v>
      </c>
      <c r="E3851" s="103">
        <v>0.59579280872148455</v>
      </c>
      <c r="F3851" s="103">
        <v>678258</v>
      </c>
      <c r="G3851" s="103">
        <v>2</v>
      </c>
      <c r="H3851" t="s">
        <v>1078</v>
      </c>
      <c r="I3851" s="103"/>
    </row>
    <row r="3852" spans="1:9" x14ac:dyDescent="0.3">
      <c r="A3852" t="s">
        <v>3703</v>
      </c>
      <c r="B3852" t="s">
        <v>51</v>
      </c>
      <c r="C3852" t="s">
        <v>3100</v>
      </c>
      <c r="D3852" t="s">
        <v>777</v>
      </c>
      <c r="E3852" s="103">
        <v>0.40412359030660466</v>
      </c>
      <c r="F3852" s="103">
        <v>678258</v>
      </c>
      <c r="G3852" s="103">
        <v>2</v>
      </c>
      <c r="H3852" t="s">
        <v>1078</v>
      </c>
      <c r="I3852" s="103"/>
    </row>
    <row r="3853" spans="1:9" x14ac:dyDescent="0.3">
      <c r="A3853" t="s">
        <v>3704</v>
      </c>
      <c r="B3853" t="s">
        <v>51</v>
      </c>
      <c r="C3853" t="s">
        <v>3100</v>
      </c>
      <c r="D3853" t="s">
        <v>776</v>
      </c>
      <c r="E3853" s="103">
        <v>0.92023157314082693</v>
      </c>
      <c r="F3853" s="103">
        <v>678258</v>
      </c>
      <c r="G3853" s="103">
        <v>2</v>
      </c>
      <c r="H3853" t="s">
        <v>1078</v>
      </c>
      <c r="I3853" s="103"/>
    </row>
    <row r="3854" spans="1:9" x14ac:dyDescent="0.3">
      <c r="A3854" t="s">
        <v>94</v>
      </c>
      <c r="B3854" t="s">
        <v>47</v>
      </c>
      <c r="C3854" t="s">
        <v>58</v>
      </c>
      <c r="D3854" t="s">
        <v>54</v>
      </c>
      <c r="E3854" s="103">
        <v>0</v>
      </c>
      <c r="F3854" s="103">
        <v>678258</v>
      </c>
      <c r="G3854" s="103">
        <v>2</v>
      </c>
      <c r="H3854" t="s">
        <v>54</v>
      </c>
      <c r="I3854" s="103"/>
    </row>
    <row r="3855" spans="1:9" x14ac:dyDescent="0.3">
      <c r="A3855" t="s">
        <v>95</v>
      </c>
      <c r="B3855" t="s">
        <v>48</v>
      </c>
      <c r="C3855" t="s">
        <v>58</v>
      </c>
      <c r="D3855" t="s">
        <v>54</v>
      </c>
      <c r="E3855" s="103">
        <v>0</v>
      </c>
      <c r="F3855" s="103">
        <v>678258</v>
      </c>
      <c r="G3855" s="103">
        <v>2</v>
      </c>
      <c r="H3855" t="s">
        <v>54</v>
      </c>
      <c r="I3855" s="103"/>
    </row>
    <row r="3856" spans="1:9" x14ac:dyDescent="0.3">
      <c r="A3856" t="s">
        <v>96</v>
      </c>
      <c r="B3856" t="s">
        <v>49</v>
      </c>
      <c r="C3856" t="s">
        <v>58</v>
      </c>
      <c r="D3856" t="s">
        <v>54</v>
      </c>
      <c r="E3856" s="103">
        <v>0</v>
      </c>
      <c r="F3856" s="103">
        <v>678258</v>
      </c>
      <c r="G3856" s="103">
        <v>2</v>
      </c>
      <c r="H3856" t="s">
        <v>54</v>
      </c>
      <c r="I3856" s="103"/>
    </row>
    <row r="3857" spans="1:9" x14ac:dyDescent="0.3">
      <c r="A3857" t="s">
        <v>97</v>
      </c>
      <c r="B3857" t="s">
        <v>50</v>
      </c>
      <c r="C3857" t="s">
        <v>58</v>
      </c>
      <c r="D3857" t="s">
        <v>54</v>
      </c>
      <c r="E3857" s="103">
        <v>0</v>
      </c>
      <c r="F3857" s="103">
        <v>678258</v>
      </c>
      <c r="G3857" s="103">
        <v>2</v>
      </c>
      <c r="H3857" t="s">
        <v>54</v>
      </c>
      <c r="I3857" s="103"/>
    </row>
    <row r="3858" spans="1:9" x14ac:dyDescent="0.3">
      <c r="A3858" t="s">
        <v>3705</v>
      </c>
      <c r="B3858" t="s">
        <v>47</v>
      </c>
      <c r="C3858" t="s">
        <v>3102</v>
      </c>
      <c r="D3858" t="s">
        <v>54</v>
      </c>
      <c r="E3858" s="103">
        <v>494497</v>
      </c>
      <c r="F3858" s="103">
        <v>678258</v>
      </c>
      <c r="G3858" s="103">
        <v>2</v>
      </c>
      <c r="H3858" t="s">
        <v>54</v>
      </c>
      <c r="I3858" s="103"/>
    </row>
    <row r="3859" spans="1:9" x14ac:dyDescent="0.3">
      <c r="A3859" t="s">
        <v>3706</v>
      </c>
      <c r="B3859" t="s">
        <v>48</v>
      </c>
      <c r="C3859" t="s">
        <v>3102</v>
      </c>
      <c r="D3859" t="s">
        <v>54</v>
      </c>
      <c r="E3859" s="103">
        <v>175328275210.875</v>
      </c>
      <c r="F3859" s="103">
        <v>678258</v>
      </c>
      <c r="G3859" s="103">
        <v>2</v>
      </c>
      <c r="H3859" t="s">
        <v>54</v>
      </c>
      <c r="I3859" s="103"/>
    </row>
    <row r="3860" spans="1:9" x14ac:dyDescent="0.3">
      <c r="A3860" t="s">
        <v>3707</v>
      </c>
      <c r="B3860" t="s">
        <v>49</v>
      </c>
      <c r="C3860" t="s">
        <v>3102</v>
      </c>
      <c r="D3860" t="s">
        <v>54</v>
      </c>
      <c r="E3860" s="103">
        <v>0.72906917426701934</v>
      </c>
      <c r="F3860" s="103">
        <v>678258</v>
      </c>
      <c r="G3860" s="103">
        <v>2</v>
      </c>
      <c r="H3860" t="s">
        <v>54</v>
      </c>
      <c r="I3860" s="103"/>
    </row>
    <row r="3861" spans="1:9" x14ac:dyDescent="0.3">
      <c r="A3861" t="s">
        <v>3708</v>
      </c>
      <c r="B3861" t="s">
        <v>50</v>
      </c>
      <c r="C3861" t="s">
        <v>3102</v>
      </c>
      <c r="D3861" t="s">
        <v>54</v>
      </c>
      <c r="E3861" s="103">
        <v>258497.90966103607</v>
      </c>
      <c r="F3861" s="103">
        <v>678258</v>
      </c>
      <c r="G3861" s="103">
        <v>2</v>
      </c>
      <c r="H3861" t="s">
        <v>54</v>
      </c>
      <c r="I3861" s="103"/>
    </row>
    <row r="3862" spans="1:9" x14ac:dyDescent="0.3">
      <c r="A3862" t="s">
        <v>3709</v>
      </c>
      <c r="B3862" t="s">
        <v>51</v>
      </c>
      <c r="C3862" t="s">
        <v>3102</v>
      </c>
      <c r="D3862" t="s">
        <v>40</v>
      </c>
      <c r="E3862" s="103">
        <v>1.1254804546585335</v>
      </c>
      <c r="F3862" s="103">
        <v>678258</v>
      </c>
      <c r="G3862" s="103">
        <v>2</v>
      </c>
      <c r="H3862" t="s">
        <v>1078</v>
      </c>
      <c r="I3862" s="103"/>
    </row>
    <row r="3863" spans="1:9" x14ac:dyDescent="0.3">
      <c r="A3863" t="s">
        <v>6309</v>
      </c>
      <c r="B3863" t="s">
        <v>51</v>
      </c>
      <c r="C3863" t="s">
        <v>3102</v>
      </c>
      <c r="D3863" t="s">
        <v>5064</v>
      </c>
      <c r="E3863" s="103">
        <v>1.1280643486752677</v>
      </c>
      <c r="F3863" s="103">
        <v>678258</v>
      </c>
      <c r="G3863" s="103">
        <v>2</v>
      </c>
      <c r="H3863" t="s">
        <v>1078</v>
      </c>
      <c r="I3863" s="103"/>
    </row>
    <row r="3864" spans="1:9" x14ac:dyDescent="0.3">
      <c r="A3864" t="s">
        <v>6310</v>
      </c>
      <c r="B3864" t="s">
        <v>51</v>
      </c>
      <c r="C3864" t="s">
        <v>3102</v>
      </c>
      <c r="D3864" t="s">
        <v>5065</v>
      </c>
      <c r="E3864" s="103">
        <v>1.1254804546585335</v>
      </c>
      <c r="F3864" s="103">
        <v>678258</v>
      </c>
      <c r="G3864" s="103">
        <v>2</v>
      </c>
      <c r="H3864" t="s">
        <v>1078</v>
      </c>
      <c r="I3864" s="103"/>
    </row>
    <row r="3865" spans="1:9" x14ac:dyDescent="0.3">
      <c r="A3865" t="s">
        <v>6311</v>
      </c>
      <c r="B3865" t="s">
        <v>51</v>
      </c>
      <c r="C3865" t="s">
        <v>3102</v>
      </c>
      <c r="D3865" t="s">
        <v>5066</v>
      </c>
      <c r="E3865" s="103">
        <v>1.1279498269274209</v>
      </c>
      <c r="F3865" s="103">
        <v>678258</v>
      </c>
      <c r="G3865" s="103">
        <v>2</v>
      </c>
      <c r="H3865" t="s">
        <v>1078</v>
      </c>
      <c r="I3865" s="103"/>
    </row>
    <row r="3866" spans="1:9" x14ac:dyDescent="0.3">
      <c r="A3866" t="s">
        <v>3710</v>
      </c>
      <c r="B3866" t="s">
        <v>51</v>
      </c>
      <c r="C3866" t="s">
        <v>3102</v>
      </c>
      <c r="D3866" t="s">
        <v>42</v>
      </c>
      <c r="E3866" s="103">
        <v>1.0460935062220669</v>
      </c>
      <c r="F3866" s="103">
        <v>678258</v>
      </c>
      <c r="G3866" s="103">
        <v>2</v>
      </c>
      <c r="H3866" t="s">
        <v>1078</v>
      </c>
      <c r="I3866" s="103"/>
    </row>
    <row r="3867" spans="1:9" x14ac:dyDescent="0.3">
      <c r="A3867" t="s">
        <v>3711</v>
      </c>
      <c r="B3867" t="s">
        <v>51</v>
      </c>
      <c r="C3867" t="s">
        <v>3102</v>
      </c>
      <c r="D3867" t="s">
        <v>1763</v>
      </c>
      <c r="E3867" s="103">
        <v>1.0946566713216579</v>
      </c>
      <c r="F3867" s="103">
        <v>678258</v>
      </c>
      <c r="G3867" s="103">
        <v>2</v>
      </c>
      <c r="H3867" t="s">
        <v>1078</v>
      </c>
      <c r="I3867" s="103"/>
    </row>
    <row r="3868" spans="1:9" x14ac:dyDescent="0.3">
      <c r="A3868" t="s">
        <v>3712</v>
      </c>
      <c r="B3868" t="s">
        <v>51</v>
      </c>
      <c r="C3868" t="s">
        <v>3102</v>
      </c>
      <c r="D3868" t="s">
        <v>1764</v>
      </c>
      <c r="E3868" s="103">
        <v>0.28893442770091315</v>
      </c>
      <c r="F3868" s="103">
        <v>678258</v>
      </c>
      <c r="G3868" s="103">
        <v>2</v>
      </c>
      <c r="H3868" t="s">
        <v>1078</v>
      </c>
      <c r="I3868" s="103"/>
    </row>
    <row r="3869" spans="1:9" x14ac:dyDescent="0.3">
      <c r="A3869" t="s">
        <v>3713</v>
      </c>
      <c r="B3869" t="s">
        <v>51</v>
      </c>
      <c r="C3869" t="s">
        <v>3102</v>
      </c>
      <c r="D3869" t="s">
        <v>340</v>
      </c>
      <c r="E3869" s="103">
        <v>1.0229931356578843</v>
      </c>
      <c r="F3869" s="103">
        <v>678258</v>
      </c>
      <c r="G3869" s="103">
        <v>2</v>
      </c>
      <c r="H3869" t="s">
        <v>1078</v>
      </c>
      <c r="I3869" s="103"/>
    </row>
    <row r="3870" spans="1:9" x14ac:dyDescent="0.3">
      <c r="A3870" t="s">
        <v>3714</v>
      </c>
      <c r="B3870" t="s">
        <v>51</v>
      </c>
      <c r="C3870" t="s">
        <v>3102</v>
      </c>
      <c r="D3870" t="s">
        <v>777</v>
      </c>
      <c r="E3870" s="103">
        <v>0.71075840579391014</v>
      </c>
      <c r="F3870" s="103">
        <v>678258</v>
      </c>
      <c r="G3870" s="103">
        <v>2</v>
      </c>
      <c r="H3870" t="s">
        <v>1078</v>
      </c>
      <c r="I3870" s="103"/>
    </row>
    <row r="3871" spans="1:9" x14ac:dyDescent="0.3">
      <c r="A3871" t="s">
        <v>3715</v>
      </c>
      <c r="B3871" t="s">
        <v>51</v>
      </c>
      <c r="C3871" t="s">
        <v>3102</v>
      </c>
      <c r="D3871" t="s">
        <v>776</v>
      </c>
      <c r="E3871" s="103">
        <v>1.6001831839661891</v>
      </c>
      <c r="F3871" s="103">
        <v>678258</v>
      </c>
      <c r="G3871" s="103">
        <v>2</v>
      </c>
      <c r="H3871" t="s">
        <v>1078</v>
      </c>
      <c r="I3871" s="103"/>
    </row>
    <row r="3872" spans="1:9" x14ac:dyDescent="0.3">
      <c r="A3872" t="s">
        <v>3716</v>
      </c>
      <c r="B3872" t="s">
        <v>47</v>
      </c>
      <c r="C3872" t="s">
        <v>3104</v>
      </c>
      <c r="D3872" t="s">
        <v>54</v>
      </c>
      <c r="E3872" s="103">
        <v>123974</v>
      </c>
      <c r="F3872" s="103">
        <v>678258</v>
      </c>
      <c r="G3872" s="103">
        <v>2</v>
      </c>
      <c r="H3872" t="s">
        <v>54</v>
      </c>
      <c r="I3872" s="103"/>
    </row>
    <row r="3873" spans="1:9" x14ac:dyDescent="0.3">
      <c r="A3873" t="s">
        <v>3717</v>
      </c>
      <c r="B3873" t="s">
        <v>48</v>
      </c>
      <c r="C3873" t="s">
        <v>3104</v>
      </c>
      <c r="D3873" t="s">
        <v>54</v>
      </c>
      <c r="E3873" s="103">
        <v>52298575542.28125</v>
      </c>
      <c r="F3873" s="103">
        <v>678258</v>
      </c>
      <c r="G3873" s="103">
        <v>2</v>
      </c>
      <c r="H3873" t="s">
        <v>54</v>
      </c>
      <c r="I3873" s="103"/>
    </row>
    <row r="3874" spans="1:9" x14ac:dyDescent="0.3">
      <c r="A3874" t="s">
        <v>3718</v>
      </c>
      <c r="B3874" t="s">
        <v>49</v>
      </c>
      <c r="C3874" t="s">
        <v>3104</v>
      </c>
      <c r="D3874" t="s">
        <v>54</v>
      </c>
      <c r="E3874" s="103">
        <v>0.1827829527996721</v>
      </c>
      <c r="F3874" s="103">
        <v>678258</v>
      </c>
      <c r="G3874" s="103">
        <v>2</v>
      </c>
      <c r="H3874" t="s">
        <v>54</v>
      </c>
      <c r="I3874" s="103"/>
    </row>
    <row r="3875" spans="1:9" x14ac:dyDescent="0.3">
      <c r="A3875" t="s">
        <v>3719</v>
      </c>
      <c r="B3875" t="s">
        <v>50</v>
      </c>
      <c r="C3875" t="s">
        <v>3104</v>
      </c>
      <c r="D3875" t="s">
        <v>54</v>
      </c>
      <c r="E3875" s="103">
        <v>77107.200419724133</v>
      </c>
      <c r="F3875" s="103">
        <v>678258</v>
      </c>
      <c r="G3875" s="103">
        <v>2</v>
      </c>
      <c r="H3875" t="s">
        <v>54</v>
      </c>
      <c r="I3875" s="103"/>
    </row>
    <row r="3876" spans="1:9" x14ac:dyDescent="0.3">
      <c r="A3876" t="s">
        <v>3720</v>
      </c>
      <c r="B3876" t="s">
        <v>51</v>
      </c>
      <c r="C3876" t="s">
        <v>3104</v>
      </c>
      <c r="D3876" t="s">
        <v>40</v>
      </c>
      <c r="E3876" s="103">
        <v>1.3299142073382657</v>
      </c>
      <c r="F3876" s="103">
        <v>678258</v>
      </c>
      <c r="G3876" s="103">
        <v>2</v>
      </c>
      <c r="H3876" t="s">
        <v>1078</v>
      </c>
      <c r="I3876" s="103"/>
    </row>
    <row r="3877" spans="1:9" x14ac:dyDescent="0.3">
      <c r="A3877" t="s">
        <v>6312</v>
      </c>
      <c r="B3877" t="s">
        <v>51</v>
      </c>
      <c r="C3877" t="s">
        <v>3104</v>
      </c>
      <c r="D3877" t="s">
        <v>5064</v>
      </c>
      <c r="E3877" s="103">
        <v>1.3329816803698284</v>
      </c>
      <c r="F3877" s="103">
        <v>678258</v>
      </c>
      <c r="G3877" s="103">
        <v>2</v>
      </c>
      <c r="H3877" t="s">
        <v>1078</v>
      </c>
      <c r="I3877" s="103"/>
    </row>
    <row r="3878" spans="1:9" x14ac:dyDescent="0.3">
      <c r="A3878" t="s">
        <v>6313</v>
      </c>
      <c r="B3878" t="s">
        <v>51</v>
      </c>
      <c r="C3878" t="s">
        <v>3104</v>
      </c>
      <c r="D3878" t="s">
        <v>5065</v>
      </c>
      <c r="E3878" s="103">
        <v>1.3299142073382657</v>
      </c>
      <c r="F3878" s="103">
        <v>678258</v>
      </c>
      <c r="G3878" s="103">
        <v>2</v>
      </c>
      <c r="H3878" t="s">
        <v>1078</v>
      </c>
      <c r="I3878" s="103"/>
    </row>
    <row r="3879" spans="1:9" x14ac:dyDescent="0.3">
      <c r="A3879" t="s">
        <v>6314</v>
      </c>
      <c r="B3879" t="s">
        <v>51</v>
      </c>
      <c r="C3879" t="s">
        <v>3104</v>
      </c>
      <c r="D3879" t="s">
        <v>5066</v>
      </c>
      <c r="E3879" s="103">
        <v>1.332754806582767</v>
      </c>
      <c r="F3879" s="103">
        <v>678258</v>
      </c>
      <c r="G3879" s="103">
        <v>2</v>
      </c>
      <c r="H3879" t="s">
        <v>1078</v>
      </c>
      <c r="I3879" s="103"/>
    </row>
    <row r="3880" spans="1:9" x14ac:dyDescent="0.3">
      <c r="A3880" t="s">
        <v>3721</v>
      </c>
      <c r="B3880" t="s">
        <v>51</v>
      </c>
      <c r="C3880" t="s">
        <v>3104</v>
      </c>
      <c r="D3880" t="s">
        <v>42</v>
      </c>
      <c r="E3880" s="103">
        <v>1.2451353642781704</v>
      </c>
      <c r="F3880" s="103">
        <v>678258</v>
      </c>
      <c r="G3880" s="103">
        <v>2</v>
      </c>
      <c r="H3880" t="s">
        <v>1078</v>
      </c>
      <c r="I3880" s="103"/>
    </row>
    <row r="3881" spans="1:9" x14ac:dyDescent="0.3">
      <c r="A3881" t="s">
        <v>3722</v>
      </c>
      <c r="B3881" t="s">
        <v>51</v>
      </c>
      <c r="C3881" t="s">
        <v>3104</v>
      </c>
      <c r="D3881" t="s">
        <v>1763</v>
      </c>
      <c r="E3881" s="103">
        <v>1.3160376329688368</v>
      </c>
      <c r="F3881" s="103">
        <v>678258</v>
      </c>
      <c r="G3881" s="103">
        <v>2</v>
      </c>
      <c r="H3881" t="s">
        <v>1078</v>
      </c>
      <c r="I3881" s="103"/>
    </row>
    <row r="3882" spans="1:9" x14ac:dyDescent="0.3">
      <c r="A3882" t="s">
        <v>3723</v>
      </c>
      <c r="B3882" t="s">
        <v>51</v>
      </c>
      <c r="C3882" t="s">
        <v>3104</v>
      </c>
      <c r="D3882" t="s">
        <v>1764</v>
      </c>
      <c r="E3882" s="103">
        <v>0.30130003620490048</v>
      </c>
      <c r="F3882" s="103">
        <v>678258</v>
      </c>
      <c r="G3882" s="103">
        <v>2</v>
      </c>
      <c r="H3882" t="s">
        <v>1078</v>
      </c>
      <c r="I3882" s="103"/>
    </row>
    <row r="3883" spans="1:9" x14ac:dyDescent="0.3">
      <c r="A3883" t="s">
        <v>3724</v>
      </c>
      <c r="B3883" t="s">
        <v>51</v>
      </c>
      <c r="C3883" t="s">
        <v>3104</v>
      </c>
      <c r="D3883" t="s">
        <v>340</v>
      </c>
      <c r="E3883" s="103">
        <v>1.2110831489208771</v>
      </c>
      <c r="F3883" s="103">
        <v>678258</v>
      </c>
      <c r="G3883" s="103">
        <v>2</v>
      </c>
      <c r="H3883" t="s">
        <v>1078</v>
      </c>
      <c r="I3883" s="103"/>
    </row>
    <row r="3884" spans="1:9" x14ac:dyDescent="0.3">
      <c r="A3884" t="s">
        <v>3725</v>
      </c>
      <c r="B3884" t="s">
        <v>51</v>
      </c>
      <c r="C3884" t="s">
        <v>3104</v>
      </c>
      <c r="D3884" t="s">
        <v>777</v>
      </c>
      <c r="E3884" s="103">
        <v>0.8497450723651121</v>
      </c>
      <c r="F3884" s="103">
        <v>678258</v>
      </c>
      <c r="G3884" s="103">
        <v>2</v>
      </c>
      <c r="H3884" t="s">
        <v>1078</v>
      </c>
      <c r="I3884" s="103"/>
    </row>
    <row r="3885" spans="1:9" x14ac:dyDescent="0.3">
      <c r="A3885" t="s">
        <v>3726</v>
      </c>
      <c r="B3885" t="s">
        <v>51</v>
      </c>
      <c r="C3885" t="s">
        <v>3104</v>
      </c>
      <c r="D3885" t="s">
        <v>776</v>
      </c>
      <c r="E3885" s="103">
        <v>1.9064196820021582</v>
      </c>
      <c r="F3885" s="103">
        <v>678258</v>
      </c>
      <c r="G3885" s="103">
        <v>2</v>
      </c>
      <c r="H3885" t="s">
        <v>1078</v>
      </c>
      <c r="I3885" s="103"/>
    </row>
    <row r="3886" spans="1:9" x14ac:dyDescent="0.3">
      <c r="A3886" t="s">
        <v>3727</v>
      </c>
      <c r="B3886" t="s">
        <v>47</v>
      </c>
      <c r="C3886" t="s">
        <v>3106</v>
      </c>
      <c r="D3886" t="s">
        <v>54</v>
      </c>
      <c r="E3886" s="103">
        <v>5080</v>
      </c>
      <c r="F3886" s="103">
        <v>678258</v>
      </c>
      <c r="G3886" s="103">
        <v>2</v>
      </c>
      <c r="H3886" t="s">
        <v>54</v>
      </c>
      <c r="I3886" s="103"/>
    </row>
    <row r="3887" spans="1:9" x14ac:dyDescent="0.3">
      <c r="A3887" t="s">
        <v>3728</v>
      </c>
      <c r="B3887" t="s">
        <v>48</v>
      </c>
      <c r="C3887" t="s">
        <v>3106</v>
      </c>
      <c r="D3887" t="s">
        <v>54</v>
      </c>
      <c r="E3887" s="103">
        <v>4940060756.6875</v>
      </c>
      <c r="F3887" s="103">
        <v>678258</v>
      </c>
      <c r="G3887" s="103">
        <v>2</v>
      </c>
      <c r="H3887" t="s">
        <v>54</v>
      </c>
      <c r="I3887" s="103"/>
    </row>
    <row r="3888" spans="1:9" x14ac:dyDescent="0.3">
      <c r="A3888" t="s">
        <v>3729</v>
      </c>
      <c r="B3888" t="s">
        <v>49</v>
      </c>
      <c r="C3888" t="s">
        <v>3106</v>
      </c>
      <c r="D3888" t="s">
        <v>54</v>
      </c>
      <c r="E3888" s="103">
        <v>7.489775277254378E-3</v>
      </c>
      <c r="F3888" s="103">
        <v>678258</v>
      </c>
      <c r="G3888" s="103">
        <v>2</v>
      </c>
      <c r="H3888" t="s">
        <v>54</v>
      </c>
      <c r="I3888" s="103"/>
    </row>
    <row r="3889" spans="1:9" x14ac:dyDescent="0.3">
      <c r="A3889" t="s">
        <v>3730</v>
      </c>
      <c r="B3889" t="s">
        <v>50</v>
      </c>
      <c r="C3889" t="s">
        <v>3106</v>
      </c>
      <c r="D3889" t="s">
        <v>54</v>
      </c>
      <c r="E3889" s="103">
        <v>7283.4537251127149</v>
      </c>
      <c r="F3889" s="103">
        <v>678258</v>
      </c>
      <c r="G3889" s="103">
        <v>2</v>
      </c>
      <c r="H3889" t="s">
        <v>54</v>
      </c>
      <c r="I3889" s="103"/>
    </row>
    <row r="3890" spans="1:9" x14ac:dyDescent="0.3">
      <c r="A3890" t="s">
        <v>3731</v>
      </c>
      <c r="B3890" t="s">
        <v>51</v>
      </c>
      <c r="C3890" t="s">
        <v>3106</v>
      </c>
      <c r="D3890" t="s">
        <v>40</v>
      </c>
      <c r="E3890" s="103">
        <v>3.1450843806977042</v>
      </c>
      <c r="F3890" s="103">
        <v>678258</v>
      </c>
      <c r="G3890" s="103">
        <v>2</v>
      </c>
      <c r="H3890" t="s">
        <v>1078</v>
      </c>
      <c r="I3890" s="103"/>
    </row>
    <row r="3891" spans="1:9" x14ac:dyDescent="0.3">
      <c r="A3891" t="s">
        <v>6315</v>
      </c>
      <c r="B3891" t="s">
        <v>51</v>
      </c>
      <c r="C3891" t="s">
        <v>3106</v>
      </c>
      <c r="D3891" t="s">
        <v>5064</v>
      </c>
      <c r="E3891" s="103">
        <v>3.1679973760236511</v>
      </c>
      <c r="F3891" s="103">
        <v>678258</v>
      </c>
      <c r="G3891" s="103">
        <v>2</v>
      </c>
      <c r="H3891" t="s">
        <v>1078</v>
      </c>
      <c r="I3891" s="103"/>
    </row>
    <row r="3892" spans="1:9" x14ac:dyDescent="0.3">
      <c r="A3892" t="s">
        <v>6316</v>
      </c>
      <c r="B3892" t="s">
        <v>51</v>
      </c>
      <c r="C3892" t="s">
        <v>3106</v>
      </c>
      <c r="D3892" t="s">
        <v>5065</v>
      </c>
      <c r="E3892" s="103">
        <v>3.1450843806977042</v>
      </c>
      <c r="F3892" s="103">
        <v>678258</v>
      </c>
      <c r="G3892" s="103">
        <v>2</v>
      </c>
      <c r="H3892" t="s">
        <v>1078</v>
      </c>
      <c r="I3892" s="103"/>
    </row>
    <row r="3893" spans="1:9" x14ac:dyDescent="0.3">
      <c r="A3893" t="s">
        <v>6317</v>
      </c>
      <c r="B3893" t="s">
        <v>51</v>
      </c>
      <c r="C3893" t="s">
        <v>3106</v>
      </c>
      <c r="D3893" t="s">
        <v>5066</v>
      </c>
      <c r="E3893" s="103">
        <v>3.1679973760236511</v>
      </c>
      <c r="F3893" s="103">
        <v>678258</v>
      </c>
      <c r="G3893" s="103">
        <v>2</v>
      </c>
      <c r="H3893" t="s">
        <v>1078</v>
      </c>
      <c r="I3893" s="103"/>
    </row>
    <row r="3894" spans="1:9" x14ac:dyDescent="0.3">
      <c r="A3894" t="s">
        <v>3732</v>
      </c>
      <c r="B3894" t="s">
        <v>51</v>
      </c>
      <c r="C3894" t="s">
        <v>3106</v>
      </c>
      <c r="D3894" t="s">
        <v>42</v>
      </c>
      <c r="E3894" s="103">
        <v>2.4755328750429171</v>
      </c>
      <c r="F3894" s="103">
        <v>678258</v>
      </c>
      <c r="G3894" s="103">
        <v>2</v>
      </c>
      <c r="H3894" t="s">
        <v>1078</v>
      </c>
      <c r="I3894" s="103"/>
    </row>
    <row r="3895" spans="1:9" x14ac:dyDescent="0.3">
      <c r="A3895" t="s">
        <v>3733</v>
      </c>
      <c r="B3895" t="s">
        <v>51</v>
      </c>
      <c r="C3895" t="s">
        <v>3106</v>
      </c>
      <c r="D3895" t="s">
        <v>1763</v>
      </c>
      <c r="E3895" s="103">
        <v>2.6787150585377306</v>
      </c>
      <c r="F3895" s="103">
        <v>678258</v>
      </c>
      <c r="G3895" s="103">
        <v>2</v>
      </c>
      <c r="H3895" t="s">
        <v>1078</v>
      </c>
      <c r="I3895" s="103"/>
    </row>
    <row r="3896" spans="1:9" x14ac:dyDescent="0.3">
      <c r="A3896" t="s">
        <v>3734</v>
      </c>
      <c r="B3896" t="s">
        <v>51</v>
      </c>
      <c r="C3896" t="s">
        <v>3106</v>
      </c>
      <c r="D3896" t="s">
        <v>1764</v>
      </c>
      <c r="E3896" s="103">
        <v>0.49329203452626896</v>
      </c>
      <c r="F3896" s="103">
        <v>678258</v>
      </c>
      <c r="G3896" s="103">
        <v>2</v>
      </c>
      <c r="H3896" t="s">
        <v>1078</v>
      </c>
      <c r="I3896" s="103"/>
    </row>
    <row r="3897" spans="1:9" x14ac:dyDescent="0.3">
      <c r="A3897" t="s">
        <v>3735</v>
      </c>
      <c r="B3897" t="s">
        <v>51</v>
      </c>
      <c r="C3897" t="s">
        <v>3106</v>
      </c>
      <c r="D3897" t="s">
        <v>340</v>
      </c>
      <c r="E3897" s="103">
        <v>2.5723898985988991</v>
      </c>
      <c r="F3897" s="103">
        <v>678258</v>
      </c>
      <c r="G3897" s="103">
        <v>2</v>
      </c>
      <c r="H3897" t="s">
        <v>1078</v>
      </c>
      <c r="I3897" s="103"/>
    </row>
    <row r="3898" spans="1:9" x14ac:dyDescent="0.3">
      <c r="A3898" t="s">
        <v>3736</v>
      </c>
      <c r="B3898" t="s">
        <v>51</v>
      </c>
      <c r="C3898" t="s">
        <v>3106</v>
      </c>
      <c r="D3898" t="s">
        <v>777</v>
      </c>
      <c r="E3898" s="103">
        <v>1.930617111136294</v>
      </c>
      <c r="F3898" s="103">
        <v>678258</v>
      </c>
      <c r="G3898" s="103">
        <v>2</v>
      </c>
      <c r="H3898" t="s">
        <v>1078</v>
      </c>
      <c r="I3898" s="103"/>
    </row>
    <row r="3899" spans="1:9" x14ac:dyDescent="0.3">
      <c r="A3899" t="s">
        <v>3737</v>
      </c>
      <c r="B3899" t="s">
        <v>51</v>
      </c>
      <c r="C3899" t="s">
        <v>3106</v>
      </c>
      <c r="D3899" t="s">
        <v>776</v>
      </c>
      <c r="E3899" s="103">
        <v>4.3771988449865642</v>
      </c>
      <c r="F3899" s="103">
        <v>678258</v>
      </c>
      <c r="G3899" s="103">
        <v>2</v>
      </c>
      <c r="H3899" t="s">
        <v>1078</v>
      </c>
      <c r="I3899" s="103"/>
    </row>
    <row r="3900" spans="1:9" x14ac:dyDescent="0.3">
      <c r="A3900" t="s">
        <v>3738</v>
      </c>
      <c r="B3900" t="s">
        <v>47</v>
      </c>
      <c r="C3900" t="s">
        <v>3109</v>
      </c>
      <c r="D3900" t="s">
        <v>54</v>
      </c>
      <c r="E3900" s="103">
        <v>407741</v>
      </c>
      <c r="F3900" s="103">
        <v>678258</v>
      </c>
      <c r="G3900" s="103">
        <v>2</v>
      </c>
      <c r="H3900" t="s">
        <v>54</v>
      </c>
      <c r="I3900" s="103"/>
    </row>
    <row r="3901" spans="1:9" x14ac:dyDescent="0.3">
      <c r="A3901" t="s">
        <v>3739</v>
      </c>
      <c r="B3901" t="s">
        <v>48</v>
      </c>
      <c r="C3901" t="s">
        <v>3109</v>
      </c>
      <c r="D3901" t="s">
        <v>54</v>
      </c>
      <c r="E3901" s="103">
        <v>4147020515.1352539</v>
      </c>
      <c r="F3901" s="103">
        <v>678258</v>
      </c>
      <c r="G3901" s="103">
        <v>2</v>
      </c>
      <c r="H3901" t="s">
        <v>54</v>
      </c>
      <c r="I3901" s="103"/>
    </row>
    <row r="3902" spans="1:9" x14ac:dyDescent="0.3">
      <c r="A3902" t="s">
        <v>3740</v>
      </c>
      <c r="B3902" t="s">
        <v>49</v>
      </c>
      <c r="C3902" t="s">
        <v>3109</v>
      </c>
      <c r="D3902" t="s">
        <v>54</v>
      </c>
      <c r="E3902" s="103">
        <v>0.60115914592971997</v>
      </c>
      <c r="F3902" s="103">
        <v>678258</v>
      </c>
      <c r="G3902" s="103">
        <v>2</v>
      </c>
      <c r="H3902" t="s">
        <v>54</v>
      </c>
      <c r="I3902" s="103"/>
    </row>
    <row r="3903" spans="1:9" x14ac:dyDescent="0.3">
      <c r="A3903" t="s">
        <v>3741</v>
      </c>
      <c r="B3903" t="s">
        <v>50</v>
      </c>
      <c r="C3903" t="s">
        <v>3109</v>
      </c>
      <c r="D3903" t="s">
        <v>54</v>
      </c>
      <c r="E3903" s="103">
        <v>6114.222781206051</v>
      </c>
      <c r="F3903" s="103">
        <v>678258</v>
      </c>
      <c r="G3903" s="103">
        <v>2</v>
      </c>
      <c r="H3903" t="s">
        <v>54</v>
      </c>
      <c r="I3903" s="103"/>
    </row>
    <row r="3904" spans="1:9" x14ac:dyDescent="0.3">
      <c r="A3904" t="s">
        <v>3742</v>
      </c>
      <c r="B3904" t="s">
        <v>51</v>
      </c>
      <c r="C3904" t="s">
        <v>3109</v>
      </c>
      <c r="D3904" t="s">
        <v>40</v>
      </c>
      <c r="E3904" s="103">
        <v>3.2426540374662638E-2</v>
      </c>
      <c r="F3904" s="103">
        <v>678258</v>
      </c>
      <c r="G3904" s="103">
        <v>2</v>
      </c>
      <c r="H3904" t="s">
        <v>1078</v>
      </c>
      <c r="I3904" s="103"/>
    </row>
    <row r="3905" spans="1:9" x14ac:dyDescent="0.3">
      <c r="A3905" t="s">
        <v>6318</v>
      </c>
      <c r="B3905" t="s">
        <v>51</v>
      </c>
      <c r="C3905" t="s">
        <v>3109</v>
      </c>
      <c r="D3905" t="s">
        <v>5064</v>
      </c>
      <c r="E3905" s="103">
        <v>3.2458784856424831E-2</v>
      </c>
      <c r="F3905" s="103">
        <v>678258</v>
      </c>
      <c r="G3905" s="103">
        <v>2</v>
      </c>
      <c r="H3905" t="s">
        <v>1078</v>
      </c>
      <c r="I3905" s="103"/>
    </row>
    <row r="3906" spans="1:9" x14ac:dyDescent="0.3">
      <c r="A3906" t="s">
        <v>6319</v>
      </c>
      <c r="B3906" t="s">
        <v>51</v>
      </c>
      <c r="C3906" t="s">
        <v>3109</v>
      </c>
      <c r="D3906" t="s">
        <v>5065</v>
      </c>
      <c r="E3906" s="103">
        <v>3.2426540374662638E-2</v>
      </c>
      <c r="F3906" s="103">
        <v>678258</v>
      </c>
      <c r="G3906" s="103">
        <v>2</v>
      </c>
      <c r="H3906" t="s">
        <v>1078</v>
      </c>
      <c r="I3906" s="103"/>
    </row>
    <row r="3907" spans="1:9" x14ac:dyDescent="0.3">
      <c r="A3907" t="s">
        <v>6320</v>
      </c>
      <c r="B3907" t="s">
        <v>51</v>
      </c>
      <c r="C3907" t="s">
        <v>3109</v>
      </c>
      <c r="D3907" t="s">
        <v>5066</v>
      </c>
      <c r="E3907" s="103">
        <v>3.2457196393236971E-2</v>
      </c>
      <c r="F3907" s="103">
        <v>678258</v>
      </c>
      <c r="G3907" s="103">
        <v>2</v>
      </c>
      <c r="H3907" t="s">
        <v>1078</v>
      </c>
      <c r="I3907" s="103"/>
    </row>
    <row r="3908" spans="1:9" x14ac:dyDescent="0.3">
      <c r="A3908" t="s">
        <v>3743</v>
      </c>
      <c r="B3908" t="s">
        <v>51</v>
      </c>
      <c r="C3908" t="s">
        <v>3109</v>
      </c>
      <c r="D3908" t="s">
        <v>42</v>
      </c>
      <c r="E3908" s="103">
        <v>2.9683463819589022E-2</v>
      </c>
      <c r="F3908" s="103">
        <v>678258</v>
      </c>
      <c r="G3908" s="103">
        <v>2</v>
      </c>
      <c r="H3908" t="s">
        <v>1078</v>
      </c>
      <c r="I3908" s="103"/>
    </row>
    <row r="3909" spans="1:9" x14ac:dyDescent="0.3">
      <c r="A3909" t="s">
        <v>3744</v>
      </c>
      <c r="B3909" t="s">
        <v>51</v>
      </c>
      <c r="C3909" t="s">
        <v>3109</v>
      </c>
      <c r="D3909" t="s">
        <v>1763</v>
      </c>
      <c r="E3909" s="103">
        <v>3.116684815489049E-2</v>
      </c>
      <c r="F3909" s="103">
        <v>678258</v>
      </c>
      <c r="G3909" s="103">
        <v>2</v>
      </c>
      <c r="H3909" t="s">
        <v>1078</v>
      </c>
      <c r="I3909" s="103"/>
    </row>
    <row r="3910" spans="1:9" x14ac:dyDescent="0.3">
      <c r="A3910" t="s">
        <v>3745</v>
      </c>
      <c r="B3910" t="s">
        <v>51</v>
      </c>
      <c r="C3910" t="s">
        <v>3109</v>
      </c>
      <c r="D3910" t="s">
        <v>1764</v>
      </c>
      <c r="E3910" s="103">
        <v>8.3401482493569764E-3</v>
      </c>
      <c r="F3910" s="103">
        <v>678258</v>
      </c>
      <c r="G3910" s="103">
        <v>2</v>
      </c>
      <c r="H3910" t="s">
        <v>1078</v>
      </c>
      <c r="I3910" s="103"/>
    </row>
    <row r="3911" spans="1:9" x14ac:dyDescent="0.3">
      <c r="A3911" t="s">
        <v>3746</v>
      </c>
      <c r="B3911" t="s">
        <v>51</v>
      </c>
      <c r="C3911" t="s">
        <v>3109</v>
      </c>
      <c r="D3911" t="s">
        <v>340</v>
      </c>
      <c r="E3911" s="103">
        <v>2.9069652258045111E-2</v>
      </c>
      <c r="F3911" s="103">
        <v>678258</v>
      </c>
      <c r="G3911" s="103">
        <v>2</v>
      </c>
      <c r="H3911" t="s">
        <v>1078</v>
      </c>
      <c r="I3911" s="103"/>
    </row>
    <row r="3912" spans="1:9" x14ac:dyDescent="0.3">
      <c r="A3912" t="s">
        <v>3747</v>
      </c>
      <c r="B3912" t="s">
        <v>51</v>
      </c>
      <c r="C3912" t="s">
        <v>3109</v>
      </c>
      <c r="D3912" t="s">
        <v>777</v>
      </c>
      <c r="E3912" s="103">
        <v>2.0825563041878679E-2</v>
      </c>
      <c r="F3912" s="103">
        <v>678258</v>
      </c>
      <c r="G3912" s="103">
        <v>2</v>
      </c>
      <c r="H3912" t="s">
        <v>1078</v>
      </c>
      <c r="I3912" s="103"/>
    </row>
    <row r="3913" spans="1:9" x14ac:dyDescent="0.3">
      <c r="A3913" t="s">
        <v>3748</v>
      </c>
      <c r="B3913" t="s">
        <v>51</v>
      </c>
      <c r="C3913" t="s">
        <v>3109</v>
      </c>
      <c r="D3913" t="s">
        <v>776</v>
      </c>
      <c r="E3913" s="103">
        <v>4.6173011452505422E-2</v>
      </c>
      <c r="F3913" s="103">
        <v>678258</v>
      </c>
      <c r="G3913" s="103">
        <v>2</v>
      </c>
      <c r="H3913" t="s">
        <v>1078</v>
      </c>
      <c r="I3913" s="103"/>
    </row>
    <row r="3914" spans="1:9" x14ac:dyDescent="0.3">
      <c r="A3914" t="s">
        <v>3749</v>
      </c>
      <c r="B3914" t="s">
        <v>47</v>
      </c>
      <c r="C3914" t="s">
        <v>3111</v>
      </c>
      <c r="D3914" t="s">
        <v>54</v>
      </c>
      <c r="E3914" s="103">
        <v>515019</v>
      </c>
      <c r="F3914" s="103">
        <v>678258</v>
      </c>
      <c r="G3914" s="103">
        <v>2</v>
      </c>
      <c r="H3914" t="s">
        <v>54</v>
      </c>
      <c r="I3914" s="103"/>
    </row>
    <row r="3915" spans="1:9" x14ac:dyDescent="0.3">
      <c r="A3915" t="s">
        <v>3750</v>
      </c>
      <c r="B3915" t="s">
        <v>48</v>
      </c>
      <c r="C3915" t="s">
        <v>3111</v>
      </c>
      <c r="D3915" t="s">
        <v>54</v>
      </c>
      <c r="E3915" s="103">
        <v>5383881895.9135742</v>
      </c>
      <c r="F3915" s="103">
        <v>678258</v>
      </c>
      <c r="G3915" s="103">
        <v>2</v>
      </c>
      <c r="H3915" t="s">
        <v>54</v>
      </c>
      <c r="I3915" s="103"/>
    </row>
    <row r="3916" spans="1:9" x14ac:dyDescent="0.3">
      <c r="A3916" t="s">
        <v>3751</v>
      </c>
      <c r="B3916" t="s">
        <v>49</v>
      </c>
      <c r="C3916" t="s">
        <v>3111</v>
      </c>
      <c r="D3916" t="s">
        <v>54</v>
      </c>
      <c r="E3916" s="103">
        <v>0.75932609714887256</v>
      </c>
      <c r="F3916" s="103">
        <v>678258</v>
      </c>
      <c r="G3916" s="103">
        <v>2</v>
      </c>
      <c r="H3916" t="s">
        <v>54</v>
      </c>
      <c r="I3916" s="103"/>
    </row>
    <row r="3917" spans="1:9" x14ac:dyDescent="0.3">
      <c r="A3917" t="s">
        <v>3752</v>
      </c>
      <c r="B3917" t="s">
        <v>50</v>
      </c>
      <c r="C3917" t="s">
        <v>3111</v>
      </c>
      <c r="D3917" t="s">
        <v>54</v>
      </c>
      <c r="E3917" s="103">
        <v>7937.8081731635666</v>
      </c>
      <c r="F3917" s="103">
        <v>678258</v>
      </c>
      <c r="G3917" s="103">
        <v>2</v>
      </c>
      <c r="H3917" t="s">
        <v>54</v>
      </c>
      <c r="I3917" s="103"/>
    </row>
    <row r="3918" spans="1:9" x14ac:dyDescent="0.3">
      <c r="A3918" t="s">
        <v>3753</v>
      </c>
      <c r="B3918" t="s">
        <v>51</v>
      </c>
      <c r="C3918" t="s">
        <v>3111</v>
      </c>
      <c r="D3918" t="s">
        <v>40</v>
      </c>
      <c r="E3918" s="103">
        <v>3.3187512810623251E-2</v>
      </c>
      <c r="F3918" s="103">
        <v>678258</v>
      </c>
      <c r="G3918" s="103">
        <v>2</v>
      </c>
      <c r="H3918" t="s">
        <v>1078</v>
      </c>
      <c r="I3918" s="103"/>
    </row>
    <row r="3919" spans="1:9" x14ac:dyDescent="0.3">
      <c r="A3919" t="s">
        <v>6321</v>
      </c>
      <c r="B3919" t="s">
        <v>51</v>
      </c>
      <c r="C3919" t="s">
        <v>3111</v>
      </c>
      <c r="D3919" t="s">
        <v>5064</v>
      </c>
      <c r="E3919" s="103">
        <v>3.3267269904966701E-2</v>
      </c>
      <c r="F3919" s="103">
        <v>678258</v>
      </c>
      <c r="G3919" s="103">
        <v>2</v>
      </c>
      <c r="H3919" t="s">
        <v>1078</v>
      </c>
      <c r="I3919" s="103"/>
    </row>
    <row r="3920" spans="1:9" x14ac:dyDescent="0.3">
      <c r="A3920" t="s">
        <v>6322</v>
      </c>
      <c r="B3920" t="s">
        <v>51</v>
      </c>
      <c r="C3920" t="s">
        <v>3111</v>
      </c>
      <c r="D3920" t="s">
        <v>5065</v>
      </c>
      <c r="E3920" s="103">
        <v>3.3187512810623251E-2</v>
      </c>
      <c r="F3920" s="103">
        <v>678258</v>
      </c>
      <c r="G3920" s="103">
        <v>2</v>
      </c>
      <c r="H3920" t="s">
        <v>1078</v>
      </c>
      <c r="I3920" s="103"/>
    </row>
    <row r="3921" spans="1:9" x14ac:dyDescent="0.3">
      <c r="A3921" t="s">
        <v>6323</v>
      </c>
      <c r="B3921" t="s">
        <v>51</v>
      </c>
      <c r="C3921" t="s">
        <v>3111</v>
      </c>
      <c r="D3921" t="s">
        <v>5066</v>
      </c>
      <c r="E3921" s="103">
        <v>3.3263518737648518E-2</v>
      </c>
      <c r="F3921" s="103">
        <v>678258</v>
      </c>
      <c r="G3921" s="103">
        <v>2</v>
      </c>
      <c r="H3921" t="s">
        <v>1078</v>
      </c>
      <c r="I3921" s="103"/>
    </row>
    <row r="3922" spans="1:9" x14ac:dyDescent="0.3">
      <c r="A3922" t="s">
        <v>3754</v>
      </c>
      <c r="B3922" t="s">
        <v>51</v>
      </c>
      <c r="C3922" t="s">
        <v>3111</v>
      </c>
      <c r="D3922" t="s">
        <v>42</v>
      </c>
      <c r="E3922" s="103">
        <v>3.0821062739160271E-2</v>
      </c>
      <c r="F3922" s="103">
        <v>678258</v>
      </c>
      <c r="G3922" s="103">
        <v>2</v>
      </c>
      <c r="H3922" t="s">
        <v>1078</v>
      </c>
      <c r="I3922" s="103"/>
    </row>
    <row r="3923" spans="1:9" x14ac:dyDescent="0.3">
      <c r="A3923" t="s">
        <v>3755</v>
      </c>
      <c r="B3923" t="s">
        <v>51</v>
      </c>
      <c r="C3923" t="s">
        <v>3111</v>
      </c>
      <c r="D3923" t="s">
        <v>1763</v>
      </c>
      <c r="E3923" s="103">
        <v>3.2290636788272015E-2</v>
      </c>
      <c r="F3923" s="103">
        <v>678258</v>
      </c>
      <c r="G3923" s="103">
        <v>2</v>
      </c>
      <c r="H3923" t="s">
        <v>1078</v>
      </c>
      <c r="I3923" s="103"/>
    </row>
    <row r="3924" spans="1:9" x14ac:dyDescent="0.3">
      <c r="A3924" t="s">
        <v>3756</v>
      </c>
      <c r="B3924" t="s">
        <v>51</v>
      </c>
      <c r="C3924" t="s">
        <v>3111</v>
      </c>
      <c r="D3924" t="s">
        <v>1764</v>
      </c>
      <c r="E3924" s="103">
        <v>8.3861490333502053E-3</v>
      </c>
      <c r="F3924" s="103">
        <v>678258</v>
      </c>
      <c r="G3924" s="103">
        <v>2</v>
      </c>
      <c r="H3924" t="s">
        <v>1078</v>
      </c>
      <c r="I3924" s="103"/>
    </row>
    <row r="3925" spans="1:9" x14ac:dyDescent="0.3">
      <c r="A3925" t="s">
        <v>3757</v>
      </c>
      <c r="B3925" t="s">
        <v>51</v>
      </c>
      <c r="C3925" t="s">
        <v>3111</v>
      </c>
      <c r="D3925" t="s">
        <v>340</v>
      </c>
      <c r="E3925" s="103">
        <v>3.013952016916072E-2</v>
      </c>
      <c r="F3925" s="103">
        <v>678258</v>
      </c>
      <c r="G3925" s="103">
        <v>2</v>
      </c>
      <c r="H3925" t="s">
        <v>1078</v>
      </c>
      <c r="I3925" s="103"/>
    </row>
    <row r="3926" spans="1:9" x14ac:dyDescent="0.3">
      <c r="A3926" t="s">
        <v>3758</v>
      </c>
      <c r="B3926" t="s">
        <v>51</v>
      </c>
      <c r="C3926" t="s">
        <v>3111</v>
      </c>
      <c r="D3926" t="s">
        <v>777</v>
      </c>
      <c r="E3926" s="103">
        <v>2.1005420267503513E-2</v>
      </c>
      <c r="F3926" s="103">
        <v>678258</v>
      </c>
      <c r="G3926" s="103">
        <v>2</v>
      </c>
      <c r="H3926" t="s">
        <v>1078</v>
      </c>
      <c r="I3926" s="103"/>
    </row>
    <row r="3927" spans="1:9" x14ac:dyDescent="0.3">
      <c r="A3927" t="s">
        <v>3759</v>
      </c>
      <c r="B3927" t="s">
        <v>51</v>
      </c>
      <c r="C3927" t="s">
        <v>3111</v>
      </c>
      <c r="D3927" t="s">
        <v>776</v>
      </c>
      <c r="E3927" s="103">
        <v>4.7210235186981267E-2</v>
      </c>
      <c r="F3927" s="103">
        <v>678258</v>
      </c>
      <c r="G3927" s="103">
        <v>2</v>
      </c>
      <c r="H3927" t="s">
        <v>1078</v>
      </c>
      <c r="I3927" s="103"/>
    </row>
    <row r="3928" spans="1:9" x14ac:dyDescent="0.3">
      <c r="A3928" t="s">
        <v>114</v>
      </c>
      <c r="B3928" t="s">
        <v>49</v>
      </c>
      <c r="C3928" t="s">
        <v>40</v>
      </c>
      <c r="D3928" t="s">
        <v>54</v>
      </c>
      <c r="E3928" s="103">
        <v>1</v>
      </c>
      <c r="F3928" s="103">
        <v>678258</v>
      </c>
      <c r="G3928" s="103">
        <v>2</v>
      </c>
      <c r="H3928" t="s">
        <v>54</v>
      </c>
      <c r="I3928" s="103"/>
    </row>
    <row r="3929" spans="1:9" x14ac:dyDescent="0.3">
      <c r="A3929" t="s">
        <v>115</v>
      </c>
      <c r="B3929" t="s">
        <v>50</v>
      </c>
      <c r="C3929" t="s">
        <v>40</v>
      </c>
      <c r="D3929" t="s">
        <v>54</v>
      </c>
      <c r="E3929" s="103">
        <v>321659.470840052</v>
      </c>
      <c r="F3929" s="103">
        <v>678258</v>
      </c>
      <c r="G3929" s="103">
        <v>2</v>
      </c>
      <c r="H3929" t="s">
        <v>54</v>
      </c>
      <c r="I3929" s="103"/>
    </row>
    <row r="3930" spans="1:9" x14ac:dyDescent="0.3">
      <c r="A3930" t="s">
        <v>1261</v>
      </c>
      <c r="B3930" t="s">
        <v>51</v>
      </c>
      <c r="C3930" t="s">
        <v>40</v>
      </c>
      <c r="D3930" t="s">
        <v>40</v>
      </c>
      <c r="E3930" s="103">
        <v>1</v>
      </c>
      <c r="F3930" s="103">
        <v>678258</v>
      </c>
      <c r="G3930" s="103">
        <v>2</v>
      </c>
      <c r="H3930" t="s">
        <v>1078</v>
      </c>
      <c r="I3930" s="103"/>
    </row>
    <row r="3931" spans="1:9" x14ac:dyDescent="0.3">
      <c r="A3931" t="s">
        <v>6324</v>
      </c>
      <c r="B3931" t="s">
        <v>51</v>
      </c>
      <c r="C3931" t="s">
        <v>40</v>
      </c>
      <c r="D3931" t="s">
        <v>5064</v>
      </c>
      <c r="E3931" s="103">
        <v>1.0025597542242948</v>
      </c>
      <c r="F3931" s="103">
        <v>678258</v>
      </c>
      <c r="G3931" s="103">
        <v>2</v>
      </c>
      <c r="H3931" t="s">
        <v>1078</v>
      </c>
      <c r="I3931" s="103"/>
    </row>
    <row r="3932" spans="1:9" x14ac:dyDescent="0.3">
      <c r="A3932" t="s">
        <v>6325</v>
      </c>
      <c r="B3932" t="s">
        <v>51</v>
      </c>
      <c r="C3932" t="s">
        <v>40</v>
      </c>
      <c r="D3932" t="s">
        <v>5065</v>
      </c>
      <c r="E3932" s="103">
        <v>1</v>
      </c>
      <c r="F3932" s="103">
        <v>678258</v>
      </c>
      <c r="G3932" s="103">
        <v>2</v>
      </c>
      <c r="H3932" t="s">
        <v>1078</v>
      </c>
      <c r="I3932" s="103"/>
    </row>
    <row r="3933" spans="1:9" x14ac:dyDescent="0.3">
      <c r="A3933" t="s">
        <v>6326</v>
      </c>
      <c r="B3933" t="s">
        <v>51</v>
      </c>
      <c r="C3933" t="s">
        <v>40</v>
      </c>
      <c r="D3933" t="s">
        <v>5066</v>
      </c>
      <c r="E3933" s="103">
        <v>1.0024908155707444</v>
      </c>
      <c r="F3933" s="103">
        <v>678258</v>
      </c>
      <c r="G3933" s="103">
        <v>2</v>
      </c>
      <c r="H3933" t="s">
        <v>1078</v>
      </c>
      <c r="I3933" s="103"/>
    </row>
    <row r="3934" spans="1:9" x14ac:dyDescent="0.3">
      <c r="A3934" t="s">
        <v>1262</v>
      </c>
      <c r="B3934" t="s">
        <v>51</v>
      </c>
      <c r="C3934" t="s">
        <v>40</v>
      </c>
      <c r="D3934" t="s">
        <v>42</v>
      </c>
      <c r="E3934" s="103">
        <v>0.95795075030750287</v>
      </c>
      <c r="F3934" s="103">
        <v>678258</v>
      </c>
      <c r="G3934" s="103">
        <v>2</v>
      </c>
      <c r="H3934" t="s">
        <v>1078</v>
      </c>
      <c r="I3934" s="103"/>
    </row>
    <row r="3935" spans="1:9" x14ac:dyDescent="0.3">
      <c r="A3935" t="s">
        <v>2169</v>
      </c>
      <c r="B3935" t="s">
        <v>51</v>
      </c>
      <c r="C3935" t="s">
        <v>40</v>
      </c>
      <c r="D3935" t="s">
        <v>1763</v>
      </c>
      <c r="E3935" s="103">
        <v>1.0091934510731539</v>
      </c>
      <c r="F3935" s="103">
        <v>678258</v>
      </c>
      <c r="G3935" s="103">
        <v>2</v>
      </c>
      <c r="H3935" t="s">
        <v>1078</v>
      </c>
      <c r="I3935" s="103"/>
    </row>
    <row r="3936" spans="1:9" x14ac:dyDescent="0.3">
      <c r="A3936" t="s">
        <v>2170</v>
      </c>
      <c r="B3936" t="s">
        <v>51</v>
      </c>
      <c r="C3936" t="s">
        <v>40</v>
      </c>
      <c r="D3936" t="s">
        <v>1764</v>
      </c>
      <c r="E3936" s="103">
        <v>0.35982434789796386</v>
      </c>
      <c r="F3936" s="103">
        <v>678258</v>
      </c>
      <c r="G3936" s="103">
        <v>2</v>
      </c>
      <c r="H3936" t="s">
        <v>1078</v>
      </c>
      <c r="I3936" s="103"/>
    </row>
    <row r="3937" spans="1:9" x14ac:dyDescent="0.3">
      <c r="A3937" t="s">
        <v>1263</v>
      </c>
      <c r="B3937" t="s">
        <v>51</v>
      </c>
      <c r="C3937" t="s">
        <v>40</v>
      </c>
      <c r="D3937" t="s">
        <v>340</v>
      </c>
      <c r="E3937" s="103">
        <v>0.91122425495688586</v>
      </c>
      <c r="F3937" s="103">
        <v>678258</v>
      </c>
      <c r="G3937" s="103">
        <v>2</v>
      </c>
      <c r="H3937" t="s">
        <v>1078</v>
      </c>
      <c r="I3937" s="103"/>
    </row>
    <row r="3938" spans="1:9" x14ac:dyDescent="0.3">
      <c r="A3938" t="s">
        <v>1264</v>
      </c>
      <c r="B3938" t="s">
        <v>51</v>
      </c>
      <c r="C3938" t="s">
        <v>40</v>
      </c>
      <c r="D3938" t="s">
        <v>777</v>
      </c>
      <c r="E3938" s="103">
        <v>0.6478664941382769</v>
      </c>
      <c r="F3938" s="103">
        <v>678258</v>
      </c>
      <c r="G3938" s="103">
        <v>2</v>
      </c>
      <c r="H3938" t="s">
        <v>1078</v>
      </c>
      <c r="I3938" s="103"/>
    </row>
    <row r="3939" spans="1:9" x14ac:dyDescent="0.3">
      <c r="A3939" t="s">
        <v>499</v>
      </c>
      <c r="B3939" t="s">
        <v>44</v>
      </c>
      <c r="C3939" t="s">
        <v>40</v>
      </c>
      <c r="D3939" t="s">
        <v>777</v>
      </c>
      <c r="E3939" s="103">
        <v>1</v>
      </c>
      <c r="F3939" s="103">
        <v>678258</v>
      </c>
      <c r="G3939" s="103">
        <v>2</v>
      </c>
      <c r="H3939" t="s">
        <v>54</v>
      </c>
      <c r="I3939" s="103"/>
    </row>
    <row r="3940" spans="1:9" x14ac:dyDescent="0.3">
      <c r="A3940" t="s">
        <v>500</v>
      </c>
      <c r="B3940" t="s">
        <v>45</v>
      </c>
      <c r="C3940" t="s">
        <v>40</v>
      </c>
      <c r="D3940" t="s">
        <v>777</v>
      </c>
      <c r="E3940" s="103">
        <v>0.35213350560422363</v>
      </c>
      <c r="F3940" s="103">
        <v>678258</v>
      </c>
      <c r="G3940" s="103">
        <v>2</v>
      </c>
      <c r="H3940" t="s">
        <v>54</v>
      </c>
      <c r="I3940" s="103"/>
    </row>
    <row r="3941" spans="1:9" x14ac:dyDescent="0.3">
      <c r="A3941" t="s">
        <v>501</v>
      </c>
      <c r="B3941" t="s">
        <v>46</v>
      </c>
      <c r="C3941" t="s">
        <v>40</v>
      </c>
      <c r="D3941" t="s">
        <v>777</v>
      </c>
      <c r="E3941" s="103">
        <v>0.13921267563706319</v>
      </c>
      <c r="F3941" s="103">
        <v>678258</v>
      </c>
      <c r="G3941" s="103">
        <v>2</v>
      </c>
      <c r="H3941" t="s">
        <v>54</v>
      </c>
      <c r="I3941" s="103"/>
    </row>
    <row r="3942" spans="1:9" x14ac:dyDescent="0.3">
      <c r="A3942" t="s">
        <v>1265</v>
      </c>
      <c r="B3942" t="s">
        <v>51</v>
      </c>
      <c r="C3942" t="s">
        <v>40</v>
      </c>
      <c r="D3942" t="s">
        <v>776</v>
      </c>
      <c r="E3942" s="103">
        <v>1.4535986050603495</v>
      </c>
      <c r="F3942" s="103">
        <v>678258</v>
      </c>
      <c r="G3942" s="103">
        <v>2</v>
      </c>
      <c r="H3942" t="s">
        <v>1078</v>
      </c>
      <c r="I3942" s="103"/>
    </row>
    <row r="3943" spans="1:9" x14ac:dyDescent="0.3">
      <c r="A3943" t="s">
        <v>503</v>
      </c>
      <c r="B3943" t="s">
        <v>44</v>
      </c>
      <c r="C3943" t="s">
        <v>40</v>
      </c>
      <c r="D3943" t="s">
        <v>776</v>
      </c>
      <c r="E3943" s="103">
        <v>0</v>
      </c>
      <c r="F3943" s="103">
        <v>678258</v>
      </c>
      <c r="G3943" s="103">
        <v>2</v>
      </c>
      <c r="H3943" t="s">
        <v>54</v>
      </c>
      <c r="I3943" s="103"/>
    </row>
    <row r="3944" spans="1:9" x14ac:dyDescent="0.3">
      <c r="A3944" t="s">
        <v>504</v>
      </c>
      <c r="B3944" t="s">
        <v>45</v>
      </c>
      <c r="C3944" t="s">
        <v>40</v>
      </c>
      <c r="D3944" t="s">
        <v>776</v>
      </c>
      <c r="E3944" s="103">
        <v>0</v>
      </c>
      <c r="F3944" s="103">
        <v>678258</v>
      </c>
      <c r="G3944" s="103">
        <v>2</v>
      </c>
      <c r="H3944" t="s">
        <v>54</v>
      </c>
      <c r="I3944" s="103"/>
    </row>
    <row r="3945" spans="1:9" x14ac:dyDescent="0.3">
      <c r="A3945" t="s">
        <v>505</v>
      </c>
      <c r="B3945" t="s">
        <v>46</v>
      </c>
      <c r="C3945" t="s">
        <v>40</v>
      </c>
      <c r="D3945" t="s">
        <v>776</v>
      </c>
      <c r="E3945" s="103">
        <v>0</v>
      </c>
      <c r="F3945" s="103">
        <v>678258</v>
      </c>
      <c r="G3945" s="103">
        <v>2</v>
      </c>
      <c r="H3945" t="s">
        <v>54</v>
      </c>
      <c r="I3945" s="103"/>
    </row>
    <row r="3946" spans="1:9" x14ac:dyDescent="0.3">
      <c r="A3946" t="s">
        <v>6327</v>
      </c>
      <c r="B3946" t="s">
        <v>49</v>
      </c>
      <c r="C3946" t="s">
        <v>5064</v>
      </c>
      <c r="D3946" t="s">
        <v>54</v>
      </c>
      <c r="E3946" s="103">
        <v>1</v>
      </c>
      <c r="F3946" s="103">
        <v>678258</v>
      </c>
      <c r="G3946" s="103">
        <v>2</v>
      </c>
      <c r="H3946" t="s">
        <v>54</v>
      </c>
      <c r="I3946" s="103"/>
    </row>
    <row r="3947" spans="1:9" x14ac:dyDescent="0.3">
      <c r="A3947" t="s">
        <v>6328</v>
      </c>
      <c r="B3947" t="s">
        <v>50</v>
      </c>
      <c r="C3947" t="s">
        <v>5064</v>
      </c>
      <c r="D3947" t="s">
        <v>54</v>
      </c>
      <c r="E3947" s="103">
        <v>320859.96940920851</v>
      </c>
      <c r="F3947" s="103">
        <v>678258</v>
      </c>
      <c r="G3947" s="103">
        <v>2</v>
      </c>
      <c r="H3947" t="s">
        <v>54</v>
      </c>
      <c r="I3947" s="103"/>
    </row>
    <row r="3948" spans="1:9" x14ac:dyDescent="0.3">
      <c r="A3948" t="s">
        <v>6329</v>
      </c>
      <c r="B3948" t="s">
        <v>51</v>
      </c>
      <c r="C3948" t="s">
        <v>5064</v>
      </c>
      <c r="D3948" t="s">
        <v>40</v>
      </c>
      <c r="E3948" s="103">
        <v>0.99760798292937714</v>
      </c>
      <c r="F3948" s="103">
        <v>678258</v>
      </c>
      <c r="G3948" s="103">
        <v>2</v>
      </c>
      <c r="H3948" t="s">
        <v>1078</v>
      </c>
      <c r="I3948" s="103"/>
    </row>
    <row r="3949" spans="1:9" x14ac:dyDescent="0.3">
      <c r="A3949" t="s">
        <v>6330</v>
      </c>
      <c r="B3949" t="s">
        <v>51</v>
      </c>
      <c r="C3949" t="s">
        <v>5064</v>
      </c>
      <c r="D3949" t="s">
        <v>5064</v>
      </c>
      <c r="E3949" s="103">
        <v>1</v>
      </c>
      <c r="F3949" s="103">
        <v>678258</v>
      </c>
      <c r="G3949" s="103">
        <v>2</v>
      </c>
      <c r="H3949" t="s">
        <v>1078</v>
      </c>
      <c r="I3949" s="103"/>
    </row>
    <row r="3950" spans="1:9" x14ac:dyDescent="0.3">
      <c r="A3950" t="s">
        <v>6331</v>
      </c>
      <c r="B3950" t="s">
        <v>51</v>
      </c>
      <c r="C3950" t="s">
        <v>5064</v>
      </c>
      <c r="D3950" t="s">
        <v>5065</v>
      </c>
      <c r="E3950" s="103">
        <v>0.99760798292937714</v>
      </c>
      <c r="F3950" s="103">
        <v>678258</v>
      </c>
      <c r="G3950" s="103">
        <v>2</v>
      </c>
      <c r="H3950" t="s">
        <v>1078</v>
      </c>
      <c r="I3950" s="103"/>
    </row>
    <row r="3951" spans="1:9" x14ac:dyDescent="0.3">
      <c r="A3951" t="s">
        <v>6332</v>
      </c>
      <c r="B3951" t="s">
        <v>51</v>
      </c>
      <c r="C3951" t="s">
        <v>5064</v>
      </c>
      <c r="D3951" t="s">
        <v>5066</v>
      </c>
      <c r="E3951" s="103">
        <v>0.99993159417530886</v>
      </c>
      <c r="F3951" s="103">
        <v>678258</v>
      </c>
      <c r="G3951" s="103">
        <v>2</v>
      </c>
      <c r="H3951" t="s">
        <v>1078</v>
      </c>
      <c r="I3951" s="103"/>
    </row>
    <row r="3952" spans="1:9" x14ac:dyDescent="0.3">
      <c r="A3952" t="s">
        <v>6333</v>
      </c>
      <c r="B3952" t="s">
        <v>51</v>
      </c>
      <c r="C3952" t="s">
        <v>5064</v>
      </c>
      <c r="D3952" t="s">
        <v>42</v>
      </c>
      <c r="E3952" s="103">
        <v>0.95549343158129396</v>
      </c>
      <c r="F3952" s="103">
        <v>678258</v>
      </c>
      <c r="G3952" s="103">
        <v>2</v>
      </c>
      <c r="H3952" t="s">
        <v>1078</v>
      </c>
      <c r="I3952" s="103"/>
    </row>
    <row r="3953" spans="1:9" x14ac:dyDescent="0.3">
      <c r="A3953" t="s">
        <v>6334</v>
      </c>
      <c r="B3953" t="s">
        <v>51</v>
      </c>
      <c r="C3953" t="s">
        <v>5064</v>
      </c>
      <c r="D3953" t="s">
        <v>1763</v>
      </c>
      <c r="E3953" s="103">
        <v>1.0066796635119446</v>
      </c>
      <c r="F3953" s="103">
        <v>678258</v>
      </c>
      <c r="G3953" s="103">
        <v>2</v>
      </c>
      <c r="H3953" t="s">
        <v>1078</v>
      </c>
      <c r="I3953" s="103"/>
    </row>
    <row r="3954" spans="1:9" x14ac:dyDescent="0.3">
      <c r="A3954" t="s">
        <v>6335</v>
      </c>
      <c r="B3954" t="s">
        <v>51</v>
      </c>
      <c r="C3954" t="s">
        <v>5064</v>
      </c>
      <c r="D3954" t="s">
        <v>1764</v>
      </c>
      <c r="E3954" s="103">
        <v>0.35922873780837794</v>
      </c>
      <c r="F3954" s="103">
        <v>678258</v>
      </c>
      <c r="G3954" s="103">
        <v>2</v>
      </c>
      <c r="H3954" t="s">
        <v>1078</v>
      </c>
      <c r="I3954" s="103"/>
    </row>
    <row r="3955" spans="1:9" x14ac:dyDescent="0.3">
      <c r="A3955" t="s">
        <v>6336</v>
      </c>
      <c r="B3955" t="s">
        <v>51</v>
      </c>
      <c r="C3955" t="s">
        <v>5064</v>
      </c>
      <c r="D3955" t="s">
        <v>340</v>
      </c>
      <c r="E3955" s="103">
        <v>0.90884817673853446</v>
      </c>
      <c r="F3955" s="103">
        <v>678258</v>
      </c>
      <c r="G3955" s="103">
        <v>2</v>
      </c>
      <c r="H3955" t="s">
        <v>1078</v>
      </c>
      <c r="I3955" s="103"/>
    </row>
    <row r="3956" spans="1:9" x14ac:dyDescent="0.3">
      <c r="A3956" t="s">
        <v>6337</v>
      </c>
      <c r="B3956" t="s">
        <v>51</v>
      </c>
      <c r="C3956" t="s">
        <v>5064</v>
      </c>
      <c r="D3956" t="s">
        <v>777</v>
      </c>
      <c r="E3956" s="103">
        <v>0.64644971746795954</v>
      </c>
      <c r="F3956" s="103">
        <v>678258</v>
      </c>
      <c r="G3956" s="103">
        <v>2</v>
      </c>
      <c r="H3956" t="s">
        <v>1078</v>
      </c>
      <c r="I3956" s="103"/>
    </row>
    <row r="3957" spans="1:9" x14ac:dyDescent="0.3">
      <c r="A3957" t="s">
        <v>6338</v>
      </c>
      <c r="B3957" t="s">
        <v>44</v>
      </c>
      <c r="C3957" t="s">
        <v>5064</v>
      </c>
      <c r="D3957" t="s">
        <v>777</v>
      </c>
      <c r="E3957" s="103">
        <v>1</v>
      </c>
      <c r="F3957" s="103">
        <v>678258</v>
      </c>
      <c r="G3957" s="103">
        <v>2</v>
      </c>
      <c r="H3957" t="s">
        <v>54</v>
      </c>
      <c r="I3957" s="103"/>
    </row>
    <row r="3958" spans="1:9" x14ac:dyDescent="0.3">
      <c r="A3958" t="s">
        <v>6339</v>
      </c>
      <c r="B3958" t="s">
        <v>45</v>
      </c>
      <c r="C3958" t="s">
        <v>5064</v>
      </c>
      <c r="D3958" t="s">
        <v>777</v>
      </c>
      <c r="E3958" s="103">
        <v>0.35355028248844755</v>
      </c>
      <c r="F3958" s="103">
        <v>678258</v>
      </c>
      <c r="G3958" s="103">
        <v>2</v>
      </c>
      <c r="H3958" t="s">
        <v>54</v>
      </c>
      <c r="I3958" s="103"/>
    </row>
    <row r="3959" spans="1:9" x14ac:dyDescent="0.3">
      <c r="A3959" t="s">
        <v>6340</v>
      </c>
      <c r="B3959" t="s">
        <v>46</v>
      </c>
      <c r="C3959" t="s">
        <v>5064</v>
      </c>
      <c r="D3959" t="s">
        <v>777</v>
      </c>
      <c r="E3959" s="103">
        <v>0.14036795583311129</v>
      </c>
      <c r="F3959" s="103">
        <v>678258</v>
      </c>
      <c r="G3959" s="103">
        <v>2</v>
      </c>
      <c r="H3959" t="s">
        <v>54</v>
      </c>
      <c r="I3959" s="103"/>
    </row>
    <row r="3960" spans="1:9" x14ac:dyDescent="0.3">
      <c r="A3960" t="s">
        <v>6341</v>
      </c>
      <c r="B3960" t="s">
        <v>51</v>
      </c>
      <c r="C3960" t="s">
        <v>5064</v>
      </c>
      <c r="D3960" t="s">
        <v>776</v>
      </c>
      <c r="E3960" s="103">
        <v>1.4501055406207404</v>
      </c>
      <c r="F3960" s="103">
        <v>678258</v>
      </c>
      <c r="G3960" s="103">
        <v>2</v>
      </c>
      <c r="H3960" t="s">
        <v>1078</v>
      </c>
      <c r="I3960" s="103"/>
    </row>
    <row r="3961" spans="1:9" x14ac:dyDescent="0.3">
      <c r="A3961" t="s">
        <v>6342</v>
      </c>
      <c r="B3961" t="s">
        <v>44</v>
      </c>
      <c r="C3961" t="s">
        <v>5064</v>
      </c>
      <c r="D3961" t="s">
        <v>776</v>
      </c>
      <c r="E3961" s="103">
        <v>0</v>
      </c>
      <c r="F3961" s="103">
        <v>678258</v>
      </c>
      <c r="G3961" s="103">
        <v>2</v>
      </c>
      <c r="H3961" t="s">
        <v>54</v>
      </c>
      <c r="I3961" s="103"/>
    </row>
    <row r="3962" spans="1:9" x14ac:dyDescent="0.3">
      <c r="A3962" t="s">
        <v>6343</v>
      </c>
      <c r="B3962" t="s">
        <v>45</v>
      </c>
      <c r="C3962" t="s">
        <v>5064</v>
      </c>
      <c r="D3962" t="s">
        <v>776</v>
      </c>
      <c r="E3962" s="103">
        <v>0</v>
      </c>
      <c r="F3962" s="103">
        <v>678258</v>
      </c>
      <c r="G3962" s="103">
        <v>2</v>
      </c>
      <c r="H3962" t="s">
        <v>54</v>
      </c>
      <c r="I3962" s="103"/>
    </row>
    <row r="3963" spans="1:9" x14ac:dyDescent="0.3">
      <c r="A3963" t="s">
        <v>6344</v>
      </c>
      <c r="B3963" t="s">
        <v>46</v>
      </c>
      <c r="C3963" t="s">
        <v>5064</v>
      </c>
      <c r="D3963" t="s">
        <v>776</v>
      </c>
      <c r="E3963" s="103">
        <v>0</v>
      </c>
      <c r="F3963" s="103">
        <v>678258</v>
      </c>
      <c r="G3963" s="103">
        <v>2</v>
      </c>
      <c r="H3963" t="s">
        <v>54</v>
      </c>
      <c r="I3963" s="103"/>
    </row>
    <row r="3964" spans="1:9" x14ac:dyDescent="0.3">
      <c r="A3964" t="s">
        <v>6345</v>
      </c>
      <c r="B3964" t="s">
        <v>49</v>
      </c>
      <c r="C3964" t="s">
        <v>5065</v>
      </c>
      <c r="D3964" t="s">
        <v>54</v>
      </c>
      <c r="E3964" s="103">
        <v>1</v>
      </c>
      <c r="F3964" s="103">
        <v>678258</v>
      </c>
      <c r="G3964" s="103">
        <v>2</v>
      </c>
      <c r="H3964" t="s">
        <v>54</v>
      </c>
      <c r="I3964" s="103"/>
    </row>
    <row r="3965" spans="1:9" x14ac:dyDescent="0.3">
      <c r="A3965" t="s">
        <v>6346</v>
      </c>
      <c r="B3965" t="s">
        <v>50</v>
      </c>
      <c r="C3965" t="s">
        <v>5065</v>
      </c>
      <c r="D3965" t="s">
        <v>54</v>
      </c>
      <c r="E3965" s="103">
        <v>321659.470840052</v>
      </c>
      <c r="F3965" s="103">
        <v>678258</v>
      </c>
      <c r="G3965" s="103">
        <v>2</v>
      </c>
      <c r="H3965" t="s">
        <v>54</v>
      </c>
      <c r="I3965" s="103"/>
    </row>
    <row r="3966" spans="1:9" x14ac:dyDescent="0.3">
      <c r="A3966" t="s">
        <v>6347</v>
      </c>
      <c r="B3966" t="s">
        <v>51</v>
      </c>
      <c r="C3966" t="s">
        <v>5065</v>
      </c>
      <c r="D3966" t="s">
        <v>40</v>
      </c>
      <c r="E3966" s="103">
        <v>1</v>
      </c>
      <c r="F3966" s="103">
        <v>678258</v>
      </c>
      <c r="G3966" s="103">
        <v>2</v>
      </c>
      <c r="H3966" t="s">
        <v>1078</v>
      </c>
      <c r="I3966" s="103"/>
    </row>
    <row r="3967" spans="1:9" x14ac:dyDescent="0.3">
      <c r="A3967" t="s">
        <v>6348</v>
      </c>
      <c r="B3967" t="s">
        <v>51</v>
      </c>
      <c r="C3967" t="s">
        <v>5065</v>
      </c>
      <c r="D3967" t="s">
        <v>5064</v>
      </c>
      <c r="E3967" s="103">
        <v>1.0025597542242948</v>
      </c>
      <c r="F3967" s="103">
        <v>678258</v>
      </c>
      <c r="G3967" s="103">
        <v>2</v>
      </c>
      <c r="H3967" t="s">
        <v>1078</v>
      </c>
      <c r="I3967" s="103"/>
    </row>
    <row r="3968" spans="1:9" x14ac:dyDescent="0.3">
      <c r="A3968" t="s">
        <v>6349</v>
      </c>
      <c r="B3968" t="s">
        <v>51</v>
      </c>
      <c r="C3968" t="s">
        <v>5065</v>
      </c>
      <c r="D3968" t="s">
        <v>5065</v>
      </c>
      <c r="E3968" s="103">
        <v>1</v>
      </c>
      <c r="F3968" s="103">
        <v>678258</v>
      </c>
      <c r="G3968" s="103">
        <v>2</v>
      </c>
      <c r="H3968" t="s">
        <v>1078</v>
      </c>
      <c r="I3968" s="103"/>
    </row>
    <row r="3969" spans="1:9" x14ac:dyDescent="0.3">
      <c r="A3969" t="s">
        <v>6350</v>
      </c>
      <c r="B3969" t="s">
        <v>51</v>
      </c>
      <c r="C3969" t="s">
        <v>5065</v>
      </c>
      <c r="D3969" t="s">
        <v>5066</v>
      </c>
      <c r="E3969" s="103">
        <v>1.0024908155707444</v>
      </c>
      <c r="F3969" s="103">
        <v>678258</v>
      </c>
      <c r="G3969" s="103">
        <v>2</v>
      </c>
      <c r="H3969" t="s">
        <v>1078</v>
      </c>
      <c r="I3969" s="103"/>
    </row>
    <row r="3970" spans="1:9" x14ac:dyDescent="0.3">
      <c r="A3970" t="s">
        <v>6351</v>
      </c>
      <c r="B3970" t="s">
        <v>51</v>
      </c>
      <c r="C3970" t="s">
        <v>5065</v>
      </c>
      <c r="D3970" t="s">
        <v>42</v>
      </c>
      <c r="E3970" s="103">
        <v>0.95795075030750287</v>
      </c>
      <c r="F3970" s="103">
        <v>678258</v>
      </c>
      <c r="G3970" s="103">
        <v>2</v>
      </c>
      <c r="H3970" t="s">
        <v>1078</v>
      </c>
      <c r="I3970" s="103"/>
    </row>
    <row r="3971" spans="1:9" x14ac:dyDescent="0.3">
      <c r="A3971" t="s">
        <v>6352</v>
      </c>
      <c r="B3971" t="s">
        <v>51</v>
      </c>
      <c r="C3971" t="s">
        <v>5065</v>
      </c>
      <c r="D3971" t="s">
        <v>1763</v>
      </c>
      <c r="E3971" s="103">
        <v>1.0091934510731539</v>
      </c>
      <c r="F3971" s="103">
        <v>678258</v>
      </c>
      <c r="G3971" s="103">
        <v>2</v>
      </c>
      <c r="H3971" t="s">
        <v>1078</v>
      </c>
      <c r="I3971" s="103"/>
    </row>
    <row r="3972" spans="1:9" x14ac:dyDescent="0.3">
      <c r="A3972" t="s">
        <v>6353</v>
      </c>
      <c r="B3972" t="s">
        <v>51</v>
      </c>
      <c r="C3972" t="s">
        <v>5065</v>
      </c>
      <c r="D3972" t="s">
        <v>1764</v>
      </c>
      <c r="E3972" s="103">
        <v>0.35982434789796386</v>
      </c>
      <c r="F3972" s="103">
        <v>678258</v>
      </c>
      <c r="G3972" s="103">
        <v>2</v>
      </c>
      <c r="H3972" t="s">
        <v>1078</v>
      </c>
      <c r="I3972" s="103"/>
    </row>
    <row r="3973" spans="1:9" x14ac:dyDescent="0.3">
      <c r="A3973" t="s">
        <v>6354</v>
      </c>
      <c r="B3973" t="s">
        <v>51</v>
      </c>
      <c r="C3973" t="s">
        <v>5065</v>
      </c>
      <c r="D3973" t="s">
        <v>340</v>
      </c>
      <c r="E3973" s="103">
        <v>0.91122425495688586</v>
      </c>
      <c r="F3973" s="103">
        <v>678258</v>
      </c>
      <c r="G3973" s="103">
        <v>2</v>
      </c>
      <c r="H3973" t="s">
        <v>1078</v>
      </c>
      <c r="I3973" s="103"/>
    </row>
    <row r="3974" spans="1:9" x14ac:dyDescent="0.3">
      <c r="A3974" t="s">
        <v>6355</v>
      </c>
      <c r="B3974" t="s">
        <v>51</v>
      </c>
      <c r="C3974" t="s">
        <v>5065</v>
      </c>
      <c r="D3974" t="s">
        <v>777</v>
      </c>
      <c r="E3974" s="103">
        <v>0.6478664941382769</v>
      </c>
      <c r="F3974" s="103">
        <v>678258</v>
      </c>
      <c r="G3974" s="103">
        <v>2</v>
      </c>
      <c r="H3974" t="s">
        <v>1078</v>
      </c>
      <c r="I3974" s="103"/>
    </row>
    <row r="3975" spans="1:9" x14ac:dyDescent="0.3">
      <c r="A3975" t="s">
        <v>6356</v>
      </c>
      <c r="B3975" t="s">
        <v>44</v>
      </c>
      <c r="C3975" t="s">
        <v>5065</v>
      </c>
      <c r="D3975" t="s">
        <v>777</v>
      </c>
      <c r="E3975" s="103">
        <v>1</v>
      </c>
      <c r="F3975" s="103">
        <v>678258</v>
      </c>
      <c r="G3975" s="103">
        <v>2</v>
      </c>
      <c r="H3975" t="s">
        <v>54</v>
      </c>
      <c r="I3975" s="103"/>
    </row>
    <row r="3976" spans="1:9" x14ac:dyDescent="0.3">
      <c r="A3976" t="s">
        <v>6357</v>
      </c>
      <c r="B3976" t="s">
        <v>45</v>
      </c>
      <c r="C3976" t="s">
        <v>5065</v>
      </c>
      <c r="D3976" t="s">
        <v>777</v>
      </c>
      <c r="E3976" s="103">
        <v>0.35213350560422363</v>
      </c>
      <c r="F3976" s="103">
        <v>678258</v>
      </c>
      <c r="G3976" s="103">
        <v>2</v>
      </c>
      <c r="H3976" t="s">
        <v>54</v>
      </c>
      <c r="I3976" s="103"/>
    </row>
    <row r="3977" spans="1:9" x14ac:dyDescent="0.3">
      <c r="A3977" t="s">
        <v>6358</v>
      </c>
      <c r="B3977" t="s">
        <v>46</v>
      </c>
      <c r="C3977" t="s">
        <v>5065</v>
      </c>
      <c r="D3977" t="s">
        <v>777</v>
      </c>
      <c r="E3977" s="103">
        <v>0.13921267563706319</v>
      </c>
      <c r="F3977" s="103">
        <v>678258</v>
      </c>
      <c r="G3977" s="103">
        <v>2</v>
      </c>
      <c r="H3977" t="s">
        <v>54</v>
      </c>
      <c r="I3977" s="103"/>
    </row>
    <row r="3978" spans="1:9" x14ac:dyDescent="0.3">
      <c r="A3978" t="s">
        <v>6359</v>
      </c>
      <c r="B3978" t="s">
        <v>51</v>
      </c>
      <c r="C3978" t="s">
        <v>5065</v>
      </c>
      <c r="D3978" t="s">
        <v>776</v>
      </c>
      <c r="E3978" s="103">
        <v>1.4535986050603495</v>
      </c>
      <c r="F3978" s="103">
        <v>678258</v>
      </c>
      <c r="G3978" s="103">
        <v>2</v>
      </c>
      <c r="H3978" t="s">
        <v>1078</v>
      </c>
      <c r="I3978" s="103"/>
    </row>
    <row r="3979" spans="1:9" x14ac:dyDescent="0.3">
      <c r="A3979" t="s">
        <v>6360</v>
      </c>
      <c r="B3979" t="s">
        <v>44</v>
      </c>
      <c r="C3979" t="s">
        <v>5065</v>
      </c>
      <c r="D3979" t="s">
        <v>776</v>
      </c>
      <c r="E3979" s="103">
        <v>0</v>
      </c>
      <c r="F3979" s="103">
        <v>678258</v>
      </c>
      <c r="G3979" s="103">
        <v>2</v>
      </c>
      <c r="H3979" t="s">
        <v>54</v>
      </c>
      <c r="I3979" s="103"/>
    </row>
    <row r="3980" spans="1:9" x14ac:dyDescent="0.3">
      <c r="A3980" t="s">
        <v>6361</v>
      </c>
      <c r="B3980" t="s">
        <v>45</v>
      </c>
      <c r="C3980" t="s">
        <v>5065</v>
      </c>
      <c r="D3980" t="s">
        <v>776</v>
      </c>
      <c r="E3980" s="103">
        <v>0</v>
      </c>
      <c r="F3980" s="103">
        <v>678258</v>
      </c>
      <c r="G3980" s="103">
        <v>2</v>
      </c>
      <c r="H3980" t="s">
        <v>54</v>
      </c>
      <c r="I3980" s="103"/>
    </row>
    <row r="3981" spans="1:9" x14ac:dyDescent="0.3">
      <c r="A3981" t="s">
        <v>6362</v>
      </c>
      <c r="B3981" t="s">
        <v>46</v>
      </c>
      <c r="C3981" t="s">
        <v>5065</v>
      </c>
      <c r="D3981" t="s">
        <v>776</v>
      </c>
      <c r="E3981" s="103">
        <v>0</v>
      </c>
      <c r="F3981" s="103">
        <v>678258</v>
      </c>
      <c r="G3981" s="103">
        <v>2</v>
      </c>
      <c r="H3981" t="s">
        <v>54</v>
      </c>
      <c r="I3981" s="103"/>
    </row>
    <row r="3982" spans="1:9" x14ac:dyDescent="0.3">
      <c r="A3982" t="s">
        <v>6363</v>
      </c>
      <c r="B3982" t="s">
        <v>49</v>
      </c>
      <c r="C3982" t="s">
        <v>5066</v>
      </c>
      <c r="D3982" t="s">
        <v>54</v>
      </c>
      <c r="E3982" s="103">
        <v>1</v>
      </c>
      <c r="F3982" s="103">
        <v>678258</v>
      </c>
      <c r="G3982" s="103">
        <v>2</v>
      </c>
      <c r="H3982" t="s">
        <v>54</v>
      </c>
      <c r="I3982" s="103"/>
    </row>
    <row r="3983" spans="1:9" x14ac:dyDescent="0.3">
      <c r="A3983" t="s">
        <v>6364</v>
      </c>
      <c r="B3983" t="s">
        <v>50</v>
      </c>
      <c r="C3983" t="s">
        <v>5066</v>
      </c>
      <c r="D3983" t="s">
        <v>54</v>
      </c>
      <c r="E3983" s="103">
        <v>320884.69570243015</v>
      </c>
      <c r="F3983" s="103">
        <v>678258</v>
      </c>
      <c r="G3983" s="103">
        <v>2</v>
      </c>
      <c r="H3983" t="s">
        <v>54</v>
      </c>
      <c r="I3983" s="103"/>
    </row>
    <row r="3984" spans="1:9" x14ac:dyDescent="0.3">
      <c r="A3984" t="s">
        <v>6365</v>
      </c>
      <c r="B3984" t="s">
        <v>51</v>
      </c>
      <c r="C3984" t="s">
        <v>5066</v>
      </c>
      <c r="D3984" t="s">
        <v>40</v>
      </c>
      <c r="E3984" s="103">
        <v>0.99767638875406828</v>
      </c>
      <c r="F3984" s="103">
        <v>678258</v>
      </c>
      <c r="G3984" s="103">
        <v>2</v>
      </c>
      <c r="H3984" t="s">
        <v>1078</v>
      </c>
      <c r="I3984" s="103"/>
    </row>
    <row r="3985" spans="1:9" x14ac:dyDescent="0.3">
      <c r="A3985" t="s">
        <v>6366</v>
      </c>
      <c r="B3985" t="s">
        <v>51</v>
      </c>
      <c r="C3985" t="s">
        <v>5066</v>
      </c>
      <c r="D3985" t="s">
        <v>5064</v>
      </c>
      <c r="E3985" s="103">
        <v>1.0000689386535506</v>
      </c>
      <c r="F3985" s="103">
        <v>678258</v>
      </c>
      <c r="G3985" s="103">
        <v>2</v>
      </c>
      <c r="H3985" t="s">
        <v>1078</v>
      </c>
      <c r="I3985" s="103"/>
    </row>
    <row r="3986" spans="1:9" x14ac:dyDescent="0.3">
      <c r="A3986" t="s">
        <v>6367</v>
      </c>
      <c r="B3986" t="s">
        <v>51</v>
      </c>
      <c r="C3986" t="s">
        <v>5066</v>
      </c>
      <c r="D3986" t="s">
        <v>5065</v>
      </c>
      <c r="E3986" s="103">
        <v>0.99767638875406828</v>
      </c>
      <c r="F3986" s="103">
        <v>678258</v>
      </c>
      <c r="G3986" s="103">
        <v>2</v>
      </c>
      <c r="H3986" t="s">
        <v>1078</v>
      </c>
      <c r="I3986" s="103"/>
    </row>
    <row r="3987" spans="1:9" x14ac:dyDescent="0.3">
      <c r="A3987" t="s">
        <v>6368</v>
      </c>
      <c r="B3987" t="s">
        <v>51</v>
      </c>
      <c r="C3987" t="s">
        <v>5066</v>
      </c>
      <c r="D3987" t="s">
        <v>5066</v>
      </c>
      <c r="E3987" s="103">
        <v>1</v>
      </c>
      <c r="F3987" s="103">
        <v>678258</v>
      </c>
      <c r="G3987" s="103">
        <v>2</v>
      </c>
      <c r="H3987" t="s">
        <v>1078</v>
      </c>
      <c r="I3987" s="103"/>
    </row>
    <row r="3988" spans="1:9" x14ac:dyDescent="0.3">
      <c r="A3988" t="s">
        <v>6369</v>
      </c>
      <c r="B3988" t="s">
        <v>51</v>
      </c>
      <c r="C3988" t="s">
        <v>5066</v>
      </c>
      <c r="D3988" t="s">
        <v>42</v>
      </c>
      <c r="E3988" s="103">
        <v>0.95555874170708643</v>
      </c>
      <c r="F3988" s="103">
        <v>678258</v>
      </c>
      <c r="G3988" s="103">
        <v>2</v>
      </c>
      <c r="H3988" t="s">
        <v>1078</v>
      </c>
      <c r="I3988" s="103"/>
    </row>
    <row r="3989" spans="1:9" x14ac:dyDescent="0.3">
      <c r="A3989" t="s">
        <v>6370</v>
      </c>
      <c r="B3989" t="s">
        <v>51</v>
      </c>
      <c r="C3989" t="s">
        <v>5066</v>
      </c>
      <c r="D3989" t="s">
        <v>1763</v>
      </c>
      <c r="E3989" s="103">
        <v>1.0067459725058123</v>
      </c>
      <c r="F3989" s="103">
        <v>678258</v>
      </c>
      <c r="G3989" s="103">
        <v>2</v>
      </c>
      <c r="H3989" t="s">
        <v>1078</v>
      </c>
      <c r="I3989" s="103"/>
    </row>
    <row r="3990" spans="1:9" x14ac:dyDescent="0.3">
      <c r="A3990" t="s">
        <v>6371</v>
      </c>
      <c r="B3990" t="s">
        <v>51</v>
      </c>
      <c r="C3990" t="s">
        <v>5066</v>
      </c>
      <c r="D3990" t="s">
        <v>1764</v>
      </c>
      <c r="E3990" s="103">
        <v>0.35924655526929156</v>
      </c>
      <c r="F3990" s="103">
        <v>678258</v>
      </c>
      <c r="G3990" s="103">
        <v>2</v>
      </c>
      <c r="H3990" t="s">
        <v>1078</v>
      </c>
      <c r="I3990" s="103"/>
    </row>
    <row r="3991" spans="1:9" x14ac:dyDescent="0.3">
      <c r="A3991" t="s">
        <v>6372</v>
      </c>
      <c r="B3991" t="s">
        <v>51</v>
      </c>
      <c r="C3991" t="s">
        <v>5066</v>
      </c>
      <c r="D3991" t="s">
        <v>340</v>
      </c>
      <c r="E3991" s="103">
        <v>0.9089152518968725</v>
      </c>
      <c r="F3991" s="103">
        <v>678258</v>
      </c>
      <c r="G3991" s="103">
        <v>2</v>
      </c>
      <c r="H3991" t="s">
        <v>1078</v>
      </c>
      <c r="I3991" s="103"/>
    </row>
    <row r="3992" spans="1:9" x14ac:dyDescent="0.3">
      <c r="A3992" t="s">
        <v>6373</v>
      </c>
      <c r="B3992" t="s">
        <v>51</v>
      </c>
      <c r="C3992" t="s">
        <v>5066</v>
      </c>
      <c r="D3992" t="s">
        <v>777</v>
      </c>
      <c r="E3992" s="103">
        <v>0.64649030856323109</v>
      </c>
      <c r="F3992" s="103">
        <v>678258</v>
      </c>
      <c r="G3992" s="103">
        <v>2</v>
      </c>
      <c r="H3992" t="s">
        <v>1078</v>
      </c>
      <c r="I3992" s="103"/>
    </row>
    <row r="3993" spans="1:9" x14ac:dyDescent="0.3">
      <c r="A3993" t="s">
        <v>7330</v>
      </c>
      <c r="B3993" t="s">
        <v>44</v>
      </c>
      <c r="C3993" t="s">
        <v>5066</v>
      </c>
      <c r="D3993" t="s">
        <v>777</v>
      </c>
      <c r="E3993" s="103">
        <v>1</v>
      </c>
      <c r="F3993" s="103">
        <v>678258</v>
      </c>
      <c r="G3993" s="103">
        <v>2</v>
      </c>
      <c r="H3993" t="s">
        <v>54</v>
      </c>
      <c r="I3993" s="103"/>
    </row>
    <row r="3994" spans="1:9" x14ac:dyDescent="0.3">
      <c r="A3994" t="s">
        <v>7331</v>
      </c>
      <c r="B3994" t="s">
        <v>45</v>
      </c>
      <c r="C3994" t="s">
        <v>5066</v>
      </c>
      <c r="D3994" t="s">
        <v>777</v>
      </c>
      <c r="E3994" s="103">
        <v>0.35350969131900295</v>
      </c>
      <c r="F3994" s="103">
        <v>678258</v>
      </c>
      <c r="G3994" s="103">
        <v>2</v>
      </c>
      <c r="H3994" t="s">
        <v>54</v>
      </c>
      <c r="I3994" s="103"/>
    </row>
    <row r="3995" spans="1:9" x14ac:dyDescent="0.3">
      <c r="A3995" t="s">
        <v>7332</v>
      </c>
      <c r="B3995" t="s">
        <v>46</v>
      </c>
      <c r="C3995" t="s">
        <v>5066</v>
      </c>
      <c r="D3995" t="s">
        <v>777</v>
      </c>
      <c r="E3995" s="103">
        <v>0.14033500735302962</v>
      </c>
      <c r="F3995" s="103">
        <v>678258</v>
      </c>
      <c r="G3995" s="103">
        <v>2</v>
      </c>
      <c r="H3995" t="s">
        <v>54</v>
      </c>
      <c r="I3995" s="103"/>
    </row>
    <row r="3996" spans="1:9" x14ac:dyDescent="0.3">
      <c r="A3996" t="s">
        <v>6374</v>
      </c>
      <c r="B3996" t="s">
        <v>51</v>
      </c>
      <c r="C3996" t="s">
        <v>5066</v>
      </c>
      <c r="D3996" t="s">
        <v>776</v>
      </c>
      <c r="E3996" s="103">
        <v>1.4502115721027342</v>
      </c>
      <c r="F3996" s="103">
        <v>678258</v>
      </c>
      <c r="G3996" s="103">
        <v>2</v>
      </c>
      <c r="H3996" t="s">
        <v>1078</v>
      </c>
      <c r="I3996" s="103"/>
    </row>
    <row r="3997" spans="1:9" x14ac:dyDescent="0.3">
      <c r="A3997" t="s">
        <v>7333</v>
      </c>
      <c r="B3997" t="s">
        <v>44</v>
      </c>
      <c r="C3997" t="s">
        <v>5066</v>
      </c>
      <c r="D3997" t="s">
        <v>776</v>
      </c>
      <c r="E3997" s="103">
        <v>0</v>
      </c>
      <c r="F3997" s="103">
        <v>678258</v>
      </c>
      <c r="G3997" s="103">
        <v>2</v>
      </c>
      <c r="H3997" t="s">
        <v>54</v>
      </c>
      <c r="I3997" s="103"/>
    </row>
    <row r="3998" spans="1:9" x14ac:dyDescent="0.3">
      <c r="A3998" t="s">
        <v>7334</v>
      </c>
      <c r="B3998" t="s">
        <v>45</v>
      </c>
      <c r="C3998" t="s">
        <v>5066</v>
      </c>
      <c r="D3998" t="s">
        <v>776</v>
      </c>
      <c r="E3998" s="103">
        <v>0</v>
      </c>
      <c r="F3998" s="103">
        <v>678258</v>
      </c>
      <c r="G3998" s="103">
        <v>2</v>
      </c>
      <c r="H3998" t="s">
        <v>54</v>
      </c>
      <c r="I3998" s="103"/>
    </row>
    <row r="3999" spans="1:9" x14ac:dyDescent="0.3">
      <c r="A3999" t="s">
        <v>7335</v>
      </c>
      <c r="B3999" t="s">
        <v>46</v>
      </c>
      <c r="C3999" t="s">
        <v>5066</v>
      </c>
      <c r="D3999" t="s">
        <v>776</v>
      </c>
      <c r="E3999" s="103">
        <v>0</v>
      </c>
      <c r="F3999" s="103">
        <v>678258</v>
      </c>
      <c r="G3999" s="103">
        <v>2</v>
      </c>
      <c r="H3999" t="s">
        <v>54</v>
      </c>
      <c r="I3999" s="103"/>
    </row>
    <row r="4000" spans="1:9" x14ac:dyDescent="0.3">
      <c r="A4000" t="s">
        <v>92</v>
      </c>
      <c r="B4000" t="s">
        <v>49</v>
      </c>
      <c r="C4000" t="s">
        <v>42</v>
      </c>
      <c r="D4000" t="s">
        <v>54</v>
      </c>
      <c r="E4000" s="103">
        <v>1</v>
      </c>
      <c r="F4000" s="103">
        <v>678258</v>
      </c>
      <c r="G4000" s="103">
        <v>2</v>
      </c>
      <c r="H4000" t="s">
        <v>54</v>
      </c>
      <c r="I4000" s="103"/>
    </row>
    <row r="4001" spans="1:9" x14ac:dyDescent="0.3">
      <c r="A4001" t="s">
        <v>93</v>
      </c>
      <c r="B4001" t="s">
        <v>50</v>
      </c>
      <c r="C4001" t="s">
        <v>42</v>
      </c>
      <c r="D4001" t="s">
        <v>54</v>
      </c>
      <c r="E4001" s="103">
        <v>336365.6016443246</v>
      </c>
      <c r="F4001" s="103">
        <v>678258</v>
      </c>
      <c r="G4001" s="103">
        <v>2</v>
      </c>
      <c r="H4001" t="s">
        <v>54</v>
      </c>
      <c r="I4001" s="103"/>
    </row>
    <row r="4002" spans="1:9" x14ac:dyDescent="0.3">
      <c r="A4002" t="s">
        <v>1266</v>
      </c>
      <c r="B4002" t="s">
        <v>51</v>
      </c>
      <c r="C4002" t="s">
        <v>42</v>
      </c>
      <c r="D4002" t="s">
        <v>40</v>
      </c>
      <c r="E4002" s="103">
        <v>1.0470829132233395</v>
      </c>
      <c r="F4002" s="103">
        <v>678258</v>
      </c>
      <c r="G4002" s="103">
        <v>2</v>
      </c>
      <c r="H4002" t="s">
        <v>1078</v>
      </c>
      <c r="I4002" s="103"/>
    </row>
    <row r="4003" spans="1:9" x14ac:dyDescent="0.3">
      <c r="A4003" t="s">
        <v>6375</v>
      </c>
      <c r="B4003" t="s">
        <v>51</v>
      </c>
      <c r="C4003" t="s">
        <v>42</v>
      </c>
      <c r="D4003" t="s">
        <v>5064</v>
      </c>
      <c r="E4003" s="103">
        <v>1.0495911646803406</v>
      </c>
      <c r="F4003" s="103">
        <v>678258</v>
      </c>
      <c r="G4003" s="103">
        <v>2</v>
      </c>
      <c r="H4003" t="s">
        <v>1078</v>
      </c>
      <c r="I4003" s="103"/>
    </row>
    <row r="4004" spans="1:9" x14ac:dyDescent="0.3">
      <c r="A4004" t="s">
        <v>6376</v>
      </c>
      <c r="B4004" t="s">
        <v>51</v>
      </c>
      <c r="C4004" t="s">
        <v>42</v>
      </c>
      <c r="D4004" t="s">
        <v>5065</v>
      </c>
      <c r="E4004" s="103">
        <v>1.0470829132233395</v>
      </c>
      <c r="F4004" s="103">
        <v>678258</v>
      </c>
      <c r="G4004" s="103">
        <v>2</v>
      </c>
      <c r="H4004" t="s">
        <v>1078</v>
      </c>
      <c r="I4004" s="103"/>
    </row>
    <row r="4005" spans="1:9" x14ac:dyDescent="0.3">
      <c r="A4005" t="s">
        <v>6377</v>
      </c>
      <c r="B4005" t="s">
        <v>51</v>
      </c>
      <c r="C4005" t="s">
        <v>42</v>
      </c>
      <c r="D4005" t="s">
        <v>5066</v>
      </c>
      <c r="E4005" s="103">
        <v>1.0495189555772364</v>
      </c>
      <c r="F4005" s="103">
        <v>678258</v>
      </c>
      <c r="G4005" s="103">
        <v>2</v>
      </c>
      <c r="H4005" t="s">
        <v>1078</v>
      </c>
      <c r="I4005" s="103"/>
    </row>
    <row r="4006" spans="1:9" x14ac:dyDescent="0.3">
      <c r="A4006" t="s">
        <v>1267</v>
      </c>
      <c r="B4006" t="s">
        <v>51</v>
      </c>
      <c r="C4006" t="s">
        <v>42</v>
      </c>
      <c r="D4006" t="s">
        <v>42</v>
      </c>
      <c r="E4006" s="103">
        <v>1</v>
      </c>
      <c r="F4006" s="103">
        <v>678258</v>
      </c>
      <c r="G4006" s="103">
        <v>2</v>
      </c>
      <c r="H4006" t="s">
        <v>1078</v>
      </c>
      <c r="I4006" s="103"/>
    </row>
    <row r="4007" spans="1:9" x14ac:dyDescent="0.3">
      <c r="A4007" t="s">
        <v>2171</v>
      </c>
      <c r="B4007" t="s">
        <v>51</v>
      </c>
      <c r="C4007" t="s">
        <v>42</v>
      </c>
      <c r="D4007" t="s">
        <v>1763</v>
      </c>
      <c r="E4007" s="103">
        <v>1.0533873686437638</v>
      </c>
      <c r="F4007" s="103">
        <v>678258</v>
      </c>
      <c r="G4007" s="103">
        <v>2</v>
      </c>
      <c r="H4007" t="s">
        <v>1078</v>
      </c>
      <c r="I4007" s="103"/>
    </row>
    <row r="4008" spans="1:9" x14ac:dyDescent="0.3">
      <c r="A4008" t="s">
        <v>2172</v>
      </c>
      <c r="B4008" t="s">
        <v>51</v>
      </c>
      <c r="C4008" t="s">
        <v>42</v>
      </c>
      <c r="D4008" t="s">
        <v>1764</v>
      </c>
      <c r="E4008" s="103">
        <v>0.37147586971452962</v>
      </c>
      <c r="F4008" s="103">
        <v>678258</v>
      </c>
      <c r="G4008" s="103">
        <v>2</v>
      </c>
      <c r="H4008" t="s">
        <v>1078</v>
      </c>
      <c r="I4008" s="103"/>
    </row>
    <row r="4009" spans="1:9" x14ac:dyDescent="0.3">
      <c r="A4009" t="s">
        <v>1268</v>
      </c>
      <c r="B4009" t="s">
        <v>51</v>
      </c>
      <c r="C4009" t="s">
        <v>42</v>
      </c>
      <c r="D4009" t="s">
        <v>340</v>
      </c>
      <c r="E4009" s="103">
        <v>0.95321361057310305</v>
      </c>
      <c r="F4009" s="103">
        <v>678258</v>
      </c>
      <c r="G4009" s="103">
        <v>2</v>
      </c>
      <c r="H4009" t="s">
        <v>1078</v>
      </c>
      <c r="I4009" s="103"/>
    </row>
    <row r="4010" spans="1:9" x14ac:dyDescent="0.3">
      <c r="A4010" t="s">
        <v>1269</v>
      </c>
      <c r="B4010" t="s">
        <v>51</v>
      </c>
      <c r="C4010" t="s">
        <v>42</v>
      </c>
      <c r="D4010" t="s">
        <v>777</v>
      </c>
      <c r="E4010" s="103">
        <v>0.67796788897166582</v>
      </c>
      <c r="F4010" s="103">
        <v>678258</v>
      </c>
      <c r="G4010" s="103">
        <v>2</v>
      </c>
      <c r="H4010" t="s">
        <v>1078</v>
      </c>
      <c r="I4010" s="103"/>
    </row>
    <row r="4011" spans="1:9" x14ac:dyDescent="0.3">
      <c r="A4011" t="s">
        <v>475</v>
      </c>
      <c r="B4011" t="s">
        <v>44</v>
      </c>
      <c r="C4011" t="s">
        <v>42</v>
      </c>
      <c r="D4011" t="s">
        <v>777</v>
      </c>
      <c r="E4011" s="103">
        <v>0.99776928543415633</v>
      </c>
      <c r="F4011" s="103">
        <v>678258</v>
      </c>
      <c r="G4011" s="103">
        <v>2</v>
      </c>
      <c r="H4011" t="s">
        <v>54</v>
      </c>
      <c r="I4011" s="103"/>
    </row>
    <row r="4012" spans="1:9" x14ac:dyDescent="0.3">
      <c r="A4012" t="s">
        <v>476</v>
      </c>
      <c r="B4012" t="s">
        <v>45</v>
      </c>
      <c r="C4012" t="s">
        <v>42</v>
      </c>
      <c r="D4012" t="s">
        <v>777</v>
      </c>
      <c r="E4012" s="103">
        <v>0.3221738922928466</v>
      </c>
      <c r="F4012" s="103">
        <v>678258</v>
      </c>
      <c r="G4012" s="103">
        <v>2</v>
      </c>
      <c r="H4012" t="s">
        <v>54</v>
      </c>
      <c r="I4012" s="103"/>
    </row>
    <row r="4013" spans="1:9" x14ac:dyDescent="0.3">
      <c r="A4013" t="s">
        <v>477</v>
      </c>
      <c r="B4013" t="s">
        <v>46</v>
      </c>
      <c r="C4013" t="s">
        <v>42</v>
      </c>
      <c r="D4013" t="s">
        <v>777</v>
      </c>
      <c r="E4013" s="103">
        <v>0.12118715185186861</v>
      </c>
      <c r="F4013" s="103">
        <v>678258</v>
      </c>
      <c r="G4013" s="103">
        <v>2</v>
      </c>
      <c r="H4013" t="s">
        <v>54</v>
      </c>
      <c r="I4013" s="103"/>
    </row>
    <row r="4014" spans="1:9" x14ac:dyDescent="0.3">
      <c r="A4014" t="s">
        <v>1270</v>
      </c>
      <c r="B4014" t="s">
        <v>51</v>
      </c>
      <c r="C4014" t="s">
        <v>42</v>
      </c>
      <c r="D4014" t="s">
        <v>776</v>
      </c>
      <c r="E4014" s="103">
        <v>1.5203547142487379</v>
      </c>
      <c r="F4014" s="103">
        <v>678258</v>
      </c>
      <c r="G4014" s="103">
        <v>2</v>
      </c>
      <c r="H4014" t="s">
        <v>1078</v>
      </c>
      <c r="I4014" s="103"/>
    </row>
    <row r="4015" spans="1:9" x14ac:dyDescent="0.3">
      <c r="A4015" t="s">
        <v>479</v>
      </c>
      <c r="B4015" t="s">
        <v>44</v>
      </c>
      <c r="C4015" t="s">
        <v>42</v>
      </c>
      <c r="D4015" t="s">
        <v>776</v>
      </c>
      <c r="E4015" s="103">
        <v>0</v>
      </c>
      <c r="F4015" s="103">
        <v>678258</v>
      </c>
      <c r="G4015" s="103">
        <v>2</v>
      </c>
      <c r="H4015" t="s">
        <v>54</v>
      </c>
      <c r="I4015" s="103"/>
    </row>
    <row r="4016" spans="1:9" x14ac:dyDescent="0.3">
      <c r="A4016" t="s">
        <v>480</v>
      </c>
      <c r="B4016" t="s">
        <v>45</v>
      </c>
      <c r="C4016" t="s">
        <v>42</v>
      </c>
      <c r="D4016" t="s">
        <v>776</v>
      </c>
      <c r="E4016" s="103">
        <v>0</v>
      </c>
      <c r="F4016" s="103">
        <v>678258</v>
      </c>
      <c r="G4016" s="103">
        <v>2</v>
      </c>
      <c r="H4016" t="s">
        <v>54</v>
      </c>
      <c r="I4016" s="103"/>
    </row>
    <row r="4017" spans="1:9" x14ac:dyDescent="0.3">
      <c r="A4017" t="s">
        <v>481</v>
      </c>
      <c r="B4017" t="s">
        <v>46</v>
      </c>
      <c r="C4017" t="s">
        <v>42</v>
      </c>
      <c r="D4017" t="s">
        <v>776</v>
      </c>
      <c r="E4017" s="103">
        <v>0</v>
      </c>
      <c r="F4017" s="103">
        <v>678258</v>
      </c>
      <c r="G4017" s="103">
        <v>2</v>
      </c>
      <c r="H4017" t="s">
        <v>54</v>
      </c>
      <c r="I4017" s="103"/>
    </row>
    <row r="4018" spans="1:9" x14ac:dyDescent="0.3">
      <c r="A4018" t="s">
        <v>8832</v>
      </c>
      <c r="B4018" t="s">
        <v>47</v>
      </c>
      <c r="C4018" t="s">
        <v>8750</v>
      </c>
      <c r="D4018" t="s">
        <v>54</v>
      </c>
      <c r="E4018" s="103">
        <v>678258</v>
      </c>
      <c r="F4018" s="103">
        <v>678258</v>
      </c>
      <c r="G4018" s="103">
        <v>2</v>
      </c>
      <c r="H4018" t="s">
        <v>54</v>
      </c>
      <c r="I4018" s="103"/>
    </row>
    <row r="4019" spans="1:9" x14ac:dyDescent="0.3">
      <c r="A4019" t="s">
        <v>8833</v>
      </c>
      <c r="B4019" t="s">
        <v>48</v>
      </c>
      <c r="C4019" t="s">
        <v>8750</v>
      </c>
      <c r="D4019" t="s">
        <v>54</v>
      </c>
      <c r="E4019" s="103">
        <v>11106120049.554274</v>
      </c>
      <c r="F4019" s="103">
        <v>678258</v>
      </c>
      <c r="G4019" s="103">
        <v>2</v>
      </c>
      <c r="H4019" t="s">
        <v>54</v>
      </c>
      <c r="I4019" s="103"/>
    </row>
    <row r="4020" spans="1:9" x14ac:dyDescent="0.3">
      <c r="A4020" t="s">
        <v>8834</v>
      </c>
      <c r="B4020" t="s">
        <v>49</v>
      </c>
      <c r="C4020" t="s">
        <v>8750</v>
      </c>
      <c r="D4020" t="s">
        <v>54</v>
      </c>
      <c r="E4020" s="103">
        <v>1</v>
      </c>
      <c r="F4020" s="103">
        <v>678258</v>
      </c>
      <c r="G4020" s="103">
        <v>2</v>
      </c>
      <c r="H4020" t="s">
        <v>54</v>
      </c>
      <c r="I4020" s="103"/>
    </row>
    <row r="4021" spans="1:9" x14ac:dyDescent="0.3">
      <c r="A4021" t="s">
        <v>8835</v>
      </c>
      <c r="B4021" t="s">
        <v>50</v>
      </c>
      <c r="C4021" t="s">
        <v>8750</v>
      </c>
      <c r="D4021" t="s">
        <v>54</v>
      </c>
      <c r="E4021" s="103">
        <v>16374.47704200212</v>
      </c>
      <c r="F4021" s="103">
        <v>678258</v>
      </c>
      <c r="G4021" s="103">
        <v>2</v>
      </c>
      <c r="H4021" t="s">
        <v>54</v>
      </c>
      <c r="I4021" s="103"/>
    </row>
    <row r="4022" spans="1:9" x14ac:dyDescent="0.3">
      <c r="A4022" t="s">
        <v>2173</v>
      </c>
      <c r="B4022" t="s">
        <v>49</v>
      </c>
      <c r="C4022" t="s">
        <v>1763</v>
      </c>
      <c r="D4022" t="s">
        <v>54</v>
      </c>
      <c r="E4022" s="103">
        <v>1</v>
      </c>
      <c r="F4022" s="103">
        <v>678258</v>
      </c>
      <c r="G4022" s="103">
        <v>2</v>
      </c>
      <c r="H4022" t="s">
        <v>54</v>
      </c>
      <c r="I4022" s="103"/>
    </row>
    <row r="4023" spans="1:9" x14ac:dyDescent="0.3">
      <c r="A4023" t="s">
        <v>2174</v>
      </c>
      <c r="B4023" t="s">
        <v>50</v>
      </c>
      <c r="C4023" t="s">
        <v>1763</v>
      </c>
      <c r="D4023" t="s">
        <v>54</v>
      </c>
      <c r="E4023" s="103">
        <v>320142.77819640771</v>
      </c>
      <c r="F4023" s="103">
        <v>678258</v>
      </c>
      <c r="G4023" s="103">
        <v>2</v>
      </c>
      <c r="H4023" t="s">
        <v>54</v>
      </c>
      <c r="I4023" s="103"/>
    </row>
    <row r="4024" spans="1:9" x14ac:dyDescent="0.3">
      <c r="A4024" t="s">
        <v>2175</v>
      </c>
      <c r="B4024" t="s">
        <v>51</v>
      </c>
      <c r="C4024" t="s">
        <v>1763</v>
      </c>
      <c r="D4024" t="s">
        <v>40</v>
      </c>
      <c r="E4024" s="103">
        <v>0.99638143501826693</v>
      </c>
      <c r="F4024" s="103">
        <v>678258</v>
      </c>
      <c r="G4024" s="103">
        <v>2</v>
      </c>
      <c r="H4024" t="s">
        <v>1078</v>
      </c>
      <c r="I4024" s="103"/>
    </row>
    <row r="4025" spans="1:9" x14ac:dyDescent="0.3">
      <c r="A4025" t="s">
        <v>6378</v>
      </c>
      <c r="B4025" t="s">
        <v>51</v>
      </c>
      <c r="C4025" t="s">
        <v>1763</v>
      </c>
      <c r="D4025" t="s">
        <v>5064</v>
      </c>
      <c r="E4025" s="103">
        <v>0.99884046536883764</v>
      </c>
      <c r="F4025" s="103">
        <v>678258</v>
      </c>
      <c r="G4025" s="103">
        <v>2</v>
      </c>
      <c r="H4025" t="s">
        <v>1078</v>
      </c>
      <c r="I4025" s="103"/>
    </row>
    <row r="4026" spans="1:9" x14ac:dyDescent="0.3">
      <c r="A4026" t="s">
        <v>6379</v>
      </c>
      <c r="B4026" t="s">
        <v>51</v>
      </c>
      <c r="C4026" t="s">
        <v>1763</v>
      </c>
      <c r="D4026" t="s">
        <v>5065</v>
      </c>
      <c r="E4026" s="103">
        <v>0.99638143501826693</v>
      </c>
      <c r="F4026" s="103">
        <v>678258</v>
      </c>
      <c r="G4026" s="103">
        <v>2</v>
      </c>
      <c r="H4026" t="s">
        <v>1078</v>
      </c>
      <c r="I4026" s="103"/>
    </row>
    <row r="4027" spans="1:9" x14ac:dyDescent="0.3">
      <c r="A4027" t="s">
        <v>6380</v>
      </c>
      <c r="B4027" t="s">
        <v>51</v>
      </c>
      <c r="C4027" t="s">
        <v>1763</v>
      </c>
      <c r="D4027" t="s">
        <v>5066</v>
      </c>
      <c r="E4027" s="103">
        <v>0.99876920029247496</v>
      </c>
      <c r="F4027" s="103">
        <v>678258</v>
      </c>
      <c r="G4027" s="103">
        <v>2</v>
      </c>
      <c r="H4027" t="s">
        <v>1078</v>
      </c>
      <c r="I4027" s="103"/>
    </row>
    <row r="4028" spans="1:9" x14ac:dyDescent="0.3">
      <c r="A4028" t="s">
        <v>2176</v>
      </c>
      <c r="B4028" t="s">
        <v>51</v>
      </c>
      <c r="C4028" t="s">
        <v>1763</v>
      </c>
      <c r="D4028" t="s">
        <v>42</v>
      </c>
      <c r="E4028" s="103">
        <v>0.95150645714054571</v>
      </c>
      <c r="F4028" s="103">
        <v>678258</v>
      </c>
      <c r="G4028" s="103">
        <v>2</v>
      </c>
      <c r="H4028" t="s">
        <v>1078</v>
      </c>
      <c r="I4028" s="103"/>
    </row>
    <row r="4029" spans="1:9" x14ac:dyDescent="0.3">
      <c r="A4029" t="s">
        <v>2177</v>
      </c>
      <c r="B4029" t="s">
        <v>51</v>
      </c>
      <c r="C4029" t="s">
        <v>1763</v>
      </c>
      <c r="D4029" t="s">
        <v>1763</v>
      </c>
      <c r="E4029" s="103">
        <v>1</v>
      </c>
      <c r="F4029" s="103">
        <v>678258</v>
      </c>
      <c r="G4029" s="103">
        <v>2</v>
      </c>
      <c r="H4029" t="s">
        <v>1078</v>
      </c>
      <c r="I4029" s="103"/>
    </row>
    <row r="4030" spans="1:9" x14ac:dyDescent="0.3">
      <c r="A4030" t="s">
        <v>2178</v>
      </c>
      <c r="B4030" t="s">
        <v>51</v>
      </c>
      <c r="C4030" t="s">
        <v>1763</v>
      </c>
      <c r="D4030" t="s">
        <v>1764</v>
      </c>
      <c r="E4030" s="103">
        <v>0.35182123285099282</v>
      </c>
      <c r="F4030" s="103">
        <v>678258</v>
      </c>
      <c r="G4030" s="103">
        <v>2</v>
      </c>
      <c r="H4030" t="s">
        <v>1078</v>
      </c>
      <c r="I4030" s="103"/>
    </row>
    <row r="4031" spans="1:9" x14ac:dyDescent="0.3">
      <c r="A4031" t="s">
        <v>2179</v>
      </c>
      <c r="B4031" t="s">
        <v>51</v>
      </c>
      <c r="C4031" t="s">
        <v>1763</v>
      </c>
      <c r="D4031" t="s">
        <v>340</v>
      </c>
      <c r="E4031" s="103">
        <v>0.90811611217662647</v>
      </c>
      <c r="F4031" s="103">
        <v>678258</v>
      </c>
      <c r="G4031" s="103">
        <v>2</v>
      </c>
      <c r="H4031" t="s">
        <v>1078</v>
      </c>
      <c r="I4031" s="103"/>
    </row>
    <row r="4032" spans="1:9" x14ac:dyDescent="0.3">
      <c r="A4032" t="s">
        <v>2180</v>
      </c>
      <c r="B4032" t="s">
        <v>51</v>
      </c>
      <c r="C4032" t="s">
        <v>1763</v>
      </c>
      <c r="D4032" t="s">
        <v>777</v>
      </c>
      <c r="E4032" s="103">
        <v>0.64465293447036398</v>
      </c>
      <c r="F4032" s="103">
        <v>678258</v>
      </c>
      <c r="G4032" s="103">
        <v>2</v>
      </c>
      <c r="H4032" t="s">
        <v>1078</v>
      </c>
      <c r="I4032" s="103"/>
    </row>
    <row r="4033" spans="1:9" x14ac:dyDescent="0.3">
      <c r="A4033" t="s">
        <v>2181</v>
      </c>
      <c r="B4033" t="s">
        <v>44</v>
      </c>
      <c r="C4033" t="s">
        <v>1763</v>
      </c>
      <c r="D4033" t="s">
        <v>777</v>
      </c>
      <c r="E4033" s="103">
        <v>0.9987880717956884</v>
      </c>
      <c r="F4033" s="103">
        <v>678258</v>
      </c>
      <c r="G4033" s="103">
        <v>2</v>
      </c>
      <c r="H4033" t="s">
        <v>54</v>
      </c>
      <c r="I4033" s="103"/>
    </row>
    <row r="4034" spans="1:9" x14ac:dyDescent="0.3">
      <c r="A4034" t="s">
        <v>2182</v>
      </c>
      <c r="B4034" t="s">
        <v>45</v>
      </c>
      <c r="C4034" t="s">
        <v>1763</v>
      </c>
      <c r="D4034" t="s">
        <v>777</v>
      </c>
      <c r="E4034" s="103">
        <v>0.35544959978500468</v>
      </c>
      <c r="F4034" s="103">
        <v>678258</v>
      </c>
      <c r="G4034" s="103">
        <v>2</v>
      </c>
      <c r="H4034" t="s">
        <v>54</v>
      </c>
      <c r="I4034" s="103"/>
    </row>
    <row r="4035" spans="1:9" x14ac:dyDescent="0.3">
      <c r="A4035" t="s">
        <v>2183</v>
      </c>
      <c r="B4035" t="s">
        <v>46</v>
      </c>
      <c r="C4035" t="s">
        <v>1763</v>
      </c>
      <c r="D4035" t="s">
        <v>777</v>
      </c>
      <c r="E4035" s="103">
        <v>0.1424512941410094</v>
      </c>
      <c r="F4035" s="103">
        <v>678258</v>
      </c>
      <c r="G4035" s="103">
        <v>2</v>
      </c>
      <c r="H4035" t="s">
        <v>54</v>
      </c>
      <c r="I4035" s="103"/>
    </row>
    <row r="4036" spans="1:9" x14ac:dyDescent="0.3">
      <c r="A4036" t="s">
        <v>2184</v>
      </c>
      <c r="B4036" t="s">
        <v>51</v>
      </c>
      <c r="C4036" t="s">
        <v>1763</v>
      </c>
      <c r="D4036" t="s">
        <v>776</v>
      </c>
      <c r="E4036" s="103">
        <v>1.4466462126218549</v>
      </c>
      <c r="F4036" s="103">
        <v>678258</v>
      </c>
      <c r="G4036" s="103">
        <v>2</v>
      </c>
      <c r="H4036" t="s">
        <v>1078</v>
      </c>
      <c r="I4036" s="103"/>
    </row>
    <row r="4037" spans="1:9" x14ac:dyDescent="0.3">
      <c r="A4037" t="s">
        <v>2185</v>
      </c>
      <c r="B4037" t="s">
        <v>44</v>
      </c>
      <c r="C4037" t="s">
        <v>1763</v>
      </c>
      <c r="D4037" t="s">
        <v>776</v>
      </c>
      <c r="E4037" s="103">
        <v>6.0552179259219943E-3</v>
      </c>
      <c r="F4037" s="103">
        <v>678258</v>
      </c>
      <c r="G4037" s="103">
        <v>2</v>
      </c>
      <c r="H4037" t="s">
        <v>54</v>
      </c>
      <c r="I4037" s="103"/>
    </row>
    <row r="4038" spans="1:9" x14ac:dyDescent="0.3">
      <c r="A4038" t="s">
        <v>2186</v>
      </c>
      <c r="B4038" t="s">
        <v>45</v>
      </c>
      <c r="C4038" t="s">
        <v>1763</v>
      </c>
      <c r="D4038" t="s">
        <v>776</v>
      </c>
      <c r="E4038" s="103">
        <v>2.6031568529068548E-4</v>
      </c>
      <c r="F4038" s="103">
        <v>678258</v>
      </c>
      <c r="G4038" s="103">
        <v>2</v>
      </c>
      <c r="H4038" t="s">
        <v>54</v>
      </c>
      <c r="I4038" s="103"/>
    </row>
    <row r="4039" spans="1:9" x14ac:dyDescent="0.3">
      <c r="A4039" t="s">
        <v>2187</v>
      </c>
      <c r="B4039" t="s">
        <v>46</v>
      </c>
      <c r="C4039" t="s">
        <v>1763</v>
      </c>
      <c r="D4039" t="s">
        <v>776</v>
      </c>
      <c r="E4039" s="103">
        <v>2.0828240988931116E-5</v>
      </c>
      <c r="F4039" s="103">
        <v>678258</v>
      </c>
      <c r="G4039" s="103">
        <v>2</v>
      </c>
      <c r="H4039" t="s">
        <v>54</v>
      </c>
      <c r="I4039" s="103"/>
    </row>
    <row r="4040" spans="1:9" x14ac:dyDescent="0.3">
      <c r="A4040" t="s">
        <v>2188</v>
      </c>
      <c r="B4040" t="s">
        <v>49</v>
      </c>
      <c r="C4040" t="s">
        <v>1764</v>
      </c>
      <c r="D4040" t="s">
        <v>54</v>
      </c>
      <c r="E4040" s="103">
        <v>1</v>
      </c>
      <c r="F4040" s="103">
        <v>678258</v>
      </c>
      <c r="G4040" s="103">
        <v>2</v>
      </c>
      <c r="H4040" t="s">
        <v>54</v>
      </c>
      <c r="I4040" s="103"/>
    </row>
    <row r="4041" spans="1:9" x14ac:dyDescent="0.3">
      <c r="A4041" t="s">
        <v>2189</v>
      </c>
      <c r="B4041" t="s">
        <v>50</v>
      </c>
      <c r="C4041" t="s">
        <v>1764</v>
      </c>
      <c r="D4041" t="s">
        <v>54</v>
      </c>
      <c r="E4041" s="103">
        <v>1063098.09809518</v>
      </c>
      <c r="F4041" s="103">
        <v>678258</v>
      </c>
      <c r="G4041" s="103">
        <v>2</v>
      </c>
      <c r="H4041" t="s">
        <v>54</v>
      </c>
      <c r="I4041" s="103"/>
    </row>
    <row r="4042" spans="1:9" x14ac:dyDescent="0.3">
      <c r="A4042" t="s">
        <v>2190</v>
      </c>
      <c r="B4042" t="s">
        <v>51</v>
      </c>
      <c r="C4042" t="s">
        <v>1764</v>
      </c>
      <c r="D4042" t="s">
        <v>40</v>
      </c>
      <c r="E4042" s="103">
        <v>3.3509449812597136</v>
      </c>
      <c r="F4042" s="103">
        <v>678258</v>
      </c>
      <c r="G4042" s="103">
        <v>2</v>
      </c>
      <c r="H4042" t="s">
        <v>1078</v>
      </c>
      <c r="I4042" s="103"/>
    </row>
    <row r="4043" spans="1:9" x14ac:dyDescent="0.3">
      <c r="A4043" t="s">
        <v>6381</v>
      </c>
      <c r="B4043" t="s">
        <v>51</v>
      </c>
      <c r="C4043" t="s">
        <v>1764</v>
      </c>
      <c r="D4043" t="s">
        <v>5064</v>
      </c>
      <c r="E4043" s="103">
        <v>3.3628047958144216</v>
      </c>
      <c r="F4043" s="103">
        <v>678258</v>
      </c>
      <c r="G4043" s="103">
        <v>2</v>
      </c>
      <c r="H4043" t="s">
        <v>1078</v>
      </c>
      <c r="I4043" s="103"/>
    </row>
    <row r="4044" spans="1:9" x14ac:dyDescent="0.3">
      <c r="A4044" t="s">
        <v>6382</v>
      </c>
      <c r="B4044" t="s">
        <v>51</v>
      </c>
      <c r="C4044" t="s">
        <v>1764</v>
      </c>
      <c r="D4044" t="s">
        <v>5065</v>
      </c>
      <c r="E4044" s="103">
        <v>3.3509449812597136</v>
      </c>
      <c r="F4044" s="103">
        <v>678258</v>
      </c>
      <c r="G4044" s="103">
        <v>2</v>
      </c>
      <c r="H4044" t="s">
        <v>1078</v>
      </c>
      <c r="I4044" s="103"/>
    </row>
    <row r="4045" spans="1:9" x14ac:dyDescent="0.3">
      <c r="A4045" t="s">
        <v>6383</v>
      </c>
      <c r="B4045" t="s">
        <v>51</v>
      </c>
      <c r="C4045" t="s">
        <v>1764</v>
      </c>
      <c r="D4045" t="s">
        <v>5066</v>
      </c>
      <c r="E4045" s="103">
        <v>3.3625300060092407</v>
      </c>
      <c r="F4045" s="103">
        <v>678258</v>
      </c>
      <c r="G4045" s="103">
        <v>2</v>
      </c>
      <c r="H4045" t="s">
        <v>1078</v>
      </c>
      <c r="I4045" s="103"/>
    </row>
    <row r="4046" spans="1:9" x14ac:dyDescent="0.3">
      <c r="A4046" t="s">
        <v>2191</v>
      </c>
      <c r="B4046" t="s">
        <v>51</v>
      </c>
      <c r="C4046" t="s">
        <v>1764</v>
      </c>
      <c r="D4046" t="s">
        <v>42</v>
      </c>
      <c r="E4046" s="103">
        <v>3.1656298241249456</v>
      </c>
      <c r="F4046" s="103">
        <v>678258</v>
      </c>
      <c r="G4046" s="103">
        <v>2</v>
      </c>
      <c r="H4046" t="s">
        <v>1078</v>
      </c>
      <c r="I4046" s="103"/>
    </row>
    <row r="4047" spans="1:9" x14ac:dyDescent="0.3">
      <c r="A4047" t="s">
        <v>2192</v>
      </c>
      <c r="B4047" t="s">
        <v>51</v>
      </c>
      <c r="C4047" t="s">
        <v>1764</v>
      </c>
      <c r="D4047" t="s">
        <v>1763</v>
      </c>
      <c r="E4047" s="103">
        <v>3.3223127857424943</v>
      </c>
      <c r="F4047" s="103">
        <v>678258</v>
      </c>
      <c r="G4047" s="103">
        <v>2</v>
      </c>
      <c r="H4047" t="s">
        <v>1078</v>
      </c>
      <c r="I4047" s="103"/>
    </row>
    <row r="4048" spans="1:9" x14ac:dyDescent="0.3">
      <c r="A4048" t="s">
        <v>2193</v>
      </c>
      <c r="B4048" t="s">
        <v>51</v>
      </c>
      <c r="C4048" t="s">
        <v>1764</v>
      </c>
      <c r="D4048" t="s">
        <v>1764</v>
      </c>
      <c r="E4048" s="103">
        <v>1</v>
      </c>
      <c r="F4048" s="103">
        <v>678258</v>
      </c>
      <c r="G4048" s="103">
        <v>2</v>
      </c>
      <c r="H4048" t="s">
        <v>1078</v>
      </c>
      <c r="I4048" s="103"/>
    </row>
    <row r="4049" spans="1:9" x14ac:dyDescent="0.3">
      <c r="A4049" t="s">
        <v>2194</v>
      </c>
      <c r="B4049" t="s">
        <v>51</v>
      </c>
      <c r="C4049" t="s">
        <v>1764</v>
      </c>
      <c r="D4049" t="s">
        <v>340</v>
      </c>
      <c r="E4049" s="103">
        <v>3.0533242124985631</v>
      </c>
      <c r="F4049" s="103">
        <v>678258</v>
      </c>
      <c r="G4049" s="103">
        <v>2</v>
      </c>
      <c r="H4049" t="s">
        <v>1078</v>
      </c>
      <c r="I4049" s="103"/>
    </row>
    <row r="4050" spans="1:9" x14ac:dyDescent="0.3">
      <c r="A4050" t="s">
        <v>2195</v>
      </c>
      <c r="B4050" t="s">
        <v>51</v>
      </c>
      <c r="C4050" t="s">
        <v>1764</v>
      </c>
      <c r="D4050" t="s">
        <v>777</v>
      </c>
      <c r="E4050" s="103">
        <v>2.1260388068416192</v>
      </c>
      <c r="F4050" s="103">
        <v>678258</v>
      </c>
      <c r="G4050" s="103">
        <v>2</v>
      </c>
      <c r="H4050" t="s">
        <v>1078</v>
      </c>
      <c r="I4050" s="103"/>
    </row>
    <row r="4051" spans="1:9" x14ac:dyDescent="0.3">
      <c r="A4051" t="s">
        <v>2196</v>
      </c>
      <c r="B4051" t="s">
        <v>44</v>
      </c>
      <c r="C4051" t="s">
        <v>1764</v>
      </c>
      <c r="D4051" t="s">
        <v>777</v>
      </c>
      <c r="E4051" s="103">
        <v>6.3375588640310912E-2</v>
      </c>
      <c r="F4051" s="103">
        <v>678258</v>
      </c>
      <c r="G4051" s="103">
        <v>2</v>
      </c>
      <c r="H4051" t="s">
        <v>54</v>
      </c>
      <c r="I4051" s="103"/>
    </row>
    <row r="4052" spans="1:9" x14ac:dyDescent="0.3">
      <c r="A4052" t="s">
        <v>2197</v>
      </c>
      <c r="B4052" t="s">
        <v>45</v>
      </c>
      <c r="C4052" t="s">
        <v>1764</v>
      </c>
      <c r="D4052" t="s">
        <v>777</v>
      </c>
      <c r="E4052" s="103">
        <v>1.0332121071848948E-2</v>
      </c>
      <c r="F4052" s="103">
        <v>678258</v>
      </c>
      <c r="G4052" s="103">
        <v>2</v>
      </c>
      <c r="H4052" t="s">
        <v>54</v>
      </c>
      <c r="I4052" s="103"/>
    </row>
    <row r="4053" spans="1:9" x14ac:dyDescent="0.3">
      <c r="A4053" t="s">
        <v>2198</v>
      </c>
      <c r="B4053" t="s">
        <v>46</v>
      </c>
      <c r="C4053" t="s">
        <v>1764</v>
      </c>
      <c r="D4053" t="s">
        <v>777</v>
      </c>
      <c r="E4053" s="103">
        <v>2.6387603287249969E-3</v>
      </c>
      <c r="F4053" s="103">
        <v>678258</v>
      </c>
      <c r="G4053" s="103">
        <v>2</v>
      </c>
      <c r="H4053" t="s">
        <v>54</v>
      </c>
      <c r="I4053" s="103"/>
    </row>
    <row r="4054" spans="1:9" x14ac:dyDescent="0.3">
      <c r="A4054" t="s">
        <v>2199</v>
      </c>
      <c r="B4054" t="s">
        <v>51</v>
      </c>
      <c r="C4054" t="s">
        <v>1764</v>
      </c>
      <c r="D4054" t="s">
        <v>776</v>
      </c>
      <c r="E4054" s="103">
        <v>4.7947930179015392</v>
      </c>
      <c r="F4054" s="103">
        <v>678258</v>
      </c>
      <c r="G4054" s="103">
        <v>2</v>
      </c>
      <c r="H4054" t="s">
        <v>1078</v>
      </c>
      <c r="I4054" s="103"/>
    </row>
    <row r="4055" spans="1:9" x14ac:dyDescent="0.3">
      <c r="A4055" t="s">
        <v>2200</v>
      </c>
      <c r="B4055" t="s">
        <v>44</v>
      </c>
      <c r="C4055" t="s">
        <v>1764</v>
      </c>
      <c r="D4055" t="s">
        <v>776</v>
      </c>
      <c r="E4055" s="103">
        <v>0</v>
      </c>
      <c r="F4055" s="103">
        <v>678258</v>
      </c>
      <c r="G4055" s="103">
        <v>2</v>
      </c>
      <c r="H4055" t="s">
        <v>54</v>
      </c>
      <c r="I4055" s="103"/>
    </row>
    <row r="4056" spans="1:9" x14ac:dyDescent="0.3">
      <c r="A4056" t="s">
        <v>2201</v>
      </c>
      <c r="B4056" t="s">
        <v>45</v>
      </c>
      <c r="C4056" t="s">
        <v>1764</v>
      </c>
      <c r="D4056" t="s">
        <v>776</v>
      </c>
      <c r="E4056" s="103">
        <v>0</v>
      </c>
      <c r="F4056" s="103">
        <v>678258</v>
      </c>
      <c r="G4056" s="103">
        <v>2</v>
      </c>
      <c r="H4056" t="s">
        <v>54</v>
      </c>
      <c r="I4056" s="103"/>
    </row>
    <row r="4057" spans="1:9" x14ac:dyDescent="0.3">
      <c r="A4057" t="s">
        <v>2202</v>
      </c>
      <c r="B4057" t="s">
        <v>46</v>
      </c>
      <c r="C4057" t="s">
        <v>1764</v>
      </c>
      <c r="D4057" t="s">
        <v>776</v>
      </c>
      <c r="E4057" s="103">
        <v>0</v>
      </c>
      <c r="F4057" s="103">
        <v>678258</v>
      </c>
      <c r="G4057" s="103">
        <v>2</v>
      </c>
      <c r="H4057" t="s">
        <v>54</v>
      </c>
      <c r="I4057" s="103"/>
    </row>
    <row r="4058" spans="1:9" x14ac:dyDescent="0.3">
      <c r="A4058" t="s">
        <v>402</v>
      </c>
      <c r="B4058" t="s">
        <v>49</v>
      </c>
      <c r="C4058" t="s">
        <v>340</v>
      </c>
      <c r="D4058" t="s">
        <v>54</v>
      </c>
      <c r="E4058" s="103">
        <v>1</v>
      </c>
      <c r="F4058" s="103">
        <v>678258</v>
      </c>
      <c r="G4058" s="103">
        <v>2</v>
      </c>
      <c r="H4058" t="s">
        <v>54</v>
      </c>
      <c r="I4058" s="103"/>
    </row>
    <row r="4059" spans="1:9" x14ac:dyDescent="0.3">
      <c r="A4059" t="s">
        <v>403</v>
      </c>
      <c r="B4059" t="s">
        <v>50</v>
      </c>
      <c r="C4059" t="s">
        <v>340</v>
      </c>
      <c r="D4059" t="s">
        <v>54</v>
      </c>
      <c r="E4059" s="103">
        <v>360265.32592866564</v>
      </c>
      <c r="F4059" s="103">
        <v>678258</v>
      </c>
      <c r="G4059" s="103">
        <v>2</v>
      </c>
      <c r="H4059" t="s">
        <v>54</v>
      </c>
      <c r="I4059" s="103"/>
    </row>
    <row r="4060" spans="1:9" x14ac:dyDescent="0.3">
      <c r="A4060" t="s">
        <v>1271</v>
      </c>
      <c r="B4060" t="s">
        <v>51</v>
      </c>
      <c r="C4060" t="s">
        <v>340</v>
      </c>
      <c r="D4060" t="s">
        <v>40</v>
      </c>
      <c r="E4060" s="103">
        <v>1.1242612466833508</v>
      </c>
      <c r="F4060" s="103">
        <v>678258</v>
      </c>
      <c r="G4060" s="103">
        <v>2</v>
      </c>
      <c r="H4060" t="s">
        <v>1078</v>
      </c>
      <c r="I4060" s="103"/>
    </row>
    <row r="4061" spans="1:9" x14ac:dyDescent="0.3">
      <c r="A4061" t="s">
        <v>6384</v>
      </c>
      <c r="B4061" t="s">
        <v>51</v>
      </c>
      <c r="C4061" t="s">
        <v>340</v>
      </c>
      <c r="D4061" t="s">
        <v>5064</v>
      </c>
      <c r="E4061" s="103">
        <v>1.1268592595525211</v>
      </c>
      <c r="F4061" s="103">
        <v>678258</v>
      </c>
      <c r="G4061" s="103">
        <v>2</v>
      </c>
      <c r="H4061" t="s">
        <v>1078</v>
      </c>
      <c r="I4061" s="103"/>
    </row>
    <row r="4062" spans="1:9" x14ac:dyDescent="0.3">
      <c r="A4062" t="s">
        <v>6385</v>
      </c>
      <c r="B4062" t="s">
        <v>51</v>
      </c>
      <c r="C4062" t="s">
        <v>340</v>
      </c>
      <c r="D4062" t="s">
        <v>5065</v>
      </c>
      <c r="E4062" s="103">
        <v>1.1242612466833508</v>
      </c>
      <c r="F4062" s="103">
        <v>678258</v>
      </c>
      <c r="G4062" s="103">
        <v>2</v>
      </c>
      <c r="H4062" t="s">
        <v>1078</v>
      </c>
      <c r="I4062" s="103"/>
    </row>
    <row r="4063" spans="1:9" x14ac:dyDescent="0.3">
      <c r="A4063" t="s">
        <v>6386</v>
      </c>
      <c r="B4063" t="s">
        <v>51</v>
      </c>
      <c r="C4063" t="s">
        <v>340</v>
      </c>
      <c r="D4063" t="s">
        <v>5066</v>
      </c>
      <c r="E4063" s="103">
        <v>1.1267889354055367</v>
      </c>
      <c r="F4063" s="103">
        <v>678258</v>
      </c>
      <c r="G4063" s="103">
        <v>2</v>
      </c>
      <c r="H4063" t="s">
        <v>1078</v>
      </c>
      <c r="I4063" s="103"/>
    </row>
    <row r="4064" spans="1:9" x14ac:dyDescent="0.3">
      <c r="A4064" t="s">
        <v>1272</v>
      </c>
      <c r="B4064" t="s">
        <v>51</v>
      </c>
      <c r="C4064" t="s">
        <v>340</v>
      </c>
      <c r="D4064" t="s">
        <v>42</v>
      </c>
      <c r="E4064" s="103">
        <v>1.0766630449916887</v>
      </c>
      <c r="F4064" s="103">
        <v>678258</v>
      </c>
      <c r="G4064" s="103">
        <v>2</v>
      </c>
      <c r="H4064" t="s">
        <v>1078</v>
      </c>
      <c r="I4064" s="103"/>
    </row>
    <row r="4065" spans="1:9" x14ac:dyDescent="0.3">
      <c r="A4065" t="s">
        <v>2203</v>
      </c>
      <c r="B4065" t="s">
        <v>51</v>
      </c>
      <c r="C4065" t="s">
        <v>340</v>
      </c>
      <c r="D4065" t="s">
        <v>1763</v>
      </c>
      <c r="E4065" s="103">
        <v>1.1371026456868076</v>
      </c>
      <c r="F4065" s="103">
        <v>678258</v>
      </c>
      <c r="G4065" s="103">
        <v>2</v>
      </c>
      <c r="H4065" t="s">
        <v>1078</v>
      </c>
      <c r="I4065" s="103"/>
    </row>
    <row r="4066" spans="1:9" x14ac:dyDescent="0.3">
      <c r="A4066" t="s">
        <v>2204</v>
      </c>
      <c r="B4066" t="s">
        <v>51</v>
      </c>
      <c r="C4066" t="s">
        <v>340</v>
      </c>
      <c r="D4066" t="s">
        <v>1764</v>
      </c>
      <c r="E4066" s="103">
        <v>0.41073901119044048</v>
      </c>
      <c r="F4066" s="103">
        <v>678258</v>
      </c>
      <c r="G4066" s="103">
        <v>2</v>
      </c>
      <c r="H4066" t="s">
        <v>1078</v>
      </c>
      <c r="I4066" s="103"/>
    </row>
    <row r="4067" spans="1:9" x14ac:dyDescent="0.3">
      <c r="A4067" t="s">
        <v>1273</v>
      </c>
      <c r="B4067" t="s">
        <v>51</v>
      </c>
      <c r="C4067" t="s">
        <v>340</v>
      </c>
      <c r="D4067" t="s">
        <v>340</v>
      </c>
      <c r="E4067" s="103">
        <v>1</v>
      </c>
      <c r="F4067" s="103">
        <v>678258</v>
      </c>
      <c r="G4067" s="103">
        <v>2</v>
      </c>
      <c r="H4067" t="s">
        <v>1078</v>
      </c>
      <c r="I4067" s="103"/>
    </row>
    <row r="4068" spans="1:9" x14ac:dyDescent="0.3">
      <c r="A4068" t="s">
        <v>1274</v>
      </c>
      <c r="B4068" t="s">
        <v>51</v>
      </c>
      <c r="C4068" t="s">
        <v>340</v>
      </c>
      <c r="D4068" t="s">
        <v>777</v>
      </c>
      <c r="E4068" s="103">
        <v>0.72756317458269482</v>
      </c>
      <c r="F4068" s="103">
        <v>678258</v>
      </c>
      <c r="G4068" s="103">
        <v>2</v>
      </c>
      <c r="H4068" t="s">
        <v>1078</v>
      </c>
      <c r="I4068" s="103"/>
    </row>
    <row r="4069" spans="1:9" x14ac:dyDescent="0.3">
      <c r="A4069" t="s">
        <v>483</v>
      </c>
      <c r="B4069" t="s">
        <v>44</v>
      </c>
      <c r="C4069" t="s">
        <v>340</v>
      </c>
      <c r="D4069" t="s">
        <v>777</v>
      </c>
      <c r="E4069" s="103">
        <v>0.9417758434106196</v>
      </c>
      <c r="F4069" s="103">
        <v>678258</v>
      </c>
      <c r="G4069" s="103">
        <v>2</v>
      </c>
      <c r="H4069" t="s">
        <v>54</v>
      </c>
      <c r="I4069" s="103"/>
    </row>
    <row r="4070" spans="1:9" x14ac:dyDescent="0.3">
      <c r="A4070" t="s">
        <v>484</v>
      </c>
      <c r="B4070" t="s">
        <v>45</v>
      </c>
      <c r="C4070" t="s">
        <v>340</v>
      </c>
      <c r="D4070" t="s">
        <v>777</v>
      </c>
      <c r="E4070" s="103">
        <v>0.28608842962489478</v>
      </c>
      <c r="F4070" s="103">
        <v>678258</v>
      </c>
      <c r="G4070" s="103">
        <v>2</v>
      </c>
      <c r="H4070" t="s">
        <v>54</v>
      </c>
      <c r="I4070" s="103"/>
    </row>
    <row r="4071" spans="1:9" x14ac:dyDescent="0.3">
      <c r="A4071" t="s">
        <v>485</v>
      </c>
      <c r="B4071" t="s">
        <v>46</v>
      </c>
      <c r="C4071" t="s">
        <v>340</v>
      </c>
      <c r="D4071" t="s">
        <v>777</v>
      </c>
      <c r="E4071" s="103">
        <v>0.10518686405193016</v>
      </c>
      <c r="F4071" s="103">
        <v>678258</v>
      </c>
      <c r="G4071" s="103">
        <v>2</v>
      </c>
      <c r="H4071" t="s">
        <v>54</v>
      </c>
      <c r="I4071" s="103"/>
    </row>
    <row r="4072" spans="1:9" x14ac:dyDescent="0.3">
      <c r="A4072" t="s">
        <v>1275</v>
      </c>
      <c r="B4072" t="s">
        <v>51</v>
      </c>
      <c r="C4072" t="s">
        <v>340</v>
      </c>
      <c r="D4072" t="s">
        <v>776</v>
      </c>
      <c r="E4072" s="103">
        <v>1.6292625097583555</v>
      </c>
      <c r="F4072" s="103">
        <v>678258</v>
      </c>
      <c r="G4072" s="103">
        <v>2</v>
      </c>
      <c r="H4072" t="s">
        <v>1078</v>
      </c>
      <c r="I4072" s="103"/>
    </row>
    <row r="4073" spans="1:9" x14ac:dyDescent="0.3">
      <c r="A4073" t="s">
        <v>487</v>
      </c>
      <c r="B4073" t="s">
        <v>44</v>
      </c>
      <c r="C4073" t="s">
        <v>340</v>
      </c>
      <c r="D4073" t="s">
        <v>776</v>
      </c>
      <c r="E4073" s="103">
        <v>0</v>
      </c>
      <c r="F4073" s="103">
        <v>678258</v>
      </c>
      <c r="G4073" s="103">
        <v>2</v>
      </c>
      <c r="H4073" t="s">
        <v>54</v>
      </c>
      <c r="I4073" s="103"/>
    </row>
    <row r="4074" spans="1:9" x14ac:dyDescent="0.3">
      <c r="A4074" t="s">
        <v>488</v>
      </c>
      <c r="B4074" t="s">
        <v>45</v>
      </c>
      <c r="C4074" t="s">
        <v>340</v>
      </c>
      <c r="D4074" t="s">
        <v>776</v>
      </c>
      <c r="E4074" s="103">
        <v>0</v>
      </c>
      <c r="F4074" s="103">
        <v>678258</v>
      </c>
      <c r="G4074" s="103">
        <v>2</v>
      </c>
      <c r="H4074" t="s">
        <v>54</v>
      </c>
      <c r="I4074" s="103"/>
    </row>
    <row r="4075" spans="1:9" x14ac:dyDescent="0.3">
      <c r="A4075" t="s">
        <v>489</v>
      </c>
      <c r="B4075" t="s">
        <v>46</v>
      </c>
      <c r="C4075" t="s">
        <v>340</v>
      </c>
      <c r="D4075" t="s">
        <v>776</v>
      </c>
      <c r="E4075" s="103">
        <v>0</v>
      </c>
      <c r="F4075" s="103">
        <v>678258</v>
      </c>
      <c r="G4075" s="103">
        <v>2</v>
      </c>
      <c r="H4075" t="s">
        <v>54</v>
      </c>
      <c r="I4075" s="103"/>
    </row>
    <row r="4076" spans="1:9" x14ac:dyDescent="0.3">
      <c r="A4076" t="s">
        <v>8836</v>
      </c>
      <c r="B4076" t="s">
        <v>51</v>
      </c>
      <c r="C4076" t="s">
        <v>8750</v>
      </c>
      <c r="D4076" t="s">
        <v>40</v>
      </c>
      <c r="E4076" s="103">
        <v>5.1188719647123009E-2</v>
      </c>
      <c r="F4076" s="103">
        <v>678258</v>
      </c>
      <c r="G4076" s="103">
        <v>2</v>
      </c>
      <c r="H4076" t="s">
        <v>1078</v>
      </c>
      <c r="I4076" s="103"/>
    </row>
    <row r="4077" spans="1:9" x14ac:dyDescent="0.3">
      <c r="A4077" t="s">
        <v>8972</v>
      </c>
      <c r="B4077" t="s">
        <v>51</v>
      </c>
      <c r="C4077" t="s">
        <v>8750</v>
      </c>
      <c r="D4077" t="s">
        <v>5064</v>
      </c>
      <c r="E4077" s="103">
        <v>5.1287646772288344E-2</v>
      </c>
      <c r="F4077" s="103">
        <v>678258</v>
      </c>
      <c r="G4077" s="103">
        <v>2</v>
      </c>
      <c r="H4077" t="s">
        <v>1078</v>
      </c>
      <c r="I4077" s="103"/>
    </row>
    <row r="4078" spans="1:9" x14ac:dyDescent="0.3">
      <c r="A4078" t="s">
        <v>8973</v>
      </c>
      <c r="B4078" t="s">
        <v>51</v>
      </c>
      <c r="C4078" t="s">
        <v>8750</v>
      </c>
      <c r="D4078" t="s">
        <v>5065</v>
      </c>
      <c r="E4078" s="103">
        <v>5.1188719647123009E-2</v>
      </c>
      <c r="F4078" s="103">
        <v>678258</v>
      </c>
      <c r="G4078" s="103">
        <v>2</v>
      </c>
      <c r="H4078" t="s">
        <v>1078</v>
      </c>
      <c r="I4078" s="103"/>
    </row>
    <row r="4079" spans="1:9" x14ac:dyDescent="0.3">
      <c r="A4079" t="s">
        <v>8974</v>
      </c>
      <c r="B4079" t="s">
        <v>51</v>
      </c>
      <c r="C4079" t="s">
        <v>8750</v>
      </c>
      <c r="D4079" t="s">
        <v>5066</v>
      </c>
      <c r="E4079" s="103">
        <v>5.1285141130293803E-2</v>
      </c>
      <c r="F4079" s="103">
        <v>678258</v>
      </c>
      <c r="G4079" s="103">
        <v>2</v>
      </c>
      <c r="H4079" t="s">
        <v>1078</v>
      </c>
      <c r="I4079" s="103"/>
    </row>
    <row r="4080" spans="1:9" x14ac:dyDescent="0.3">
      <c r="A4080" t="s">
        <v>8837</v>
      </c>
      <c r="B4080" t="s">
        <v>51</v>
      </c>
      <c r="C4080" t="s">
        <v>8750</v>
      </c>
      <c r="D4080" t="s">
        <v>42</v>
      </c>
      <c r="E4080" s="103">
        <v>4.8930843730509675E-2</v>
      </c>
      <c r="F4080" s="103">
        <v>678258</v>
      </c>
      <c r="G4080" s="103">
        <v>2</v>
      </c>
      <c r="H4080" t="s">
        <v>1078</v>
      </c>
      <c r="I4080" s="103"/>
    </row>
    <row r="4081" spans="1:9" x14ac:dyDescent="0.3">
      <c r="A4081" t="s">
        <v>8838</v>
      </c>
      <c r="B4081" t="s">
        <v>51</v>
      </c>
      <c r="C4081" t="s">
        <v>8750</v>
      </c>
      <c r="D4081" t="s">
        <v>1763</v>
      </c>
      <c r="E4081" s="103">
        <v>5.2954348676086914E-2</v>
      </c>
      <c r="F4081" s="103">
        <v>678258</v>
      </c>
      <c r="G4081" s="103">
        <v>2</v>
      </c>
      <c r="H4081" t="s">
        <v>1078</v>
      </c>
      <c r="I4081" s="103"/>
    </row>
    <row r="4082" spans="1:9" x14ac:dyDescent="0.3">
      <c r="A4082" t="s">
        <v>8839</v>
      </c>
      <c r="B4082" t="s">
        <v>51</v>
      </c>
      <c r="C4082" t="s">
        <v>8750</v>
      </c>
      <c r="D4082" t="s">
        <v>1764</v>
      </c>
      <c r="E4082" s="103">
        <v>1.9045030090024943E-2</v>
      </c>
      <c r="F4082" s="103">
        <v>678258</v>
      </c>
      <c r="G4082" s="103">
        <v>2</v>
      </c>
      <c r="H4082" t="s">
        <v>1078</v>
      </c>
      <c r="I4082" s="103"/>
    </row>
    <row r="4083" spans="1:9" x14ac:dyDescent="0.3">
      <c r="A4083" t="s">
        <v>8840</v>
      </c>
      <c r="B4083" t="s">
        <v>51</v>
      </c>
      <c r="C4083" t="s">
        <v>8750</v>
      </c>
      <c r="D4083" t="s">
        <v>340</v>
      </c>
      <c r="E4083" s="103">
        <v>4.5718588885533845E-2</v>
      </c>
      <c r="F4083" s="103">
        <v>678258</v>
      </c>
      <c r="G4083" s="103">
        <v>2</v>
      </c>
      <c r="H4083" t="s">
        <v>1078</v>
      </c>
      <c r="I4083" s="103"/>
    </row>
    <row r="4084" spans="1:9" x14ac:dyDescent="0.3">
      <c r="A4084" t="s">
        <v>8841</v>
      </c>
      <c r="B4084" t="s">
        <v>51</v>
      </c>
      <c r="C4084" t="s">
        <v>8750</v>
      </c>
      <c r="D4084" t="s">
        <v>777</v>
      </c>
      <c r="E4084" s="103">
        <v>3.3221638245211467E-2</v>
      </c>
      <c r="F4084" s="103">
        <v>678258</v>
      </c>
      <c r="G4084" s="103">
        <v>2</v>
      </c>
      <c r="H4084" t="s">
        <v>1078</v>
      </c>
      <c r="I4084" s="103"/>
    </row>
    <row r="4085" spans="1:9" x14ac:dyDescent="0.3">
      <c r="A4085" t="s">
        <v>8842</v>
      </c>
      <c r="B4085" t="s">
        <v>51</v>
      </c>
      <c r="C4085" t="s">
        <v>8750</v>
      </c>
      <c r="D4085" t="s">
        <v>776</v>
      </c>
      <c r="E4085" s="103">
        <v>7.4146715663432977E-2</v>
      </c>
      <c r="F4085" s="103">
        <v>678258</v>
      </c>
      <c r="G4085" s="103">
        <v>2</v>
      </c>
      <c r="H4085" t="s">
        <v>1078</v>
      </c>
      <c r="I4085" s="103"/>
    </row>
    <row r="4086" spans="1:9" x14ac:dyDescent="0.3">
      <c r="A4086" t="s">
        <v>9123</v>
      </c>
      <c r="B4086" t="s">
        <v>47</v>
      </c>
      <c r="C4086" t="s">
        <v>9007</v>
      </c>
      <c r="D4086" t="s">
        <v>54</v>
      </c>
      <c r="E4086" s="103">
        <v>611351</v>
      </c>
      <c r="F4086" s="103">
        <v>678258</v>
      </c>
      <c r="G4086" s="103">
        <v>2</v>
      </c>
      <c r="H4086" t="s">
        <v>54</v>
      </c>
      <c r="I4086" s="103"/>
    </row>
    <row r="4087" spans="1:9" x14ac:dyDescent="0.3">
      <c r="A4087" t="s">
        <v>9124</v>
      </c>
      <c r="B4087" t="s">
        <v>48</v>
      </c>
      <c r="C4087" t="s">
        <v>9007</v>
      </c>
      <c r="D4087" t="s">
        <v>54</v>
      </c>
      <c r="E4087" s="103">
        <v>2644489895.3427005</v>
      </c>
      <c r="F4087" s="103">
        <v>678258</v>
      </c>
      <c r="G4087" s="103">
        <v>2</v>
      </c>
      <c r="H4087" t="s">
        <v>54</v>
      </c>
      <c r="I4087" s="103"/>
    </row>
    <row r="4088" spans="1:9" x14ac:dyDescent="0.3">
      <c r="A4088" t="s">
        <v>9125</v>
      </c>
      <c r="B4088" t="s">
        <v>49</v>
      </c>
      <c r="C4088" t="s">
        <v>9007</v>
      </c>
      <c r="D4088" t="s">
        <v>54</v>
      </c>
      <c r="E4088" s="103">
        <v>0.90135464675683885</v>
      </c>
      <c r="F4088" s="103">
        <v>678258</v>
      </c>
      <c r="G4088" s="103">
        <v>2</v>
      </c>
      <c r="H4088" t="s">
        <v>54</v>
      </c>
      <c r="I4088" s="103"/>
    </row>
    <row r="4089" spans="1:9" x14ac:dyDescent="0.3">
      <c r="A4089" t="s">
        <v>9126</v>
      </c>
      <c r="B4089" t="s">
        <v>50</v>
      </c>
      <c r="C4089" t="s">
        <v>9007</v>
      </c>
      <c r="D4089" t="s">
        <v>54</v>
      </c>
      <c r="E4089" s="103">
        <v>3898.9439053320425</v>
      </c>
      <c r="F4089" s="103">
        <v>678258</v>
      </c>
      <c r="G4089" s="103">
        <v>2</v>
      </c>
      <c r="H4089" t="s">
        <v>54</v>
      </c>
      <c r="I4089" s="103"/>
    </row>
    <row r="4090" spans="1:9" x14ac:dyDescent="0.3">
      <c r="A4090" t="s">
        <v>9127</v>
      </c>
      <c r="B4090" t="s">
        <v>51</v>
      </c>
      <c r="C4090" t="s">
        <v>9007</v>
      </c>
      <c r="D4090" t="s">
        <v>40</v>
      </c>
      <c r="E4090" s="103">
        <v>1.3312096048160056E-2</v>
      </c>
      <c r="F4090" s="103">
        <v>678258</v>
      </c>
      <c r="G4090" s="103">
        <v>2</v>
      </c>
      <c r="H4090" t="s">
        <v>1078</v>
      </c>
      <c r="I4090" s="103"/>
    </row>
    <row r="4091" spans="1:9" x14ac:dyDescent="0.3">
      <c r="A4091" t="s">
        <v>9128</v>
      </c>
      <c r="B4091" t="s">
        <v>51</v>
      </c>
      <c r="C4091" t="s">
        <v>9007</v>
      </c>
      <c r="D4091" t="s">
        <v>5064</v>
      </c>
      <c r="E4091" s="103">
        <v>1.336081615639011E-2</v>
      </c>
      <c r="F4091" s="103">
        <v>678258</v>
      </c>
      <c r="G4091" s="103">
        <v>2</v>
      </c>
      <c r="H4091" t="s">
        <v>1078</v>
      </c>
      <c r="I4091" s="103"/>
    </row>
    <row r="4092" spans="1:9" x14ac:dyDescent="0.3">
      <c r="A4092" t="s">
        <v>9129</v>
      </c>
      <c r="B4092" t="s">
        <v>51</v>
      </c>
      <c r="C4092" t="s">
        <v>9007</v>
      </c>
      <c r="D4092" t="s">
        <v>5065</v>
      </c>
      <c r="E4092" s="103">
        <v>1.3312096048160056E-2</v>
      </c>
      <c r="F4092" s="103">
        <v>678258</v>
      </c>
      <c r="G4092" s="103">
        <v>2</v>
      </c>
      <c r="H4092" t="s">
        <v>1078</v>
      </c>
      <c r="I4092" s="103"/>
    </row>
    <row r="4093" spans="1:9" x14ac:dyDescent="0.3">
      <c r="A4093" t="s">
        <v>9130</v>
      </c>
      <c r="B4093" t="s">
        <v>51</v>
      </c>
      <c r="C4093" t="s">
        <v>9007</v>
      </c>
      <c r="D4093" t="s">
        <v>5066</v>
      </c>
      <c r="E4093" s="103">
        <v>1.3359804093548594E-2</v>
      </c>
      <c r="F4093" s="103">
        <v>678258</v>
      </c>
      <c r="G4093" s="103">
        <v>2</v>
      </c>
      <c r="H4093" t="s">
        <v>1078</v>
      </c>
      <c r="I4093" s="103"/>
    </row>
    <row r="4094" spans="1:9" x14ac:dyDescent="0.3">
      <c r="A4094" t="s">
        <v>9131</v>
      </c>
      <c r="B4094" t="s">
        <v>51</v>
      </c>
      <c r="C4094" t="s">
        <v>9007</v>
      </c>
      <c r="D4094" t="s">
        <v>42</v>
      </c>
      <c r="E4094" s="103">
        <v>1.2773139161293556E-2</v>
      </c>
      <c r="F4094" s="103">
        <v>678258</v>
      </c>
      <c r="G4094" s="103">
        <v>2</v>
      </c>
      <c r="H4094" t="s">
        <v>1078</v>
      </c>
      <c r="I4094" s="103"/>
    </row>
    <row r="4095" spans="1:9" x14ac:dyDescent="0.3">
      <c r="A4095" t="s">
        <v>9132</v>
      </c>
      <c r="B4095" t="s">
        <v>51</v>
      </c>
      <c r="C4095" t="s">
        <v>9007</v>
      </c>
      <c r="D4095" t="s">
        <v>1763</v>
      </c>
      <c r="E4095" s="103">
        <v>1.3907839847058637E-2</v>
      </c>
      <c r="F4095" s="103">
        <v>678258</v>
      </c>
      <c r="G4095" s="103">
        <v>2</v>
      </c>
      <c r="H4095" t="s">
        <v>1078</v>
      </c>
      <c r="I4095" s="103"/>
    </row>
    <row r="4096" spans="1:9" x14ac:dyDescent="0.3">
      <c r="A4096" t="s">
        <v>9133</v>
      </c>
      <c r="B4096" t="s">
        <v>51</v>
      </c>
      <c r="C4096" t="s">
        <v>9007</v>
      </c>
      <c r="D4096" t="s">
        <v>1764</v>
      </c>
      <c r="E4096" s="103">
        <v>4.7458059388589702E-3</v>
      </c>
      <c r="F4096" s="103">
        <v>678258</v>
      </c>
      <c r="G4096" s="103">
        <v>2</v>
      </c>
      <c r="H4096" t="s">
        <v>1078</v>
      </c>
      <c r="I4096" s="103"/>
    </row>
    <row r="4097" spans="1:9" x14ac:dyDescent="0.3">
      <c r="A4097" t="s">
        <v>9134</v>
      </c>
      <c r="B4097" t="s">
        <v>51</v>
      </c>
      <c r="C4097" t="s">
        <v>9007</v>
      </c>
      <c r="D4097" t="s">
        <v>340</v>
      </c>
      <c r="E4097" s="103">
        <v>1.2040890658435173E-2</v>
      </c>
      <c r="F4097" s="103">
        <v>678258</v>
      </c>
      <c r="G4097" s="103">
        <v>2</v>
      </c>
      <c r="H4097" t="s">
        <v>1078</v>
      </c>
      <c r="I4097" s="103"/>
    </row>
    <row r="4098" spans="1:9" x14ac:dyDescent="0.3">
      <c r="A4098" t="s">
        <v>9135</v>
      </c>
      <c r="B4098" t="s">
        <v>51</v>
      </c>
      <c r="C4098" t="s">
        <v>9007</v>
      </c>
      <c r="D4098" t="s">
        <v>777</v>
      </c>
      <c r="E4098" s="103">
        <v>8.5810464329582302E-3</v>
      </c>
      <c r="F4098" s="103">
        <v>678258</v>
      </c>
      <c r="G4098" s="103">
        <v>2</v>
      </c>
      <c r="H4098" t="s">
        <v>1078</v>
      </c>
      <c r="I4098" s="103"/>
    </row>
    <row r="4099" spans="1:9" x14ac:dyDescent="0.3">
      <c r="A4099" t="s">
        <v>9136</v>
      </c>
      <c r="B4099" t="s">
        <v>51</v>
      </c>
      <c r="C4099" t="s">
        <v>9007</v>
      </c>
      <c r="D4099" t="s">
        <v>776</v>
      </c>
      <c r="E4099" s="103">
        <v>1.94664365565414E-2</v>
      </c>
      <c r="F4099" s="103">
        <v>678258</v>
      </c>
      <c r="G4099" s="103">
        <v>2</v>
      </c>
      <c r="H4099" t="s">
        <v>1078</v>
      </c>
      <c r="I4099" s="103"/>
    </row>
    <row r="4100" spans="1:9" x14ac:dyDescent="0.3">
      <c r="A4100" t="s">
        <v>358</v>
      </c>
      <c r="B4100" t="s">
        <v>47</v>
      </c>
      <c r="C4100" t="s">
        <v>353</v>
      </c>
      <c r="D4100" t="s">
        <v>54</v>
      </c>
      <c r="E4100" s="103">
        <v>24896</v>
      </c>
      <c r="F4100" s="103">
        <v>678258</v>
      </c>
      <c r="G4100" s="103">
        <v>2</v>
      </c>
      <c r="H4100" t="s">
        <v>54</v>
      </c>
      <c r="I4100" s="103"/>
    </row>
    <row r="4101" spans="1:9" x14ac:dyDescent="0.3">
      <c r="A4101" t="s">
        <v>359</v>
      </c>
      <c r="B4101" t="s">
        <v>48</v>
      </c>
      <c r="C4101" t="s">
        <v>353</v>
      </c>
      <c r="D4101" t="s">
        <v>54</v>
      </c>
      <c r="E4101" s="103">
        <v>525497435.29310453</v>
      </c>
      <c r="F4101" s="103">
        <v>678258</v>
      </c>
      <c r="G4101" s="103">
        <v>2</v>
      </c>
      <c r="H4101" t="s">
        <v>54</v>
      </c>
      <c r="I4101" s="103"/>
    </row>
    <row r="4102" spans="1:9" x14ac:dyDescent="0.3">
      <c r="A4102" t="s">
        <v>360</v>
      </c>
      <c r="B4102" t="s">
        <v>49</v>
      </c>
      <c r="C4102" t="s">
        <v>353</v>
      </c>
      <c r="D4102" t="s">
        <v>54</v>
      </c>
      <c r="E4102" s="103">
        <v>3.6705796319394683E-2</v>
      </c>
      <c r="F4102" s="103">
        <v>678258</v>
      </c>
      <c r="G4102" s="103">
        <v>2</v>
      </c>
      <c r="H4102" t="s">
        <v>54</v>
      </c>
      <c r="I4102" s="103"/>
    </row>
    <row r="4103" spans="1:9" x14ac:dyDescent="0.3">
      <c r="A4103" t="s">
        <v>361</v>
      </c>
      <c r="B4103" t="s">
        <v>50</v>
      </c>
      <c r="C4103" t="s">
        <v>353</v>
      </c>
      <c r="D4103" t="s">
        <v>54</v>
      </c>
      <c r="E4103" s="103">
        <v>774.77513762182605</v>
      </c>
      <c r="F4103" s="103">
        <v>678258</v>
      </c>
      <c r="G4103" s="103">
        <v>2</v>
      </c>
      <c r="H4103" t="s">
        <v>54</v>
      </c>
      <c r="I4103" s="103"/>
    </row>
    <row r="4104" spans="1:9" x14ac:dyDescent="0.3">
      <c r="A4104" t="s">
        <v>1276</v>
      </c>
      <c r="B4104" t="s">
        <v>51</v>
      </c>
      <c r="C4104" t="s">
        <v>353</v>
      </c>
      <c r="D4104" t="s">
        <v>40</v>
      </c>
      <c r="E4104" s="103">
        <v>6.3303659882838925E-2</v>
      </c>
      <c r="F4104" s="103">
        <v>678258</v>
      </c>
      <c r="G4104" s="103">
        <v>2</v>
      </c>
      <c r="H4104" t="s">
        <v>1078</v>
      </c>
      <c r="I4104" s="103"/>
    </row>
    <row r="4105" spans="1:9" x14ac:dyDescent="0.3">
      <c r="A4105" t="s">
        <v>6387</v>
      </c>
      <c r="B4105" t="s">
        <v>51</v>
      </c>
      <c r="C4105" t="s">
        <v>353</v>
      </c>
      <c r="D4105" t="s">
        <v>5064</v>
      </c>
      <c r="E4105" s="103">
        <v>6.7858916588282775E-2</v>
      </c>
      <c r="F4105" s="103">
        <v>678258</v>
      </c>
      <c r="G4105" s="103">
        <v>2</v>
      </c>
      <c r="H4105" t="s">
        <v>1078</v>
      </c>
      <c r="I4105" s="103"/>
    </row>
    <row r="4106" spans="1:9" x14ac:dyDescent="0.3">
      <c r="A4106" t="s">
        <v>6388</v>
      </c>
      <c r="B4106" t="s">
        <v>51</v>
      </c>
      <c r="C4106" t="s">
        <v>353</v>
      </c>
      <c r="D4106" t="s">
        <v>5065</v>
      </c>
      <c r="E4106" s="103">
        <v>6.3303659882838925E-2</v>
      </c>
      <c r="F4106" s="103">
        <v>678258</v>
      </c>
      <c r="G4106" s="103">
        <v>2</v>
      </c>
      <c r="H4106" t="s">
        <v>1078</v>
      </c>
      <c r="I4106" s="103"/>
    </row>
    <row r="4107" spans="1:9" x14ac:dyDescent="0.3">
      <c r="A4107" t="s">
        <v>6389</v>
      </c>
      <c r="B4107" t="s">
        <v>51</v>
      </c>
      <c r="C4107" t="s">
        <v>353</v>
      </c>
      <c r="D4107" t="s">
        <v>5066</v>
      </c>
      <c r="E4107" s="103">
        <v>6.7858916588282775E-2</v>
      </c>
      <c r="F4107" s="103">
        <v>678258</v>
      </c>
      <c r="G4107" s="103">
        <v>2</v>
      </c>
      <c r="H4107" t="s">
        <v>1078</v>
      </c>
      <c r="I4107" s="103"/>
    </row>
    <row r="4108" spans="1:9" x14ac:dyDescent="0.3">
      <c r="A4108" t="s">
        <v>1277</v>
      </c>
      <c r="B4108" t="s">
        <v>51</v>
      </c>
      <c r="C4108" t="s">
        <v>353</v>
      </c>
      <c r="D4108" t="s">
        <v>42</v>
      </c>
      <c r="E4108" s="103">
        <v>6.5167053715504866E-2</v>
      </c>
      <c r="F4108" s="103">
        <v>678258</v>
      </c>
      <c r="G4108" s="103">
        <v>2</v>
      </c>
      <c r="H4108" t="s">
        <v>1078</v>
      </c>
      <c r="I4108" s="103"/>
    </row>
    <row r="4109" spans="1:9" x14ac:dyDescent="0.3">
      <c r="A4109" t="s">
        <v>2205</v>
      </c>
      <c r="B4109" t="s">
        <v>51</v>
      </c>
      <c r="C4109" t="s">
        <v>353</v>
      </c>
      <c r="D4109" t="s">
        <v>1763</v>
      </c>
      <c r="E4109" s="103">
        <v>6.6678258279556257E-2</v>
      </c>
      <c r="F4109" s="103">
        <v>678258</v>
      </c>
      <c r="G4109" s="103">
        <v>2</v>
      </c>
      <c r="H4109" t="s">
        <v>1078</v>
      </c>
      <c r="I4109" s="103"/>
    </row>
    <row r="4110" spans="1:9" x14ac:dyDescent="0.3">
      <c r="A4110" t="s">
        <v>2206</v>
      </c>
      <c r="B4110" t="s">
        <v>51</v>
      </c>
      <c r="C4110" t="s">
        <v>353</v>
      </c>
      <c r="D4110" t="s">
        <v>1764</v>
      </c>
      <c r="E4110" s="103">
        <v>1.574118222758767E-2</v>
      </c>
      <c r="F4110" s="103">
        <v>678258</v>
      </c>
      <c r="G4110" s="103">
        <v>2</v>
      </c>
      <c r="H4110" t="s">
        <v>1078</v>
      </c>
      <c r="I4110" s="103"/>
    </row>
    <row r="4111" spans="1:9" x14ac:dyDescent="0.3">
      <c r="A4111" t="s">
        <v>1278</v>
      </c>
      <c r="B4111" t="s">
        <v>51</v>
      </c>
      <c r="C4111" t="s">
        <v>353</v>
      </c>
      <c r="D4111" t="s">
        <v>340</v>
      </c>
      <c r="E4111" s="103">
        <v>6.2905679525968289E-2</v>
      </c>
      <c r="F4111" s="103">
        <v>678258</v>
      </c>
      <c r="G4111" s="103">
        <v>2</v>
      </c>
      <c r="H4111" t="s">
        <v>1078</v>
      </c>
      <c r="I4111" s="103"/>
    </row>
    <row r="4112" spans="1:9" x14ac:dyDescent="0.3">
      <c r="A4112" t="s">
        <v>1279</v>
      </c>
      <c r="B4112" t="s">
        <v>51</v>
      </c>
      <c r="C4112" t="s">
        <v>353</v>
      </c>
      <c r="D4112" t="s">
        <v>777</v>
      </c>
      <c r="E4112" s="103">
        <v>3.7492323094451663E-2</v>
      </c>
      <c r="F4112" s="103">
        <v>678258</v>
      </c>
      <c r="G4112" s="103">
        <v>2</v>
      </c>
      <c r="H4112" t="s">
        <v>1078</v>
      </c>
      <c r="I4112" s="103"/>
    </row>
    <row r="4113" spans="1:9" x14ac:dyDescent="0.3">
      <c r="A4113" t="s">
        <v>1280</v>
      </c>
      <c r="B4113" t="s">
        <v>51</v>
      </c>
      <c r="C4113" t="s">
        <v>353</v>
      </c>
      <c r="D4113" t="s">
        <v>776</v>
      </c>
      <c r="E4113" s="103">
        <v>9.2275152625574647E-2</v>
      </c>
      <c r="F4113" s="103">
        <v>678258</v>
      </c>
      <c r="G4113" s="103">
        <v>2</v>
      </c>
      <c r="H4113" t="s">
        <v>1078</v>
      </c>
      <c r="I4113" s="103"/>
    </row>
    <row r="4114" spans="1:9" x14ac:dyDescent="0.3">
      <c r="A4114" t="s">
        <v>4605</v>
      </c>
      <c r="B4114" t="s">
        <v>47</v>
      </c>
      <c r="C4114" t="s">
        <v>4351</v>
      </c>
      <c r="D4114" t="s">
        <v>54</v>
      </c>
      <c r="E4114" s="103">
        <v>7750</v>
      </c>
      <c r="F4114" s="103">
        <v>678258</v>
      </c>
      <c r="G4114" s="103">
        <v>2</v>
      </c>
      <c r="H4114" t="s">
        <v>54</v>
      </c>
      <c r="I4114" s="103"/>
    </row>
    <row r="4115" spans="1:9" x14ac:dyDescent="0.3">
      <c r="A4115" t="s">
        <v>4606</v>
      </c>
      <c r="B4115" t="s">
        <v>48</v>
      </c>
      <c r="C4115" t="s">
        <v>4351</v>
      </c>
      <c r="D4115" t="s">
        <v>54</v>
      </c>
      <c r="E4115" s="103">
        <v>16770806.187942505</v>
      </c>
      <c r="F4115" s="103">
        <v>678258</v>
      </c>
      <c r="G4115" s="103">
        <v>2</v>
      </c>
      <c r="H4115" t="s">
        <v>54</v>
      </c>
      <c r="I4115" s="103"/>
    </row>
    <row r="4116" spans="1:9" x14ac:dyDescent="0.3">
      <c r="A4116" t="s">
        <v>4607</v>
      </c>
      <c r="B4116" t="s">
        <v>49</v>
      </c>
      <c r="C4116" t="s">
        <v>4351</v>
      </c>
      <c r="D4116" t="s">
        <v>54</v>
      </c>
      <c r="E4116" s="103">
        <v>1.14263303934491E-2</v>
      </c>
      <c r="F4116" s="103">
        <v>678258</v>
      </c>
      <c r="G4116" s="103">
        <v>2</v>
      </c>
      <c r="H4116" t="s">
        <v>54</v>
      </c>
      <c r="I4116" s="103"/>
    </row>
    <row r="4117" spans="1:9" x14ac:dyDescent="0.3">
      <c r="A4117" t="s">
        <v>4608</v>
      </c>
      <c r="B4117" t="s">
        <v>50</v>
      </c>
      <c r="C4117" t="s">
        <v>4351</v>
      </c>
      <c r="D4117" t="s">
        <v>54</v>
      </c>
      <c r="E4117" s="103">
        <v>24.726293221668605</v>
      </c>
      <c r="F4117" s="103">
        <v>678258</v>
      </c>
      <c r="G4117" s="103">
        <v>2</v>
      </c>
      <c r="H4117" t="s">
        <v>54</v>
      </c>
      <c r="I4117" s="103"/>
    </row>
    <row r="4118" spans="1:9" x14ac:dyDescent="0.3">
      <c r="A4118" t="s">
        <v>4609</v>
      </c>
      <c r="B4118" t="s">
        <v>51</v>
      </c>
      <c r="C4118" t="s">
        <v>4351</v>
      </c>
      <c r="D4118" t="s">
        <v>40</v>
      </c>
      <c r="E4118" s="103">
        <v>5.9866835926996667E-3</v>
      </c>
      <c r="F4118" s="103">
        <v>678258</v>
      </c>
      <c r="G4118" s="103">
        <v>2</v>
      </c>
      <c r="H4118" t="s">
        <v>1078</v>
      </c>
      <c r="I4118" s="103"/>
    </row>
    <row r="4119" spans="1:9" x14ac:dyDescent="0.3">
      <c r="A4119" t="s">
        <v>6276</v>
      </c>
      <c r="B4119" t="s">
        <v>51</v>
      </c>
      <c r="C4119" t="s">
        <v>4351</v>
      </c>
      <c r="D4119" t="s">
        <v>5064</v>
      </c>
      <c r="E4119" s="103">
        <v>6.033315261928112E-3</v>
      </c>
      <c r="F4119" s="103">
        <v>678258</v>
      </c>
      <c r="G4119" s="103">
        <v>2</v>
      </c>
      <c r="H4119" t="s">
        <v>1078</v>
      </c>
      <c r="I4119" s="103"/>
    </row>
    <row r="4120" spans="1:9" x14ac:dyDescent="0.3">
      <c r="A4120" t="s">
        <v>6277</v>
      </c>
      <c r="B4120" t="s">
        <v>51</v>
      </c>
      <c r="C4120" t="s">
        <v>4351</v>
      </c>
      <c r="D4120" t="s">
        <v>5065</v>
      </c>
      <c r="E4120" s="103">
        <v>5.9866835926996667E-3</v>
      </c>
      <c r="F4120" s="103">
        <v>678258</v>
      </c>
      <c r="G4120" s="103">
        <v>2</v>
      </c>
      <c r="H4120" t="s">
        <v>1078</v>
      </c>
      <c r="I4120" s="103"/>
    </row>
    <row r="4121" spans="1:9" x14ac:dyDescent="0.3">
      <c r="A4121" t="s">
        <v>6278</v>
      </c>
      <c r="B4121" t="s">
        <v>51</v>
      </c>
      <c r="C4121" t="s">
        <v>4351</v>
      </c>
      <c r="D4121" t="s">
        <v>5066</v>
      </c>
      <c r="E4121" s="103">
        <v>5.9866835926996667E-3</v>
      </c>
      <c r="F4121" s="103">
        <v>678258</v>
      </c>
      <c r="G4121" s="103">
        <v>2</v>
      </c>
      <c r="H4121" t="s">
        <v>1078</v>
      </c>
      <c r="I4121" s="103"/>
    </row>
    <row r="4122" spans="1:9" x14ac:dyDescent="0.3">
      <c r="A4122" t="s">
        <v>4610</v>
      </c>
      <c r="B4122" t="s">
        <v>51</v>
      </c>
      <c r="C4122" t="s">
        <v>4351</v>
      </c>
      <c r="D4122" t="s">
        <v>42</v>
      </c>
      <c r="E4122" s="103">
        <v>5.715756812865202E-3</v>
      </c>
      <c r="F4122" s="103">
        <v>678258</v>
      </c>
      <c r="G4122" s="103">
        <v>2</v>
      </c>
      <c r="H4122" t="s">
        <v>1078</v>
      </c>
      <c r="I4122" s="103"/>
    </row>
    <row r="4123" spans="1:9" x14ac:dyDescent="0.3">
      <c r="A4123" t="s">
        <v>4611</v>
      </c>
      <c r="B4123" t="s">
        <v>51</v>
      </c>
      <c r="C4123" t="s">
        <v>4351</v>
      </c>
      <c r="D4123" t="s">
        <v>1763</v>
      </c>
      <c r="E4123" s="103">
        <v>5.8031749113192331E-3</v>
      </c>
      <c r="F4123" s="103">
        <v>678258</v>
      </c>
      <c r="G4123" s="103">
        <v>2</v>
      </c>
      <c r="H4123" t="s">
        <v>1078</v>
      </c>
      <c r="I4123" s="103"/>
    </row>
    <row r="4124" spans="1:9" x14ac:dyDescent="0.3">
      <c r="A4124" t="s">
        <v>4612</v>
      </c>
      <c r="B4124" t="s">
        <v>51</v>
      </c>
      <c r="C4124" t="s">
        <v>4351</v>
      </c>
      <c r="D4124" t="s">
        <v>1764</v>
      </c>
      <c r="E4124" s="103">
        <v>1.559333600557498E-3</v>
      </c>
      <c r="F4124" s="103">
        <v>678258</v>
      </c>
      <c r="G4124" s="103">
        <v>2</v>
      </c>
      <c r="H4124" t="s">
        <v>1078</v>
      </c>
      <c r="I4124" s="103"/>
    </row>
    <row r="4125" spans="1:9" x14ac:dyDescent="0.3">
      <c r="A4125" t="s">
        <v>4613</v>
      </c>
      <c r="B4125" t="s">
        <v>51</v>
      </c>
      <c r="C4125" t="s">
        <v>4351</v>
      </c>
      <c r="D4125" t="s">
        <v>340</v>
      </c>
      <c r="E4125" s="103">
        <v>5.8702274508544436E-3</v>
      </c>
      <c r="F4125" s="103">
        <v>678258</v>
      </c>
      <c r="G4125" s="103">
        <v>2</v>
      </c>
      <c r="H4125" t="s">
        <v>1078</v>
      </c>
      <c r="I4125" s="103"/>
    </row>
    <row r="4126" spans="1:9" x14ac:dyDescent="0.3">
      <c r="A4126" t="s">
        <v>4614</v>
      </c>
      <c r="B4126" t="s">
        <v>51</v>
      </c>
      <c r="C4126" t="s">
        <v>4351</v>
      </c>
      <c r="D4126" t="s">
        <v>777</v>
      </c>
      <c r="E4126" s="103">
        <v>3.5524174318320007E-3</v>
      </c>
      <c r="F4126" s="103">
        <v>678258</v>
      </c>
      <c r="G4126" s="103">
        <v>2</v>
      </c>
      <c r="H4126" t="s">
        <v>1078</v>
      </c>
      <c r="I4126" s="103"/>
    </row>
    <row r="4127" spans="1:9" x14ac:dyDescent="0.3">
      <c r="A4127" t="s">
        <v>4615</v>
      </c>
      <c r="B4127" t="s">
        <v>51</v>
      </c>
      <c r="C4127" t="s">
        <v>4351</v>
      </c>
      <c r="D4127" t="s">
        <v>776</v>
      </c>
      <c r="E4127" s="103">
        <v>9.2795743114934461E-3</v>
      </c>
      <c r="F4127" s="103">
        <v>678258</v>
      </c>
      <c r="G4127" s="103">
        <v>2</v>
      </c>
      <c r="H4127" t="s">
        <v>1078</v>
      </c>
      <c r="I4127" s="103"/>
    </row>
    <row r="4128" spans="1:9" x14ac:dyDescent="0.3">
      <c r="A4128" t="s">
        <v>4590</v>
      </c>
      <c r="B4128" t="s">
        <v>47</v>
      </c>
      <c r="C4128" t="s">
        <v>4352</v>
      </c>
      <c r="D4128" t="s">
        <v>54</v>
      </c>
      <c r="E4128" s="103">
        <v>0</v>
      </c>
      <c r="F4128" s="103">
        <v>678258</v>
      </c>
      <c r="G4128" s="103">
        <v>2</v>
      </c>
      <c r="H4128" t="s">
        <v>54</v>
      </c>
      <c r="I4128" s="103"/>
    </row>
    <row r="4129" spans="1:9" x14ac:dyDescent="0.3">
      <c r="A4129" t="s">
        <v>4591</v>
      </c>
      <c r="B4129" t="s">
        <v>48</v>
      </c>
      <c r="C4129" t="s">
        <v>4352</v>
      </c>
      <c r="D4129" t="s">
        <v>54</v>
      </c>
      <c r="E4129" s="103">
        <v>0</v>
      </c>
      <c r="F4129" s="103">
        <v>678258</v>
      </c>
      <c r="G4129" s="103">
        <v>2</v>
      </c>
      <c r="H4129" t="s">
        <v>54</v>
      </c>
      <c r="I4129" s="103"/>
    </row>
    <row r="4130" spans="1:9" x14ac:dyDescent="0.3">
      <c r="A4130" t="s">
        <v>4592</v>
      </c>
      <c r="B4130" t="s">
        <v>49</v>
      </c>
      <c r="C4130" t="s">
        <v>4352</v>
      </c>
      <c r="D4130" t="s">
        <v>54</v>
      </c>
      <c r="E4130" s="103">
        <v>0</v>
      </c>
      <c r="F4130" s="103">
        <v>678258</v>
      </c>
      <c r="G4130" s="103">
        <v>2</v>
      </c>
      <c r="H4130" t="s">
        <v>54</v>
      </c>
      <c r="I4130" s="103"/>
    </row>
    <row r="4131" spans="1:9" x14ac:dyDescent="0.3">
      <c r="A4131" t="s">
        <v>4593</v>
      </c>
      <c r="B4131" t="s">
        <v>50</v>
      </c>
      <c r="C4131" t="s">
        <v>4352</v>
      </c>
      <c r="D4131" t="s">
        <v>54</v>
      </c>
      <c r="E4131" s="103">
        <v>0</v>
      </c>
      <c r="F4131" s="103">
        <v>678258</v>
      </c>
      <c r="G4131" s="103">
        <v>2</v>
      </c>
      <c r="H4131" t="s">
        <v>54</v>
      </c>
      <c r="I4131" s="103"/>
    </row>
    <row r="4132" spans="1:9" x14ac:dyDescent="0.3">
      <c r="A4132" t="s">
        <v>4594</v>
      </c>
      <c r="B4132" t="s">
        <v>47</v>
      </c>
      <c r="C4132" t="s">
        <v>4353</v>
      </c>
      <c r="D4132" t="s">
        <v>54</v>
      </c>
      <c r="E4132" s="103">
        <v>330</v>
      </c>
      <c r="F4132" s="103">
        <v>678258</v>
      </c>
      <c r="G4132" s="103">
        <v>2</v>
      </c>
      <c r="H4132" t="s">
        <v>54</v>
      </c>
      <c r="I4132" s="103"/>
    </row>
    <row r="4133" spans="1:9" x14ac:dyDescent="0.3">
      <c r="A4133" t="s">
        <v>4595</v>
      </c>
      <c r="B4133" t="s">
        <v>48</v>
      </c>
      <c r="C4133" t="s">
        <v>4353</v>
      </c>
      <c r="D4133" t="s">
        <v>54</v>
      </c>
      <c r="E4133" s="103">
        <v>2104376.0009765625</v>
      </c>
      <c r="F4133" s="103">
        <v>678258</v>
      </c>
      <c r="G4133" s="103">
        <v>2</v>
      </c>
      <c r="H4133" t="s">
        <v>54</v>
      </c>
      <c r="I4133" s="103"/>
    </row>
    <row r="4134" spans="1:9" x14ac:dyDescent="0.3">
      <c r="A4134" t="s">
        <v>4596</v>
      </c>
      <c r="B4134" t="s">
        <v>49</v>
      </c>
      <c r="C4134" t="s">
        <v>4353</v>
      </c>
      <c r="D4134" t="s">
        <v>54</v>
      </c>
      <c r="E4134" s="103">
        <v>4.8654051997912301E-4</v>
      </c>
      <c r="F4134" s="103">
        <v>678258</v>
      </c>
      <c r="G4134" s="103">
        <v>2</v>
      </c>
      <c r="H4134" t="s">
        <v>54</v>
      </c>
      <c r="I4134" s="103"/>
    </row>
    <row r="4135" spans="1:9" x14ac:dyDescent="0.3">
      <c r="A4135" t="s">
        <v>4597</v>
      </c>
      <c r="B4135" t="s">
        <v>50</v>
      </c>
      <c r="C4135" t="s">
        <v>4353</v>
      </c>
      <c r="D4135" t="s">
        <v>54</v>
      </c>
      <c r="E4135" s="103">
        <v>3.1026187689294673</v>
      </c>
      <c r="F4135" s="103">
        <v>678258</v>
      </c>
      <c r="G4135" s="103">
        <v>2</v>
      </c>
      <c r="H4135" t="s">
        <v>54</v>
      </c>
      <c r="I4135" s="103"/>
    </row>
    <row r="4136" spans="1:9" x14ac:dyDescent="0.3">
      <c r="A4136" t="s">
        <v>4598</v>
      </c>
      <c r="B4136" t="s">
        <v>51</v>
      </c>
      <c r="C4136" t="s">
        <v>4353</v>
      </c>
      <c r="D4136" t="s">
        <v>40</v>
      </c>
      <c r="E4136" s="103">
        <v>1.8794118190793314E-2</v>
      </c>
      <c r="F4136" s="103">
        <v>678258</v>
      </c>
      <c r="G4136" s="103">
        <v>2</v>
      </c>
      <c r="H4136" t="s">
        <v>1078</v>
      </c>
      <c r="I4136" s="103"/>
    </row>
    <row r="4137" spans="1:9" x14ac:dyDescent="0.3">
      <c r="A4137" t="s">
        <v>6279</v>
      </c>
      <c r="B4137" t="s">
        <v>51</v>
      </c>
      <c r="C4137" t="s">
        <v>4353</v>
      </c>
      <c r="D4137" t="s">
        <v>5064</v>
      </c>
      <c r="E4137" s="103">
        <v>1.9154102660024399E-2</v>
      </c>
      <c r="F4137" s="103">
        <v>678258</v>
      </c>
      <c r="G4137" s="103">
        <v>2</v>
      </c>
      <c r="H4137" t="s">
        <v>1078</v>
      </c>
      <c r="I4137" s="103"/>
    </row>
    <row r="4138" spans="1:9" x14ac:dyDescent="0.3">
      <c r="A4138" t="s">
        <v>6280</v>
      </c>
      <c r="B4138" t="s">
        <v>51</v>
      </c>
      <c r="C4138" t="s">
        <v>4353</v>
      </c>
      <c r="D4138" t="s">
        <v>5065</v>
      </c>
      <c r="E4138" s="103">
        <v>1.8794118190793314E-2</v>
      </c>
      <c r="F4138" s="103">
        <v>678258</v>
      </c>
      <c r="G4138" s="103">
        <v>2</v>
      </c>
      <c r="H4138" t="s">
        <v>1078</v>
      </c>
      <c r="I4138" s="103"/>
    </row>
    <row r="4139" spans="1:9" x14ac:dyDescent="0.3">
      <c r="A4139" t="s">
        <v>6281</v>
      </c>
      <c r="B4139" t="s">
        <v>51</v>
      </c>
      <c r="C4139" t="s">
        <v>4353</v>
      </c>
      <c r="D4139" t="s">
        <v>5066</v>
      </c>
      <c r="E4139" s="103">
        <v>1.8794118190793314E-2</v>
      </c>
      <c r="F4139" s="103">
        <v>678258</v>
      </c>
      <c r="G4139" s="103">
        <v>2</v>
      </c>
      <c r="H4139" t="s">
        <v>1078</v>
      </c>
      <c r="I4139" s="103"/>
    </row>
    <row r="4140" spans="1:9" x14ac:dyDescent="0.3">
      <c r="A4140" t="s">
        <v>4599</v>
      </c>
      <c r="B4140" t="s">
        <v>51</v>
      </c>
      <c r="C4140" t="s">
        <v>4353</v>
      </c>
      <c r="D4140" t="s">
        <v>42</v>
      </c>
      <c r="E4140" s="103">
        <v>1.8076172641670548E-2</v>
      </c>
      <c r="F4140" s="103">
        <v>678258</v>
      </c>
      <c r="G4140" s="103">
        <v>2</v>
      </c>
      <c r="H4140" t="s">
        <v>1078</v>
      </c>
      <c r="I4140" s="103"/>
    </row>
    <row r="4141" spans="1:9" x14ac:dyDescent="0.3">
      <c r="A4141" t="s">
        <v>4600</v>
      </c>
      <c r="B4141" t="s">
        <v>51</v>
      </c>
      <c r="C4141" t="s">
        <v>4353</v>
      </c>
      <c r="D4141" t="s">
        <v>1763</v>
      </c>
      <c r="E4141" s="103">
        <v>1.8093131988250435E-2</v>
      </c>
      <c r="F4141" s="103">
        <v>678258</v>
      </c>
      <c r="G4141" s="103">
        <v>2</v>
      </c>
      <c r="H4141" t="s">
        <v>1078</v>
      </c>
      <c r="I4141" s="103"/>
    </row>
    <row r="4142" spans="1:9" x14ac:dyDescent="0.3">
      <c r="A4142" t="s">
        <v>4601</v>
      </c>
      <c r="B4142" t="s">
        <v>51</v>
      </c>
      <c r="C4142" t="s">
        <v>4353</v>
      </c>
      <c r="D4142" t="s">
        <v>1764</v>
      </c>
      <c r="E4142" s="103">
        <v>6.2949557312421732E-3</v>
      </c>
      <c r="F4142" s="103">
        <v>678258</v>
      </c>
      <c r="G4142" s="103">
        <v>2</v>
      </c>
      <c r="H4142" t="s">
        <v>1078</v>
      </c>
      <c r="I4142" s="103"/>
    </row>
    <row r="4143" spans="1:9" x14ac:dyDescent="0.3">
      <c r="A4143" t="s">
        <v>4602</v>
      </c>
      <c r="B4143" t="s">
        <v>51</v>
      </c>
      <c r="C4143" t="s">
        <v>4353</v>
      </c>
      <c r="D4143" t="s">
        <v>340</v>
      </c>
      <c r="E4143" s="103">
        <v>1.8413320228195383E-2</v>
      </c>
      <c r="F4143" s="103">
        <v>678258</v>
      </c>
      <c r="G4143" s="103">
        <v>2</v>
      </c>
      <c r="H4143" t="s">
        <v>1078</v>
      </c>
      <c r="I4143" s="103"/>
    </row>
    <row r="4144" spans="1:9" x14ac:dyDescent="0.3">
      <c r="A4144" t="s">
        <v>4603</v>
      </c>
      <c r="B4144" t="s">
        <v>51</v>
      </c>
      <c r="C4144" t="s">
        <v>4353</v>
      </c>
      <c r="D4144" t="s">
        <v>777</v>
      </c>
      <c r="E4144" s="103">
        <v>1.011363868121897E-2</v>
      </c>
      <c r="F4144" s="103">
        <v>678258</v>
      </c>
      <c r="G4144" s="103">
        <v>2</v>
      </c>
      <c r="H4144" t="s">
        <v>1078</v>
      </c>
      <c r="I4144" s="103"/>
    </row>
    <row r="4145" spans="1:9" x14ac:dyDescent="0.3">
      <c r="A4145" t="s">
        <v>4604</v>
      </c>
      <c r="B4145" t="s">
        <v>51</v>
      </c>
      <c r="C4145" t="s">
        <v>4353</v>
      </c>
      <c r="D4145" t="s">
        <v>776</v>
      </c>
      <c r="E4145" s="103">
        <v>2.7125599377174139E-2</v>
      </c>
      <c r="F4145" s="103">
        <v>678258</v>
      </c>
      <c r="G4145" s="103">
        <v>2</v>
      </c>
      <c r="H4145" t="s">
        <v>1078</v>
      </c>
      <c r="I4145" s="103"/>
    </row>
    <row r="4146" spans="1:9" x14ac:dyDescent="0.3">
      <c r="A4146" t="s">
        <v>7491</v>
      </c>
      <c r="B4146" t="s">
        <v>47</v>
      </c>
      <c r="C4146" t="s">
        <v>7386</v>
      </c>
      <c r="D4146" t="s">
        <v>54</v>
      </c>
      <c r="E4146" s="103">
        <v>7420</v>
      </c>
      <c r="F4146" s="103">
        <v>678258</v>
      </c>
      <c r="G4146" s="103">
        <v>2</v>
      </c>
      <c r="H4146" t="s">
        <v>54</v>
      </c>
      <c r="I4146" s="103"/>
    </row>
    <row r="4147" spans="1:9" x14ac:dyDescent="0.3">
      <c r="A4147" t="s">
        <v>7492</v>
      </c>
      <c r="B4147" t="s">
        <v>48</v>
      </c>
      <c r="C4147" t="s">
        <v>7386</v>
      </c>
      <c r="D4147" t="s">
        <v>54</v>
      </c>
      <c r="E4147" s="103">
        <v>14666430.186965942</v>
      </c>
      <c r="F4147" s="103">
        <v>678258</v>
      </c>
      <c r="G4147" s="103">
        <v>2</v>
      </c>
      <c r="H4147" t="s">
        <v>54</v>
      </c>
      <c r="I4147" s="103"/>
    </row>
    <row r="4148" spans="1:9" x14ac:dyDescent="0.3">
      <c r="A4148" t="s">
        <v>7493</v>
      </c>
      <c r="B4148" t="s">
        <v>49</v>
      </c>
      <c r="C4148" t="s">
        <v>7386</v>
      </c>
      <c r="D4148" t="s">
        <v>54</v>
      </c>
      <c r="E4148" s="103">
        <v>1.0939789873469977E-2</v>
      </c>
      <c r="F4148" s="103">
        <v>678258</v>
      </c>
      <c r="G4148" s="103">
        <v>2</v>
      </c>
      <c r="H4148" t="s">
        <v>54</v>
      </c>
      <c r="I4148" s="103"/>
    </row>
    <row r="4149" spans="1:9" x14ac:dyDescent="0.3">
      <c r="A4149" t="s">
        <v>7494</v>
      </c>
      <c r="B4149" t="s">
        <v>50</v>
      </c>
      <c r="C4149" t="s">
        <v>7386</v>
      </c>
      <c r="D4149" t="s">
        <v>54</v>
      </c>
      <c r="E4149" s="103">
        <v>21.623674452739138</v>
      </c>
      <c r="F4149" s="103">
        <v>678258</v>
      </c>
      <c r="G4149" s="103">
        <v>2</v>
      </c>
      <c r="H4149" t="s">
        <v>54</v>
      </c>
      <c r="I4149" s="103"/>
    </row>
    <row r="4150" spans="1:9" x14ac:dyDescent="0.3">
      <c r="A4150" t="s">
        <v>7495</v>
      </c>
      <c r="B4150" t="s">
        <v>51</v>
      </c>
      <c r="C4150" t="s">
        <v>7386</v>
      </c>
      <c r="D4150" t="s">
        <v>40</v>
      </c>
      <c r="E4150" s="103">
        <v>5.4170807062615392E-3</v>
      </c>
      <c r="F4150" s="103">
        <v>678258</v>
      </c>
      <c r="G4150" s="103">
        <v>2</v>
      </c>
      <c r="H4150" t="s">
        <v>1078</v>
      </c>
      <c r="I4150" s="103"/>
    </row>
    <row r="4151" spans="1:9" x14ac:dyDescent="0.3">
      <c r="A4151" t="s">
        <v>7496</v>
      </c>
      <c r="B4151" t="s">
        <v>51</v>
      </c>
      <c r="C4151" t="s">
        <v>7386</v>
      </c>
      <c r="D4151" t="s">
        <v>5064</v>
      </c>
      <c r="E4151" s="103">
        <v>5.4497761997486273E-3</v>
      </c>
      <c r="F4151" s="103">
        <v>678258</v>
      </c>
      <c r="G4151" s="103">
        <v>2</v>
      </c>
      <c r="H4151" t="s">
        <v>1078</v>
      </c>
      <c r="I4151" s="103"/>
    </row>
    <row r="4152" spans="1:9" x14ac:dyDescent="0.3">
      <c r="A4152" t="s">
        <v>7497</v>
      </c>
      <c r="B4152" t="s">
        <v>51</v>
      </c>
      <c r="C4152" t="s">
        <v>7386</v>
      </c>
      <c r="D4152" t="s">
        <v>5065</v>
      </c>
      <c r="E4152" s="103">
        <v>5.4170807062615392E-3</v>
      </c>
      <c r="F4152" s="103">
        <v>678258</v>
      </c>
      <c r="G4152" s="103">
        <v>2</v>
      </c>
      <c r="H4152" t="s">
        <v>1078</v>
      </c>
      <c r="I4152" s="103"/>
    </row>
    <row r="4153" spans="1:9" x14ac:dyDescent="0.3">
      <c r="A4153" t="s">
        <v>7498</v>
      </c>
      <c r="B4153" t="s">
        <v>51</v>
      </c>
      <c r="C4153" t="s">
        <v>7386</v>
      </c>
      <c r="D4153" t="s">
        <v>5066</v>
      </c>
      <c r="E4153" s="103">
        <v>5.4170807062615392E-3</v>
      </c>
      <c r="F4153" s="103">
        <v>678258</v>
      </c>
      <c r="G4153" s="103">
        <v>2</v>
      </c>
      <c r="H4153" t="s">
        <v>1078</v>
      </c>
      <c r="I4153" s="103"/>
    </row>
    <row r="4154" spans="1:9" x14ac:dyDescent="0.3">
      <c r="A4154" t="s">
        <v>7499</v>
      </c>
      <c r="B4154" t="s">
        <v>51</v>
      </c>
      <c r="C4154" t="s">
        <v>7386</v>
      </c>
      <c r="D4154" t="s">
        <v>42</v>
      </c>
      <c r="E4154" s="103">
        <v>5.1660348150881453E-3</v>
      </c>
      <c r="F4154" s="103">
        <v>678258</v>
      </c>
      <c r="G4154" s="103">
        <v>2</v>
      </c>
      <c r="H4154" t="s">
        <v>1078</v>
      </c>
      <c r="I4154" s="103"/>
    </row>
    <row r="4155" spans="1:9" x14ac:dyDescent="0.3">
      <c r="A4155" t="s">
        <v>7500</v>
      </c>
      <c r="B4155" t="s">
        <v>51</v>
      </c>
      <c r="C4155" t="s">
        <v>7386</v>
      </c>
      <c r="D4155" t="s">
        <v>1763</v>
      </c>
      <c r="E4155" s="103">
        <v>5.2565865238007299E-3</v>
      </c>
      <c r="F4155" s="103">
        <v>678258</v>
      </c>
      <c r="G4155" s="103">
        <v>2</v>
      </c>
      <c r="H4155" t="s">
        <v>1078</v>
      </c>
      <c r="I4155" s="103"/>
    </row>
    <row r="4156" spans="1:9" x14ac:dyDescent="0.3">
      <c r="A4156" t="s">
        <v>7501</v>
      </c>
      <c r="B4156" t="s">
        <v>51</v>
      </c>
      <c r="C4156" t="s">
        <v>7386</v>
      </c>
      <c r="D4156" t="s">
        <v>1764</v>
      </c>
      <c r="E4156" s="103">
        <v>1.3487196783033277E-3</v>
      </c>
      <c r="F4156" s="103">
        <v>678258</v>
      </c>
      <c r="G4156" s="103">
        <v>2</v>
      </c>
      <c r="H4156" t="s">
        <v>1078</v>
      </c>
      <c r="I4156" s="103"/>
    </row>
    <row r="4157" spans="1:9" x14ac:dyDescent="0.3">
      <c r="A4157" t="s">
        <v>7502</v>
      </c>
      <c r="B4157" t="s">
        <v>51</v>
      </c>
      <c r="C4157" t="s">
        <v>7386</v>
      </c>
      <c r="D4157" t="s">
        <v>340</v>
      </c>
      <c r="E4157" s="103">
        <v>5.3123810065791735E-3</v>
      </c>
      <c r="F4157" s="103">
        <v>678258</v>
      </c>
      <c r="G4157" s="103">
        <v>2</v>
      </c>
      <c r="H4157" t="s">
        <v>1078</v>
      </c>
      <c r="I4157" s="103"/>
    </row>
    <row r="4158" spans="1:9" x14ac:dyDescent="0.3">
      <c r="A4158" t="s">
        <v>7503</v>
      </c>
      <c r="B4158" t="s">
        <v>51</v>
      </c>
      <c r="C4158" t="s">
        <v>7386</v>
      </c>
      <c r="D4158" t="s">
        <v>777</v>
      </c>
      <c r="E4158" s="103">
        <v>3.2606110959428228E-3</v>
      </c>
      <c r="F4158" s="103">
        <v>678258</v>
      </c>
      <c r="G4158" s="103">
        <v>2</v>
      </c>
      <c r="H4158" t="s">
        <v>1078</v>
      </c>
      <c r="I4158" s="103"/>
    </row>
    <row r="4159" spans="1:9" x14ac:dyDescent="0.3">
      <c r="A4159" t="s">
        <v>7504</v>
      </c>
      <c r="B4159" t="s">
        <v>51</v>
      </c>
      <c r="C4159" t="s">
        <v>7386</v>
      </c>
      <c r="D4159" t="s">
        <v>776</v>
      </c>
      <c r="E4159" s="103">
        <v>8.4858831697583216E-3</v>
      </c>
      <c r="F4159" s="103">
        <v>678258</v>
      </c>
      <c r="G4159" s="103">
        <v>2</v>
      </c>
      <c r="H4159" t="s">
        <v>1078</v>
      </c>
      <c r="I4159" s="103"/>
    </row>
    <row r="4160" spans="1:9" x14ac:dyDescent="0.3">
      <c r="A4160" t="s">
        <v>116</v>
      </c>
      <c r="B4160" t="s">
        <v>47</v>
      </c>
      <c r="C4160" t="s">
        <v>35</v>
      </c>
      <c r="D4160" t="s">
        <v>54</v>
      </c>
      <c r="E4160" s="103">
        <v>0</v>
      </c>
      <c r="F4160" s="103">
        <v>678455</v>
      </c>
      <c r="G4160" s="103">
        <v>3</v>
      </c>
      <c r="H4160" t="s">
        <v>54</v>
      </c>
      <c r="I4160" s="103"/>
    </row>
    <row r="4161" spans="1:9" x14ac:dyDescent="0.3">
      <c r="A4161" t="s">
        <v>117</v>
      </c>
      <c r="B4161" t="s">
        <v>48</v>
      </c>
      <c r="C4161" t="s">
        <v>35</v>
      </c>
      <c r="D4161" t="s">
        <v>54</v>
      </c>
      <c r="E4161" s="103">
        <v>0</v>
      </c>
      <c r="F4161" s="103">
        <v>678455</v>
      </c>
      <c r="G4161" s="103">
        <v>3</v>
      </c>
      <c r="H4161" t="s">
        <v>54</v>
      </c>
      <c r="I4161" s="103"/>
    </row>
    <row r="4162" spans="1:9" x14ac:dyDescent="0.3">
      <c r="A4162" t="s">
        <v>118</v>
      </c>
      <c r="B4162" t="s">
        <v>49</v>
      </c>
      <c r="C4162" t="s">
        <v>35</v>
      </c>
      <c r="D4162" t="s">
        <v>54</v>
      </c>
      <c r="E4162" s="103">
        <v>0</v>
      </c>
      <c r="F4162" s="103">
        <v>678455</v>
      </c>
      <c r="G4162" s="103">
        <v>3</v>
      </c>
      <c r="H4162" t="s">
        <v>54</v>
      </c>
      <c r="I4162" s="103"/>
    </row>
    <row r="4163" spans="1:9" x14ac:dyDescent="0.3">
      <c r="A4163" t="s">
        <v>119</v>
      </c>
      <c r="B4163" t="s">
        <v>50</v>
      </c>
      <c r="C4163" t="s">
        <v>35</v>
      </c>
      <c r="D4163" t="s">
        <v>54</v>
      </c>
      <c r="E4163" s="103">
        <v>0</v>
      </c>
      <c r="F4163" s="103">
        <v>678455</v>
      </c>
      <c r="G4163" s="103">
        <v>3</v>
      </c>
      <c r="H4163" t="s">
        <v>54</v>
      </c>
      <c r="I4163" s="103"/>
    </row>
    <row r="4164" spans="1:9" x14ac:dyDescent="0.3">
      <c r="A4164" t="s">
        <v>4965</v>
      </c>
      <c r="B4164" t="s">
        <v>47</v>
      </c>
      <c r="C4164" t="s">
        <v>4868</v>
      </c>
      <c r="D4164" t="s">
        <v>54</v>
      </c>
      <c r="E4164" s="103">
        <v>12863</v>
      </c>
      <c r="F4164" s="103">
        <v>678455</v>
      </c>
      <c r="G4164" s="103">
        <v>3</v>
      </c>
      <c r="H4164" t="s">
        <v>54</v>
      </c>
      <c r="I4164" s="103"/>
    </row>
    <row r="4165" spans="1:9" x14ac:dyDescent="0.3">
      <c r="A4165" t="s">
        <v>4966</v>
      </c>
      <c r="B4165" t="s">
        <v>48</v>
      </c>
      <c r="C4165" t="s">
        <v>4868</v>
      </c>
      <c r="D4165" t="s">
        <v>54</v>
      </c>
      <c r="E4165" s="103">
        <v>72463647.227416992</v>
      </c>
      <c r="F4165" s="103">
        <v>678455</v>
      </c>
      <c r="G4165" s="103">
        <v>3</v>
      </c>
      <c r="H4165" t="s">
        <v>54</v>
      </c>
      <c r="I4165" s="103"/>
    </row>
    <row r="4166" spans="1:9" x14ac:dyDescent="0.3">
      <c r="A4166" t="s">
        <v>4967</v>
      </c>
      <c r="B4166" t="s">
        <v>49</v>
      </c>
      <c r="C4166" t="s">
        <v>4868</v>
      </c>
      <c r="D4166" t="s">
        <v>54</v>
      </c>
      <c r="E4166" s="103">
        <v>1.8959253008674119E-2</v>
      </c>
      <c r="F4166" s="103">
        <v>678455</v>
      </c>
      <c r="G4166" s="103">
        <v>3</v>
      </c>
      <c r="H4166" t="s">
        <v>54</v>
      </c>
      <c r="I4166" s="103"/>
    </row>
    <row r="4167" spans="1:9" x14ac:dyDescent="0.3">
      <c r="A4167" t="s">
        <v>4968</v>
      </c>
      <c r="B4167" t="s">
        <v>50</v>
      </c>
      <c r="C4167" t="s">
        <v>4868</v>
      </c>
      <c r="D4167" t="s">
        <v>54</v>
      </c>
      <c r="E4167" s="103">
        <v>106.8068585645577</v>
      </c>
      <c r="F4167" s="103">
        <v>678455</v>
      </c>
      <c r="G4167" s="103">
        <v>3</v>
      </c>
      <c r="H4167" t="s">
        <v>54</v>
      </c>
      <c r="I4167" s="103"/>
    </row>
    <row r="4168" spans="1:9" x14ac:dyDescent="0.3">
      <c r="A4168" t="s">
        <v>4969</v>
      </c>
      <c r="B4168" t="s">
        <v>51</v>
      </c>
      <c r="C4168" t="s">
        <v>4868</v>
      </c>
      <c r="D4168" t="s">
        <v>40</v>
      </c>
      <c r="E4168" s="103">
        <v>1.1797124932357062E-2</v>
      </c>
      <c r="F4168" s="103">
        <v>678455</v>
      </c>
      <c r="G4168" s="103">
        <v>3</v>
      </c>
      <c r="H4168" t="s">
        <v>1078</v>
      </c>
      <c r="I4168" s="103"/>
    </row>
    <row r="4169" spans="1:9" x14ac:dyDescent="0.3">
      <c r="A4169" t="s">
        <v>6504</v>
      </c>
      <c r="B4169" t="s">
        <v>51</v>
      </c>
      <c r="C4169" t="s">
        <v>4868</v>
      </c>
      <c r="D4169" t="s">
        <v>5064</v>
      </c>
      <c r="E4169" s="103">
        <v>1.206861064858321E-2</v>
      </c>
      <c r="F4169" s="103">
        <v>678455</v>
      </c>
      <c r="G4169" s="103">
        <v>3</v>
      </c>
      <c r="H4169" t="s">
        <v>1078</v>
      </c>
      <c r="I4169" s="103"/>
    </row>
    <row r="4170" spans="1:9" x14ac:dyDescent="0.3">
      <c r="A4170" t="s">
        <v>6505</v>
      </c>
      <c r="B4170" t="s">
        <v>51</v>
      </c>
      <c r="C4170" t="s">
        <v>4868</v>
      </c>
      <c r="D4170" t="s">
        <v>5065</v>
      </c>
      <c r="E4170" s="103">
        <v>1.1797124932357062E-2</v>
      </c>
      <c r="F4170" s="103">
        <v>678455</v>
      </c>
      <c r="G4170" s="103">
        <v>3</v>
      </c>
      <c r="H4170" t="s">
        <v>1078</v>
      </c>
      <c r="I4170" s="103"/>
    </row>
    <row r="4171" spans="1:9" x14ac:dyDescent="0.3">
      <c r="A4171" t="s">
        <v>6506</v>
      </c>
      <c r="B4171" t="s">
        <v>51</v>
      </c>
      <c r="C4171" t="s">
        <v>4868</v>
      </c>
      <c r="D4171" t="s">
        <v>5066</v>
      </c>
      <c r="E4171" s="103">
        <v>1.1797124932357062E-2</v>
      </c>
      <c r="F4171" s="103">
        <v>678455</v>
      </c>
      <c r="G4171" s="103">
        <v>3</v>
      </c>
      <c r="H4171" t="s">
        <v>1078</v>
      </c>
      <c r="I4171" s="103"/>
    </row>
    <row r="4172" spans="1:9" x14ac:dyDescent="0.3">
      <c r="A4172" t="s">
        <v>4970</v>
      </c>
      <c r="B4172" t="s">
        <v>51</v>
      </c>
      <c r="C4172" t="s">
        <v>4868</v>
      </c>
      <c r="D4172" t="s">
        <v>42</v>
      </c>
      <c r="E4172" s="103">
        <v>1.1750759599428489E-2</v>
      </c>
      <c r="F4172" s="103">
        <v>678455</v>
      </c>
      <c r="G4172" s="103">
        <v>3</v>
      </c>
      <c r="H4172" t="s">
        <v>1078</v>
      </c>
      <c r="I4172" s="103"/>
    </row>
    <row r="4173" spans="1:9" x14ac:dyDescent="0.3">
      <c r="A4173" t="s">
        <v>4971</v>
      </c>
      <c r="B4173" t="s">
        <v>51</v>
      </c>
      <c r="C4173" t="s">
        <v>4868</v>
      </c>
      <c r="D4173" t="s">
        <v>1763</v>
      </c>
      <c r="E4173" s="103">
        <v>1.2489793825712322E-2</v>
      </c>
      <c r="F4173" s="103">
        <v>678455</v>
      </c>
      <c r="G4173" s="103">
        <v>3</v>
      </c>
      <c r="H4173" t="s">
        <v>1078</v>
      </c>
      <c r="I4173" s="103"/>
    </row>
    <row r="4174" spans="1:9" x14ac:dyDescent="0.3">
      <c r="A4174" t="s">
        <v>4972</v>
      </c>
      <c r="B4174" t="s">
        <v>51</v>
      </c>
      <c r="C4174" t="s">
        <v>4868</v>
      </c>
      <c r="D4174" t="s">
        <v>1764</v>
      </c>
      <c r="E4174" s="103">
        <v>5.2576959230871741E-3</v>
      </c>
      <c r="F4174" s="103">
        <v>678455</v>
      </c>
      <c r="G4174" s="103">
        <v>3</v>
      </c>
      <c r="H4174" t="s">
        <v>1078</v>
      </c>
      <c r="I4174" s="103"/>
    </row>
    <row r="4175" spans="1:9" x14ac:dyDescent="0.3">
      <c r="A4175" t="s">
        <v>4973</v>
      </c>
      <c r="B4175" t="s">
        <v>51</v>
      </c>
      <c r="C4175" t="s">
        <v>4868</v>
      </c>
      <c r="D4175" t="s">
        <v>340</v>
      </c>
      <c r="E4175" s="103">
        <v>1.1461850543847402E-2</v>
      </c>
      <c r="F4175" s="103">
        <v>678455</v>
      </c>
      <c r="G4175" s="103">
        <v>3</v>
      </c>
      <c r="H4175" t="s">
        <v>1078</v>
      </c>
      <c r="I4175" s="103"/>
    </row>
    <row r="4176" spans="1:9" x14ac:dyDescent="0.3">
      <c r="A4176" t="s">
        <v>4974</v>
      </c>
      <c r="B4176" t="s">
        <v>51</v>
      </c>
      <c r="C4176" t="s">
        <v>4868</v>
      </c>
      <c r="D4176" t="s">
        <v>777</v>
      </c>
      <c r="E4176" s="103">
        <v>1.0700506780946086E-2</v>
      </c>
      <c r="F4176" s="103">
        <v>678455</v>
      </c>
      <c r="G4176" s="103">
        <v>3</v>
      </c>
      <c r="H4176" t="s">
        <v>1078</v>
      </c>
      <c r="I4176" s="103"/>
    </row>
    <row r="4177" spans="1:9" x14ac:dyDescent="0.3">
      <c r="A4177" t="s">
        <v>4975</v>
      </c>
      <c r="B4177" t="s">
        <v>51</v>
      </c>
      <c r="C4177" t="s">
        <v>4868</v>
      </c>
      <c r="D4177" t="s">
        <v>776</v>
      </c>
      <c r="E4177" s="103">
        <v>2.5057696726274937E-2</v>
      </c>
      <c r="F4177" s="103">
        <v>678455</v>
      </c>
      <c r="G4177" s="103">
        <v>3</v>
      </c>
      <c r="H4177" t="s">
        <v>1078</v>
      </c>
      <c r="I4177" s="103"/>
    </row>
    <row r="4178" spans="1:9" x14ac:dyDescent="0.3">
      <c r="A4178" t="s">
        <v>126</v>
      </c>
      <c r="B4178" t="s">
        <v>47</v>
      </c>
      <c r="C4178" t="s">
        <v>36</v>
      </c>
      <c r="D4178" t="s">
        <v>54</v>
      </c>
      <c r="E4178" s="103">
        <v>113544</v>
      </c>
      <c r="F4178" s="103">
        <v>678455</v>
      </c>
      <c r="G4178" s="103">
        <v>3</v>
      </c>
      <c r="H4178" t="s">
        <v>54</v>
      </c>
      <c r="I4178" s="103"/>
    </row>
    <row r="4179" spans="1:9" x14ac:dyDescent="0.3">
      <c r="A4179" t="s">
        <v>127</v>
      </c>
      <c r="B4179" t="s">
        <v>48</v>
      </c>
      <c r="C4179" t="s">
        <v>36</v>
      </c>
      <c r="D4179" t="s">
        <v>54</v>
      </c>
      <c r="E4179" s="103">
        <v>4200839568.4299998</v>
      </c>
      <c r="F4179" s="103">
        <v>678455</v>
      </c>
      <c r="G4179" s="103">
        <v>3</v>
      </c>
      <c r="H4179" t="s">
        <v>54</v>
      </c>
      <c r="I4179" s="103"/>
    </row>
    <row r="4180" spans="1:9" x14ac:dyDescent="0.3">
      <c r="A4180" t="s">
        <v>128</v>
      </c>
      <c r="B4180" t="s">
        <v>49</v>
      </c>
      <c r="C4180" t="s">
        <v>36</v>
      </c>
      <c r="D4180" t="s">
        <v>54</v>
      </c>
      <c r="E4180" s="103">
        <v>0.16735671488897569</v>
      </c>
      <c r="F4180" s="103">
        <v>678455</v>
      </c>
      <c r="G4180" s="103">
        <v>3</v>
      </c>
      <c r="H4180" t="s">
        <v>54</v>
      </c>
      <c r="I4180" s="103"/>
    </row>
    <row r="4181" spans="1:9" x14ac:dyDescent="0.3">
      <c r="A4181" t="s">
        <v>129</v>
      </c>
      <c r="B4181" t="s">
        <v>50</v>
      </c>
      <c r="C4181" t="s">
        <v>36</v>
      </c>
      <c r="D4181" t="s">
        <v>54</v>
      </c>
      <c r="E4181" s="103">
        <v>6191.7733208982172</v>
      </c>
      <c r="F4181" s="103">
        <v>678455</v>
      </c>
      <c r="G4181" s="103">
        <v>3</v>
      </c>
      <c r="H4181" t="s">
        <v>54</v>
      </c>
      <c r="I4181" s="103"/>
    </row>
    <row r="4182" spans="1:9" x14ac:dyDescent="0.3">
      <c r="A4182" t="s">
        <v>1316</v>
      </c>
      <c r="B4182" t="s">
        <v>51</v>
      </c>
      <c r="C4182" t="s">
        <v>36</v>
      </c>
      <c r="D4182" t="s">
        <v>40</v>
      </c>
      <c r="E4182" s="103">
        <v>8.2266717464085745E-2</v>
      </c>
      <c r="F4182" s="103">
        <v>678455</v>
      </c>
      <c r="G4182" s="103">
        <v>3</v>
      </c>
      <c r="H4182" t="s">
        <v>1078</v>
      </c>
      <c r="I4182" s="103"/>
    </row>
    <row r="4183" spans="1:9" x14ac:dyDescent="0.3">
      <c r="A4183" t="s">
        <v>6399</v>
      </c>
      <c r="B4183" t="s">
        <v>51</v>
      </c>
      <c r="C4183" t="s">
        <v>36</v>
      </c>
      <c r="D4183" t="s">
        <v>5064</v>
      </c>
      <c r="E4183" s="103">
        <v>8.2478553713668967E-2</v>
      </c>
      <c r="F4183" s="103">
        <v>678455</v>
      </c>
      <c r="G4183" s="103">
        <v>3</v>
      </c>
      <c r="H4183" t="s">
        <v>1078</v>
      </c>
      <c r="I4183" s="103"/>
    </row>
    <row r="4184" spans="1:9" x14ac:dyDescent="0.3">
      <c r="A4184" t="s">
        <v>6400</v>
      </c>
      <c r="B4184" t="s">
        <v>51</v>
      </c>
      <c r="C4184" t="s">
        <v>36</v>
      </c>
      <c r="D4184" t="s">
        <v>5065</v>
      </c>
      <c r="E4184" s="103">
        <v>8.2266717464085745E-2</v>
      </c>
      <c r="F4184" s="103">
        <v>678455</v>
      </c>
      <c r="G4184" s="103">
        <v>3</v>
      </c>
      <c r="H4184" t="s">
        <v>1078</v>
      </c>
      <c r="I4184" s="103"/>
    </row>
    <row r="4185" spans="1:9" x14ac:dyDescent="0.3">
      <c r="A4185" t="s">
        <v>6401</v>
      </c>
      <c r="B4185" t="s">
        <v>51</v>
      </c>
      <c r="C4185" t="s">
        <v>36</v>
      </c>
      <c r="D4185" t="s">
        <v>5066</v>
      </c>
      <c r="E4185" s="103">
        <v>8.2478553713668967E-2</v>
      </c>
      <c r="F4185" s="103">
        <v>678455</v>
      </c>
      <c r="G4185" s="103">
        <v>3</v>
      </c>
      <c r="H4185" t="s">
        <v>1078</v>
      </c>
      <c r="I4185" s="103"/>
    </row>
    <row r="4186" spans="1:9" x14ac:dyDescent="0.3">
      <c r="A4186" t="s">
        <v>1317</v>
      </c>
      <c r="B4186" t="s">
        <v>51</v>
      </c>
      <c r="C4186" t="s">
        <v>36</v>
      </c>
      <c r="D4186" t="s">
        <v>42</v>
      </c>
      <c r="E4186" s="103">
        <v>7.9501993832454459E-2</v>
      </c>
      <c r="F4186" s="103">
        <v>678455</v>
      </c>
      <c r="G4186" s="103">
        <v>3</v>
      </c>
      <c r="H4186" t="s">
        <v>1078</v>
      </c>
      <c r="I4186" s="103"/>
    </row>
    <row r="4187" spans="1:9" x14ac:dyDescent="0.3">
      <c r="A4187" t="s">
        <v>2251</v>
      </c>
      <c r="B4187" t="s">
        <v>51</v>
      </c>
      <c r="C4187" t="s">
        <v>36</v>
      </c>
      <c r="D4187" t="s">
        <v>1763</v>
      </c>
      <c r="E4187" s="103">
        <v>8.2978561142441121E-2</v>
      </c>
      <c r="F4187" s="103">
        <v>678455</v>
      </c>
      <c r="G4187" s="103">
        <v>3</v>
      </c>
      <c r="H4187" t="s">
        <v>1078</v>
      </c>
      <c r="I4187" s="103"/>
    </row>
    <row r="4188" spans="1:9" x14ac:dyDescent="0.3">
      <c r="A4188" t="s">
        <v>2252</v>
      </c>
      <c r="B4188" t="s">
        <v>51</v>
      </c>
      <c r="C4188" t="s">
        <v>36</v>
      </c>
      <c r="D4188" t="s">
        <v>1764</v>
      </c>
      <c r="E4188" s="103">
        <v>3.3884400883568033E-2</v>
      </c>
      <c r="F4188" s="103">
        <v>678455</v>
      </c>
      <c r="G4188" s="103">
        <v>3</v>
      </c>
      <c r="H4188" t="s">
        <v>1078</v>
      </c>
      <c r="I4188" s="103"/>
    </row>
    <row r="4189" spans="1:9" x14ac:dyDescent="0.3">
      <c r="A4189" t="s">
        <v>1318</v>
      </c>
      <c r="B4189" t="s">
        <v>51</v>
      </c>
      <c r="C4189" t="s">
        <v>36</v>
      </c>
      <c r="D4189" t="s">
        <v>340</v>
      </c>
      <c r="E4189" s="103">
        <v>7.2520603801128125E-2</v>
      </c>
      <c r="F4189" s="103">
        <v>678455</v>
      </c>
      <c r="G4189" s="103">
        <v>3</v>
      </c>
      <c r="H4189" t="s">
        <v>1078</v>
      </c>
      <c r="I4189" s="103"/>
    </row>
    <row r="4190" spans="1:9" x14ac:dyDescent="0.3">
      <c r="A4190" t="s">
        <v>1319</v>
      </c>
      <c r="B4190" t="s">
        <v>51</v>
      </c>
      <c r="C4190" t="s">
        <v>36</v>
      </c>
      <c r="D4190" t="s">
        <v>777</v>
      </c>
      <c r="E4190" s="103">
        <v>7.6840874163920311E-2</v>
      </c>
      <c r="F4190" s="103">
        <v>678455</v>
      </c>
      <c r="G4190" s="103">
        <v>3</v>
      </c>
      <c r="H4190" t="s">
        <v>1078</v>
      </c>
      <c r="I4190" s="103"/>
    </row>
    <row r="4191" spans="1:9" x14ac:dyDescent="0.3">
      <c r="A4191" t="s">
        <v>1320</v>
      </c>
      <c r="B4191" t="s">
        <v>51</v>
      </c>
      <c r="C4191" t="s">
        <v>36</v>
      </c>
      <c r="D4191" t="s">
        <v>776</v>
      </c>
      <c r="E4191" s="103">
        <v>0.16863326377204255</v>
      </c>
      <c r="F4191" s="103">
        <v>678455</v>
      </c>
      <c r="G4191" s="103">
        <v>3</v>
      </c>
      <c r="H4191" t="s">
        <v>1078</v>
      </c>
      <c r="I4191" s="103"/>
    </row>
    <row r="4192" spans="1:9" x14ac:dyDescent="0.3">
      <c r="A4192" t="s">
        <v>130</v>
      </c>
      <c r="B4192" t="s">
        <v>47</v>
      </c>
      <c r="C4192" t="s">
        <v>37</v>
      </c>
      <c r="D4192" t="s">
        <v>54</v>
      </c>
      <c r="E4192" s="103">
        <v>179950</v>
      </c>
      <c r="F4192" s="103">
        <v>678455</v>
      </c>
      <c r="G4192" s="103">
        <v>3</v>
      </c>
      <c r="H4192" t="s">
        <v>54</v>
      </c>
      <c r="I4192" s="103"/>
    </row>
    <row r="4193" spans="1:9" x14ac:dyDescent="0.3">
      <c r="A4193" t="s">
        <v>131</v>
      </c>
      <c r="B4193" t="s">
        <v>48</v>
      </c>
      <c r="C4193" t="s">
        <v>37</v>
      </c>
      <c r="D4193" t="s">
        <v>54</v>
      </c>
      <c r="E4193" s="103">
        <v>20732922048.895508</v>
      </c>
      <c r="F4193" s="103">
        <v>678455</v>
      </c>
      <c r="G4193" s="103">
        <v>3</v>
      </c>
      <c r="H4193" t="s">
        <v>54</v>
      </c>
      <c r="I4193" s="103"/>
    </row>
    <row r="4194" spans="1:9" x14ac:dyDescent="0.3">
      <c r="A4194" t="s">
        <v>132</v>
      </c>
      <c r="B4194" t="s">
        <v>49</v>
      </c>
      <c r="C4194" t="s">
        <v>37</v>
      </c>
      <c r="D4194" t="s">
        <v>54</v>
      </c>
      <c r="E4194" s="103">
        <v>0.26523498242330001</v>
      </c>
      <c r="F4194" s="103">
        <v>678455</v>
      </c>
      <c r="G4194" s="103">
        <v>3</v>
      </c>
      <c r="H4194" t="s">
        <v>54</v>
      </c>
      <c r="I4194" s="103"/>
    </row>
    <row r="4195" spans="1:9" x14ac:dyDescent="0.3">
      <c r="A4195" t="s">
        <v>133</v>
      </c>
      <c r="B4195" t="s">
        <v>50</v>
      </c>
      <c r="C4195" t="s">
        <v>37</v>
      </c>
      <c r="D4195" t="s">
        <v>54</v>
      </c>
      <c r="E4195" s="103">
        <v>30559.023146554315</v>
      </c>
      <c r="F4195" s="103">
        <v>678455</v>
      </c>
      <c r="G4195" s="103">
        <v>3</v>
      </c>
      <c r="H4195" t="s">
        <v>54</v>
      </c>
      <c r="I4195" s="103"/>
    </row>
    <row r="4196" spans="1:9" x14ac:dyDescent="0.3">
      <c r="A4196" t="s">
        <v>1286</v>
      </c>
      <c r="B4196" t="s">
        <v>51</v>
      </c>
      <c r="C4196" t="s">
        <v>37</v>
      </c>
      <c r="D4196" t="s">
        <v>40</v>
      </c>
      <c r="E4196" s="103">
        <v>0.25175659271438028</v>
      </c>
      <c r="F4196" s="103">
        <v>678455</v>
      </c>
      <c r="G4196" s="103">
        <v>3</v>
      </c>
      <c r="H4196" t="s">
        <v>1078</v>
      </c>
      <c r="I4196" s="103"/>
    </row>
    <row r="4197" spans="1:9" x14ac:dyDescent="0.3">
      <c r="A4197" t="s">
        <v>6402</v>
      </c>
      <c r="B4197" t="s">
        <v>51</v>
      </c>
      <c r="C4197" t="s">
        <v>37</v>
      </c>
      <c r="D4197" t="s">
        <v>5064</v>
      </c>
      <c r="E4197" s="103">
        <v>0.25298998090167757</v>
      </c>
      <c r="F4197" s="103">
        <v>678455</v>
      </c>
      <c r="G4197" s="103">
        <v>3</v>
      </c>
      <c r="H4197" t="s">
        <v>1078</v>
      </c>
      <c r="I4197" s="103"/>
    </row>
    <row r="4198" spans="1:9" x14ac:dyDescent="0.3">
      <c r="A4198" t="s">
        <v>6403</v>
      </c>
      <c r="B4198" t="s">
        <v>51</v>
      </c>
      <c r="C4198" t="s">
        <v>37</v>
      </c>
      <c r="D4198" t="s">
        <v>5065</v>
      </c>
      <c r="E4198" s="103">
        <v>0.25175659271438028</v>
      </c>
      <c r="F4198" s="103">
        <v>678455</v>
      </c>
      <c r="G4198" s="103">
        <v>3</v>
      </c>
      <c r="H4198" t="s">
        <v>1078</v>
      </c>
      <c r="I4198" s="103"/>
    </row>
    <row r="4199" spans="1:9" x14ac:dyDescent="0.3">
      <c r="A4199" t="s">
        <v>6404</v>
      </c>
      <c r="B4199" t="s">
        <v>51</v>
      </c>
      <c r="C4199" t="s">
        <v>37</v>
      </c>
      <c r="D4199" t="s">
        <v>5066</v>
      </c>
      <c r="E4199" s="103">
        <v>0.25297146057939485</v>
      </c>
      <c r="F4199" s="103">
        <v>678455</v>
      </c>
      <c r="G4199" s="103">
        <v>3</v>
      </c>
      <c r="H4199" t="s">
        <v>1078</v>
      </c>
      <c r="I4199" s="103"/>
    </row>
    <row r="4200" spans="1:9" x14ac:dyDescent="0.3">
      <c r="A4200" t="s">
        <v>1287</v>
      </c>
      <c r="B4200" t="s">
        <v>51</v>
      </c>
      <c r="C4200" t="s">
        <v>37</v>
      </c>
      <c r="D4200" t="s">
        <v>42</v>
      </c>
      <c r="E4200" s="103">
        <v>0.24580054876490917</v>
      </c>
      <c r="F4200" s="103">
        <v>678455</v>
      </c>
      <c r="G4200" s="103">
        <v>3</v>
      </c>
      <c r="H4200" t="s">
        <v>1078</v>
      </c>
      <c r="I4200" s="103"/>
    </row>
    <row r="4201" spans="1:9" x14ac:dyDescent="0.3">
      <c r="A4201" t="s">
        <v>2209</v>
      </c>
      <c r="B4201" t="s">
        <v>51</v>
      </c>
      <c r="C4201" t="s">
        <v>37</v>
      </c>
      <c r="D4201" t="s">
        <v>1763</v>
      </c>
      <c r="E4201" s="103">
        <v>0.26234259235640972</v>
      </c>
      <c r="F4201" s="103">
        <v>678455</v>
      </c>
      <c r="G4201" s="103">
        <v>3</v>
      </c>
      <c r="H4201" t="s">
        <v>1078</v>
      </c>
      <c r="I4201" s="103"/>
    </row>
    <row r="4202" spans="1:9" x14ac:dyDescent="0.3">
      <c r="A4202" t="s">
        <v>2210</v>
      </c>
      <c r="B4202" t="s">
        <v>51</v>
      </c>
      <c r="C4202" t="s">
        <v>37</v>
      </c>
      <c r="D4202" t="s">
        <v>1764</v>
      </c>
      <c r="E4202" s="103">
        <v>0.124245005472969</v>
      </c>
      <c r="F4202" s="103">
        <v>678455</v>
      </c>
      <c r="G4202" s="103">
        <v>3</v>
      </c>
      <c r="H4202" t="s">
        <v>1078</v>
      </c>
      <c r="I4202" s="103"/>
    </row>
    <row r="4203" spans="1:9" x14ac:dyDescent="0.3">
      <c r="A4203" t="s">
        <v>1288</v>
      </c>
      <c r="B4203" t="s">
        <v>51</v>
      </c>
      <c r="C4203" t="s">
        <v>37</v>
      </c>
      <c r="D4203" t="s">
        <v>340</v>
      </c>
      <c r="E4203" s="103">
        <v>0.22043612327811526</v>
      </c>
      <c r="F4203" s="103">
        <v>678455</v>
      </c>
      <c r="G4203" s="103">
        <v>3</v>
      </c>
      <c r="H4203" t="s">
        <v>1078</v>
      </c>
      <c r="I4203" s="103"/>
    </row>
    <row r="4204" spans="1:9" x14ac:dyDescent="0.3">
      <c r="A4204" t="s">
        <v>1289</v>
      </c>
      <c r="B4204" t="s">
        <v>51</v>
      </c>
      <c r="C4204" t="s">
        <v>37</v>
      </c>
      <c r="D4204" t="s">
        <v>777</v>
      </c>
      <c r="E4204" s="103">
        <v>0.2281934534434617</v>
      </c>
      <c r="F4204" s="103">
        <v>678455</v>
      </c>
      <c r="G4204" s="103">
        <v>3</v>
      </c>
      <c r="H4204" t="s">
        <v>1078</v>
      </c>
      <c r="I4204" s="103"/>
    </row>
    <row r="4205" spans="1:9" x14ac:dyDescent="0.3">
      <c r="A4205" t="s">
        <v>1290</v>
      </c>
      <c r="B4205" t="s">
        <v>51</v>
      </c>
      <c r="C4205" t="s">
        <v>37</v>
      </c>
      <c r="D4205" t="s">
        <v>776</v>
      </c>
      <c r="E4205" s="103">
        <v>0.51826781883507722</v>
      </c>
      <c r="F4205" s="103">
        <v>678455</v>
      </c>
      <c r="G4205" s="103">
        <v>3</v>
      </c>
      <c r="H4205" t="s">
        <v>1078</v>
      </c>
      <c r="I4205" s="103"/>
    </row>
    <row r="4206" spans="1:9" x14ac:dyDescent="0.3">
      <c r="A4206" t="s">
        <v>134</v>
      </c>
      <c r="B4206" t="s">
        <v>47</v>
      </c>
      <c r="C4206" t="s">
        <v>38</v>
      </c>
      <c r="D4206" t="s">
        <v>54</v>
      </c>
      <c r="E4206" s="103">
        <v>40426</v>
      </c>
      <c r="F4206" s="103">
        <v>678455</v>
      </c>
      <c r="G4206" s="103">
        <v>3</v>
      </c>
      <c r="H4206" t="s">
        <v>54</v>
      </c>
      <c r="I4206" s="103"/>
    </row>
    <row r="4207" spans="1:9" x14ac:dyDescent="0.3">
      <c r="A4207" t="s">
        <v>135</v>
      </c>
      <c r="B4207" t="s">
        <v>48</v>
      </c>
      <c r="C4207" t="s">
        <v>38</v>
      </c>
      <c r="D4207" t="s">
        <v>54</v>
      </c>
      <c r="E4207" s="103">
        <v>6275830529.9300003</v>
      </c>
      <c r="F4207" s="103">
        <v>678455</v>
      </c>
      <c r="G4207" s="103">
        <v>3</v>
      </c>
      <c r="H4207" t="s">
        <v>54</v>
      </c>
      <c r="I4207" s="103"/>
    </row>
    <row r="4208" spans="1:9" x14ac:dyDescent="0.3">
      <c r="A4208" t="s">
        <v>136</v>
      </c>
      <c r="B4208" t="s">
        <v>49</v>
      </c>
      <c r="C4208" t="s">
        <v>38</v>
      </c>
      <c r="D4208" t="s">
        <v>54</v>
      </c>
      <c r="E4208" s="103">
        <v>5.9585381491771748E-2</v>
      </c>
      <c r="F4208" s="103">
        <v>678455</v>
      </c>
      <c r="G4208" s="103">
        <v>3</v>
      </c>
      <c r="H4208" t="s">
        <v>54</v>
      </c>
      <c r="I4208" s="103"/>
    </row>
    <row r="4209" spans="1:9" x14ac:dyDescent="0.3">
      <c r="A4209" t="s">
        <v>137</v>
      </c>
      <c r="B4209" t="s">
        <v>50</v>
      </c>
      <c r="C4209" t="s">
        <v>38</v>
      </c>
      <c r="D4209" t="s">
        <v>54</v>
      </c>
      <c r="E4209" s="103">
        <v>9250.1794959577273</v>
      </c>
      <c r="F4209" s="103">
        <v>678455</v>
      </c>
      <c r="G4209" s="103">
        <v>3</v>
      </c>
      <c r="H4209" t="s">
        <v>54</v>
      </c>
      <c r="I4209" s="103"/>
    </row>
    <row r="4210" spans="1:9" x14ac:dyDescent="0.3">
      <c r="A4210" t="s">
        <v>1291</v>
      </c>
      <c r="B4210" t="s">
        <v>51</v>
      </c>
      <c r="C4210" t="s">
        <v>38</v>
      </c>
      <c r="D4210" t="s">
        <v>40</v>
      </c>
      <c r="E4210" s="103">
        <v>0.34291291337105767</v>
      </c>
      <c r="F4210" s="103">
        <v>678455</v>
      </c>
      <c r="G4210" s="103">
        <v>3</v>
      </c>
      <c r="H4210" t="s">
        <v>1078</v>
      </c>
      <c r="I4210" s="103"/>
    </row>
    <row r="4211" spans="1:9" x14ac:dyDescent="0.3">
      <c r="A4211" t="s">
        <v>6405</v>
      </c>
      <c r="B4211" t="s">
        <v>51</v>
      </c>
      <c r="C4211" t="s">
        <v>38</v>
      </c>
      <c r="D4211" t="s">
        <v>5064</v>
      </c>
      <c r="E4211" s="103">
        <v>0.34356836359388832</v>
      </c>
      <c r="F4211" s="103">
        <v>678455</v>
      </c>
      <c r="G4211" s="103">
        <v>3</v>
      </c>
      <c r="H4211" t="s">
        <v>1078</v>
      </c>
      <c r="I4211" s="103"/>
    </row>
    <row r="4212" spans="1:9" x14ac:dyDescent="0.3">
      <c r="A4212" t="s">
        <v>6406</v>
      </c>
      <c r="B4212" t="s">
        <v>51</v>
      </c>
      <c r="C4212" t="s">
        <v>38</v>
      </c>
      <c r="D4212" t="s">
        <v>5065</v>
      </c>
      <c r="E4212" s="103">
        <v>0.34291291337105767</v>
      </c>
      <c r="F4212" s="103">
        <v>678455</v>
      </c>
      <c r="G4212" s="103">
        <v>3</v>
      </c>
      <c r="H4212" t="s">
        <v>1078</v>
      </c>
      <c r="I4212" s="103"/>
    </row>
    <row r="4213" spans="1:9" x14ac:dyDescent="0.3">
      <c r="A4213" t="s">
        <v>6407</v>
      </c>
      <c r="B4213" t="s">
        <v>51</v>
      </c>
      <c r="C4213" t="s">
        <v>38</v>
      </c>
      <c r="D4213" t="s">
        <v>5066</v>
      </c>
      <c r="E4213" s="103">
        <v>0.34356836359388832</v>
      </c>
      <c r="F4213" s="103">
        <v>678455</v>
      </c>
      <c r="G4213" s="103">
        <v>3</v>
      </c>
      <c r="H4213" t="s">
        <v>1078</v>
      </c>
      <c r="I4213" s="103"/>
    </row>
    <row r="4214" spans="1:9" x14ac:dyDescent="0.3">
      <c r="A4214" t="s">
        <v>1292</v>
      </c>
      <c r="B4214" t="s">
        <v>51</v>
      </c>
      <c r="C4214" t="s">
        <v>38</v>
      </c>
      <c r="D4214" t="s">
        <v>42</v>
      </c>
      <c r="E4214" s="103">
        <v>0.34042691320649365</v>
      </c>
      <c r="F4214" s="103">
        <v>678455</v>
      </c>
      <c r="G4214" s="103">
        <v>3</v>
      </c>
      <c r="H4214" t="s">
        <v>1078</v>
      </c>
      <c r="I4214" s="103"/>
    </row>
    <row r="4215" spans="1:9" x14ac:dyDescent="0.3">
      <c r="A4215" t="s">
        <v>2211</v>
      </c>
      <c r="B4215" t="s">
        <v>51</v>
      </c>
      <c r="C4215" t="s">
        <v>38</v>
      </c>
      <c r="D4215" t="s">
        <v>1763</v>
      </c>
      <c r="E4215" s="103">
        <v>0.37537820254227278</v>
      </c>
      <c r="F4215" s="103">
        <v>678455</v>
      </c>
      <c r="G4215" s="103">
        <v>3</v>
      </c>
      <c r="H4215" t="s">
        <v>1078</v>
      </c>
      <c r="I4215" s="103"/>
    </row>
    <row r="4216" spans="1:9" x14ac:dyDescent="0.3">
      <c r="A4216" t="s">
        <v>2212</v>
      </c>
      <c r="B4216" t="s">
        <v>51</v>
      </c>
      <c r="C4216" t="s">
        <v>38</v>
      </c>
      <c r="D4216" t="s">
        <v>1764</v>
      </c>
      <c r="E4216" s="103">
        <v>0.22106560921287832</v>
      </c>
      <c r="F4216" s="103">
        <v>678455</v>
      </c>
      <c r="G4216" s="103">
        <v>3</v>
      </c>
      <c r="H4216" t="s">
        <v>1078</v>
      </c>
      <c r="I4216" s="103"/>
    </row>
    <row r="4217" spans="1:9" x14ac:dyDescent="0.3">
      <c r="A4217" t="s">
        <v>1293</v>
      </c>
      <c r="B4217" t="s">
        <v>51</v>
      </c>
      <c r="C4217" t="s">
        <v>38</v>
      </c>
      <c r="D4217" t="s">
        <v>340</v>
      </c>
      <c r="E4217" s="103">
        <v>0.23219622709625773</v>
      </c>
      <c r="F4217" s="103">
        <v>678455</v>
      </c>
      <c r="G4217" s="103">
        <v>3</v>
      </c>
      <c r="H4217" t="s">
        <v>1078</v>
      </c>
      <c r="I4217" s="103"/>
    </row>
    <row r="4218" spans="1:9" x14ac:dyDescent="0.3">
      <c r="A4218" t="s">
        <v>1294</v>
      </c>
      <c r="B4218" t="s">
        <v>51</v>
      </c>
      <c r="C4218" t="s">
        <v>38</v>
      </c>
      <c r="D4218" t="s">
        <v>777</v>
      </c>
      <c r="E4218" s="103">
        <v>0.32032962922156116</v>
      </c>
      <c r="F4218" s="103">
        <v>678455</v>
      </c>
      <c r="G4218" s="103">
        <v>3</v>
      </c>
      <c r="H4218" t="s">
        <v>1078</v>
      </c>
      <c r="I4218" s="103"/>
    </row>
    <row r="4219" spans="1:9" x14ac:dyDescent="0.3">
      <c r="A4219" t="s">
        <v>1295</v>
      </c>
      <c r="B4219" t="s">
        <v>51</v>
      </c>
      <c r="C4219" t="s">
        <v>38</v>
      </c>
      <c r="D4219" t="s">
        <v>776</v>
      </c>
      <c r="E4219" s="103">
        <v>0.70629066063754908</v>
      </c>
      <c r="F4219" s="103">
        <v>678455</v>
      </c>
      <c r="G4219" s="103">
        <v>3</v>
      </c>
      <c r="H4219" t="s">
        <v>1078</v>
      </c>
      <c r="I4219" s="103"/>
    </row>
    <row r="4220" spans="1:9" x14ac:dyDescent="0.3">
      <c r="A4220" t="s">
        <v>138</v>
      </c>
      <c r="B4220" t="s">
        <v>47</v>
      </c>
      <c r="C4220" t="s">
        <v>39</v>
      </c>
      <c r="D4220" t="s">
        <v>54</v>
      </c>
      <c r="E4220" s="103">
        <v>0</v>
      </c>
      <c r="F4220" s="103">
        <v>678455</v>
      </c>
      <c r="G4220" s="103">
        <v>3</v>
      </c>
      <c r="H4220" t="s">
        <v>54</v>
      </c>
      <c r="I4220" s="103"/>
    </row>
    <row r="4221" spans="1:9" x14ac:dyDescent="0.3">
      <c r="A4221" t="s">
        <v>139</v>
      </c>
      <c r="B4221" t="s">
        <v>48</v>
      </c>
      <c r="C4221" t="s">
        <v>39</v>
      </c>
      <c r="D4221" t="s">
        <v>54</v>
      </c>
      <c r="E4221" s="103">
        <v>0</v>
      </c>
      <c r="F4221" s="103">
        <v>678455</v>
      </c>
      <c r="G4221" s="103">
        <v>3</v>
      </c>
      <c r="H4221" t="s">
        <v>54</v>
      </c>
      <c r="I4221" s="103"/>
    </row>
    <row r="4222" spans="1:9" x14ac:dyDescent="0.3">
      <c r="A4222" t="s">
        <v>140</v>
      </c>
      <c r="B4222" t="s">
        <v>49</v>
      </c>
      <c r="C4222" t="s">
        <v>39</v>
      </c>
      <c r="D4222" t="s">
        <v>54</v>
      </c>
      <c r="E4222" s="103">
        <v>0</v>
      </c>
      <c r="F4222" s="103">
        <v>678455</v>
      </c>
      <c r="G4222" s="103">
        <v>3</v>
      </c>
      <c r="H4222" t="s">
        <v>54</v>
      </c>
      <c r="I4222" s="103"/>
    </row>
    <row r="4223" spans="1:9" x14ac:dyDescent="0.3">
      <c r="A4223" t="s">
        <v>141</v>
      </c>
      <c r="B4223" t="s">
        <v>50</v>
      </c>
      <c r="C4223" t="s">
        <v>39</v>
      </c>
      <c r="D4223" t="s">
        <v>54</v>
      </c>
      <c r="E4223" s="103">
        <v>0</v>
      </c>
      <c r="F4223" s="103">
        <v>678455</v>
      </c>
      <c r="G4223" s="103">
        <v>3</v>
      </c>
      <c r="H4223" t="s">
        <v>54</v>
      </c>
      <c r="I4223" s="103"/>
    </row>
    <row r="4224" spans="1:9" x14ac:dyDescent="0.3">
      <c r="A4224" t="s">
        <v>2874</v>
      </c>
      <c r="B4224" t="s">
        <v>47</v>
      </c>
      <c r="C4224" t="s">
        <v>2584</v>
      </c>
      <c r="D4224" t="s">
        <v>54</v>
      </c>
      <c r="E4224" s="103">
        <v>178798</v>
      </c>
      <c r="F4224" s="103">
        <v>678455</v>
      </c>
      <c r="G4224" s="103">
        <v>3</v>
      </c>
      <c r="H4224" t="s">
        <v>54</v>
      </c>
      <c r="I4224" s="103"/>
    </row>
    <row r="4225" spans="1:9" x14ac:dyDescent="0.3">
      <c r="A4225" t="s">
        <v>2875</v>
      </c>
      <c r="B4225" t="s">
        <v>48</v>
      </c>
      <c r="C4225" t="s">
        <v>2584</v>
      </c>
      <c r="D4225" t="s">
        <v>54</v>
      </c>
      <c r="E4225" s="103">
        <v>751200669.29882813</v>
      </c>
      <c r="F4225" s="103">
        <v>678455</v>
      </c>
      <c r="G4225" s="103">
        <v>3</v>
      </c>
      <c r="H4225" t="s">
        <v>54</v>
      </c>
      <c r="I4225" s="103"/>
    </row>
    <row r="4226" spans="1:9" x14ac:dyDescent="0.3">
      <c r="A4226" t="s">
        <v>2876</v>
      </c>
      <c r="B4226" t="s">
        <v>49</v>
      </c>
      <c r="C4226" t="s">
        <v>2584</v>
      </c>
      <c r="D4226" t="s">
        <v>54</v>
      </c>
      <c r="E4226" s="103">
        <v>0.26353700687591658</v>
      </c>
      <c r="F4226" s="103">
        <v>678455</v>
      </c>
      <c r="G4226" s="103">
        <v>3</v>
      </c>
      <c r="H4226" t="s">
        <v>54</v>
      </c>
      <c r="I4226" s="103"/>
    </row>
    <row r="4227" spans="1:9" x14ac:dyDescent="0.3">
      <c r="A4227" t="s">
        <v>2877</v>
      </c>
      <c r="B4227" t="s">
        <v>50</v>
      </c>
      <c r="C4227" t="s">
        <v>2584</v>
      </c>
      <c r="D4227" t="s">
        <v>54</v>
      </c>
      <c r="E4227" s="103">
        <v>1107.2225413606327</v>
      </c>
      <c r="F4227" s="103">
        <v>678455</v>
      </c>
      <c r="G4227" s="103">
        <v>3</v>
      </c>
      <c r="H4227" t="s">
        <v>54</v>
      </c>
      <c r="I4227" s="103"/>
    </row>
    <row r="4228" spans="1:9" x14ac:dyDescent="0.3">
      <c r="A4228" t="s">
        <v>2878</v>
      </c>
      <c r="B4228" t="s">
        <v>51</v>
      </c>
      <c r="C4228" t="s">
        <v>2584</v>
      </c>
      <c r="D4228" t="s">
        <v>40</v>
      </c>
      <c r="E4228" s="103">
        <v>9.2639630187050532E-3</v>
      </c>
      <c r="F4228" s="103">
        <v>678455</v>
      </c>
      <c r="G4228" s="103">
        <v>3</v>
      </c>
      <c r="H4228" t="s">
        <v>1078</v>
      </c>
      <c r="I4228" s="103"/>
    </row>
    <row r="4229" spans="1:9" x14ac:dyDescent="0.3">
      <c r="A4229" t="s">
        <v>6408</v>
      </c>
      <c r="B4229" t="s">
        <v>51</v>
      </c>
      <c r="C4229" t="s">
        <v>2584</v>
      </c>
      <c r="D4229" t="s">
        <v>5064</v>
      </c>
      <c r="E4229" s="103">
        <v>9.2889155940701473E-3</v>
      </c>
      <c r="F4229" s="103">
        <v>678455</v>
      </c>
      <c r="G4229" s="103">
        <v>3</v>
      </c>
      <c r="H4229" t="s">
        <v>1078</v>
      </c>
      <c r="I4229" s="103"/>
    </row>
    <row r="4230" spans="1:9" x14ac:dyDescent="0.3">
      <c r="A4230" t="s">
        <v>6409</v>
      </c>
      <c r="B4230" t="s">
        <v>51</v>
      </c>
      <c r="C4230" t="s">
        <v>2584</v>
      </c>
      <c r="D4230" t="s">
        <v>5065</v>
      </c>
      <c r="E4230" s="103">
        <v>9.2639630187050532E-3</v>
      </c>
      <c r="F4230" s="103">
        <v>678455</v>
      </c>
      <c r="G4230" s="103">
        <v>3</v>
      </c>
      <c r="H4230" t="s">
        <v>1078</v>
      </c>
      <c r="I4230" s="103"/>
    </row>
    <row r="4231" spans="1:9" x14ac:dyDescent="0.3">
      <c r="A4231" t="s">
        <v>6410</v>
      </c>
      <c r="B4231" t="s">
        <v>51</v>
      </c>
      <c r="C4231" t="s">
        <v>2584</v>
      </c>
      <c r="D4231" t="s">
        <v>5066</v>
      </c>
      <c r="E4231" s="103">
        <v>9.2884615207092357E-3</v>
      </c>
      <c r="F4231" s="103">
        <v>678455</v>
      </c>
      <c r="G4231" s="103">
        <v>3</v>
      </c>
      <c r="H4231" t="s">
        <v>1078</v>
      </c>
      <c r="I4231" s="103"/>
    </row>
    <row r="4232" spans="1:9" x14ac:dyDescent="0.3">
      <c r="A4232" t="s">
        <v>2879</v>
      </c>
      <c r="B4232" t="s">
        <v>51</v>
      </c>
      <c r="C4232" t="s">
        <v>2584</v>
      </c>
      <c r="D4232" t="s">
        <v>42</v>
      </c>
      <c r="E4232" s="103">
        <v>8.9739847559013701E-3</v>
      </c>
      <c r="F4232" s="103">
        <v>678455</v>
      </c>
      <c r="G4232" s="103">
        <v>3</v>
      </c>
      <c r="H4232" t="s">
        <v>1078</v>
      </c>
      <c r="I4232" s="103"/>
    </row>
    <row r="4233" spans="1:9" x14ac:dyDescent="0.3">
      <c r="A4233" t="s">
        <v>2880</v>
      </c>
      <c r="B4233" t="s">
        <v>51</v>
      </c>
      <c r="C4233" t="s">
        <v>2584</v>
      </c>
      <c r="D4233" t="s">
        <v>1763</v>
      </c>
      <c r="E4233" s="103">
        <v>9.3518247101964606E-3</v>
      </c>
      <c r="F4233" s="103">
        <v>678455</v>
      </c>
      <c r="G4233" s="103">
        <v>3</v>
      </c>
      <c r="H4233" t="s">
        <v>1078</v>
      </c>
      <c r="I4233" s="103"/>
    </row>
    <row r="4234" spans="1:9" x14ac:dyDescent="0.3">
      <c r="A4234" t="s">
        <v>2881</v>
      </c>
      <c r="B4234" t="s">
        <v>51</v>
      </c>
      <c r="C4234" t="s">
        <v>2584</v>
      </c>
      <c r="D4234" t="s">
        <v>1764</v>
      </c>
      <c r="E4234" s="103">
        <v>3.9547634159314777E-3</v>
      </c>
      <c r="F4234" s="103">
        <v>678455</v>
      </c>
      <c r="G4234" s="103">
        <v>3</v>
      </c>
      <c r="H4234" t="s">
        <v>1078</v>
      </c>
      <c r="I4234" s="103"/>
    </row>
    <row r="4235" spans="1:9" x14ac:dyDescent="0.3">
      <c r="A4235" t="s">
        <v>2882</v>
      </c>
      <c r="B4235" t="s">
        <v>51</v>
      </c>
      <c r="C4235" t="s">
        <v>2584</v>
      </c>
      <c r="D4235" t="s">
        <v>340</v>
      </c>
      <c r="E4235" s="103">
        <v>8.4795274754027091E-3</v>
      </c>
      <c r="F4235" s="103">
        <v>678455</v>
      </c>
      <c r="G4235" s="103">
        <v>3</v>
      </c>
      <c r="H4235" t="s">
        <v>1078</v>
      </c>
      <c r="I4235" s="103"/>
    </row>
    <row r="4236" spans="1:9" x14ac:dyDescent="0.3">
      <c r="A4236" t="s">
        <v>2883</v>
      </c>
      <c r="B4236" t="s">
        <v>51</v>
      </c>
      <c r="C4236" t="s">
        <v>2584</v>
      </c>
      <c r="D4236" t="s">
        <v>777</v>
      </c>
      <c r="E4236" s="103">
        <v>8.6235001839923067E-3</v>
      </c>
      <c r="F4236" s="103">
        <v>678455</v>
      </c>
      <c r="G4236" s="103">
        <v>3</v>
      </c>
      <c r="H4236" t="s">
        <v>1078</v>
      </c>
      <c r="I4236" s="103"/>
    </row>
    <row r="4237" spans="1:9" x14ac:dyDescent="0.3">
      <c r="A4237" t="s">
        <v>2884</v>
      </c>
      <c r="B4237" t="s">
        <v>51</v>
      </c>
      <c r="C4237" t="s">
        <v>2584</v>
      </c>
      <c r="D4237" t="s">
        <v>776</v>
      </c>
      <c r="E4237" s="103">
        <v>1.9086317175136661E-2</v>
      </c>
      <c r="F4237" s="103">
        <v>678455</v>
      </c>
      <c r="G4237" s="103">
        <v>3</v>
      </c>
      <c r="H4237" t="s">
        <v>1078</v>
      </c>
      <c r="I4237" s="103"/>
    </row>
    <row r="4238" spans="1:9" x14ac:dyDescent="0.3">
      <c r="A4238" t="s">
        <v>2885</v>
      </c>
      <c r="B4238" t="s">
        <v>47</v>
      </c>
      <c r="C4238" t="s">
        <v>2585</v>
      </c>
      <c r="D4238" t="s">
        <v>54</v>
      </c>
      <c r="E4238" s="103">
        <v>112621</v>
      </c>
      <c r="F4238" s="103">
        <v>678455</v>
      </c>
      <c r="G4238" s="103">
        <v>3</v>
      </c>
      <c r="H4238" t="s">
        <v>54</v>
      </c>
      <c r="I4238" s="103"/>
    </row>
    <row r="4239" spans="1:9" x14ac:dyDescent="0.3">
      <c r="A4239" t="s">
        <v>2886</v>
      </c>
      <c r="B4239" t="s">
        <v>48</v>
      </c>
      <c r="C4239" t="s">
        <v>2585</v>
      </c>
      <c r="D4239" t="s">
        <v>54</v>
      </c>
      <c r="E4239" s="103">
        <v>1297025800</v>
      </c>
      <c r="F4239" s="103">
        <v>678455</v>
      </c>
      <c r="G4239" s="103">
        <v>3</v>
      </c>
      <c r="H4239" t="s">
        <v>54</v>
      </c>
      <c r="I4239" s="103"/>
    </row>
    <row r="4240" spans="1:9" x14ac:dyDescent="0.3">
      <c r="A4240" t="s">
        <v>2887</v>
      </c>
      <c r="B4240" t="s">
        <v>49</v>
      </c>
      <c r="C4240" t="s">
        <v>2585</v>
      </c>
      <c r="D4240" t="s">
        <v>54</v>
      </c>
      <c r="E4240" s="103">
        <v>0.16599627093911903</v>
      </c>
      <c r="F4240" s="103">
        <v>678455</v>
      </c>
      <c r="G4240" s="103">
        <v>3</v>
      </c>
      <c r="H4240" t="s">
        <v>54</v>
      </c>
      <c r="I4240" s="103"/>
    </row>
    <row r="4241" spans="1:9" x14ac:dyDescent="0.3">
      <c r="A4241" t="s">
        <v>2888</v>
      </c>
      <c r="B4241" t="s">
        <v>50</v>
      </c>
      <c r="C4241" t="s">
        <v>2585</v>
      </c>
      <c r="D4241" t="s">
        <v>54</v>
      </c>
      <c r="E4241" s="103">
        <v>1911.7344554907843</v>
      </c>
      <c r="F4241" s="103">
        <v>678455</v>
      </c>
      <c r="G4241" s="103">
        <v>3</v>
      </c>
      <c r="H4241" t="s">
        <v>54</v>
      </c>
      <c r="I4241" s="103"/>
    </row>
    <row r="4242" spans="1:9" x14ac:dyDescent="0.3">
      <c r="A4242" t="s">
        <v>2889</v>
      </c>
      <c r="B4242" t="s">
        <v>51</v>
      </c>
      <c r="C4242" t="s">
        <v>2585</v>
      </c>
      <c r="D4242" t="s">
        <v>40</v>
      </c>
      <c r="E4242" s="103">
        <v>2.485941493928636E-2</v>
      </c>
      <c r="F4242" s="103">
        <v>678455</v>
      </c>
      <c r="G4242" s="103">
        <v>3</v>
      </c>
      <c r="H4242" t="s">
        <v>1078</v>
      </c>
      <c r="I4242" s="103"/>
    </row>
    <row r="4243" spans="1:9" x14ac:dyDescent="0.3">
      <c r="A4243" t="s">
        <v>6411</v>
      </c>
      <c r="B4243" t="s">
        <v>51</v>
      </c>
      <c r="C4243" t="s">
        <v>2585</v>
      </c>
      <c r="D4243" t="s">
        <v>5064</v>
      </c>
      <c r="E4243" s="103">
        <v>2.5162771797119142E-2</v>
      </c>
      <c r="F4243" s="103">
        <v>678455</v>
      </c>
      <c r="G4243" s="103">
        <v>3</v>
      </c>
      <c r="H4243" t="s">
        <v>1078</v>
      </c>
      <c r="I4243" s="103"/>
    </row>
    <row r="4244" spans="1:9" x14ac:dyDescent="0.3">
      <c r="A4244" t="s">
        <v>6412</v>
      </c>
      <c r="B4244" t="s">
        <v>51</v>
      </c>
      <c r="C4244" t="s">
        <v>2585</v>
      </c>
      <c r="D4244" t="s">
        <v>5065</v>
      </c>
      <c r="E4244" s="103">
        <v>2.485941493928636E-2</v>
      </c>
      <c r="F4244" s="103">
        <v>678455</v>
      </c>
      <c r="G4244" s="103">
        <v>3</v>
      </c>
      <c r="H4244" t="s">
        <v>1078</v>
      </c>
      <c r="I4244" s="103"/>
    </row>
    <row r="4245" spans="1:9" x14ac:dyDescent="0.3">
      <c r="A4245" t="s">
        <v>6413</v>
      </c>
      <c r="B4245" t="s">
        <v>51</v>
      </c>
      <c r="C4245" t="s">
        <v>2585</v>
      </c>
      <c r="D4245" t="s">
        <v>5066</v>
      </c>
      <c r="E4245" s="103">
        <v>2.5161667179850831E-2</v>
      </c>
      <c r="F4245" s="103">
        <v>678455</v>
      </c>
      <c r="G4245" s="103">
        <v>3</v>
      </c>
      <c r="H4245" t="s">
        <v>1078</v>
      </c>
      <c r="I4245" s="103"/>
    </row>
    <row r="4246" spans="1:9" x14ac:dyDescent="0.3">
      <c r="A4246" t="s">
        <v>2890</v>
      </c>
      <c r="B4246" t="s">
        <v>51</v>
      </c>
      <c r="C4246" t="s">
        <v>2585</v>
      </c>
      <c r="D4246" t="s">
        <v>42</v>
      </c>
      <c r="E4246" s="103">
        <v>2.440334831145002E-2</v>
      </c>
      <c r="F4246" s="103">
        <v>678455</v>
      </c>
      <c r="G4246" s="103">
        <v>3</v>
      </c>
      <c r="H4246" t="s">
        <v>1078</v>
      </c>
      <c r="I4246" s="103"/>
    </row>
    <row r="4247" spans="1:9" x14ac:dyDescent="0.3">
      <c r="A4247" t="s">
        <v>2891</v>
      </c>
      <c r="B4247" t="s">
        <v>51</v>
      </c>
      <c r="C4247" t="s">
        <v>2585</v>
      </c>
      <c r="D4247" t="s">
        <v>1763</v>
      </c>
      <c r="E4247" s="103">
        <v>2.4846012261660694E-2</v>
      </c>
      <c r="F4247" s="103">
        <v>678455</v>
      </c>
      <c r="G4247" s="103">
        <v>3</v>
      </c>
      <c r="H4247" t="s">
        <v>1078</v>
      </c>
      <c r="I4247" s="103"/>
    </row>
    <row r="4248" spans="1:9" x14ac:dyDescent="0.3">
      <c r="A4248" t="s">
        <v>2892</v>
      </c>
      <c r="B4248" t="s">
        <v>51</v>
      </c>
      <c r="C4248" t="s">
        <v>2585</v>
      </c>
      <c r="D4248" t="s">
        <v>1764</v>
      </c>
      <c r="E4248" s="103">
        <v>8.8837924672264135E-3</v>
      </c>
      <c r="F4248" s="103">
        <v>678455</v>
      </c>
      <c r="G4248" s="103">
        <v>3</v>
      </c>
      <c r="H4248" t="s">
        <v>1078</v>
      </c>
      <c r="I4248" s="103"/>
    </row>
    <row r="4249" spans="1:9" x14ac:dyDescent="0.3">
      <c r="A4249" t="s">
        <v>2893</v>
      </c>
      <c r="B4249" t="s">
        <v>51</v>
      </c>
      <c r="C4249" t="s">
        <v>2585</v>
      </c>
      <c r="D4249" t="s">
        <v>340</v>
      </c>
      <c r="E4249" s="103">
        <v>2.3882645155957016E-2</v>
      </c>
      <c r="F4249" s="103">
        <v>678455</v>
      </c>
      <c r="G4249" s="103">
        <v>3</v>
      </c>
      <c r="H4249" t="s">
        <v>1078</v>
      </c>
      <c r="I4249" s="103"/>
    </row>
    <row r="4250" spans="1:9" x14ac:dyDescent="0.3">
      <c r="A4250" t="s">
        <v>2894</v>
      </c>
      <c r="B4250" t="s">
        <v>51</v>
      </c>
      <c r="C4250" t="s">
        <v>2585</v>
      </c>
      <c r="D4250" t="s">
        <v>777</v>
      </c>
      <c r="E4250" s="103">
        <v>1.8265319329938738E-2</v>
      </c>
      <c r="F4250" s="103">
        <v>678455</v>
      </c>
      <c r="G4250" s="103">
        <v>3</v>
      </c>
      <c r="H4250" t="s">
        <v>1078</v>
      </c>
      <c r="I4250" s="103"/>
    </row>
    <row r="4251" spans="1:9" x14ac:dyDescent="0.3">
      <c r="A4251" t="s">
        <v>2895</v>
      </c>
      <c r="B4251" t="s">
        <v>51</v>
      </c>
      <c r="C4251" t="s">
        <v>2585</v>
      </c>
      <c r="D4251" t="s">
        <v>776</v>
      </c>
      <c r="E4251" s="103">
        <v>4.8989068154089599E-2</v>
      </c>
      <c r="F4251" s="103">
        <v>678455</v>
      </c>
      <c r="G4251" s="103">
        <v>3</v>
      </c>
      <c r="H4251" t="s">
        <v>1078</v>
      </c>
      <c r="I4251" s="103"/>
    </row>
    <row r="4252" spans="1:9" x14ac:dyDescent="0.3">
      <c r="A4252" t="s">
        <v>2863</v>
      </c>
      <c r="B4252" t="s">
        <v>47</v>
      </c>
      <c r="C4252" t="s">
        <v>2586</v>
      </c>
      <c r="D4252" t="s">
        <v>54</v>
      </c>
      <c r="E4252" s="103">
        <v>6144</v>
      </c>
      <c r="F4252" s="103">
        <v>678455</v>
      </c>
      <c r="G4252" s="103">
        <v>3</v>
      </c>
      <c r="H4252" t="s">
        <v>54</v>
      </c>
      <c r="I4252" s="103"/>
    </row>
    <row r="4253" spans="1:9" x14ac:dyDescent="0.3">
      <c r="A4253" t="s">
        <v>2864</v>
      </c>
      <c r="B4253" t="s">
        <v>48</v>
      </c>
      <c r="C4253" t="s">
        <v>2586</v>
      </c>
      <c r="D4253" t="s">
        <v>54</v>
      </c>
      <c r="E4253" s="103">
        <v>242649705</v>
      </c>
      <c r="F4253" s="103">
        <v>678455</v>
      </c>
      <c r="G4253" s="103">
        <v>3</v>
      </c>
      <c r="H4253" t="s">
        <v>54</v>
      </c>
      <c r="I4253" s="103"/>
    </row>
    <row r="4254" spans="1:9" x14ac:dyDescent="0.3">
      <c r="A4254" t="s">
        <v>2865</v>
      </c>
      <c r="B4254" t="s">
        <v>49</v>
      </c>
      <c r="C4254" t="s">
        <v>2586</v>
      </c>
      <c r="D4254" t="s">
        <v>54</v>
      </c>
      <c r="E4254" s="103">
        <v>9.0558695860447642E-3</v>
      </c>
      <c r="F4254" s="103">
        <v>678455</v>
      </c>
      <c r="G4254" s="103">
        <v>3</v>
      </c>
      <c r="H4254" t="s">
        <v>54</v>
      </c>
      <c r="I4254" s="103"/>
    </row>
    <row r="4255" spans="1:9" x14ac:dyDescent="0.3">
      <c r="A4255" t="s">
        <v>2866</v>
      </c>
      <c r="B4255" t="s">
        <v>50</v>
      </c>
      <c r="C4255" t="s">
        <v>2586</v>
      </c>
      <c r="D4255" t="s">
        <v>54</v>
      </c>
      <c r="E4255" s="103">
        <v>357.65040422725161</v>
      </c>
      <c r="F4255" s="103">
        <v>678455</v>
      </c>
      <c r="G4255" s="103">
        <v>3</v>
      </c>
      <c r="H4255" t="s">
        <v>54</v>
      </c>
      <c r="I4255" s="103"/>
    </row>
    <row r="4256" spans="1:9" x14ac:dyDescent="0.3">
      <c r="A4256" t="s">
        <v>2867</v>
      </c>
      <c r="B4256" t="s">
        <v>51</v>
      </c>
      <c r="C4256" t="s">
        <v>2586</v>
      </c>
      <c r="D4256" t="s">
        <v>40</v>
      </c>
      <c r="E4256" s="103">
        <v>8.7825786415084872E-2</v>
      </c>
      <c r="F4256" s="103">
        <v>678455</v>
      </c>
      <c r="G4256" s="103">
        <v>3</v>
      </c>
      <c r="H4256" t="s">
        <v>1078</v>
      </c>
      <c r="I4256" s="103"/>
    </row>
    <row r="4257" spans="1:9" x14ac:dyDescent="0.3">
      <c r="A4257" t="s">
        <v>6414</v>
      </c>
      <c r="B4257" t="s">
        <v>51</v>
      </c>
      <c r="C4257" t="s">
        <v>2586</v>
      </c>
      <c r="D4257" t="s">
        <v>5064</v>
      </c>
      <c r="E4257" s="103">
        <v>8.7825786415084872E-2</v>
      </c>
      <c r="F4257" s="103">
        <v>678455</v>
      </c>
      <c r="G4257" s="103">
        <v>3</v>
      </c>
      <c r="H4257" t="s">
        <v>1078</v>
      </c>
      <c r="I4257" s="103"/>
    </row>
    <row r="4258" spans="1:9" x14ac:dyDescent="0.3">
      <c r="A4258" t="s">
        <v>6415</v>
      </c>
      <c r="B4258" t="s">
        <v>51</v>
      </c>
      <c r="C4258" t="s">
        <v>2586</v>
      </c>
      <c r="D4258" t="s">
        <v>5065</v>
      </c>
      <c r="E4258" s="103">
        <v>8.7825786415084872E-2</v>
      </c>
      <c r="F4258" s="103">
        <v>678455</v>
      </c>
      <c r="G4258" s="103">
        <v>3</v>
      </c>
      <c r="H4258" t="s">
        <v>1078</v>
      </c>
      <c r="I4258" s="103"/>
    </row>
    <row r="4259" spans="1:9" x14ac:dyDescent="0.3">
      <c r="A4259" t="s">
        <v>6416</v>
      </c>
      <c r="B4259" t="s">
        <v>51</v>
      </c>
      <c r="C4259" t="s">
        <v>2586</v>
      </c>
      <c r="D4259" t="s">
        <v>5066</v>
      </c>
      <c r="E4259" s="103">
        <v>8.7825786415084872E-2</v>
      </c>
      <c r="F4259" s="103">
        <v>678455</v>
      </c>
      <c r="G4259" s="103">
        <v>3</v>
      </c>
      <c r="H4259" t="s">
        <v>1078</v>
      </c>
      <c r="I4259" s="103"/>
    </row>
    <row r="4260" spans="1:9" x14ac:dyDescent="0.3">
      <c r="A4260" t="s">
        <v>2868</v>
      </c>
      <c r="B4260" t="s">
        <v>51</v>
      </c>
      <c r="C4260" t="s">
        <v>2586</v>
      </c>
      <c r="D4260" t="s">
        <v>42</v>
      </c>
      <c r="E4260" s="103">
        <v>8.3528533942503272E-2</v>
      </c>
      <c r="F4260" s="103">
        <v>678455</v>
      </c>
      <c r="G4260" s="103">
        <v>3</v>
      </c>
      <c r="H4260" t="s">
        <v>1078</v>
      </c>
      <c r="I4260" s="103"/>
    </row>
    <row r="4261" spans="1:9" x14ac:dyDescent="0.3">
      <c r="A4261" t="s">
        <v>2869</v>
      </c>
      <c r="B4261" t="s">
        <v>51</v>
      </c>
      <c r="C4261" t="s">
        <v>2586</v>
      </c>
      <c r="D4261" t="s">
        <v>1763</v>
      </c>
      <c r="E4261" s="103">
        <v>7.9673045034710427E-2</v>
      </c>
      <c r="F4261" s="103">
        <v>678455</v>
      </c>
      <c r="G4261" s="103">
        <v>3</v>
      </c>
      <c r="H4261" t="s">
        <v>1078</v>
      </c>
      <c r="I4261" s="103"/>
    </row>
    <row r="4262" spans="1:9" x14ac:dyDescent="0.3">
      <c r="A4262" t="s">
        <v>2870</v>
      </c>
      <c r="B4262" t="s">
        <v>51</v>
      </c>
      <c r="C4262" t="s">
        <v>2586</v>
      </c>
      <c r="D4262" t="s">
        <v>1764</v>
      </c>
      <c r="E4262" s="103">
        <v>2.2354211626695302E-2</v>
      </c>
      <c r="F4262" s="103">
        <v>678455</v>
      </c>
      <c r="G4262" s="103">
        <v>3</v>
      </c>
      <c r="H4262" t="s">
        <v>1078</v>
      </c>
      <c r="I4262" s="103"/>
    </row>
    <row r="4263" spans="1:9" x14ac:dyDescent="0.3">
      <c r="A4263" t="s">
        <v>2871</v>
      </c>
      <c r="B4263" t="s">
        <v>51</v>
      </c>
      <c r="C4263" t="s">
        <v>2586</v>
      </c>
      <c r="D4263" t="s">
        <v>340</v>
      </c>
      <c r="E4263" s="103">
        <v>8.1721523926515355E-2</v>
      </c>
      <c r="F4263" s="103">
        <v>678455</v>
      </c>
      <c r="G4263" s="103">
        <v>3</v>
      </c>
      <c r="H4263" t="s">
        <v>1078</v>
      </c>
      <c r="I4263" s="103"/>
    </row>
    <row r="4264" spans="1:9" x14ac:dyDescent="0.3">
      <c r="A4264" t="s">
        <v>2872</v>
      </c>
      <c r="B4264" t="s">
        <v>51</v>
      </c>
      <c r="C4264" t="s">
        <v>2586</v>
      </c>
      <c r="D4264" t="s">
        <v>777</v>
      </c>
      <c r="E4264" s="103">
        <v>6.6623573253030657E-2</v>
      </c>
      <c r="F4264" s="103">
        <v>678455</v>
      </c>
      <c r="G4264" s="103">
        <v>3</v>
      </c>
      <c r="H4264" t="s">
        <v>1078</v>
      </c>
      <c r="I4264" s="103"/>
    </row>
    <row r="4265" spans="1:9" x14ac:dyDescent="0.3">
      <c r="A4265" t="s">
        <v>2873</v>
      </c>
      <c r="B4265" t="s">
        <v>51</v>
      </c>
      <c r="C4265" t="s">
        <v>2586</v>
      </c>
      <c r="D4265" t="s">
        <v>776</v>
      </c>
      <c r="E4265" s="103">
        <v>0.17046671447013892</v>
      </c>
      <c r="F4265" s="103">
        <v>678455</v>
      </c>
      <c r="G4265" s="103">
        <v>3</v>
      </c>
      <c r="H4265" t="s">
        <v>1078</v>
      </c>
      <c r="I4265" s="103"/>
    </row>
    <row r="4266" spans="1:9" x14ac:dyDescent="0.3">
      <c r="A4266" t="s">
        <v>3760</v>
      </c>
      <c r="B4266" t="s">
        <v>47</v>
      </c>
      <c r="C4266" t="s">
        <v>3115</v>
      </c>
      <c r="D4266" t="s">
        <v>54</v>
      </c>
      <c r="E4266" s="103">
        <v>900</v>
      </c>
      <c r="F4266" s="103">
        <v>678455</v>
      </c>
      <c r="G4266" s="103">
        <v>3</v>
      </c>
      <c r="H4266" t="s">
        <v>54</v>
      </c>
      <c r="I4266" s="103"/>
    </row>
    <row r="4267" spans="1:9" x14ac:dyDescent="0.3">
      <c r="A4267" t="s">
        <v>3761</v>
      </c>
      <c r="B4267" t="s">
        <v>48</v>
      </c>
      <c r="C4267" t="s">
        <v>3115</v>
      </c>
      <c r="D4267" t="s">
        <v>54</v>
      </c>
      <c r="E4267" s="103">
        <v>150000004.6875</v>
      </c>
      <c r="F4267" s="103">
        <v>678455</v>
      </c>
      <c r="G4267" s="103">
        <v>3</v>
      </c>
      <c r="H4267" t="s">
        <v>54</v>
      </c>
      <c r="I4267" s="103"/>
    </row>
    <row r="4268" spans="1:9" x14ac:dyDescent="0.3">
      <c r="A4268" t="s">
        <v>3762</v>
      </c>
      <c r="B4268" t="s">
        <v>49</v>
      </c>
      <c r="C4268" t="s">
        <v>3115</v>
      </c>
      <c r="D4268" t="s">
        <v>54</v>
      </c>
      <c r="E4268" s="103">
        <v>1.326543396393276E-3</v>
      </c>
      <c r="F4268" s="103">
        <v>678455</v>
      </c>
      <c r="G4268" s="103">
        <v>3</v>
      </c>
      <c r="H4268" t="s">
        <v>54</v>
      </c>
      <c r="I4268" s="103"/>
    </row>
    <row r="4269" spans="1:9" x14ac:dyDescent="0.3">
      <c r="A4269" t="s">
        <v>3763</v>
      </c>
      <c r="B4269" t="s">
        <v>50</v>
      </c>
      <c r="C4269" t="s">
        <v>3115</v>
      </c>
      <c r="D4269" t="s">
        <v>54</v>
      </c>
      <c r="E4269" s="103">
        <v>221.09057297462618</v>
      </c>
      <c r="F4269" s="103">
        <v>678455</v>
      </c>
      <c r="G4269" s="103">
        <v>3</v>
      </c>
      <c r="H4269" t="s">
        <v>54</v>
      </c>
      <c r="I4269" s="103"/>
    </row>
    <row r="4270" spans="1:9" x14ac:dyDescent="0.3">
      <c r="A4270" t="s">
        <v>3764</v>
      </c>
      <c r="B4270" t="s">
        <v>51</v>
      </c>
      <c r="C4270" t="s">
        <v>3115</v>
      </c>
      <c r="D4270" t="s">
        <v>40</v>
      </c>
      <c r="E4270" s="103">
        <v>0.33096609467773452</v>
      </c>
      <c r="F4270" s="103">
        <v>678455</v>
      </c>
      <c r="G4270" s="103">
        <v>3</v>
      </c>
      <c r="H4270" t="s">
        <v>1078</v>
      </c>
      <c r="I4270" s="103"/>
    </row>
    <row r="4271" spans="1:9" x14ac:dyDescent="0.3">
      <c r="A4271" t="s">
        <v>6417</v>
      </c>
      <c r="B4271" t="s">
        <v>51</v>
      </c>
      <c r="C4271" t="s">
        <v>3115</v>
      </c>
      <c r="D4271" t="s">
        <v>5064</v>
      </c>
      <c r="E4271" s="103">
        <v>0.33096609467773452</v>
      </c>
      <c r="F4271" s="103">
        <v>678455</v>
      </c>
      <c r="G4271" s="103">
        <v>3</v>
      </c>
      <c r="H4271" t="s">
        <v>1078</v>
      </c>
      <c r="I4271" s="103"/>
    </row>
    <row r="4272" spans="1:9" x14ac:dyDescent="0.3">
      <c r="A4272" t="s">
        <v>6418</v>
      </c>
      <c r="B4272" t="s">
        <v>51</v>
      </c>
      <c r="C4272" t="s">
        <v>3115</v>
      </c>
      <c r="D4272" t="s">
        <v>5065</v>
      </c>
      <c r="E4272" s="103">
        <v>0.33096609467773452</v>
      </c>
      <c r="F4272" s="103">
        <v>678455</v>
      </c>
      <c r="G4272" s="103">
        <v>3</v>
      </c>
      <c r="H4272" t="s">
        <v>1078</v>
      </c>
      <c r="I4272" s="103"/>
    </row>
    <row r="4273" spans="1:9" x14ac:dyDescent="0.3">
      <c r="A4273" t="s">
        <v>6419</v>
      </c>
      <c r="B4273" t="s">
        <v>51</v>
      </c>
      <c r="C4273" t="s">
        <v>3115</v>
      </c>
      <c r="D4273" t="s">
        <v>5066</v>
      </c>
      <c r="E4273" s="103">
        <v>0.33096609467773452</v>
      </c>
      <c r="F4273" s="103">
        <v>678455</v>
      </c>
      <c r="G4273" s="103">
        <v>3</v>
      </c>
      <c r="H4273" t="s">
        <v>1078</v>
      </c>
      <c r="I4273" s="103"/>
    </row>
    <row r="4274" spans="1:9" x14ac:dyDescent="0.3">
      <c r="A4274" t="s">
        <v>3765</v>
      </c>
      <c r="B4274" t="s">
        <v>51</v>
      </c>
      <c r="C4274" t="s">
        <v>3115</v>
      </c>
      <c r="D4274" t="s">
        <v>42</v>
      </c>
      <c r="E4274" s="103">
        <v>0.24164017575803998</v>
      </c>
      <c r="F4274" s="103">
        <v>678455</v>
      </c>
      <c r="G4274" s="103">
        <v>3</v>
      </c>
      <c r="H4274" t="s">
        <v>1078</v>
      </c>
      <c r="I4274" s="103"/>
    </row>
    <row r="4275" spans="1:9" x14ac:dyDescent="0.3">
      <c r="A4275" t="s">
        <v>3766</v>
      </c>
      <c r="B4275" t="s">
        <v>51</v>
      </c>
      <c r="C4275" t="s">
        <v>3115</v>
      </c>
      <c r="D4275" t="s">
        <v>1763</v>
      </c>
      <c r="E4275" s="103">
        <v>0.2468612396721768</v>
      </c>
      <c r="F4275" s="103">
        <v>678455</v>
      </c>
      <c r="G4275" s="103">
        <v>3</v>
      </c>
      <c r="H4275" t="s">
        <v>1078</v>
      </c>
      <c r="I4275" s="103"/>
    </row>
    <row r="4276" spans="1:9" x14ac:dyDescent="0.3">
      <c r="A4276" t="s">
        <v>3767</v>
      </c>
      <c r="B4276" t="s">
        <v>51</v>
      </c>
      <c r="C4276" t="s">
        <v>3115</v>
      </c>
      <c r="D4276" t="s">
        <v>1764</v>
      </c>
      <c r="E4276" s="103">
        <v>5.9067798577902696E-2</v>
      </c>
      <c r="F4276" s="103">
        <v>678455</v>
      </c>
      <c r="G4276" s="103">
        <v>3</v>
      </c>
      <c r="H4276" t="s">
        <v>1078</v>
      </c>
      <c r="I4276" s="103"/>
    </row>
    <row r="4277" spans="1:9" x14ac:dyDescent="0.3">
      <c r="A4277" t="s">
        <v>3768</v>
      </c>
      <c r="B4277" t="s">
        <v>51</v>
      </c>
      <c r="C4277" t="s">
        <v>3115</v>
      </c>
      <c r="D4277" t="s">
        <v>340</v>
      </c>
      <c r="E4277" s="103">
        <v>0.32464138164192841</v>
      </c>
      <c r="F4277" s="103">
        <v>678455</v>
      </c>
      <c r="G4277" s="103">
        <v>3</v>
      </c>
      <c r="H4277" t="s">
        <v>1078</v>
      </c>
      <c r="I4277" s="103"/>
    </row>
    <row r="4278" spans="1:9" x14ac:dyDescent="0.3">
      <c r="A4278" t="s">
        <v>3769</v>
      </c>
      <c r="B4278" t="s">
        <v>51</v>
      </c>
      <c r="C4278" t="s">
        <v>3115</v>
      </c>
      <c r="D4278" t="s">
        <v>777</v>
      </c>
      <c r="E4278" s="103">
        <v>0.26433020743048052</v>
      </c>
      <c r="F4278" s="103">
        <v>678455</v>
      </c>
      <c r="G4278" s="103">
        <v>3</v>
      </c>
      <c r="H4278" t="s">
        <v>1078</v>
      </c>
      <c r="I4278" s="103"/>
    </row>
    <row r="4279" spans="1:9" x14ac:dyDescent="0.3">
      <c r="A4279" t="s">
        <v>3770</v>
      </c>
      <c r="B4279" t="s">
        <v>51</v>
      </c>
      <c r="C4279" t="s">
        <v>3115</v>
      </c>
      <c r="D4279" t="s">
        <v>776</v>
      </c>
      <c r="E4279" s="103">
        <v>0.7089550592072722</v>
      </c>
      <c r="F4279" s="103">
        <v>678455</v>
      </c>
      <c r="G4279" s="103">
        <v>3</v>
      </c>
      <c r="H4279" t="s">
        <v>1078</v>
      </c>
      <c r="I4279" s="103"/>
    </row>
    <row r="4280" spans="1:9" x14ac:dyDescent="0.3">
      <c r="A4280" t="s">
        <v>3771</v>
      </c>
      <c r="B4280" t="s">
        <v>47</v>
      </c>
      <c r="C4280" t="s">
        <v>3100</v>
      </c>
      <c r="D4280" t="s">
        <v>54</v>
      </c>
      <c r="E4280" s="103">
        <v>83327</v>
      </c>
      <c r="F4280" s="103">
        <v>678455</v>
      </c>
      <c r="G4280" s="103">
        <v>3</v>
      </c>
      <c r="H4280" t="s">
        <v>54</v>
      </c>
      <c r="I4280" s="103"/>
    </row>
    <row r="4281" spans="1:9" x14ac:dyDescent="0.3">
      <c r="A4281" t="s">
        <v>3772</v>
      </c>
      <c r="B4281" t="s">
        <v>48</v>
      </c>
      <c r="C4281" t="s">
        <v>3100</v>
      </c>
      <c r="D4281" t="s">
        <v>54</v>
      </c>
      <c r="E4281" s="103">
        <v>16370332583.078125</v>
      </c>
      <c r="F4281" s="103">
        <v>678455</v>
      </c>
      <c r="G4281" s="103">
        <v>3</v>
      </c>
      <c r="H4281" t="s">
        <v>54</v>
      </c>
      <c r="I4281" s="103"/>
    </row>
    <row r="4282" spans="1:9" x14ac:dyDescent="0.3">
      <c r="A4282" t="s">
        <v>3773</v>
      </c>
      <c r="B4282" t="s">
        <v>49</v>
      </c>
      <c r="C4282" t="s">
        <v>3100</v>
      </c>
      <c r="D4282" t="s">
        <v>54</v>
      </c>
      <c r="E4282" s="103">
        <v>0.122818757323625</v>
      </c>
      <c r="F4282" s="103">
        <v>678455</v>
      </c>
      <c r="G4282" s="103">
        <v>3</v>
      </c>
      <c r="H4282" t="s">
        <v>54</v>
      </c>
      <c r="I4282" s="103"/>
    </row>
    <row r="4283" spans="1:9" x14ac:dyDescent="0.3">
      <c r="A4283" t="s">
        <v>3774</v>
      </c>
      <c r="B4283" t="s">
        <v>50</v>
      </c>
      <c r="C4283" t="s">
        <v>3100</v>
      </c>
      <c r="D4283" t="s">
        <v>54</v>
      </c>
      <c r="E4283" s="103">
        <v>24128.840649826627</v>
      </c>
      <c r="F4283" s="103">
        <v>678455</v>
      </c>
      <c r="G4283" s="103">
        <v>3</v>
      </c>
      <c r="H4283" t="s">
        <v>54</v>
      </c>
      <c r="I4283" s="103"/>
    </row>
    <row r="4284" spans="1:9" x14ac:dyDescent="0.3">
      <c r="A4284" t="s">
        <v>3775</v>
      </c>
      <c r="B4284" t="s">
        <v>51</v>
      </c>
      <c r="C4284" t="s">
        <v>3100</v>
      </c>
      <c r="D4284" t="s">
        <v>40</v>
      </c>
      <c r="E4284" s="103">
        <v>0.42700501582970313</v>
      </c>
      <c r="F4284" s="103">
        <v>678455</v>
      </c>
      <c r="G4284" s="103">
        <v>3</v>
      </c>
      <c r="H4284" t="s">
        <v>1078</v>
      </c>
      <c r="I4284" s="103"/>
    </row>
    <row r="4285" spans="1:9" x14ac:dyDescent="0.3">
      <c r="A4285" t="s">
        <v>6420</v>
      </c>
      <c r="B4285" t="s">
        <v>51</v>
      </c>
      <c r="C4285" t="s">
        <v>3100</v>
      </c>
      <c r="D4285" t="s">
        <v>5064</v>
      </c>
      <c r="E4285" s="103">
        <v>0.433443915931993</v>
      </c>
      <c r="F4285" s="103">
        <v>678455</v>
      </c>
      <c r="G4285" s="103">
        <v>3</v>
      </c>
      <c r="H4285" t="s">
        <v>1078</v>
      </c>
      <c r="I4285" s="103"/>
    </row>
    <row r="4286" spans="1:9" x14ac:dyDescent="0.3">
      <c r="A4286" t="s">
        <v>6421</v>
      </c>
      <c r="B4286" t="s">
        <v>51</v>
      </c>
      <c r="C4286" t="s">
        <v>3100</v>
      </c>
      <c r="D4286" t="s">
        <v>5065</v>
      </c>
      <c r="E4286" s="103">
        <v>0.42700501582970313</v>
      </c>
      <c r="F4286" s="103">
        <v>678455</v>
      </c>
      <c r="G4286" s="103">
        <v>3</v>
      </c>
      <c r="H4286" t="s">
        <v>1078</v>
      </c>
      <c r="I4286" s="103"/>
    </row>
    <row r="4287" spans="1:9" x14ac:dyDescent="0.3">
      <c r="A4287" t="s">
        <v>6422</v>
      </c>
      <c r="B4287" t="s">
        <v>51</v>
      </c>
      <c r="C4287" t="s">
        <v>3100</v>
      </c>
      <c r="D4287" t="s">
        <v>5066</v>
      </c>
      <c r="E4287" s="103">
        <v>0.43338567773321801</v>
      </c>
      <c r="F4287" s="103">
        <v>678455</v>
      </c>
      <c r="G4287" s="103">
        <v>3</v>
      </c>
      <c r="H4287" t="s">
        <v>1078</v>
      </c>
      <c r="I4287" s="103"/>
    </row>
    <row r="4288" spans="1:9" x14ac:dyDescent="0.3">
      <c r="A4288" t="s">
        <v>3776</v>
      </c>
      <c r="B4288" t="s">
        <v>51</v>
      </c>
      <c r="C4288" t="s">
        <v>3100</v>
      </c>
      <c r="D4288" t="s">
        <v>42</v>
      </c>
      <c r="E4288" s="103">
        <v>0.41333679785075667</v>
      </c>
      <c r="F4288" s="103">
        <v>678455</v>
      </c>
      <c r="G4288" s="103">
        <v>3</v>
      </c>
      <c r="H4288" t="s">
        <v>1078</v>
      </c>
      <c r="I4288" s="103"/>
    </row>
    <row r="4289" spans="1:9" x14ac:dyDescent="0.3">
      <c r="A4289" t="s">
        <v>3777</v>
      </c>
      <c r="B4289" t="s">
        <v>51</v>
      </c>
      <c r="C4289" t="s">
        <v>3100</v>
      </c>
      <c r="D4289" t="s">
        <v>1763</v>
      </c>
      <c r="E4289" s="103">
        <v>0.43332454279327037</v>
      </c>
      <c r="F4289" s="103">
        <v>678455</v>
      </c>
      <c r="G4289" s="103">
        <v>3</v>
      </c>
      <c r="H4289" t="s">
        <v>1078</v>
      </c>
      <c r="I4289" s="103"/>
    </row>
    <row r="4290" spans="1:9" x14ac:dyDescent="0.3">
      <c r="A4290" t="s">
        <v>3778</v>
      </c>
      <c r="B4290" t="s">
        <v>51</v>
      </c>
      <c r="C4290" t="s">
        <v>3100</v>
      </c>
      <c r="D4290" t="s">
        <v>1764</v>
      </c>
      <c r="E4290" s="103">
        <v>0.12632278299605817</v>
      </c>
      <c r="F4290" s="103">
        <v>678455</v>
      </c>
      <c r="G4290" s="103">
        <v>3</v>
      </c>
      <c r="H4290" t="s">
        <v>1078</v>
      </c>
      <c r="I4290" s="103"/>
    </row>
    <row r="4291" spans="1:9" x14ac:dyDescent="0.3">
      <c r="A4291" t="s">
        <v>3779</v>
      </c>
      <c r="B4291" t="s">
        <v>51</v>
      </c>
      <c r="C4291" t="s">
        <v>3100</v>
      </c>
      <c r="D4291" t="s">
        <v>340</v>
      </c>
      <c r="E4291" s="103">
        <v>0.41613122440710604</v>
      </c>
      <c r="F4291" s="103">
        <v>678455</v>
      </c>
      <c r="G4291" s="103">
        <v>3</v>
      </c>
      <c r="H4291" t="s">
        <v>1078</v>
      </c>
      <c r="I4291" s="103"/>
    </row>
    <row r="4292" spans="1:9" x14ac:dyDescent="0.3">
      <c r="A4292" t="s">
        <v>3780</v>
      </c>
      <c r="B4292" t="s">
        <v>51</v>
      </c>
      <c r="C4292" t="s">
        <v>3100</v>
      </c>
      <c r="D4292" t="s">
        <v>777</v>
      </c>
      <c r="E4292" s="103">
        <v>0.37722984101738216</v>
      </c>
      <c r="F4292" s="103">
        <v>678455</v>
      </c>
      <c r="G4292" s="103">
        <v>3</v>
      </c>
      <c r="H4292" t="s">
        <v>1078</v>
      </c>
      <c r="I4292" s="103"/>
    </row>
    <row r="4293" spans="1:9" x14ac:dyDescent="0.3">
      <c r="A4293" t="s">
        <v>3781</v>
      </c>
      <c r="B4293" t="s">
        <v>51</v>
      </c>
      <c r="C4293" t="s">
        <v>3100</v>
      </c>
      <c r="D4293" t="s">
        <v>776</v>
      </c>
      <c r="E4293" s="103">
        <v>0.87636661277020522</v>
      </c>
      <c r="F4293" s="103">
        <v>678455</v>
      </c>
      <c r="G4293" s="103">
        <v>3</v>
      </c>
      <c r="H4293" t="s">
        <v>1078</v>
      </c>
      <c r="I4293" s="103"/>
    </row>
    <row r="4294" spans="1:9" x14ac:dyDescent="0.3">
      <c r="A4294" t="s">
        <v>122</v>
      </c>
      <c r="B4294" t="s">
        <v>47</v>
      </c>
      <c r="C4294" t="s">
        <v>58</v>
      </c>
      <c r="D4294" t="s">
        <v>54</v>
      </c>
      <c r="E4294" s="103">
        <v>0</v>
      </c>
      <c r="F4294" s="103">
        <v>678455</v>
      </c>
      <c r="G4294" s="103">
        <v>3</v>
      </c>
      <c r="H4294" t="s">
        <v>54</v>
      </c>
      <c r="I4294" s="103"/>
    </row>
    <row r="4295" spans="1:9" x14ac:dyDescent="0.3">
      <c r="A4295" t="s">
        <v>123</v>
      </c>
      <c r="B4295" t="s">
        <v>48</v>
      </c>
      <c r="C4295" t="s">
        <v>58</v>
      </c>
      <c r="D4295" t="s">
        <v>54</v>
      </c>
      <c r="E4295" s="103">
        <v>0</v>
      </c>
      <c r="F4295" s="103">
        <v>678455</v>
      </c>
      <c r="G4295" s="103">
        <v>3</v>
      </c>
      <c r="H4295" t="s">
        <v>54</v>
      </c>
      <c r="I4295" s="103"/>
    </row>
    <row r="4296" spans="1:9" x14ac:dyDescent="0.3">
      <c r="A4296" t="s">
        <v>124</v>
      </c>
      <c r="B4296" t="s">
        <v>49</v>
      </c>
      <c r="C4296" t="s">
        <v>58</v>
      </c>
      <c r="D4296" t="s">
        <v>54</v>
      </c>
      <c r="E4296" s="103">
        <v>0</v>
      </c>
      <c r="F4296" s="103">
        <v>678455</v>
      </c>
      <c r="G4296" s="103">
        <v>3</v>
      </c>
      <c r="H4296" t="s">
        <v>54</v>
      </c>
      <c r="I4296" s="103"/>
    </row>
    <row r="4297" spans="1:9" x14ac:dyDescent="0.3">
      <c r="A4297" t="s">
        <v>125</v>
      </c>
      <c r="B4297" t="s">
        <v>50</v>
      </c>
      <c r="C4297" t="s">
        <v>58</v>
      </c>
      <c r="D4297" t="s">
        <v>54</v>
      </c>
      <c r="E4297" s="103">
        <v>0</v>
      </c>
      <c r="F4297" s="103">
        <v>678455</v>
      </c>
      <c r="G4297" s="103">
        <v>3</v>
      </c>
      <c r="H4297" t="s">
        <v>54</v>
      </c>
      <c r="I4297" s="103"/>
    </row>
    <row r="4298" spans="1:9" x14ac:dyDescent="0.3">
      <c r="A4298" t="s">
        <v>3782</v>
      </c>
      <c r="B4298" t="s">
        <v>47</v>
      </c>
      <c r="C4298" t="s">
        <v>3102</v>
      </c>
      <c r="D4298" t="s">
        <v>54</v>
      </c>
      <c r="E4298" s="103">
        <v>482868</v>
      </c>
      <c r="F4298" s="103">
        <v>678455</v>
      </c>
      <c r="G4298" s="103">
        <v>3</v>
      </c>
      <c r="H4298" t="s">
        <v>54</v>
      </c>
      <c r="I4298" s="103"/>
    </row>
    <row r="4299" spans="1:9" x14ac:dyDescent="0.3">
      <c r="A4299" t="s">
        <v>3783</v>
      </c>
      <c r="B4299" t="s">
        <v>48</v>
      </c>
      <c r="C4299" t="s">
        <v>3102</v>
      </c>
      <c r="D4299" t="s">
        <v>54</v>
      </c>
      <c r="E4299" s="103">
        <v>163854765294.125</v>
      </c>
      <c r="F4299" s="103">
        <v>678455</v>
      </c>
      <c r="G4299" s="103">
        <v>3</v>
      </c>
      <c r="H4299" t="s">
        <v>54</v>
      </c>
      <c r="I4299" s="103"/>
    </row>
    <row r="4300" spans="1:9" x14ac:dyDescent="0.3">
      <c r="A4300" t="s">
        <v>3784</v>
      </c>
      <c r="B4300" t="s">
        <v>49</v>
      </c>
      <c r="C4300" t="s">
        <v>3102</v>
      </c>
      <c r="D4300" t="s">
        <v>54</v>
      </c>
      <c r="E4300" s="103">
        <v>0.71171706303292037</v>
      </c>
      <c r="F4300" s="103">
        <v>678455</v>
      </c>
      <c r="G4300" s="103">
        <v>3</v>
      </c>
      <c r="H4300" t="s">
        <v>54</v>
      </c>
      <c r="I4300" s="103"/>
    </row>
    <row r="4301" spans="1:9" x14ac:dyDescent="0.3">
      <c r="A4301" t="s">
        <v>3785</v>
      </c>
      <c r="B4301" t="s">
        <v>50</v>
      </c>
      <c r="C4301" t="s">
        <v>3102</v>
      </c>
      <c r="D4301" t="s">
        <v>54</v>
      </c>
      <c r="E4301" s="103">
        <v>241511.61874276851</v>
      </c>
      <c r="F4301" s="103">
        <v>678455</v>
      </c>
      <c r="G4301" s="103">
        <v>3</v>
      </c>
      <c r="H4301" t="s">
        <v>54</v>
      </c>
      <c r="I4301" s="103"/>
    </row>
    <row r="4302" spans="1:9" x14ac:dyDescent="0.3">
      <c r="A4302" t="s">
        <v>3786</v>
      </c>
      <c r="B4302" t="s">
        <v>51</v>
      </c>
      <c r="C4302" t="s">
        <v>3102</v>
      </c>
      <c r="D4302" t="s">
        <v>40</v>
      </c>
      <c r="E4302" s="103">
        <v>0.74176035905496418</v>
      </c>
      <c r="F4302" s="103">
        <v>678455</v>
      </c>
      <c r="G4302" s="103">
        <v>3</v>
      </c>
      <c r="H4302" t="s">
        <v>1078</v>
      </c>
      <c r="I4302" s="103"/>
    </row>
    <row r="4303" spans="1:9" x14ac:dyDescent="0.3">
      <c r="A4303" t="s">
        <v>6423</v>
      </c>
      <c r="B4303" t="s">
        <v>51</v>
      </c>
      <c r="C4303" t="s">
        <v>3102</v>
      </c>
      <c r="D4303" t="s">
        <v>5064</v>
      </c>
      <c r="E4303" s="103">
        <v>0.74902033374469745</v>
      </c>
      <c r="F4303" s="103">
        <v>678455</v>
      </c>
      <c r="G4303" s="103">
        <v>3</v>
      </c>
      <c r="H4303" t="s">
        <v>1078</v>
      </c>
      <c r="I4303" s="103"/>
    </row>
    <row r="4304" spans="1:9" x14ac:dyDescent="0.3">
      <c r="A4304" t="s">
        <v>6424</v>
      </c>
      <c r="B4304" t="s">
        <v>51</v>
      </c>
      <c r="C4304" t="s">
        <v>3102</v>
      </c>
      <c r="D4304" t="s">
        <v>5065</v>
      </c>
      <c r="E4304" s="103">
        <v>0.74176035905496418</v>
      </c>
      <c r="F4304" s="103">
        <v>678455</v>
      </c>
      <c r="G4304" s="103">
        <v>3</v>
      </c>
      <c r="H4304" t="s">
        <v>1078</v>
      </c>
      <c r="I4304" s="103"/>
    </row>
    <row r="4305" spans="1:9" x14ac:dyDescent="0.3">
      <c r="A4305" t="s">
        <v>6425</v>
      </c>
      <c r="B4305" t="s">
        <v>51</v>
      </c>
      <c r="C4305" t="s">
        <v>3102</v>
      </c>
      <c r="D4305" t="s">
        <v>5066</v>
      </c>
      <c r="E4305" s="103">
        <v>0.74882643400174076</v>
      </c>
      <c r="F4305" s="103">
        <v>678455</v>
      </c>
      <c r="G4305" s="103">
        <v>3</v>
      </c>
      <c r="H4305" t="s">
        <v>1078</v>
      </c>
      <c r="I4305" s="103"/>
    </row>
    <row r="4306" spans="1:9" x14ac:dyDescent="0.3">
      <c r="A4306" t="s">
        <v>3787</v>
      </c>
      <c r="B4306" t="s">
        <v>51</v>
      </c>
      <c r="C4306" t="s">
        <v>3102</v>
      </c>
      <c r="D4306" t="s">
        <v>42</v>
      </c>
      <c r="E4306" s="103">
        <v>0.71430291866272722</v>
      </c>
      <c r="F4306" s="103">
        <v>678455</v>
      </c>
      <c r="G4306" s="103">
        <v>3</v>
      </c>
      <c r="H4306" t="s">
        <v>1078</v>
      </c>
      <c r="I4306" s="103"/>
    </row>
    <row r="4307" spans="1:9" x14ac:dyDescent="0.3">
      <c r="A4307" t="s">
        <v>3788</v>
      </c>
      <c r="B4307" t="s">
        <v>51</v>
      </c>
      <c r="C4307" t="s">
        <v>3102</v>
      </c>
      <c r="D4307" t="s">
        <v>1763</v>
      </c>
      <c r="E4307" s="103">
        <v>0.74593296329440262</v>
      </c>
      <c r="F4307" s="103">
        <v>678455</v>
      </c>
      <c r="G4307" s="103">
        <v>3</v>
      </c>
      <c r="H4307" t="s">
        <v>1078</v>
      </c>
      <c r="I4307" s="103"/>
    </row>
    <row r="4308" spans="1:9" x14ac:dyDescent="0.3">
      <c r="A4308" t="s">
        <v>3789</v>
      </c>
      <c r="B4308" t="s">
        <v>51</v>
      </c>
      <c r="C4308" t="s">
        <v>3102</v>
      </c>
      <c r="D4308" t="s">
        <v>1764</v>
      </c>
      <c r="E4308" s="103">
        <v>0.24404631626311266</v>
      </c>
      <c r="F4308" s="103">
        <v>678455</v>
      </c>
      <c r="G4308" s="103">
        <v>3</v>
      </c>
      <c r="H4308" t="s">
        <v>1078</v>
      </c>
      <c r="I4308" s="103"/>
    </row>
    <row r="4309" spans="1:9" x14ac:dyDescent="0.3">
      <c r="A4309" t="s">
        <v>3790</v>
      </c>
      <c r="B4309" t="s">
        <v>51</v>
      </c>
      <c r="C4309" t="s">
        <v>3102</v>
      </c>
      <c r="D4309" t="s">
        <v>340</v>
      </c>
      <c r="E4309" s="103">
        <v>0.70650005547015682</v>
      </c>
      <c r="F4309" s="103">
        <v>678455</v>
      </c>
      <c r="G4309" s="103">
        <v>3</v>
      </c>
      <c r="H4309" t="s">
        <v>1078</v>
      </c>
      <c r="I4309" s="103"/>
    </row>
    <row r="4310" spans="1:9" x14ac:dyDescent="0.3">
      <c r="A4310" t="s">
        <v>3791</v>
      </c>
      <c r="B4310" t="s">
        <v>51</v>
      </c>
      <c r="C4310" t="s">
        <v>3102</v>
      </c>
      <c r="D4310" t="s">
        <v>777</v>
      </c>
      <c r="E4310" s="103">
        <v>0.65082852339251318</v>
      </c>
      <c r="F4310" s="103">
        <v>678455</v>
      </c>
      <c r="G4310" s="103">
        <v>3</v>
      </c>
      <c r="H4310" t="s">
        <v>1078</v>
      </c>
      <c r="I4310" s="103"/>
    </row>
    <row r="4311" spans="1:9" x14ac:dyDescent="0.3">
      <c r="A4311" t="s">
        <v>3792</v>
      </c>
      <c r="B4311" t="s">
        <v>51</v>
      </c>
      <c r="C4311" t="s">
        <v>3102</v>
      </c>
      <c r="D4311" t="s">
        <v>776</v>
      </c>
      <c r="E4311" s="103">
        <v>1.5132540240554841</v>
      </c>
      <c r="F4311" s="103">
        <v>678455</v>
      </c>
      <c r="G4311" s="103">
        <v>3</v>
      </c>
      <c r="H4311" t="s">
        <v>1078</v>
      </c>
      <c r="I4311" s="103"/>
    </row>
    <row r="4312" spans="1:9" x14ac:dyDescent="0.3">
      <c r="A4312" t="s">
        <v>3793</v>
      </c>
      <c r="B4312" t="s">
        <v>47</v>
      </c>
      <c r="C4312" t="s">
        <v>3104</v>
      </c>
      <c r="D4312" t="s">
        <v>54</v>
      </c>
      <c r="E4312" s="103">
        <v>149064</v>
      </c>
      <c r="F4312" s="103">
        <v>678455</v>
      </c>
      <c r="G4312" s="103">
        <v>3</v>
      </c>
      <c r="H4312" t="s">
        <v>54</v>
      </c>
      <c r="I4312" s="103"/>
    </row>
    <row r="4313" spans="1:9" x14ac:dyDescent="0.3">
      <c r="A4313" t="s">
        <v>3794</v>
      </c>
      <c r="B4313" t="s">
        <v>48</v>
      </c>
      <c r="C4313" t="s">
        <v>3104</v>
      </c>
      <c r="D4313" t="s">
        <v>54</v>
      </c>
      <c r="E4313" s="103">
        <v>61617468572.71875</v>
      </c>
      <c r="F4313" s="103">
        <v>678455</v>
      </c>
      <c r="G4313" s="103">
        <v>3</v>
      </c>
      <c r="H4313" t="s">
        <v>54</v>
      </c>
      <c r="I4313" s="103"/>
    </row>
    <row r="4314" spans="1:9" x14ac:dyDescent="0.3">
      <c r="A4314" t="s">
        <v>3795</v>
      </c>
      <c r="B4314" t="s">
        <v>49</v>
      </c>
      <c r="C4314" t="s">
        <v>3104</v>
      </c>
      <c r="D4314" t="s">
        <v>54</v>
      </c>
      <c r="E4314" s="103">
        <v>0.21971096093329698</v>
      </c>
      <c r="F4314" s="103">
        <v>678455</v>
      </c>
      <c r="G4314" s="103">
        <v>3</v>
      </c>
      <c r="H4314" t="s">
        <v>54</v>
      </c>
      <c r="I4314" s="103"/>
    </row>
    <row r="4315" spans="1:9" x14ac:dyDescent="0.3">
      <c r="A4315" t="s">
        <v>3796</v>
      </c>
      <c r="B4315" t="s">
        <v>50</v>
      </c>
      <c r="C4315" t="s">
        <v>3104</v>
      </c>
      <c r="D4315" t="s">
        <v>54</v>
      </c>
      <c r="E4315" s="103">
        <v>90820.273375122517</v>
      </c>
      <c r="F4315" s="103">
        <v>678455</v>
      </c>
      <c r="G4315" s="103">
        <v>3</v>
      </c>
      <c r="H4315" t="s">
        <v>54</v>
      </c>
      <c r="I4315" s="103"/>
    </row>
    <row r="4316" spans="1:9" x14ac:dyDescent="0.3">
      <c r="A4316" t="s">
        <v>3797</v>
      </c>
      <c r="B4316" t="s">
        <v>51</v>
      </c>
      <c r="C4316" t="s">
        <v>3104</v>
      </c>
      <c r="D4316" t="s">
        <v>40</v>
      </c>
      <c r="E4316" s="103">
        <v>0.89254170168800018</v>
      </c>
      <c r="F4316" s="103">
        <v>678455</v>
      </c>
      <c r="G4316" s="103">
        <v>3</v>
      </c>
      <c r="H4316" t="s">
        <v>1078</v>
      </c>
      <c r="I4316" s="103"/>
    </row>
    <row r="4317" spans="1:9" x14ac:dyDescent="0.3">
      <c r="A4317" t="s">
        <v>6426</v>
      </c>
      <c r="B4317" t="s">
        <v>51</v>
      </c>
      <c r="C4317" t="s">
        <v>3104</v>
      </c>
      <c r="D4317" t="s">
        <v>5064</v>
      </c>
      <c r="E4317" s="103">
        <v>0.90568487411900322</v>
      </c>
      <c r="F4317" s="103">
        <v>678455</v>
      </c>
      <c r="G4317" s="103">
        <v>3</v>
      </c>
      <c r="H4317" t="s">
        <v>1078</v>
      </c>
      <c r="I4317" s="103"/>
    </row>
    <row r="4318" spans="1:9" x14ac:dyDescent="0.3">
      <c r="A4318" t="s">
        <v>6427</v>
      </c>
      <c r="B4318" t="s">
        <v>51</v>
      </c>
      <c r="C4318" t="s">
        <v>3104</v>
      </c>
      <c r="D4318" t="s">
        <v>5065</v>
      </c>
      <c r="E4318" s="103">
        <v>0.89254170168800018</v>
      </c>
      <c r="F4318" s="103">
        <v>678455</v>
      </c>
      <c r="G4318" s="103">
        <v>3</v>
      </c>
      <c r="H4318" t="s">
        <v>1078</v>
      </c>
      <c r="I4318" s="103"/>
    </row>
    <row r="4319" spans="1:9" x14ac:dyDescent="0.3">
      <c r="A4319" t="s">
        <v>6428</v>
      </c>
      <c r="B4319" t="s">
        <v>51</v>
      </c>
      <c r="C4319" t="s">
        <v>3104</v>
      </c>
      <c r="D4319" t="s">
        <v>5066</v>
      </c>
      <c r="E4319" s="103">
        <v>0.90564761160753271</v>
      </c>
      <c r="F4319" s="103">
        <v>678455</v>
      </c>
      <c r="G4319" s="103">
        <v>3</v>
      </c>
      <c r="H4319" t="s">
        <v>1078</v>
      </c>
      <c r="I4319" s="103"/>
    </row>
    <row r="4320" spans="1:9" x14ac:dyDescent="0.3">
      <c r="A4320" t="s">
        <v>3798</v>
      </c>
      <c r="B4320" t="s">
        <v>51</v>
      </c>
      <c r="C4320" t="s">
        <v>3104</v>
      </c>
      <c r="D4320" t="s">
        <v>42</v>
      </c>
      <c r="E4320" s="103">
        <v>0.87083674729150695</v>
      </c>
      <c r="F4320" s="103">
        <v>678455</v>
      </c>
      <c r="G4320" s="103">
        <v>3</v>
      </c>
      <c r="H4320" t="s">
        <v>1078</v>
      </c>
      <c r="I4320" s="103"/>
    </row>
    <row r="4321" spans="1:9" x14ac:dyDescent="0.3">
      <c r="A4321" t="s">
        <v>3799</v>
      </c>
      <c r="B4321" t="s">
        <v>51</v>
      </c>
      <c r="C4321" t="s">
        <v>3104</v>
      </c>
      <c r="D4321" t="s">
        <v>1763</v>
      </c>
      <c r="E4321" s="103">
        <v>0.91407863243554444</v>
      </c>
      <c r="F4321" s="103">
        <v>678455</v>
      </c>
      <c r="G4321" s="103">
        <v>3</v>
      </c>
      <c r="H4321" t="s">
        <v>1078</v>
      </c>
      <c r="I4321" s="103"/>
    </row>
    <row r="4322" spans="1:9" x14ac:dyDescent="0.3">
      <c r="A4322" t="s">
        <v>3800</v>
      </c>
      <c r="B4322" t="s">
        <v>51</v>
      </c>
      <c r="C4322" t="s">
        <v>3104</v>
      </c>
      <c r="D4322" t="s">
        <v>1764</v>
      </c>
      <c r="E4322" s="103">
        <v>0.25691556390715625</v>
      </c>
      <c r="F4322" s="103">
        <v>678455</v>
      </c>
      <c r="G4322" s="103">
        <v>3</v>
      </c>
      <c r="H4322" t="s">
        <v>1078</v>
      </c>
      <c r="I4322" s="103"/>
    </row>
    <row r="4323" spans="1:9" x14ac:dyDescent="0.3">
      <c r="A4323" t="s">
        <v>3801</v>
      </c>
      <c r="B4323" t="s">
        <v>51</v>
      </c>
      <c r="C4323" t="s">
        <v>3104</v>
      </c>
      <c r="D4323" t="s">
        <v>340</v>
      </c>
      <c r="E4323" s="103">
        <v>0.86054865246503243</v>
      </c>
      <c r="F4323" s="103">
        <v>678455</v>
      </c>
      <c r="G4323" s="103">
        <v>3</v>
      </c>
      <c r="H4323" t="s">
        <v>1078</v>
      </c>
      <c r="I4323" s="103"/>
    </row>
    <row r="4324" spans="1:9" x14ac:dyDescent="0.3">
      <c r="A4324" t="s">
        <v>3802</v>
      </c>
      <c r="B4324" t="s">
        <v>51</v>
      </c>
      <c r="C4324" t="s">
        <v>3104</v>
      </c>
      <c r="D4324" t="s">
        <v>777</v>
      </c>
      <c r="E4324" s="103">
        <v>0.79477033044629697</v>
      </c>
      <c r="F4324" s="103">
        <v>678455</v>
      </c>
      <c r="G4324" s="103">
        <v>3</v>
      </c>
      <c r="H4324" t="s">
        <v>1078</v>
      </c>
      <c r="I4324" s="103"/>
    </row>
    <row r="4325" spans="1:9" x14ac:dyDescent="0.3">
      <c r="A4325" t="s">
        <v>3803</v>
      </c>
      <c r="B4325" t="s">
        <v>51</v>
      </c>
      <c r="C4325" t="s">
        <v>3104</v>
      </c>
      <c r="D4325" t="s">
        <v>776</v>
      </c>
      <c r="E4325" s="103">
        <v>1.8445861620724437</v>
      </c>
      <c r="F4325" s="103">
        <v>678455</v>
      </c>
      <c r="G4325" s="103">
        <v>3</v>
      </c>
      <c r="H4325" t="s">
        <v>1078</v>
      </c>
      <c r="I4325" s="103"/>
    </row>
    <row r="4326" spans="1:9" x14ac:dyDescent="0.3">
      <c r="A4326" t="s">
        <v>3804</v>
      </c>
      <c r="B4326" t="s">
        <v>47</v>
      </c>
      <c r="C4326" t="s">
        <v>3106</v>
      </c>
      <c r="D4326" t="s">
        <v>54</v>
      </c>
      <c r="E4326" s="103">
        <v>9361</v>
      </c>
      <c r="F4326" s="103">
        <v>678455</v>
      </c>
      <c r="G4326" s="103">
        <v>3</v>
      </c>
      <c r="H4326" t="s">
        <v>54</v>
      </c>
      <c r="I4326" s="103"/>
    </row>
    <row r="4327" spans="1:9" x14ac:dyDescent="0.3">
      <c r="A4327" t="s">
        <v>3805</v>
      </c>
      <c r="B4327" t="s">
        <v>48</v>
      </c>
      <c r="C4327" t="s">
        <v>3106</v>
      </c>
      <c r="D4327" t="s">
        <v>54</v>
      </c>
      <c r="E4327" s="103">
        <v>9505108055.0625</v>
      </c>
      <c r="F4327" s="103">
        <v>678455</v>
      </c>
      <c r="G4327" s="103">
        <v>3</v>
      </c>
      <c r="H4327" t="s">
        <v>54</v>
      </c>
      <c r="I4327" s="103"/>
    </row>
    <row r="4328" spans="1:9" x14ac:dyDescent="0.3">
      <c r="A4328" t="s">
        <v>3806</v>
      </c>
      <c r="B4328" t="s">
        <v>49</v>
      </c>
      <c r="C4328" t="s">
        <v>3106</v>
      </c>
      <c r="D4328" t="s">
        <v>54</v>
      </c>
      <c r="E4328" s="103">
        <v>1.3797525259597173E-2</v>
      </c>
      <c r="F4328" s="103">
        <v>678455</v>
      </c>
      <c r="G4328" s="103">
        <v>3</v>
      </c>
      <c r="H4328" t="s">
        <v>54</v>
      </c>
      <c r="I4328" s="103"/>
    </row>
    <row r="4329" spans="1:9" x14ac:dyDescent="0.3">
      <c r="A4329" t="s">
        <v>3807</v>
      </c>
      <c r="B4329" t="s">
        <v>50</v>
      </c>
      <c r="C4329" t="s">
        <v>3106</v>
      </c>
      <c r="D4329" t="s">
        <v>54</v>
      </c>
      <c r="E4329" s="103">
        <v>14009.931469386327</v>
      </c>
      <c r="F4329" s="103">
        <v>678455</v>
      </c>
      <c r="G4329" s="103">
        <v>3</v>
      </c>
      <c r="H4329" t="s">
        <v>54</v>
      </c>
      <c r="I4329" s="103"/>
    </row>
    <row r="4330" spans="1:9" x14ac:dyDescent="0.3">
      <c r="A4330" t="s">
        <v>3808</v>
      </c>
      <c r="B4330" t="s">
        <v>51</v>
      </c>
      <c r="C4330" t="s">
        <v>3106</v>
      </c>
      <c r="D4330" t="s">
        <v>40</v>
      </c>
      <c r="E4330" s="103">
        <v>2.2943889322095088</v>
      </c>
      <c r="F4330" s="103">
        <v>678455</v>
      </c>
      <c r="G4330" s="103">
        <v>3</v>
      </c>
      <c r="H4330" t="s">
        <v>1078</v>
      </c>
      <c r="I4330" s="103"/>
    </row>
    <row r="4331" spans="1:9" x14ac:dyDescent="0.3">
      <c r="A4331" t="s">
        <v>6429</v>
      </c>
      <c r="B4331" t="s">
        <v>51</v>
      </c>
      <c r="C4331" t="s">
        <v>3106</v>
      </c>
      <c r="D4331" t="s">
        <v>5064</v>
      </c>
      <c r="E4331" s="103">
        <v>2.2943889322095088</v>
      </c>
      <c r="F4331" s="103">
        <v>678455</v>
      </c>
      <c r="G4331" s="103">
        <v>3</v>
      </c>
      <c r="H4331" t="s">
        <v>1078</v>
      </c>
      <c r="I4331" s="103"/>
    </row>
    <row r="4332" spans="1:9" x14ac:dyDescent="0.3">
      <c r="A4332" t="s">
        <v>6430</v>
      </c>
      <c r="B4332" t="s">
        <v>51</v>
      </c>
      <c r="C4332" t="s">
        <v>3106</v>
      </c>
      <c r="D4332" t="s">
        <v>5065</v>
      </c>
      <c r="E4332" s="103">
        <v>2.2943889322095088</v>
      </c>
      <c r="F4332" s="103">
        <v>678455</v>
      </c>
      <c r="G4332" s="103">
        <v>3</v>
      </c>
      <c r="H4332" t="s">
        <v>1078</v>
      </c>
      <c r="I4332" s="103"/>
    </row>
    <row r="4333" spans="1:9" x14ac:dyDescent="0.3">
      <c r="A4333" t="s">
        <v>6431</v>
      </c>
      <c r="B4333" t="s">
        <v>51</v>
      </c>
      <c r="C4333" t="s">
        <v>3106</v>
      </c>
      <c r="D4333" t="s">
        <v>5066</v>
      </c>
      <c r="E4333" s="103">
        <v>2.2943889322095088</v>
      </c>
      <c r="F4333" s="103">
        <v>678455</v>
      </c>
      <c r="G4333" s="103">
        <v>3</v>
      </c>
      <c r="H4333" t="s">
        <v>1078</v>
      </c>
      <c r="I4333" s="103"/>
    </row>
    <row r="4334" spans="1:9" x14ac:dyDescent="0.3">
      <c r="A4334" t="s">
        <v>3809</v>
      </c>
      <c r="B4334" t="s">
        <v>51</v>
      </c>
      <c r="C4334" t="s">
        <v>3106</v>
      </c>
      <c r="D4334" t="s">
        <v>42</v>
      </c>
      <c r="E4334" s="103">
        <v>2.1722731817967196</v>
      </c>
      <c r="F4334" s="103">
        <v>678455</v>
      </c>
      <c r="G4334" s="103">
        <v>3</v>
      </c>
      <c r="H4334" t="s">
        <v>1078</v>
      </c>
      <c r="I4334" s="103"/>
    </row>
    <row r="4335" spans="1:9" x14ac:dyDescent="0.3">
      <c r="A4335" t="s">
        <v>3810</v>
      </c>
      <c r="B4335" t="s">
        <v>51</v>
      </c>
      <c r="C4335" t="s">
        <v>3106</v>
      </c>
      <c r="D4335" t="s">
        <v>1763</v>
      </c>
      <c r="E4335" s="103">
        <v>2.3299661351588421</v>
      </c>
      <c r="F4335" s="103">
        <v>678455</v>
      </c>
      <c r="G4335" s="103">
        <v>3</v>
      </c>
      <c r="H4335" t="s">
        <v>1078</v>
      </c>
      <c r="I4335" s="103"/>
    </row>
    <row r="4336" spans="1:9" x14ac:dyDescent="0.3">
      <c r="A4336" t="s">
        <v>3811</v>
      </c>
      <c r="B4336" t="s">
        <v>51</v>
      </c>
      <c r="C4336" t="s">
        <v>3106</v>
      </c>
      <c r="D4336" t="s">
        <v>1764</v>
      </c>
      <c r="E4336" s="103">
        <v>0.452434379724724</v>
      </c>
      <c r="F4336" s="103">
        <v>678455</v>
      </c>
      <c r="G4336" s="103">
        <v>3</v>
      </c>
      <c r="H4336" t="s">
        <v>1078</v>
      </c>
      <c r="I4336" s="103"/>
    </row>
    <row r="4337" spans="1:9" x14ac:dyDescent="0.3">
      <c r="A4337" t="s">
        <v>3812</v>
      </c>
      <c r="B4337" t="s">
        <v>51</v>
      </c>
      <c r="C4337" t="s">
        <v>3106</v>
      </c>
      <c r="D4337" t="s">
        <v>340</v>
      </c>
      <c r="E4337" s="103">
        <v>2.1585454733834131</v>
      </c>
      <c r="F4337" s="103">
        <v>678455</v>
      </c>
      <c r="G4337" s="103">
        <v>3</v>
      </c>
      <c r="H4337" t="s">
        <v>1078</v>
      </c>
      <c r="I4337" s="103"/>
    </row>
    <row r="4338" spans="1:9" x14ac:dyDescent="0.3">
      <c r="A4338" t="s">
        <v>3813</v>
      </c>
      <c r="B4338" t="s">
        <v>51</v>
      </c>
      <c r="C4338" t="s">
        <v>3106</v>
      </c>
      <c r="D4338" t="s">
        <v>777</v>
      </c>
      <c r="E4338" s="103">
        <v>1.8668040503408063</v>
      </c>
      <c r="F4338" s="103">
        <v>678455</v>
      </c>
      <c r="G4338" s="103">
        <v>3</v>
      </c>
      <c r="H4338" t="s">
        <v>1078</v>
      </c>
      <c r="I4338" s="103"/>
    </row>
    <row r="4339" spans="1:9" x14ac:dyDescent="0.3">
      <c r="A4339" t="s">
        <v>3814</v>
      </c>
      <c r="B4339" t="s">
        <v>51</v>
      </c>
      <c r="C4339" t="s">
        <v>3106</v>
      </c>
      <c r="D4339" t="s">
        <v>776</v>
      </c>
      <c r="E4339" s="103">
        <v>4.4781110030190465</v>
      </c>
      <c r="F4339" s="103">
        <v>678455</v>
      </c>
      <c r="G4339" s="103">
        <v>3</v>
      </c>
      <c r="H4339" t="s">
        <v>1078</v>
      </c>
      <c r="I4339" s="103"/>
    </row>
    <row r="4340" spans="1:9" x14ac:dyDescent="0.3">
      <c r="A4340" t="s">
        <v>3815</v>
      </c>
      <c r="B4340" t="s">
        <v>47</v>
      </c>
      <c r="C4340" t="s">
        <v>3109</v>
      </c>
      <c r="D4340" t="s">
        <v>54</v>
      </c>
      <c r="E4340" s="103">
        <v>401472</v>
      </c>
      <c r="F4340" s="103">
        <v>678455</v>
      </c>
      <c r="G4340" s="103">
        <v>3</v>
      </c>
      <c r="H4340" t="s">
        <v>54</v>
      </c>
      <c r="I4340" s="103"/>
    </row>
    <row r="4341" spans="1:9" x14ac:dyDescent="0.3">
      <c r="A4341" t="s">
        <v>3816</v>
      </c>
      <c r="B4341" t="s">
        <v>48</v>
      </c>
      <c r="C4341" t="s">
        <v>3109</v>
      </c>
      <c r="D4341" t="s">
        <v>54</v>
      </c>
      <c r="E4341" s="103">
        <v>3503524490.0645142</v>
      </c>
      <c r="F4341" s="103">
        <v>678455</v>
      </c>
      <c r="G4341" s="103">
        <v>3</v>
      </c>
      <c r="H4341" t="s">
        <v>54</v>
      </c>
      <c r="I4341" s="103"/>
    </row>
    <row r="4342" spans="1:9" x14ac:dyDescent="0.3">
      <c r="A4342" t="s">
        <v>3817</v>
      </c>
      <c r="B4342" t="s">
        <v>49</v>
      </c>
      <c r="C4342" t="s">
        <v>3109</v>
      </c>
      <c r="D4342" t="s">
        <v>54</v>
      </c>
      <c r="E4342" s="103">
        <v>0.59174447826311249</v>
      </c>
      <c r="F4342" s="103">
        <v>678455</v>
      </c>
      <c r="G4342" s="103">
        <v>3</v>
      </c>
      <c r="H4342" t="s">
        <v>54</v>
      </c>
      <c r="I4342" s="103"/>
    </row>
    <row r="4343" spans="1:9" x14ac:dyDescent="0.3">
      <c r="A4343" t="s">
        <v>3818</v>
      </c>
      <c r="B4343" t="s">
        <v>50</v>
      </c>
      <c r="C4343" t="s">
        <v>3109</v>
      </c>
      <c r="D4343" t="s">
        <v>54</v>
      </c>
      <c r="E4343" s="103">
        <v>5163.974751552445</v>
      </c>
      <c r="F4343" s="103">
        <v>678455</v>
      </c>
      <c r="G4343" s="103">
        <v>3</v>
      </c>
      <c r="H4343" t="s">
        <v>54</v>
      </c>
      <c r="I4343" s="103"/>
    </row>
    <row r="4344" spans="1:9" x14ac:dyDescent="0.3">
      <c r="A4344" t="s">
        <v>3819</v>
      </c>
      <c r="B4344" t="s">
        <v>51</v>
      </c>
      <c r="C4344" t="s">
        <v>3109</v>
      </c>
      <c r="D4344" t="s">
        <v>40</v>
      </c>
      <c r="E4344" s="103">
        <v>1.9236381947899731E-2</v>
      </c>
      <c r="F4344" s="103">
        <v>678455</v>
      </c>
      <c r="G4344" s="103">
        <v>3</v>
      </c>
      <c r="H4344" t="s">
        <v>1078</v>
      </c>
      <c r="I4344" s="103"/>
    </row>
    <row r="4345" spans="1:9" x14ac:dyDescent="0.3">
      <c r="A4345" t="s">
        <v>6432</v>
      </c>
      <c r="B4345" t="s">
        <v>51</v>
      </c>
      <c r="C4345" t="s">
        <v>3109</v>
      </c>
      <c r="D4345" t="s">
        <v>5064</v>
      </c>
      <c r="E4345" s="103">
        <v>1.9395160344754962E-2</v>
      </c>
      <c r="F4345" s="103">
        <v>678455</v>
      </c>
      <c r="G4345" s="103">
        <v>3</v>
      </c>
      <c r="H4345" t="s">
        <v>1078</v>
      </c>
      <c r="I4345" s="103"/>
    </row>
    <row r="4346" spans="1:9" x14ac:dyDescent="0.3">
      <c r="A4346" t="s">
        <v>6433</v>
      </c>
      <c r="B4346" t="s">
        <v>51</v>
      </c>
      <c r="C4346" t="s">
        <v>3109</v>
      </c>
      <c r="D4346" t="s">
        <v>5065</v>
      </c>
      <c r="E4346" s="103">
        <v>1.9236381947899731E-2</v>
      </c>
      <c r="F4346" s="103">
        <v>678455</v>
      </c>
      <c r="G4346" s="103">
        <v>3</v>
      </c>
      <c r="H4346" t="s">
        <v>1078</v>
      </c>
      <c r="I4346" s="103"/>
    </row>
    <row r="4347" spans="1:9" x14ac:dyDescent="0.3">
      <c r="A4347" t="s">
        <v>6434</v>
      </c>
      <c r="B4347" t="s">
        <v>51</v>
      </c>
      <c r="C4347" t="s">
        <v>3109</v>
      </c>
      <c r="D4347" t="s">
        <v>5066</v>
      </c>
      <c r="E4347" s="103">
        <v>1.9390465169582809E-2</v>
      </c>
      <c r="F4347" s="103">
        <v>678455</v>
      </c>
      <c r="G4347" s="103">
        <v>3</v>
      </c>
      <c r="H4347" t="s">
        <v>1078</v>
      </c>
      <c r="I4347" s="103"/>
    </row>
    <row r="4348" spans="1:9" x14ac:dyDescent="0.3">
      <c r="A4348" t="s">
        <v>3820</v>
      </c>
      <c r="B4348" t="s">
        <v>51</v>
      </c>
      <c r="C4348" t="s">
        <v>3109</v>
      </c>
      <c r="D4348" t="s">
        <v>42</v>
      </c>
      <c r="E4348" s="103">
        <v>1.8340573002230562E-2</v>
      </c>
      <c r="F4348" s="103">
        <v>678455</v>
      </c>
      <c r="G4348" s="103">
        <v>3</v>
      </c>
      <c r="H4348" t="s">
        <v>1078</v>
      </c>
      <c r="I4348" s="103"/>
    </row>
    <row r="4349" spans="1:9" x14ac:dyDescent="0.3">
      <c r="A4349" t="s">
        <v>3821</v>
      </c>
      <c r="B4349" t="s">
        <v>51</v>
      </c>
      <c r="C4349" t="s">
        <v>3109</v>
      </c>
      <c r="D4349" t="s">
        <v>1763</v>
      </c>
      <c r="E4349" s="103">
        <v>1.9208014330739542E-2</v>
      </c>
      <c r="F4349" s="103">
        <v>678455</v>
      </c>
      <c r="G4349" s="103">
        <v>3</v>
      </c>
      <c r="H4349" t="s">
        <v>1078</v>
      </c>
      <c r="I4349" s="103"/>
    </row>
    <row r="4350" spans="1:9" x14ac:dyDescent="0.3">
      <c r="A4350" t="s">
        <v>3822</v>
      </c>
      <c r="B4350" t="s">
        <v>51</v>
      </c>
      <c r="C4350" t="s">
        <v>3109</v>
      </c>
      <c r="D4350" t="s">
        <v>1764</v>
      </c>
      <c r="E4350" s="103">
        <v>6.4394323256722636E-3</v>
      </c>
      <c r="F4350" s="103">
        <v>678455</v>
      </c>
      <c r="G4350" s="103">
        <v>3</v>
      </c>
      <c r="H4350" t="s">
        <v>1078</v>
      </c>
      <c r="I4350" s="103"/>
    </row>
    <row r="4351" spans="1:9" x14ac:dyDescent="0.3">
      <c r="A4351" t="s">
        <v>3823</v>
      </c>
      <c r="B4351" t="s">
        <v>51</v>
      </c>
      <c r="C4351" t="s">
        <v>3109</v>
      </c>
      <c r="D4351" t="s">
        <v>340</v>
      </c>
      <c r="E4351" s="103">
        <v>1.8190058028856086E-2</v>
      </c>
      <c r="F4351" s="103">
        <v>678455</v>
      </c>
      <c r="G4351" s="103">
        <v>3</v>
      </c>
      <c r="H4351" t="s">
        <v>1078</v>
      </c>
      <c r="I4351" s="103"/>
    </row>
    <row r="4352" spans="1:9" x14ac:dyDescent="0.3">
      <c r="A4352" t="s">
        <v>3824</v>
      </c>
      <c r="B4352" t="s">
        <v>51</v>
      </c>
      <c r="C4352" t="s">
        <v>3109</v>
      </c>
      <c r="D4352" t="s">
        <v>777</v>
      </c>
      <c r="E4352" s="103">
        <v>1.721454313045288E-2</v>
      </c>
      <c r="F4352" s="103">
        <v>678455</v>
      </c>
      <c r="G4352" s="103">
        <v>3</v>
      </c>
      <c r="H4352" t="s">
        <v>1078</v>
      </c>
      <c r="I4352" s="103"/>
    </row>
    <row r="4353" spans="1:9" x14ac:dyDescent="0.3">
      <c r="A4353" t="s">
        <v>3825</v>
      </c>
      <c r="B4353" t="s">
        <v>51</v>
      </c>
      <c r="C4353" t="s">
        <v>3109</v>
      </c>
      <c r="D4353" t="s">
        <v>776</v>
      </c>
      <c r="E4353" s="103">
        <v>3.9211998063427109E-2</v>
      </c>
      <c r="F4353" s="103">
        <v>678455</v>
      </c>
      <c r="G4353" s="103">
        <v>3</v>
      </c>
      <c r="H4353" t="s">
        <v>1078</v>
      </c>
      <c r="I4353" s="103"/>
    </row>
    <row r="4354" spans="1:9" x14ac:dyDescent="0.3">
      <c r="A4354" t="s">
        <v>3826</v>
      </c>
      <c r="B4354" t="s">
        <v>47</v>
      </c>
      <c r="C4354" t="s">
        <v>3111</v>
      </c>
      <c r="D4354" t="s">
        <v>54</v>
      </c>
      <c r="E4354" s="103">
        <v>504622</v>
      </c>
      <c r="F4354" s="103">
        <v>678455</v>
      </c>
      <c r="G4354" s="103">
        <v>3</v>
      </c>
      <c r="H4354" t="s">
        <v>54</v>
      </c>
      <c r="I4354" s="103"/>
    </row>
    <row r="4355" spans="1:9" x14ac:dyDescent="0.3">
      <c r="A4355" t="s">
        <v>3827</v>
      </c>
      <c r="B4355" t="s">
        <v>48</v>
      </c>
      <c r="C4355" t="s">
        <v>3111</v>
      </c>
      <c r="D4355" t="s">
        <v>54</v>
      </c>
      <c r="E4355" s="103">
        <v>5205733454.9643555</v>
      </c>
      <c r="F4355" s="103">
        <v>678455</v>
      </c>
      <c r="G4355" s="103">
        <v>3</v>
      </c>
      <c r="H4355" t="s">
        <v>54</v>
      </c>
      <c r="I4355" s="103"/>
    </row>
    <row r="4356" spans="1:9" x14ac:dyDescent="0.3">
      <c r="A4356" t="s">
        <v>3828</v>
      </c>
      <c r="B4356" t="s">
        <v>49</v>
      </c>
      <c r="C4356" t="s">
        <v>3111</v>
      </c>
      <c r="D4356" t="s">
        <v>54</v>
      </c>
      <c r="E4356" s="103">
        <v>0.74378109086085298</v>
      </c>
      <c r="F4356" s="103">
        <v>678455</v>
      </c>
      <c r="G4356" s="103">
        <v>3</v>
      </c>
      <c r="H4356" t="s">
        <v>54</v>
      </c>
      <c r="I4356" s="103"/>
    </row>
    <row r="4357" spans="1:9" x14ac:dyDescent="0.3">
      <c r="A4357" t="s">
        <v>3829</v>
      </c>
      <c r="B4357" t="s">
        <v>50</v>
      </c>
      <c r="C4357" t="s">
        <v>3111</v>
      </c>
      <c r="D4357" t="s">
        <v>54</v>
      </c>
      <c r="E4357" s="103">
        <v>7672.9237089627986</v>
      </c>
      <c r="F4357" s="103">
        <v>678455</v>
      </c>
      <c r="G4357" s="103">
        <v>3</v>
      </c>
      <c r="H4357" t="s">
        <v>54</v>
      </c>
      <c r="I4357" s="103"/>
    </row>
    <row r="4358" spans="1:9" x14ac:dyDescent="0.3">
      <c r="A4358" t="s">
        <v>3830</v>
      </c>
      <c r="B4358" t="s">
        <v>51</v>
      </c>
      <c r="C4358" t="s">
        <v>3111</v>
      </c>
      <c r="D4358" t="s">
        <v>40</v>
      </c>
      <c r="E4358" s="103">
        <v>2.2512533824506197E-2</v>
      </c>
      <c r="F4358" s="103">
        <v>678455</v>
      </c>
      <c r="G4358" s="103">
        <v>3</v>
      </c>
      <c r="H4358" t="s">
        <v>1078</v>
      </c>
      <c r="I4358" s="103"/>
    </row>
    <row r="4359" spans="1:9" x14ac:dyDescent="0.3">
      <c r="A4359" t="s">
        <v>6435</v>
      </c>
      <c r="B4359" t="s">
        <v>51</v>
      </c>
      <c r="C4359" t="s">
        <v>3111</v>
      </c>
      <c r="D4359" t="s">
        <v>5064</v>
      </c>
      <c r="E4359" s="103">
        <v>2.2755655806817356E-2</v>
      </c>
      <c r="F4359" s="103">
        <v>678455</v>
      </c>
      <c r="G4359" s="103">
        <v>3</v>
      </c>
      <c r="H4359" t="s">
        <v>1078</v>
      </c>
      <c r="I4359" s="103"/>
    </row>
    <row r="4360" spans="1:9" x14ac:dyDescent="0.3">
      <c r="A4360" t="s">
        <v>6436</v>
      </c>
      <c r="B4360" t="s">
        <v>51</v>
      </c>
      <c r="C4360" t="s">
        <v>3111</v>
      </c>
      <c r="D4360" t="s">
        <v>5065</v>
      </c>
      <c r="E4360" s="103">
        <v>2.2512533824506197E-2</v>
      </c>
      <c r="F4360" s="103">
        <v>678455</v>
      </c>
      <c r="G4360" s="103">
        <v>3</v>
      </c>
      <c r="H4360" t="s">
        <v>1078</v>
      </c>
      <c r="I4360" s="103"/>
    </row>
    <row r="4361" spans="1:9" x14ac:dyDescent="0.3">
      <c r="A4361" t="s">
        <v>6437</v>
      </c>
      <c r="B4361" t="s">
        <v>51</v>
      </c>
      <c r="C4361" t="s">
        <v>3111</v>
      </c>
      <c r="D4361" t="s">
        <v>5066</v>
      </c>
      <c r="E4361" s="103">
        <v>2.2751156055543665E-2</v>
      </c>
      <c r="F4361" s="103">
        <v>678455</v>
      </c>
      <c r="G4361" s="103">
        <v>3</v>
      </c>
      <c r="H4361" t="s">
        <v>1078</v>
      </c>
      <c r="I4361" s="103"/>
    </row>
    <row r="4362" spans="1:9" x14ac:dyDescent="0.3">
      <c r="A4362" t="s">
        <v>3831</v>
      </c>
      <c r="B4362" t="s">
        <v>51</v>
      </c>
      <c r="C4362" t="s">
        <v>3111</v>
      </c>
      <c r="D4362" t="s">
        <v>42</v>
      </c>
      <c r="E4362" s="103">
        <v>2.1708167997707237E-2</v>
      </c>
      <c r="F4362" s="103">
        <v>678455</v>
      </c>
      <c r="G4362" s="103">
        <v>3</v>
      </c>
      <c r="H4362" t="s">
        <v>1078</v>
      </c>
      <c r="I4362" s="103"/>
    </row>
    <row r="4363" spans="1:9" x14ac:dyDescent="0.3">
      <c r="A4363" t="s">
        <v>3832</v>
      </c>
      <c r="B4363" t="s">
        <v>51</v>
      </c>
      <c r="C4363" t="s">
        <v>3111</v>
      </c>
      <c r="D4363" t="s">
        <v>1763</v>
      </c>
      <c r="E4363" s="103">
        <v>2.267904543946369E-2</v>
      </c>
      <c r="F4363" s="103">
        <v>678455</v>
      </c>
      <c r="G4363" s="103">
        <v>3</v>
      </c>
      <c r="H4363" t="s">
        <v>1078</v>
      </c>
      <c r="I4363" s="103"/>
    </row>
    <row r="4364" spans="1:9" x14ac:dyDescent="0.3">
      <c r="A4364" t="s">
        <v>3833</v>
      </c>
      <c r="B4364" t="s">
        <v>51</v>
      </c>
      <c r="C4364" t="s">
        <v>3111</v>
      </c>
      <c r="D4364" t="s">
        <v>1764</v>
      </c>
      <c r="E4364" s="103">
        <v>7.2523402803639945E-3</v>
      </c>
      <c r="F4364" s="103">
        <v>678455</v>
      </c>
      <c r="G4364" s="103">
        <v>3</v>
      </c>
      <c r="H4364" t="s">
        <v>1078</v>
      </c>
      <c r="I4364" s="103"/>
    </row>
    <row r="4365" spans="1:9" x14ac:dyDescent="0.3">
      <c r="A4365" t="s">
        <v>3834</v>
      </c>
      <c r="B4365" t="s">
        <v>51</v>
      </c>
      <c r="C4365" t="s">
        <v>3111</v>
      </c>
      <c r="D4365" t="s">
        <v>340</v>
      </c>
      <c r="E4365" s="103">
        <v>2.149865308966329E-2</v>
      </c>
      <c r="F4365" s="103">
        <v>678455</v>
      </c>
      <c r="G4365" s="103">
        <v>3</v>
      </c>
      <c r="H4365" t="s">
        <v>1078</v>
      </c>
      <c r="I4365" s="103"/>
    </row>
    <row r="4366" spans="1:9" x14ac:dyDescent="0.3">
      <c r="A4366" t="s">
        <v>3835</v>
      </c>
      <c r="B4366" t="s">
        <v>51</v>
      </c>
      <c r="C4366" t="s">
        <v>3111</v>
      </c>
      <c r="D4366" t="s">
        <v>777</v>
      </c>
      <c r="E4366" s="103">
        <v>1.9786615041173711E-2</v>
      </c>
      <c r="F4366" s="103">
        <v>678455</v>
      </c>
      <c r="G4366" s="103">
        <v>3</v>
      </c>
      <c r="H4366" t="s">
        <v>1078</v>
      </c>
      <c r="I4366" s="103"/>
    </row>
    <row r="4367" spans="1:9" x14ac:dyDescent="0.3">
      <c r="A4367" t="s">
        <v>3836</v>
      </c>
      <c r="B4367" t="s">
        <v>51</v>
      </c>
      <c r="C4367" t="s">
        <v>3111</v>
      </c>
      <c r="D4367" t="s">
        <v>776</v>
      </c>
      <c r="E4367" s="103">
        <v>4.6004701685152596E-2</v>
      </c>
      <c r="F4367" s="103">
        <v>678455</v>
      </c>
      <c r="G4367" s="103">
        <v>3</v>
      </c>
      <c r="H4367" t="s">
        <v>1078</v>
      </c>
      <c r="I4367" s="103"/>
    </row>
    <row r="4368" spans="1:9" x14ac:dyDescent="0.3">
      <c r="A4368" t="s">
        <v>142</v>
      </c>
      <c r="B4368" t="s">
        <v>49</v>
      </c>
      <c r="C4368" t="s">
        <v>40</v>
      </c>
      <c r="D4368" t="s">
        <v>54</v>
      </c>
      <c r="E4368" s="103">
        <v>1</v>
      </c>
      <c r="F4368" s="103">
        <v>678455</v>
      </c>
      <c r="G4368" s="103">
        <v>3</v>
      </c>
      <c r="H4368" t="s">
        <v>54</v>
      </c>
      <c r="I4368" s="103"/>
    </row>
    <row r="4369" spans="1:9" x14ac:dyDescent="0.3">
      <c r="A4369" t="s">
        <v>143</v>
      </c>
      <c r="B4369" t="s">
        <v>50</v>
      </c>
      <c r="C4369" t="s">
        <v>40</v>
      </c>
      <c r="D4369" t="s">
        <v>54</v>
      </c>
      <c r="E4369" s="103">
        <v>462688.11352011887</v>
      </c>
      <c r="F4369" s="103">
        <v>678455</v>
      </c>
      <c r="G4369" s="103">
        <v>3</v>
      </c>
      <c r="H4369" t="s">
        <v>54</v>
      </c>
      <c r="I4369" s="103"/>
    </row>
    <row r="4370" spans="1:9" x14ac:dyDescent="0.3">
      <c r="A4370" t="s">
        <v>1296</v>
      </c>
      <c r="B4370" t="s">
        <v>51</v>
      </c>
      <c r="C4370" t="s">
        <v>40</v>
      </c>
      <c r="D4370" t="s">
        <v>40</v>
      </c>
      <c r="E4370" s="103">
        <v>1</v>
      </c>
      <c r="F4370" s="103">
        <v>678455</v>
      </c>
      <c r="G4370" s="103">
        <v>3</v>
      </c>
      <c r="H4370" t="s">
        <v>1078</v>
      </c>
      <c r="I4370" s="103"/>
    </row>
    <row r="4371" spans="1:9" x14ac:dyDescent="0.3">
      <c r="A4371" t="s">
        <v>6438</v>
      </c>
      <c r="B4371" t="s">
        <v>51</v>
      </c>
      <c r="C4371" t="s">
        <v>40</v>
      </c>
      <c r="D4371" t="s">
        <v>5064</v>
      </c>
      <c r="E4371" s="103">
        <v>1.0094405722244653</v>
      </c>
      <c r="F4371" s="103">
        <v>678455</v>
      </c>
      <c r="G4371" s="103">
        <v>3</v>
      </c>
      <c r="H4371" t="s">
        <v>1078</v>
      </c>
      <c r="I4371" s="103"/>
    </row>
    <row r="4372" spans="1:9" x14ac:dyDescent="0.3">
      <c r="A4372" t="s">
        <v>6439</v>
      </c>
      <c r="B4372" t="s">
        <v>51</v>
      </c>
      <c r="C4372" t="s">
        <v>40</v>
      </c>
      <c r="D4372" t="s">
        <v>5065</v>
      </c>
      <c r="E4372" s="103">
        <v>1</v>
      </c>
      <c r="F4372" s="103">
        <v>678455</v>
      </c>
      <c r="G4372" s="103">
        <v>3</v>
      </c>
      <c r="H4372" t="s">
        <v>1078</v>
      </c>
      <c r="I4372" s="103"/>
    </row>
    <row r="4373" spans="1:9" x14ac:dyDescent="0.3">
      <c r="A4373" t="s">
        <v>6440</v>
      </c>
      <c r="B4373" t="s">
        <v>51</v>
      </c>
      <c r="C4373" t="s">
        <v>40</v>
      </c>
      <c r="D4373" t="s">
        <v>5066</v>
      </c>
      <c r="E4373" s="103">
        <v>1.0092117603817155</v>
      </c>
      <c r="F4373" s="103">
        <v>678455</v>
      </c>
      <c r="G4373" s="103">
        <v>3</v>
      </c>
      <c r="H4373" t="s">
        <v>1078</v>
      </c>
      <c r="I4373" s="103"/>
    </row>
    <row r="4374" spans="1:9" x14ac:dyDescent="0.3">
      <c r="A4374" t="s">
        <v>1297</v>
      </c>
      <c r="B4374" t="s">
        <v>51</v>
      </c>
      <c r="C4374" t="s">
        <v>40</v>
      </c>
      <c r="D4374" t="s">
        <v>42</v>
      </c>
      <c r="E4374" s="103">
        <v>0.98183761322767549</v>
      </c>
      <c r="F4374" s="103">
        <v>678455</v>
      </c>
      <c r="G4374" s="103">
        <v>3</v>
      </c>
      <c r="H4374" t="s">
        <v>1078</v>
      </c>
      <c r="I4374" s="103"/>
    </row>
    <row r="4375" spans="1:9" x14ac:dyDescent="0.3">
      <c r="A4375" t="s">
        <v>2213</v>
      </c>
      <c r="B4375" t="s">
        <v>51</v>
      </c>
      <c r="C4375" t="s">
        <v>40</v>
      </c>
      <c r="D4375" t="s">
        <v>1763</v>
      </c>
      <c r="E4375" s="103">
        <v>1.0332662427335215</v>
      </c>
      <c r="F4375" s="103">
        <v>678455</v>
      </c>
      <c r="G4375" s="103">
        <v>3</v>
      </c>
      <c r="H4375" t="s">
        <v>1078</v>
      </c>
      <c r="I4375" s="103"/>
    </row>
    <row r="4376" spans="1:9" x14ac:dyDescent="0.3">
      <c r="A4376" t="s">
        <v>2214</v>
      </c>
      <c r="B4376" t="s">
        <v>51</v>
      </c>
      <c r="C4376" t="s">
        <v>40</v>
      </c>
      <c r="D4376" t="s">
        <v>1764</v>
      </c>
      <c r="E4376" s="103">
        <v>0.4395614069325971</v>
      </c>
      <c r="F4376" s="103">
        <v>678455</v>
      </c>
      <c r="G4376" s="103">
        <v>3</v>
      </c>
      <c r="H4376" t="s">
        <v>1078</v>
      </c>
      <c r="I4376" s="103"/>
    </row>
    <row r="4377" spans="1:9" x14ac:dyDescent="0.3">
      <c r="A4377" t="s">
        <v>1298</v>
      </c>
      <c r="B4377" t="s">
        <v>51</v>
      </c>
      <c r="C4377" t="s">
        <v>40</v>
      </c>
      <c r="D4377" t="s">
        <v>340</v>
      </c>
      <c r="E4377" s="103">
        <v>0.9528044235104105</v>
      </c>
      <c r="F4377" s="103">
        <v>678455</v>
      </c>
      <c r="G4377" s="103">
        <v>3</v>
      </c>
      <c r="H4377" t="s">
        <v>1078</v>
      </c>
      <c r="I4377" s="103"/>
    </row>
    <row r="4378" spans="1:9" x14ac:dyDescent="0.3">
      <c r="A4378" t="s">
        <v>1299</v>
      </c>
      <c r="B4378" t="s">
        <v>51</v>
      </c>
      <c r="C4378" t="s">
        <v>40</v>
      </c>
      <c r="D4378" t="s">
        <v>777</v>
      </c>
      <c r="E4378" s="103">
        <v>0.89922882601332288</v>
      </c>
      <c r="F4378" s="103">
        <v>678455</v>
      </c>
      <c r="G4378" s="103">
        <v>3</v>
      </c>
      <c r="H4378" t="s">
        <v>1078</v>
      </c>
      <c r="I4378" s="103"/>
    </row>
    <row r="4379" spans="1:9" x14ac:dyDescent="0.3">
      <c r="A4379" t="s">
        <v>531</v>
      </c>
      <c r="B4379" t="s">
        <v>44</v>
      </c>
      <c r="C4379" t="s">
        <v>40</v>
      </c>
      <c r="D4379" t="s">
        <v>777</v>
      </c>
      <c r="E4379" s="103">
        <v>0.66022654413336179</v>
      </c>
      <c r="F4379" s="103">
        <v>678455</v>
      </c>
      <c r="G4379" s="103">
        <v>3</v>
      </c>
      <c r="H4379" t="s">
        <v>54</v>
      </c>
      <c r="I4379" s="103"/>
    </row>
    <row r="4380" spans="1:9" x14ac:dyDescent="0.3">
      <c r="A4380" t="s">
        <v>532</v>
      </c>
      <c r="B4380" t="s">
        <v>45</v>
      </c>
      <c r="C4380" t="s">
        <v>40</v>
      </c>
      <c r="D4380" t="s">
        <v>777</v>
      </c>
      <c r="E4380" s="103">
        <v>0.13326449298162676</v>
      </c>
      <c r="F4380" s="103">
        <v>678455</v>
      </c>
      <c r="G4380" s="103">
        <v>3</v>
      </c>
      <c r="H4380" t="s">
        <v>54</v>
      </c>
      <c r="I4380" s="103"/>
    </row>
    <row r="4381" spans="1:9" x14ac:dyDescent="0.3">
      <c r="A4381" t="s">
        <v>533</v>
      </c>
      <c r="B4381" t="s">
        <v>46</v>
      </c>
      <c r="C4381" t="s">
        <v>40</v>
      </c>
      <c r="D4381" t="s">
        <v>777</v>
      </c>
      <c r="E4381" s="103">
        <v>3.4568625006660567E-2</v>
      </c>
      <c r="F4381" s="103">
        <v>678455</v>
      </c>
      <c r="G4381" s="103">
        <v>3</v>
      </c>
      <c r="H4381" t="s">
        <v>54</v>
      </c>
      <c r="I4381" s="103"/>
    </row>
    <row r="4382" spans="1:9" x14ac:dyDescent="0.3">
      <c r="A4382" t="s">
        <v>1300</v>
      </c>
      <c r="B4382" t="s">
        <v>51</v>
      </c>
      <c r="C4382" t="s">
        <v>40</v>
      </c>
      <c r="D4382" t="s">
        <v>776</v>
      </c>
      <c r="E4382" s="103">
        <v>2.0706582068658959</v>
      </c>
      <c r="F4382" s="103">
        <v>678455</v>
      </c>
      <c r="G4382" s="103">
        <v>3</v>
      </c>
      <c r="H4382" t="s">
        <v>1078</v>
      </c>
      <c r="I4382" s="103"/>
    </row>
    <row r="4383" spans="1:9" x14ac:dyDescent="0.3">
      <c r="A4383" t="s">
        <v>535</v>
      </c>
      <c r="B4383" t="s">
        <v>44</v>
      </c>
      <c r="C4383" t="s">
        <v>40</v>
      </c>
      <c r="D4383" t="s">
        <v>776</v>
      </c>
      <c r="E4383" s="103">
        <v>0</v>
      </c>
      <c r="F4383" s="103">
        <v>678455</v>
      </c>
      <c r="G4383" s="103">
        <v>3</v>
      </c>
      <c r="H4383" t="s">
        <v>54</v>
      </c>
      <c r="I4383" s="103"/>
    </row>
    <row r="4384" spans="1:9" x14ac:dyDescent="0.3">
      <c r="A4384" t="s">
        <v>536</v>
      </c>
      <c r="B4384" t="s">
        <v>45</v>
      </c>
      <c r="C4384" t="s">
        <v>40</v>
      </c>
      <c r="D4384" t="s">
        <v>776</v>
      </c>
      <c r="E4384" s="103">
        <v>0</v>
      </c>
      <c r="F4384" s="103">
        <v>678455</v>
      </c>
      <c r="G4384" s="103">
        <v>3</v>
      </c>
      <c r="H4384" t="s">
        <v>54</v>
      </c>
      <c r="I4384" s="103"/>
    </row>
    <row r="4385" spans="1:9" x14ac:dyDescent="0.3">
      <c r="A4385" t="s">
        <v>537</v>
      </c>
      <c r="B4385" t="s">
        <v>46</v>
      </c>
      <c r="C4385" t="s">
        <v>40</v>
      </c>
      <c r="D4385" t="s">
        <v>776</v>
      </c>
      <c r="E4385" s="103">
        <v>0</v>
      </c>
      <c r="F4385" s="103">
        <v>678455</v>
      </c>
      <c r="G4385" s="103">
        <v>3</v>
      </c>
      <c r="H4385" t="s">
        <v>54</v>
      </c>
      <c r="I4385" s="103"/>
    </row>
    <row r="4386" spans="1:9" x14ac:dyDescent="0.3">
      <c r="A4386" t="s">
        <v>6441</v>
      </c>
      <c r="B4386" t="s">
        <v>49</v>
      </c>
      <c r="C4386" t="s">
        <v>5064</v>
      </c>
      <c r="D4386" t="s">
        <v>54</v>
      </c>
      <c r="E4386" s="103">
        <v>1</v>
      </c>
      <c r="F4386" s="103">
        <v>678455</v>
      </c>
      <c r="G4386" s="103">
        <v>3</v>
      </c>
      <c r="H4386" t="s">
        <v>54</v>
      </c>
      <c r="I4386" s="103"/>
    </row>
    <row r="4387" spans="1:9" x14ac:dyDescent="0.3">
      <c r="A4387" t="s">
        <v>6442</v>
      </c>
      <c r="B4387" t="s">
        <v>50</v>
      </c>
      <c r="C4387" t="s">
        <v>5064</v>
      </c>
      <c r="D4387" t="s">
        <v>54</v>
      </c>
      <c r="E4387" s="103">
        <v>458574.09840808209</v>
      </c>
      <c r="F4387" s="103">
        <v>678455</v>
      </c>
      <c r="G4387" s="103">
        <v>3</v>
      </c>
      <c r="H4387" t="s">
        <v>54</v>
      </c>
      <c r="I4387" s="103"/>
    </row>
    <row r="4388" spans="1:9" x14ac:dyDescent="0.3">
      <c r="A4388" t="s">
        <v>6443</v>
      </c>
      <c r="B4388" t="s">
        <v>51</v>
      </c>
      <c r="C4388" t="s">
        <v>5064</v>
      </c>
      <c r="D4388" t="s">
        <v>40</v>
      </c>
      <c r="E4388" s="103">
        <v>0.99129451869171337</v>
      </c>
      <c r="F4388" s="103">
        <v>678455</v>
      </c>
      <c r="G4388" s="103">
        <v>3</v>
      </c>
      <c r="H4388" t="s">
        <v>1078</v>
      </c>
      <c r="I4388" s="103"/>
    </row>
    <row r="4389" spans="1:9" x14ac:dyDescent="0.3">
      <c r="A4389" t="s">
        <v>6444</v>
      </c>
      <c r="B4389" t="s">
        <v>51</v>
      </c>
      <c r="C4389" t="s">
        <v>5064</v>
      </c>
      <c r="D4389" t="s">
        <v>5064</v>
      </c>
      <c r="E4389" s="103">
        <v>1</v>
      </c>
      <c r="F4389" s="103">
        <v>678455</v>
      </c>
      <c r="G4389" s="103">
        <v>3</v>
      </c>
      <c r="H4389" t="s">
        <v>1078</v>
      </c>
      <c r="I4389" s="103"/>
    </row>
    <row r="4390" spans="1:9" x14ac:dyDescent="0.3">
      <c r="A4390" t="s">
        <v>6445</v>
      </c>
      <c r="B4390" t="s">
        <v>51</v>
      </c>
      <c r="C4390" t="s">
        <v>5064</v>
      </c>
      <c r="D4390" t="s">
        <v>5065</v>
      </c>
      <c r="E4390" s="103">
        <v>0.99129451869171337</v>
      </c>
      <c r="F4390" s="103">
        <v>678455</v>
      </c>
      <c r="G4390" s="103">
        <v>3</v>
      </c>
      <c r="H4390" t="s">
        <v>1078</v>
      </c>
      <c r="I4390" s="103"/>
    </row>
    <row r="4391" spans="1:9" x14ac:dyDescent="0.3">
      <c r="A4391" t="s">
        <v>6446</v>
      </c>
      <c r="B4391" t="s">
        <v>51</v>
      </c>
      <c r="C4391" t="s">
        <v>5064</v>
      </c>
      <c r="D4391" t="s">
        <v>5066</v>
      </c>
      <c r="E4391" s="103">
        <v>0.99977633532363264</v>
      </c>
      <c r="F4391" s="103">
        <v>678455</v>
      </c>
      <c r="G4391" s="103">
        <v>3</v>
      </c>
      <c r="H4391" t="s">
        <v>1078</v>
      </c>
      <c r="I4391" s="103"/>
    </row>
    <row r="4392" spans="1:9" x14ac:dyDescent="0.3">
      <c r="A4392" t="s">
        <v>6447</v>
      </c>
      <c r="B4392" t="s">
        <v>51</v>
      </c>
      <c r="C4392" t="s">
        <v>5064</v>
      </c>
      <c r="D4392" t="s">
        <v>42</v>
      </c>
      <c r="E4392" s="103">
        <v>0.97268039614436808</v>
      </c>
      <c r="F4392" s="103">
        <v>678455</v>
      </c>
      <c r="G4392" s="103">
        <v>3</v>
      </c>
      <c r="H4392" t="s">
        <v>1078</v>
      </c>
      <c r="I4392" s="103"/>
    </row>
    <row r="4393" spans="1:9" x14ac:dyDescent="0.3">
      <c r="A4393" t="s">
        <v>6448</v>
      </c>
      <c r="B4393" t="s">
        <v>51</v>
      </c>
      <c r="C4393" t="s">
        <v>5064</v>
      </c>
      <c r="D4393" t="s">
        <v>1763</v>
      </c>
      <c r="E4393" s="103">
        <v>1.0235989335446758</v>
      </c>
      <c r="F4393" s="103">
        <v>678455</v>
      </c>
      <c r="G4393" s="103">
        <v>3</v>
      </c>
      <c r="H4393" t="s">
        <v>1078</v>
      </c>
      <c r="I4393" s="103"/>
    </row>
    <row r="4394" spans="1:9" x14ac:dyDescent="0.3">
      <c r="A4394" t="s">
        <v>6449</v>
      </c>
      <c r="B4394" t="s">
        <v>51</v>
      </c>
      <c r="C4394" t="s">
        <v>5064</v>
      </c>
      <c r="D4394" t="s">
        <v>1764</v>
      </c>
      <c r="E4394" s="103">
        <v>0.43659898290944693</v>
      </c>
      <c r="F4394" s="103">
        <v>678455</v>
      </c>
      <c r="G4394" s="103">
        <v>3</v>
      </c>
      <c r="H4394" t="s">
        <v>1078</v>
      </c>
      <c r="I4394" s="103"/>
    </row>
    <row r="4395" spans="1:9" x14ac:dyDescent="0.3">
      <c r="A4395" t="s">
        <v>6450</v>
      </c>
      <c r="B4395" t="s">
        <v>51</v>
      </c>
      <c r="C4395" t="s">
        <v>5064</v>
      </c>
      <c r="D4395" t="s">
        <v>340</v>
      </c>
      <c r="E4395" s="103">
        <v>0.94383098386584019</v>
      </c>
      <c r="F4395" s="103">
        <v>678455</v>
      </c>
      <c r="G4395" s="103">
        <v>3</v>
      </c>
      <c r="H4395" t="s">
        <v>1078</v>
      </c>
      <c r="I4395" s="103"/>
    </row>
    <row r="4396" spans="1:9" x14ac:dyDescent="0.3">
      <c r="A4396" t="s">
        <v>6451</v>
      </c>
      <c r="B4396" t="s">
        <v>51</v>
      </c>
      <c r="C4396" t="s">
        <v>5064</v>
      </c>
      <c r="D4396" t="s">
        <v>777</v>
      </c>
      <c r="E4396" s="103">
        <v>0.89132344994450996</v>
      </c>
      <c r="F4396" s="103">
        <v>678455</v>
      </c>
      <c r="G4396" s="103">
        <v>3</v>
      </c>
      <c r="H4396" t="s">
        <v>1078</v>
      </c>
      <c r="I4396" s="103"/>
    </row>
    <row r="4397" spans="1:9" x14ac:dyDescent="0.3">
      <c r="A4397" t="s">
        <v>6452</v>
      </c>
      <c r="B4397" t="s">
        <v>44</v>
      </c>
      <c r="C4397" t="s">
        <v>5064</v>
      </c>
      <c r="D4397" t="s">
        <v>777</v>
      </c>
      <c r="E4397" s="103">
        <v>0.67439550154394912</v>
      </c>
      <c r="F4397" s="103">
        <v>678455</v>
      </c>
      <c r="G4397" s="103">
        <v>3</v>
      </c>
      <c r="H4397" t="s">
        <v>54</v>
      </c>
      <c r="I4397" s="103"/>
    </row>
    <row r="4398" spans="1:9" x14ac:dyDescent="0.3">
      <c r="A4398" t="s">
        <v>6453</v>
      </c>
      <c r="B4398" t="s">
        <v>45</v>
      </c>
      <c r="C4398" t="s">
        <v>5064</v>
      </c>
      <c r="D4398" t="s">
        <v>777</v>
      </c>
      <c r="E4398" s="103">
        <v>0.13802552638016571</v>
      </c>
      <c r="F4398" s="103">
        <v>678455</v>
      </c>
      <c r="G4398" s="103">
        <v>3</v>
      </c>
      <c r="H4398" t="s">
        <v>54</v>
      </c>
      <c r="I4398" s="103"/>
    </row>
    <row r="4399" spans="1:9" x14ac:dyDescent="0.3">
      <c r="A4399" t="s">
        <v>6454</v>
      </c>
      <c r="B4399" t="s">
        <v>46</v>
      </c>
      <c r="C4399" t="s">
        <v>5064</v>
      </c>
      <c r="D4399" t="s">
        <v>777</v>
      </c>
      <c r="E4399" s="103">
        <v>3.6550605915795328E-2</v>
      </c>
      <c r="F4399" s="103">
        <v>678455</v>
      </c>
      <c r="G4399" s="103">
        <v>3</v>
      </c>
      <c r="H4399" t="s">
        <v>54</v>
      </c>
      <c r="I4399" s="103"/>
    </row>
    <row r="4400" spans="1:9" x14ac:dyDescent="0.3">
      <c r="A4400" t="s">
        <v>6455</v>
      </c>
      <c r="B4400" t="s">
        <v>51</v>
      </c>
      <c r="C4400" t="s">
        <v>5064</v>
      </c>
      <c r="D4400" t="s">
        <v>776</v>
      </c>
      <c r="E4400" s="103">
        <v>2.0523027176042032</v>
      </c>
      <c r="F4400" s="103">
        <v>678455</v>
      </c>
      <c r="G4400" s="103">
        <v>3</v>
      </c>
      <c r="H4400" t="s">
        <v>1078</v>
      </c>
      <c r="I4400" s="103"/>
    </row>
    <row r="4401" spans="1:9" x14ac:dyDescent="0.3">
      <c r="A4401" t="s">
        <v>6456</v>
      </c>
      <c r="B4401" t="s">
        <v>44</v>
      </c>
      <c r="C4401" t="s">
        <v>5064</v>
      </c>
      <c r="D4401" t="s">
        <v>776</v>
      </c>
      <c r="E4401" s="103">
        <v>0</v>
      </c>
      <c r="F4401" s="103">
        <v>678455</v>
      </c>
      <c r="G4401" s="103">
        <v>3</v>
      </c>
      <c r="H4401" t="s">
        <v>54</v>
      </c>
      <c r="I4401" s="103"/>
    </row>
    <row r="4402" spans="1:9" x14ac:dyDescent="0.3">
      <c r="A4402" t="s">
        <v>6457</v>
      </c>
      <c r="B4402" t="s">
        <v>45</v>
      </c>
      <c r="C4402" t="s">
        <v>5064</v>
      </c>
      <c r="D4402" t="s">
        <v>776</v>
      </c>
      <c r="E4402" s="103">
        <v>0</v>
      </c>
      <c r="F4402" s="103">
        <v>678455</v>
      </c>
      <c r="G4402" s="103">
        <v>3</v>
      </c>
      <c r="H4402" t="s">
        <v>54</v>
      </c>
      <c r="I4402" s="103"/>
    </row>
    <row r="4403" spans="1:9" x14ac:dyDescent="0.3">
      <c r="A4403" t="s">
        <v>6458</v>
      </c>
      <c r="B4403" t="s">
        <v>46</v>
      </c>
      <c r="C4403" t="s">
        <v>5064</v>
      </c>
      <c r="D4403" t="s">
        <v>776</v>
      </c>
      <c r="E4403" s="103">
        <v>0</v>
      </c>
      <c r="F4403" s="103">
        <v>678455</v>
      </c>
      <c r="G4403" s="103">
        <v>3</v>
      </c>
      <c r="H4403" t="s">
        <v>54</v>
      </c>
      <c r="I4403" s="103"/>
    </row>
    <row r="4404" spans="1:9" x14ac:dyDescent="0.3">
      <c r="A4404" t="s">
        <v>6459</v>
      </c>
      <c r="B4404" t="s">
        <v>49</v>
      </c>
      <c r="C4404" t="s">
        <v>5065</v>
      </c>
      <c r="D4404" t="s">
        <v>54</v>
      </c>
      <c r="E4404" s="103">
        <v>1</v>
      </c>
      <c r="F4404" s="103">
        <v>678455</v>
      </c>
      <c r="G4404" s="103">
        <v>3</v>
      </c>
      <c r="H4404" t="s">
        <v>54</v>
      </c>
      <c r="I4404" s="103"/>
    </row>
    <row r="4405" spans="1:9" x14ac:dyDescent="0.3">
      <c r="A4405" t="s">
        <v>6460</v>
      </c>
      <c r="B4405" t="s">
        <v>50</v>
      </c>
      <c r="C4405" t="s">
        <v>5065</v>
      </c>
      <c r="D4405" t="s">
        <v>54</v>
      </c>
      <c r="E4405" s="103">
        <v>462688.11352011887</v>
      </c>
      <c r="F4405" s="103">
        <v>678455</v>
      </c>
      <c r="G4405" s="103">
        <v>3</v>
      </c>
      <c r="H4405" t="s">
        <v>54</v>
      </c>
      <c r="I4405" s="103"/>
    </row>
    <row r="4406" spans="1:9" x14ac:dyDescent="0.3">
      <c r="A4406" t="s">
        <v>6461</v>
      </c>
      <c r="B4406" t="s">
        <v>51</v>
      </c>
      <c r="C4406" t="s">
        <v>5065</v>
      </c>
      <c r="D4406" t="s">
        <v>40</v>
      </c>
      <c r="E4406" s="103">
        <v>1</v>
      </c>
      <c r="F4406" s="103">
        <v>678455</v>
      </c>
      <c r="G4406" s="103">
        <v>3</v>
      </c>
      <c r="H4406" t="s">
        <v>1078</v>
      </c>
      <c r="I4406" s="103"/>
    </row>
    <row r="4407" spans="1:9" x14ac:dyDescent="0.3">
      <c r="A4407" t="s">
        <v>6462</v>
      </c>
      <c r="B4407" t="s">
        <v>51</v>
      </c>
      <c r="C4407" t="s">
        <v>5065</v>
      </c>
      <c r="D4407" t="s">
        <v>5064</v>
      </c>
      <c r="E4407" s="103">
        <v>1.0094405722244653</v>
      </c>
      <c r="F4407" s="103">
        <v>678455</v>
      </c>
      <c r="G4407" s="103">
        <v>3</v>
      </c>
      <c r="H4407" t="s">
        <v>1078</v>
      </c>
      <c r="I4407" s="103"/>
    </row>
    <row r="4408" spans="1:9" x14ac:dyDescent="0.3">
      <c r="A4408" t="s">
        <v>6463</v>
      </c>
      <c r="B4408" t="s">
        <v>51</v>
      </c>
      <c r="C4408" t="s">
        <v>5065</v>
      </c>
      <c r="D4408" t="s">
        <v>5065</v>
      </c>
      <c r="E4408" s="103">
        <v>1</v>
      </c>
      <c r="F4408" s="103">
        <v>678455</v>
      </c>
      <c r="G4408" s="103">
        <v>3</v>
      </c>
      <c r="H4408" t="s">
        <v>1078</v>
      </c>
      <c r="I4408" s="103"/>
    </row>
    <row r="4409" spans="1:9" x14ac:dyDescent="0.3">
      <c r="A4409" t="s">
        <v>6464</v>
      </c>
      <c r="B4409" t="s">
        <v>51</v>
      </c>
      <c r="C4409" t="s">
        <v>5065</v>
      </c>
      <c r="D4409" t="s">
        <v>5066</v>
      </c>
      <c r="E4409" s="103">
        <v>1.0092117603817155</v>
      </c>
      <c r="F4409" s="103">
        <v>678455</v>
      </c>
      <c r="G4409" s="103">
        <v>3</v>
      </c>
      <c r="H4409" t="s">
        <v>1078</v>
      </c>
      <c r="I4409" s="103"/>
    </row>
    <row r="4410" spans="1:9" x14ac:dyDescent="0.3">
      <c r="A4410" t="s">
        <v>6465</v>
      </c>
      <c r="B4410" t="s">
        <v>51</v>
      </c>
      <c r="C4410" t="s">
        <v>5065</v>
      </c>
      <c r="D4410" t="s">
        <v>42</v>
      </c>
      <c r="E4410" s="103">
        <v>0.98183761322767549</v>
      </c>
      <c r="F4410" s="103">
        <v>678455</v>
      </c>
      <c r="G4410" s="103">
        <v>3</v>
      </c>
      <c r="H4410" t="s">
        <v>1078</v>
      </c>
      <c r="I4410" s="103"/>
    </row>
    <row r="4411" spans="1:9" x14ac:dyDescent="0.3">
      <c r="A4411" t="s">
        <v>6466</v>
      </c>
      <c r="B4411" t="s">
        <v>51</v>
      </c>
      <c r="C4411" t="s">
        <v>5065</v>
      </c>
      <c r="D4411" t="s">
        <v>1763</v>
      </c>
      <c r="E4411" s="103">
        <v>1.0332662427335215</v>
      </c>
      <c r="F4411" s="103">
        <v>678455</v>
      </c>
      <c r="G4411" s="103">
        <v>3</v>
      </c>
      <c r="H4411" t="s">
        <v>1078</v>
      </c>
      <c r="I4411" s="103"/>
    </row>
    <row r="4412" spans="1:9" x14ac:dyDescent="0.3">
      <c r="A4412" t="s">
        <v>6467</v>
      </c>
      <c r="B4412" t="s">
        <v>51</v>
      </c>
      <c r="C4412" t="s">
        <v>5065</v>
      </c>
      <c r="D4412" t="s">
        <v>1764</v>
      </c>
      <c r="E4412" s="103">
        <v>0.4395614069325971</v>
      </c>
      <c r="F4412" s="103">
        <v>678455</v>
      </c>
      <c r="G4412" s="103">
        <v>3</v>
      </c>
      <c r="H4412" t="s">
        <v>1078</v>
      </c>
      <c r="I4412" s="103"/>
    </row>
    <row r="4413" spans="1:9" x14ac:dyDescent="0.3">
      <c r="A4413" t="s">
        <v>6468</v>
      </c>
      <c r="B4413" t="s">
        <v>51</v>
      </c>
      <c r="C4413" t="s">
        <v>5065</v>
      </c>
      <c r="D4413" t="s">
        <v>340</v>
      </c>
      <c r="E4413" s="103">
        <v>0.9528044235104105</v>
      </c>
      <c r="F4413" s="103">
        <v>678455</v>
      </c>
      <c r="G4413" s="103">
        <v>3</v>
      </c>
      <c r="H4413" t="s">
        <v>1078</v>
      </c>
      <c r="I4413" s="103"/>
    </row>
    <row r="4414" spans="1:9" x14ac:dyDescent="0.3">
      <c r="A4414" t="s">
        <v>6469</v>
      </c>
      <c r="B4414" t="s">
        <v>51</v>
      </c>
      <c r="C4414" t="s">
        <v>5065</v>
      </c>
      <c r="D4414" t="s">
        <v>777</v>
      </c>
      <c r="E4414" s="103">
        <v>0.89922882601332288</v>
      </c>
      <c r="F4414" s="103">
        <v>678455</v>
      </c>
      <c r="G4414" s="103">
        <v>3</v>
      </c>
      <c r="H4414" t="s">
        <v>1078</v>
      </c>
      <c r="I4414" s="103"/>
    </row>
    <row r="4415" spans="1:9" x14ac:dyDescent="0.3">
      <c r="A4415" t="s">
        <v>6470</v>
      </c>
      <c r="B4415" t="s">
        <v>44</v>
      </c>
      <c r="C4415" t="s">
        <v>5065</v>
      </c>
      <c r="D4415" t="s">
        <v>777</v>
      </c>
      <c r="E4415" s="103">
        <v>0.66022654413336179</v>
      </c>
      <c r="F4415" s="103">
        <v>678455</v>
      </c>
      <c r="G4415" s="103">
        <v>3</v>
      </c>
      <c r="H4415" t="s">
        <v>54</v>
      </c>
      <c r="I4415" s="103"/>
    </row>
    <row r="4416" spans="1:9" x14ac:dyDescent="0.3">
      <c r="A4416" t="s">
        <v>6471</v>
      </c>
      <c r="B4416" t="s">
        <v>45</v>
      </c>
      <c r="C4416" t="s">
        <v>5065</v>
      </c>
      <c r="D4416" t="s">
        <v>777</v>
      </c>
      <c r="E4416" s="103">
        <v>0.13326449298162676</v>
      </c>
      <c r="F4416" s="103">
        <v>678455</v>
      </c>
      <c r="G4416" s="103">
        <v>3</v>
      </c>
      <c r="H4416" t="s">
        <v>54</v>
      </c>
      <c r="I4416" s="103"/>
    </row>
    <row r="4417" spans="1:9" x14ac:dyDescent="0.3">
      <c r="A4417" t="s">
        <v>6472</v>
      </c>
      <c r="B4417" t="s">
        <v>46</v>
      </c>
      <c r="C4417" t="s">
        <v>5065</v>
      </c>
      <c r="D4417" t="s">
        <v>777</v>
      </c>
      <c r="E4417" s="103">
        <v>3.4568625006660567E-2</v>
      </c>
      <c r="F4417" s="103">
        <v>678455</v>
      </c>
      <c r="G4417" s="103">
        <v>3</v>
      </c>
      <c r="H4417" t="s">
        <v>54</v>
      </c>
      <c r="I4417" s="103"/>
    </row>
    <row r="4418" spans="1:9" x14ac:dyDescent="0.3">
      <c r="A4418" t="s">
        <v>6473</v>
      </c>
      <c r="B4418" t="s">
        <v>51</v>
      </c>
      <c r="C4418" t="s">
        <v>5065</v>
      </c>
      <c r="D4418" t="s">
        <v>776</v>
      </c>
      <c r="E4418" s="103">
        <v>2.0706582068658959</v>
      </c>
      <c r="F4418" s="103">
        <v>678455</v>
      </c>
      <c r="G4418" s="103">
        <v>3</v>
      </c>
      <c r="H4418" t="s">
        <v>1078</v>
      </c>
      <c r="I4418" s="103"/>
    </row>
    <row r="4419" spans="1:9" x14ac:dyDescent="0.3">
      <c r="A4419" t="s">
        <v>6474</v>
      </c>
      <c r="B4419" t="s">
        <v>44</v>
      </c>
      <c r="C4419" t="s">
        <v>5065</v>
      </c>
      <c r="D4419" t="s">
        <v>776</v>
      </c>
      <c r="E4419" s="103">
        <v>0</v>
      </c>
      <c r="F4419" s="103">
        <v>678455</v>
      </c>
      <c r="G4419" s="103">
        <v>3</v>
      </c>
      <c r="H4419" t="s">
        <v>54</v>
      </c>
      <c r="I4419" s="103"/>
    </row>
    <row r="4420" spans="1:9" x14ac:dyDescent="0.3">
      <c r="A4420" t="s">
        <v>6475</v>
      </c>
      <c r="B4420" t="s">
        <v>45</v>
      </c>
      <c r="C4420" t="s">
        <v>5065</v>
      </c>
      <c r="D4420" t="s">
        <v>776</v>
      </c>
      <c r="E4420" s="103">
        <v>0</v>
      </c>
      <c r="F4420" s="103">
        <v>678455</v>
      </c>
      <c r="G4420" s="103">
        <v>3</v>
      </c>
      <c r="H4420" t="s">
        <v>54</v>
      </c>
      <c r="I4420" s="103"/>
    </row>
    <row r="4421" spans="1:9" x14ac:dyDescent="0.3">
      <c r="A4421" t="s">
        <v>6476</v>
      </c>
      <c r="B4421" t="s">
        <v>46</v>
      </c>
      <c r="C4421" t="s">
        <v>5065</v>
      </c>
      <c r="D4421" t="s">
        <v>776</v>
      </c>
      <c r="E4421" s="103">
        <v>0</v>
      </c>
      <c r="F4421" s="103">
        <v>678455</v>
      </c>
      <c r="G4421" s="103">
        <v>3</v>
      </c>
      <c r="H4421" t="s">
        <v>54</v>
      </c>
      <c r="I4421" s="103"/>
    </row>
    <row r="4422" spans="1:9" x14ac:dyDescent="0.3">
      <c r="A4422" t="s">
        <v>6477</v>
      </c>
      <c r="B4422" t="s">
        <v>49</v>
      </c>
      <c r="C4422" t="s">
        <v>5066</v>
      </c>
      <c r="D4422" t="s">
        <v>54</v>
      </c>
      <c r="E4422" s="103">
        <v>1</v>
      </c>
      <c r="F4422" s="103">
        <v>678455</v>
      </c>
      <c r="G4422" s="103">
        <v>3</v>
      </c>
      <c r="H4422" t="s">
        <v>54</v>
      </c>
      <c r="I4422" s="103"/>
    </row>
    <row r="4423" spans="1:9" x14ac:dyDescent="0.3">
      <c r="A4423" t="s">
        <v>6478</v>
      </c>
      <c r="B4423" t="s">
        <v>50</v>
      </c>
      <c r="C4423" t="s">
        <v>5066</v>
      </c>
      <c r="D4423" t="s">
        <v>54</v>
      </c>
      <c r="E4423" s="103">
        <v>458680.90526664665</v>
      </c>
      <c r="F4423" s="103">
        <v>678455</v>
      </c>
      <c r="G4423" s="103">
        <v>3</v>
      </c>
      <c r="H4423" t="s">
        <v>54</v>
      </c>
      <c r="I4423" s="103"/>
    </row>
    <row r="4424" spans="1:9" x14ac:dyDescent="0.3">
      <c r="A4424" t="s">
        <v>6479</v>
      </c>
      <c r="B4424" t="s">
        <v>51</v>
      </c>
      <c r="C4424" t="s">
        <v>5066</v>
      </c>
      <c r="D4424" t="s">
        <v>40</v>
      </c>
      <c r="E4424" s="103">
        <v>0.99151818336808073</v>
      </c>
      <c r="F4424" s="103">
        <v>678455</v>
      </c>
      <c r="G4424" s="103">
        <v>3</v>
      </c>
      <c r="H4424" t="s">
        <v>1078</v>
      </c>
      <c r="I4424" s="103"/>
    </row>
    <row r="4425" spans="1:9" x14ac:dyDescent="0.3">
      <c r="A4425" t="s">
        <v>6480</v>
      </c>
      <c r="B4425" t="s">
        <v>51</v>
      </c>
      <c r="C4425" t="s">
        <v>5066</v>
      </c>
      <c r="D4425" t="s">
        <v>5064</v>
      </c>
      <c r="E4425" s="103">
        <v>1.0002288118427496</v>
      </c>
      <c r="F4425" s="103">
        <v>678455</v>
      </c>
      <c r="G4425" s="103">
        <v>3</v>
      </c>
      <c r="H4425" t="s">
        <v>1078</v>
      </c>
      <c r="I4425" s="103"/>
    </row>
    <row r="4426" spans="1:9" x14ac:dyDescent="0.3">
      <c r="A4426" t="s">
        <v>6481</v>
      </c>
      <c r="B4426" t="s">
        <v>51</v>
      </c>
      <c r="C4426" t="s">
        <v>5066</v>
      </c>
      <c r="D4426" t="s">
        <v>5065</v>
      </c>
      <c r="E4426" s="103">
        <v>0.99151818336808073</v>
      </c>
      <c r="F4426" s="103">
        <v>678455</v>
      </c>
      <c r="G4426" s="103">
        <v>3</v>
      </c>
      <c r="H4426" t="s">
        <v>1078</v>
      </c>
      <c r="I4426" s="103"/>
    </row>
    <row r="4427" spans="1:9" x14ac:dyDescent="0.3">
      <c r="A4427" t="s">
        <v>6482</v>
      </c>
      <c r="B4427" t="s">
        <v>51</v>
      </c>
      <c r="C4427" t="s">
        <v>5066</v>
      </c>
      <c r="D4427" t="s">
        <v>5066</v>
      </c>
      <c r="E4427" s="103">
        <v>1</v>
      </c>
      <c r="F4427" s="103">
        <v>678455</v>
      </c>
      <c r="G4427" s="103">
        <v>3</v>
      </c>
      <c r="H4427" t="s">
        <v>1078</v>
      </c>
      <c r="I4427" s="103"/>
    </row>
    <row r="4428" spans="1:9" x14ac:dyDescent="0.3">
      <c r="A4428" t="s">
        <v>6483</v>
      </c>
      <c r="B4428" t="s">
        <v>51</v>
      </c>
      <c r="C4428" t="s">
        <v>5066</v>
      </c>
      <c r="D4428" t="s">
        <v>42</v>
      </c>
      <c r="E4428" s="103">
        <v>0.97290318176865775</v>
      </c>
      <c r="F4428" s="103">
        <v>678455</v>
      </c>
      <c r="G4428" s="103">
        <v>3</v>
      </c>
      <c r="H4428" t="s">
        <v>1078</v>
      </c>
      <c r="I4428" s="103"/>
    </row>
    <row r="4429" spans="1:9" x14ac:dyDescent="0.3">
      <c r="A4429" t="s">
        <v>6484</v>
      </c>
      <c r="B4429" t="s">
        <v>51</v>
      </c>
      <c r="C4429" t="s">
        <v>5066</v>
      </c>
      <c r="D4429" t="s">
        <v>1763</v>
      </c>
      <c r="E4429" s="103">
        <v>1.0238357307058437</v>
      </c>
      <c r="F4429" s="103">
        <v>678455</v>
      </c>
      <c r="G4429" s="103">
        <v>3</v>
      </c>
      <c r="H4429" t="s">
        <v>1078</v>
      </c>
      <c r="I4429" s="103"/>
    </row>
    <row r="4430" spans="1:9" x14ac:dyDescent="0.3">
      <c r="A4430" t="s">
        <v>6485</v>
      </c>
      <c r="B4430" t="s">
        <v>51</v>
      </c>
      <c r="C4430" t="s">
        <v>5066</v>
      </c>
      <c r="D4430" t="s">
        <v>1764</v>
      </c>
      <c r="E4430" s="103">
        <v>0.43669866489669534</v>
      </c>
      <c r="F4430" s="103">
        <v>678455</v>
      </c>
      <c r="G4430" s="103">
        <v>3</v>
      </c>
      <c r="H4430" t="s">
        <v>1078</v>
      </c>
      <c r="I4430" s="103"/>
    </row>
    <row r="4431" spans="1:9" x14ac:dyDescent="0.3">
      <c r="A4431" t="s">
        <v>6486</v>
      </c>
      <c r="B4431" t="s">
        <v>51</v>
      </c>
      <c r="C4431" t="s">
        <v>5066</v>
      </c>
      <c r="D4431" t="s">
        <v>340</v>
      </c>
      <c r="E4431" s="103">
        <v>0.94404829199024864</v>
      </c>
      <c r="F4431" s="103">
        <v>678455</v>
      </c>
      <c r="G4431" s="103">
        <v>3</v>
      </c>
      <c r="H4431" t="s">
        <v>1078</v>
      </c>
      <c r="I4431" s="103"/>
    </row>
    <row r="4432" spans="1:9" x14ac:dyDescent="0.3">
      <c r="A4432" t="s">
        <v>6487</v>
      </c>
      <c r="B4432" t="s">
        <v>51</v>
      </c>
      <c r="C4432" t="s">
        <v>5066</v>
      </c>
      <c r="D4432" t="s">
        <v>777</v>
      </c>
      <c r="E4432" s="103">
        <v>0.89152632355989103</v>
      </c>
      <c r="F4432" s="103">
        <v>678455</v>
      </c>
      <c r="G4432" s="103">
        <v>3</v>
      </c>
      <c r="H4432" t="s">
        <v>1078</v>
      </c>
      <c r="I4432" s="103"/>
    </row>
    <row r="4433" spans="1:9" x14ac:dyDescent="0.3">
      <c r="A4433" t="s">
        <v>7336</v>
      </c>
      <c r="B4433" t="s">
        <v>44</v>
      </c>
      <c r="C4433" t="s">
        <v>5066</v>
      </c>
      <c r="D4433" t="s">
        <v>777</v>
      </c>
      <c r="E4433" s="103">
        <v>0.67439550154394912</v>
      </c>
      <c r="F4433" s="103">
        <v>678455</v>
      </c>
      <c r="G4433" s="103">
        <v>3</v>
      </c>
      <c r="H4433" t="s">
        <v>54</v>
      </c>
      <c r="I4433" s="103"/>
    </row>
    <row r="4434" spans="1:9" x14ac:dyDescent="0.3">
      <c r="A4434" t="s">
        <v>7337</v>
      </c>
      <c r="B4434" t="s">
        <v>45</v>
      </c>
      <c r="C4434" t="s">
        <v>5066</v>
      </c>
      <c r="D4434" t="s">
        <v>777</v>
      </c>
      <c r="E4434" s="103">
        <v>0.13793755118337395</v>
      </c>
      <c r="F4434" s="103">
        <v>678455</v>
      </c>
      <c r="G4434" s="103">
        <v>3</v>
      </c>
      <c r="H4434" t="s">
        <v>54</v>
      </c>
      <c r="I4434" s="103"/>
    </row>
    <row r="4435" spans="1:9" x14ac:dyDescent="0.3">
      <c r="A4435" t="s">
        <v>7338</v>
      </c>
      <c r="B4435" t="s">
        <v>46</v>
      </c>
      <c r="C4435" t="s">
        <v>5066</v>
      </c>
      <c r="D4435" t="s">
        <v>777</v>
      </c>
      <c r="E4435" s="103">
        <v>3.6505898445685622E-2</v>
      </c>
      <c r="F4435" s="103">
        <v>678455</v>
      </c>
      <c r="G4435" s="103">
        <v>3</v>
      </c>
      <c r="H4435" t="s">
        <v>54</v>
      </c>
      <c r="I4435" s="103"/>
    </row>
    <row r="4436" spans="1:9" x14ac:dyDescent="0.3">
      <c r="A4436" t="s">
        <v>6488</v>
      </c>
      <c r="B4436" t="s">
        <v>51</v>
      </c>
      <c r="C4436" t="s">
        <v>5066</v>
      </c>
      <c r="D4436" t="s">
        <v>776</v>
      </c>
      <c r="E4436" s="103">
        <v>2.0527777928162516</v>
      </c>
      <c r="F4436" s="103">
        <v>678455</v>
      </c>
      <c r="G4436" s="103">
        <v>3</v>
      </c>
      <c r="H4436" t="s">
        <v>1078</v>
      </c>
      <c r="I4436" s="103"/>
    </row>
    <row r="4437" spans="1:9" x14ac:dyDescent="0.3">
      <c r="A4437" t="s">
        <v>7339</v>
      </c>
      <c r="B4437" t="s">
        <v>44</v>
      </c>
      <c r="C4437" t="s">
        <v>5066</v>
      </c>
      <c r="D4437" t="s">
        <v>776</v>
      </c>
      <c r="E4437" s="103">
        <v>0</v>
      </c>
      <c r="F4437" s="103">
        <v>678455</v>
      </c>
      <c r="G4437" s="103">
        <v>3</v>
      </c>
      <c r="H4437" t="s">
        <v>54</v>
      </c>
      <c r="I4437" s="103"/>
    </row>
    <row r="4438" spans="1:9" x14ac:dyDescent="0.3">
      <c r="A4438" t="s">
        <v>7340</v>
      </c>
      <c r="B4438" t="s">
        <v>45</v>
      </c>
      <c r="C4438" t="s">
        <v>5066</v>
      </c>
      <c r="D4438" t="s">
        <v>776</v>
      </c>
      <c r="E4438" s="103">
        <v>0</v>
      </c>
      <c r="F4438" s="103">
        <v>678455</v>
      </c>
      <c r="G4438" s="103">
        <v>3</v>
      </c>
      <c r="H4438" t="s">
        <v>54</v>
      </c>
      <c r="I4438" s="103"/>
    </row>
    <row r="4439" spans="1:9" x14ac:dyDescent="0.3">
      <c r="A4439" t="s">
        <v>7341</v>
      </c>
      <c r="B4439" t="s">
        <v>46</v>
      </c>
      <c r="C4439" t="s">
        <v>5066</v>
      </c>
      <c r="D4439" t="s">
        <v>776</v>
      </c>
      <c r="E4439" s="103">
        <v>0</v>
      </c>
      <c r="F4439" s="103">
        <v>678455</v>
      </c>
      <c r="G4439" s="103">
        <v>3</v>
      </c>
      <c r="H4439" t="s">
        <v>54</v>
      </c>
      <c r="I4439" s="103"/>
    </row>
    <row r="4440" spans="1:9" x14ac:dyDescent="0.3">
      <c r="A4440" t="s">
        <v>120</v>
      </c>
      <c r="B4440" t="s">
        <v>49</v>
      </c>
      <c r="C4440" t="s">
        <v>42</v>
      </c>
      <c r="D4440" t="s">
        <v>54</v>
      </c>
      <c r="E4440" s="103">
        <v>1</v>
      </c>
      <c r="F4440" s="103">
        <v>678455</v>
      </c>
      <c r="G4440" s="103">
        <v>3</v>
      </c>
      <c r="H4440" t="s">
        <v>54</v>
      </c>
      <c r="I4440" s="103"/>
    </row>
    <row r="4441" spans="1:9" x14ac:dyDescent="0.3">
      <c r="A4441" t="s">
        <v>121</v>
      </c>
      <c r="B4441" t="s">
        <v>50</v>
      </c>
      <c r="C4441" t="s">
        <v>42</v>
      </c>
      <c r="D4441" t="s">
        <v>54</v>
      </c>
      <c r="E4441" s="103">
        <v>471632.08744157193</v>
      </c>
      <c r="F4441" s="103">
        <v>678455</v>
      </c>
      <c r="G4441" s="103">
        <v>3</v>
      </c>
      <c r="H4441" t="s">
        <v>54</v>
      </c>
      <c r="I4441" s="103"/>
    </row>
    <row r="4442" spans="1:9" x14ac:dyDescent="0.3">
      <c r="A4442" t="s">
        <v>1301</v>
      </c>
      <c r="B4442" t="s">
        <v>51</v>
      </c>
      <c r="C4442" t="s">
        <v>42</v>
      </c>
      <c r="D4442" t="s">
        <v>40</v>
      </c>
      <c r="E4442" s="103">
        <v>1.0198609793445013</v>
      </c>
      <c r="F4442" s="103">
        <v>678455</v>
      </c>
      <c r="G4442" s="103">
        <v>3</v>
      </c>
      <c r="H4442" t="s">
        <v>1078</v>
      </c>
      <c r="I4442" s="103"/>
    </row>
    <row r="4443" spans="1:9" x14ac:dyDescent="0.3">
      <c r="A4443" t="s">
        <v>6489</v>
      </c>
      <c r="B4443" t="s">
        <v>51</v>
      </c>
      <c r="C4443" t="s">
        <v>42</v>
      </c>
      <c r="D4443" t="s">
        <v>5064</v>
      </c>
      <c r="E4443" s="103">
        <v>1.0288412464256098</v>
      </c>
      <c r="F4443" s="103">
        <v>678455</v>
      </c>
      <c r="G4443" s="103">
        <v>3</v>
      </c>
      <c r="H4443" t="s">
        <v>1078</v>
      </c>
      <c r="I4443" s="103"/>
    </row>
    <row r="4444" spans="1:9" x14ac:dyDescent="0.3">
      <c r="A4444" t="s">
        <v>6490</v>
      </c>
      <c r="B4444" t="s">
        <v>51</v>
      </c>
      <c r="C4444" t="s">
        <v>42</v>
      </c>
      <c r="D4444" t="s">
        <v>5065</v>
      </c>
      <c r="E4444" s="103">
        <v>1.0198609793445013</v>
      </c>
      <c r="F4444" s="103">
        <v>678455</v>
      </c>
      <c r="G4444" s="103">
        <v>3</v>
      </c>
      <c r="H4444" t="s">
        <v>1078</v>
      </c>
      <c r="I4444" s="103"/>
    </row>
    <row r="4445" spans="1:9" x14ac:dyDescent="0.3">
      <c r="A4445" t="s">
        <v>6491</v>
      </c>
      <c r="B4445" t="s">
        <v>51</v>
      </c>
      <c r="C4445" t="s">
        <v>42</v>
      </c>
      <c r="D4445" t="s">
        <v>5066</v>
      </c>
      <c r="E4445" s="103">
        <v>1.028611456575349</v>
      </c>
      <c r="F4445" s="103">
        <v>678455</v>
      </c>
      <c r="G4445" s="103">
        <v>3</v>
      </c>
      <c r="H4445" t="s">
        <v>1078</v>
      </c>
      <c r="I4445" s="103"/>
    </row>
    <row r="4446" spans="1:9" x14ac:dyDescent="0.3">
      <c r="A4446" t="s">
        <v>1302</v>
      </c>
      <c r="B4446" t="s">
        <v>51</v>
      </c>
      <c r="C4446" t="s">
        <v>42</v>
      </c>
      <c r="D4446" t="s">
        <v>42</v>
      </c>
      <c r="E4446" s="103">
        <v>1</v>
      </c>
      <c r="F4446" s="103">
        <v>678455</v>
      </c>
      <c r="G4446" s="103">
        <v>3</v>
      </c>
      <c r="H4446" t="s">
        <v>1078</v>
      </c>
      <c r="I4446" s="103"/>
    </row>
    <row r="4447" spans="1:9" x14ac:dyDescent="0.3">
      <c r="A4447" t="s">
        <v>2215</v>
      </c>
      <c r="B4447" t="s">
        <v>51</v>
      </c>
      <c r="C4447" t="s">
        <v>42</v>
      </c>
      <c r="D4447" t="s">
        <v>1763</v>
      </c>
      <c r="E4447" s="103">
        <v>1.0521608872672494</v>
      </c>
      <c r="F4447" s="103">
        <v>678455</v>
      </c>
      <c r="G4447" s="103">
        <v>3</v>
      </c>
      <c r="H4447" t="s">
        <v>1078</v>
      </c>
      <c r="I4447" s="103"/>
    </row>
    <row r="4448" spans="1:9" x14ac:dyDescent="0.3">
      <c r="A4448" t="s">
        <v>2216</v>
      </c>
      <c r="B4448" t="s">
        <v>51</v>
      </c>
      <c r="C4448" t="s">
        <v>42</v>
      </c>
      <c r="D4448" t="s">
        <v>1764</v>
      </c>
      <c r="E4448" s="103">
        <v>0.44588199099447867</v>
      </c>
      <c r="F4448" s="103">
        <v>678455</v>
      </c>
      <c r="G4448" s="103">
        <v>3</v>
      </c>
      <c r="H4448" t="s">
        <v>1078</v>
      </c>
      <c r="I4448" s="103"/>
    </row>
    <row r="4449" spans="1:9" x14ac:dyDescent="0.3">
      <c r="A4449" t="s">
        <v>1303</v>
      </c>
      <c r="B4449" t="s">
        <v>51</v>
      </c>
      <c r="C4449" t="s">
        <v>42</v>
      </c>
      <c r="D4449" t="s">
        <v>340</v>
      </c>
      <c r="E4449" s="103">
        <v>0.97101579279178318</v>
      </c>
      <c r="F4449" s="103">
        <v>678455</v>
      </c>
      <c r="G4449" s="103">
        <v>3</v>
      </c>
      <c r="H4449" t="s">
        <v>1078</v>
      </c>
      <c r="I4449" s="103"/>
    </row>
    <row r="4450" spans="1:9" x14ac:dyDescent="0.3">
      <c r="A4450" t="s">
        <v>1304</v>
      </c>
      <c r="B4450" t="s">
        <v>51</v>
      </c>
      <c r="C4450" t="s">
        <v>42</v>
      </c>
      <c r="D4450" t="s">
        <v>777</v>
      </c>
      <c r="E4450" s="103">
        <v>0.91657761639867985</v>
      </c>
      <c r="F4450" s="103">
        <v>678455</v>
      </c>
      <c r="G4450" s="103">
        <v>3</v>
      </c>
      <c r="H4450" t="s">
        <v>1078</v>
      </c>
      <c r="I4450" s="103"/>
    </row>
    <row r="4451" spans="1:9" x14ac:dyDescent="0.3">
      <c r="A4451" t="s">
        <v>507</v>
      </c>
      <c r="B4451" t="s">
        <v>44</v>
      </c>
      <c r="C4451" t="s">
        <v>42</v>
      </c>
      <c r="D4451" t="s">
        <v>777</v>
      </c>
      <c r="E4451" s="103">
        <v>0.62106845700893942</v>
      </c>
      <c r="F4451" s="103">
        <v>678455</v>
      </c>
      <c r="G4451" s="103">
        <v>3</v>
      </c>
      <c r="H4451" t="s">
        <v>54</v>
      </c>
      <c r="I4451" s="103"/>
    </row>
    <row r="4452" spans="1:9" x14ac:dyDescent="0.3">
      <c r="A4452" t="s">
        <v>508</v>
      </c>
      <c r="B4452" t="s">
        <v>45</v>
      </c>
      <c r="C4452" t="s">
        <v>42</v>
      </c>
      <c r="D4452" t="s">
        <v>777</v>
      </c>
      <c r="E4452" s="103">
        <v>0.12279237084986749</v>
      </c>
      <c r="F4452" s="103">
        <v>678455</v>
      </c>
      <c r="G4452" s="103">
        <v>3</v>
      </c>
      <c r="H4452" t="s">
        <v>54</v>
      </c>
      <c r="I4452" s="103"/>
    </row>
    <row r="4453" spans="1:9" x14ac:dyDescent="0.3">
      <c r="A4453" t="s">
        <v>509</v>
      </c>
      <c r="B4453" t="s">
        <v>46</v>
      </c>
      <c r="C4453" t="s">
        <v>42</v>
      </c>
      <c r="D4453" t="s">
        <v>777</v>
      </c>
      <c r="E4453" s="103">
        <v>3.1076866403420087E-2</v>
      </c>
      <c r="F4453" s="103">
        <v>678455</v>
      </c>
      <c r="G4453" s="103">
        <v>3</v>
      </c>
      <c r="H4453" t="s">
        <v>54</v>
      </c>
      <c r="I4453" s="103"/>
    </row>
    <row r="4454" spans="1:9" x14ac:dyDescent="0.3">
      <c r="A4454" t="s">
        <v>1305</v>
      </c>
      <c r="B4454" t="s">
        <v>51</v>
      </c>
      <c r="C4454" t="s">
        <v>42</v>
      </c>
      <c r="D4454" t="s">
        <v>776</v>
      </c>
      <c r="E4454" s="103">
        <v>2.1106640877961422</v>
      </c>
      <c r="F4454" s="103">
        <v>678455</v>
      </c>
      <c r="G4454" s="103">
        <v>3</v>
      </c>
      <c r="H4454" t="s">
        <v>1078</v>
      </c>
      <c r="I4454" s="103"/>
    </row>
    <row r="4455" spans="1:9" x14ac:dyDescent="0.3">
      <c r="A4455" t="s">
        <v>511</v>
      </c>
      <c r="B4455" t="s">
        <v>44</v>
      </c>
      <c r="C4455" t="s">
        <v>42</v>
      </c>
      <c r="D4455" t="s">
        <v>776</v>
      </c>
      <c r="E4455" s="103">
        <v>0</v>
      </c>
      <c r="F4455" s="103">
        <v>678455</v>
      </c>
      <c r="G4455" s="103">
        <v>3</v>
      </c>
      <c r="H4455" t="s">
        <v>54</v>
      </c>
      <c r="I4455" s="103"/>
    </row>
    <row r="4456" spans="1:9" x14ac:dyDescent="0.3">
      <c r="A4456" t="s">
        <v>512</v>
      </c>
      <c r="B4456" t="s">
        <v>45</v>
      </c>
      <c r="C4456" t="s">
        <v>42</v>
      </c>
      <c r="D4456" t="s">
        <v>776</v>
      </c>
      <c r="E4456" s="103">
        <v>0</v>
      </c>
      <c r="F4456" s="103">
        <v>678455</v>
      </c>
      <c r="G4456" s="103">
        <v>3</v>
      </c>
      <c r="H4456" t="s">
        <v>54</v>
      </c>
      <c r="I4456" s="103"/>
    </row>
    <row r="4457" spans="1:9" x14ac:dyDescent="0.3">
      <c r="A4457" t="s">
        <v>513</v>
      </c>
      <c r="B4457" t="s">
        <v>46</v>
      </c>
      <c r="C4457" t="s">
        <v>42</v>
      </c>
      <c r="D4457" t="s">
        <v>776</v>
      </c>
      <c r="E4457" s="103">
        <v>0</v>
      </c>
      <c r="F4457" s="103">
        <v>678455</v>
      </c>
      <c r="G4457" s="103">
        <v>3</v>
      </c>
      <c r="H4457" t="s">
        <v>54</v>
      </c>
      <c r="I4457" s="103"/>
    </row>
    <row r="4458" spans="1:9" x14ac:dyDescent="0.3">
      <c r="A4458" t="s">
        <v>8843</v>
      </c>
      <c r="B4458" t="s">
        <v>47</v>
      </c>
      <c r="C4458" t="s">
        <v>8750</v>
      </c>
      <c r="D4458" t="s">
        <v>54</v>
      </c>
      <c r="E4458" s="103">
        <v>678455</v>
      </c>
      <c r="F4458" s="103">
        <v>678455</v>
      </c>
      <c r="G4458" s="103">
        <v>3</v>
      </c>
      <c r="H4458" t="s">
        <v>54</v>
      </c>
      <c r="I4458" s="103"/>
    </row>
    <row r="4459" spans="1:9" x14ac:dyDescent="0.3">
      <c r="A4459" t="s">
        <v>8844</v>
      </c>
      <c r="B4459" t="s">
        <v>48</v>
      </c>
      <c r="C4459" t="s">
        <v>8750</v>
      </c>
      <c r="D4459" t="s">
        <v>54</v>
      </c>
      <c r="E4459" s="103">
        <v>13982970103.466496</v>
      </c>
      <c r="F4459" s="103">
        <v>678455</v>
      </c>
      <c r="G4459" s="103">
        <v>3</v>
      </c>
      <c r="H4459" t="s">
        <v>54</v>
      </c>
      <c r="I4459" s="103"/>
    </row>
    <row r="4460" spans="1:9" x14ac:dyDescent="0.3">
      <c r="A4460" t="s">
        <v>8845</v>
      </c>
      <c r="B4460" t="s">
        <v>49</v>
      </c>
      <c r="C4460" t="s">
        <v>8750</v>
      </c>
      <c r="D4460" t="s">
        <v>54</v>
      </c>
      <c r="E4460" s="103">
        <v>1</v>
      </c>
      <c r="F4460" s="103">
        <v>678455</v>
      </c>
      <c r="G4460" s="103">
        <v>3</v>
      </c>
      <c r="H4460" t="s">
        <v>54</v>
      </c>
      <c r="I4460" s="103"/>
    </row>
    <row r="4461" spans="1:9" x14ac:dyDescent="0.3">
      <c r="A4461" t="s">
        <v>8846</v>
      </c>
      <c r="B4461" t="s">
        <v>50</v>
      </c>
      <c r="C4461" t="s">
        <v>8750</v>
      </c>
      <c r="D4461" t="s">
        <v>54</v>
      </c>
      <c r="E4461" s="103">
        <v>20610.018503020092</v>
      </c>
      <c r="F4461" s="103">
        <v>678455</v>
      </c>
      <c r="G4461" s="103">
        <v>3</v>
      </c>
      <c r="H4461" t="s">
        <v>54</v>
      </c>
      <c r="I4461" s="103"/>
    </row>
    <row r="4462" spans="1:9" x14ac:dyDescent="0.3">
      <c r="A4462" t="s">
        <v>2217</v>
      </c>
      <c r="B4462" t="s">
        <v>49</v>
      </c>
      <c r="C4462" t="s">
        <v>1763</v>
      </c>
      <c r="D4462" t="s">
        <v>54</v>
      </c>
      <c r="E4462" s="103">
        <v>1</v>
      </c>
      <c r="F4462" s="103">
        <v>678455</v>
      </c>
      <c r="G4462" s="103">
        <v>3</v>
      </c>
      <c r="H4462" t="s">
        <v>54</v>
      </c>
      <c r="I4462" s="103"/>
    </row>
    <row r="4463" spans="1:9" x14ac:dyDescent="0.3">
      <c r="A4463" t="s">
        <v>2218</v>
      </c>
      <c r="B4463" t="s">
        <v>50</v>
      </c>
      <c r="C4463" t="s">
        <v>1763</v>
      </c>
      <c r="D4463" t="s">
        <v>54</v>
      </c>
      <c r="E4463" s="103">
        <v>449206.78173084877</v>
      </c>
      <c r="F4463" s="103">
        <v>678455</v>
      </c>
      <c r="G4463" s="103">
        <v>3</v>
      </c>
      <c r="H4463" t="s">
        <v>54</v>
      </c>
      <c r="I4463" s="103"/>
    </row>
    <row r="4464" spans="1:9" x14ac:dyDescent="0.3">
      <c r="A4464" t="s">
        <v>2219</v>
      </c>
      <c r="B4464" t="s">
        <v>51</v>
      </c>
      <c r="C4464" t="s">
        <v>1763</v>
      </c>
      <c r="D4464" t="s">
        <v>40</v>
      </c>
      <c r="E4464" s="103">
        <v>0.971361049749911</v>
      </c>
      <c r="F4464" s="103">
        <v>678455</v>
      </c>
      <c r="G4464" s="103">
        <v>3</v>
      </c>
      <c r="H4464" t="s">
        <v>1078</v>
      </c>
      <c r="I4464" s="103"/>
    </row>
    <row r="4465" spans="1:9" x14ac:dyDescent="0.3">
      <c r="A4465" t="s">
        <v>6492</v>
      </c>
      <c r="B4465" t="s">
        <v>51</v>
      </c>
      <c r="C4465" t="s">
        <v>1763</v>
      </c>
      <c r="D4465" t="s">
        <v>5064</v>
      </c>
      <c r="E4465" s="103">
        <v>0.97988567046484287</v>
      </c>
      <c r="F4465" s="103">
        <v>678455</v>
      </c>
      <c r="G4465" s="103">
        <v>3</v>
      </c>
      <c r="H4465" t="s">
        <v>1078</v>
      </c>
      <c r="I4465" s="103"/>
    </row>
    <row r="4466" spans="1:9" x14ac:dyDescent="0.3">
      <c r="A4466" t="s">
        <v>6493</v>
      </c>
      <c r="B4466" t="s">
        <v>51</v>
      </c>
      <c r="C4466" t="s">
        <v>1763</v>
      </c>
      <c r="D4466" t="s">
        <v>5065</v>
      </c>
      <c r="E4466" s="103">
        <v>0.971361049749911</v>
      </c>
      <c r="F4466" s="103">
        <v>678455</v>
      </c>
      <c r="G4466" s="103">
        <v>3</v>
      </c>
      <c r="H4466" t="s">
        <v>1078</v>
      </c>
      <c r="I4466" s="103"/>
    </row>
    <row r="4467" spans="1:9" x14ac:dyDescent="0.3">
      <c r="A4467" t="s">
        <v>6494</v>
      </c>
      <c r="B4467" t="s">
        <v>51</v>
      </c>
      <c r="C4467" t="s">
        <v>1763</v>
      </c>
      <c r="D4467" t="s">
        <v>5066</v>
      </c>
      <c r="E4467" s="103">
        <v>0.97966928308709023</v>
      </c>
      <c r="F4467" s="103">
        <v>678455</v>
      </c>
      <c r="G4467" s="103">
        <v>3</v>
      </c>
      <c r="H4467" t="s">
        <v>1078</v>
      </c>
      <c r="I4467" s="103"/>
    </row>
    <row r="4468" spans="1:9" x14ac:dyDescent="0.3">
      <c r="A4468" t="s">
        <v>2220</v>
      </c>
      <c r="B4468" t="s">
        <v>51</v>
      </c>
      <c r="C4468" t="s">
        <v>1763</v>
      </c>
      <c r="D4468" t="s">
        <v>42</v>
      </c>
      <c r="E4468" s="103">
        <v>0.95224997348235074</v>
      </c>
      <c r="F4468" s="103">
        <v>678455</v>
      </c>
      <c r="G4468" s="103">
        <v>3</v>
      </c>
      <c r="H4468" t="s">
        <v>1078</v>
      </c>
      <c r="I4468" s="103"/>
    </row>
    <row r="4469" spans="1:9" x14ac:dyDescent="0.3">
      <c r="A4469" t="s">
        <v>2221</v>
      </c>
      <c r="B4469" t="s">
        <v>51</v>
      </c>
      <c r="C4469" t="s">
        <v>1763</v>
      </c>
      <c r="D4469" t="s">
        <v>1763</v>
      </c>
      <c r="E4469" s="103">
        <v>1</v>
      </c>
      <c r="F4469" s="103">
        <v>678455</v>
      </c>
      <c r="G4469" s="103">
        <v>3</v>
      </c>
      <c r="H4469" t="s">
        <v>1078</v>
      </c>
      <c r="I4469" s="103"/>
    </row>
    <row r="4470" spans="1:9" x14ac:dyDescent="0.3">
      <c r="A4470" t="s">
        <v>2222</v>
      </c>
      <c r="B4470" t="s">
        <v>51</v>
      </c>
      <c r="C4470" t="s">
        <v>1763</v>
      </c>
      <c r="D4470" t="s">
        <v>1764</v>
      </c>
      <c r="E4470" s="103">
        <v>0.42284082117685162</v>
      </c>
      <c r="F4470" s="103">
        <v>678455</v>
      </c>
      <c r="G4470" s="103">
        <v>3</v>
      </c>
      <c r="H4470" t="s">
        <v>1078</v>
      </c>
      <c r="I4470" s="103"/>
    </row>
    <row r="4471" spans="1:9" x14ac:dyDescent="0.3">
      <c r="A4471" t="s">
        <v>2223</v>
      </c>
      <c r="B4471" t="s">
        <v>51</v>
      </c>
      <c r="C4471" t="s">
        <v>1763</v>
      </c>
      <c r="D4471" t="s">
        <v>340</v>
      </c>
      <c r="E4471" s="103">
        <v>0.92578638891657528</v>
      </c>
      <c r="F4471" s="103">
        <v>678455</v>
      </c>
      <c r="G4471" s="103">
        <v>3</v>
      </c>
      <c r="H4471" t="s">
        <v>1078</v>
      </c>
      <c r="I4471" s="103"/>
    </row>
    <row r="4472" spans="1:9" x14ac:dyDescent="0.3">
      <c r="A4472" t="s">
        <v>2224</v>
      </c>
      <c r="B4472" t="s">
        <v>51</v>
      </c>
      <c r="C4472" t="s">
        <v>1763</v>
      </c>
      <c r="D4472" t="s">
        <v>777</v>
      </c>
      <c r="E4472" s="103">
        <v>0.87236316179313178</v>
      </c>
      <c r="F4472" s="103">
        <v>678455</v>
      </c>
      <c r="G4472" s="103">
        <v>3</v>
      </c>
      <c r="H4472" t="s">
        <v>1078</v>
      </c>
      <c r="I4472" s="103"/>
    </row>
    <row r="4473" spans="1:9" x14ac:dyDescent="0.3">
      <c r="A4473" t="s">
        <v>2225</v>
      </c>
      <c r="B4473" t="s">
        <v>44</v>
      </c>
      <c r="C4473" t="s">
        <v>1763</v>
      </c>
      <c r="D4473" t="s">
        <v>777</v>
      </c>
      <c r="E4473" s="103">
        <v>0.72944705249427011</v>
      </c>
      <c r="F4473" s="103">
        <v>678455</v>
      </c>
      <c r="G4473" s="103">
        <v>3</v>
      </c>
      <c r="H4473" t="s">
        <v>54</v>
      </c>
      <c r="I4473" s="103"/>
    </row>
    <row r="4474" spans="1:9" x14ac:dyDescent="0.3">
      <c r="A4474" t="s">
        <v>2226</v>
      </c>
      <c r="B4474" t="s">
        <v>45</v>
      </c>
      <c r="C4474" t="s">
        <v>1763</v>
      </c>
      <c r="D4474" t="s">
        <v>777</v>
      </c>
      <c r="E4474" s="103">
        <v>0.1502946457580005</v>
      </c>
      <c r="F4474" s="103">
        <v>678455</v>
      </c>
      <c r="G4474" s="103">
        <v>3</v>
      </c>
      <c r="H4474" t="s">
        <v>54</v>
      </c>
      <c r="I4474" s="103"/>
    </row>
    <row r="4475" spans="1:9" x14ac:dyDescent="0.3">
      <c r="A4475" t="s">
        <v>2227</v>
      </c>
      <c r="B4475" t="s">
        <v>46</v>
      </c>
      <c r="C4475" t="s">
        <v>1763</v>
      </c>
      <c r="D4475" t="s">
        <v>777</v>
      </c>
      <c r="E4475" s="103">
        <v>4.1232175087194518E-2</v>
      </c>
      <c r="F4475" s="103">
        <v>678455</v>
      </c>
      <c r="G4475" s="103">
        <v>3</v>
      </c>
      <c r="H4475" t="s">
        <v>54</v>
      </c>
      <c r="I4475" s="103"/>
    </row>
    <row r="4476" spans="1:9" x14ac:dyDescent="0.3">
      <c r="A4476" t="s">
        <v>2228</v>
      </c>
      <c r="B4476" t="s">
        <v>51</v>
      </c>
      <c r="C4476" t="s">
        <v>1763</v>
      </c>
      <c r="D4476" t="s">
        <v>776</v>
      </c>
      <c r="E4476" s="103">
        <v>2.0099134771018261</v>
      </c>
      <c r="F4476" s="103">
        <v>678455</v>
      </c>
      <c r="G4476" s="103">
        <v>3</v>
      </c>
      <c r="H4476" t="s">
        <v>1078</v>
      </c>
      <c r="I4476" s="103"/>
    </row>
    <row r="4477" spans="1:9" x14ac:dyDescent="0.3">
      <c r="A4477" t="s">
        <v>2229</v>
      </c>
      <c r="B4477" t="s">
        <v>44</v>
      </c>
      <c r="C4477" t="s">
        <v>1763</v>
      </c>
      <c r="D4477" t="s">
        <v>776</v>
      </c>
      <c r="E4477" s="103">
        <v>0</v>
      </c>
      <c r="F4477" s="103">
        <v>678455</v>
      </c>
      <c r="G4477" s="103">
        <v>3</v>
      </c>
      <c r="H4477" t="s">
        <v>54</v>
      </c>
      <c r="I4477" s="103"/>
    </row>
    <row r="4478" spans="1:9" x14ac:dyDescent="0.3">
      <c r="A4478" t="s">
        <v>2230</v>
      </c>
      <c r="B4478" t="s">
        <v>45</v>
      </c>
      <c r="C4478" t="s">
        <v>1763</v>
      </c>
      <c r="D4478" t="s">
        <v>776</v>
      </c>
      <c r="E4478" s="103">
        <v>0</v>
      </c>
      <c r="F4478" s="103">
        <v>678455</v>
      </c>
      <c r="G4478" s="103">
        <v>3</v>
      </c>
      <c r="H4478" t="s">
        <v>54</v>
      </c>
      <c r="I4478" s="103"/>
    </row>
    <row r="4479" spans="1:9" x14ac:dyDescent="0.3">
      <c r="A4479" t="s">
        <v>2231</v>
      </c>
      <c r="B4479" t="s">
        <v>46</v>
      </c>
      <c r="C4479" t="s">
        <v>1763</v>
      </c>
      <c r="D4479" t="s">
        <v>776</v>
      </c>
      <c r="E4479" s="103">
        <v>0</v>
      </c>
      <c r="F4479" s="103">
        <v>678455</v>
      </c>
      <c r="G4479" s="103">
        <v>3</v>
      </c>
      <c r="H4479" t="s">
        <v>54</v>
      </c>
      <c r="I4479" s="103"/>
    </row>
    <row r="4480" spans="1:9" x14ac:dyDescent="0.3">
      <c r="A4480" t="s">
        <v>2232</v>
      </c>
      <c r="B4480" t="s">
        <v>49</v>
      </c>
      <c r="C4480" t="s">
        <v>1764</v>
      </c>
      <c r="D4480" t="s">
        <v>54</v>
      </c>
      <c r="E4480" s="103">
        <v>1</v>
      </c>
      <c r="F4480" s="103">
        <v>678455</v>
      </c>
      <c r="G4480" s="103">
        <v>3</v>
      </c>
      <c r="H4480" t="s">
        <v>54</v>
      </c>
      <c r="I4480" s="103"/>
    </row>
    <row r="4481" spans="1:9" x14ac:dyDescent="0.3">
      <c r="A4481" t="s">
        <v>2233</v>
      </c>
      <c r="B4481" t="s">
        <v>50</v>
      </c>
      <c r="C4481" t="s">
        <v>1764</v>
      </c>
      <c r="D4481" t="s">
        <v>54</v>
      </c>
      <c r="E4481" s="103">
        <v>1219539.0574760472</v>
      </c>
      <c r="F4481" s="103">
        <v>678455</v>
      </c>
      <c r="G4481" s="103">
        <v>3</v>
      </c>
      <c r="H4481" t="s">
        <v>54</v>
      </c>
      <c r="I4481" s="103"/>
    </row>
    <row r="4482" spans="1:9" x14ac:dyDescent="0.3">
      <c r="A4482" t="s">
        <v>2234</v>
      </c>
      <c r="B4482" t="s">
        <v>51</v>
      </c>
      <c r="C4482" t="s">
        <v>1764</v>
      </c>
      <c r="D4482" t="s">
        <v>40</v>
      </c>
      <c r="E4482" s="103">
        <v>2.6480933705605358</v>
      </c>
      <c r="F4482" s="103">
        <v>678455</v>
      </c>
      <c r="G4482" s="103">
        <v>3</v>
      </c>
      <c r="H4482" t="s">
        <v>1078</v>
      </c>
      <c r="I4482" s="103"/>
    </row>
    <row r="4483" spans="1:9" x14ac:dyDescent="0.3">
      <c r="A4483" t="s">
        <v>6495</v>
      </c>
      <c r="B4483" t="s">
        <v>51</v>
      </c>
      <c r="C4483" t="s">
        <v>1764</v>
      </c>
      <c r="D4483" t="s">
        <v>5064</v>
      </c>
      <c r="E4483" s="103">
        <v>2.6796161501313711</v>
      </c>
      <c r="F4483" s="103">
        <v>678455</v>
      </c>
      <c r="G4483" s="103">
        <v>3</v>
      </c>
      <c r="H4483" t="s">
        <v>1078</v>
      </c>
      <c r="I4483" s="103"/>
    </row>
    <row r="4484" spans="1:9" x14ac:dyDescent="0.3">
      <c r="A4484" t="s">
        <v>6496</v>
      </c>
      <c r="B4484" t="s">
        <v>51</v>
      </c>
      <c r="C4484" t="s">
        <v>1764</v>
      </c>
      <c r="D4484" t="s">
        <v>5065</v>
      </c>
      <c r="E4484" s="103">
        <v>2.6480933705605358</v>
      </c>
      <c r="F4484" s="103">
        <v>678455</v>
      </c>
      <c r="G4484" s="103">
        <v>3</v>
      </c>
      <c r="H4484" t="s">
        <v>1078</v>
      </c>
      <c r="I4484" s="103"/>
    </row>
    <row r="4485" spans="1:9" x14ac:dyDescent="0.3">
      <c r="A4485" t="s">
        <v>6497</v>
      </c>
      <c r="B4485" t="s">
        <v>51</v>
      </c>
      <c r="C4485" t="s">
        <v>1764</v>
      </c>
      <c r="D4485" t="s">
        <v>5066</v>
      </c>
      <c r="E4485" s="103">
        <v>2.6790432236297788</v>
      </c>
      <c r="F4485" s="103">
        <v>678455</v>
      </c>
      <c r="G4485" s="103">
        <v>3</v>
      </c>
      <c r="H4485" t="s">
        <v>1078</v>
      </c>
      <c r="I4485" s="103"/>
    </row>
    <row r="4486" spans="1:9" x14ac:dyDescent="0.3">
      <c r="A4486" t="s">
        <v>2235</v>
      </c>
      <c r="B4486" t="s">
        <v>51</v>
      </c>
      <c r="C4486" t="s">
        <v>1764</v>
      </c>
      <c r="D4486" t="s">
        <v>42</v>
      </c>
      <c r="E4486" s="103">
        <v>2.5860286787325659</v>
      </c>
      <c r="F4486" s="103">
        <v>678455</v>
      </c>
      <c r="G4486" s="103">
        <v>3</v>
      </c>
      <c r="H4486" t="s">
        <v>1078</v>
      </c>
      <c r="I4486" s="103"/>
    </row>
    <row r="4487" spans="1:9" x14ac:dyDescent="0.3">
      <c r="A4487" t="s">
        <v>2236</v>
      </c>
      <c r="B4487" t="s">
        <v>51</v>
      </c>
      <c r="C4487" t="s">
        <v>1764</v>
      </c>
      <c r="D4487" t="s">
        <v>1763</v>
      </c>
      <c r="E4487" s="103">
        <v>2.71146694200351</v>
      </c>
      <c r="F4487" s="103">
        <v>678455</v>
      </c>
      <c r="G4487" s="103">
        <v>3</v>
      </c>
      <c r="H4487" t="s">
        <v>1078</v>
      </c>
      <c r="I4487" s="103"/>
    </row>
    <row r="4488" spans="1:9" x14ac:dyDescent="0.3">
      <c r="A4488" t="s">
        <v>2237</v>
      </c>
      <c r="B4488" t="s">
        <v>51</v>
      </c>
      <c r="C4488" t="s">
        <v>1764</v>
      </c>
      <c r="D4488" t="s">
        <v>1764</v>
      </c>
      <c r="E4488" s="103">
        <v>1</v>
      </c>
      <c r="F4488" s="103">
        <v>678455</v>
      </c>
      <c r="G4488" s="103">
        <v>3</v>
      </c>
      <c r="H4488" t="s">
        <v>1078</v>
      </c>
      <c r="I4488" s="103"/>
    </row>
    <row r="4489" spans="1:9" x14ac:dyDescent="0.3">
      <c r="A4489" t="s">
        <v>2238</v>
      </c>
      <c r="B4489" t="s">
        <v>51</v>
      </c>
      <c r="C4489" t="s">
        <v>1764</v>
      </c>
      <c r="D4489" t="s">
        <v>340</v>
      </c>
      <c r="E4489" s="103">
        <v>2.53535106800084</v>
      </c>
      <c r="F4489" s="103">
        <v>678455</v>
      </c>
      <c r="G4489" s="103">
        <v>3</v>
      </c>
      <c r="H4489" t="s">
        <v>1078</v>
      </c>
      <c r="I4489" s="103"/>
    </row>
    <row r="4490" spans="1:9" x14ac:dyDescent="0.3">
      <c r="A4490" t="s">
        <v>2239</v>
      </c>
      <c r="B4490" t="s">
        <v>51</v>
      </c>
      <c r="C4490" t="s">
        <v>1764</v>
      </c>
      <c r="D4490" t="s">
        <v>777</v>
      </c>
      <c r="E4490" s="103">
        <v>2.3527671725520145</v>
      </c>
      <c r="F4490" s="103">
        <v>678455</v>
      </c>
      <c r="G4490" s="103">
        <v>3</v>
      </c>
      <c r="H4490" t="s">
        <v>1078</v>
      </c>
      <c r="I4490" s="103"/>
    </row>
    <row r="4491" spans="1:9" x14ac:dyDescent="0.3">
      <c r="A4491" t="s">
        <v>2240</v>
      </c>
      <c r="B4491" t="s">
        <v>44</v>
      </c>
      <c r="C4491" t="s">
        <v>1764</v>
      </c>
      <c r="D4491" t="s">
        <v>777</v>
      </c>
      <c r="E4491" s="103">
        <v>3.1116286268064942E-2</v>
      </c>
      <c r="F4491" s="103">
        <v>678455</v>
      </c>
      <c r="G4491" s="103">
        <v>3</v>
      </c>
      <c r="H4491" t="s">
        <v>54</v>
      </c>
      <c r="I4491" s="103"/>
    </row>
    <row r="4492" spans="1:9" x14ac:dyDescent="0.3">
      <c r="A4492" t="s">
        <v>2241</v>
      </c>
      <c r="B4492" t="s">
        <v>45</v>
      </c>
      <c r="C4492" t="s">
        <v>1764</v>
      </c>
      <c r="D4492" t="s">
        <v>777</v>
      </c>
      <c r="E4492" s="103">
        <v>2.9066707566964612E-3</v>
      </c>
      <c r="F4492" s="103">
        <v>678455</v>
      </c>
      <c r="G4492" s="103">
        <v>3</v>
      </c>
      <c r="H4492" t="s">
        <v>54</v>
      </c>
      <c r="I4492" s="103"/>
    </row>
    <row r="4493" spans="1:9" x14ac:dyDescent="0.3">
      <c r="A4493" t="s">
        <v>2242</v>
      </c>
      <c r="B4493" t="s">
        <v>46</v>
      </c>
      <c r="C4493" t="s">
        <v>1764</v>
      </c>
      <c r="D4493" t="s">
        <v>777</v>
      </c>
      <c r="E4493" s="103">
        <v>5.4548089215699562E-4</v>
      </c>
      <c r="F4493" s="103">
        <v>678455</v>
      </c>
      <c r="G4493" s="103">
        <v>3</v>
      </c>
      <c r="H4493" t="s">
        <v>54</v>
      </c>
      <c r="I4493" s="103"/>
    </row>
    <row r="4494" spans="1:9" x14ac:dyDescent="0.3">
      <c r="A4494" t="s">
        <v>2243</v>
      </c>
      <c r="B4494" t="s">
        <v>51</v>
      </c>
      <c r="C4494" t="s">
        <v>1764</v>
      </c>
      <c r="D4494" t="s">
        <v>776</v>
      </c>
      <c r="E4494" s="103">
        <v>5.4469988753446179</v>
      </c>
      <c r="F4494" s="103">
        <v>678455</v>
      </c>
      <c r="G4494" s="103">
        <v>3</v>
      </c>
      <c r="H4494" t="s">
        <v>1078</v>
      </c>
      <c r="I4494" s="103"/>
    </row>
    <row r="4495" spans="1:9" x14ac:dyDescent="0.3">
      <c r="A4495" t="s">
        <v>2244</v>
      </c>
      <c r="B4495" t="s">
        <v>44</v>
      </c>
      <c r="C4495" t="s">
        <v>1764</v>
      </c>
      <c r="D4495" t="s">
        <v>776</v>
      </c>
      <c r="E4495" s="103">
        <v>0</v>
      </c>
      <c r="F4495" s="103">
        <v>678455</v>
      </c>
      <c r="G4495" s="103">
        <v>3</v>
      </c>
      <c r="H4495" t="s">
        <v>54</v>
      </c>
      <c r="I4495" s="103"/>
    </row>
    <row r="4496" spans="1:9" x14ac:dyDescent="0.3">
      <c r="A4496" t="s">
        <v>2245</v>
      </c>
      <c r="B4496" t="s">
        <v>45</v>
      </c>
      <c r="C4496" t="s">
        <v>1764</v>
      </c>
      <c r="D4496" t="s">
        <v>776</v>
      </c>
      <c r="E4496" s="103">
        <v>0</v>
      </c>
      <c r="F4496" s="103">
        <v>678455</v>
      </c>
      <c r="G4496" s="103">
        <v>3</v>
      </c>
      <c r="H4496" t="s">
        <v>54</v>
      </c>
      <c r="I4496" s="103"/>
    </row>
    <row r="4497" spans="1:9" x14ac:dyDescent="0.3">
      <c r="A4497" t="s">
        <v>2246</v>
      </c>
      <c r="B4497" t="s">
        <v>46</v>
      </c>
      <c r="C4497" t="s">
        <v>1764</v>
      </c>
      <c r="D4497" t="s">
        <v>776</v>
      </c>
      <c r="E4497" s="103">
        <v>0</v>
      </c>
      <c r="F4497" s="103">
        <v>678455</v>
      </c>
      <c r="G4497" s="103">
        <v>3</v>
      </c>
      <c r="H4497" t="s">
        <v>54</v>
      </c>
      <c r="I4497" s="103"/>
    </row>
    <row r="4498" spans="1:9" x14ac:dyDescent="0.3">
      <c r="A4498" t="s">
        <v>404</v>
      </c>
      <c r="B4498" t="s">
        <v>49</v>
      </c>
      <c r="C4498" t="s">
        <v>340</v>
      </c>
      <c r="D4498" t="s">
        <v>54</v>
      </c>
      <c r="E4498" s="103">
        <v>1</v>
      </c>
      <c r="F4498" s="103">
        <v>678455</v>
      </c>
      <c r="G4498" s="103">
        <v>3</v>
      </c>
      <c r="H4498" t="s">
        <v>54</v>
      </c>
      <c r="I4498" s="103"/>
    </row>
    <row r="4499" spans="1:9" x14ac:dyDescent="0.3">
      <c r="A4499" t="s">
        <v>405</v>
      </c>
      <c r="B4499" t="s">
        <v>50</v>
      </c>
      <c r="C4499" t="s">
        <v>340</v>
      </c>
      <c r="D4499" t="s">
        <v>54</v>
      </c>
      <c r="E4499" s="103">
        <v>495172.00557652814</v>
      </c>
      <c r="F4499" s="103">
        <v>678455</v>
      </c>
      <c r="G4499" s="103">
        <v>3</v>
      </c>
      <c r="H4499" t="s">
        <v>54</v>
      </c>
      <c r="I4499" s="103"/>
    </row>
    <row r="4500" spans="1:9" x14ac:dyDescent="0.3">
      <c r="A4500" t="s">
        <v>1306</v>
      </c>
      <c r="B4500" t="s">
        <v>51</v>
      </c>
      <c r="C4500" t="s">
        <v>340</v>
      </c>
      <c r="D4500" t="s">
        <v>40</v>
      </c>
      <c r="E4500" s="103">
        <v>1.0703793709597755</v>
      </c>
      <c r="F4500" s="103">
        <v>678455</v>
      </c>
      <c r="G4500" s="103">
        <v>3</v>
      </c>
      <c r="H4500" t="s">
        <v>1078</v>
      </c>
      <c r="I4500" s="103"/>
    </row>
    <row r="4501" spans="1:9" x14ac:dyDescent="0.3">
      <c r="A4501" t="s">
        <v>6498</v>
      </c>
      <c r="B4501" t="s">
        <v>51</v>
      </c>
      <c r="C4501" t="s">
        <v>340</v>
      </c>
      <c r="D4501" t="s">
        <v>5064</v>
      </c>
      <c r="E4501" s="103">
        <v>1.0796668334951867</v>
      </c>
      <c r="F4501" s="103">
        <v>678455</v>
      </c>
      <c r="G4501" s="103">
        <v>3</v>
      </c>
      <c r="H4501" t="s">
        <v>1078</v>
      </c>
      <c r="I4501" s="103"/>
    </row>
    <row r="4502" spans="1:9" x14ac:dyDescent="0.3">
      <c r="A4502" t="s">
        <v>6499</v>
      </c>
      <c r="B4502" t="s">
        <v>51</v>
      </c>
      <c r="C4502" t="s">
        <v>340</v>
      </c>
      <c r="D4502" t="s">
        <v>5065</v>
      </c>
      <c r="E4502" s="103">
        <v>1.0703793709597755</v>
      </c>
      <c r="F4502" s="103">
        <v>678455</v>
      </c>
      <c r="G4502" s="103">
        <v>3</v>
      </c>
      <c r="H4502" t="s">
        <v>1078</v>
      </c>
      <c r="I4502" s="103"/>
    </row>
    <row r="4503" spans="1:9" x14ac:dyDescent="0.3">
      <c r="A4503" t="s">
        <v>6500</v>
      </c>
      <c r="B4503" t="s">
        <v>51</v>
      </c>
      <c r="C4503" t="s">
        <v>340</v>
      </c>
      <c r="D4503" t="s">
        <v>5066</v>
      </c>
      <c r="E4503" s="103">
        <v>1.0794299293715011</v>
      </c>
      <c r="F4503" s="103">
        <v>678455</v>
      </c>
      <c r="G4503" s="103">
        <v>3</v>
      </c>
      <c r="H4503" t="s">
        <v>1078</v>
      </c>
      <c r="I4503" s="103"/>
    </row>
    <row r="4504" spans="1:9" x14ac:dyDescent="0.3">
      <c r="A4504" t="s">
        <v>1307</v>
      </c>
      <c r="B4504" t="s">
        <v>51</v>
      </c>
      <c r="C4504" t="s">
        <v>340</v>
      </c>
      <c r="D4504" t="s">
        <v>42</v>
      </c>
      <c r="E4504" s="103">
        <v>1.0504559714211019</v>
      </c>
      <c r="F4504" s="103">
        <v>678455</v>
      </c>
      <c r="G4504" s="103">
        <v>3</v>
      </c>
      <c r="H4504" t="s">
        <v>1078</v>
      </c>
      <c r="I4504" s="103"/>
    </row>
    <row r="4505" spans="1:9" x14ac:dyDescent="0.3">
      <c r="A4505" t="s">
        <v>2247</v>
      </c>
      <c r="B4505" t="s">
        <v>51</v>
      </c>
      <c r="C4505" t="s">
        <v>340</v>
      </c>
      <c r="D4505" t="s">
        <v>1763</v>
      </c>
      <c r="E4505" s="103">
        <v>1.109301428190586</v>
      </c>
      <c r="F4505" s="103">
        <v>678455</v>
      </c>
      <c r="G4505" s="103">
        <v>3</v>
      </c>
      <c r="H4505" t="s">
        <v>1078</v>
      </c>
      <c r="I4505" s="103"/>
    </row>
    <row r="4506" spans="1:9" x14ac:dyDescent="0.3">
      <c r="A4506" t="s">
        <v>2248</v>
      </c>
      <c r="B4506" t="s">
        <v>51</v>
      </c>
      <c r="C4506" t="s">
        <v>340</v>
      </c>
      <c r="D4506" t="s">
        <v>1764</v>
      </c>
      <c r="E4506" s="103">
        <v>0.47749397956947237</v>
      </c>
      <c r="F4506" s="103">
        <v>678455</v>
      </c>
      <c r="G4506" s="103">
        <v>3</v>
      </c>
      <c r="H4506" t="s">
        <v>1078</v>
      </c>
      <c r="I4506" s="103"/>
    </row>
    <row r="4507" spans="1:9" x14ac:dyDescent="0.3">
      <c r="A4507" t="s">
        <v>1308</v>
      </c>
      <c r="B4507" t="s">
        <v>51</v>
      </c>
      <c r="C4507" t="s">
        <v>340</v>
      </c>
      <c r="D4507" t="s">
        <v>340</v>
      </c>
      <c r="E4507" s="103">
        <v>1</v>
      </c>
      <c r="F4507" s="103">
        <v>678455</v>
      </c>
      <c r="G4507" s="103">
        <v>3</v>
      </c>
      <c r="H4507" t="s">
        <v>1078</v>
      </c>
      <c r="I4507" s="103"/>
    </row>
    <row r="4508" spans="1:9" x14ac:dyDescent="0.3">
      <c r="A4508" t="s">
        <v>1309</v>
      </c>
      <c r="B4508" t="s">
        <v>51</v>
      </c>
      <c r="C4508" t="s">
        <v>340</v>
      </c>
      <c r="D4508" t="s">
        <v>777</v>
      </c>
      <c r="E4508" s="103">
        <v>0.96199707798324519</v>
      </c>
      <c r="F4508" s="103">
        <v>678455</v>
      </c>
      <c r="G4508" s="103">
        <v>3</v>
      </c>
      <c r="H4508" t="s">
        <v>1078</v>
      </c>
      <c r="I4508" s="103"/>
    </row>
    <row r="4509" spans="1:9" x14ac:dyDescent="0.3">
      <c r="A4509" t="s">
        <v>515</v>
      </c>
      <c r="B4509" t="s">
        <v>44</v>
      </c>
      <c r="C4509" t="s">
        <v>340</v>
      </c>
      <c r="D4509" t="s">
        <v>777</v>
      </c>
      <c r="E4509" s="103">
        <v>0.56399466434767231</v>
      </c>
      <c r="F4509" s="103">
        <v>678455</v>
      </c>
      <c r="G4509" s="103">
        <v>3</v>
      </c>
      <c r="H4509" t="s">
        <v>54</v>
      </c>
      <c r="I4509" s="103"/>
    </row>
    <row r="4510" spans="1:9" x14ac:dyDescent="0.3">
      <c r="A4510" t="s">
        <v>516</v>
      </c>
      <c r="B4510" t="s">
        <v>45</v>
      </c>
      <c r="C4510" t="s">
        <v>340</v>
      </c>
      <c r="D4510" t="s">
        <v>777</v>
      </c>
      <c r="E4510" s="103">
        <v>0.11462689768910254</v>
      </c>
      <c r="F4510" s="103">
        <v>678455</v>
      </c>
      <c r="G4510" s="103">
        <v>3</v>
      </c>
      <c r="H4510" t="s">
        <v>54</v>
      </c>
      <c r="I4510" s="103"/>
    </row>
    <row r="4511" spans="1:9" x14ac:dyDescent="0.3">
      <c r="A4511" t="s">
        <v>517</v>
      </c>
      <c r="B4511" t="s">
        <v>46</v>
      </c>
      <c r="C4511" t="s">
        <v>340</v>
      </c>
      <c r="D4511" t="s">
        <v>777</v>
      </c>
      <c r="E4511" s="103">
        <v>2.9120601512898983E-2</v>
      </c>
      <c r="F4511" s="103">
        <v>678455</v>
      </c>
      <c r="G4511" s="103">
        <v>3</v>
      </c>
      <c r="H4511" t="s">
        <v>54</v>
      </c>
      <c r="I4511" s="103"/>
    </row>
    <row r="4512" spans="1:9" x14ac:dyDescent="0.3">
      <c r="A4512" t="s">
        <v>1310</v>
      </c>
      <c r="B4512" t="s">
        <v>51</v>
      </c>
      <c r="C4512" t="s">
        <v>340</v>
      </c>
      <c r="D4512" t="s">
        <v>776</v>
      </c>
      <c r="E4512" s="103">
        <v>2.2158072223657443</v>
      </c>
      <c r="F4512" s="103">
        <v>678455</v>
      </c>
      <c r="G4512" s="103">
        <v>3</v>
      </c>
      <c r="H4512" t="s">
        <v>1078</v>
      </c>
      <c r="I4512" s="103"/>
    </row>
    <row r="4513" spans="1:9" x14ac:dyDescent="0.3">
      <c r="A4513" t="s">
        <v>519</v>
      </c>
      <c r="B4513" t="s">
        <v>44</v>
      </c>
      <c r="C4513" t="s">
        <v>340</v>
      </c>
      <c r="D4513" t="s">
        <v>776</v>
      </c>
      <c r="E4513" s="103">
        <v>0</v>
      </c>
      <c r="F4513" s="103">
        <v>678455</v>
      </c>
      <c r="G4513" s="103">
        <v>3</v>
      </c>
      <c r="H4513" t="s">
        <v>54</v>
      </c>
      <c r="I4513" s="103"/>
    </row>
    <row r="4514" spans="1:9" x14ac:dyDescent="0.3">
      <c r="A4514" t="s">
        <v>520</v>
      </c>
      <c r="B4514" t="s">
        <v>45</v>
      </c>
      <c r="C4514" t="s">
        <v>340</v>
      </c>
      <c r="D4514" t="s">
        <v>776</v>
      </c>
      <c r="E4514" s="103">
        <v>0</v>
      </c>
      <c r="F4514" s="103">
        <v>678455</v>
      </c>
      <c r="G4514" s="103">
        <v>3</v>
      </c>
      <c r="H4514" t="s">
        <v>54</v>
      </c>
      <c r="I4514" s="103"/>
    </row>
    <row r="4515" spans="1:9" x14ac:dyDescent="0.3">
      <c r="A4515" t="s">
        <v>521</v>
      </c>
      <c r="B4515" t="s">
        <v>46</v>
      </c>
      <c r="C4515" t="s">
        <v>340</v>
      </c>
      <c r="D4515" t="s">
        <v>776</v>
      </c>
      <c r="E4515" s="103">
        <v>0</v>
      </c>
      <c r="F4515" s="103">
        <v>678455</v>
      </c>
      <c r="G4515" s="103">
        <v>3</v>
      </c>
      <c r="H4515" t="s">
        <v>54</v>
      </c>
      <c r="I4515" s="103"/>
    </row>
    <row r="4516" spans="1:9" x14ac:dyDescent="0.3">
      <c r="A4516" t="s">
        <v>8847</v>
      </c>
      <c r="B4516" t="s">
        <v>51</v>
      </c>
      <c r="C4516" t="s">
        <v>8750</v>
      </c>
      <c r="D4516" t="s">
        <v>40</v>
      </c>
      <c r="E4516" s="103">
        <v>4.4622529722581475E-2</v>
      </c>
      <c r="F4516" s="103">
        <v>678455</v>
      </c>
      <c r="G4516" s="103">
        <v>3</v>
      </c>
      <c r="H4516" t="s">
        <v>1078</v>
      </c>
      <c r="I4516" s="103"/>
    </row>
    <row r="4517" spans="1:9" x14ac:dyDescent="0.3">
      <c r="A4517" t="s">
        <v>8975</v>
      </c>
      <c r="B4517" t="s">
        <v>51</v>
      </c>
      <c r="C4517" t="s">
        <v>8750</v>
      </c>
      <c r="D4517" t="s">
        <v>5064</v>
      </c>
      <c r="E4517" s="103">
        <v>4.5013731633193596E-2</v>
      </c>
      <c r="F4517" s="103">
        <v>678455</v>
      </c>
      <c r="G4517" s="103">
        <v>3</v>
      </c>
      <c r="H4517" t="s">
        <v>1078</v>
      </c>
      <c r="I4517" s="103"/>
    </row>
    <row r="4518" spans="1:9" x14ac:dyDescent="0.3">
      <c r="A4518" t="s">
        <v>8976</v>
      </c>
      <c r="B4518" t="s">
        <v>51</v>
      </c>
      <c r="C4518" t="s">
        <v>8750</v>
      </c>
      <c r="D4518" t="s">
        <v>5065</v>
      </c>
      <c r="E4518" s="103">
        <v>4.4622529722581475E-2</v>
      </c>
      <c r="F4518" s="103">
        <v>678455</v>
      </c>
      <c r="G4518" s="103">
        <v>3</v>
      </c>
      <c r="H4518" t="s">
        <v>1078</v>
      </c>
      <c r="I4518" s="103"/>
    </row>
    <row r="4519" spans="1:9" x14ac:dyDescent="0.3">
      <c r="A4519" t="s">
        <v>8977</v>
      </c>
      <c r="B4519" t="s">
        <v>51</v>
      </c>
      <c r="C4519" t="s">
        <v>8750</v>
      </c>
      <c r="D4519" t="s">
        <v>5066</v>
      </c>
      <c r="E4519" s="103">
        <v>4.5001701801206537E-2</v>
      </c>
      <c r="F4519" s="103">
        <v>678455</v>
      </c>
      <c r="G4519" s="103">
        <v>3</v>
      </c>
      <c r="H4519" t="s">
        <v>1078</v>
      </c>
      <c r="I4519" s="103"/>
    </row>
    <row r="4520" spans="1:9" x14ac:dyDescent="0.3">
      <c r="A4520" t="s">
        <v>8848</v>
      </c>
      <c r="B4520" t="s">
        <v>51</v>
      </c>
      <c r="C4520" t="s">
        <v>8750</v>
      </c>
      <c r="D4520" t="s">
        <v>42</v>
      </c>
      <c r="E4520" s="103">
        <v>4.3847316841846312E-2</v>
      </c>
      <c r="F4520" s="103">
        <v>678455</v>
      </c>
      <c r="G4520" s="103">
        <v>3</v>
      </c>
      <c r="H4520" t="s">
        <v>1078</v>
      </c>
      <c r="I4520" s="103"/>
    </row>
    <row r="4521" spans="1:9" x14ac:dyDescent="0.3">
      <c r="A4521" t="s">
        <v>8849</v>
      </c>
      <c r="B4521" t="s">
        <v>51</v>
      </c>
      <c r="C4521" t="s">
        <v>8750</v>
      </c>
      <c r="D4521" t="s">
        <v>1763</v>
      </c>
      <c r="E4521" s="103">
        <v>4.7399893324234867E-2</v>
      </c>
      <c r="F4521" s="103">
        <v>678455</v>
      </c>
      <c r="G4521" s="103">
        <v>3</v>
      </c>
      <c r="H4521" t="s">
        <v>1078</v>
      </c>
      <c r="I4521" s="103"/>
    </row>
    <row r="4522" spans="1:9" x14ac:dyDescent="0.3">
      <c r="A4522" t="s">
        <v>8850</v>
      </c>
      <c r="B4522" t="s">
        <v>51</v>
      </c>
      <c r="C4522" t="s">
        <v>8750</v>
      </c>
      <c r="D4522" t="s">
        <v>1764</v>
      </c>
      <c r="E4522" s="103">
        <v>2.0534894703948599E-2</v>
      </c>
      <c r="F4522" s="103">
        <v>678455</v>
      </c>
      <c r="G4522" s="103">
        <v>3</v>
      </c>
      <c r="H4522" t="s">
        <v>1078</v>
      </c>
      <c r="I4522" s="103"/>
    </row>
    <row r="4523" spans="1:9" x14ac:dyDescent="0.3">
      <c r="A4523" t="s">
        <v>8851</v>
      </c>
      <c r="B4523" t="s">
        <v>51</v>
      </c>
      <c r="C4523" t="s">
        <v>8750</v>
      </c>
      <c r="D4523" t="s">
        <v>340</v>
      </c>
      <c r="E4523" s="103">
        <v>4.1628767725343213E-2</v>
      </c>
      <c r="F4523" s="103">
        <v>678455</v>
      </c>
      <c r="G4523" s="103">
        <v>3</v>
      </c>
      <c r="H4523" t="s">
        <v>1078</v>
      </c>
      <c r="I4523" s="103"/>
    </row>
    <row r="4524" spans="1:9" x14ac:dyDescent="0.3">
      <c r="A4524" t="s">
        <v>8852</v>
      </c>
      <c r="B4524" t="s">
        <v>51</v>
      </c>
      <c r="C4524" t="s">
        <v>8750</v>
      </c>
      <c r="D4524" t="s">
        <v>777</v>
      </c>
      <c r="E4524" s="103">
        <v>3.9974737426098604E-2</v>
      </c>
      <c r="F4524" s="103">
        <v>678455</v>
      </c>
      <c r="G4524" s="103">
        <v>3</v>
      </c>
      <c r="H4524" t="s">
        <v>1078</v>
      </c>
      <c r="I4524" s="103"/>
    </row>
    <row r="4525" spans="1:9" x14ac:dyDescent="0.3">
      <c r="A4525" t="s">
        <v>8853</v>
      </c>
      <c r="B4525" t="s">
        <v>51</v>
      </c>
      <c r="C4525" t="s">
        <v>8750</v>
      </c>
      <c r="D4525" t="s">
        <v>776</v>
      </c>
      <c r="E4525" s="103">
        <v>9.2185634081510814E-2</v>
      </c>
      <c r="F4525" s="103">
        <v>678455</v>
      </c>
      <c r="G4525" s="103">
        <v>3</v>
      </c>
      <c r="H4525" t="s">
        <v>1078</v>
      </c>
      <c r="I4525" s="103"/>
    </row>
    <row r="4526" spans="1:9" x14ac:dyDescent="0.3">
      <c r="A4526" t="s">
        <v>9137</v>
      </c>
      <c r="B4526" t="s">
        <v>47</v>
      </c>
      <c r="C4526" t="s">
        <v>9007</v>
      </c>
      <c r="D4526" t="s">
        <v>54</v>
      </c>
      <c r="E4526" s="103">
        <v>634309</v>
      </c>
      <c r="F4526" s="103">
        <v>678455</v>
      </c>
      <c r="G4526" s="103">
        <v>3</v>
      </c>
      <c r="H4526" t="s">
        <v>54</v>
      </c>
      <c r="I4526" s="103"/>
    </row>
    <row r="4527" spans="1:9" x14ac:dyDescent="0.3">
      <c r="A4527" t="s">
        <v>9138</v>
      </c>
      <c r="B4527" t="s">
        <v>48</v>
      </c>
      <c r="C4527" t="s">
        <v>9007</v>
      </c>
      <c r="D4527" t="s">
        <v>54</v>
      </c>
      <c r="E4527" s="103">
        <v>3522466856.8010106</v>
      </c>
      <c r="F4527" s="103">
        <v>678455</v>
      </c>
      <c r="G4527" s="103">
        <v>3</v>
      </c>
      <c r="H4527" t="s">
        <v>54</v>
      </c>
      <c r="I4527" s="103"/>
    </row>
    <row r="4528" spans="1:9" x14ac:dyDescent="0.3">
      <c r="A4528" t="s">
        <v>9139</v>
      </c>
      <c r="B4528" t="s">
        <v>49</v>
      </c>
      <c r="C4528" t="s">
        <v>9007</v>
      </c>
      <c r="D4528" t="s">
        <v>54</v>
      </c>
      <c r="E4528" s="103">
        <v>0.93493157246980274</v>
      </c>
      <c r="F4528" s="103">
        <v>678455</v>
      </c>
      <c r="G4528" s="103">
        <v>3</v>
      </c>
      <c r="H4528" t="s">
        <v>54</v>
      </c>
      <c r="I4528" s="103"/>
    </row>
    <row r="4529" spans="1:9" x14ac:dyDescent="0.3">
      <c r="A4529" t="s">
        <v>9140</v>
      </c>
      <c r="B4529" t="s">
        <v>50</v>
      </c>
      <c r="C4529" t="s">
        <v>9007</v>
      </c>
      <c r="D4529" t="s">
        <v>54</v>
      </c>
      <c r="E4529" s="103">
        <v>5191.894608781733</v>
      </c>
      <c r="F4529" s="103">
        <v>678455</v>
      </c>
      <c r="G4529" s="103">
        <v>3</v>
      </c>
      <c r="H4529" t="s">
        <v>54</v>
      </c>
      <c r="I4529" s="103"/>
    </row>
    <row r="4530" spans="1:9" x14ac:dyDescent="0.3">
      <c r="A4530" t="s">
        <v>9141</v>
      </c>
      <c r="B4530" t="s">
        <v>51</v>
      </c>
      <c r="C4530" t="s">
        <v>9007</v>
      </c>
      <c r="D4530" t="s">
        <v>40</v>
      </c>
      <c r="E4530" s="103">
        <v>1.2023025357662771E-2</v>
      </c>
      <c r="F4530" s="103">
        <v>678455</v>
      </c>
      <c r="G4530" s="103">
        <v>3</v>
      </c>
      <c r="H4530" t="s">
        <v>1078</v>
      </c>
      <c r="I4530" s="103"/>
    </row>
    <row r="4531" spans="1:9" x14ac:dyDescent="0.3">
      <c r="A4531" t="s">
        <v>9142</v>
      </c>
      <c r="B4531" t="s">
        <v>51</v>
      </c>
      <c r="C4531" t="s">
        <v>9007</v>
      </c>
      <c r="D4531" t="s">
        <v>5064</v>
      </c>
      <c r="E4531" s="103">
        <v>1.2152849286310025E-2</v>
      </c>
      <c r="F4531" s="103">
        <v>678455</v>
      </c>
      <c r="G4531" s="103">
        <v>3</v>
      </c>
      <c r="H4531" t="s">
        <v>1078</v>
      </c>
      <c r="I4531" s="103"/>
    </row>
    <row r="4532" spans="1:9" x14ac:dyDescent="0.3">
      <c r="A4532" t="s">
        <v>9143</v>
      </c>
      <c r="B4532" t="s">
        <v>51</v>
      </c>
      <c r="C4532" t="s">
        <v>9007</v>
      </c>
      <c r="D4532" t="s">
        <v>5065</v>
      </c>
      <c r="E4532" s="103">
        <v>1.2023025357662771E-2</v>
      </c>
      <c r="F4532" s="103">
        <v>678455</v>
      </c>
      <c r="G4532" s="103">
        <v>3</v>
      </c>
      <c r="H4532" t="s">
        <v>1078</v>
      </c>
      <c r="I4532" s="103"/>
    </row>
    <row r="4533" spans="1:9" x14ac:dyDescent="0.3">
      <c r="A4533" t="s">
        <v>9144</v>
      </c>
      <c r="B4533" t="s">
        <v>51</v>
      </c>
      <c r="C4533" t="s">
        <v>9007</v>
      </c>
      <c r="D4533" t="s">
        <v>5066</v>
      </c>
      <c r="E4533" s="103">
        <v>1.215105699684999E-2</v>
      </c>
      <c r="F4533" s="103">
        <v>678455</v>
      </c>
      <c r="G4533" s="103">
        <v>3</v>
      </c>
      <c r="H4533" t="s">
        <v>1078</v>
      </c>
      <c r="I4533" s="103"/>
    </row>
    <row r="4534" spans="1:9" x14ac:dyDescent="0.3">
      <c r="A4534" t="s">
        <v>9145</v>
      </c>
      <c r="B4534" t="s">
        <v>51</v>
      </c>
      <c r="C4534" t="s">
        <v>9007</v>
      </c>
      <c r="D4534" t="s">
        <v>42</v>
      </c>
      <c r="E4534" s="103">
        <v>1.1845760066795686E-2</v>
      </c>
      <c r="F4534" s="103">
        <v>678455</v>
      </c>
      <c r="G4534" s="103">
        <v>3</v>
      </c>
      <c r="H4534" t="s">
        <v>1078</v>
      </c>
      <c r="I4534" s="103"/>
    </row>
    <row r="4535" spans="1:9" x14ac:dyDescent="0.3">
      <c r="A4535" t="s">
        <v>9146</v>
      </c>
      <c r="B4535" t="s">
        <v>51</v>
      </c>
      <c r="C4535" t="s">
        <v>9007</v>
      </c>
      <c r="D4535" t="s">
        <v>1763</v>
      </c>
      <c r="E4535" s="103">
        <v>1.2911533078917944E-2</v>
      </c>
      <c r="F4535" s="103">
        <v>678455</v>
      </c>
      <c r="G4535" s="103">
        <v>3</v>
      </c>
      <c r="H4535" t="s">
        <v>1078</v>
      </c>
      <c r="I4535" s="103"/>
    </row>
    <row r="4536" spans="1:9" x14ac:dyDescent="0.3">
      <c r="A4536" t="s">
        <v>9147</v>
      </c>
      <c r="B4536" t="s">
        <v>51</v>
      </c>
      <c r="C4536" t="s">
        <v>9007</v>
      </c>
      <c r="D4536" t="s">
        <v>1764</v>
      </c>
      <c r="E4536" s="103">
        <v>5.589301963519951E-3</v>
      </c>
      <c r="F4536" s="103">
        <v>678455</v>
      </c>
      <c r="G4536" s="103">
        <v>3</v>
      </c>
      <c r="H4536" t="s">
        <v>1078</v>
      </c>
      <c r="I4536" s="103"/>
    </row>
    <row r="4537" spans="1:9" x14ac:dyDescent="0.3">
      <c r="A4537" t="s">
        <v>9148</v>
      </c>
      <c r="B4537" t="s">
        <v>51</v>
      </c>
      <c r="C4537" t="s">
        <v>9007</v>
      </c>
      <c r="D4537" t="s">
        <v>340</v>
      </c>
      <c r="E4537" s="103">
        <v>1.1273332990257238E-2</v>
      </c>
      <c r="F4537" s="103">
        <v>678455</v>
      </c>
      <c r="G4537" s="103">
        <v>3</v>
      </c>
      <c r="H4537" t="s">
        <v>1078</v>
      </c>
      <c r="I4537" s="103"/>
    </row>
    <row r="4538" spans="1:9" x14ac:dyDescent="0.3">
      <c r="A4538" t="s">
        <v>9149</v>
      </c>
      <c r="B4538" t="s">
        <v>51</v>
      </c>
      <c r="C4538" t="s">
        <v>9007</v>
      </c>
      <c r="D4538" t="s">
        <v>777</v>
      </c>
      <c r="E4538" s="103">
        <v>1.0853882992680895E-2</v>
      </c>
      <c r="F4538" s="103">
        <v>678455</v>
      </c>
      <c r="G4538" s="103">
        <v>3</v>
      </c>
      <c r="H4538" t="s">
        <v>1078</v>
      </c>
      <c r="I4538" s="103"/>
    </row>
    <row r="4539" spans="1:9" x14ac:dyDescent="0.3">
      <c r="A4539" t="s">
        <v>9150</v>
      </c>
      <c r="B4539" t="s">
        <v>51</v>
      </c>
      <c r="C4539" t="s">
        <v>9007</v>
      </c>
      <c r="D4539" t="s">
        <v>776</v>
      </c>
      <c r="E4539" s="103">
        <v>2.4890222091137507E-2</v>
      </c>
      <c r="F4539" s="103">
        <v>678455</v>
      </c>
      <c r="G4539" s="103">
        <v>3</v>
      </c>
      <c r="H4539" t="s">
        <v>1078</v>
      </c>
      <c r="I4539" s="103"/>
    </row>
    <row r="4540" spans="1:9" x14ac:dyDescent="0.3">
      <c r="A4540" t="s">
        <v>362</v>
      </c>
      <c r="B4540" t="s">
        <v>47</v>
      </c>
      <c r="C4540" t="s">
        <v>353</v>
      </c>
      <c r="D4540" t="s">
        <v>54</v>
      </c>
      <c r="E4540" s="103">
        <v>81446</v>
      </c>
      <c r="F4540" s="103">
        <v>678455</v>
      </c>
      <c r="G4540" s="103">
        <v>3</v>
      </c>
      <c r="H4540" t="s">
        <v>54</v>
      </c>
      <c r="I4540" s="103"/>
    </row>
    <row r="4541" spans="1:9" x14ac:dyDescent="0.3">
      <c r="A4541" t="s">
        <v>363</v>
      </c>
      <c r="B4541" t="s">
        <v>48</v>
      </c>
      <c r="C4541" t="s">
        <v>353</v>
      </c>
      <c r="D4541" t="s">
        <v>54</v>
      </c>
      <c r="E4541" s="103">
        <v>2718710475.6095209</v>
      </c>
      <c r="F4541" s="103">
        <v>678455</v>
      </c>
      <c r="G4541" s="103">
        <v>3</v>
      </c>
      <c r="H4541" t="s">
        <v>54</v>
      </c>
      <c r="I4541" s="103"/>
    </row>
    <row r="4542" spans="1:9" x14ac:dyDescent="0.3">
      <c r="A4542" t="s">
        <v>364</v>
      </c>
      <c r="B4542" t="s">
        <v>49</v>
      </c>
      <c r="C4542" t="s">
        <v>353</v>
      </c>
      <c r="D4542" t="s">
        <v>54</v>
      </c>
      <c r="E4542" s="103">
        <v>0.12004628162516305</v>
      </c>
      <c r="F4542" s="103">
        <v>678455</v>
      </c>
      <c r="G4542" s="103">
        <v>3</v>
      </c>
      <c r="H4542" t="s">
        <v>54</v>
      </c>
      <c r="I4542" s="103"/>
    </row>
    <row r="4543" spans="1:9" x14ac:dyDescent="0.3">
      <c r="A4543" t="s">
        <v>365</v>
      </c>
      <c r="B4543" t="s">
        <v>50</v>
      </c>
      <c r="C4543" t="s">
        <v>353</v>
      </c>
      <c r="D4543" t="s">
        <v>54</v>
      </c>
      <c r="E4543" s="103">
        <v>4007.2082534722581</v>
      </c>
      <c r="F4543" s="103">
        <v>678455</v>
      </c>
      <c r="G4543" s="103">
        <v>3</v>
      </c>
      <c r="H4543" t="s">
        <v>54</v>
      </c>
      <c r="I4543" s="103"/>
    </row>
    <row r="4544" spans="1:9" x14ac:dyDescent="0.3">
      <c r="A4544" t="s">
        <v>1311</v>
      </c>
      <c r="B4544" t="s">
        <v>51</v>
      </c>
      <c r="C4544" t="s">
        <v>353</v>
      </c>
      <c r="D4544" t="s">
        <v>40</v>
      </c>
      <c r="E4544" s="103">
        <v>7.065455520232683E-2</v>
      </c>
      <c r="F4544" s="103">
        <v>678455</v>
      </c>
      <c r="G4544" s="103">
        <v>3</v>
      </c>
      <c r="H4544" t="s">
        <v>1078</v>
      </c>
      <c r="I4544" s="103"/>
    </row>
    <row r="4545" spans="1:9" x14ac:dyDescent="0.3">
      <c r="A4545" t="s">
        <v>6501</v>
      </c>
      <c r="B4545" t="s">
        <v>51</v>
      </c>
      <c r="C4545" t="s">
        <v>353</v>
      </c>
      <c r="D4545" t="s">
        <v>5064</v>
      </c>
      <c r="E4545" s="103">
        <v>7.6735074647948709E-2</v>
      </c>
      <c r="F4545" s="103">
        <v>678455</v>
      </c>
      <c r="G4545" s="103">
        <v>3</v>
      </c>
      <c r="H4545" t="s">
        <v>1078</v>
      </c>
      <c r="I4545" s="103"/>
    </row>
    <row r="4546" spans="1:9" x14ac:dyDescent="0.3">
      <c r="A4546" t="s">
        <v>6502</v>
      </c>
      <c r="B4546" t="s">
        <v>51</v>
      </c>
      <c r="C4546" t="s">
        <v>353</v>
      </c>
      <c r="D4546" t="s">
        <v>5065</v>
      </c>
      <c r="E4546" s="103">
        <v>7.065455520232683E-2</v>
      </c>
      <c r="F4546" s="103">
        <v>678455</v>
      </c>
      <c r="G4546" s="103">
        <v>3</v>
      </c>
      <c r="H4546" t="s">
        <v>1078</v>
      </c>
      <c r="I4546" s="103"/>
    </row>
    <row r="4547" spans="1:9" x14ac:dyDescent="0.3">
      <c r="A4547" t="s">
        <v>6503</v>
      </c>
      <c r="B4547" t="s">
        <v>51</v>
      </c>
      <c r="C4547" t="s">
        <v>353</v>
      </c>
      <c r="D4547" t="s">
        <v>5066</v>
      </c>
      <c r="E4547" s="103">
        <v>7.6735074647948709E-2</v>
      </c>
      <c r="F4547" s="103">
        <v>678455</v>
      </c>
      <c r="G4547" s="103">
        <v>3</v>
      </c>
      <c r="H4547" t="s">
        <v>1078</v>
      </c>
      <c r="I4547" s="103"/>
    </row>
    <row r="4548" spans="1:9" x14ac:dyDescent="0.3">
      <c r="A4548" t="s">
        <v>1312</v>
      </c>
      <c r="B4548" t="s">
        <v>51</v>
      </c>
      <c r="C4548" t="s">
        <v>353</v>
      </c>
      <c r="D4548" t="s">
        <v>42</v>
      </c>
      <c r="E4548" s="103">
        <v>7.4424891284138719E-2</v>
      </c>
      <c r="F4548" s="103">
        <v>678455</v>
      </c>
      <c r="G4548" s="103">
        <v>3</v>
      </c>
      <c r="H4548" t="s">
        <v>1078</v>
      </c>
      <c r="I4548" s="103"/>
    </row>
    <row r="4549" spans="1:9" x14ac:dyDescent="0.3">
      <c r="A4549" t="s">
        <v>2249</v>
      </c>
      <c r="B4549" t="s">
        <v>51</v>
      </c>
      <c r="C4549" t="s">
        <v>353</v>
      </c>
      <c r="D4549" t="s">
        <v>1763</v>
      </c>
      <c r="E4549" s="103">
        <v>7.8557302233851781E-2</v>
      </c>
      <c r="F4549" s="103">
        <v>678455</v>
      </c>
      <c r="G4549" s="103">
        <v>3</v>
      </c>
      <c r="H4549" t="s">
        <v>1078</v>
      </c>
      <c r="I4549" s="103"/>
    </row>
    <row r="4550" spans="1:9" x14ac:dyDescent="0.3">
      <c r="A4550" t="s">
        <v>2250</v>
      </c>
      <c r="B4550" t="s">
        <v>51</v>
      </c>
      <c r="C4550" t="s">
        <v>353</v>
      </c>
      <c r="D4550" t="s">
        <v>1764</v>
      </c>
      <c r="E4550" s="103">
        <v>2.3846986321829571E-2</v>
      </c>
      <c r="F4550" s="103">
        <v>678455</v>
      </c>
      <c r="G4550" s="103">
        <v>3</v>
      </c>
      <c r="H4550" t="s">
        <v>1078</v>
      </c>
      <c r="I4550" s="103"/>
    </row>
    <row r="4551" spans="1:9" x14ac:dyDescent="0.3">
      <c r="A4551" t="s">
        <v>1313</v>
      </c>
      <c r="B4551" t="s">
        <v>51</v>
      </c>
      <c r="C4551" t="s">
        <v>353</v>
      </c>
      <c r="D4551" t="s">
        <v>340</v>
      </c>
      <c r="E4551" s="103">
        <v>7.2939631295722271E-2</v>
      </c>
      <c r="F4551" s="103">
        <v>678455</v>
      </c>
      <c r="G4551" s="103">
        <v>3</v>
      </c>
      <c r="H4551" t="s">
        <v>1078</v>
      </c>
      <c r="I4551" s="103"/>
    </row>
    <row r="4552" spans="1:9" x14ac:dyDescent="0.3">
      <c r="A4552" t="s">
        <v>1314</v>
      </c>
      <c r="B4552" t="s">
        <v>51</v>
      </c>
      <c r="C4552" t="s">
        <v>353</v>
      </c>
      <c r="D4552" t="s">
        <v>777</v>
      </c>
      <c r="E4552" s="103">
        <v>6.4162774133084008E-2</v>
      </c>
      <c r="F4552" s="103">
        <v>678455</v>
      </c>
      <c r="G4552" s="103">
        <v>3</v>
      </c>
      <c r="H4552" t="s">
        <v>1078</v>
      </c>
      <c r="I4552" s="103"/>
    </row>
    <row r="4553" spans="1:9" x14ac:dyDescent="0.3">
      <c r="A4553" t="s">
        <v>1315</v>
      </c>
      <c r="B4553" t="s">
        <v>51</v>
      </c>
      <c r="C4553" t="s">
        <v>353</v>
      </c>
      <c r="D4553" t="s">
        <v>776</v>
      </c>
      <c r="E4553" s="103">
        <v>0.14894600488730533</v>
      </c>
      <c r="F4553" s="103">
        <v>678455</v>
      </c>
      <c r="G4553" s="103">
        <v>3</v>
      </c>
      <c r="H4553" t="s">
        <v>1078</v>
      </c>
      <c r="I4553" s="103"/>
    </row>
    <row r="4554" spans="1:9" x14ac:dyDescent="0.3">
      <c r="A4554" t="s">
        <v>4631</v>
      </c>
      <c r="B4554" t="s">
        <v>47</v>
      </c>
      <c r="C4554" t="s">
        <v>4351</v>
      </c>
      <c r="D4554" t="s">
        <v>54</v>
      </c>
      <c r="E4554" s="103">
        <v>12863</v>
      </c>
      <c r="F4554" s="103">
        <v>678455</v>
      </c>
      <c r="G4554" s="103">
        <v>3</v>
      </c>
      <c r="H4554" t="s">
        <v>54</v>
      </c>
      <c r="I4554" s="103"/>
    </row>
    <row r="4555" spans="1:9" x14ac:dyDescent="0.3">
      <c r="A4555" t="s">
        <v>4632</v>
      </c>
      <c r="B4555" t="s">
        <v>48</v>
      </c>
      <c r="C4555" t="s">
        <v>4351</v>
      </c>
      <c r="D4555" t="s">
        <v>54</v>
      </c>
      <c r="E4555" s="103">
        <v>72463647.227416992</v>
      </c>
      <c r="F4555" s="103">
        <v>678455</v>
      </c>
      <c r="G4555" s="103">
        <v>3</v>
      </c>
      <c r="H4555" t="s">
        <v>54</v>
      </c>
      <c r="I4555" s="103"/>
    </row>
    <row r="4556" spans="1:9" x14ac:dyDescent="0.3">
      <c r="A4556" t="s">
        <v>4633</v>
      </c>
      <c r="B4556" t="s">
        <v>49</v>
      </c>
      <c r="C4556" t="s">
        <v>4351</v>
      </c>
      <c r="D4556" t="s">
        <v>54</v>
      </c>
      <c r="E4556" s="103">
        <v>1.8959253008674119E-2</v>
      </c>
      <c r="F4556" s="103">
        <v>678455</v>
      </c>
      <c r="G4556" s="103">
        <v>3</v>
      </c>
      <c r="H4556" t="s">
        <v>54</v>
      </c>
      <c r="I4556" s="103"/>
    </row>
    <row r="4557" spans="1:9" x14ac:dyDescent="0.3">
      <c r="A4557" t="s">
        <v>4634</v>
      </c>
      <c r="B4557" t="s">
        <v>50</v>
      </c>
      <c r="C4557" t="s">
        <v>4351</v>
      </c>
      <c r="D4557" t="s">
        <v>54</v>
      </c>
      <c r="E4557" s="103">
        <v>106.8068585645577</v>
      </c>
      <c r="F4557" s="103">
        <v>678455</v>
      </c>
      <c r="G4557" s="103">
        <v>3</v>
      </c>
      <c r="H4557" t="s">
        <v>54</v>
      </c>
      <c r="I4557" s="103"/>
    </row>
    <row r="4558" spans="1:9" x14ac:dyDescent="0.3">
      <c r="A4558" t="s">
        <v>4635</v>
      </c>
      <c r="B4558" t="s">
        <v>51</v>
      </c>
      <c r="C4558" t="s">
        <v>4351</v>
      </c>
      <c r="D4558" t="s">
        <v>40</v>
      </c>
      <c r="E4558" s="103">
        <v>1.1797124932357062E-2</v>
      </c>
      <c r="F4558" s="103">
        <v>678455</v>
      </c>
      <c r="G4558" s="103">
        <v>3</v>
      </c>
      <c r="H4558" t="s">
        <v>1078</v>
      </c>
      <c r="I4558" s="103"/>
    </row>
    <row r="4559" spans="1:9" x14ac:dyDescent="0.3">
      <c r="A4559" t="s">
        <v>6393</v>
      </c>
      <c r="B4559" t="s">
        <v>51</v>
      </c>
      <c r="C4559" t="s">
        <v>4351</v>
      </c>
      <c r="D4559" t="s">
        <v>5064</v>
      </c>
      <c r="E4559" s="103">
        <v>1.206861064858321E-2</v>
      </c>
      <c r="F4559" s="103">
        <v>678455</v>
      </c>
      <c r="G4559" s="103">
        <v>3</v>
      </c>
      <c r="H4559" t="s">
        <v>1078</v>
      </c>
      <c r="I4559" s="103"/>
    </row>
    <row r="4560" spans="1:9" x14ac:dyDescent="0.3">
      <c r="A4560" t="s">
        <v>6394</v>
      </c>
      <c r="B4560" t="s">
        <v>51</v>
      </c>
      <c r="C4560" t="s">
        <v>4351</v>
      </c>
      <c r="D4560" t="s">
        <v>5065</v>
      </c>
      <c r="E4560" s="103">
        <v>1.1797124932357062E-2</v>
      </c>
      <c r="F4560" s="103">
        <v>678455</v>
      </c>
      <c r="G4560" s="103">
        <v>3</v>
      </c>
      <c r="H4560" t="s">
        <v>1078</v>
      </c>
      <c r="I4560" s="103"/>
    </row>
    <row r="4561" spans="1:9" x14ac:dyDescent="0.3">
      <c r="A4561" t="s">
        <v>6395</v>
      </c>
      <c r="B4561" t="s">
        <v>51</v>
      </c>
      <c r="C4561" t="s">
        <v>4351</v>
      </c>
      <c r="D4561" t="s">
        <v>5066</v>
      </c>
      <c r="E4561" s="103">
        <v>1.1797124932357062E-2</v>
      </c>
      <c r="F4561" s="103">
        <v>678455</v>
      </c>
      <c r="G4561" s="103">
        <v>3</v>
      </c>
      <c r="H4561" t="s">
        <v>1078</v>
      </c>
      <c r="I4561" s="103"/>
    </row>
    <row r="4562" spans="1:9" x14ac:dyDescent="0.3">
      <c r="A4562" t="s">
        <v>4636</v>
      </c>
      <c r="B4562" t="s">
        <v>51</v>
      </c>
      <c r="C4562" t="s">
        <v>4351</v>
      </c>
      <c r="D4562" t="s">
        <v>42</v>
      </c>
      <c r="E4562" s="103">
        <v>1.1750759599428489E-2</v>
      </c>
      <c r="F4562" s="103">
        <v>678455</v>
      </c>
      <c r="G4562" s="103">
        <v>3</v>
      </c>
      <c r="H4562" t="s">
        <v>1078</v>
      </c>
      <c r="I4562" s="103"/>
    </row>
    <row r="4563" spans="1:9" x14ac:dyDescent="0.3">
      <c r="A4563" t="s">
        <v>4637</v>
      </c>
      <c r="B4563" t="s">
        <v>51</v>
      </c>
      <c r="C4563" t="s">
        <v>4351</v>
      </c>
      <c r="D4563" t="s">
        <v>1763</v>
      </c>
      <c r="E4563" s="103">
        <v>1.2489793825712322E-2</v>
      </c>
      <c r="F4563" s="103">
        <v>678455</v>
      </c>
      <c r="G4563" s="103">
        <v>3</v>
      </c>
      <c r="H4563" t="s">
        <v>1078</v>
      </c>
      <c r="I4563" s="103"/>
    </row>
    <row r="4564" spans="1:9" x14ac:dyDescent="0.3">
      <c r="A4564" t="s">
        <v>4638</v>
      </c>
      <c r="B4564" t="s">
        <v>51</v>
      </c>
      <c r="C4564" t="s">
        <v>4351</v>
      </c>
      <c r="D4564" t="s">
        <v>1764</v>
      </c>
      <c r="E4564" s="103">
        <v>5.2576959230871741E-3</v>
      </c>
      <c r="F4564" s="103">
        <v>678455</v>
      </c>
      <c r="G4564" s="103">
        <v>3</v>
      </c>
      <c r="H4564" t="s">
        <v>1078</v>
      </c>
      <c r="I4564" s="103"/>
    </row>
    <row r="4565" spans="1:9" x14ac:dyDescent="0.3">
      <c r="A4565" t="s">
        <v>4639</v>
      </c>
      <c r="B4565" t="s">
        <v>51</v>
      </c>
      <c r="C4565" t="s">
        <v>4351</v>
      </c>
      <c r="D4565" t="s">
        <v>340</v>
      </c>
      <c r="E4565" s="103">
        <v>1.1461850543847402E-2</v>
      </c>
      <c r="F4565" s="103">
        <v>678455</v>
      </c>
      <c r="G4565" s="103">
        <v>3</v>
      </c>
      <c r="H4565" t="s">
        <v>1078</v>
      </c>
      <c r="I4565" s="103"/>
    </row>
    <row r="4566" spans="1:9" x14ac:dyDescent="0.3">
      <c r="A4566" t="s">
        <v>4640</v>
      </c>
      <c r="B4566" t="s">
        <v>51</v>
      </c>
      <c r="C4566" t="s">
        <v>4351</v>
      </c>
      <c r="D4566" t="s">
        <v>777</v>
      </c>
      <c r="E4566" s="103">
        <v>1.0700506780946086E-2</v>
      </c>
      <c r="F4566" s="103">
        <v>678455</v>
      </c>
      <c r="G4566" s="103">
        <v>3</v>
      </c>
      <c r="H4566" t="s">
        <v>1078</v>
      </c>
      <c r="I4566" s="103"/>
    </row>
    <row r="4567" spans="1:9" x14ac:dyDescent="0.3">
      <c r="A4567" t="s">
        <v>4641</v>
      </c>
      <c r="B4567" t="s">
        <v>51</v>
      </c>
      <c r="C4567" t="s">
        <v>4351</v>
      </c>
      <c r="D4567" t="s">
        <v>776</v>
      </c>
      <c r="E4567" s="103">
        <v>2.5057696726274937E-2</v>
      </c>
      <c r="F4567" s="103">
        <v>678455</v>
      </c>
      <c r="G4567" s="103">
        <v>3</v>
      </c>
      <c r="H4567" t="s">
        <v>1078</v>
      </c>
      <c r="I4567" s="103"/>
    </row>
    <row r="4568" spans="1:9" x14ac:dyDescent="0.3">
      <c r="A4568" t="s">
        <v>4616</v>
      </c>
      <c r="B4568" t="s">
        <v>47</v>
      </c>
      <c r="C4568" t="s">
        <v>4352</v>
      </c>
      <c r="D4568" t="s">
        <v>54</v>
      </c>
      <c r="E4568" s="103">
        <v>0</v>
      </c>
      <c r="F4568" s="103">
        <v>678455</v>
      </c>
      <c r="G4568" s="103">
        <v>3</v>
      </c>
      <c r="H4568" t="s">
        <v>54</v>
      </c>
      <c r="I4568" s="103"/>
    </row>
    <row r="4569" spans="1:9" x14ac:dyDescent="0.3">
      <c r="A4569" t="s">
        <v>4617</v>
      </c>
      <c r="B4569" t="s">
        <v>48</v>
      </c>
      <c r="C4569" t="s">
        <v>4352</v>
      </c>
      <c r="D4569" t="s">
        <v>54</v>
      </c>
      <c r="E4569" s="103">
        <v>0</v>
      </c>
      <c r="F4569" s="103">
        <v>678455</v>
      </c>
      <c r="G4569" s="103">
        <v>3</v>
      </c>
      <c r="H4569" t="s">
        <v>54</v>
      </c>
      <c r="I4569" s="103"/>
    </row>
    <row r="4570" spans="1:9" x14ac:dyDescent="0.3">
      <c r="A4570" t="s">
        <v>4618</v>
      </c>
      <c r="B4570" t="s">
        <v>49</v>
      </c>
      <c r="C4570" t="s">
        <v>4352</v>
      </c>
      <c r="D4570" t="s">
        <v>54</v>
      </c>
      <c r="E4570" s="103">
        <v>0</v>
      </c>
      <c r="F4570" s="103">
        <v>678455</v>
      </c>
      <c r="G4570" s="103">
        <v>3</v>
      </c>
      <c r="H4570" t="s">
        <v>54</v>
      </c>
      <c r="I4570" s="103"/>
    </row>
    <row r="4571" spans="1:9" x14ac:dyDescent="0.3">
      <c r="A4571" t="s">
        <v>4619</v>
      </c>
      <c r="B4571" t="s">
        <v>50</v>
      </c>
      <c r="C4571" t="s">
        <v>4352</v>
      </c>
      <c r="D4571" t="s">
        <v>54</v>
      </c>
      <c r="E4571" s="103">
        <v>0</v>
      </c>
      <c r="F4571" s="103">
        <v>678455</v>
      </c>
      <c r="G4571" s="103">
        <v>3</v>
      </c>
      <c r="H4571" t="s">
        <v>54</v>
      </c>
      <c r="I4571" s="103"/>
    </row>
    <row r="4572" spans="1:9" x14ac:dyDescent="0.3">
      <c r="A4572" t="s">
        <v>4620</v>
      </c>
      <c r="B4572" t="s">
        <v>47</v>
      </c>
      <c r="C4572" t="s">
        <v>4353</v>
      </c>
      <c r="D4572" t="s">
        <v>54</v>
      </c>
      <c r="E4572" s="103">
        <v>5454</v>
      </c>
      <c r="F4572" s="103">
        <v>678455</v>
      </c>
      <c r="G4572" s="103">
        <v>3</v>
      </c>
      <c r="H4572" t="s">
        <v>54</v>
      </c>
      <c r="I4572" s="103"/>
    </row>
    <row r="4573" spans="1:9" x14ac:dyDescent="0.3">
      <c r="A4573" t="s">
        <v>4621</v>
      </c>
      <c r="B4573" t="s">
        <v>48</v>
      </c>
      <c r="C4573" t="s">
        <v>4353</v>
      </c>
      <c r="D4573" t="s">
        <v>54</v>
      </c>
      <c r="E4573" s="103">
        <v>53074188.850097656</v>
      </c>
      <c r="F4573" s="103">
        <v>678455</v>
      </c>
      <c r="G4573" s="103">
        <v>3</v>
      </c>
      <c r="H4573" t="s">
        <v>54</v>
      </c>
      <c r="I4573" s="103"/>
    </row>
    <row r="4574" spans="1:9" x14ac:dyDescent="0.3">
      <c r="A4574" t="s">
        <v>4622</v>
      </c>
      <c r="B4574" t="s">
        <v>49</v>
      </c>
      <c r="C4574" t="s">
        <v>4353</v>
      </c>
      <c r="D4574" t="s">
        <v>54</v>
      </c>
      <c r="E4574" s="103">
        <v>8.0388529821432513E-3</v>
      </c>
      <c r="F4574" s="103">
        <v>678455</v>
      </c>
      <c r="G4574" s="103">
        <v>3</v>
      </c>
      <c r="H4574" t="s">
        <v>54</v>
      </c>
      <c r="I4574" s="103"/>
    </row>
    <row r="4575" spans="1:9" x14ac:dyDescent="0.3">
      <c r="A4575" t="s">
        <v>4623</v>
      </c>
      <c r="B4575" t="s">
        <v>50</v>
      </c>
      <c r="C4575" t="s">
        <v>4353</v>
      </c>
      <c r="D4575" t="s">
        <v>54</v>
      </c>
      <c r="E4575" s="103">
        <v>78.228016375585199</v>
      </c>
      <c r="F4575" s="103">
        <v>678455</v>
      </c>
      <c r="G4575" s="103">
        <v>3</v>
      </c>
      <c r="H4575" t="s">
        <v>54</v>
      </c>
      <c r="I4575" s="103"/>
    </row>
    <row r="4576" spans="1:9" x14ac:dyDescent="0.3">
      <c r="A4576" t="s">
        <v>4624</v>
      </c>
      <c r="B4576" t="s">
        <v>51</v>
      </c>
      <c r="C4576" t="s">
        <v>4353</v>
      </c>
      <c r="D4576" t="s">
        <v>40</v>
      </c>
      <c r="E4576" s="103">
        <v>2.0311418861495154E-2</v>
      </c>
      <c r="F4576" s="103">
        <v>678455</v>
      </c>
      <c r="G4576" s="103">
        <v>3</v>
      </c>
      <c r="H4576" t="s">
        <v>1078</v>
      </c>
      <c r="I4576" s="103"/>
    </row>
    <row r="4577" spans="1:9" x14ac:dyDescent="0.3">
      <c r="A4577" t="s">
        <v>6396</v>
      </c>
      <c r="B4577" t="s">
        <v>51</v>
      </c>
      <c r="C4577" t="s">
        <v>4353</v>
      </c>
      <c r="D4577" t="s">
        <v>5064</v>
      </c>
      <c r="E4577" s="103">
        <v>2.0872626507497442E-2</v>
      </c>
      <c r="F4577" s="103">
        <v>678455</v>
      </c>
      <c r="G4577" s="103">
        <v>3</v>
      </c>
      <c r="H4577" t="s">
        <v>1078</v>
      </c>
      <c r="I4577" s="103"/>
    </row>
    <row r="4578" spans="1:9" x14ac:dyDescent="0.3">
      <c r="A4578" t="s">
        <v>6397</v>
      </c>
      <c r="B4578" t="s">
        <v>51</v>
      </c>
      <c r="C4578" t="s">
        <v>4353</v>
      </c>
      <c r="D4578" t="s">
        <v>5065</v>
      </c>
      <c r="E4578" s="103">
        <v>2.0311418861495154E-2</v>
      </c>
      <c r="F4578" s="103">
        <v>678455</v>
      </c>
      <c r="G4578" s="103">
        <v>3</v>
      </c>
      <c r="H4578" t="s">
        <v>1078</v>
      </c>
      <c r="I4578" s="103"/>
    </row>
    <row r="4579" spans="1:9" x14ac:dyDescent="0.3">
      <c r="A4579" t="s">
        <v>6398</v>
      </c>
      <c r="B4579" t="s">
        <v>51</v>
      </c>
      <c r="C4579" t="s">
        <v>4353</v>
      </c>
      <c r="D4579" t="s">
        <v>5066</v>
      </c>
      <c r="E4579" s="103">
        <v>2.0311418861495154E-2</v>
      </c>
      <c r="F4579" s="103">
        <v>678455</v>
      </c>
      <c r="G4579" s="103">
        <v>3</v>
      </c>
      <c r="H4579" t="s">
        <v>1078</v>
      </c>
      <c r="I4579" s="103"/>
    </row>
    <row r="4580" spans="1:9" x14ac:dyDescent="0.3">
      <c r="A4580" t="s">
        <v>4625</v>
      </c>
      <c r="B4580" t="s">
        <v>51</v>
      </c>
      <c r="C4580" t="s">
        <v>4353</v>
      </c>
      <c r="D4580" t="s">
        <v>42</v>
      </c>
      <c r="E4580" s="103">
        <v>2.0306905653689398E-2</v>
      </c>
      <c r="F4580" s="103">
        <v>678455</v>
      </c>
      <c r="G4580" s="103">
        <v>3</v>
      </c>
      <c r="H4580" t="s">
        <v>1078</v>
      </c>
      <c r="I4580" s="103"/>
    </row>
    <row r="4581" spans="1:9" x14ac:dyDescent="0.3">
      <c r="A4581" t="s">
        <v>4626</v>
      </c>
      <c r="B4581" t="s">
        <v>51</v>
      </c>
      <c r="C4581" t="s">
        <v>4353</v>
      </c>
      <c r="D4581" t="s">
        <v>1763</v>
      </c>
      <c r="E4581" s="103">
        <v>2.1544350664067603E-2</v>
      </c>
      <c r="F4581" s="103">
        <v>678455</v>
      </c>
      <c r="G4581" s="103">
        <v>3</v>
      </c>
      <c r="H4581" t="s">
        <v>1078</v>
      </c>
      <c r="I4581" s="103"/>
    </row>
    <row r="4582" spans="1:9" x14ac:dyDescent="0.3">
      <c r="A4582" t="s">
        <v>4627</v>
      </c>
      <c r="B4582" t="s">
        <v>51</v>
      </c>
      <c r="C4582" t="s">
        <v>4353</v>
      </c>
      <c r="D4582" t="s">
        <v>1764</v>
      </c>
      <c r="E4582" s="103">
        <v>9.0586002326122003E-3</v>
      </c>
      <c r="F4582" s="103">
        <v>678455</v>
      </c>
      <c r="G4582" s="103">
        <v>3</v>
      </c>
      <c r="H4582" t="s">
        <v>1078</v>
      </c>
      <c r="I4582" s="103"/>
    </row>
    <row r="4583" spans="1:9" x14ac:dyDescent="0.3">
      <c r="A4583" t="s">
        <v>4628</v>
      </c>
      <c r="B4583" t="s">
        <v>51</v>
      </c>
      <c r="C4583" t="s">
        <v>4353</v>
      </c>
      <c r="D4583" t="s">
        <v>340</v>
      </c>
      <c r="E4583" s="103">
        <v>2.0002886666547086E-2</v>
      </c>
      <c r="F4583" s="103">
        <v>678455</v>
      </c>
      <c r="G4583" s="103">
        <v>3</v>
      </c>
      <c r="H4583" t="s">
        <v>1078</v>
      </c>
      <c r="I4583" s="103"/>
    </row>
    <row r="4584" spans="1:9" x14ac:dyDescent="0.3">
      <c r="A4584" t="s">
        <v>4629</v>
      </c>
      <c r="B4584" t="s">
        <v>51</v>
      </c>
      <c r="C4584" t="s">
        <v>4353</v>
      </c>
      <c r="D4584" t="s">
        <v>777</v>
      </c>
      <c r="E4584" s="103">
        <v>1.8421872534808946E-2</v>
      </c>
      <c r="F4584" s="103">
        <v>678455</v>
      </c>
      <c r="G4584" s="103">
        <v>3</v>
      </c>
      <c r="H4584" t="s">
        <v>1078</v>
      </c>
      <c r="I4584" s="103"/>
    </row>
    <row r="4585" spans="1:9" x14ac:dyDescent="0.3">
      <c r="A4585" t="s">
        <v>4630</v>
      </c>
      <c r="B4585" t="s">
        <v>51</v>
      </c>
      <c r="C4585" t="s">
        <v>4353</v>
      </c>
      <c r="D4585" t="s">
        <v>776</v>
      </c>
      <c r="E4585" s="103">
        <v>4.3245939590610301E-2</v>
      </c>
      <c r="F4585" s="103">
        <v>678455</v>
      </c>
      <c r="G4585" s="103">
        <v>3</v>
      </c>
      <c r="H4585" t="s">
        <v>1078</v>
      </c>
      <c r="I4585" s="103"/>
    </row>
    <row r="4586" spans="1:9" x14ac:dyDescent="0.3">
      <c r="A4586" t="s">
        <v>7505</v>
      </c>
      <c r="B4586" t="s">
        <v>47</v>
      </c>
      <c r="C4586" t="s">
        <v>7386</v>
      </c>
      <c r="D4586" t="s">
        <v>54</v>
      </c>
      <c r="E4586" s="103">
        <v>9187</v>
      </c>
      <c r="F4586" s="103">
        <v>678455</v>
      </c>
      <c r="G4586" s="103">
        <v>3</v>
      </c>
      <c r="H4586" t="s">
        <v>54</v>
      </c>
      <c r="I4586" s="103"/>
    </row>
    <row r="4587" spans="1:9" x14ac:dyDescent="0.3">
      <c r="A4587" t="s">
        <v>7506</v>
      </c>
      <c r="B4587" t="s">
        <v>48</v>
      </c>
      <c r="C4587" t="s">
        <v>7386</v>
      </c>
      <c r="D4587" t="s">
        <v>54</v>
      </c>
      <c r="E4587" s="103">
        <v>19389458.377319336</v>
      </c>
      <c r="F4587" s="103">
        <v>678455</v>
      </c>
      <c r="G4587" s="103">
        <v>3</v>
      </c>
      <c r="H4587" t="s">
        <v>54</v>
      </c>
      <c r="I4587" s="103"/>
    </row>
    <row r="4588" spans="1:9" x14ac:dyDescent="0.3">
      <c r="A4588" t="s">
        <v>7507</v>
      </c>
      <c r="B4588" t="s">
        <v>49</v>
      </c>
      <c r="C4588" t="s">
        <v>7386</v>
      </c>
      <c r="D4588" t="s">
        <v>54</v>
      </c>
      <c r="E4588" s="103">
        <v>1.354106020296114E-2</v>
      </c>
      <c r="F4588" s="103">
        <v>678455</v>
      </c>
      <c r="G4588" s="103">
        <v>3</v>
      </c>
      <c r="H4588" t="s">
        <v>54</v>
      </c>
      <c r="I4588" s="103"/>
    </row>
    <row r="4589" spans="1:9" x14ac:dyDescent="0.3">
      <c r="A4589" t="s">
        <v>7508</v>
      </c>
      <c r="B4589" t="s">
        <v>50</v>
      </c>
      <c r="C4589" t="s">
        <v>7386</v>
      </c>
      <c r="D4589" t="s">
        <v>54</v>
      </c>
      <c r="E4589" s="103">
        <v>28.578842188972498</v>
      </c>
      <c r="F4589" s="103">
        <v>678455</v>
      </c>
      <c r="G4589" s="103">
        <v>3</v>
      </c>
      <c r="H4589" t="s">
        <v>54</v>
      </c>
      <c r="I4589" s="103"/>
    </row>
    <row r="4590" spans="1:9" x14ac:dyDescent="0.3">
      <c r="A4590" t="s">
        <v>7509</v>
      </c>
      <c r="B4590" t="s">
        <v>51</v>
      </c>
      <c r="C4590" t="s">
        <v>7386</v>
      </c>
      <c r="D4590" t="s">
        <v>40</v>
      </c>
      <c r="E4590" s="103">
        <v>4.4593381445862997E-3</v>
      </c>
      <c r="F4590" s="103">
        <v>678455</v>
      </c>
      <c r="G4590" s="103">
        <v>3</v>
      </c>
      <c r="H4590" t="s">
        <v>1078</v>
      </c>
      <c r="I4590" s="103"/>
    </row>
    <row r="4591" spans="1:9" x14ac:dyDescent="0.3">
      <c r="A4591" t="s">
        <v>7510</v>
      </c>
      <c r="B4591" t="s">
        <v>51</v>
      </c>
      <c r="C4591" t="s">
        <v>7386</v>
      </c>
      <c r="D4591" t="s">
        <v>5064</v>
      </c>
      <c r="E4591" s="103">
        <v>4.506284293113616E-3</v>
      </c>
      <c r="F4591" s="103">
        <v>678455</v>
      </c>
      <c r="G4591" s="103">
        <v>3</v>
      </c>
      <c r="H4591" t="s">
        <v>1078</v>
      </c>
      <c r="I4591" s="103"/>
    </row>
    <row r="4592" spans="1:9" x14ac:dyDescent="0.3">
      <c r="A4592" t="s">
        <v>7511</v>
      </c>
      <c r="B4592" t="s">
        <v>51</v>
      </c>
      <c r="C4592" t="s">
        <v>7386</v>
      </c>
      <c r="D4592" t="s">
        <v>5065</v>
      </c>
      <c r="E4592" s="103">
        <v>4.4593381445862997E-3</v>
      </c>
      <c r="F4592" s="103">
        <v>678455</v>
      </c>
      <c r="G4592" s="103">
        <v>3</v>
      </c>
      <c r="H4592" t="s">
        <v>1078</v>
      </c>
      <c r="I4592" s="103"/>
    </row>
    <row r="4593" spans="1:9" x14ac:dyDescent="0.3">
      <c r="A4593" t="s">
        <v>7512</v>
      </c>
      <c r="B4593" t="s">
        <v>51</v>
      </c>
      <c r="C4593" t="s">
        <v>7386</v>
      </c>
      <c r="D4593" t="s">
        <v>5066</v>
      </c>
      <c r="E4593" s="103">
        <v>4.4593381445862997E-3</v>
      </c>
      <c r="F4593" s="103">
        <v>678455</v>
      </c>
      <c r="G4593" s="103">
        <v>3</v>
      </c>
      <c r="H4593" t="s">
        <v>1078</v>
      </c>
      <c r="I4593" s="103"/>
    </row>
    <row r="4594" spans="1:9" x14ac:dyDescent="0.3">
      <c r="A4594" t="s">
        <v>7513</v>
      </c>
      <c r="B4594" t="s">
        <v>51</v>
      </c>
      <c r="C4594" t="s">
        <v>7386</v>
      </c>
      <c r="D4594" t="s">
        <v>42</v>
      </c>
      <c r="E4594" s="103">
        <v>4.3970999556140937E-3</v>
      </c>
      <c r="F4594" s="103">
        <v>678455</v>
      </c>
      <c r="G4594" s="103">
        <v>3</v>
      </c>
      <c r="H4594" t="s">
        <v>1078</v>
      </c>
      <c r="I4594" s="103"/>
    </row>
    <row r="4595" spans="1:9" x14ac:dyDescent="0.3">
      <c r="A4595" t="s">
        <v>7514</v>
      </c>
      <c r="B4595" t="s">
        <v>51</v>
      </c>
      <c r="C4595" t="s">
        <v>7386</v>
      </c>
      <c r="D4595" t="s">
        <v>1763</v>
      </c>
      <c r="E4595" s="103">
        <v>4.6972166603148884E-3</v>
      </c>
      <c r="F4595" s="103">
        <v>678455</v>
      </c>
      <c r="G4595" s="103">
        <v>3</v>
      </c>
      <c r="H4595" t="s">
        <v>1078</v>
      </c>
      <c r="I4595" s="103"/>
    </row>
    <row r="4596" spans="1:9" x14ac:dyDescent="0.3">
      <c r="A4596" t="s">
        <v>7515</v>
      </c>
      <c r="B4596" t="s">
        <v>51</v>
      </c>
      <c r="C4596" t="s">
        <v>7386</v>
      </c>
      <c r="D4596" t="s">
        <v>1764</v>
      </c>
      <c r="E4596" s="103">
        <v>1.9836874921087826E-3</v>
      </c>
      <c r="F4596" s="103">
        <v>678455</v>
      </c>
      <c r="G4596" s="103">
        <v>3</v>
      </c>
      <c r="H4596" t="s">
        <v>1078</v>
      </c>
      <c r="I4596" s="103"/>
    </row>
    <row r="4597" spans="1:9" x14ac:dyDescent="0.3">
      <c r="A4597" t="s">
        <v>7516</v>
      </c>
      <c r="B4597" t="s">
        <v>51</v>
      </c>
      <c r="C4597" t="s">
        <v>7386</v>
      </c>
      <c r="D4597" t="s">
        <v>340</v>
      </c>
      <c r="E4597" s="103">
        <v>4.1730749609406046E-3</v>
      </c>
      <c r="F4597" s="103">
        <v>678455</v>
      </c>
      <c r="G4597" s="103">
        <v>3</v>
      </c>
      <c r="H4597" t="s">
        <v>1078</v>
      </c>
      <c r="I4597" s="103"/>
    </row>
    <row r="4598" spans="1:9" x14ac:dyDescent="0.3">
      <c r="A4598" t="s">
        <v>7517</v>
      </c>
      <c r="B4598" t="s">
        <v>51</v>
      </c>
      <c r="C4598" t="s">
        <v>7386</v>
      </c>
      <c r="D4598" t="s">
        <v>777</v>
      </c>
      <c r="E4598" s="103">
        <v>4.0456869400741823E-3</v>
      </c>
      <c r="F4598" s="103">
        <v>678455</v>
      </c>
      <c r="G4598" s="103">
        <v>3</v>
      </c>
      <c r="H4598" t="s">
        <v>1078</v>
      </c>
      <c r="I4598" s="103"/>
    </row>
    <row r="4599" spans="1:9" x14ac:dyDescent="0.3">
      <c r="A4599" t="s">
        <v>7518</v>
      </c>
      <c r="B4599" t="s">
        <v>51</v>
      </c>
      <c r="C4599" t="s">
        <v>7386</v>
      </c>
      <c r="D4599" t="s">
        <v>776</v>
      </c>
      <c r="E4599" s="103">
        <v>9.4104493809606948E-3</v>
      </c>
      <c r="F4599" s="103">
        <v>678455</v>
      </c>
      <c r="G4599" s="103">
        <v>3</v>
      </c>
      <c r="H4599" t="s">
        <v>1078</v>
      </c>
      <c r="I4599" s="103"/>
    </row>
    <row r="4600" spans="1:9" x14ac:dyDescent="0.3">
      <c r="A4600" t="s">
        <v>144</v>
      </c>
      <c r="B4600" t="s">
        <v>47</v>
      </c>
      <c r="C4600" t="s">
        <v>35</v>
      </c>
      <c r="D4600" t="s">
        <v>54</v>
      </c>
      <c r="E4600" s="103">
        <v>348</v>
      </c>
      <c r="F4600" s="103">
        <v>677948</v>
      </c>
      <c r="G4600" s="103">
        <v>4</v>
      </c>
      <c r="H4600" t="s">
        <v>54</v>
      </c>
      <c r="I4600" s="103"/>
    </row>
    <row r="4601" spans="1:9" x14ac:dyDescent="0.3">
      <c r="A4601" t="s">
        <v>145</v>
      </c>
      <c r="B4601" t="s">
        <v>48</v>
      </c>
      <c r="C4601" t="s">
        <v>35</v>
      </c>
      <c r="D4601" t="s">
        <v>54</v>
      </c>
      <c r="E4601" s="103">
        <v>45436572.584413439</v>
      </c>
      <c r="F4601" s="103">
        <v>677948</v>
      </c>
      <c r="G4601" s="103">
        <v>4</v>
      </c>
      <c r="H4601" t="s">
        <v>54</v>
      </c>
      <c r="I4601" s="103"/>
    </row>
    <row r="4602" spans="1:9" x14ac:dyDescent="0.3">
      <c r="A4602" t="s">
        <v>146</v>
      </c>
      <c r="B4602" t="s">
        <v>49</v>
      </c>
      <c r="C4602" t="s">
        <v>35</v>
      </c>
      <c r="D4602" t="s">
        <v>54</v>
      </c>
      <c r="E4602" s="103">
        <v>5.1331370547593618E-4</v>
      </c>
      <c r="F4602" s="103">
        <v>677948</v>
      </c>
      <c r="G4602" s="103">
        <v>4</v>
      </c>
      <c r="H4602" t="s">
        <v>54</v>
      </c>
      <c r="I4602" s="103"/>
    </row>
    <row r="4603" spans="1:9" x14ac:dyDescent="0.3">
      <c r="A4603" t="s">
        <v>147</v>
      </c>
      <c r="B4603" t="s">
        <v>50</v>
      </c>
      <c r="C4603" t="s">
        <v>35</v>
      </c>
      <c r="D4603" t="s">
        <v>54</v>
      </c>
      <c r="E4603" s="103">
        <v>67.020734015608042</v>
      </c>
      <c r="F4603" s="103">
        <v>677948</v>
      </c>
      <c r="G4603" s="103">
        <v>4</v>
      </c>
      <c r="H4603" t="s">
        <v>54</v>
      </c>
      <c r="I4603" s="103"/>
    </row>
    <row r="4604" spans="1:9" x14ac:dyDescent="0.3">
      <c r="A4604" t="s">
        <v>4976</v>
      </c>
      <c r="B4604" t="s">
        <v>47</v>
      </c>
      <c r="C4604" t="s">
        <v>4868</v>
      </c>
      <c r="D4604" t="s">
        <v>54</v>
      </c>
      <c r="E4604" s="103">
        <v>23787</v>
      </c>
      <c r="F4604" s="103">
        <v>677948</v>
      </c>
      <c r="G4604" s="103">
        <v>4</v>
      </c>
      <c r="H4604" t="s">
        <v>54</v>
      </c>
      <c r="I4604" s="103"/>
    </row>
    <row r="4605" spans="1:9" x14ac:dyDescent="0.3">
      <c r="A4605" t="s">
        <v>4977</v>
      </c>
      <c r="B4605" t="s">
        <v>48</v>
      </c>
      <c r="C4605" t="s">
        <v>4868</v>
      </c>
      <c r="D4605" t="s">
        <v>54</v>
      </c>
      <c r="E4605" s="103">
        <v>143467267.35101318</v>
      </c>
      <c r="F4605" s="103">
        <v>677948</v>
      </c>
      <c r="G4605" s="103">
        <v>4</v>
      </c>
      <c r="H4605" t="s">
        <v>54</v>
      </c>
      <c r="I4605" s="103"/>
    </row>
    <row r="4606" spans="1:9" x14ac:dyDescent="0.3">
      <c r="A4606" t="s">
        <v>4978</v>
      </c>
      <c r="B4606" t="s">
        <v>49</v>
      </c>
      <c r="C4606" t="s">
        <v>4868</v>
      </c>
      <c r="D4606" t="s">
        <v>54</v>
      </c>
      <c r="E4606" s="103">
        <v>3.5086761816540503E-2</v>
      </c>
      <c r="F4606" s="103">
        <v>677948</v>
      </c>
      <c r="G4606" s="103">
        <v>4</v>
      </c>
      <c r="H4606" t="s">
        <v>54</v>
      </c>
      <c r="I4606" s="103"/>
    </row>
    <row r="4607" spans="1:9" x14ac:dyDescent="0.3">
      <c r="A4607" t="s">
        <v>4979</v>
      </c>
      <c r="B4607" t="s">
        <v>50</v>
      </c>
      <c r="C4607" t="s">
        <v>4868</v>
      </c>
      <c r="D4607" t="s">
        <v>54</v>
      </c>
      <c r="E4607" s="103">
        <v>211.61986959326259</v>
      </c>
      <c r="F4607" s="103">
        <v>677948</v>
      </c>
      <c r="G4607" s="103">
        <v>4</v>
      </c>
      <c r="H4607" t="s">
        <v>54</v>
      </c>
      <c r="I4607" s="103"/>
    </row>
    <row r="4608" spans="1:9" x14ac:dyDescent="0.3">
      <c r="A4608" t="s">
        <v>4980</v>
      </c>
      <c r="B4608" t="s">
        <v>51</v>
      </c>
      <c r="C4608" t="s">
        <v>4868</v>
      </c>
      <c r="D4608" t="s">
        <v>40</v>
      </c>
      <c r="E4608" s="103">
        <v>9.9702179644852035E-3</v>
      </c>
      <c r="F4608" s="103">
        <v>677948</v>
      </c>
      <c r="G4608" s="103">
        <v>4</v>
      </c>
      <c r="H4608" t="s">
        <v>1078</v>
      </c>
      <c r="I4608" s="103"/>
    </row>
    <row r="4609" spans="1:9" x14ac:dyDescent="0.3">
      <c r="A4609" t="s">
        <v>6621</v>
      </c>
      <c r="B4609" t="s">
        <v>51</v>
      </c>
      <c r="C4609" t="s">
        <v>4868</v>
      </c>
      <c r="D4609" t="s">
        <v>5064</v>
      </c>
      <c r="E4609" s="103">
        <v>1.014017086625553E-2</v>
      </c>
      <c r="F4609" s="103">
        <v>677948</v>
      </c>
      <c r="G4609" s="103">
        <v>4</v>
      </c>
      <c r="H4609" t="s">
        <v>1078</v>
      </c>
      <c r="I4609" s="103"/>
    </row>
    <row r="4610" spans="1:9" x14ac:dyDescent="0.3">
      <c r="A4610" t="s">
        <v>6622</v>
      </c>
      <c r="B4610" t="s">
        <v>51</v>
      </c>
      <c r="C4610" t="s">
        <v>4868</v>
      </c>
      <c r="D4610" t="s">
        <v>5065</v>
      </c>
      <c r="E4610" s="103">
        <v>9.9702179644852035E-3</v>
      </c>
      <c r="F4610" s="103">
        <v>677948</v>
      </c>
      <c r="G4610" s="103">
        <v>4</v>
      </c>
      <c r="H4610" t="s">
        <v>1078</v>
      </c>
      <c r="I4610" s="103"/>
    </row>
    <row r="4611" spans="1:9" x14ac:dyDescent="0.3">
      <c r="A4611" t="s">
        <v>6623</v>
      </c>
      <c r="B4611" t="s">
        <v>51</v>
      </c>
      <c r="C4611" t="s">
        <v>4868</v>
      </c>
      <c r="D4611" t="s">
        <v>5066</v>
      </c>
      <c r="E4611" s="103">
        <v>9.9798073342235415E-3</v>
      </c>
      <c r="F4611" s="103">
        <v>677948</v>
      </c>
      <c r="G4611" s="103">
        <v>4</v>
      </c>
      <c r="H4611" t="s">
        <v>1078</v>
      </c>
      <c r="I4611" s="103"/>
    </row>
    <row r="4612" spans="1:9" x14ac:dyDescent="0.3">
      <c r="A4612" t="s">
        <v>4981</v>
      </c>
      <c r="B4612" t="s">
        <v>51</v>
      </c>
      <c r="C4612" t="s">
        <v>4868</v>
      </c>
      <c r="D4612" t="s">
        <v>42</v>
      </c>
      <c r="E4612" s="103">
        <v>1.0022139228322674E-2</v>
      </c>
      <c r="F4612" s="103">
        <v>677948</v>
      </c>
      <c r="G4612" s="103">
        <v>4</v>
      </c>
      <c r="H4612" t="s">
        <v>1078</v>
      </c>
      <c r="I4612" s="103"/>
    </row>
    <row r="4613" spans="1:9" x14ac:dyDescent="0.3">
      <c r="A4613" t="s">
        <v>4982</v>
      </c>
      <c r="B4613" t="s">
        <v>51</v>
      </c>
      <c r="C4613" t="s">
        <v>4868</v>
      </c>
      <c r="D4613" t="s">
        <v>1763</v>
      </c>
      <c r="E4613" s="103">
        <v>1.0649624358035448E-2</v>
      </c>
      <c r="F4613" s="103">
        <v>677948</v>
      </c>
      <c r="G4613" s="103">
        <v>4</v>
      </c>
      <c r="H4613" t="s">
        <v>1078</v>
      </c>
      <c r="I4613" s="103"/>
    </row>
    <row r="4614" spans="1:9" x14ac:dyDescent="0.3">
      <c r="A4614" t="s">
        <v>4983</v>
      </c>
      <c r="B4614" t="s">
        <v>51</v>
      </c>
      <c r="C4614" t="s">
        <v>4868</v>
      </c>
      <c r="D4614" t="s">
        <v>1764</v>
      </c>
      <c r="E4614" s="103">
        <v>5.5322373067460996E-3</v>
      </c>
      <c r="F4614" s="103">
        <v>677948</v>
      </c>
      <c r="G4614" s="103">
        <v>4</v>
      </c>
      <c r="H4614" t="s">
        <v>1078</v>
      </c>
      <c r="I4614" s="103"/>
    </row>
    <row r="4615" spans="1:9" x14ac:dyDescent="0.3">
      <c r="A4615" t="s">
        <v>4984</v>
      </c>
      <c r="B4615" t="s">
        <v>51</v>
      </c>
      <c r="C4615" t="s">
        <v>4868</v>
      </c>
      <c r="D4615" t="s">
        <v>340</v>
      </c>
      <c r="E4615" s="103">
        <v>9.8354814598420135E-3</v>
      </c>
      <c r="F4615" s="103">
        <v>677948</v>
      </c>
      <c r="G4615" s="103">
        <v>4</v>
      </c>
      <c r="H4615" t="s">
        <v>1078</v>
      </c>
      <c r="I4615" s="103"/>
    </row>
    <row r="4616" spans="1:9" x14ac:dyDescent="0.3">
      <c r="A4616" t="s">
        <v>4985</v>
      </c>
      <c r="B4616" t="s">
        <v>51</v>
      </c>
      <c r="C4616" t="s">
        <v>4868</v>
      </c>
      <c r="D4616" t="s">
        <v>777</v>
      </c>
      <c r="E4616" s="103">
        <v>1.0435543370611953E-2</v>
      </c>
      <c r="F4616" s="103">
        <v>677948</v>
      </c>
      <c r="G4616" s="103">
        <v>4</v>
      </c>
      <c r="H4616" t="s">
        <v>1078</v>
      </c>
      <c r="I4616" s="103"/>
    </row>
    <row r="4617" spans="1:9" x14ac:dyDescent="0.3">
      <c r="A4617" t="s">
        <v>4986</v>
      </c>
      <c r="B4617" t="s">
        <v>51</v>
      </c>
      <c r="C4617" t="s">
        <v>4868</v>
      </c>
      <c r="D4617" t="s">
        <v>776</v>
      </c>
      <c r="E4617" s="103">
        <v>2.619477564808646E-2</v>
      </c>
      <c r="F4617" s="103">
        <v>677948</v>
      </c>
      <c r="G4617" s="103">
        <v>4</v>
      </c>
      <c r="H4617" t="s">
        <v>1078</v>
      </c>
      <c r="I4617" s="103"/>
    </row>
    <row r="4618" spans="1:9" x14ac:dyDescent="0.3">
      <c r="A4618" t="s">
        <v>154</v>
      </c>
      <c r="B4618" t="s">
        <v>47</v>
      </c>
      <c r="C4618" t="s">
        <v>36</v>
      </c>
      <c r="D4618" t="s">
        <v>54</v>
      </c>
      <c r="E4618" s="103">
        <v>61478</v>
      </c>
      <c r="F4618" s="103">
        <v>677948</v>
      </c>
      <c r="G4618" s="103">
        <v>4</v>
      </c>
      <c r="H4618" t="s">
        <v>54</v>
      </c>
      <c r="I4618" s="103"/>
    </row>
    <row r="4619" spans="1:9" x14ac:dyDescent="0.3">
      <c r="A4619" t="s">
        <v>155</v>
      </c>
      <c r="B4619" t="s">
        <v>48</v>
      </c>
      <c r="C4619" t="s">
        <v>36</v>
      </c>
      <c r="D4619" t="s">
        <v>54</v>
      </c>
      <c r="E4619" s="103">
        <v>2163059464.0749998</v>
      </c>
      <c r="F4619" s="103">
        <v>677948</v>
      </c>
      <c r="G4619" s="103">
        <v>4</v>
      </c>
      <c r="H4619" t="s">
        <v>54</v>
      </c>
      <c r="I4619" s="103"/>
    </row>
    <row r="4620" spans="1:9" x14ac:dyDescent="0.3">
      <c r="A4620" t="s">
        <v>156</v>
      </c>
      <c r="B4620" t="s">
        <v>49</v>
      </c>
      <c r="C4620" t="s">
        <v>36</v>
      </c>
      <c r="D4620" t="s">
        <v>54</v>
      </c>
      <c r="E4620" s="103">
        <v>9.0682471221981628E-2</v>
      </c>
      <c r="F4620" s="103">
        <v>677948</v>
      </c>
      <c r="G4620" s="103">
        <v>4</v>
      </c>
      <c r="H4620" t="s">
        <v>54</v>
      </c>
      <c r="I4620" s="103"/>
    </row>
    <row r="4621" spans="1:9" x14ac:dyDescent="0.3">
      <c r="A4621" t="s">
        <v>157</v>
      </c>
      <c r="B4621" t="s">
        <v>50</v>
      </c>
      <c r="C4621" t="s">
        <v>36</v>
      </c>
      <c r="D4621" t="s">
        <v>54</v>
      </c>
      <c r="E4621" s="103">
        <v>3190.5978984745138</v>
      </c>
      <c r="F4621" s="103">
        <v>677948</v>
      </c>
      <c r="G4621" s="103">
        <v>4</v>
      </c>
      <c r="H4621" t="s">
        <v>54</v>
      </c>
      <c r="I4621" s="103"/>
    </row>
    <row r="4622" spans="1:9" x14ac:dyDescent="0.3">
      <c r="A4622" t="s">
        <v>1356</v>
      </c>
      <c r="B4622" t="s">
        <v>51</v>
      </c>
      <c r="C4622" t="s">
        <v>36</v>
      </c>
      <c r="D4622" t="s">
        <v>40</v>
      </c>
      <c r="E4622" s="103">
        <v>5.9504683725350956E-2</v>
      </c>
      <c r="F4622" s="103">
        <v>677948</v>
      </c>
      <c r="G4622" s="103">
        <v>4</v>
      </c>
      <c r="H4622" t="s">
        <v>1078</v>
      </c>
      <c r="I4622" s="103"/>
    </row>
    <row r="4623" spans="1:9" x14ac:dyDescent="0.3">
      <c r="A4623" t="s">
        <v>6513</v>
      </c>
      <c r="B4623" t="s">
        <v>51</v>
      </c>
      <c r="C4623" t="s">
        <v>36</v>
      </c>
      <c r="D4623" t="s">
        <v>5064</v>
      </c>
      <c r="E4623" s="103">
        <v>5.95693064436369E-2</v>
      </c>
      <c r="F4623" s="103">
        <v>677948</v>
      </c>
      <c r="G4623" s="103">
        <v>4</v>
      </c>
      <c r="H4623" t="s">
        <v>1078</v>
      </c>
      <c r="I4623" s="103"/>
    </row>
    <row r="4624" spans="1:9" x14ac:dyDescent="0.3">
      <c r="A4624" t="s">
        <v>6514</v>
      </c>
      <c r="B4624" t="s">
        <v>51</v>
      </c>
      <c r="C4624" t="s">
        <v>36</v>
      </c>
      <c r="D4624" t="s">
        <v>5065</v>
      </c>
      <c r="E4624" s="103">
        <v>5.9504683725350956E-2</v>
      </c>
      <c r="F4624" s="103">
        <v>677948</v>
      </c>
      <c r="G4624" s="103">
        <v>4</v>
      </c>
      <c r="H4624" t="s">
        <v>1078</v>
      </c>
      <c r="I4624" s="103"/>
    </row>
    <row r="4625" spans="1:9" x14ac:dyDescent="0.3">
      <c r="A4625" t="s">
        <v>6515</v>
      </c>
      <c r="B4625" t="s">
        <v>51</v>
      </c>
      <c r="C4625" t="s">
        <v>36</v>
      </c>
      <c r="D4625" t="s">
        <v>5066</v>
      </c>
      <c r="E4625" s="103">
        <v>5.9547447431171241E-2</v>
      </c>
      <c r="F4625" s="103">
        <v>677948</v>
      </c>
      <c r="G4625" s="103">
        <v>4</v>
      </c>
      <c r="H4625" t="s">
        <v>1078</v>
      </c>
      <c r="I4625" s="103"/>
    </row>
    <row r="4626" spans="1:9" x14ac:dyDescent="0.3">
      <c r="A4626" t="s">
        <v>1357</v>
      </c>
      <c r="B4626" t="s">
        <v>51</v>
      </c>
      <c r="C4626" t="s">
        <v>36</v>
      </c>
      <c r="D4626" t="s">
        <v>42</v>
      </c>
      <c r="E4626" s="103">
        <v>5.7922394307580116E-2</v>
      </c>
      <c r="F4626" s="103">
        <v>677948</v>
      </c>
      <c r="G4626" s="103">
        <v>4</v>
      </c>
      <c r="H4626" t="s">
        <v>1078</v>
      </c>
      <c r="I4626" s="103"/>
    </row>
    <row r="4627" spans="1:9" x14ac:dyDescent="0.3">
      <c r="A4627" t="s">
        <v>2297</v>
      </c>
      <c r="B4627" t="s">
        <v>51</v>
      </c>
      <c r="C4627" t="s">
        <v>36</v>
      </c>
      <c r="D4627" t="s">
        <v>1763</v>
      </c>
      <c r="E4627" s="103">
        <v>6.1043099661906026E-2</v>
      </c>
      <c r="F4627" s="103">
        <v>677948</v>
      </c>
      <c r="G4627" s="103">
        <v>4</v>
      </c>
      <c r="H4627" t="s">
        <v>1078</v>
      </c>
      <c r="I4627" s="103"/>
    </row>
    <row r="4628" spans="1:9" x14ac:dyDescent="0.3">
      <c r="A4628" t="s">
        <v>2298</v>
      </c>
      <c r="B4628" t="s">
        <v>51</v>
      </c>
      <c r="C4628" t="s">
        <v>36</v>
      </c>
      <c r="D4628" t="s">
        <v>1764</v>
      </c>
      <c r="E4628" s="103">
        <v>2.7609078065947597E-2</v>
      </c>
      <c r="F4628" s="103">
        <v>677948</v>
      </c>
      <c r="G4628" s="103">
        <v>4</v>
      </c>
      <c r="H4628" t="s">
        <v>1078</v>
      </c>
      <c r="I4628" s="103"/>
    </row>
    <row r="4629" spans="1:9" x14ac:dyDescent="0.3">
      <c r="A4629" t="s">
        <v>1358</v>
      </c>
      <c r="B4629" t="s">
        <v>51</v>
      </c>
      <c r="C4629" t="s">
        <v>36</v>
      </c>
      <c r="D4629" t="s">
        <v>340</v>
      </c>
      <c r="E4629" s="103">
        <v>5.4543118059815821E-2</v>
      </c>
      <c r="F4629" s="103">
        <v>677948</v>
      </c>
      <c r="G4629" s="103">
        <v>4</v>
      </c>
      <c r="H4629" t="s">
        <v>1078</v>
      </c>
      <c r="I4629" s="103"/>
    </row>
    <row r="4630" spans="1:9" x14ac:dyDescent="0.3">
      <c r="A4630" t="s">
        <v>1359</v>
      </c>
      <c r="B4630" t="s">
        <v>51</v>
      </c>
      <c r="C4630" t="s">
        <v>36</v>
      </c>
      <c r="D4630" t="s">
        <v>777</v>
      </c>
      <c r="E4630" s="103">
        <v>7.1912385371203535E-2</v>
      </c>
      <c r="F4630" s="103">
        <v>677948</v>
      </c>
      <c r="G4630" s="103">
        <v>4</v>
      </c>
      <c r="H4630" t="s">
        <v>1078</v>
      </c>
      <c r="I4630" s="103"/>
    </row>
    <row r="4631" spans="1:9" x14ac:dyDescent="0.3">
      <c r="A4631" t="s">
        <v>1360</v>
      </c>
      <c r="B4631" t="s">
        <v>51</v>
      </c>
      <c r="C4631" t="s">
        <v>36</v>
      </c>
      <c r="D4631" t="s">
        <v>776</v>
      </c>
      <c r="E4631" s="103">
        <v>0.15964836194862811</v>
      </c>
      <c r="F4631" s="103">
        <v>677948</v>
      </c>
      <c r="G4631" s="103">
        <v>4</v>
      </c>
      <c r="H4631" t="s">
        <v>1078</v>
      </c>
      <c r="I4631" s="103"/>
    </row>
    <row r="4632" spans="1:9" x14ac:dyDescent="0.3">
      <c r="A4632" t="s">
        <v>158</v>
      </c>
      <c r="B4632" t="s">
        <v>47</v>
      </c>
      <c r="C4632" t="s">
        <v>37</v>
      </c>
      <c r="D4632" t="s">
        <v>54</v>
      </c>
      <c r="E4632" s="103">
        <v>180844</v>
      </c>
      <c r="F4632" s="103">
        <v>677948</v>
      </c>
      <c r="G4632" s="103">
        <v>4</v>
      </c>
      <c r="H4632" t="s">
        <v>54</v>
      </c>
      <c r="I4632" s="103"/>
    </row>
    <row r="4633" spans="1:9" x14ac:dyDescent="0.3">
      <c r="A4633" t="s">
        <v>159</v>
      </c>
      <c r="B4633" t="s">
        <v>48</v>
      </c>
      <c r="C4633" t="s">
        <v>37</v>
      </c>
      <c r="D4633" t="s">
        <v>54</v>
      </c>
      <c r="E4633" s="103">
        <v>23270648513.597656</v>
      </c>
      <c r="F4633" s="103">
        <v>677948</v>
      </c>
      <c r="G4633" s="103">
        <v>4</v>
      </c>
      <c r="H4633" t="s">
        <v>54</v>
      </c>
      <c r="I4633" s="103"/>
    </row>
    <row r="4634" spans="1:9" x14ac:dyDescent="0.3">
      <c r="A4634" t="s">
        <v>160</v>
      </c>
      <c r="B4634" t="s">
        <v>49</v>
      </c>
      <c r="C4634" t="s">
        <v>37</v>
      </c>
      <c r="D4634" t="s">
        <v>54</v>
      </c>
      <c r="E4634" s="103">
        <v>0.26675202227899486</v>
      </c>
      <c r="F4634" s="103">
        <v>677948</v>
      </c>
      <c r="G4634" s="103">
        <v>4</v>
      </c>
      <c r="H4634" t="s">
        <v>54</v>
      </c>
      <c r="I4634" s="103"/>
    </row>
    <row r="4635" spans="1:9" x14ac:dyDescent="0.3">
      <c r="A4635" t="s">
        <v>161</v>
      </c>
      <c r="B4635" t="s">
        <v>50</v>
      </c>
      <c r="C4635" t="s">
        <v>37</v>
      </c>
      <c r="D4635" t="s">
        <v>54</v>
      </c>
      <c r="E4635" s="103">
        <v>34325.12303834167</v>
      </c>
      <c r="F4635" s="103">
        <v>677948</v>
      </c>
      <c r="G4635" s="103">
        <v>4</v>
      </c>
      <c r="H4635" t="s">
        <v>54</v>
      </c>
      <c r="I4635" s="103"/>
    </row>
    <row r="4636" spans="1:9" x14ac:dyDescent="0.3">
      <c r="A4636" t="s">
        <v>1321</v>
      </c>
      <c r="B4636" t="s">
        <v>51</v>
      </c>
      <c r="C4636" t="s">
        <v>37</v>
      </c>
      <c r="D4636" t="s">
        <v>40</v>
      </c>
      <c r="E4636" s="103">
        <v>0.21736024705227877</v>
      </c>
      <c r="F4636" s="103">
        <v>677948</v>
      </c>
      <c r="G4636" s="103">
        <v>4</v>
      </c>
      <c r="H4636" t="s">
        <v>1078</v>
      </c>
      <c r="I4636" s="103"/>
    </row>
    <row r="4637" spans="1:9" x14ac:dyDescent="0.3">
      <c r="A4637" t="s">
        <v>6516</v>
      </c>
      <c r="B4637" t="s">
        <v>51</v>
      </c>
      <c r="C4637" t="s">
        <v>37</v>
      </c>
      <c r="D4637" t="s">
        <v>5064</v>
      </c>
      <c r="E4637" s="103">
        <v>0.21829299597379087</v>
      </c>
      <c r="F4637" s="103">
        <v>677948</v>
      </c>
      <c r="G4637" s="103">
        <v>4</v>
      </c>
      <c r="H4637" t="s">
        <v>1078</v>
      </c>
      <c r="I4637" s="103"/>
    </row>
    <row r="4638" spans="1:9" x14ac:dyDescent="0.3">
      <c r="A4638" t="s">
        <v>6517</v>
      </c>
      <c r="B4638" t="s">
        <v>51</v>
      </c>
      <c r="C4638" t="s">
        <v>37</v>
      </c>
      <c r="D4638" t="s">
        <v>5065</v>
      </c>
      <c r="E4638" s="103">
        <v>0.21736024705227877</v>
      </c>
      <c r="F4638" s="103">
        <v>677948</v>
      </c>
      <c r="G4638" s="103">
        <v>4</v>
      </c>
      <c r="H4638" t="s">
        <v>1078</v>
      </c>
      <c r="I4638" s="103"/>
    </row>
    <row r="4639" spans="1:9" x14ac:dyDescent="0.3">
      <c r="A4639" t="s">
        <v>6518</v>
      </c>
      <c r="B4639" t="s">
        <v>51</v>
      </c>
      <c r="C4639" t="s">
        <v>37</v>
      </c>
      <c r="D4639" t="s">
        <v>5066</v>
      </c>
      <c r="E4639" s="103">
        <v>0.21826995332363283</v>
      </c>
      <c r="F4639" s="103">
        <v>677948</v>
      </c>
      <c r="G4639" s="103">
        <v>4</v>
      </c>
      <c r="H4639" t="s">
        <v>1078</v>
      </c>
      <c r="I4639" s="103"/>
    </row>
    <row r="4640" spans="1:9" x14ac:dyDescent="0.3">
      <c r="A4640" t="s">
        <v>1322</v>
      </c>
      <c r="B4640" t="s">
        <v>51</v>
      </c>
      <c r="C4640" t="s">
        <v>37</v>
      </c>
      <c r="D4640" t="s">
        <v>42</v>
      </c>
      <c r="E4640" s="103">
        <v>0.21380032090117751</v>
      </c>
      <c r="F4640" s="103">
        <v>677948</v>
      </c>
      <c r="G4640" s="103">
        <v>4</v>
      </c>
      <c r="H4640" t="s">
        <v>1078</v>
      </c>
      <c r="I4640" s="103"/>
    </row>
    <row r="4641" spans="1:9" x14ac:dyDescent="0.3">
      <c r="A4641" t="s">
        <v>2253</v>
      </c>
      <c r="B4641" t="s">
        <v>51</v>
      </c>
      <c r="C4641" t="s">
        <v>37</v>
      </c>
      <c r="D4641" t="s">
        <v>1763</v>
      </c>
      <c r="E4641" s="103">
        <v>0.22668875589416251</v>
      </c>
      <c r="F4641" s="103">
        <v>677948</v>
      </c>
      <c r="G4641" s="103">
        <v>4</v>
      </c>
      <c r="H4641" t="s">
        <v>1078</v>
      </c>
      <c r="I4641" s="103"/>
    </row>
    <row r="4642" spans="1:9" x14ac:dyDescent="0.3">
      <c r="A4642" t="s">
        <v>2254</v>
      </c>
      <c r="B4642" t="s">
        <v>51</v>
      </c>
      <c r="C4642" t="s">
        <v>37</v>
      </c>
      <c r="D4642" t="s">
        <v>1764</v>
      </c>
      <c r="E4642" s="103">
        <v>0.11922618863760598</v>
      </c>
      <c r="F4642" s="103">
        <v>677948</v>
      </c>
      <c r="G4642" s="103">
        <v>4</v>
      </c>
      <c r="H4642" t="s">
        <v>1078</v>
      </c>
      <c r="I4642" s="103"/>
    </row>
    <row r="4643" spans="1:9" x14ac:dyDescent="0.3">
      <c r="A4643" t="s">
        <v>1323</v>
      </c>
      <c r="B4643" t="s">
        <v>51</v>
      </c>
      <c r="C4643" t="s">
        <v>37</v>
      </c>
      <c r="D4643" t="s">
        <v>340</v>
      </c>
      <c r="E4643" s="103">
        <v>0.2019643217033886</v>
      </c>
      <c r="F4643" s="103">
        <v>677948</v>
      </c>
      <c r="G4643" s="103">
        <v>4</v>
      </c>
      <c r="H4643" t="s">
        <v>1078</v>
      </c>
      <c r="I4643" s="103"/>
    </row>
    <row r="4644" spans="1:9" x14ac:dyDescent="0.3">
      <c r="A4644" t="s">
        <v>1324</v>
      </c>
      <c r="B4644" t="s">
        <v>51</v>
      </c>
      <c r="C4644" t="s">
        <v>37</v>
      </c>
      <c r="D4644" t="s">
        <v>777</v>
      </c>
      <c r="E4644" s="103">
        <v>0.24080811249497305</v>
      </c>
      <c r="F4644" s="103">
        <v>677948</v>
      </c>
      <c r="G4644" s="103">
        <v>4</v>
      </c>
      <c r="H4644" t="s">
        <v>1078</v>
      </c>
      <c r="I4644" s="103"/>
    </row>
    <row r="4645" spans="1:9" x14ac:dyDescent="0.3">
      <c r="A4645" t="s">
        <v>1325</v>
      </c>
      <c r="B4645" t="s">
        <v>51</v>
      </c>
      <c r="C4645" t="s">
        <v>37</v>
      </c>
      <c r="D4645" t="s">
        <v>776</v>
      </c>
      <c r="E4645" s="103">
        <v>0.57012157537117658</v>
      </c>
      <c r="F4645" s="103">
        <v>677948</v>
      </c>
      <c r="G4645" s="103">
        <v>4</v>
      </c>
      <c r="H4645" t="s">
        <v>1078</v>
      </c>
      <c r="I4645" s="103"/>
    </row>
    <row r="4646" spans="1:9" x14ac:dyDescent="0.3">
      <c r="A4646" t="s">
        <v>162</v>
      </c>
      <c r="B4646" t="s">
        <v>47</v>
      </c>
      <c r="C4646" t="s">
        <v>38</v>
      </c>
      <c r="D4646" t="s">
        <v>54</v>
      </c>
      <c r="E4646" s="103">
        <v>38971</v>
      </c>
      <c r="F4646" s="103">
        <v>677948</v>
      </c>
      <c r="G4646" s="103">
        <v>4</v>
      </c>
      <c r="H4646" t="s">
        <v>54</v>
      </c>
      <c r="I4646" s="103"/>
    </row>
    <row r="4647" spans="1:9" x14ac:dyDescent="0.3">
      <c r="A4647" t="s">
        <v>163</v>
      </c>
      <c r="B4647" t="s">
        <v>48</v>
      </c>
      <c r="C4647" t="s">
        <v>38</v>
      </c>
      <c r="D4647" t="s">
        <v>54</v>
      </c>
      <c r="E4647" s="103">
        <v>6311116362.8610001</v>
      </c>
      <c r="F4647" s="103">
        <v>677948</v>
      </c>
      <c r="G4647" s="103">
        <v>4</v>
      </c>
      <c r="H4647" t="s">
        <v>54</v>
      </c>
      <c r="I4647" s="103"/>
    </row>
    <row r="4648" spans="1:9" x14ac:dyDescent="0.3">
      <c r="A4648" t="s">
        <v>164</v>
      </c>
      <c r="B4648" t="s">
        <v>49</v>
      </c>
      <c r="C4648" t="s">
        <v>38</v>
      </c>
      <c r="D4648" t="s">
        <v>54</v>
      </c>
      <c r="E4648" s="103">
        <v>5.7483759816387099E-2</v>
      </c>
      <c r="F4648" s="103">
        <v>677948</v>
      </c>
      <c r="G4648" s="103">
        <v>4</v>
      </c>
      <c r="H4648" t="s">
        <v>54</v>
      </c>
      <c r="I4648" s="103"/>
    </row>
    <row r="4649" spans="1:9" x14ac:dyDescent="0.3">
      <c r="A4649" t="s">
        <v>165</v>
      </c>
      <c r="B4649" t="s">
        <v>50</v>
      </c>
      <c r="C4649" t="s">
        <v>38</v>
      </c>
      <c r="D4649" t="s">
        <v>54</v>
      </c>
      <c r="E4649" s="103">
        <v>9309.1451893965314</v>
      </c>
      <c r="F4649" s="103">
        <v>677948</v>
      </c>
      <c r="G4649" s="103">
        <v>4</v>
      </c>
      <c r="H4649" t="s">
        <v>54</v>
      </c>
      <c r="I4649" s="103"/>
    </row>
    <row r="4650" spans="1:9" x14ac:dyDescent="0.3">
      <c r="A4650" t="s">
        <v>1326</v>
      </c>
      <c r="B4650" t="s">
        <v>51</v>
      </c>
      <c r="C4650" t="s">
        <v>38</v>
      </c>
      <c r="D4650" t="s">
        <v>40</v>
      </c>
      <c r="E4650" s="103">
        <v>0.2754965795674702</v>
      </c>
      <c r="F4650" s="103">
        <v>677948</v>
      </c>
      <c r="G4650" s="103">
        <v>4</v>
      </c>
      <c r="H4650" t="s">
        <v>1078</v>
      </c>
      <c r="I4650" s="103"/>
    </row>
    <row r="4651" spans="1:9" x14ac:dyDescent="0.3">
      <c r="A4651" t="s">
        <v>6519</v>
      </c>
      <c r="B4651" t="s">
        <v>51</v>
      </c>
      <c r="C4651" t="s">
        <v>38</v>
      </c>
      <c r="D4651" t="s">
        <v>5064</v>
      </c>
      <c r="E4651" s="103">
        <v>0.27663017307615045</v>
      </c>
      <c r="F4651" s="103">
        <v>677948</v>
      </c>
      <c r="G4651" s="103">
        <v>4</v>
      </c>
      <c r="H4651" t="s">
        <v>1078</v>
      </c>
      <c r="I4651" s="103"/>
    </row>
    <row r="4652" spans="1:9" x14ac:dyDescent="0.3">
      <c r="A4652" t="s">
        <v>6520</v>
      </c>
      <c r="B4652" t="s">
        <v>51</v>
      </c>
      <c r="C4652" t="s">
        <v>38</v>
      </c>
      <c r="D4652" t="s">
        <v>5065</v>
      </c>
      <c r="E4652" s="103">
        <v>0.2754965795674702</v>
      </c>
      <c r="F4652" s="103">
        <v>677948</v>
      </c>
      <c r="G4652" s="103">
        <v>4</v>
      </c>
      <c r="H4652" t="s">
        <v>1078</v>
      </c>
      <c r="I4652" s="103"/>
    </row>
    <row r="4653" spans="1:9" x14ac:dyDescent="0.3">
      <c r="A4653" t="s">
        <v>6521</v>
      </c>
      <c r="B4653" t="s">
        <v>51</v>
      </c>
      <c r="C4653" t="s">
        <v>38</v>
      </c>
      <c r="D4653" t="s">
        <v>5066</v>
      </c>
      <c r="E4653" s="103">
        <v>0.27662772337991298</v>
      </c>
      <c r="F4653" s="103">
        <v>677948</v>
      </c>
      <c r="G4653" s="103">
        <v>4</v>
      </c>
      <c r="H4653" t="s">
        <v>1078</v>
      </c>
      <c r="I4653" s="103"/>
    </row>
    <row r="4654" spans="1:9" x14ac:dyDescent="0.3">
      <c r="A4654" t="s">
        <v>1327</v>
      </c>
      <c r="B4654" t="s">
        <v>51</v>
      </c>
      <c r="C4654" t="s">
        <v>38</v>
      </c>
      <c r="D4654" t="s">
        <v>42</v>
      </c>
      <c r="E4654" s="103">
        <v>0.27505554688371847</v>
      </c>
      <c r="F4654" s="103">
        <v>677948</v>
      </c>
      <c r="G4654" s="103">
        <v>4</v>
      </c>
      <c r="H4654" t="s">
        <v>1078</v>
      </c>
      <c r="I4654" s="103"/>
    </row>
    <row r="4655" spans="1:9" x14ac:dyDescent="0.3">
      <c r="A4655" t="s">
        <v>2255</v>
      </c>
      <c r="B4655" t="s">
        <v>51</v>
      </c>
      <c r="C4655" t="s">
        <v>38</v>
      </c>
      <c r="D4655" t="s">
        <v>1763</v>
      </c>
      <c r="E4655" s="103">
        <v>0.30187783493443027</v>
      </c>
      <c r="F4655" s="103">
        <v>677948</v>
      </c>
      <c r="G4655" s="103">
        <v>4</v>
      </c>
      <c r="H4655" t="s">
        <v>1078</v>
      </c>
      <c r="I4655" s="103"/>
    </row>
    <row r="4656" spans="1:9" x14ac:dyDescent="0.3">
      <c r="A4656" t="s">
        <v>2256</v>
      </c>
      <c r="B4656" t="s">
        <v>51</v>
      </c>
      <c r="C4656" t="s">
        <v>38</v>
      </c>
      <c r="D4656" t="s">
        <v>1764</v>
      </c>
      <c r="E4656" s="103">
        <v>0.2009900756785124</v>
      </c>
      <c r="F4656" s="103">
        <v>677948</v>
      </c>
      <c r="G4656" s="103">
        <v>4</v>
      </c>
      <c r="H4656" t="s">
        <v>1078</v>
      </c>
      <c r="I4656" s="103"/>
    </row>
    <row r="4657" spans="1:9" x14ac:dyDescent="0.3">
      <c r="A4657" t="s">
        <v>1328</v>
      </c>
      <c r="B4657" t="s">
        <v>51</v>
      </c>
      <c r="C4657" t="s">
        <v>38</v>
      </c>
      <c r="D4657" t="s">
        <v>340</v>
      </c>
      <c r="E4657" s="103">
        <v>0.19830868665059245</v>
      </c>
      <c r="F4657" s="103">
        <v>677948</v>
      </c>
      <c r="G4657" s="103">
        <v>4</v>
      </c>
      <c r="H4657" t="s">
        <v>1078</v>
      </c>
      <c r="I4657" s="103"/>
    </row>
    <row r="4658" spans="1:9" x14ac:dyDescent="0.3">
      <c r="A4658" t="s">
        <v>1329</v>
      </c>
      <c r="B4658" t="s">
        <v>51</v>
      </c>
      <c r="C4658" t="s">
        <v>38</v>
      </c>
      <c r="D4658" t="s">
        <v>777</v>
      </c>
      <c r="E4658" s="103">
        <v>0.32720902713151157</v>
      </c>
      <c r="F4658" s="103">
        <v>677948</v>
      </c>
      <c r="G4658" s="103">
        <v>4</v>
      </c>
      <c r="H4658" t="s">
        <v>1078</v>
      </c>
      <c r="I4658" s="103"/>
    </row>
    <row r="4659" spans="1:9" x14ac:dyDescent="0.3">
      <c r="A4659" t="s">
        <v>1330</v>
      </c>
      <c r="B4659" t="s">
        <v>51</v>
      </c>
      <c r="C4659" t="s">
        <v>38</v>
      </c>
      <c r="D4659" t="s">
        <v>776</v>
      </c>
      <c r="E4659" s="103">
        <v>0.73247368087742415</v>
      </c>
      <c r="F4659" s="103">
        <v>677948</v>
      </c>
      <c r="G4659" s="103">
        <v>4</v>
      </c>
      <c r="H4659" t="s">
        <v>1078</v>
      </c>
      <c r="I4659" s="103"/>
    </row>
    <row r="4660" spans="1:9" x14ac:dyDescent="0.3">
      <c r="A4660" t="s">
        <v>166</v>
      </c>
      <c r="B4660" t="s">
        <v>47</v>
      </c>
      <c r="C4660" t="s">
        <v>39</v>
      </c>
      <c r="D4660" t="s">
        <v>54</v>
      </c>
      <c r="E4660" s="103">
        <v>1709</v>
      </c>
      <c r="F4660" s="103">
        <v>677948</v>
      </c>
      <c r="G4660" s="103">
        <v>4</v>
      </c>
      <c r="H4660" t="s">
        <v>54</v>
      </c>
      <c r="I4660" s="103"/>
    </row>
    <row r="4661" spans="1:9" x14ac:dyDescent="0.3">
      <c r="A4661" t="s">
        <v>167</v>
      </c>
      <c r="B4661" t="s">
        <v>48</v>
      </c>
      <c r="C4661" t="s">
        <v>39</v>
      </c>
      <c r="D4661" t="s">
        <v>54</v>
      </c>
      <c r="E4661" s="103">
        <v>8493082.3770000003</v>
      </c>
      <c r="F4661" s="103">
        <v>677948</v>
      </c>
      <c r="G4661" s="103">
        <v>4</v>
      </c>
      <c r="H4661" t="s">
        <v>54</v>
      </c>
      <c r="I4661" s="103"/>
    </row>
    <row r="4662" spans="1:9" x14ac:dyDescent="0.3">
      <c r="A4662" t="s">
        <v>168</v>
      </c>
      <c r="B4662" t="s">
        <v>49</v>
      </c>
      <c r="C4662" t="s">
        <v>39</v>
      </c>
      <c r="D4662" t="s">
        <v>54</v>
      </c>
      <c r="E4662" s="103">
        <v>2.5208423064895834E-3</v>
      </c>
      <c r="F4662" s="103">
        <v>677948</v>
      </c>
      <c r="G4662" s="103">
        <v>4</v>
      </c>
      <c r="H4662" t="s">
        <v>54</v>
      </c>
      <c r="I4662" s="103"/>
    </row>
    <row r="4663" spans="1:9" x14ac:dyDescent="0.3">
      <c r="A4663" t="s">
        <v>169</v>
      </c>
      <c r="B4663" t="s">
        <v>50</v>
      </c>
      <c r="C4663" t="s">
        <v>39</v>
      </c>
      <c r="D4663" t="s">
        <v>54</v>
      </c>
      <c r="E4663" s="103">
        <v>12.527630993822536</v>
      </c>
      <c r="F4663" s="103">
        <v>677948</v>
      </c>
      <c r="G4663" s="103">
        <v>4</v>
      </c>
      <c r="H4663" t="s">
        <v>54</v>
      </c>
      <c r="I4663" s="103"/>
    </row>
    <row r="4664" spans="1:9" x14ac:dyDescent="0.3">
      <c r="A4664" t="s">
        <v>1331</v>
      </c>
      <c r="B4664" t="s">
        <v>51</v>
      </c>
      <c r="C4664" t="s">
        <v>39</v>
      </c>
      <c r="D4664" t="s">
        <v>40</v>
      </c>
      <c r="E4664" s="103">
        <v>8.45122418378552E-3</v>
      </c>
      <c r="F4664" s="103">
        <v>677948</v>
      </c>
      <c r="G4664" s="103">
        <v>4</v>
      </c>
      <c r="H4664" t="s">
        <v>1078</v>
      </c>
      <c r="I4664" s="103"/>
    </row>
    <row r="4665" spans="1:9" x14ac:dyDescent="0.3">
      <c r="A4665" t="s">
        <v>6522</v>
      </c>
      <c r="B4665" t="s">
        <v>51</v>
      </c>
      <c r="C4665" t="s">
        <v>39</v>
      </c>
      <c r="D4665" t="s">
        <v>5064</v>
      </c>
      <c r="E4665" s="103">
        <v>8.45122418378552E-3</v>
      </c>
      <c r="F4665" s="103">
        <v>677948</v>
      </c>
      <c r="G4665" s="103">
        <v>4</v>
      </c>
      <c r="H4665" t="s">
        <v>1078</v>
      </c>
      <c r="I4665" s="103"/>
    </row>
    <row r="4666" spans="1:9" x14ac:dyDescent="0.3">
      <c r="A4666" t="s">
        <v>6523</v>
      </c>
      <c r="B4666" t="s">
        <v>51</v>
      </c>
      <c r="C4666" t="s">
        <v>39</v>
      </c>
      <c r="D4666" t="s">
        <v>5065</v>
      </c>
      <c r="E4666" s="103">
        <v>8.45122418378552E-3</v>
      </c>
      <c r="F4666" s="103">
        <v>677948</v>
      </c>
      <c r="G4666" s="103">
        <v>4</v>
      </c>
      <c r="H4666" t="s">
        <v>1078</v>
      </c>
      <c r="I4666" s="103"/>
    </row>
    <row r="4667" spans="1:9" x14ac:dyDescent="0.3">
      <c r="A4667" t="s">
        <v>6524</v>
      </c>
      <c r="B4667" t="s">
        <v>51</v>
      </c>
      <c r="C4667" t="s">
        <v>39</v>
      </c>
      <c r="D4667" t="s">
        <v>5066</v>
      </c>
      <c r="E4667" s="103">
        <v>8.45122418378552E-3</v>
      </c>
      <c r="F4667" s="103">
        <v>677948</v>
      </c>
      <c r="G4667" s="103">
        <v>4</v>
      </c>
      <c r="H4667" t="s">
        <v>1078</v>
      </c>
      <c r="I4667" s="103"/>
    </row>
    <row r="4668" spans="1:9" x14ac:dyDescent="0.3">
      <c r="A4668" t="s">
        <v>1332</v>
      </c>
      <c r="B4668" t="s">
        <v>51</v>
      </c>
      <c r="C4668" t="s">
        <v>39</v>
      </c>
      <c r="D4668" t="s">
        <v>42</v>
      </c>
      <c r="E4668" s="103">
        <v>8.3291694049979111E-3</v>
      </c>
      <c r="F4668" s="103">
        <v>677948</v>
      </c>
      <c r="G4668" s="103">
        <v>4</v>
      </c>
      <c r="H4668" t="s">
        <v>1078</v>
      </c>
      <c r="I4668" s="103"/>
    </row>
    <row r="4669" spans="1:9" x14ac:dyDescent="0.3">
      <c r="A4669" t="s">
        <v>2257</v>
      </c>
      <c r="B4669" t="s">
        <v>51</v>
      </c>
      <c r="C4669" t="s">
        <v>39</v>
      </c>
      <c r="D4669" t="s">
        <v>1763</v>
      </c>
      <c r="E4669" s="103">
        <v>9.2586841115783018E-3</v>
      </c>
      <c r="F4669" s="103">
        <v>677948</v>
      </c>
      <c r="G4669" s="103">
        <v>4</v>
      </c>
      <c r="H4669" t="s">
        <v>1078</v>
      </c>
      <c r="I4669" s="103"/>
    </row>
    <row r="4670" spans="1:9" x14ac:dyDescent="0.3">
      <c r="A4670" t="s">
        <v>2258</v>
      </c>
      <c r="B4670" t="s">
        <v>51</v>
      </c>
      <c r="C4670" t="s">
        <v>39</v>
      </c>
      <c r="D4670" t="s">
        <v>1764</v>
      </c>
      <c r="E4670" s="103">
        <v>4.9504316781461832E-3</v>
      </c>
      <c r="F4670" s="103">
        <v>677948</v>
      </c>
      <c r="G4670" s="103">
        <v>4</v>
      </c>
      <c r="H4670" t="s">
        <v>1078</v>
      </c>
      <c r="I4670" s="103"/>
    </row>
    <row r="4671" spans="1:9" x14ac:dyDescent="0.3">
      <c r="A4671" t="s">
        <v>1333</v>
      </c>
      <c r="B4671" t="s">
        <v>51</v>
      </c>
      <c r="C4671" t="s">
        <v>39</v>
      </c>
      <c r="D4671" t="s">
        <v>340</v>
      </c>
      <c r="E4671" s="103">
        <v>8.1589335786487749E-3</v>
      </c>
      <c r="F4671" s="103">
        <v>677948</v>
      </c>
      <c r="G4671" s="103">
        <v>4</v>
      </c>
      <c r="H4671" t="s">
        <v>1078</v>
      </c>
      <c r="I4671" s="103"/>
    </row>
    <row r="4672" spans="1:9" x14ac:dyDescent="0.3">
      <c r="A4672" t="s">
        <v>1334</v>
      </c>
      <c r="B4672" t="s">
        <v>51</v>
      </c>
      <c r="C4672" t="s">
        <v>39</v>
      </c>
      <c r="D4672" t="s">
        <v>777</v>
      </c>
      <c r="E4672" s="103">
        <v>8.6376252404399521E-3</v>
      </c>
      <c r="F4672" s="103">
        <v>677948</v>
      </c>
      <c r="G4672" s="103">
        <v>4</v>
      </c>
      <c r="H4672" t="s">
        <v>1078</v>
      </c>
      <c r="I4672" s="103"/>
    </row>
    <row r="4673" spans="1:9" x14ac:dyDescent="0.3">
      <c r="A4673" t="s">
        <v>1335</v>
      </c>
      <c r="B4673" t="s">
        <v>51</v>
      </c>
      <c r="C4673" t="s">
        <v>39</v>
      </c>
      <c r="D4673" t="s">
        <v>776</v>
      </c>
      <c r="E4673" s="103">
        <v>2.1607861179267763E-2</v>
      </c>
      <c r="F4673" s="103">
        <v>677948</v>
      </c>
      <c r="G4673" s="103">
        <v>4</v>
      </c>
      <c r="H4673" t="s">
        <v>1078</v>
      </c>
      <c r="I4673" s="103"/>
    </row>
    <row r="4674" spans="1:9" x14ac:dyDescent="0.3">
      <c r="A4674" t="s">
        <v>2907</v>
      </c>
      <c r="B4674" t="s">
        <v>47</v>
      </c>
      <c r="C4674" t="s">
        <v>2584</v>
      </c>
      <c r="D4674" t="s">
        <v>54</v>
      </c>
      <c r="E4674" s="103">
        <v>143103</v>
      </c>
      <c r="F4674" s="103">
        <v>677948</v>
      </c>
      <c r="G4674" s="103">
        <v>4</v>
      </c>
      <c r="H4674" t="s">
        <v>54</v>
      </c>
      <c r="I4674" s="103"/>
    </row>
    <row r="4675" spans="1:9" x14ac:dyDescent="0.3">
      <c r="A4675" t="s">
        <v>2908</v>
      </c>
      <c r="B4675" t="s">
        <v>48</v>
      </c>
      <c r="C4675" t="s">
        <v>2584</v>
      </c>
      <c r="D4675" t="s">
        <v>54</v>
      </c>
      <c r="E4675" s="103">
        <v>581846244.53320313</v>
      </c>
      <c r="F4675" s="103">
        <v>677948</v>
      </c>
      <c r="G4675" s="103">
        <v>4</v>
      </c>
      <c r="H4675" t="s">
        <v>54</v>
      </c>
      <c r="I4675" s="103"/>
    </row>
    <row r="4676" spans="1:9" x14ac:dyDescent="0.3">
      <c r="A4676" t="s">
        <v>2909</v>
      </c>
      <c r="B4676" t="s">
        <v>49</v>
      </c>
      <c r="C4676" t="s">
        <v>2584</v>
      </c>
      <c r="D4676" t="s">
        <v>54</v>
      </c>
      <c r="E4676" s="103">
        <v>0.21108256090437616</v>
      </c>
      <c r="F4676" s="103">
        <v>677948</v>
      </c>
      <c r="G4676" s="103">
        <v>4</v>
      </c>
      <c r="H4676" t="s">
        <v>54</v>
      </c>
      <c r="I4676" s="103"/>
    </row>
    <row r="4677" spans="1:9" x14ac:dyDescent="0.3">
      <c r="A4677" t="s">
        <v>2910</v>
      </c>
      <c r="B4677" t="s">
        <v>50</v>
      </c>
      <c r="C4677" t="s">
        <v>2584</v>
      </c>
      <c r="D4677" t="s">
        <v>54</v>
      </c>
      <c r="E4677" s="103">
        <v>858.24612585803504</v>
      </c>
      <c r="F4677" s="103">
        <v>677948</v>
      </c>
      <c r="G4677" s="103">
        <v>4</v>
      </c>
      <c r="H4677" t="s">
        <v>54</v>
      </c>
      <c r="I4677" s="103"/>
    </row>
    <row r="4678" spans="1:9" x14ac:dyDescent="0.3">
      <c r="A4678" t="s">
        <v>2911</v>
      </c>
      <c r="B4678" t="s">
        <v>51</v>
      </c>
      <c r="C4678" t="s">
        <v>2584</v>
      </c>
      <c r="D4678" t="s">
        <v>40</v>
      </c>
      <c r="E4678" s="103">
        <v>6.8951637854583765E-3</v>
      </c>
      <c r="F4678" s="103">
        <v>677948</v>
      </c>
      <c r="G4678" s="103">
        <v>4</v>
      </c>
      <c r="H4678" t="s">
        <v>1078</v>
      </c>
      <c r="I4678" s="103"/>
    </row>
    <row r="4679" spans="1:9" x14ac:dyDescent="0.3">
      <c r="A4679" t="s">
        <v>6525</v>
      </c>
      <c r="B4679" t="s">
        <v>51</v>
      </c>
      <c r="C4679" t="s">
        <v>2584</v>
      </c>
      <c r="D4679" t="s">
        <v>5064</v>
      </c>
      <c r="E4679" s="103">
        <v>6.9634017072700838E-3</v>
      </c>
      <c r="F4679" s="103">
        <v>677948</v>
      </c>
      <c r="G4679" s="103">
        <v>4</v>
      </c>
      <c r="H4679" t="s">
        <v>1078</v>
      </c>
      <c r="I4679" s="103"/>
    </row>
    <row r="4680" spans="1:9" x14ac:dyDescent="0.3">
      <c r="A4680" t="s">
        <v>6526</v>
      </c>
      <c r="B4680" t="s">
        <v>51</v>
      </c>
      <c r="C4680" t="s">
        <v>2584</v>
      </c>
      <c r="D4680" t="s">
        <v>5065</v>
      </c>
      <c r="E4680" s="103">
        <v>6.8951637854583765E-3</v>
      </c>
      <c r="F4680" s="103">
        <v>677948</v>
      </c>
      <c r="G4680" s="103">
        <v>4</v>
      </c>
      <c r="H4680" t="s">
        <v>1078</v>
      </c>
      <c r="I4680" s="103"/>
    </row>
    <row r="4681" spans="1:9" x14ac:dyDescent="0.3">
      <c r="A4681" t="s">
        <v>6527</v>
      </c>
      <c r="B4681" t="s">
        <v>51</v>
      </c>
      <c r="C4681" t="s">
        <v>2584</v>
      </c>
      <c r="D4681" t="s">
        <v>5066</v>
      </c>
      <c r="E4681" s="103">
        <v>6.9608752416380941E-3</v>
      </c>
      <c r="F4681" s="103">
        <v>677948</v>
      </c>
      <c r="G4681" s="103">
        <v>4</v>
      </c>
      <c r="H4681" t="s">
        <v>1078</v>
      </c>
      <c r="I4681" s="103"/>
    </row>
    <row r="4682" spans="1:9" x14ac:dyDescent="0.3">
      <c r="A4682" t="s">
        <v>2912</v>
      </c>
      <c r="B4682" t="s">
        <v>51</v>
      </c>
      <c r="C4682" t="s">
        <v>2584</v>
      </c>
      <c r="D4682" t="s">
        <v>42</v>
      </c>
      <c r="E4682" s="103">
        <v>6.7944095198914835E-3</v>
      </c>
      <c r="F4682" s="103">
        <v>677948</v>
      </c>
      <c r="G4682" s="103">
        <v>4</v>
      </c>
      <c r="H4682" t="s">
        <v>1078</v>
      </c>
      <c r="I4682" s="103"/>
    </row>
    <row r="4683" spans="1:9" x14ac:dyDescent="0.3">
      <c r="A4683" t="s">
        <v>2913</v>
      </c>
      <c r="B4683" t="s">
        <v>51</v>
      </c>
      <c r="C4683" t="s">
        <v>2584</v>
      </c>
      <c r="D4683" t="s">
        <v>1763</v>
      </c>
      <c r="E4683" s="103">
        <v>7.0994406556144753E-3</v>
      </c>
      <c r="F4683" s="103">
        <v>677948</v>
      </c>
      <c r="G4683" s="103">
        <v>4</v>
      </c>
      <c r="H4683" t="s">
        <v>1078</v>
      </c>
      <c r="I4683" s="103"/>
    </row>
    <row r="4684" spans="1:9" x14ac:dyDescent="0.3">
      <c r="A4684" t="s">
        <v>2914</v>
      </c>
      <c r="B4684" t="s">
        <v>51</v>
      </c>
      <c r="C4684" t="s">
        <v>2584</v>
      </c>
      <c r="D4684" t="s">
        <v>1764</v>
      </c>
      <c r="E4684" s="103">
        <v>3.3685275307996808E-3</v>
      </c>
      <c r="F4684" s="103">
        <v>677948</v>
      </c>
      <c r="G4684" s="103">
        <v>4</v>
      </c>
      <c r="H4684" t="s">
        <v>1078</v>
      </c>
      <c r="I4684" s="103"/>
    </row>
    <row r="4685" spans="1:9" x14ac:dyDescent="0.3">
      <c r="A4685" t="s">
        <v>2915</v>
      </c>
      <c r="B4685" t="s">
        <v>51</v>
      </c>
      <c r="C4685" t="s">
        <v>2584</v>
      </c>
      <c r="D4685" t="s">
        <v>340</v>
      </c>
      <c r="E4685" s="103">
        <v>6.6204356695996449E-3</v>
      </c>
      <c r="F4685" s="103">
        <v>677948</v>
      </c>
      <c r="G4685" s="103">
        <v>4</v>
      </c>
      <c r="H4685" t="s">
        <v>1078</v>
      </c>
      <c r="I4685" s="103"/>
    </row>
    <row r="4686" spans="1:9" x14ac:dyDescent="0.3">
      <c r="A4686" t="s">
        <v>2916</v>
      </c>
      <c r="B4686" t="s">
        <v>51</v>
      </c>
      <c r="C4686" t="s">
        <v>2584</v>
      </c>
      <c r="D4686" t="s">
        <v>777</v>
      </c>
      <c r="E4686" s="103">
        <v>8.0360201959491957E-3</v>
      </c>
      <c r="F4686" s="103">
        <v>677948</v>
      </c>
      <c r="G4686" s="103">
        <v>4</v>
      </c>
      <c r="H4686" t="s">
        <v>1078</v>
      </c>
      <c r="I4686" s="103"/>
    </row>
    <row r="4687" spans="1:9" x14ac:dyDescent="0.3">
      <c r="A4687" t="s">
        <v>2917</v>
      </c>
      <c r="B4687" t="s">
        <v>51</v>
      </c>
      <c r="C4687" t="s">
        <v>2584</v>
      </c>
      <c r="D4687" t="s">
        <v>776</v>
      </c>
      <c r="E4687" s="103">
        <v>1.8279156474772674E-2</v>
      </c>
      <c r="F4687" s="103">
        <v>677948</v>
      </c>
      <c r="G4687" s="103">
        <v>4</v>
      </c>
      <c r="H4687" t="s">
        <v>1078</v>
      </c>
      <c r="I4687" s="103"/>
    </row>
    <row r="4688" spans="1:9" x14ac:dyDescent="0.3">
      <c r="A4688" t="s">
        <v>2918</v>
      </c>
      <c r="B4688" t="s">
        <v>47</v>
      </c>
      <c r="C4688" t="s">
        <v>2585</v>
      </c>
      <c r="D4688" t="s">
        <v>54</v>
      </c>
      <c r="E4688" s="103">
        <v>198617</v>
      </c>
      <c r="F4688" s="103">
        <v>677948</v>
      </c>
      <c r="G4688" s="103">
        <v>4</v>
      </c>
      <c r="H4688" t="s">
        <v>54</v>
      </c>
      <c r="I4688" s="103"/>
    </row>
    <row r="4689" spans="1:9" x14ac:dyDescent="0.3">
      <c r="A4689" t="s">
        <v>2919</v>
      </c>
      <c r="B4689" t="s">
        <v>48</v>
      </c>
      <c r="C4689" t="s">
        <v>2585</v>
      </c>
      <c r="D4689" t="s">
        <v>54</v>
      </c>
      <c r="E4689" s="103">
        <v>2390564400</v>
      </c>
      <c r="F4689" s="103">
        <v>677948</v>
      </c>
      <c r="G4689" s="103">
        <v>4</v>
      </c>
      <c r="H4689" t="s">
        <v>54</v>
      </c>
      <c r="I4689" s="103"/>
    </row>
    <row r="4690" spans="1:9" x14ac:dyDescent="0.3">
      <c r="A4690" t="s">
        <v>2920</v>
      </c>
      <c r="B4690" t="s">
        <v>49</v>
      </c>
      <c r="C4690" t="s">
        <v>2585</v>
      </c>
      <c r="D4690" t="s">
        <v>54</v>
      </c>
      <c r="E4690" s="103">
        <v>0.29296789724285638</v>
      </c>
      <c r="F4690" s="103">
        <v>677948</v>
      </c>
      <c r="G4690" s="103">
        <v>4</v>
      </c>
      <c r="H4690" t="s">
        <v>54</v>
      </c>
      <c r="I4690" s="103"/>
    </row>
    <row r="4691" spans="1:9" x14ac:dyDescent="0.3">
      <c r="A4691" t="s">
        <v>2921</v>
      </c>
      <c r="B4691" t="s">
        <v>50</v>
      </c>
      <c r="C4691" t="s">
        <v>2585</v>
      </c>
      <c r="D4691" t="s">
        <v>54</v>
      </c>
      <c r="E4691" s="103">
        <v>3526.176638916259</v>
      </c>
      <c r="F4691" s="103">
        <v>677948</v>
      </c>
      <c r="G4691" s="103">
        <v>4</v>
      </c>
      <c r="H4691" t="s">
        <v>54</v>
      </c>
      <c r="I4691" s="103"/>
    </row>
    <row r="4692" spans="1:9" x14ac:dyDescent="0.3">
      <c r="A4692" t="s">
        <v>2922</v>
      </c>
      <c r="B4692" t="s">
        <v>51</v>
      </c>
      <c r="C4692" t="s">
        <v>2585</v>
      </c>
      <c r="D4692" t="s">
        <v>40</v>
      </c>
      <c r="E4692" s="103">
        <v>2.0138553836344743E-2</v>
      </c>
      <c r="F4692" s="103">
        <v>677948</v>
      </c>
      <c r="G4692" s="103">
        <v>4</v>
      </c>
      <c r="H4692" t="s">
        <v>1078</v>
      </c>
      <c r="I4692" s="103"/>
    </row>
    <row r="4693" spans="1:9" x14ac:dyDescent="0.3">
      <c r="A4693" t="s">
        <v>6528</v>
      </c>
      <c r="B4693" t="s">
        <v>51</v>
      </c>
      <c r="C4693" t="s">
        <v>2585</v>
      </c>
      <c r="D4693" t="s">
        <v>5064</v>
      </c>
      <c r="E4693" s="103">
        <v>2.0396452111122759E-2</v>
      </c>
      <c r="F4693" s="103">
        <v>677948</v>
      </c>
      <c r="G4693" s="103">
        <v>4</v>
      </c>
      <c r="H4693" t="s">
        <v>1078</v>
      </c>
      <c r="I4693" s="103"/>
    </row>
    <row r="4694" spans="1:9" x14ac:dyDescent="0.3">
      <c r="A4694" t="s">
        <v>6529</v>
      </c>
      <c r="B4694" t="s">
        <v>51</v>
      </c>
      <c r="C4694" t="s">
        <v>2585</v>
      </c>
      <c r="D4694" t="s">
        <v>5065</v>
      </c>
      <c r="E4694" s="103">
        <v>2.0138553836344743E-2</v>
      </c>
      <c r="F4694" s="103">
        <v>677948</v>
      </c>
      <c r="G4694" s="103">
        <v>4</v>
      </c>
      <c r="H4694" t="s">
        <v>1078</v>
      </c>
      <c r="I4694" s="103"/>
    </row>
    <row r="4695" spans="1:9" x14ac:dyDescent="0.3">
      <c r="A4695" t="s">
        <v>6530</v>
      </c>
      <c r="B4695" t="s">
        <v>51</v>
      </c>
      <c r="C4695" t="s">
        <v>2585</v>
      </c>
      <c r="D4695" t="s">
        <v>5066</v>
      </c>
      <c r="E4695" s="103">
        <v>2.0392089510713581E-2</v>
      </c>
      <c r="F4695" s="103">
        <v>677948</v>
      </c>
      <c r="G4695" s="103">
        <v>4</v>
      </c>
      <c r="H4695" t="s">
        <v>1078</v>
      </c>
      <c r="I4695" s="103"/>
    </row>
    <row r="4696" spans="1:9" x14ac:dyDescent="0.3">
      <c r="A4696" t="s">
        <v>2923</v>
      </c>
      <c r="B4696" t="s">
        <v>51</v>
      </c>
      <c r="C4696" t="s">
        <v>2585</v>
      </c>
      <c r="D4696" t="s">
        <v>42</v>
      </c>
      <c r="E4696" s="103">
        <v>1.9923941421376903E-2</v>
      </c>
      <c r="F4696" s="103">
        <v>677948</v>
      </c>
      <c r="G4696" s="103">
        <v>4</v>
      </c>
      <c r="H4696" t="s">
        <v>1078</v>
      </c>
      <c r="I4696" s="103"/>
    </row>
    <row r="4697" spans="1:9" x14ac:dyDescent="0.3">
      <c r="A4697" t="s">
        <v>2924</v>
      </c>
      <c r="B4697" t="s">
        <v>51</v>
      </c>
      <c r="C4697" t="s">
        <v>2585</v>
      </c>
      <c r="D4697" t="s">
        <v>1763</v>
      </c>
      <c r="E4697" s="103">
        <v>2.0329024446160162E-2</v>
      </c>
      <c r="F4697" s="103">
        <v>677948</v>
      </c>
      <c r="G4697" s="103">
        <v>4</v>
      </c>
      <c r="H4697" t="s">
        <v>1078</v>
      </c>
      <c r="I4697" s="103"/>
    </row>
    <row r="4698" spans="1:9" x14ac:dyDescent="0.3">
      <c r="A4698" t="s">
        <v>2925</v>
      </c>
      <c r="B4698" t="s">
        <v>51</v>
      </c>
      <c r="C4698" t="s">
        <v>2585</v>
      </c>
      <c r="D4698" t="s">
        <v>1764</v>
      </c>
      <c r="E4698" s="103">
        <v>8.0645602111004654E-3</v>
      </c>
      <c r="F4698" s="103">
        <v>677948</v>
      </c>
      <c r="G4698" s="103">
        <v>4</v>
      </c>
      <c r="H4698" t="s">
        <v>1078</v>
      </c>
      <c r="I4698" s="103"/>
    </row>
    <row r="4699" spans="1:9" x14ac:dyDescent="0.3">
      <c r="A4699" t="s">
        <v>2926</v>
      </c>
      <c r="B4699" t="s">
        <v>51</v>
      </c>
      <c r="C4699" t="s">
        <v>2585</v>
      </c>
      <c r="D4699" t="s">
        <v>340</v>
      </c>
      <c r="E4699" s="103">
        <v>1.9900183181317307E-2</v>
      </c>
      <c r="F4699" s="103">
        <v>677948</v>
      </c>
      <c r="G4699" s="103">
        <v>4</v>
      </c>
      <c r="H4699" t="s">
        <v>1078</v>
      </c>
      <c r="I4699" s="103"/>
    </row>
    <row r="4700" spans="1:9" x14ac:dyDescent="0.3">
      <c r="A4700" t="s">
        <v>2927</v>
      </c>
      <c r="B4700" t="s">
        <v>51</v>
      </c>
      <c r="C4700" t="s">
        <v>2585</v>
      </c>
      <c r="D4700" t="s">
        <v>777</v>
      </c>
      <c r="E4700" s="103">
        <v>1.9088951015706557E-2</v>
      </c>
      <c r="F4700" s="103">
        <v>677948</v>
      </c>
      <c r="G4700" s="103">
        <v>4</v>
      </c>
      <c r="H4700" t="s">
        <v>1078</v>
      </c>
      <c r="I4700" s="103"/>
    </row>
    <row r="4701" spans="1:9" x14ac:dyDescent="0.3">
      <c r="A4701" t="s">
        <v>2928</v>
      </c>
      <c r="B4701" t="s">
        <v>51</v>
      </c>
      <c r="C4701" t="s">
        <v>2585</v>
      </c>
      <c r="D4701" t="s">
        <v>776</v>
      </c>
      <c r="E4701" s="103">
        <v>5.1198115149605927E-2</v>
      </c>
      <c r="F4701" s="103">
        <v>677948</v>
      </c>
      <c r="G4701" s="103">
        <v>4</v>
      </c>
      <c r="H4701" t="s">
        <v>1078</v>
      </c>
      <c r="I4701" s="103"/>
    </row>
    <row r="4702" spans="1:9" x14ac:dyDescent="0.3">
      <c r="A4702" t="s">
        <v>2896</v>
      </c>
      <c r="B4702" t="s">
        <v>47</v>
      </c>
      <c r="C4702" t="s">
        <v>2586</v>
      </c>
      <c r="D4702" t="s">
        <v>54</v>
      </c>
      <c r="E4702" s="103">
        <v>3217</v>
      </c>
      <c r="F4702" s="103">
        <v>677948</v>
      </c>
      <c r="G4702" s="103">
        <v>4</v>
      </c>
      <c r="H4702" t="s">
        <v>54</v>
      </c>
      <c r="I4702" s="103"/>
    </row>
    <row r="4703" spans="1:9" x14ac:dyDescent="0.3">
      <c r="A4703" t="s">
        <v>2897</v>
      </c>
      <c r="B4703" t="s">
        <v>48</v>
      </c>
      <c r="C4703" t="s">
        <v>2586</v>
      </c>
      <c r="D4703" t="s">
        <v>54</v>
      </c>
      <c r="E4703" s="103">
        <v>55794212</v>
      </c>
      <c r="F4703" s="103">
        <v>677948</v>
      </c>
      <c r="G4703" s="103">
        <v>4</v>
      </c>
      <c r="H4703" t="s">
        <v>54</v>
      </c>
      <c r="I4703" s="103"/>
    </row>
    <row r="4704" spans="1:9" x14ac:dyDescent="0.3">
      <c r="A4704" t="s">
        <v>2898</v>
      </c>
      <c r="B4704" t="s">
        <v>49</v>
      </c>
      <c r="C4704" t="s">
        <v>2586</v>
      </c>
      <c r="D4704" t="s">
        <v>54</v>
      </c>
      <c r="E4704" s="103">
        <v>4.7452016968853065E-3</v>
      </c>
      <c r="F4704" s="103">
        <v>677948</v>
      </c>
      <c r="G4704" s="103">
        <v>4</v>
      </c>
      <c r="H4704" t="s">
        <v>54</v>
      </c>
      <c r="I4704" s="103"/>
    </row>
    <row r="4705" spans="1:9" x14ac:dyDescent="0.3">
      <c r="A4705" t="s">
        <v>2899</v>
      </c>
      <c r="B4705" t="s">
        <v>50</v>
      </c>
      <c r="C4705" t="s">
        <v>2586</v>
      </c>
      <c r="D4705" t="s">
        <v>54</v>
      </c>
      <c r="E4705" s="103">
        <v>82.298660074223989</v>
      </c>
      <c r="F4705" s="103">
        <v>677948</v>
      </c>
      <c r="G4705" s="103">
        <v>4</v>
      </c>
      <c r="H4705" t="s">
        <v>54</v>
      </c>
      <c r="I4705" s="103"/>
    </row>
    <row r="4706" spans="1:9" x14ac:dyDescent="0.3">
      <c r="A4706" t="s">
        <v>2900</v>
      </c>
      <c r="B4706" t="s">
        <v>51</v>
      </c>
      <c r="C4706" t="s">
        <v>2586</v>
      </c>
      <c r="D4706" t="s">
        <v>40</v>
      </c>
      <c r="E4706" s="103">
        <v>3.0977871648650002E-2</v>
      </c>
      <c r="F4706" s="103">
        <v>677948</v>
      </c>
      <c r="G4706" s="103">
        <v>4</v>
      </c>
      <c r="H4706" t="s">
        <v>1078</v>
      </c>
      <c r="I4706" s="103"/>
    </row>
    <row r="4707" spans="1:9" x14ac:dyDescent="0.3">
      <c r="A4707" t="s">
        <v>6531</v>
      </c>
      <c r="B4707" t="s">
        <v>51</v>
      </c>
      <c r="C4707" t="s">
        <v>2586</v>
      </c>
      <c r="D4707" t="s">
        <v>5064</v>
      </c>
      <c r="E4707" s="103">
        <v>3.0977871648650002E-2</v>
      </c>
      <c r="F4707" s="103">
        <v>677948</v>
      </c>
      <c r="G4707" s="103">
        <v>4</v>
      </c>
      <c r="H4707" t="s">
        <v>1078</v>
      </c>
      <c r="I4707" s="103"/>
    </row>
    <row r="4708" spans="1:9" x14ac:dyDescent="0.3">
      <c r="A4708" t="s">
        <v>6532</v>
      </c>
      <c r="B4708" t="s">
        <v>51</v>
      </c>
      <c r="C4708" t="s">
        <v>2586</v>
      </c>
      <c r="D4708" t="s">
        <v>5065</v>
      </c>
      <c r="E4708" s="103">
        <v>3.0977871648650002E-2</v>
      </c>
      <c r="F4708" s="103">
        <v>677948</v>
      </c>
      <c r="G4708" s="103">
        <v>4</v>
      </c>
      <c r="H4708" t="s">
        <v>1078</v>
      </c>
      <c r="I4708" s="103"/>
    </row>
    <row r="4709" spans="1:9" x14ac:dyDescent="0.3">
      <c r="A4709" t="s">
        <v>6533</v>
      </c>
      <c r="B4709" t="s">
        <v>51</v>
      </c>
      <c r="C4709" t="s">
        <v>2586</v>
      </c>
      <c r="D4709" t="s">
        <v>5066</v>
      </c>
      <c r="E4709" s="103">
        <v>3.0977871648650002E-2</v>
      </c>
      <c r="F4709" s="103">
        <v>677948</v>
      </c>
      <c r="G4709" s="103">
        <v>4</v>
      </c>
      <c r="H4709" t="s">
        <v>1078</v>
      </c>
      <c r="I4709" s="103"/>
    </row>
    <row r="4710" spans="1:9" x14ac:dyDescent="0.3">
      <c r="A4710" t="s">
        <v>2901</v>
      </c>
      <c r="B4710" t="s">
        <v>51</v>
      </c>
      <c r="C4710" t="s">
        <v>2586</v>
      </c>
      <c r="D4710" t="s">
        <v>42</v>
      </c>
      <c r="E4710" s="103">
        <v>2.9887497161943485E-2</v>
      </c>
      <c r="F4710" s="103">
        <v>677948</v>
      </c>
      <c r="G4710" s="103">
        <v>4</v>
      </c>
      <c r="H4710" t="s">
        <v>1078</v>
      </c>
      <c r="I4710" s="103"/>
    </row>
    <row r="4711" spans="1:9" x14ac:dyDescent="0.3">
      <c r="A4711" t="s">
        <v>2902</v>
      </c>
      <c r="B4711" t="s">
        <v>51</v>
      </c>
      <c r="C4711" t="s">
        <v>2586</v>
      </c>
      <c r="D4711" t="s">
        <v>1763</v>
      </c>
      <c r="E4711" s="103">
        <v>2.9049343861463853E-2</v>
      </c>
      <c r="F4711" s="103">
        <v>677948</v>
      </c>
      <c r="G4711" s="103">
        <v>4</v>
      </c>
      <c r="H4711" t="s">
        <v>1078</v>
      </c>
      <c r="I4711" s="103"/>
    </row>
    <row r="4712" spans="1:9" x14ac:dyDescent="0.3">
      <c r="A4712" t="s">
        <v>2903</v>
      </c>
      <c r="B4712" t="s">
        <v>51</v>
      </c>
      <c r="C4712" t="s">
        <v>2586</v>
      </c>
      <c r="D4712" t="s">
        <v>1764</v>
      </c>
      <c r="E4712" s="103">
        <v>8.7992490163081895E-3</v>
      </c>
      <c r="F4712" s="103">
        <v>677948</v>
      </c>
      <c r="G4712" s="103">
        <v>4</v>
      </c>
      <c r="H4712" t="s">
        <v>1078</v>
      </c>
      <c r="I4712" s="103"/>
    </row>
    <row r="4713" spans="1:9" x14ac:dyDescent="0.3">
      <c r="A4713" t="s">
        <v>2904</v>
      </c>
      <c r="B4713" t="s">
        <v>51</v>
      </c>
      <c r="C4713" t="s">
        <v>2586</v>
      </c>
      <c r="D4713" t="s">
        <v>340</v>
      </c>
      <c r="E4713" s="103">
        <v>3.0868760631391927E-2</v>
      </c>
      <c r="F4713" s="103">
        <v>677948</v>
      </c>
      <c r="G4713" s="103">
        <v>4</v>
      </c>
      <c r="H4713" t="s">
        <v>1078</v>
      </c>
      <c r="I4713" s="103"/>
    </row>
    <row r="4714" spans="1:9" x14ac:dyDescent="0.3">
      <c r="A4714" t="s">
        <v>2905</v>
      </c>
      <c r="B4714" t="s">
        <v>51</v>
      </c>
      <c r="C4714" t="s">
        <v>2586</v>
      </c>
      <c r="D4714" t="s">
        <v>777</v>
      </c>
      <c r="E4714" s="103">
        <v>3.0659245501551972E-2</v>
      </c>
      <c r="F4714" s="103">
        <v>677948</v>
      </c>
      <c r="G4714" s="103">
        <v>4</v>
      </c>
      <c r="H4714" t="s">
        <v>1078</v>
      </c>
      <c r="I4714" s="103"/>
    </row>
    <row r="4715" spans="1:9" x14ac:dyDescent="0.3">
      <c r="A4715" t="s">
        <v>2906</v>
      </c>
      <c r="B4715" t="s">
        <v>51</v>
      </c>
      <c r="C4715" t="s">
        <v>2586</v>
      </c>
      <c r="D4715" t="s">
        <v>776</v>
      </c>
      <c r="E4715" s="103">
        <v>7.5728535641388942E-2</v>
      </c>
      <c r="F4715" s="103">
        <v>677948</v>
      </c>
      <c r="G4715" s="103">
        <v>4</v>
      </c>
      <c r="H4715" t="s">
        <v>1078</v>
      </c>
      <c r="I4715" s="103"/>
    </row>
    <row r="4716" spans="1:9" x14ac:dyDescent="0.3">
      <c r="A4716" t="s">
        <v>3837</v>
      </c>
      <c r="B4716" t="s">
        <v>47</v>
      </c>
      <c r="C4716" t="s">
        <v>3115</v>
      </c>
      <c r="D4716" t="s">
        <v>54</v>
      </c>
      <c r="E4716" s="103">
        <v>1806</v>
      </c>
      <c r="F4716" s="103">
        <v>677948</v>
      </c>
      <c r="G4716" s="103">
        <v>4</v>
      </c>
      <c r="H4716" t="s">
        <v>54</v>
      </c>
      <c r="I4716" s="103"/>
    </row>
    <row r="4717" spans="1:9" x14ac:dyDescent="0.3">
      <c r="A4717" t="s">
        <v>3838</v>
      </c>
      <c r="B4717" t="s">
        <v>48</v>
      </c>
      <c r="C4717" t="s">
        <v>3115</v>
      </c>
      <c r="D4717" t="s">
        <v>54</v>
      </c>
      <c r="E4717" s="103">
        <v>301000009.40625</v>
      </c>
      <c r="F4717" s="103">
        <v>677948</v>
      </c>
      <c r="G4717" s="103">
        <v>4</v>
      </c>
      <c r="H4717" t="s">
        <v>54</v>
      </c>
      <c r="I4717" s="103"/>
    </row>
    <row r="4718" spans="1:9" x14ac:dyDescent="0.3">
      <c r="A4718" t="s">
        <v>3839</v>
      </c>
      <c r="B4718" t="s">
        <v>49</v>
      </c>
      <c r="C4718" t="s">
        <v>3115</v>
      </c>
      <c r="D4718" t="s">
        <v>54</v>
      </c>
      <c r="E4718" s="103">
        <v>2.6639211266940828E-3</v>
      </c>
      <c r="F4718" s="103">
        <v>677948</v>
      </c>
      <c r="G4718" s="103">
        <v>4</v>
      </c>
      <c r="H4718" t="s">
        <v>54</v>
      </c>
      <c r="I4718" s="103"/>
    </row>
    <row r="4719" spans="1:9" x14ac:dyDescent="0.3">
      <c r="A4719" t="s">
        <v>3840</v>
      </c>
      <c r="B4719" t="s">
        <v>50</v>
      </c>
      <c r="C4719" t="s">
        <v>3115</v>
      </c>
      <c r="D4719" t="s">
        <v>54</v>
      </c>
      <c r="E4719" s="103">
        <v>443.98686832360301</v>
      </c>
      <c r="F4719" s="103">
        <v>677948</v>
      </c>
      <c r="G4719" s="103">
        <v>4</v>
      </c>
      <c r="H4719" t="s">
        <v>54</v>
      </c>
      <c r="I4719" s="103"/>
    </row>
    <row r="4720" spans="1:9" x14ac:dyDescent="0.3">
      <c r="A4720" t="s">
        <v>3841</v>
      </c>
      <c r="B4720" t="s">
        <v>51</v>
      </c>
      <c r="C4720" t="s">
        <v>3115</v>
      </c>
      <c r="D4720" t="s">
        <v>40</v>
      </c>
      <c r="E4720" s="103">
        <v>0.31250000976562498</v>
      </c>
      <c r="F4720" s="103">
        <v>677948</v>
      </c>
      <c r="G4720" s="103">
        <v>4</v>
      </c>
      <c r="H4720" t="s">
        <v>1078</v>
      </c>
      <c r="I4720" s="103"/>
    </row>
    <row r="4721" spans="1:9" x14ac:dyDescent="0.3">
      <c r="A4721" t="s">
        <v>6534</v>
      </c>
      <c r="B4721" t="s">
        <v>51</v>
      </c>
      <c r="C4721" t="s">
        <v>3115</v>
      </c>
      <c r="D4721" t="s">
        <v>5064</v>
      </c>
      <c r="E4721" s="103">
        <v>0.31250000976562498</v>
      </c>
      <c r="F4721" s="103">
        <v>677948</v>
      </c>
      <c r="G4721" s="103">
        <v>4</v>
      </c>
      <c r="H4721" t="s">
        <v>1078</v>
      </c>
      <c r="I4721" s="103"/>
    </row>
    <row r="4722" spans="1:9" x14ac:dyDescent="0.3">
      <c r="A4722" t="s">
        <v>6535</v>
      </c>
      <c r="B4722" t="s">
        <v>51</v>
      </c>
      <c r="C4722" t="s">
        <v>3115</v>
      </c>
      <c r="D4722" t="s">
        <v>5065</v>
      </c>
      <c r="E4722" s="103">
        <v>0.31250000976562498</v>
      </c>
      <c r="F4722" s="103">
        <v>677948</v>
      </c>
      <c r="G4722" s="103">
        <v>4</v>
      </c>
      <c r="H4722" t="s">
        <v>1078</v>
      </c>
      <c r="I4722" s="103"/>
    </row>
    <row r="4723" spans="1:9" x14ac:dyDescent="0.3">
      <c r="A4723" t="s">
        <v>6536</v>
      </c>
      <c r="B4723" t="s">
        <v>51</v>
      </c>
      <c r="C4723" t="s">
        <v>3115</v>
      </c>
      <c r="D4723" t="s">
        <v>5066</v>
      </c>
      <c r="E4723" s="103">
        <v>0.31250000976562498</v>
      </c>
      <c r="F4723" s="103">
        <v>677948</v>
      </c>
      <c r="G4723" s="103">
        <v>4</v>
      </c>
      <c r="H4723" t="s">
        <v>1078</v>
      </c>
      <c r="I4723" s="103"/>
    </row>
    <row r="4724" spans="1:9" x14ac:dyDescent="0.3">
      <c r="A4724" t="s">
        <v>3842</v>
      </c>
      <c r="B4724" t="s">
        <v>51</v>
      </c>
      <c r="C4724" t="s">
        <v>3115</v>
      </c>
      <c r="D4724" t="s">
        <v>42</v>
      </c>
      <c r="E4724" s="103">
        <v>0.2333650547612221</v>
      </c>
      <c r="F4724" s="103">
        <v>677948</v>
      </c>
      <c r="G4724" s="103">
        <v>4</v>
      </c>
      <c r="H4724" t="s">
        <v>1078</v>
      </c>
      <c r="I4724" s="103"/>
    </row>
    <row r="4725" spans="1:9" x14ac:dyDescent="0.3">
      <c r="A4725" t="s">
        <v>3843</v>
      </c>
      <c r="B4725" t="s">
        <v>51</v>
      </c>
      <c r="C4725" t="s">
        <v>3115</v>
      </c>
      <c r="D4725" t="s">
        <v>1763</v>
      </c>
      <c r="E4725" s="103">
        <v>0.24900226963932467</v>
      </c>
      <c r="F4725" s="103">
        <v>677948</v>
      </c>
      <c r="G4725" s="103">
        <v>4</v>
      </c>
      <c r="H4725" t="s">
        <v>1078</v>
      </c>
      <c r="I4725" s="103"/>
    </row>
    <row r="4726" spans="1:9" x14ac:dyDescent="0.3">
      <c r="A4726" t="s">
        <v>3844</v>
      </c>
      <c r="B4726" t="s">
        <v>51</v>
      </c>
      <c r="C4726" t="s">
        <v>3115</v>
      </c>
      <c r="D4726" t="s">
        <v>1764</v>
      </c>
      <c r="E4726" s="103">
        <v>6.4609253812785816E-2</v>
      </c>
      <c r="F4726" s="103">
        <v>677948</v>
      </c>
      <c r="G4726" s="103">
        <v>4</v>
      </c>
      <c r="H4726" t="s">
        <v>1078</v>
      </c>
      <c r="I4726" s="103"/>
    </row>
    <row r="4727" spans="1:9" x14ac:dyDescent="0.3">
      <c r="A4727" t="s">
        <v>3845</v>
      </c>
      <c r="B4727" t="s">
        <v>51</v>
      </c>
      <c r="C4727" t="s">
        <v>3115</v>
      </c>
      <c r="D4727" t="s">
        <v>340</v>
      </c>
      <c r="E4727" s="103">
        <v>0.30871411352899419</v>
      </c>
      <c r="F4727" s="103">
        <v>677948</v>
      </c>
      <c r="G4727" s="103">
        <v>4</v>
      </c>
      <c r="H4727" t="s">
        <v>1078</v>
      </c>
      <c r="I4727" s="103"/>
    </row>
    <row r="4728" spans="1:9" x14ac:dyDescent="0.3">
      <c r="A4728" t="s">
        <v>3846</v>
      </c>
      <c r="B4728" t="s">
        <v>51</v>
      </c>
      <c r="C4728" t="s">
        <v>3115</v>
      </c>
      <c r="D4728" t="s">
        <v>777</v>
      </c>
      <c r="E4728" s="103">
        <v>0.26433020743048052</v>
      </c>
      <c r="F4728" s="103">
        <v>677948</v>
      </c>
      <c r="G4728" s="103">
        <v>4</v>
      </c>
      <c r="H4728" t="s">
        <v>1078</v>
      </c>
      <c r="I4728" s="103"/>
    </row>
    <row r="4729" spans="1:9" x14ac:dyDescent="0.3">
      <c r="A4729" t="s">
        <v>3847</v>
      </c>
      <c r="B4729" t="s">
        <v>51</v>
      </c>
      <c r="C4729" t="s">
        <v>3115</v>
      </c>
      <c r="D4729" t="s">
        <v>776</v>
      </c>
      <c r="E4729" s="103">
        <v>0.7089550592072722</v>
      </c>
      <c r="F4729" s="103">
        <v>677948</v>
      </c>
      <c r="G4729" s="103">
        <v>4</v>
      </c>
      <c r="H4729" t="s">
        <v>1078</v>
      </c>
      <c r="I4729" s="103"/>
    </row>
    <row r="4730" spans="1:9" x14ac:dyDescent="0.3">
      <c r="A4730" t="s">
        <v>3848</v>
      </c>
      <c r="B4730" t="s">
        <v>47</v>
      </c>
      <c r="C4730" t="s">
        <v>3100</v>
      </c>
      <c r="D4730" t="s">
        <v>54</v>
      </c>
      <c r="E4730" s="103">
        <v>105492</v>
      </c>
      <c r="F4730" s="103">
        <v>677948</v>
      </c>
      <c r="G4730" s="103">
        <v>4</v>
      </c>
      <c r="H4730" t="s">
        <v>54</v>
      </c>
      <c r="I4730" s="103"/>
    </row>
    <row r="4731" spans="1:9" x14ac:dyDescent="0.3">
      <c r="A4731" t="s">
        <v>3849</v>
      </c>
      <c r="B4731" t="s">
        <v>48</v>
      </c>
      <c r="C4731" t="s">
        <v>3100</v>
      </c>
      <c r="D4731" t="s">
        <v>54</v>
      </c>
      <c r="E4731" s="103">
        <v>22528533948.171875</v>
      </c>
      <c r="F4731" s="103">
        <v>677948</v>
      </c>
      <c r="G4731" s="103">
        <v>4</v>
      </c>
      <c r="H4731" t="s">
        <v>54</v>
      </c>
      <c r="I4731" s="103"/>
    </row>
    <row r="4732" spans="1:9" x14ac:dyDescent="0.3">
      <c r="A4732" t="s">
        <v>3850</v>
      </c>
      <c r="B4732" t="s">
        <v>49</v>
      </c>
      <c r="C4732" t="s">
        <v>3100</v>
      </c>
      <c r="D4732" t="s">
        <v>54</v>
      </c>
      <c r="E4732" s="103">
        <v>0.15560485464961915</v>
      </c>
      <c r="F4732" s="103">
        <v>677948</v>
      </c>
      <c r="G4732" s="103">
        <v>4</v>
      </c>
      <c r="H4732" t="s">
        <v>54</v>
      </c>
      <c r="I4732" s="103"/>
    </row>
    <row r="4733" spans="1:9" x14ac:dyDescent="0.3">
      <c r="A4733" t="s">
        <v>3851</v>
      </c>
      <c r="B4733" t="s">
        <v>50</v>
      </c>
      <c r="C4733" t="s">
        <v>3100</v>
      </c>
      <c r="D4733" t="s">
        <v>54</v>
      </c>
      <c r="E4733" s="103">
        <v>33230.474827231403</v>
      </c>
      <c r="F4733" s="103">
        <v>677948</v>
      </c>
      <c r="G4733" s="103">
        <v>4</v>
      </c>
      <c r="H4733" t="s">
        <v>54</v>
      </c>
      <c r="I4733" s="103"/>
    </row>
    <row r="4734" spans="1:9" x14ac:dyDescent="0.3">
      <c r="A4734" t="s">
        <v>3852</v>
      </c>
      <c r="B4734" t="s">
        <v>51</v>
      </c>
      <c r="C4734" t="s">
        <v>3100</v>
      </c>
      <c r="D4734" t="s">
        <v>40</v>
      </c>
      <c r="E4734" s="103">
        <v>0.3615427657076038</v>
      </c>
      <c r="F4734" s="103">
        <v>677948</v>
      </c>
      <c r="G4734" s="103">
        <v>4</v>
      </c>
      <c r="H4734" t="s">
        <v>1078</v>
      </c>
      <c r="I4734" s="103"/>
    </row>
    <row r="4735" spans="1:9" x14ac:dyDescent="0.3">
      <c r="A4735" t="s">
        <v>6537</v>
      </c>
      <c r="B4735" t="s">
        <v>51</v>
      </c>
      <c r="C4735" t="s">
        <v>3100</v>
      </c>
      <c r="D4735" t="s">
        <v>5064</v>
      </c>
      <c r="E4735" s="103">
        <v>0.36579499003113625</v>
      </c>
      <c r="F4735" s="103">
        <v>677948</v>
      </c>
      <c r="G4735" s="103">
        <v>4</v>
      </c>
      <c r="H4735" t="s">
        <v>1078</v>
      </c>
      <c r="I4735" s="103"/>
    </row>
    <row r="4736" spans="1:9" x14ac:dyDescent="0.3">
      <c r="A4736" t="s">
        <v>6538</v>
      </c>
      <c r="B4736" t="s">
        <v>51</v>
      </c>
      <c r="C4736" t="s">
        <v>3100</v>
      </c>
      <c r="D4736" t="s">
        <v>5065</v>
      </c>
      <c r="E4736" s="103">
        <v>0.3615427657076038</v>
      </c>
      <c r="F4736" s="103">
        <v>677948</v>
      </c>
      <c r="G4736" s="103">
        <v>4</v>
      </c>
      <c r="H4736" t="s">
        <v>1078</v>
      </c>
      <c r="I4736" s="103"/>
    </row>
    <row r="4737" spans="1:9" x14ac:dyDescent="0.3">
      <c r="A4737" t="s">
        <v>6539</v>
      </c>
      <c r="B4737" t="s">
        <v>51</v>
      </c>
      <c r="C4737" t="s">
        <v>3100</v>
      </c>
      <c r="D4737" t="s">
        <v>5066</v>
      </c>
      <c r="E4737" s="103">
        <v>0.36572642554803164</v>
      </c>
      <c r="F4737" s="103">
        <v>677948</v>
      </c>
      <c r="G4737" s="103">
        <v>4</v>
      </c>
      <c r="H4737" t="s">
        <v>1078</v>
      </c>
      <c r="I4737" s="103"/>
    </row>
    <row r="4738" spans="1:9" x14ac:dyDescent="0.3">
      <c r="A4738" t="s">
        <v>3853</v>
      </c>
      <c r="B4738" t="s">
        <v>51</v>
      </c>
      <c r="C4738" t="s">
        <v>3100</v>
      </c>
      <c r="D4738" t="s">
        <v>42</v>
      </c>
      <c r="E4738" s="103">
        <v>0.35158340618298639</v>
      </c>
      <c r="F4738" s="103">
        <v>677948</v>
      </c>
      <c r="G4738" s="103">
        <v>4</v>
      </c>
      <c r="H4738" t="s">
        <v>1078</v>
      </c>
      <c r="I4738" s="103"/>
    </row>
    <row r="4739" spans="1:9" x14ac:dyDescent="0.3">
      <c r="A4739" t="s">
        <v>3854</v>
      </c>
      <c r="B4739" t="s">
        <v>51</v>
      </c>
      <c r="C4739" t="s">
        <v>3100</v>
      </c>
      <c r="D4739" t="s">
        <v>1763</v>
      </c>
      <c r="E4739" s="103">
        <v>0.36647039548518545</v>
      </c>
      <c r="F4739" s="103">
        <v>677948</v>
      </c>
      <c r="G4739" s="103">
        <v>4</v>
      </c>
      <c r="H4739" t="s">
        <v>1078</v>
      </c>
      <c r="I4739" s="103"/>
    </row>
    <row r="4740" spans="1:9" x14ac:dyDescent="0.3">
      <c r="A4740" t="s">
        <v>3855</v>
      </c>
      <c r="B4740" t="s">
        <v>51</v>
      </c>
      <c r="C4740" t="s">
        <v>3100</v>
      </c>
      <c r="D4740" t="s">
        <v>1764</v>
      </c>
      <c r="E4740" s="103">
        <v>0.12296821893031717</v>
      </c>
      <c r="F4740" s="103">
        <v>677948</v>
      </c>
      <c r="G4740" s="103">
        <v>4</v>
      </c>
      <c r="H4740" t="s">
        <v>1078</v>
      </c>
      <c r="I4740" s="103"/>
    </row>
    <row r="4741" spans="1:9" x14ac:dyDescent="0.3">
      <c r="A4741" t="s">
        <v>3856</v>
      </c>
      <c r="B4741" t="s">
        <v>51</v>
      </c>
      <c r="C4741" t="s">
        <v>3100</v>
      </c>
      <c r="D4741" t="s">
        <v>340</v>
      </c>
      <c r="E4741" s="103">
        <v>0.35352638363973049</v>
      </c>
      <c r="F4741" s="103">
        <v>677948</v>
      </c>
      <c r="G4741" s="103">
        <v>4</v>
      </c>
      <c r="H4741" t="s">
        <v>1078</v>
      </c>
      <c r="I4741" s="103"/>
    </row>
    <row r="4742" spans="1:9" x14ac:dyDescent="0.3">
      <c r="A4742" t="s">
        <v>3857</v>
      </c>
      <c r="B4742" t="s">
        <v>51</v>
      </c>
      <c r="C4742" t="s">
        <v>3100</v>
      </c>
      <c r="D4742" t="s">
        <v>777</v>
      </c>
      <c r="E4742" s="103">
        <v>0.38808267808631769</v>
      </c>
      <c r="F4742" s="103">
        <v>677948</v>
      </c>
      <c r="G4742" s="103">
        <v>4</v>
      </c>
      <c r="H4742" t="s">
        <v>1078</v>
      </c>
      <c r="I4742" s="103"/>
    </row>
    <row r="4743" spans="1:9" x14ac:dyDescent="0.3">
      <c r="A4743" t="s">
        <v>3858</v>
      </c>
      <c r="B4743" t="s">
        <v>51</v>
      </c>
      <c r="C4743" t="s">
        <v>3100</v>
      </c>
      <c r="D4743" t="s">
        <v>776</v>
      </c>
      <c r="E4743" s="103">
        <v>0.93901746402738273</v>
      </c>
      <c r="F4743" s="103">
        <v>677948</v>
      </c>
      <c r="G4743" s="103">
        <v>4</v>
      </c>
      <c r="H4743" t="s">
        <v>1078</v>
      </c>
      <c r="I4743" s="103"/>
    </row>
    <row r="4744" spans="1:9" x14ac:dyDescent="0.3">
      <c r="A4744" t="s">
        <v>7687</v>
      </c>
      <c r="B4744" t="s">
        <v>51</v>
      </c>
      <c r="C4744" t="s">
        <v>35</v>
      </c>
      <c r="D4744" t="s">
        <v>40</v>
      </c>
      <c r="E4744" s="103">
        <v>0.21760810624719082</v>
      </c>
      <c r="F4744" s="103">
        <v>677948</v>
      </c>
      <c r="G4744" s="103">
        <v>4</v>
      </c>
      <c r="H4744" t="s">
        <v>1078</v>
      </c>
      <c r="I4744" s="103"/>
    </row>
    <row r="4745" spans="1:9" x14ac:dyDescent="0.3">
      <c r="A4745" t="s">
        <v>7688</v>
      </c>
      <c r="B4745" t="s">
        <v>51</v>
      </c>
      <c r="C4745" t="s">
        <v>35</v>
      </c>
      <c r="D4745" t="s">
        <v>5064</v>
      </c>
      <c r="E4745" s="103">
        <v>0.2781318518056406</v>
      </c>
      <c r="F4745" s="103">
        <v>677948</v>
      </c>
      <c r="G4745" s="103">
        <v>4</v>
      </c>
      <c r="H4745" t="s">
        <v>1078</v>
      </c>
      <c r="I4745" s="103"/>
    </row>
    <row r="4746" spans="1:9" x14ac:dyDescent="0.3">
      <c r="A4746" t="s">
        <v>7689</v>
      </c>
      <c r="B4746" t="s">
        <v>51</v>
      </c>
      <c r="C4746" t="s">
        <v>35</v>
      </c>
      <c r="D4746" t="s">
        <v>5065</v>
      </c>
      <c r="E4746" s="103">
        <v>0.2781318518056406</v>
      </c>
      <c r="F4746" s="103">
        <v>677948</v>
      </c>
      <c r="G4746" s="103">
        <v>4</v>
      </c>
      <c r="H4746" t="s">
        <v>1078</v>
      </c>
      <c r="I4746" s="103"/>
    </row>
    <row r="4747" spans="1:9" x14ac:dyDescent="0.3">
      <c r="A4747" t="s">
        <v>7690</v>
      </c>
      <c r="B4747" t="s">
        <v>51</v>
      </c>
      <c r="C4747" t="s">
        <v>35</v>
      </c>
      <c r="D4747" t="s">
        <v>5066</v>
      </c>
      <c r="E4747" s="103">
        <v>0.2781318518056406</v>
      </c>
      <c r="F4747" s="103">
        <v>677948</v>
      </c>
      <c r="G4747" s="103">
        <v>4</v>
      </c>
      <c r="H4747" t="s">
        <v>1078</v>
      </c>
      <c r="I4747" s="103"/>
    </row>
    <row r="4748" spans="1:9" x14ac:dyDescent="0.3">
      <c r="A4748" t="s">
        <v>7691</v>
      </c>
      <c r="B4748" t="s">
        <v>51</v>
      </c>
      <c r="C4748" t="s">
        <v>35</v>
      </c>
      <c r="D4748" t="s">
        <v>42</v>
      </c>
      <c r="E4748" s="103">
        <v>0.2781318518056406</v>
      </c>
      <c r="F4748" s="103">
        <v>677948</v>
      </c>
      <c r="G4748" s="103">
        <v>4</v>
      </c>
      <c r="H4748" t="s">
        <v>1078</v>
      </c>
      <c r="I4748" s="103"/>
    </row>
    <row r="4749" spans="1:9" x14ac:dyDescent="0.3">
      <c r="A4749" t="s">
        <v>7692</v>
      </c>
      <c r="B4749" t="s">
        <v>51</v>
      </c>
      <c r="C4749" t="s">
        <v>35</v>
      </c>
      <c r="D4749" t="s">
        <v>1763</v>
      </c>
      <c r="E4749" s="103">
        <v>0.32772753654753384</v>
      </c>
      <c r="F4749" s="103">
        <v>677948</v>
      </c>
      <c r="G4749" s="103">
        <v>4</v>
      </c>
      <c r="H4749" t="s">
        <v>1078</v>
      </c>
      <c r="I4749" s="103"/>
    </row>
    <row r="4750" spans="1:9" x14ac:dyDescent="0.3">
      <c r="A4750" t="s">
        <v>7693</v>
      </c>
      <c r="B4750" t="s">
        <v>51</v>
      </c>
      <c r="C4750" t="s">
        <v>35</v>
      </c>
      <c r="D4750" t="s">
        <v>1764</v>
      </c>
      <c r="E4750" s="103">
        <v>0.32772753654753384</v>
      </c>
      <c r="F4750" s="103">
        <v>677948</v>
      </c>
      <c r="G4750" s="103">
        <v>4</v>
      </c>
      <c r="H4750" t="s">
        <v>1078</v>
      </c>
      <c r="I4750" s="103"/>
    </row>
    <row r="4751" spans="1:9" x14ac:dyDescent="0.3">
      <c r="A4751" t="s">
        <v>7694</v>
      </c>
      <c r="B4751" t="s">
        <v>51</v>
      </c>
      <c r="C4751" t="s">
        <v>35</v>
      </c>
      <c r="D4751" t="s">
        <v>340</v>
      </c>
      <c r="E4751" s="103">
        <v>2.3367313422517133E-2</v>
      </c>
      <c r="F4751" s="103">
        <v>677948</v>
      </c>
      <c r="G4751" s="103">
        <v>4</v>
      </c>
      <c r="H4751" t="s">
        <v>1078</v>
      </c>
      <c r="I4751" s="103"/>
    </row>
    <row r="4752" spans="1:9" x14ac:dyDescent="0.3">
      <c r="A4752" t="s">
        <v>7695</v>
      </c>
      <c r="B4752" t="s">
        <v>51</v>
      </c>
      <c r="C4752" t="s">
        <v>35</v>
      </c>
      <c r="D4752" t="s">
        <v>777</v>
      </c>
      <c r="E4752" s="103">
        <v>0.20707341863530201</v>
      </c>
      <c r="F4752" s="103">
        <v>677948</v>
      </c>
      <c r="G4752" s="103">
        <v>4</v>
      </c>
      <c r="H4752" t="s">
        <v>1078</v>
      </c>
      <c r="I4752" s="103"/>
    </row>
    <row r="4753" spans="1:9" x14ac:dyDescent="0.3">
      <c r="A4753" t="s">
        <v>7696</v>
      </c>
      <c r="B4753" t="s">
        <v>51</v>
      </c>
      <c r="C4753" t="s">
        <v>35</v>
      </c>
      <c r="D4753" t="s">
        <v>776</v>
      </c>
      <c r="E4753" s="103">
        <v>0.55538770689858852</v>
      </c>
      <c r="F4753" s="103">
        <v>677948</v>
      </c>
      <c r="G4753" s="103">
        <v>4</v>
      </c>
      <c r="H4753" t="s">
        <v>1078</v>
      </c>
      <c r="I4753" s="103"/>
    </row>
    <row r="4754" spans="1:9" x14ac:dyDescent="0.3">
      <c r="A4754" t="s">
        <v>150</v>
      </c>
      <c r="B4754" t="s">
        <v>47</v>
      </c>
      <c r="C4754" t="s">
        <v>58</v>
      </c>
      <c r="D4754" t="s">
        <v>54</v>
      </c>
      <c r="E4754" s="103">
        <v>348</v>
      </c>
      <c r="F4754" s="103">
        <v>677948</v>
      </c>
      <c r="G4754" s="103">
        <v>4</v>
      </c>
      <c r="H4754" t="s">
        <v>54</v>
      </c>
      <c r="I4754" s="103"/>
    </row>
    <row r="4755" spans="1:9" x14ac:dyDescent="0.3">
      <c r="A4755" t="s">
        <v>151</v>
      </c>
      <c r="B4755" t="s">
        <v>48</v>
      </c>
      <c r="C4755" t="s">
        <v>58</v>
      </c>
      <c r="D4755" t="s">
        <v>54</v>
      </c>
      <c r="E4755" s="103">
        <v>1172042888</v>
      </c>
      <c r="F4755" s="103">
        <v>677948</v>
      </c>
      <c r="G4755" s="103">
        <v>4</v>
      </c>
      <c r="H4755" t="s">
        <v>54</v>
      </c>
      <c r="I4755" s="103"/>
    </row>
    <row r="4756" spans="1:9" x14ac:dyDescent="0.3">
      <c r="A4756" t="s">
        <v>152</v>
      </c>
      <c r="B4756" t="s">
        <v>49</v>
      </c>
      <c r="C4756" t="s">
        <v>58</v>
      </c>
      <c r="D4756" t="s">
        <v>54</v>
      </c>
      <c r="E4756" s="103">
        <v>5.1331370547593618E-4</v>
      </c>
      <c r="F4756" s="103">
        <v>677948</v>
      </c>
      <c r="G4756" s="103">
        <v>4</v>
      </c>
      <c r="H4756" t="s">
        <v>54</v>
      </c>
      <c r="I4756" s="103"/>
    </row>
    <row r="4757" spans="1:9" x14ac:dyDescent="0.3">
      <c r="A4757" t="s">
        <v>153</v>
      </c>
      <c r="B4757" t="s">
        <v>50</v>
      </c>
      <c r="C4757" t="s">
        <v>58</v>
      </c>
      <c r="D4757" t="s">
        <v>54</v>
      </c>
      <c r="E4757" s="103">
        <v>1728.8094190114875</v>
      </c>
      <c r="F4757" s="103">
        <v>677948</v>
      </c>
      <c r="G4757" s="103">
        <v>4</v>
      </c>
      <c r="H4757" t="s">
        <v>54</v>
      </c>
      <c r="I4757" s="103"/>
    </row>
    <row r="4758" spans="1:9" x14ac:dyDescent="0.3">
      <c r="A4758" t="s">
        <v>3859</v>
      </c>
      <c r="B4758" t="s">
        <v>47</v>
      </c>
      <c r="C4758" t="s">
        <v>3102</v>
      </c>
      <c r="D4758" t="s">
        <v>54</v>
      </c>
      <c r="E4758" s="103">
        <v>474337</v>
      </c>
      <c r="F4758" s="103">
        <v>677948</v>
      </c>
      <c r="G4758" s="103">
        <v>4</v>
      </c>
      <c r="H4758" t="s">
        <v>54</v>
      </c>
      <c r="I4758" s="103"/>
    </row>
    <row r="4759" spans="1:9" x14ac:dyDescent="0.3">
      <c r="A4759" t="s">
        <v>3860</v>
      </c>
      <c r="B4759" t="s">
        <v>48</v>
      </c>
      <c r="C4759" t="s">
        <v>3102</v>
      </c>
      <c r="D4759" t="s">
        <v>54</v>
      </c>
      <c r="E4759" s="103">
        <v>164540048377.375</v>
      </c>
      <c r="F4759" s="103">
        <v>677948</v>
      </c>
      <c r="G4759" s="103">
        <v>4</v>
      </c>
      <c r="H4759" t="s">
        <v>54</v>
      </c>
      <c r="I4759" s="103"/>
    </row>
    <row r="4760" spans="1:9" x14ac:dyDescent="0.3">
      <c r="A4760" t="s">
        <v>3861</v>
      </c>
      <c r="B4760" t="s">
        <v>49</v>
      </c>
      <c r="C4760" t="s">
        <v>3102</v>
      </c>
      <c r="D4760" t="s">
        <v>54</v>
      </c>
      <c r="E4760" s="103">
        <v>0.69966575607568726</v>
      </c>
      <c r="F4760" s="103">
        <v>677948</v>
      </c>
      <c r="G4760" s="103">
        <v>4</v>
      </c>
      <c r="H4760" t="s">
        <v>54</v>
      </c>
      <c r="I4760" s="103"/>
    </row>
    <row r="4761" spans="1:9" x14ac:dyDescent="0.3">
      <c r="A4761" t="s">
        <v>3862</v>
      </c>
      <c r="B4761" t="s">
        <v>50</v>
      </c>
      <c r="C4761" t="s">
        <v>3102</v>
      </c>
      <c r="D4761" t="s">
        <v>54</v>
      </c>
      <c r="E4761" s="103">
        <v>242703.05152810391</v>
      </c>
      <c r="F4761" s="103">
        <v>677948</v>
      </c>
      <c r="G4761" s="103">
        <v>4</v>
      </c>
      <c r="H4761" t="s">
        <v>54</v>
      </c>
      <c r="I4761" s="103"/>
    </row>
    <row r="4762" spans="1:9" x14ac:dyDescent="0.3">
      <c r="A4762" t="s">
        <v>3863</v>
      </c>
      <c r="B4762" t="s">
        <v>51</v>
      </c>
      <c r="C4762" t="s">
        <v>3102</v>
      </c>
      <c r="D4762" t="s">
        <v>40</v>
      </c>
      <c r="E4762" s="103">
        <v>0.58565214781842423</v>
      </c>
      <c r="F4762" s="103">
        <v>677948</v>
      </c>
      <c r="G4762" s="103">
        <v>4</v>
      </c>
      <c r="H4762" t="s">
        <v>1078</v>
      </c>
      <c r="I4762" s="103"/>
    </row>
    <row r="4763" spans="1:9" x14ac:dyDescent="0.3">
      <c r="A4763" t="s">
        <v>6540</v>
      </c>
      <c r="B4763" t="s">
        <v>51</v>
      </c>
      <c r="C4763" t="s">
        <v>3102</v>
      </c>
      <c r="D4763" t="s">
        <v>5064</v>
      </c>
      <c r="E4763" s="103">
        <v>0.59150382724807038</v>
      </c>
      <c r="F4763" s="103">
        <v>677948</v>
      </c>
      <c r="G4763" s="103">
        <v>4</v>
      </c>
      <c r="H4763" t="s">
        <v>1078</v>
      </c>
      <c r="I4763" s="103"/>
    </row>
    <row r="4764" spans="1:9" x14ac:dyDescent="0.3">
      <c r="A4764" t="s">
        <v>6541</v>
      </c>
      <c r="B4764" t="s">
        <v>51</v>
      </c>
      <c r="C4764" t="s">
        <v>3102</v>
      </c>
      <c r="D4764" t="s">
        <v>5065</v>
      </c>
      <c r="E4764" s="103">
        <v>0.58565214781842423</v>
      </c>
      <c r="F4764" s="103">
        <v>677948</v>
      </c>
      <c r="G4764" s="103">
        <v>4</v>
      </c>
      <c r="H4764" t="s">
        <v>1078</v>
      </c>
      <c r="I4764" s="103"/>
    </row>
    <row r="4765" spans="1:9" x14ac:dyDescent="0.3">
      <c r="A4765" t="s">
        <v>6542</v>
      </c>
      <c r="B4765" t="s">
        <v>51</v>
      </c>
      <c r="C4765" t="s">
        <v>3102</v>
      </c>
      <c r="D4765" t="s">
        <v>5066</v>
      </c>
      <c r="E4765" s="103">
        <v>0.59138280548698885</v>
      </c>
      <c r="F4765" s="103">
        <v>677948</v>
      </c>
      <c r="G4765" s="103">
        <v>4</v>
      </c>
      <c r="H4765" t="s">
        <v>1078</v>
      </c>
      <c r="I4765" s="103"/>
    </row>
    <row r="4766" spans="1:9" x14ac:dyDescent="0.3">
      <c r="A4766" t="s">
        <v>3864</v>
      </c>
      <c r="B4766" t="s">
        <v>51</v>
      </c>
      <c r="C4766" t="s">
        <v>3102</v>
      </c>
      <c r="D4766" t="s">
        <v>42</v>
      </c>
      <c r="E4766" s="103">
        <v>0.56925848416945313</v>
      </c>
      <c r="F4766" s="103">
        <v>677948</v>
      </c>
      <c r="G4766" s="103">
        <v>4</v>
      </c>
      <c r="H4766" t="s">
        <v>1078</v>
      </c>
      <c r="I4766" s="103"/>
    </row>
    <row r="4767" spans="1:9" x14ac:dyDescent="0.3">
      <c r="A4767" t="s">
        <v>3865</v>
      </c>
      <c r="B4767" t="s">
        <v>51</v>
      </c>
      <c r="C4767" t="s">
        <v>3102</v>
      </c>
      <c r="D4767" t="s">
        <v>1763</v>
      </c>
      <c r="E4767" s="103">
        <v>0.59230275720369541</v>
      </c>
      <c r="F4767" s="103">
        <v>677948</v>
      </c>
      <c r="G4767" s="103">
        <v>4</v>
      </c>
      <c r="H4767" t="s">
        <v>1078</v>
      </c>
      <c r="I4767" s="103"/>
    </row>
    <row r="4768" spans="1:9" x14ac:dyDescent="0.3">
      <c r="A4768" t="s">
        <v>3866</v>
      </c>
      <c r="B4768" t="s">
        <v>51</v>
      </c>
      <c r="C4768" t="s">
        <v>3102</v>
      </c>
      <c r="D4768" t="s">
        <v>1764</v>
      </c>
      <c r="E4768" s="103">
        <v>0.2179618808941535</v>
      </c>
      <c r="F4768" s="103">
        <v>677948</v>
      </c>
      <c r="G4768" s="103">
        <v>4</v>
      </c>
      <c r="H4768" t="s">
        <v>1078</v>
      </c>
      <c r="I4768" s="103"/>
    </row>
    <row r="4769" spans="1:9" x14ac:dyDescent="0.3">
      <c r="A4769" t="s">
        <v>3867</v>
      </c>
      <c r="B4769" t="s">
        <v>51</v>
      </c>
      <c r="C4769" t="s">
        <v>3102</v>
      </c>
      <c r="D4769" t="s">
        <v>340</v>
      </c>
      <c r="E4769" s="103">
        <v>0.57090420832229172</v>
      </c>
      <c r="F4769" s="103">
        <v>677948</v>
      </c>
      <c r="G4769" s="103">
        <v>4</v>
      </c>
      <c r="H4769" t="s">
        <v>1078</v>
      </c>
      <c r="I4769" s="103"/>
    </row>
    <row r="4770" spans="1:9" x14ac:dyDescent="0.3">
      <c r="A4770" t="s">
        <v>3868</v>
      </c>
      <c r="B4770" t="s">
        <v>51</v>
      </c>
      <c r="C4770" t="s">
        <v>3102</v>
      </c>
      <c r="D4770" t="s">
        <v>777</v>
      </c>
      <c r="E4770" s="103">
        <v>0.63797376969812825</v>
      </c>
      <c r="F4770" s="103">
        <v>677948</v>
      </c>
      <c r="G4770" s="103">
        <v>4</v>
      </c>
      <c r="H4770" t="s">
        <v>1078</v>
      </c>
      <c r="I4770" s="103"/>
    </row>
    <row r="4771" spans="1:9" x14ac:dyDescent="0.3">
      <c r="A4771" t="s">
        <v>3869</v>
      </c>
      <c r="B4771" t="s">
        <v>51</v>
      </c>
      <c r="C4771" t="s">
        <v>3102</v>
      </c>
      <c r="D4771" t="s">
        <v>776</v>
      </c>
      <c r="E4771" s="103">
        <v>1.5299756614746725</v>
      </c>
      <c r="F4771" s="103">
        <v>677948</v>
      </c>
      <c r="G4771" s="103">
        <v>4</v>
      </c>
      <c r="H4771" t="s">
        <v>1078</v>
      </c>
      <c r="I4771" s="103"/>
    </row>
    <row r="4772" spans="1:9" x14ac:dyDescent="0.3">
      <c r="A4772" t="s">
        <v>3870</v>
      </c>
      <c r="B4772" t="s">
        <v>47</v>
      </c>
      <c r="C4772" t="s">
        <v>3104</v>
      </c>
      <c r="D4772" t="s">
        <v>54</v>
      </c>
      <c r="E4772" s="103">
        <v>151796</v>
      </c>
      <c r="F4772" s="103">
        <v>677948</v>
      </c>
      <c r="G4772" s="103">
        <v>4</v>
      </c>
      <c r="H4772" t="s">
        <v>54</v>
      </c>
      <c r="I4772" s="103"/>
    </row>
    <row r="4773" spans="1:9" x14ac:dyDescent="0.3">
      <c r="A4773" t="s">
        <v>3871</v>
      </c>
      <c r="B4773" t="s">
        <v>48</v>
      </c>
      <c r="C4773" t="s">
        <v>3104</v>
      </c>
      <c r="D4773" t="s">
        <v>54</v>
      </c>
      <c r="E4773" s="103">
        <v>62668634610.34375</v>
      </c>
      <c r="F4773" s="103">
        <v>677948</v>
      </c>
      <c r="G4773" s="103">
        <v>4</v>
      </c>
      <c r="H4773" t="s">
        <v>54</v>
      </c>
      <c r="I4773" s="103"/>
    </row>
    <row r="4774" spans="1:9" x14ac:dyDescent="0.3">
      <c r="A4774" t="s">
        <v>3872</v>
      </c>
      <c r="B4774" t="s">
        <v>49</v>
      </c>
      <c r="C4774" t="s">
        <v>3104</v>
      </c>
      <c r="D4774" t="s">
        <v>54</v>
      </c>
      <c r="E4774" s="103">
        <v>0.2239050782655897</v>
      </c>
      <c r="F4774" s="103">
        <v>677948</v>
      </c>
      <c r="G4774" s="103">
        <v>4</v>
      </c>
      <c r="H4774" t="s">
        <v>54</v>
      </c>
      <c r="I4774" s="103"/>
    </row>
    <row r="4775" spans="1:9" x14ac:dyDescent="0.3">
      <c r="A4775" t="s">
        <v>3873</v>
      </c>
      <c r="B4775" t="s">
        <v>50</v>
      </c>
      <c r="C4775" t="s">
        <v>3104</v>
      </c>
      <c r="D4775" t="s">
        <v>54</v>
      </c>
      <c r="E4775" s="103">
        <v>92438.7041636582</v>
      </c>
      <c r="F4775" s="103">
        <v>677948</v>
      </c>
      <c r="G4775" s="103">
        <v>4</v>
      </c>
      <c r="H4775" t="s">
        <v>54</v>
      </c>
      <c r="I4775" s="103"/>
    </row>
    <row r="4776" spans="1:9" x14ac:dyDescent="0.3">
      <c r="A4776" t="s">
        <v>3874</v>
      </c>
      <c r="B4776" t="s">
        <v>51</v>
      </c>
      <c r="C4776" t="s">
        <v>3104</v>
      </c>
      <c r="D4776" t="s">
        <v>40</v>
      </c>
      <c r="E4776" s="103">
        <v>0.69057539116150113</v>
      </c>
      <c r="F4776" s="103">
        <v>677948</v>
      </c>
      <c r="G4776" s="103">
        <v>4</v>
      </c>
      <c r="H4776" t="s">
        <v>1078</v>
      </c>
      <c r="I4776" s="103"/>
    </row>
    <row r="4777" spans="1:9" x14ac:dyDescent="0.3">
      <c r="A4777" t="s">
        <v>6543</v>
      </c>
      <c r="B4777" t="s">
        <v>51</v>
      </c>
      <c r="C4777" t="s">
        <v>3104</v>
      </c>
      <c r="D4777" t="s">
        <v>5064</v>
      </c>
      <c r="E4777" s="103">
        <v>0.70177983951651313</v>
      </c>
      <c r="F4777" s="103">
        <v>677948</v>
      </c>
      <c r="G4777" s="103">
        <v>4</v>
      </c>
      <c r="H4777" t="s">
        <v>1078</v>
      </c>
      <c r="I4777" s="103"/>
    </row>
    <row r="4778" spans="1:9" x14ac:dyDescent="0.3">
      <c r="A4778" t="s">
        <v>6544</v>
      </c>
      <c r="B4778" t="s">
        <v>51</v>
      </c>
      <c r="C4778" t="s">
        <v>3104</v>
      </c>
      <c r="D4778" t="s">
        <v>5065</v>
      </c>
      <c r="E4778" s="103">
        <v>0.69057539116150113</v>
      </c>
      <c r="F4778" s="103">
        <v>677948</v>
      </c>
      <c r="G4778" s="103">
        <v>4</v>
      </c>
      <c r="H4778" t="s">
        <v>1078</v>
      </c>
      <c r="I4778" s="103"/>
    </row>
    <row r="4779" spans="1:9" x14ac:dyDescent="0.3">
      <c r="A4779" t="s">
        <v>6545</v>
      </c>
      <c r="B4779" t="s">
        <v>51</v>
      </c>
      <c r="C4779" t="s">
        <v>3104</v>
      </c>
      <c r="D4779" t="s">
        <v>5066</v>
      </c>
      <c r="E4779" s="103">
        <v>0.70173112404848803</v>
      </c>
      <c r="F4779" s="103">
        <v>677948</v>
      </c>
      <c r="G4779" s="103">
        <v>4</v>
      </c>
      <c r="H4779" t="s">
        <v>1078</v>
      </c>
      <c r="I4779" s="103"/>
    </row>
    <row r="4780" spans="1:9" x14ac:dyDescent="0.3">
      <c r="A4780" t="s">
        <v>3875</v>
      </c>
      <c r="B4780" t="s">
        <v>51</v>
      </c>
      <c r="C4780" t="s">
        <v>3104</v>
      </c>
      <c r="D4780" t="s">
        <v>42</v>
      </c>
      <c r="E4780" s="103">
        <v>0.67900717203570415</v>
      </c>
      <c r="F4780" s="103">
        <v>677948</v>
      </c>
      <c r="G4780" s="103">
        <v>4</v>
      </c>
      <c r="H4780" t="s">
        <v>1078</v>
      </c>
      <c r="I4780" s="103"/>
    </row>
    <row r="4781" spans="1:9" x14ac:dyDescent="0.3">
      <c r="A4781" t="s">
        <v>3876</v>
      </c>
      <c r="B4781" t="s">
        <v>51</v>
      </c>
      <c r="C4781" t="s">
        <v>3104</v>
      </c>
      <c r="D4781" t="s">
        <v>1763</v>
      </c>
      <c r="E4781" s="103">
        <v>0.70665816842690987</v>
      </c>
      <c r="F4781" s="103">
        <v>677948</v>
      </c>
      <c r="G4781" s="103">
        <v>4</v>
      </c>
      <c r="H4781" t="s">
        <v>1078</v>
      </c>
      <c r="I4781" s="103"/>
    </row>
    <row r="4782" spans="1:9" x14ac:dyDescent="0.3">
      <c r="A4782" t="s">
        <v>3877</v>
      </c>
      <c r="B4782" t="s">
        <v>51</v>
      </c>
      <c r="C4782" t="s">
        <v>3104</v>
      </c>
      <c r="D4782" t="s">
        <v>1764</v>
      </c>
      <c r="E4782" s="103">
        <v>0.22240195902690271</v>
      </c>
      <c r="F4782" s="103">
        <v>677948</v>
      </c>
      <c r="G4782" s="103">
        <v>4</v>
      </c>
      <c r="H4782" t="s">
        <v>1078</v>
      </c>
      <c r="I4782" s="103"/>
    </row>
    <row r="4783" spans="1:9" x14ac:dyDescent="0.3">
      <c r="A4783" t="s">
        <v>3878</v>
      </c>
      <c r="B4783" t="s">
        <v>51</v>
      </c>
      <c r="C4783" t="s">
        <v>3104</v>
      </c>
      <c r="D4783" t="s">
        <v>340</v>
      </c>
      <c r="E4783" s="103">
        <v>0.68005068874675012</v>
      </c>
      <c r="F4783" s="103">
        <v>677948</v>
      </c>
      <c r="G4783" s="103">
        <v>4</v>
      </c>
      <c r="H4783" t="s">
        <v>1078</v>
      </c>
      <c r="I4783" s="103"/>
    </row>
    <row r="4784" spans="1:9" x14ac:dyDescent="0.3">
      <c r="A4784" t="s">
        <v>3879</v>
      </c>
      <c r="B4784" t="s">
        <v>51</v>
      </c>
      <c r="C4784" t="s">
        <v>3104</v>
      </c>
      <c r="D4784" t="s">
        <v>777</v>
      </c>
      <c r="E4784" s="103">
        <v>0.7472928301587547</v>
      </c>
      <c r="F4784" s="103">
        <v>677948</v>
      </c>
      <c r="G4784" s="103">
        <v>4</v>
      </c>
      <c r="H4784" t="s">
        <v>1078</v>
      </c>
      <c r="I4784" s="103"/>
    </row>
    <row r="4785" spans="1:9" x14ac:dyDescent="0.3">
      <c r="A4785" t="s">
        <v>3880</v>
      </c>
      <c r="B4785" t="s">
        <v>51</v>
      </c>
      <c r="C4785" t="s">
        <v>3104</v>
      </c>
      <c r="D4785" t="s">
        <v>776</v>
      </c>
      <c r="E4785" s="103">
        <v>1.8134804114254854</v>
      </c>
      <c r="F4785" s="103">
        <v>677948</v>
      </c>
      <c r="G4785" s="103">
        <v>4</v>
      </c>
      <c r="H4785" t="s">
        <v>1078</v>
      </c>
      <c r="I4785" s="103"/>
    </row>
    <row r="4786" spans="1:9" x14ac:dyDescent="0.3">
      <c r="A4786" t="s">
        <v>3881</v>
      </c>
      <c r="B4786" t="s">
        <v>47</v>
      </c>
      <c r="C4786" t="s">
        <v>3106</v>
      </c>
      <c r="D4786" t="s">
        <v>54</v>
      </c>
      <c r="E4786" s="103">
        <v>20877</v>
      </c>
      <c r="F4786" s="103">
        <v>677948</v>
      </c>
      <c r="G4786" s="103">
        <v>4</v>
      </c>
      <c r="H4786" t="s">
        <v>54</v>
      </c>
      <c r="I4786" s="103"/>
    </row>
    <row r="4787" spans="1:9" x14ac:dyDescent="0.3">
      <c r="A4787" t="s">
        <v>3882</v>
      </c>
      <c r="B4787" t="s">
        <v>48</v>
      </c>
      <c r="C4787" t="s">
        <v>3106</v>
      </c>
      <c r="D4787" t="s">
        <v>54</v>
      </c>
      <c r="E4787" s="103">
        <v>23377670972.75</v>
      </c>
      <c r="F4787" s="103">
        <v>677948</v>
      </c>
      <c r="G4787" s="103">
        <v>4</v>
      </c>
      <c r="H4787" t="s">
        <v>54</v>
      </c>
      <c r="I4787" s="103"/>
    </row>
    <row r="4788" spans="1:9" x14ac:dyDescent="0.3">
      <c r="A4788" t="s">
        <v>3883</v>
      </c>
      <c r="B4788" t="s">
        <v>49</v>
      </c>
      <c r="C4788" t="s">
        <v>3106</v>
      </c>
      <c r="D4788" t="s">
        <v>54</v>
      </c>
      <c r="E4788" s="103">
        <v>3.0794397210405517E-2</v>
      </c>
      <c r="F4788" s="103">
        <v>677948</v>
      </c>
      <c r="G4788" s="103">
        <v>4</v>
      </c>
      <c r="H4788" t="s">
        <v>54</v>
      </c>
      <c r="I4788" s="103"/>
    </row>
    <row r="4789" spans="1:9" x14ac:dyDescent="0.3">
      <c r="A4789" t="s">
        <v>3884</v>
      </c>
      <c r="B4789" t="s">
        <v>50</v>
      </c>
      <c r="C4789" t="s">
        <v>3106</v>
      </c>
      <c r="D4789" t="s">
        <v>54</v>
      </c>
      <c r="E4789" s="103">
        <v>34482.985380515907</v>
      </c>
      <c r="F4789" s="103">
        <v>677948</v>
      </c>
      <c r="G4789" s="103">
        <v>4</v>
      </c>
      <c r="H4789" t="s">
        <v>54</v>
      </c>
      <c r="I4789" s="103"/>
    </row>
    <row r="4790" spans="1:9" x14ac:dyDescent="0.3">
      <c r="A4790" t="s">
        <v>3885</v>
      </c>
      <c r="B4790" t="s">
        <v>51</v>
      </c>
      <c r="C4790" t="s">
        <v>3106</v>
      </c>
      <c r="D4790" t="s">
        <v>40</v>
      </c>
      <c r="E4790" s="103">
        <v>1.8826016271798947</v>
      </c>
      <c r="F4790" s="103">
        <v>677948</v>
      </c>
      <c r="G4790" s="103">
        <v>4</v>
      </c>
      <c r="H4790" t="s">
        <v>1078</v>
      </c>
      <c r="I4790" s="103"/>
    </row>
    <row r="4791" spans="1:9" x14ac:dyDescent="0.3">
      <c r="A4791" t="s">
        <v>6546</v>
      </c>
      <c r="B4791" t="s">
        <v>51</v>
      </c>
      <c r="C4791" t="s">
        <v>3106</v>
      </c>
      <c r="D4791" t="s">
        <v>5064</v>
      </c>
      <c r="E4791" s="103">
        <v>1.8912083915415803</v>
      </c>
      <c r="F4791" s="103">
        <v>677948</v>
      </c>
      <c r="G4791" s="103">
        <v>4</v>
      </c>
      <c r="H4791" t="s">
        <v>1078</v>
      </c>
      <c r="I4791" s="103"/>
    </row>
    <row r="4792" spans="1:9" x14ac:dyDescent="0.3">
      <c r="A4792" t="s">
        <v>6547</v>
      </c>
      <c r="B4792" t="s">
        <v>51</v>
      </c>
      <c r="C4792" t="s">
        <v>3106</v>
      </c>
      <c r="D4792" t="s">
        <v>5065</v>
      </c>
      <c r="E4792" s="103">
        <v>1.8826016271798947</v>
      </c>
      <c r="F4792" s="103">
        <v>677948</v>
      </c>
      <c r="G4792" s="103">
        <v>4</v>
      </c>
      <c r="H4792" t="s">
        <v>1078</v>
      </c>
      <c r="I4792" s="103"/>
    </row>
    <row r="4793" spans="1:9" x14ac:dyDescent="0.3">
      <c r="A4793" t="s">
        <v>6548</v>
      </c>
      <c r="B4793" t="s">
        <v>51</v>
      </c>
      <c r="C4793" t="s">
        <v>3106</v>
      </c>
      <c r="D4793" t="s">
        <v>5066</v>
      </c>
      <c r="E4793" s="103">
        <v>1.8883453306896376</v>
      </c>
      <c r="F4793" s="103">
        <v>677948</v>
      </c>
      <c r="G4793" s="103">
        <v>4</v>
      </c>
      <c r="H4793" t="s">
        <v>1078</v>
      </c>
      <c r="I4793" s="103"/>
    </row>
    <row r="4794" spans="1:9" x14ac:dyDescent="0.3">
      <c r="A4794" t="s">
        <v>3886</v>
      </c>
      <c r="B4794" t="s">
        <v>51</v>
      </c>
      <c r="C4794" t="s">
        <v>3106</v>
      </c>
      <c r="D4794" t="s">
        <v>42</v>
      </c>
      <c r="E4794" s="103">
        <v>1.7982553592977097</v>
      </c>
      <c r="F4794" s="103">
        <v>677948</v>
      </c>
      <c r="G4794" s="103">
        <v>4</v>
      </c>
      <c r="H4794" t="s">
        <v>1078</v>
      </c>
      <c r="I4794" s="103"/>
    </row>
    <row r="4795" spans="1:9" x14ac:dyDescent="0.3">
      <c r="A4795" t="s">
        <v>3887</v>
      </c>
      <c r="B4795" t="s">
        <v>51</v>
      </c>
      <c r="C4795" t="s">
        <v>3106</v>
      </c>
      <c r="D4795" t="s">
        <v>1763</v>
      </c>
      <c r="E4795" s="103">
        <v>1.9367303892495717</v>
      </c>
      <c r="F4795" s="103">
        <v>677948</v>
      </c>
      <c r="G4795" s="103">
        <v>4</v>
      </c>
      <c r="H4795" t="s">
        <v>1078</v>
      </c>
      <c r="I4795" s="103"/>
    </row>
    <row r="4796" spans="1:9" x14ac:dyDescent="0.3">
      <c r="A4796" t="s">
        <v>3888</v>
      </c>
      <c r="B4796" t="s">
        <v>51</v>
      </c>
      <c r="C4796" t="s">
        <v>3106</v>
      </c>
      <c r="D4796" t="s">
        <v>1764</v>
      </c>
      <c r="E4796" s="103">
        <v>0.43403473886599703</v>
      </c>
      <c r="F4796" s="103">
        <v>677948</v>
      </c>
      <c r="G4796" s="103">
        <v>4</v>
      </c>
      <c r="H4796" t="s">
        <v>1078</v>
      </c>
      <c r="I4796" s="103"/>
    </row>
    <row r="4797" spans="1:9" x14ac:dyDescent="0.3">
      <c r="A4797" t="s">
        <v>3889</v>
      </c>
      <c r="B4797" t="s">
        <v>51</v>
      </c>
      <c r="C4797" t="s">
        <v>3106</v>
      </c>
      <c r="D4797" t="s">
        <v>340</v>
      </c>
      <c r="E4797" s="103">
        <v>1.8587511806982475</v>
      </c>
      <c r="F4797" s="103">
        <v>677948</v>
      </c>
      <c r="G4797" s="103">
        <v>4</v>
      </c>
      <c r="H4797" t="s">
        <v>1078</v>
      </c>
      <c r="I4797" s="103"/>
    </row>
    <row r="4798" spans="1:9" x14ac:dyDescent="0.3">
      <c r="A4798" t="s">
        <v>3890</v>
      </c>
      <c r="B4798" t="s">
        <v>51</v>
      </c>
      <c r="C4798" t="s">
        <v>3106</v>
      </c>
      <c r="D4798" t="s">
        <v>777</v>
      </c>
      <c r="E4798" s="103">
        <v>2.0215968434897662</v>
      </c>
      <c r="F4798" s="103">
        <v>677948</v>
      </c>
      <c r="G4798" s="103">
        <v>4</v>
      </c>
      <c r="H4798" t="s">
        <v>1078</v>
      </c>
      <c r="I4798" s="103"/>
    </row>
    <row r="4799" spans="1:9" x14ac:dyDescent="0.3">
      <c r="A4799" t="s">
        <v>3891</v>
      </c>
      <c r="B4799" t="s">
        <v>51</v>
      </c>
      <c r="C4799" t="s">
        <v>3106</v>
      </c>
      <c r="D4799" t="s">
        <v>776</v>
      </c>
      <c r="E4799" s="103">
        <v>4.9154740427968528</v>
      </c>
      <c r="F4799" s="103">
        <v>677948</v>
      </c>
      <c r="G4799" s="103">
        <v>4</v>
      </c>
      <c r="H4799" t="s">
        <v>1078</v>
      </c>
      <c r="I4799" s="103"/>
    </row>
    <row r="4800" spans="1:9" x14ac:dyDescent="0.3">
      <c r="A4800" t="s">
        <v>3892</v>
      </c>
      <c r="B4800" t="s">
        <v>47</v>
      </c>
      <c r="C4800" t="s">
        <v>3109</v>
      </c>
      <c r="D4800" t="s">
        <v>54</v>
      </c>
      <c r="E4800" s="103">
        <v>341434</v>
      </c>
      <c r="F4800" s="103">
        <v>677948</v>
      </c>
      <c r="G4800" s="103">
        <v>4</v>
      </c>
      <c r="H4800" t="s">
        <v>54</v>
      </c>
      <c r="I4800" s="103"/>
    </row>
    <row r="4801" spans="1:9" x14ac:dyDescent="0.3">
      <c r="A4801" t="s">
        <v>3893</v>
      </c>
      <c r="B4801" t="s">
        <v>48</v>
      </c>
      <c r="C4801" t="s">
        <v>3109</v>
      </c>
      <c r="D4801" t="s">
        <v>54</v>
      </c>
      <c r="E4801" s="103">
        <v>2834879995.6069946</v>
      </c>
      <c r="F4801" s="103">
        <v>677948</v>
      </c>
      <c r="G4801" s="103">
        <v>4</v>
      </c>
      <c r="H4801" t="s">
        <v>54</v>
      </c>
      <c r="I4801" s="103"/>
    </row>
    <row r="4802" spans="1:9" x14ac:dyDescent="0.3">
      <c r="A4802" t="s">
        <v>3894</v>
      </c>
      <c r="B4802" t="s">
        <v>49</v>
      </c>
      <c r="C4802" t="s">
        <v>3109</v>
      </c>
      <c r="D4802" t="s">
        <v>54</v>
      </c>
      <c r="E4802" s="103">
        <v>0.50362859688353678</v>
      </c>
      <c r="F4802" s="103">
        <v>677948</v>
      </c>
      <c r="G4802" s="103">
        <v>4</v>
      </c>
      <c r="H4802" t="s">
        <v>54</v>
      </c>
      <c r="I4802" s="103"/>
    </row>
    <row r="4803" spans="1:9" x14ac:dyDescent="0.3">
      <c r="A4803" t="s">
        <v>3895</v>
      </c>
      <c r="B4803" t="s">
        <v>50</v>
      </c>
      <c r="C4803" t="s">
        <v>3109</v>
      </c>
      <c r="D4803" t="s">
        <v>54</v>
      </c>
      <c r="E4803" s="103">
        <v>4181.5596411627357</v>
      </c>
      <c r="F4803" s="103">
        <v>677948</v>
      </c>
      <c r="G4803" s="103">
        <v>4</v>
      </c>
      <c r="H4803" t="s">
        <v>54</v>
      </c>
      <c r="I4803" s="103"/>
    </row>
    <row r="4804" spans="1:9" x14ac:dyDescent="0.3">
      <c r="A4804" t="s">
        <v>3896</v>
      </c>
      <c r="B4804" t="s">
        <v>51</v>
      </c>
      <c r="C4804" t="s">
        <v>3109</v>
      </c>
      <c r="D4804" t="s">
        <v>40</v>
      </c>
      <c r="E4804" s="103">
        <v>1.4024382832750093E-2</v>
      </c>
      <c r="F4804" s="103">
        <v>677948</v>
      </c>
      <c r="G4804" s="103">
        <v>4</v>
      </c>
      <c r="H4804" t="s">
        <v>1078</v>
      </c>
      <c r="I4804" s="103"/>
    </row>
    <row r="4805" spans="1:9" x14ac:dyDescent="0.3">
      <c r="A4805" t="s">
        <v>6549</v>
      </c>
      <c r="B4805" t="s">
        <v>51</v>
      </c>
      <c r="C4805" t="s">
        <v>3109</v>
      </c>
      <c r="D4805" t="s">
        <v>5064</v>
      </c>
      <c r="E4805" s="103">
        <v>1.4157655544784806E-2</v>
      </c>
      <c r="F4805" s="103">
        <v>677948</v>
      </c>
      <c r="G4805" s="103">
        <v>4</v>
      </c>
      <c r="H4805" t="s">
        <v>1078</v>
      </c>
      <c r="I4805" s="103"/>
    </row>
    <row r="4806" spans="1:9" x14ac:dyDescent="0.3">
      <c r="A4806" t="s">
        <v>6550</v>
      </c>
      <c r="B4806" t="s">
        <v>51</v>
      </c>
      <c r="C4806" t="s">
        <v>3109</v>
      </c>
      <c r="D4806" t="s">
        <v>5065</v>
      </c>
      <c r="E4806" s="103">
        <v>1.4024382832750093E-2</v>
      </c>
      <c r="F4806" s="103">
        <v>677948</v>
      </c>
      <c r="G4806" s="103">
        <v>4</v>
      </c>
      <c r="H4806" t="s">
        <v>1078</v>
      </c>
      <c r="I4806" s="103"/>
    </row>
    <row r="4807" spans="1:9" x14ac:dyDescent="0.3">
      <c r="A4807" t="s">
        <v>6551</v>
      </c>
      <c r="B4807" t="s">
        <v>51</v>
      </c>
      <c r="C4807" t="s">
        <v>3109</v>
      </c>
      <c r="D4807" t="s">
        <v>5066</v>
      </c>
      <c r="E4807" s="103">
        <v>1.415432123487138E-2</v>
      </c>
      <c r="F4807" s="103">
        <v>677948</v>
      </c>
      <c r="G4807" s="103">
        <v>4</v>
      </c>
      <c r="H4807" t="s">
        <v>1078</v>
      </c>
      <c r="I4807" s="103"/>
    </row>
    <row r="4808" spans="1:9" x14ac:dyDescent="0.3">
      <c r="A4808" t="s">
        <v>3897</v>
      </c>
      <c r="B4808" t="s">
        <v>51</v>
      </c>
      <c r="C4808" t="s">
        <v>3109</v>
      </c>
      <c r="D4808" t="s">
        <v>42</v>
      </c>
      <c r="E4808" s="103">
        <v>1.3488426910466134E-2</v>
      </c>
      <c r="F4808" s="103">
        <v>677948</v>
      </c>
      <c r="G4808" s="103">
        <v>4</v>
      </c>
      <c r="H4808" t="s">
        <v>1078</v>
      </c>
      <c r="I4808" s="103"/>
    </row>
    <row r="4809" spans="1:9" x14ac:dyDescent="0.3">
      <c r="A4809" t="s">
        <v>3898</v>
      </c>
      <c r="B4809" t="s">
        <v>51</v>
      </c>
      <c r="C4809" t="s">
        <v>3109</v>
      </c>
      <c r="D4809" t="s">
        <v>1763</v>
      </c>
      <c r="E4809" s="103">
        <v>1.4149095395577075E-2</v>
      </c>
      <c r="F4809" s="103">
        <v>677948</v>
      </c>
      <c r="G4809" s="103">
        <v>4</v>
      </c>
      <c r="H4809" t="s">
        <v>1078</v>
      </c>
      <c r="I4809" s="103"/>
    </row>
    <row r="4810" spans="1:9" x14ac:dyDescent="0.3">
      <c r="A4810" t="s">
        <v>3899</v>
      </c>
      <c r="B4810" t="s">
        <v>51</v>
      </c>
      <c r="C4810" t="s">
        <v>3109</v>
      </c>
      <c r="D4810" t="s">
        <v>1764</v>
      </c>
      <c r="E4810" s="103">
        <v>5.244502218429533E-3</v>
      </c>
      <c r="F4810" s="103">
        <v>677948</v>
      </c>
      <c r="G4810" s="103">
        <v>4</v>
      </c>
      <c r="H4810" t="s">
        <v>1078</v>
      </c>
      <c r="I4810" s="103"/>
    </row>
    <row r="4811" spans="1:9" x14ac:dyDescent="0.3">
      <c r="A4811" t="s">
        <v>3900</v>
      </c>
      <c r="B4811" t="s">
        <v>51</v>
      </c>
      <c r="C4811" t="s">
        <v>3109</v>
      </c>
      <c r="D4811" t="s">
        <v>340</v>
      </c>
      <c r="E4811" s="103">
        <v>1.3502866006176711E-2</v>
      </c>
      <c r="F4811" s="103">
        <v>677948</v>
      </c>
      <c r="G4811" s="103">
        <v>4</v>
      </c>
      <c r="H4811" t="s">
        <v>1078</v>
      </c>
      <c r="I4811" s="103"/>
    </row>
    <row r="4812" spans="1:9" x14ac:dyDescent="0.3">
      <c r="A4812" t="s">
        <v>3901</v>
      </c>
      <c r="B4812" t="s">
        <v>51</v>
      </c>
      <c r="C4812" t="s">
        <v>3109</v>
      </c>
      <c r="D4812" t="s">
        <v>777</v>
      </c>
      <c r="E4812" s="103">
        <v>1.5873177484611509E-2</v>
      </c>
      <c r="F4812" s="103">
        <v>677948</v>
      </c>
      <c r="G4812" s="103">
        <v>4</v>
      </c>
      <c r="H4812" t="s">
        <v>1078</v>
      </c>
      <c r="I4812" s="103"/>
    </row>
    <row r="4813" spans="1:9" x14ac:dyDescent="0.3">
      <c r="A4813" t="s">
        <v>3902</v>
      </c>
      <c r="B4813" t="s">
        <v>51</v>
      </c>
      <c r="C4813" t="s">
        <v>3109</v>
      </c>
      <c r="D4813" t="s">
        <v>776</v>
      </c>
      <c r="E4813" s="103">
        <v>3.6994436237268953E-2</v>
      </c>
      <c r="F4813" s="103">
        <v>677948</v>
      </c>
      <c r="G4813" s="103">
        <v>4</v>
      </c>
      <c r="H4813" t="s">
        <v>1078</v>
      </c>
      <c r="I4813" s="103"/>
    </row>
    <row r="4814" spans="1:9" x14ac:dyDescent="0.3">
      <c r="A4814" t="s">
        <v>3903</v>
      </c>
      <c r="B4814" t="s">
        <v>47</v>
      </c>
      <c r="C4814" t="s">
        <v>3111</v>
      </c>
      <c r="D4814" t="s">
        <v>54</v>
      </c>
      <c r="E4814" s="103">
        <v>485117</v>
      </c>
      <c r="F4814" s="103">
        <v>677948</v>
      </c>
      <c r="G4814" s="103">
        <v>4</v>
      </c>
      <c r="H4814" t="s">
        <v>54</v>
      </c>
      <c r="I4814" s="103"/>
    </row>
    <row r="4815" spans="1:9" x14ac:dyDescent="0.3">
      <c r="A4815" t="s">
        <v>3904</v>
      </c>
      <c r="B4815" t="s">
        <v>48</v>
      </c>
      <c r="C4815" t="s">
        <v>3111</v>
      </c>
      <c r="D4815" t="s">
        <v>54</v>
      </c>
      <c r="E4815" s="103">
        <v>5235860733.9580078</v>
      </c>
      <c r="F4815" s="103">
        <v>677948</v>
      </c>
      <c r="G4815" s="103">
        <v>4</v>
      </c>
      <c r="H4815" t="s">
        <v>54</v>
      </c>
      <c r="I4815" s="103"/>
    </row>
    <row r="4816" spans="1:9" x14ac:dyDescent="0.3">
      <c r="A4816" t="s">
        <v>3905</v>
      </c>
      <c r="B4816" t="s">
        <v>49</v>
      </c>
      <c r="C4816" t="s">
        <v>3111</v>
      </c>
      <c r="D4816" t="s">
        <v>54</v>
      </c>
      <c r="E4816" s="103">
        <v>0.71556668063037288</v>
      </c>
      <c r="F4816" s="103">
        <v>677948</v>
      </c>
      <c r="G4816" s="103">
        <v>4</v>
      </c>
      <c r="H4816" t="s">
        <v>54</v>
      </c>
      <c r="I4816" s="103"/>
    </row>
    <row r="4817" spans="1:9" x14ac:dyDescent="0.3">
      <c r="A4817" t="s">
        <v>3906</v>
      </c>
      <c r="B4817" t="s">
        <v>50</v>
      </c>
      <c r="C4817" t="s">
        <v>3111</v>
      </c>
      <c r="D4817" t="s">
        <v>54</v>
      </c>
      <c r="E4817" s="103">
        <v>7723.1007893791375</v>
      </c>
      <c r="F4817" s="103">
        <v>677948</v>
      </c>
      <c r="G4817" s="103">
        <v>4</v>
      </c>
      <c r="H4817" t="s">
        <v>54</v>
      </c>
      <c r="I4817" s="103"/>
    </row>
    <row r="4818" spans="1:9" x14ac:dyDescent="0.3">
      <c r="A4818" t="s">
        <v>3907</v>
      </c>
      <c r="B4818" t="s">
        <v>51</v>
      </c>
      <c r="C4818" t="s">
        <v>3111</v>
      </c>
      <c r="D4818" t="s">
        <v>40</v>
      </c>
      <c r="E4818" s="103">
        <v>1.8202897793339456E-2</v>
      </c>
      <c r="F4818" s="103">
        <v>677948</v>
      </c>
      <c r="G4818" s="103">
        <v>4</v>
      </c>
      <c r="H4818" t="s">
        <v>1078</v>
      </c>
      <c r="I4818" s="103"/>
    </row>
    <row r="4819" spans="1:9" x14ac:dyDescent="0.3">
      <c r="A4819" t="s">
        <v>6552</v>
      </c>
      <c r="B4819" t="s">
        <v>51</v>
      </c>
      <c r="C4819" t="s">
        <v>3111</v>
      </c>
      <c r="D4819" t="s">
        <v>5064</v>
      </c>
      <c r="E4819" s="103">
        <v>1.8405983871356276E-2</v>
      </c>
      <c r="F4819" s="103">
        <v>677948</v>
      </c>
      <c r="G4819" s="103">
        <v>4</v>
      </c>
      <c r="H4819" t="s">
        <v>1078</v>
      </c>
      <c r="I4819" s="103"/>
    </row>
    <row r="4820" spans="1:9" x14ac:dyDescent="0.3">
      <c r="A4820" t="s">
        <v>6553</v>
      </c>
      <c r="B4820" t="s">
        <v>51</v>
      </c>
      <c r="C4820" t="s">
        <v>3111</v>
      </c>
      <c r="D4820" t="s">
        <v>5065</v>
      </c>
      <c r="E4820" s="103">
        <v>1.8202897793339456E-2</v>
      </c>
      <c r="F4820" s="103">
        <v>677948</v>
      </c>
      <c r="G4820" s="103">
        <v>4</v>
      </c>
      <c r="H4820" t="s">
        <v>1078</v>
      </c>
      <c r="I4820" s="103"/>
    </row>
    <row r="4821" spans="1:9" x14ac:dyDescent="0.3">
      <c r="A4821" t="s">
        <v>6554</v>
      </c>
      <c r="B4821" t="s">
        <v>51</v>
      </c>
      <c r="C4821" t="s">
        <v>3111</v>
      </c>
      <c r="D4821" t="s">
        <v>5066</v>
      </c>
      <c r="E4821" s="103">
        <v>1.8402480799943166E-2</v>
      </c>
      <c r="F4821" s="103">
        <v>677948</v>
      </c>
      <c r="G4821" s="103">
        <v>4</v>
      </c>
      <c r="H4821" t="s">
        <v>1078</v>
      </c>
      <c r="I4821" s="103"/>
    </row>
    <row r="4822" spans="1:9" x14ac:dyDescent="0.3">
      <c r="A4822" t="s">
        <v>3908</v>
      </c>
      <c r="B4822" t="s">
        <v>51</v>
      </c>
      <c r="C4822" t="s">
        <v>3111</v>
      </c>
      <c r="D4822" t="s">
        <v>42</v>
      </c>
      <c r="E4822" s="103">
        <v>1.7713055748074816E-2</v>
      </c>
      <c r="F4822" s="103">
        <v>677948</v>
      </c>
      <c r="G4822" s="103">
        <v>4</v>
      </c>
      <c r="H4822" t="s">
        <v>1078</v>
      </c>
      <c r="I4822" s="103"/>
    </row>
    <row r="4823" spans="1:9" x14ac:dyDescent="0.3">
      <c r="A4823" t="s">
        <v>3909</v>
      </c>
      <c r="B4823" t="s">
        <v>51</v>
      </c>
      <c r="C4823" t="s">
        <v>3111</v>
      </c>
      <c r="D4823" t="s">
        <v>1763</v>
      </c>
      <c r="E4823" s="103">
        <v>1.8428515559439008E-2</v>
      </c>
      <c r="F4823" s="103">
        <v>677948</v>
      </c>
      <c r="G4823" s="103">
        <v>4</v>
      </c>
      <c r="H4823" t="s">
        <v>1078</v>
      </c>
      <c r="I4823" s="103"/>
    </row>
    <row r="4824" spans="1:9" x14ac:dyDescent="0.3">
      <c r="A4824" t="s">
        <v>3910</v>
      </c>
      <c r="B4824" t="s">
        <v>51</v>
      </c>
      <c r="C4824" t="s">
        <v>3111</v>
      </c>
      <c r="D4824" t="s">
        <v>1764</v>
      </c>
      <c r="E4824" s="103">
        <v>6.5788155711760067E-3</v>
      </c>
      <c r="F4824" s="103">
        <v>677948</v>
      </c>
      <c r="G4824" s="103">
        <v>4</v>
      </c>
      <c r="H4824" t="s">
        <v>1078</v>
      </c>
      <c r="I4824" s="103"/>
    </row>
    <row r="4825" spans="1:9" x14ac:dyDescent="0.3">
      <c r="A4825" t="s">
        <v>3911</v>
      </c>
      <c r="B4825" t="s">
        <v>51</v>
      </c>
      <c r="C4825" t="s">
        <v>3111</v>
      </c>
      <c r="D4825" t="s">
        <v>340</v>
      </c>
      <c r="E4825" s="103">
        <v>1.7773432749575473E-2</v>
      </c>
      <c r="F4825" s="103">
        <v>677948</v>
      </c>
      <c r="G4825" s="103">
        <v>4</v>
      </c>
      <c r="H4825" t="s">
        <v>1078</v>
      </c>
      <c r="I4825" s="103"/>
    </row>
    <row r="4826" spans="1:9" x14ac:dyDescent="0.3">
      <c r="A4826" t="s">
        <v>3912</v>
      </c>
      <c r="B4826" t="s">
        <v>51</v>
      </c>
      <c r="C4826" t="s">
        <v>3111</v>
      </c>
      <c r="D4826" t="s">
        <v>777</v>
      </c>
      <c r="E4826" s="103">
        <v>1.9828376108567518E-2</v>
      </c>
      <c r="F4826" s="103">
        <v>677948</v>
      </c>
      <c r="G4826" s="103">
        <v>4</v>
      </c>
      <c r="H4826" t="s">
        <v>1078</v>
      </c>
      <c r="I4826" s="103"/>
    </row>
    <row r="4827" spans="1:9" x14ac:dyDescent="0.3">
      <c r="A4827" t="s">
        <v>3913</v>
      </c>
      <c r="B4827" t="s">
        <v>51</v>
      </c>
      <c r="C4827" t="s">
        <v>3111</v>
      </c>
      <c r="D4827" t="s">
        <v>776</v>
      </c>
      <c r="E4827" s="103">
        <v>4.7590406070797252E-2</v>
      </c>
      <c r="F4827" s="103">
        <v>677948</v>
      </c>
      <c r="G4827" s="103">
        <v>4</v>
      </c>
      <c r="H4827" t="s">
        <v>1078</v>
      </c>
      <c r="I4827" s="103"/>
    </row>
    <row r="4828" spans="1:9" x14ac:dyDescent="0.3">
      <c r="A4828" t="s">
        <v>170</v>
      </c>
      <c r="B4828" t="s">
        <v>49</v>
      </c>
      <c r="C4828" t="s">
        <v>40</v>
      </c>
      <c r="D4828" t="s">
        <v>54</v>
      </c>
      <c r="E4828" s="103">
        <v>1</v>
      </c>
      <c r="F4828" s="103">
        <v>677948</v>
      </c>
      <c r="G4828" s="103">
        <v>4</v>
      </c>
      <c r="H4828" t="s">
        <v>54</v>
      </c>
      <c r="I4828" s="103"/>
    </row>
    <row r="4829" spans="1:9" x14ac:dyDescent="0.3">
      <c r="A4829" t="s">
        <v>171</v>
      </c>
      <c r="B4829" t="s">
        <v>50</v>
      </c>
      <c r="C4829" t="s">
        <v>40</v>
      </c>
      <c r="D4829" t="s">
        <v>54</v>
      </c>
      <c r="E4829" s="103">
        <v>595606.68730775244</v>
      </c>
      <c r="F4829" s="103">
        <v>677948</v>
      </c>
      <c r="G4829" s="103">
        <v>4</v>
      </c>
      <c r="H4829" t="s">
        <v>54</v>
      </c>
      <c r="I4829" s="103"/>
    </row>
    <row r="4830" spans="1:9" x14ac:dyDescent="0.3">
      <c r="A4830" t="s">
        <v>1336</v>
      </c>
      <c r="B4830" t="s">
        <v>51</v>
      </c>
      <c r="C4830" t="s">
        <v>40</v>
      </c>
      <c r="D4830" t="s">
        <v>40</v>
      </c>
      <c r="E4830" s="103">
        <v>1</v>
      </c>
      <c r="F4830" s="103">
        <v>677948</v>
      </c>
      <c r="G4830" s="103">
        <v>4</v>
      </c>
      <c r="H4830" t="s">
        <v>1078</v>
      </c>
      <c r="I4830" s="103"/>
    </row>
    <row r="4831" spans="1:9" x14ac:dyDescent="0.3">
      <c r="A4831" t="s">
        <v>6555</v>
      </c>
      <c r="B4831" t="s">
        <v>51</v>
      </c>
      <c r="C4831" t="s">
        <v>40</v>
      </c>
      <c r="D4831" t="s">
        <v>5064</v>
      </c>
      <c r="E4831" s="103">
        <v>1.0102565684415079</v>
      </c>
      <c r="F4831" s="103">
        <v>677948</v>
      </c>
      <c r="G4831" s="103">
        <v>4</v>
      </c>
      <c r="H4831" t="s">
        <v>1078</v>
      </c>
      <c r="I4831" s="103"/>
    </row>
    <row r="4832" spans="1:9" x14ac:dyDescent="0.3">
      <c r="A4832" t="s">
        <v>6556</v>
      </c>
      <c r="B4832" t="s">
        <v>51</v>
      </c>
      <c r="C4832" t="s">
        <v>40</v>
      </c>
      <c r="D4832" t="s">
        <v>5065</v>
      </c>
      <c r="E4832" s="103">
        <v>1.0001427688914613</v>
      </c>
      <c r="F4832" s="103">
        <v>677948</v>
      </c>
      <c r="G4832" s="103">
        <v>4</v>
      </c>
      <c r="H4832" t="s">
        <v>1078</v>
      </c>
      <c r="I4832" s="103"/>
    </row>
    <row r="4833" spans="1:9" x14ac:dyDescent="0.3">
      <c r="A4833" t="s">
        <v>6557</v>
      </c>
      <c r="B4833" t="s">
        <v>51</v>
      </c>
      <c r="C4833" t="s">
        <v>40</v>
      </c>
      <c r="D4833" t="s">
        <v>5066</v>
      </c>
      <c r="E4833" s="103">
        <v>1.0099004297179037</v>
      </c>
      <c r="F4833" s="103">
        <v>677948</v>
      </c>
      <c r="G4833" s="103">
        <v>4</v>
      </c>
      <c r="H4833" t="s">
        <v>1078</v>
      </c>
      <c r="I4833" s="103"/>
    </row>
    <row r="4834" spans="1:9" x14ac:dyDescent="0.3">
      <c r="A4834" t="s">
        <v>1337</v>
      </c>
      <c r="B4834" t="s">
        <v>51</v>
      </c>
      <c r="C4834" t="s">
        <v>40</v>
      </c>
      <c r="D4834" t="s">
        <v>42</v>
      </c>
      <c r="E4834" s="103">
        <v>0.98994923921232625</v>
      </c>
      <c r="F4834" s="103">
        <v>677948</v>
      </c>
      <c r="G4834" s="103">
        <v>4</v>
      </c>
      <c r="H4834" t="s">
        <v>1078</v>
      </c>
      <c r="I4834" s="103"/>
    </row>
    <row r="4835" spans="1:9" x14ac:dyDescent="0.3">
      <c r="A4835" t="s">
        <v>2259</v>
      </c>
      <c r="B4835" t="s">
        <v>51</v>
      </c>
      <c r="C4835" t="s">
        <v>40</v>
      </c>
      <c r="D4835" t="s">
        <v>1763</v>
      </c>
      <c r="E4835" s="103">
        <v>1.0389586609956747</v>
      </c>
      <c r="F4835" s="103">
        <v>677948</v>
      </c>
      <c r="G4835" s="103">
        <v>4</v>
      </c>
      <c r="H4835" t="s">
        <v>1078</v>
      </c>
      <c r="I4835" s="103"/>
    </row>
    <row r="4836" spans="1:9" x14ac:dyDescent="0.3">
      <c r="A4836" t="s">
        <v>2260</v>
      </c>
      <c r="B4836" t="s">
        <v>51</v>
      </c>
      <c r="C4836" t="s">
        <v>40</v>
      </c>
      <c r="D4836" t="s">
        <v>1764</v>
      </c>
      <c r="E4836" s="103">
        <v>0.5008265503841749</v>
      </c>
      <c r="F4836" s="103">
        <v>677948</v>
      </c>
      <c r="G4836" s="103">
        <v>4</v>
      </c>
      <c r="H4836" t="s">
        <v>1078</v>
      </c>
      <c r="I4836" s="103"/>
    </row>
    <row r="4837" spans="1:9" x14ac:dyDescent="0.3">
      <c r="A4837" t="s">
        <v>1338</v>
      </c>
      <c r="B4837" t="s">
        <v>51</v>
      </c>
      <c r="C4837" t="s">
        <v>40</v>
      </c>
      <c r="D4837" t="s">
        <v>340</v>
      </c>
      <c r="E4837" s="103">
        <v>0.97291715458548056</v>
      </c>
      <c r="F4837" s="103">
        <v>677948</v>
      </c>
      <c r="G4837" s="103">
        <v>4</v>
      </c>
      <c r="H4837" t="s">
        <v>1078</v>
      </c>
      <c r="I4837" s="103"/>
    </row>
    <row r="4838" spans="1:9" x14ac:dyDescent="0.3">
      <c r="A4838" t="s">
        <v>1339</v>
      </c>
      <c r="B4838" t="s">
        <v>51</v>
      </c>
      <c r="C4838" t="s">
        <v>40</v>
      </c>
      <c r="D4838" t="s">
        <v>777</v>
      </c>
      <c r="E4838" s="103">
        <v>1.1037377302118294</v>
      </c>
      <c r="F4838" s="103">
        <v>677948</v>
      </c>
      <c r="G4838" s="103">
        <v>4</v>
      </c>
      <c r="H4838" t="s">
        <v>1078</v>
      </c>
      <c r="I4838" s="103"/>
    </row>
    <row r="4839" spans="1:9" x14ac:dyDescent="0.3">
      <c r="A4839" t="s">
        <v>565</v>
      </c>
      <c r="B4839" t="s">
        <v>44</v>
      </c>
      <c r="C4839" t="s">
        <v>40</v>
      </c>
      <c r="D4839" t="s">
        <v>777</v>
      </c>
      <c r="E4839" s="103">
        <v>0.44224040781888874</v>
      </c>
      <c r="F4839" s="103">
        <v>677948</v>
      </c>
      <c r="G4839" s="103">
        <v>4</v>
      </c>
      <c r="H4839" t="s">
        <v>54</v>
      </c>
      <c r="I4839" s="103"/>
    </row>
    <row r="4840" spans="1:9" x14ac:dyDescent="0.3">
      <c r="A4840" t="s">
        <v>566</v>
      </c>
      <c r="B4840" t="s">
        <v>45</v>
      </c>
      <c r="C4840" t="s">
        <v>40</v>
      </c>
      <c r="D4840" t="s">
        <v>777</v>
      </c>
      <c r="E4840" s="103">
        <v>3.6560329605456868E-2</v>
      </c>
      <c r="F4840" s="103">
        <v>677948</v>
      </c>
      <c r="G4840" s="103">
        <v>4</v>
      </c>
      <c r="H4840" t="s">
        <v>54</v>
      </c>
      <c r="I4840" s="103"/>
    </row>
    <row r="4841" spans="1:9" x14ac:dyDescent="0.3">
      <c r="A4841" t="s">
        <v>567</v>
      </c>
      <c r="B4841" t="s">
        <v>46</v>
      </c>
      <c r="C4841" t="s">
        <v>40</v>
      </c>
      <c r="D4841" t="s">
        <v>777</v>
      </c>
      <c r="E4841" s="103">
        <v>4.1292338040532454E-3</v>
      </c>
      <c r="F4841" s="103">
        <v>677948</v>
      </c>
      <c r="G4841" s="103">
        <v>4</v>
      </c>
      <c r="H4841" t="s">
        <v>54</v>
      </c>
      <c r="I4841" s="103"/>
    </row>
    <row r="4842" spans="1:9" x14ac:dyDescent="0.3">
      <c r="A4842" t="s">
        <v>1340</v>
      </c>
      <c r="B4842" t="s">
        <v>51</v>
      </c>
      <c r="C4842" t="s">
        <v>40</v>
      </c>
      <c r="D4842" t="s">
        <v>776</v>
      </c>
      <c r="E4842" s="103">
        <v>2.632155404946241</v>
      </c>
      <c r="F4842" s="103">
        <v>677948</v>
      </c>
      <c r="G4842" s="103">
        <v>4</v>
      </c>
      <c r="H4842" t="s">
        <v>1078</v>
      </c>
      <c r="I4842" s="103"/>
    </row>
    <row r="4843" spans="1:9" x14ac:dyDescent="0.3">
      <c r="A4843" t="s">
        <v>569</v>
      </c>
      <c r="B4843" t="s">
        <v>44</v>
      </c>
      <c r="C4843" t="s">
        <v>40</v>
      </c>
      <c r="D4843" t="s">
        <v>776</v>
      </c>
      <c r="E4843" s="103">
        <v>0</v>
      </c>
      <c r="F4843" s="103">
        <v>677948</v>
      </c>
      <c r="G4843" s="103">
        <v>4</v>
      </c>
      <c r="H4843" t="s">
        <v>54</v>
      </c>
      <c r="I4843" s="103"/>
    </row>
    <row r="4844" spans="1:9" x14ac:dyDescent="0.3">
      <c r="A4844" t="s">
        <v>570</v>
      </c>
      <c r="B4844" t="s">
        <v>45</v>
      </c>
      <c r="C4844" t="s">
        <v>40</v>
      </c>
      <c r="D4844" t="s">
        <v>776</v>
      </c>
      <c r="E4844" s="103">
        <v>0</v>
      </c>
      <c r="F4844" s="103">
        <v>677948</v>
      </c>
      <c r="G4844" s="103">
        <v>4</v>
      </c>
      <c r="H4844" t="s">
        <v>54</v>
      </c>
      <c r="I4844" s="103"/>
    </row>
    <row r="4845" spans="1:9" x14ac:dyDescent="0.3">
      <c r="A4845" t="s">
        <v>571</v>
      </c>
      <c r="B4845" t="s">
        <v>46</v>
      </c>
      <c r="C4845" t="s">
        <v>40</v>
      </c>
      <c r="D4845" t="s">
        <v>776</v>
      </c>
      <c r="E4845" s="103">
        <v>0</v>
      </c>
      <c r="F4845" s="103">
        <v>677948</v>
      </c>
      <c r="G4845" s="103">
        <v>4</v>
      </c>
      <c r="H4845" t="s">
        <v>54</v>
      </c>
      <c r="I4845" s="103"/>
    </row>
    <row r="4846" spans="1:9" x14ac:dyDescent="0.3">
      <c r="A4846" t="s">
        <v>6558</v>
      </c>
      <c r="B4846" t="s">
        <v>49</v>
      </c>
      <c r="C4846" t="s">
        <v>5064</v>
      </c>
      <c r="D4846" t="s">
        <v>54</v>
      </c>
      <c r="E4846" s="103">
        <v>1</v>
      </c>
      <c r="F4846" s="103">
        <v>677948</v>
      </c>
      <c r="G4846" s="103">
        <v>4</v>
      </c>
      <c r="H4846" t="s">
        <v>54</v>
      </c>
      <c r="I4846" s="103"/>
    </row>
    <row r="4847" spans="1:9" x14ac:dyDescent="0.3">
      <c r="A4847" t="s">
        <v>6559</v>
      </c>
      <c r="B4847" t="s">
        <v>50</v>
      </c>
      <c r="C4847" t="s">
        <v>5064</v>
      </c>
      <c r="D4847" t="s">
        <v>54</v>
      </c>
      <c r="E4847" s="103">
        <v>589910.93332876859</v>
      </c>
      <c r="F4847" s="103">
        <v>677948</v>
      </c>
      <c r="G4847" s="103">
        <v>4</v>
      </c>
      <c r="H4847" t="s">
        <v>54</v>
      </c>
      <c r="I4847" s="103"/>
    </row>
    <row r="4848" spans="1:9" x14ac:dyDescent="0.3">
      <c r="A4848" t="s">
        <v>6560</v>
      </c>
      <c r="B4848" t="s">
        <v>51</v>
      </c>
      <c r="C4848" t="s">
        <v>5064</v>
      </c>
      <c r="D4848" t="s">
        <v>40</v>
      </c>
      <c r="E4848" s="103">
        <v>0.99047860001593102</v>
      </c>
      <c r="F4848" s="103">
        <v>677948</v>
      </c>
      <c r="G4848" s="103">
        <v>4</v>
      </c>
      <c r="H4848" t="s">
        <v>1078</v>
      </c>
      <c r="I4848" s="103"/>
    </row>
    <row r="4849" spans="1:9" x14ac:dyDescent="0.3">
      <c r="A4849" t="s">
        <v>6561</v>
      </c>
      <c r="B4849" t="s">
        <v>51</v>
      </c>
      <c r="C4849" t="s">
        <v>5064</v>
      </c>
      <c r="D4849" t="s">
        <v>5064</v>
      </c>
      <c r="E4849" s="103">
        <v>1</v>
      </c>
      <c r="F4849" s="103">
        <v>677948</v>
      </c>
      <c r="G4849" s="103">
        <v>4</v>
      </c>
      <c r="H4849" t="s">
        <v>1078</v>
      </c>
      <c r="I4849" s="103"/>
    </row>
    <row r="4850" spans="1:9" x14ac:dyDescent="0.3">
      <c r="A4850" t="s">
        <v>6562</v>
      </c>
      <c r="B4850" t="s">
        <v>51</v>
      </c>
      <c r="C4850" t="s">
        <v>5064</v>
      </c>
      <c r="D4850" t="s">
        <v>5065</v>
      </c>
      <c r="E4850" s="103">
        <v>0.99059030123929037</v>
      </c>
      <c r="F4850" s="103">
        <v>677948</v>
      </c>
      <c r="G4850" s="103">
        <v>4</v>
      </c>
      <c r="H4850" t="s">
        <v>1078</v>
      </c>
      <c r="I4850" s="103"/>
    </row>
    <row r="4851" spans="1:9" x14ac:dyDescent="0.3">
      <c r="A4851" t="s">
        <v>6563</v>
      </c>
      <c r="B4851" t="s">
        <v>51</v>
      </c>
      <c r="C4851" t="s">
        <v>5064</v>
      </c>
      <c r="D4851" t="s">
        <v>5066</v>
      </c>
      <c r="E4851" s="103">
        <v>0.99964984087708919</v>
      </c>
      <c r="F4851" s="103">
        <v>677948</v>
      </c>
      <c r="G4851" s="103">
        <v>4</v>
      </c>
      <c r="H4851" t="s">
        <v>1078</v>
      </c>
      <c r="I4851" s="103"/>
    </row>
    <row r="4852" spans="1:9" x14ac:dyDescent="0.3">
      <c r="A4852" t="s">
        <v>6564</v>
      </c>
      <c r="B4852" t="s">
        <v>51</v>
      </c>
      <c r="C4852" t="s">
        <v>5064</v>
      </c>
      <c r="D4852" t="s">
        <v>42</v>
      </c>
      <c r="E4852" s="103">
        <v>0.97991030387583467</v>
      </c>
      <c r="F4852" s="103">
        <v>677948</v>
      </c>
      <c r="G4852" s="103">
        <v>4</v>
      </c>
      <c r="H4852" t="s">
        <v>1078</v>
      </c>
      <c r="I4852" s="103"/>
    </row>
    <row r="4853" spans="1:9" x14ac:dyDescent="0.3">
      <c r="A4853" t="s">
        <v>6565</v>
      </c>
      <c r="B4853" t="s">
        <v>51</v>
      </c>
      <c r="C4853" t="s">
        <v>5064</v>
      </c>
      <c r="D4853" t="s">
        <v>1763</v>
      </c>
      <c r="E4853" s="103">
        <v>1.028438502423445</v>
      </c>
      <c r="F4853" s="103">
        <v>677948</v>
      </c>
      <c r="G4853" s="103">
        <v>4</v>
      </c>
      <c r="H4853" t="s">
        <v>1078</v>
      </c>
      <c r="I4853" s="103"/>
    </row>
    <row r="4854" spans="1:9" x14ac:dyDescent="0.3">
      <c r="A4854" t="s">
        <v>6566</v>
      </c>
      <c r="B4854" t="s">
        <v>51</v>
      </c>
      <c r="C4854" t="s">
        <v>5064</v>
      </c>
      <c r="D4854" t="s">
        <v>1764</v>
      </c>
      <c r="E4854" s="103">
        <v>0.49680624917825639</v>
      </c>
      <c r="F4854" s="103">
        <v>677948</v>
      </c>
      <c r="G4854" s="103">
        <v>4</v>
      </c>
      <c r="H4854" t="s">
        <v>1078</v>
      </c>
      <c r="I4854" s="103"/>
    </row>
    <row r="4855" spans="1:9" x14ac:dyDescent="0.3">
      <c r="A4855" t="s">
        <v>6567</v>
      </c>
      <c r="B4855" t="s">
        <v>51</v>
      </c>
      <c r="C4855" t="s">
        <v>5064</v>
      </c>
      <c r="D4855" t="s">
        <v>340</v>
      </c>
      <c r="E4855" s="103">
        <v>0.9630976298137085</v>
      </c>
      <c r="F4855" s="103">
        <v>677948</v>
      </c>
      <c r="G4855" s="103">
        <v>4</v>
      </c>
      <c r="H4855" t="s">
        <v>1078</v>
      </c>
      <c r="I4855" s="103"/>
    </row>
    <row r="4856" spans="1:9" x14ac:dyDescent="0.3">
      <c r="A4856" t="s">
        <v>6568</v>
      </c>
      <c r="B4856" t="s">
        <v>51</v>
      </c>
      <c r="C4856" t="s">
        <v>5064</v>
      </c>
      <c r="D4856" t="s">
        <v>777</v>
      </c>
      <c r="E4856" s="103">
        <v>1.0937423779198669</v>
      </c>
      <c r="F4856" s="103">
        <v>677948</v>
      </c>
      <c r="G4856" s="103">
        <v>4</v>
      </c>
      <c r="H4856" t="s">
        <v>1078</v>
      </c>
      <c r="I4856" s="103"/>
    </row>
    <row r="4857" spans="1:9" x14ac:dyDescent="0.3">
      <c r="A4857" t="s">
        <v>6569</v>
      </c>
      <c r="B4857" t="s">
        <v>44</v>
      </c>
      <c r="C4857" t="s">
        <v>5064</v>
      </c>
      <c r="D4857" t="s">
        <v>777</v>
      </c>
      <c r="E4857" s="103">
        <v>0.46163127555505734</v>
      </c>
      <c r="F4857" s="103">
        <v>677948</v>
      </c>
      <c r="G4857" s="103">
        <v>4</v>
      </c>
      <c r="H4857" t="s">
        <v>54</v>
      </c>
      <c r="I4857" s="103"/>
    </row>
    <row r="4858" spans="1:9" x14ac:dyDescent="0.3">
      <c r="A4858" t="s">
        <v>6570</v>
      </c>
      <c r="B4858" t="s">
        <v>45</v>
      </c>
      <c r="C4858" t="s">
        <v>5064</v>
      </c>
      <c r="D4858" t="s">
        <v>777</v>
      </c>
      <c r="E4858" s="103">
        <v>4.2525429201000088E-2</v>
      </c>
      <c r="F4858" s="103">
        <v>677948</v>
      </c>
      <c r="G4858" s="103">
        <v>4</v>
      </c>
      <c r="H4858" t="s">
        <v>54</v>
      </c>
      <c r="I4858" s="103"/>
    </row>
    <row r="4859" spans="1:9" x14ac:dyDescent="0.3">
      <c r="A4859" t="s">
        <v>6571</v>
      </c>
      <c r="B4859" t="s">
        <v>46</v>
      </c>
      <c r="C4859" t="s">
        <v>5064</v>
      </c>
      <c r="D4859" t="s">
        <v>777</v>
      </c>
      <c r="E4859" s="103">
        <v>5.2810118846763066E-3</v>
      </c>
      <c r="F4859" s="103">
        <v>677948</v>
      </c>
      <c r="G4859" s="103">
        <v>4</v>
      </c>
      <c r="H4859" t="s">
        <v>54</v>
      </c>
      <c r="I4859" s="103"/>
    </row>
    <row r="4860" spans="1:9" x14ac:dyDescent="0.3">
      <c r="A4860" t="s">
        <v>6572</v>
      </c>
      <c r="B4860" t="s">
        <v>51</v>
      </c>
      <c r="C4860" t="s">
        <v>5064</v>
      </c>
      <c r="D4860" t="s">
        <v>776</v>
      </c>
      <c r="E4860" s="103">
        <v>2.6073310530255402</v>
      </c>
      <c r="F4860" s="103">
        <v>677948</v>
      </c>
      <c r="G4860" s="103">
        <v>4</v>
      </c>
      <c r="H4860" t="s">
        <v>1078</v>
      </c>
      <c r="I4860" s="103"/>
    </row>
    <row r="4861" spans="1:9" x14ac:dyDescent="0.3">
      <c r="A4861" t="s">
        <v>6573</v>
      </c>
      <c r="B4861" t="s">
        <v>44</v>
      </c>
      <c r="C4861" t="s">
        <v>5064</v>
      </c>
      <c r="D4861" t="s">
        <v>776</v>
      </c>
      <c r="E4861" s="103">
        <v>0</v>
      </c>
      <c r="F4861" s="103">
        <v>677948</v>
      </c>
      <c r="G4861" s="103">
        <v>4</v>
      </c>
      <c r="H4861" t="s">
        <v>54</v>
      </c>
      <c r="I4861" s="103"/>
    </row>
    <row r="4862" spans="1:9" x14ac:dyDescent="0.3">
      <c r="A4862" t="s">
        <v>6574</v>
      </c>
      <c r="B4862" t="s">
        <v>45</v>
      </c>
      <c r="C4862" t="s">
        <v>5064</v>
      </c>
      <c r="D4862" t="s">
        <v>776</v>
      </c>
      <c r="E4862" s="103">
        <v>0</v>
      </c>
      <c r="F4862" s="103">
        <v>677948</v>
      </c>
      <c r="G4862" s="103">
        <v>4</v>
      </c>
      <c r="H4862" t="s">
        <v>54</v>
      </c>
      <c r="I4862" s="103"/>
    </row>
    <row r="4863" spans="1:9" x14ac:dyDescent="0.3">
      <c r="A4863" t="s">
        <v>6575</v>
      </c>
      <c r="B4863" t="s">
        <v>46</v>
      </c>
      <c r="C4863" t="s">
        <v>5064</v>
      </c>
      <c r="D4863" t="s">
        <v>776</v>
      </c>
      <c r="E4863" s="103">
        <v>0</v>
      </c>
      <c r="F4863" s="103">
        <v>677948</v>
      </c>
      <c r="G4863" s="103">
        <v>4</v>
      </c>
      <c r="H4863" t="s">
        <v>54</v>
      </c>
      <c r="I4863" s="103"/>
    </row>
    <row r="4864" spans="1:9" x14ac:dyDescent="0.3">
      <c r="A4864" t="s">
        <v>6576</v>
      </c>
      <c r="B4864" t="s">
        <v>49</v>
      </c>
      <c r="C4864" t="s">
        <v>5065</v>
      </c>
      <c r="D4864" t="s">
        <v>54</v>
      </c>
      <c r="E4864" s="103">
        <v>1</v>
      </c>
      <c r="F4864" s="103">
        <v>677948</v>
      </c>
      <c r="G4864" s="103">
        <v>4</v>
      </c>
      <c r="H4864" t="s">
        <v>54</v>
      </c>
      <c r="I4864" s="103"/>
    </row>
    <row r="4865" spans="1:9" x14ac:dyDescent="0.3">
      <c r="A4865" t="s">
        <v>6577</v>
      </c>
      <c r="B4865" t="s">
        <v>50</v>
      </c>
      <c r="C4865" t="s">
        <v>5065</v>
      </c>
      <c r="D4865" t="s">
        <v>54</v>
      </c>
      <c r="E4865" s="103">
        <v>595539.66657373682</v>
      </c>
      <c r="F4865" s="103">
        <v>677948</v>
      </c>
      <c r="G4865" s="103">
        <v>4</v>
      </c>
      <c r="H4865" t="s">
        <v>54</v>
      </c>
      <c r="I4865" s="103"/>
    </row>
    <row r="4866" spans="1:9" x14ac:dyDescent="0.3">
      <c r="A4866" t="s">
        <v>6578</v>
      </c>
      <c r="B4866" t="s">
        <v>51</v>
      </c>
      <c r="C4866" t="s">
        <v>5065</v>
      </c>
      <c r="D4866" t="s">
        <v>40</v>
      </c>
      <c r="E4866" s="103">
        <v>0.99988829877664054</v>
      </c>
      <c r="F4866" s="103">
        <v>677948</v>
      </c>
      <c r="G4866" s="103">
        <v>4</v>
      </c>
      <c r="H4866" t="s">
        <v>1078</v>
      </c>
      <c r="I4866" s="103"/>
    </row>
    <row r="4867" spans="1:9" x14ac:dyDescent="0.3">
      <c r="A4867" t="s">
        <v>6579</v>
      </c>
      <c r="B4867" t="s">
        <v>51</v>
      </c>
      <c r="C4867" t="s">
        <v>5065</v>
      </c>
      <c r="D4867" t="s">
        <v>5064</v>
      </c>
      <c r="E4867" s="103">
        <v>1.0101137995500469</v>
      </c>
      <c r="F4867" s="103">
        <v>677948</v>
      </c>
      <c r="G4867" s="103">
        <v>4</v>
      </c>
      <c r="H4867" t="s">
        <v>1078</v>
      </c>
      <c r="I4867" s="103"/>
    </row>
    <row r="4868" spans="1:9" x14ac:dyDescent="0.3">
      <c r="A4868" t="s">
        <v>6580</v>
      </c>
      <c r="B4868" t="s">
        <v>51</v>
      </c>
      <c r="C4868" t="s">
        <v>5065</v>
      </c>
      <c r="D4868" t="s">
        <v>5065</v>
      </c>
      <c r="E4868" s="103">
        <v>1</v>
      </c>
      <c r="F4868" s="103">
        <v>677948</v>
      </c>
      <c r="G4868" s="103">
        <v>4</v>
      </c>
      <c r="H4868" t="s">
        <v>1078</v>
      </c>
      <c r="I4868" s="103"/>
    </row>
    <row r="4869" spans="1:9" x14ac:dyDescent="0.3">
      <c r="A4869" t="s">
        <v>6581</v>
      </c>
      <c r="B4869" t="s">
        <v>51</v>
      </c>
      <c r="C4869" t="s">
        <v>5065</v>
      </c>
      <c r="D4869" t="s">
        <v>5066</v>
      </c>
      <c r="E4869" s="103">
        <v>1.0097576608264425</v>
      </c>
      <c r="F4869" s="103">
        <v>677948</v>
      </c>
      <c r="G4869" s="103">
        <v>4</v>
      </c>
      <c r="H4869" t="s">
        <v>1078</v>
      </c>
      <c r="I4869" s="103"/>
    </row>
    <row r="4870" spans="1:9" x14ac:dyDescent="0.3">
      <c r="A4870" t="s">
        <v>6582</v>
      </c>
      <c r="B4870" t="s">
        <v>51</v>
      </c>
      <c r="C4870" t="s">
        <v>5065</v>
      </c>
      <c r="D4870" t="s">
        <v>42</v>
      </c>
      <c r="E4870" s="103">
        <v>0.989806470320865</v>
      </c>
      <c r="F4870" s="103">
        <v>677948</v>
      </c>
      <c r="G4870" s="103">
        <v>4</v>
      </c>
      <c r="H4870" t="s">
        <v>1078</v>
      </c>
      <c r="I4870" s="103"/>
    </row>
    <row r="4871" spans="1:9" x14ac:dyDescent="0.3">
      <c r="A4871" t="s">
        <v>6583</v>
      </c>
      <c r="B4871" t="s">
        <v>51</v>
      </c>
      <c r="C4871" t="s">
        <v>5065</v>
      </c>
      <c r="D4871" t="s">
        <v>1763</v>
      </c>
      <c r="E4871" s="103">
        <v>1.0387904339595029</v>
      </c>
      <c r="F4871" s="103">
        <v>677948</v>
      </c>
      <c r="G4871" s="103">
        <v>4</v>
      </c>
      <c r="H4871" t="s">
        <v>1078</v>
      </c>
      <c r="I4871" s="103"/>
    </row>
    <row r="4872" spans="1:9" x14ac:dyDescent="0.3">
      <c r="A4872" t="s">
        <v>6584</v>
      </c>
      <c r="B4872" t="s">
        <v>51</v>
      </c>
      <c r="C4872" t="s">
        <v>5065</v>
      </c>
      <c r="D4872" t="s">
        <v>1764</v>
      </c>
      <c r="E4872" s="103">
        <v>0.5006583233480032</v>
      </c>
      <c r="F4872" s="103">
        <v>677948</v>
      </c>
      <c r="G4872" s="103">
        <v>4</v>
      </c>
      <c r="H4872" t="s">
        <v>1078</v>
      </c>
      <c r="I4872" s="103"/>
    </row>
    <row r="4873" spans="1:9" x14ac:dyDescent="0.3">
      <c r="A4873" t="s">
        <v>6585</v>
      </c>
      <c r="B4873" t="s">
        <v>51</v>
      </c>
      <c r="C4873" t="s">
        <v>5065</v>
      </c>
      <c r="D4873" t="s">
        <v>340</v>
      </c>
      <c r="E4873" s="103">
        <v>0.97290515982324055</v>
      </c>
      <c r="F4873" s="103">
        <v>677948</v>
      </c>
      <c r="G4873" s="103">
        <v>4</v>
      </c>
      <c r="H4873" t="s">
        <v>1078</v>
      </c>
      <c r="I4873" s="103"/>
    </row>
    <row r="4874" spans="1:9" x14ac:dyDescent="0.3">
      <c r="A4874" t="s">
        <v>6586</v>
      </c>
      <c r="B4874" t="s">
        <v>51</v>
      </c>
      <c r="C4874" t="s">
        <v>5065</v>
      </c>
      <c r="D4874" t="s">
        <v>777</v>
      </c>
      <c r="E4874" s="103">
        <v>1.1036314365880042</v>
      </c>
      <c r="F4874" s="103">
        <v>677948</v>
      </c>
      <c r="G4874" s="103">
        <v>4</v>
      </c>
      <c r="H4874" t="s">
        <v>1078</v>
      </c>
      <c r="I4874" s="103"/>
    </row>
    <row r="4875" spans="1:9" x14ac:dyDescent="0.3">
      <c r="A4875" t="s">
        <v>6587</v>
      </c>
      <c r="B4875" t="s">
        <v>44</v>
      </c>
      <c r="C4875" t="s">
        <v>5065</v>
      </c>
      <c r="D4875" t="s">
        <v>777</v>
      </c>
      <c r="E4875" s="103">
        <v>0.44224040781888874</v>
      </c>
      <c r="F4875" s="103">
        <v>677948</v>
      </c>
      <c r="G4875" s="103">
        <v>4</v>
      </c>
      <c r="H4875" t="s">
        <v>54</v>
      </c>
      <c r="I4875" s="103"/>
    </row>
    <row r="4876" spans="1:9" x14ac:dyDescent="0.3">
      <c r="A4876" t="s">
        <v>6588</v>
      </c>
      <c r="B4876" t="s">
        <v>45</v>
      </c>
      <c r="C4876" t="s">
        <v>5065</v>
      </c>
      <c r="D4876" t="s">
        <v>777</v>
      </c>
      <c r="E4876" s="103">
        <v>3.6666623228217302E-2</v>
      </c>
      <c r="F4876" s="103">
        <v>677948</v>
      </c>
      <c r="G4876" s="103">
        <v>4</v>
      </c>
      <c r="H4876" t="s">
        <v>54</v>
      </c>
      <c r="I4876" s="103"/>
    </row>
    <row r="4877" spans="1:9" x14ac:dyDescent="0.3">
      <c r="A4877" t="s">
        <v>6589</v>
      </c>
      <c r="B4877" t="s">
        <v>46</v>
      </c>
      <c r="C4877" t="s">
        <v>5065</v>
      </c>
      <c r="D4877" t="s">
        <v>777</v>
      </c>
      <c r="E4877" s="103">
        <v>4.1615360109601134E-3</v>
      </c>
      <c r="F4877" s="103">
        <v>677948</v>
      </c>
      <c r="G4877" s="103">
        <v>4</v>
      </c>
      <c r="H4877" t="s">
        <v>54</v>
      </c>
      <c r="I4877" s="103"/>
    </row>
    <row r="4878" spans="1:9" x14ac:dyDescent="0.3">
      <c r="A4878" t="s">
        <v>6590</v>
      </c>
      <c r="B4878" t="s">
        <v>51</v>
      </c>
      <c r="C4878" t="s">
        <v>5065</v>
      </c>
      <c r="D4878" t="s">
        <v>776</v>
      </c>
      <c r="E4878" s="103">
        <v>2.6318703168244371</v>
      </c>
      <c r="F4878" s="103">
        <v>677948</v>
      </c>
      <c r="G4878" s="103">
        <v>4</v>
      </c>
      <c r="H4878" t="s">
        <v>1078</v>
      </c>
      <c r="I4878" s="103"/>
    </row>
    <row r="4879" spans="1:9" x14ac:dyDescent="0.3">
      <c r="A4879" t="s">
        <v>6591</v>
      </c>
      <c r="B4879" t="s">
        <v>44</v>
      </c>
      <c r="C4879" t="s">
        <v>5065</v>
      </c>
      <c r="D4879" t="s">
        <v>776</v>
      </c>
      <c r="E4879" s="103">
        <v>0</v>
      </c>
      <c r="F4879" s="103">
        <v>677948</v>
      </c>
      <c r="G4879" s="103">
        <v>4</v>
      </c>
      <c r="H4879" t="s">
        <v>54</v>
      </c>
      <c r="I4879" s="103"/>
    </row>
    <row r="4880" spans="1:9" x14ac:dyDescent="0.3">
      <c r="A4880" t="s">
        <v>6592</v>
      </c>
      <c r="B4880" t="s">
        <v>45</v>
      </c>
      <c r="C4880" t="s">
        <v>5065</v>
      </c>
      <c r="D4880" t="s">
        <v>776</v>
      </c>
      <c r="E4880" s="103">
        <v>0</v>
      </c>
      <c r="F4880" s="103">
        <v>677948</v>
      </c>
      <c r="G4880" s="103">
        <v>4</v>
      </c>
      <c r="H4880" t="s">
        <v>54</v>
      </c>
      <c r="I4880" s="103"/>
    </row>
    <row r="4881" spans="1:9" x14ac:dyDescent="0.3">
      <c r="A4881" t="s">
        <v>6593</v>
      </c>
      <c r="B4881" t="s">
        <v>46</v>
      </c>
      <c r="C4881" t="s">
        <v>5065</v>
      </c>
      <c r="D4881" t="s">
        <v>776</v>
      </c>
      <c r="E4881" s="103">
        <v>0</v>
      </c>
      <c r="F4881" s="103">
        <v>677948</v>
      </c>
      <c r="G4881" s="103">
        <v>4</v>
      </c>
      <c r="H4881" t="s">
        <v>54</v>
      </c>
      <c r="I4881" s="103"/>
    </row>
    <row r="4882" spans="1:9" x14ac:dyDescent="0.3">
      <c r="A4882" t="s">
        <v>6594</v>
      </c>
      <c r="B4882" t="s">
        <v>49</v>
      </c>
      <c r="C4882" t="s">
        <v>5066</v>
      </c>
      <c r="D4882" t="s">
        <v>54</v>
      </c>
      <c r="E4882" s="103">
        <v>1</v>
      </c>
      <c r="F4882" s="103">
        <v>677948</v>
      </c>
      <c r="G4882" s="103">
        <v>4</v>
      </c>
      <c r="H4882" t="s">
        <v>54</v>
      </c>
      <c r="I4882" s="103"/>
    </row>
    <row r="4883" spans="1:9" x14ac:dyDescent="0.3">
      <c r="A4883" t="s">
        <v>6595</v>
      </c>
      <c r="B4883" t="s">
        <v>50</v>
      </c>
      <c r="C4883" t="s">
        <v>5066</v>
      </c>
      <c r="D4883" t="s">
        <v>54</v>
      </c>
      <c r="E4883" s="103">
        <v>590122.55319836189</v>
      </c>
      <c r="F4883" s="103">
        <v>677948</v>
      </c>
      <c r="G4883" s="103">
        <v>4</v>
      </c>
      <c r="H4883" t="s">
        <v>54</v>
      </c>
      <c r="I4883" s="103"/>
    </row>
    <row r="4884" spans="1:9" x14ac:dyDescent="0.3">
      <c r="A4884" t="s">
        <v>6596</v>
      </c>
      <c r="B4884" t="s">
        <v>51</v>
      </c>
      <c r="C4884" t="s">
        <v>5066</v>
      </c>
      <c r="D4884" t="s">
        <v>40</v>
      </c>
      <c r="E4884" s="103">
        <v>0.99082842267890991</v>
      </c>
      <c r="F4884" s="103">
        <v>677948</v>
      </c>
      <c r="G4884" s="103">
        <v>4</v>
      </c>
      <c r="H4884" t="s">
        <v>1078</v>
      </c>
      <c r="I4884" s="103"/>
    </row>
    <row r="4885" spans="1:9" x14ac:dyDescent="0.3">
      <c r="A4885" t="s">
        <v>6597</v>
      </c>
      <c r="B4885" t="s">
        <v>51</v>
      </c>
      <c r="C4885" t="s">
        <v>5066</v>
      </c>
      <c r="D4885" t="s">
        <v>5064</v>
      </c>
      <c r="E4885" s="103">
        <v>1.0003557857599632</v>
      </c>
      <c r="F4885" s="103">
        <v>677948</v>
      </c>
      <c r="G4885" s="103">
        <v>4</v>
      </c>
      <c r="H4885" t="s">
        <v>1078</v>
      </c>
      <c r="I4885" s="103"/>
    </row>
    <row r="4886" spans="1:9" x14ac:dyDescent="0.3">
      <c r="A4886" t="s">
        <v>6598</v>
      </c>
      <c r="B4886" t="s">
        <v>51</v>
      </c>
      <c r="C4886" t="s">
        <v>5066</v>
      </c>
      <c r="D4886" t="s">
        <v>5065</v>
      </c>
      <c r="E4886" s="103">
        <v>0.99094012390226927</v>
      </c>
      <c r="F4886" s="103">
        <v>677948</v>
      </c>
      <c r="G4886" s="103">
        <v>4</v>
      </c>
      <c r="H4886" t="s">
        <v>1078</v>
      </c>
      <c r="I4886" s="103"/>
    </row>
    <row r="4887" spans="1:9" x14ac:dyDescent="0.3">
      <c r="A4887" t="s">
        <v>6599</v>
      </c>
      <c r="B4887" t="s">
        <v>51</v>
      </c>
      <c r="C4887" t="s">
        <v>5066</v>
      </c>
      <c r="D4887" t="s">
        <v>5066</v>
      </c>
      <c r="E4887" s="103">
        <v>1</v>
      </c>
      <c r="F4887" s="103">
        <v>677948</v>
      </c>
      <c r="G4887" s="103">
        <v>4</v>
      </c>
      <c r="H4887" t="s">
        <v>1078</v>
      </c>
      <c r="I4887" s="103"/>
    </row>
    <row r="4888" spans="1:9" x14ac:dyDescent="0.3">
      <c r="A4888" t="s">
        <v>6600</v>
      </c>
      <c r="B4888" t="s">
        <v>51</v>
      </c>
      <c r="C4888" t="s">
        <v>5066</v>
      </c>
      <c r="D4888" t="s">
        <v>42</v>
      </c>
      <c r="E4888" s="103">
        <v>0.98026194828783109</v>
      </c>
      <c r="F4888" s="103">
        <v>677948</v>
      </c>
      <c r="G4888" s="103">
        <v>4</v>
      </c>
      <c r="H4888" t="s">
        <v>1078</v>
      </c>
      <c r="I4888" s="103"/>
    </row>
    <row r="4889" spans="1:9" x14ac:dyDescent="0.3">
      <c r="A4889" t="s">
        <v>6601</v>
      </c>
      <c r="B4889" t="s">
        <v>51</v>
      </c>
      <c r="C4889" t="s">
        <v>5066</v>
      </c>
      <c r="D4889" t="s">
        <v>1763</v>
      </c>
      <c r="E4889" s="103">
        <v>1.0288121632567311</v>
      </c>
      <c r="F4889" s="103">
        <v>677948</v>
      </c>
      <c r="G4889" s="103">
        <v>4</v>
      </c>
      <c r="H4889" t="s">
        <v>1078</v>
      </c>
      <c r="I4889" s="103"/>
    </row>
    <row r="4890" spans="1:9" x14ac:dyDescent="0.3">
      <c r="A4890" t="s">
        <v>6602</v>
      </c>
      <c r="B4890" t="s">
        <v>51</v>
      </c>
      <c r="C4890" t="s">
        <v>5066</v>
      </c>
      <c r="D4890" t="s">
        <v>1764</v>
      </c>
      <c r="E4890" s="103">
        <v>0.49700035747095067</v>
      </c>
      <c r="F4890" s="103">
        <v>677948</v>
      </c>
      <c r="G4890" s="103">
        <v>4</v>
      </c>
      <c r="H4890" t="s">
        <v>1078</v>
      </c>
      <c r="I4890" s="103"/>
    </row>
    <row r="4891" spans="1:9" x14ac:dyDescent="0.3">
      <c r="A4891" t="s">
        <v>6603</v>
      </c>
      <c r="B4891" t="s">
        <v>51</v>
      </c>
      <c r="C4891" t="s">
        <v>5066</v>
      </c>
      <c r="D4891" t="s">
        <v>340</v>
      </c>
      <c r="E4891" s="103">
        <v>0.96344272500904093</v>
      </c>
      <c r="F4891" s="103">
        <v>677948</v>
      </c>
      <c r="G4891" s="103">
        <v>4</v>
      </c>
      <c r="H4891" t="s">
        <v>1078</v>
      </c>
      <c r="I4891" s="103"/>
    </row>
    <row r="4892" spans="1:9" x14ac:dyDescent="0.3">
      <c r="A4892" t="s">
        <v>6604</v>
      </c>
      <c r="B4892" t="s">
        <v>51</v>
      </c>
      <c r="C4892" t="s">
        <v>5066</v>
      </c>
      <c r="D4892" t="s">
        <v>777</v>
      </c>
      <c r="E4892" s="103">
        <v>1.0941085273445379</v>
      </c>
      <c r="F4892" s="103">
        <v>677948</v>
      </c>
      <c r="G4892" s="103">
        <v>4</v>
      </c>
      <c r="H4892" t="s">
        <v>1078</v>
      </c>
      <c r="I4892" s="103"/>
    </row>
    <row r="4893" spans="1:9" x14ac:dyDescent="0.3">
      <c r="A4893" t="s">
        <v>7342</v>
      </c>
      <c r="B4893" t="s">
        <v>44</v>
      </c>
      <c r="C4893" t="s">
        <v>5066</v>
      </c>
      <c r="D4893" t="s">
        <v>777</v>
      </c>
      <c r="E4893" s="103">
        <v>0.46118876373999185</v>
      </c>
      <c r="F4893" s="103">
        <v>677948</v>
      </c>
      <c r="G4893" s="103">
        <v>4</v>
      </c>
      <c r="H4893" t="s">
        <v>54</v>
      </c>
      <c r="I4893" s="103"/>
    </row>
    <row r="4894" spans="1:9" x14ac:dyDescent="0.3">
      <c r="A4894" t="s">
        <v>7343</v>
      </c>
      <c r="B4894" t="s">
        <v>45</v>
      </c>
      <c r="C4894" t="s">
        <v>5066</v>
      </c>
      <c r="D4894" t="s">
        <v>777</v>
      </c>
      <c r="E4894" s="103">
        <v>4.2324578739522813E-2</v>
      </c>
      <c r="F4894" s="103">
        <v>677948</v>
      </c>
      <c r="G4894" s="103">
        <v>4</v>
      </c>
      <c r="H4894" t="s">
        <v>54</v>
      </c>
      <c r="I4894" s="103"/>
    </row>
    <row r="4895" spans="1:9" x14ac:dyDescent="0.3">
      <c r="A4895" t="s">
        <v>7344</v>
      </c>
      <c r="B4895" t="s">
        <v>46</v>
      </c>
      <c r="C4895" t="s">
        <v>5066</v>
      </c>
      <c r="D4895" t="s">
        <v>777</v>
      </c>
      <c r="E4895" s="103">
        <v>5.2619588495637065E-3</v>
      </c>
      <c r="F4895" s="103">
        <v>677948</v>
      </c>
      <c r="G4895" s="103">
        <v>4</v>
      </c>
      <c r="H4895" t="s">
        <v>54</v>
      </c>
      <c r="I4895" s="103"/>
    </row>
    <row r="4896" spans="1:9" x14ac:dyDescent="0.3">
      <c r="A4896" t="s">
        <v>6605</v>
      </c>
      <c r="B4896" t="s">
        <v>51</v>
      </c>
      <c r="C4896" t="s">
        <v>5066</v>
      </c>
      <c r="D4896" t="s">
        <v>776</v>
      </c>
      <c r="E4896" s="103">
        <v>2.6082501428795424</v>
      </c>
      <c r="F4896" s="103">
        <v>677948</v>
      </c>
      <c r="G4896" s="103">
        <v>4</v>
      </c>
      <c r="H4896" t="s">
        <v>1078</v>
      </c>
      <c r="I4896" s="103"/>
    </row>
    <row r="4897" spans="1:9" x14ac:dyDescent="0.3">
      <c r="A4897" t="s">
        <v>7345</v>
      </c>
      <c r="B4897" t="s">
        <v>44</v>
      </c>
      <c r="C4897" t="s">
        <v>5066</v>
      </c>
      <c r="D4897" t="s">
        <v>776</v>
      </c>
      <c r="E4897" s="103">
        <v>0</v>
      </c>
      <c r="F4897" s="103">
        <v>677948</v>
      </c>
      <c r="G4897" s="103">
        <v>4</v>
      </c>
      <c r="H4897" t="s">
        <v>54</v>
      </c>
      <c r="I4897" s="103"/>
    </row>
    <row r="4898" spans="1:9" x14ac:dyDescent="0.3">
      <c r="A4898" t="s">
        <v>7346</v>
      </c>
      <c r="B4898" t="s">
        <v>45</v>
      </c>
      <c r="C4898" t="s">
        <v>5066</v>
      </c>
      <c r="D4898" t="s">
        <v>776</v>
      </c>
      <c r="E4898" s="103">
        <v>0</v>
      </c>
      <c r="F4898" s="103">
        <v>677948</v>
      </c>
      <c r="G4898" s="103">
        <v>4</v>
      </c>
      <c r="H4898" t="s">
        <v>54</v>
      </c>
      <c r="I4898" s="103"/>
    </row>
    <row r="4899" spans="1:9" x14ac:dyDescent="0.3">
      <c r="A4899" t="s">
        <v>7347</v>
      </c>
      <c r="B4899" t="s">
        <v>46</v>
      </c>
      <c r="C4899" t="s">
        <v>5066</v>
      </c>
      <c r="D4899" t="s">
        <v>776</v>
      </c>
      <c r="E4899" s="103">
        <v>0</v>
      </c>
      <c r="F4899" s="103">
        <v>677948</v>
      </c>
      <c r="G4899" s="103">
        <v>4</v>
      </c>
      <c r="H4899" t="s">
        <v>54</v>
      </c>
      <c r="I4899" s="103"/>
    </row>
    <row r="4900" spans="1:9" x14ac:dyDescent="0.3">
      <c r="A4900" t="s">
        <v>148</v>
      </c>
      <c r="B4900" t="s">
        <v>49</v>
      </c>
      <c r="C4900" t="s">
        <v>42</v>
      </c>
      <c r="D4900" t="s">
        <v>54</v>
      </c>
      <c r="E4900" s="103">
        <v>1</v>
      </c>
      <c r="F4900" s="103">
        <v>677948</v>
      </c>
      <c r="G4900" s="103">
        <v>4</v>
      </c>
      <c r="H4900" t="s">
        <v>54</v>
      </c>
      <c r="I4900" s="103"/>
    </row>
    <row r="4901" spans="1:9" x14ac:dyDescent="0.3">
      <c r="A4901" t="s">
        <v>149</v>
      </c>
      <c r="B4901" t="s">
        <v>50</v>
      </c>
      <c r="C4901" t="s">
        <v>42</v>
      </c>
      <c r="D4901" t="s">
        <v>54</v>
      </c>
      <c r="E4901" s="103">
        <v>602259.58062763407</v>
      </c>
      <c r="F4901" s="103">
        <v>677948</v>
      </c>
      <c r="G4901" s="103">
        <v>4</v>
      </c>
      <c r="H4901" t="s">
        <v>54</v>
      </c>
      <c r="I4901" s="103"/>
    </row>
    <row r="4902" spans="1:9" x14ac:dyDescent="0.3">
      <c r="A4902" t="s">
        <v>1341</v>
      </c>
      <c r="B4902" t="s">
        <v>51</v>
      </c>
      <c r="C4902" t="s">
        <v>42</v>
      </c>
      <c r="D4902" t="s">
        <v>40</v>
      </c>
      <c r="E4902" s="103">
        <v>1.0113995427940872</v>
      </c>
      <c r="F4902" s="103">
        <v>677948</v>
      </c>
      <c r="G4902" s="103">
        <v>4</v>
      </c>
      <c r="H4902" t="s">
        <v>1078</v>
      </c>
      <c r="I4902" s="103"/>
    </row>
    <row r="4903" spans="1:9" x14ac:dyDescent="0.3">
      <c r="A4903" t="s">
        <v>6606</v>
      </c>
      <c r="B4903" t="s">
        <v>51</v>
      </c>
      <c r="C4903" t="s">
        <v>42</v>
      </c>
      <c r="D4903" t="s">
        <v>5064</v>
      </c>
      <c r="E4903" s="103">
        <v>1.0211333843578496</v>
      </c>
      <c r="F4903" s="103">
        <v>677948</v>
      </c>
      <c r="G4903" s="103">
        <v>4</v>
      </c>
      <c r="H4903" t="s">
        <v>1078</v>
      </c>
      <c r="I4903" s="103"/>
    </row>
    <row r="4904" spans="1:9" x14ac:dyDescent="0.3">
      <c r="A4904" t="s">
        <v>6607</v>
      </c>
      <c r="B4904" t="s">
        <v>51</v>
      </c>
      <c r="C4904" t="s">
        <v>42</v>
      </c>
      <c r="D4904" t="s">
        <v>5065</v>
      </c>
      <c r="E4904" s="103">
        <v>1.0115112440174465</v>
      </c>
      <c r="F4904" s="103">
        <v>677948</v>
      </c>
      <c r="G4904" s="103">
        <v>4</v>
      </c>
      <c r="H4904" t="s">
        <v>1078</v>
      </c>
      <c r="I4904" s="103"/>
    </row>
    <row r="4905" spans="1:9" x14ac:dyDescent="0.3">
      <c r="A4905" t="s">
        <v>6608</v>
      </c>
      <c r="B4905" t="s">
        <v>51</v>
      </c>
      <c r="C4905" t="s">
        <v>42</v>
      </c>
      <c r="D4905" t="s">
        <v>5066</v>
      </c>
      <c r="E4905" s="103">
        <v>1.0207790392999325</v>
      </c>
      <c r="F4905" s="103">
        <v>677948</v>
      </c>
      <c r="G4905" s="103">
        <v>4</v>
      </c>
      <c r="H4905" t="s">
        <v>1078</v>
      </c>
      <c r="I4905" s="103"/>
    </row>
    <row r="4906" spans="1:9" x14ac:dyDescent="0.3">
      <c r="A4906" t="s">
        <v>1342</v>
      </c>
      <c r="B4906" t="s">
        <v>51</v>
      </c>
      <c r="C4906" t="s">
        <v>42</v>
      </c>
      <c r="D4906" t="s">
        <v>42</v>
      </c>
      <c r="E4906" s="103">
        <v>1</v>
      </c>
      <c r="F4906" s="103">
        <v>677948</v>
      </c>
      <c r="G4906" s="103">
        <v>4</v>
      </c>
      <c r="H4906" t="s">
        <v>1078</v>
      </c>
      <c r="I4906" s="103"/>
    </row>
    <row r="4907" spans="1:9" x14ac:dyDescent="0.3">
      <c r="A4907" t="s">
        <v>2261</v>
      </c>
      <c r="B4907" t="s">
        <v>51</v>
      </c>
      <c r="C4907" t="s">
        <v>42</v>
      </c>
      <c r="D4907" t="s">
        <v>1763</v>
      </c>
      <c r="E4907" s="103">
        <v>1.0494145455991908</v>
      </c>
      <c r="F4907" s="103">
        <v>677948</v>
      </c>
      <c r="G4907" s="103">
        <v>4</v>
      </c>
      <c r="H4907" t="s">
        <v>1078</v>
      </c>
      <c r="I4907" s="103"/>
    </row>
    <row r="4908" spans="1:9" x14ac:dyDescent="0.3">
      <c r="A4908" t="s">
        <v>2262</v>
      </c>
      <c r="B4908" t="s">
        <v>51</v>
      </c>
      <c r="C4908" t="s">
        <v>42</v>
      </c>
      <c r="D4908" t="s">
        <v>1764</v>
      </c>
      <c r="E4908" s="103">
        <v>0.50432722564883425</v>
      </c>
      <c r="F4908" s="103">
        <v>677948</v>
      </c>
      <c r="G4908" s="103">
        <v>4</v>
      </c>
      <c r="H4908" t="s">
        <v>1078</v>
      </c>
      <c r="I4908" s="103"/>
    </row>
    <row r="4909" spans="1:9" x14ac:dyDescent="0.3">
      <c r="A4909" t="s">
        <v>1343</v>
      </c>
      <c r="B4909" t="s">
        <v>51</v>
      </c>
      <c r="C4909" t="s">
        <v>42</v>
      </c>
      <c r="D4909" t="s">
        <v>340</v>
      </c>
      <c r="E4909" s="103">
        <v>0.9834385255994651</v>
      </c>
      <c r="F4909" s="103">
        <v>677948</v>
      </c>
      <c r="G4909" s="103">
        <v>4</v>
      </c>
      <c r="H4909" t="s">
        <v>1078</v>
      </c>
      <c r="I4909" s="103"/>
    </row>
    <row r="4910" spans="1:9" x14ac:dyDescent="0.3">
      <c r="A4910" t="s">
        <v>1344</v>
      </c>
      <c r="B4910" t="s">
        <v>51</v>
      </c>
      <c r="C4910" t="s">
        <v>42</v>
      </c>
      <c r="D4910" t="s">
        <v>777</v>
      </c>
      <c r="E4910" s="103">
        <v>1.1166292441228209</v>
      </c>
      <c r="F4910" s="103">
        <v>677948</v>
      </c>
      <c r="G4910" s="103">
        <v>4</v>
      </c>
      <c r="H4910" t="s">
        <v>1078</v>
      </c>
      <c r="I4910" s="103"/>
    </row>
    <row r="4911" spans="1:9" x14ac:dyDescent="0.3">
      <c r="A4911" t="s">
        <v>539</v>
      </c>
      <c r="B4911" t="s">
        <v>44</v>
      </c>
      <c r="C4911" t="s">
        <v>42</v>
      </c>
      <c r="D4911" t="s">
        <v>777</v>
      </c>
      <c r="E4911" s="103">
        <v>0.41834329476597026</v>
      </c>
      <c r="F4911" s="103">
        <v>677948</v>
      </c>
      <c r="G4911" s="103">
        <v>4</v>
      </c>
      <c r="H4911" t="s">
        <v>54</v>
      </c>
      <c r="I4911" s="103"/>
    </row>
    <row r="4912" spans="1:9" x14ac:dyDescent="0.3">
      <c r="A4912" t="s">
        <v>540</v>
      </c>
      <c r="B4912" t="s">
        <v>45</v>
      </c>
      <c r="C4912" t="s">
        <v>42</v>
      </c>
      <c r="D4912" t="s">
        <v>777</v>
      </c>
      <c r="E4912" s="103">
        <v>3.5049640362352662E-2</v>
      </c>
      <c r="F4912" s="103">
        <v>677948</v>
      </c>
      <c r="G4912" s="103">
        <v>4</v>
      </c>
      <c r="H4912" t="s">
        <v>54</v>
      </c>
      <c r="I4912" s="103"/>
    </row>
    <row r="4913" spans="1:9" x14ac:dyDescent="0.3">
      <c r="A4913" t="s">
        <v>541</v>
      </c>
      <c r="B4913" t="s">
        <v>46</v>
      </c>
      <c r="C4913" t="s">
        <v>42</v>
      </c>
      <c r="D4913" t="s">
        <v>777</v>
      </c>
      <c r="E4913" s="103">
        <v>3.9605855345702544E-3</v>
      </c>
      <c r="F4913" s="103">
        <v>677948</v>
      </c>
      <c r="G4913" s="103">
        <v>4</v>
      </c>
      <c r="H4913" t="s">
        <v>54</v>
      </c>
      <c r="I4913" s="103"/>
    </row>
    <row r="4914" spans="1:9" x14ac:dyDescent="0.3">
      <c r="A4914" t="s">
        <v>1345</v>
      </c>
      <c r="B4914" t="s">
        <v>51</v>
      </c>
      <c r="C4914" t="s">
        <v>42</v>
      </c>
      <c r="D4914" t="s">
        <v>776</v>
      </c>
      <c r="E4914" s="103">
        <v>2.6619052183022447</v>
      </c>
      <c r="F4914" s="103">
        <v>677948</v>
      </c>
      <c r="G4914" s="103">
        <v>4</v>
      </c>
      <c r="H4914" t="s">
        <v>1078</v>
      </c>
      <c r="I4914" s="103"/>
    </row>
    <row r="4915" spans="1:9" x14ac:dyDescent="0.3">
      <c r="A4915" t="s">
        <v>543</v>
      </c>
      <c r="B4915" t="s">
        <v>44</v>
      </c>
      <c r="C4915" t="s">
        <v>42</v>
      </c>
      <c r="D4915" t="s">
        <v>776</v>
      </c>
      <c r="E4915" s="103">
        <v>0</v>
      </c>
      <c r="F4915" s="103">
        <v>677948</v>
      </c>
      <c r="G4915" s="103">
        <v>4</v>
      </c>
      <c r="H4915" t="s">
        <v>54</v>
      </c>
      <c r="I4915" s="103"/>
    </row>
    <row r="4916" spans="1:9" x14ac:dyDescent="0.3">
      <c r="A4916" t="s">
        <v>544</v>
      </c>
      <c r="B4916" t="s">
        <v>45</v>
      </c>
      <c r="C4916" t="s">
        <v>42</v>
      </c>
      <c r="D4916" t="s">
        <v>776</v>
      </c>
      <c r="E4916" s="103">
        <v>0</v>
      </c>
      <c r="F4916" s="103">
        <v>677948</v>
      </c>
      <c r="G4916" s="103">
        <v>4</v>
      </c>
      <c r="H4916" t="s">
        <v>54</v>
      </c>
      <c r="I4916" s="103"/>
    </row>
    <row r="4917" spans="1:9" x14ac:dyDescent="0.3">
      <c r="A4917" t="s">
        <v>545</v>
      </c>
      <c r="B4917" t="s">
        <v>46</v>
      </c>
      <c r="C4917" t="s">
        <v>42</v>
      </c>
      <c r="D4917" t="s">
        <v>776</v>
      </c>
      <c r="E4917" s="103">
        <v>0</v>
      </c>
      <c r="F4917" s="103">
        <v>677948</v>
      </c>
      <c r="G4917" s="103">
        <v>4</v>
      </c>
      <c r="H4917" t="s">
        <v>54</v>
      </c>
      <c r="I4917" s="103"/>
    </row>
    <row r="4918" spans="1:9" x14ac:dyDescent="0.3">
      <c r="A4918" t="s">
        <v>7697</v>
      </c>
      <c r="B4918" t="s">
        <v>51</v>
      </c>
      <c r="C4918" t="s">
        <v>58</v>
      </c>
      <c r="D4918" t="s">
        <v>40</v>
      </c>
      <c r="E4918" s="103">
        <v>5.6132322222222228</v>
      </c>
      <c r="F4918" s="103">
        <v>677948</v>
      </c>
      <c r="G4918" s="103">
        <v>4</v>
      </c>
      <c r="H4918" t="s">
        <v>1078</v>
      </c>
      <c r="I4918" s="103"/>
    </row>
    <row r="4919" spans="1:9" x14ac:dyDescent="0.3">
      <c r="A4919" t="s">
        <v>7698</v>
      </c>
      <c r="B4919" t="s">
        <v>51</v>
      </c>
      <c r="C4919" t="s">
        <v>58</v>
      </c>
      <c r="D4919" t="s">
        <v>5064</v>
      </c>
      <c r="E4919" s="103">
        <v>7.1744508948039796</v>
      </c>
      <c r="F4919" s="103">
        <v>677948</v>
      </c>
      <c r="G4919" s="103">
        <v>4</v>
      </c>
      <c r="H4919" t="s">
        <v>1078</v>
      </c>
      <c r="I4919" s="103"/>
    </row>
    <row r="4920" spans="1:9" x14ac:dyDescent="0.3">
      <c r="A4920" t="s">
        <v>7699</v>
      </c>
      <c r="B4920" t="s">
        <v>51</v>
      </c>
      <c r="C4920" t="s">
        <v>58</v>
      </c>
      <c r="D4920" t="s">
        <v>5065</v>
      </c>
      <c r="E4920" s="103">
        <v>7.1744508948039796</v>
      </c>
      <c r="F4920" s="103">
        <v>677948</v>
      </c>
      <c r="G4920" s="103">
        <v>4</v>
      </c>
      <c r="H4920" t="s">
        <v>1078</v>
      </c>
      <c r="I4920" s="103"/>
    </row>
    <row r="4921" spans="1:9" x14ac:dyDescent="0.3">
      <c r="A4921" t="s">
        <v>7700</v>
      </c>
      <c r="B4921" t="s">
        <v>51</v>
      </c>
      <c r="C4921" t="s">
        <v>58</v>
      </c>
      <c r="D4921" t="s">
        <v>5066</v>
      </c>
      <c r="E4921" s="103">
        <v>7.1744508948039796</v>
      </c>
      <c r="F4921" s="103">
        <v>677948</v>
      </c>
      <c r="G4921" s="103">
        <v>4</v>
      </c>
      <c r="H4921" t="s">
        <v>1078</v>
      </c>
      <c r="I4921" s="103"/>
    </row>
    <row r="4922" spans="1:9" x14ac:dyDescent="0.3">
      <c r="A4922" t="s">
        <v>7701</v>
      </c>
      <c r="B4922" t="s">
        <v>51</v>
      </c>
      <c r="C4922" t="s">
        <v>58</v>
      </c>
      <c r="D4922" t="s">
        <v>42</v>
      </c>
      <c r="E4922" s="103">
        <v>7.1744508948039796</v>
      </c>
      <c r="F4922" s="103">
        <v>677948</v>
      </c>
      <c r="G4922" s="103">
        <v>4</v>
      </c>
      <c r="H4922" t="s">
        <v>1078</v>
      </c>
      <c r="I4922" s="103"/>
    </row>
    <row r="4923" spans="1:9" x14ac:dyDescent="0.3">
      <c r="A4923" t="s">
        <v>7702</v>
      </c>
      <c r="B4923" t="s">
        <v>51</v>
      </c>
      <c r="C4923" t="s">
        <v>58</v>
      </c>
      <c r="D4923" t="s">
        <v>1763</v>
      </c>
      <c r="E4923" s="103">
        <v>8.4537786757283371</v>
      </c>
      <c r="F4923" s="103">
        <v>677948</v>
      </c>
      <c r="G4923" s="103">
        <v>4</v>
      </c>
      <c r="H4923" t="s">
        <v>1078</v>
      </c>
      <c r="I4923" s="103"/>
    </row>
    <row r="4924" spans="1:9" x14ac:dyDescent="0.3">
      <c r="A4924" t="s">
        <v>7703</v>
      </c>
      <c r="B4924" t="s">
        <v>51</v>
      </c>
      <c r="C4924" t="s">
        <v>58</v>
      </c>
      <c r="D4924" t="s">
        <v>1764</v>
      </c>
      <c r="E4924" s="103">
        <v>8.4537786757283371</v>
      </c>
      <c r="F4924" s="103">
        <v>677948</v>
      </c>
      <c r="G4924" s="103">
        <v>4</v>
      </c>
      <c r="H4924" t="s">
        <v>1078</v>
      </c>
      <c r="I4924" s="103"/>
    </row>
    <row r="4925" spans="1:9" x14ac:dyDescent="0.3">
      <c r="A4925" t="s">
        <v>7704</v>
      </c>
      <c r="B4925" t="s">
        <v>51</v>
      </c>
      <c r="C4925" t="s">
        <v>58</v>
      </c>
      <c r="D4925" t="s">
        <v>340</v>
      </c>
      <c r="E4925" s="103">
        <v>0.60276319164802394</v>
      </c>
      <c r="F4925" s="103">
        <v>677948</v>
      </c>
      <c r="G4925" s="103">
        <v>4</v>
      </c>
      <c r="H4925" t="s">
        <v>1078</v>
      </c>
      <c r="I4925" s="103"/>
    </row>
    <row r="4926" spans="1:9" x14ac:dyDescent="0.3">
      <c r="A4926" t="s">
        <v>7705</v>
      </c>
      <c r="B4926" t="s">
        <v>51</v>
      </c>
      <c r="C4926" t="s">
        <v>58</v>
      </c>
      <c r="D4926" t="s">
        <v>777</v>
      </c>
      <c r="E4926" s="103">
        <v>5.3414884486381311</v>
      </c>
      <c r="F4926" s="103">
        <v>677948</v>
      </c>
      <c r="G4926" s="103">
        <v>4</v>
      </c>
      <c r="H4926" t="s">
        <v>1078</v>
      </c>
      <c r="I4926" s="103"/>
    </row>
    <row r="4927" spans="1:9" x14ac:dyDescent="0.3">
      <c r="A4927" t="s">
        <v>7706</v>
      </c>
      <c r="B4927" t="s">
        <v>51</v>
      </c>
      <c r="C4927" t="s">
        <v>58</v>
      </c>
      <c r="D4927" t="s">
        <v>776</v>
      </c>
      <c r="E4927" s="103">
        <v>14.326305329121963</v>
      </c>
      <c r="F4927" s="103">
        <v>677948</v>
      </c>
      <c r="G4927" s="103">
        <v>4</v>
      </c>
      <c r="H4927" t="s">
        <v>1078</v>
      </c>
      <c r="I4927" s="103"/>
    </row>
    <row r="4928" spans="1:9" x14ac:dyDescent="0.3">
      <c r="A4928" t="s">
        <v>8854</v>
      </c>
      <c r="B4928" t="s">
        <v>47</v>
      </c>
      <c r="C4928" t="s">
        <v>8750</v>
      </c>
      <c r="D4928" t="s">
        <v>54</v>
      </c>
      <c r="E4928" s="103">
        <v>677948</v>
      </c>
      <c r="F4928" s="103">
        <v>677948</v>
      </c>
      <c r="G4928" s="103">
        <v>4</v>
      </c>
      <c r="H4928" t="s">
        <v>54</v>
      </c>
      <c r="I4928" s="103"/>
    </row>
    <row r="4929" spans="1:9" x14ac:dyDescent="0.3">
      <c r="A4929" t="s">
        <v>8855</v>
      </c>
      <c r="B4929" t="s">
        <v>48</v>
      </c>
      <c r="C4929" t="s">
        <v>8750</v>
      </c>
      <c r="D4929" t="s">
        <v>54</v>
      </c>
      <c r="E4929" s="103">
        <v>17239504862.482666</v>
      </c>
      <c r="F4929" s="103">
        <v>677948</v>
      </c>
      <c r="G4929" s="103">
        <v>4</v>
      </c>
      <c r="H4929" t="s">
        <v>54</v>
      </c>
      <c r="I4929" s="103"/>
    </row>
    <row r="4930" spans="1:9" x14ac:dyDescent="0.3">
      <c r="A4930" t="s">
        <v>8856</v>
      </c>
      <c r="B4930" t="s">
        <v>49</v>
      </c>
      <c r="C4930" t="s">
        <v>8750</v>
      </c>
      <c r="D4930" t="s">
        <v>54</v>
      </c>
      <c r="E4930" s="103">
        <v>1</v>
      </c>
      <c r="F4930" s="103">
        <v>677948</v>
      </c>
      <c r="G4930" s="103">
        <v>4</v>
      </c>
      <c r="H4930" t="s">
        <v>54</v>
      </c>
      <c r="I4930" s="103"/>
    </row>
    <row r="4931" spans="1:9" x14ac:dyDescent="0.3">
      <c r="A4931" t="s">
        <v>8857</v>
      </c>
      <c r="B4931" t="s">
        <v>50</v>
      </c>
      <c r="C4931" t="s">
        <v>8750</v>
      </c>
      <c r="D4931" t="s">
        <v>54</v>
      </c>
      <c r="E4931" s="103">
        <v>25428.948625090223</v>
      </c>
      <c r="F4931" s="103">
        <v>677948</v>
      </c>
      <c r="G4931" s="103">
        <v>4</v>
      </c>
      <c r="H4931" t="s">
        <v>54</v>
      </c>
      <c r="I4931" s="103"/>
    </row>
    <row r="4932" spans="1:9" x14ac:dyDescent="0.3">
      <c r="A4932" t="s">
        <v>2263</v>
      </c>
      <c r="B4932" t="s">
        <v>49</v>
      </c>
      <c r="C4932" t="s">
        <v>1763</v>
      </c>
      <c r="D4932" t="s">
        <v>54</v>
      </c>
      <c r="E4932" s="103">
        <v>1</v>
      </c>
      <c r="F4932" s="103">
        <v>677948</v>
      </c>
      <c r="G4932" s="103">
        <v>4</v>
      </c>
      <c r="H4932" t="s">
        <v>54</v>
      </c>
      <c r="I4932" s="103"/>
    </row>
    <row r="4933" spans="1:9" x14ac:dyDescent="0.3">
      <c r="A4933" t="s">
        <v>2264</v>
      </c>
      <c r="B4933" t="s">
        <v>50</v>
      </c>
      <c r="C4933" t="s">
        <v>1763</v>
      </c>
      <c r="D4933" t="s">
        <v>54</v>
      </c>
      <c r="E4933" s="103">
        <v>574883.86970308225</v>
      </c>
      <c r="F4933" s="103">
        <v>677948</v>
      </c>
      <c r="G4933" s="103">
        <v>4</v>
      </c>
      <c r="H4933" t="s">
        <v>54</v>
      </c>
      <c r="I4933" s="103"/>
    </row>
    <row r="4934" spans="1:9" x14ac:dyDescent="0.3">
      <c r="A4934" t="s">
        <v>2265</v>
      </c>
      <c r="B4934" t="s">
        <v>51</v>
      </c>
      <c r="C4934" t="s">
        <v>1763</v>
      </c>
      <c r="D4934" t="s">
        <v>40</v>
      </c>
      <c r="E4934" s="103">
        <v>0.96540239191254396</v>
      </c>
      <c r="F4934" s="103">
        <v>677948</v>
      </c>
      <c r="G4934" s="103">
        <v>4</v>
      </c>
      <c r="H4934" t="s">
        <v>1078</v>
      </c>
      <c r="I4934" s="103"/>
    </row>
    <row r="4935" spans="1:9" x14ac:dyDescent="0.3">
      <c r="A4935" t="s">
        <v>6609</v>
      </c>
      <c r="B4935" t="s">
        <v>51</v>
      </c>
      <c r="C4935" t="s">
        <v>1763</v>
      </c>
      <c r="D4935" t="s">
        <v>5064</v>
      </c>
      <c r="E4935" s="103">
        <v>0.97471209293613914</v>
      </c>
      <c r="F4935" s="103">
        <v>677948</v>
      </c>
      <c r="G4935" s="103">
        <v>4</v>
      </c>
      <c r="H4935" t="s">
        <v>1078</v>
      </c>
      <c r="I4935" s="103"/>
    </row>
    <row r="4936" spans="1:9" x14ac:dyDescent="0.3">
      <c r="A4936" t="s">
        <v>6610</v>
      </c>
      <c r="B4936" t="s">
        <v>51</v>
      </c>
      <c r="C4936" t="s">
        <v>1763</v>
      </c>
      <c r="D4936" t="s">
        <v>5065</v>
      </c>
      <c r="E4936" s="103">
        <v>0.96549718915915073</v>
      </c>
      <c r="F4936" s="103">
        <v>677948</v>
      </c>
      <c r="G4936" s="103">
        <v>4</v>
      </c>
      <c r="H4936" t="s">
        <v>1078</v>
      </c>
      <c r="I4936" s="103"/>
    </row>
    <row r="4937" spans="1:9" x14ac:dyDescent="0.3">
      <c r="A4937" t="s">
        <v>6611</v>
      </c>
      <c r="B4937" t="s">
        <v>51</v>
      </c>
      <c r="C4937" t="s">
        <v>1763</v>
      </c>
      <c r="D4937" t="s">
        <v>5066</v>
      </c>
      <c r="E4937" s="103">
        <v>0.97437812410531499</v>
      </c>
      <c r="F4937" s="103">
        <v>677948</v>
      </c>
      <c r="G4937" s="103">
        <v>4</v>
      </c>
      <c r="H4937" t="s">
        <v>1078</v>
      </c>
      <c r="I4937" s="103"/>
    </row>
    <row r="4938" spans="1:9" x14ac:dyDescent="0.3">
      <c r="A4938" t="s">
        <v>2266</v>
      </c>
      <c r="B4938" t="s">
        <v>51</v>
      </c>
      <c r="C4938" t="s">
        <v>1763</v>
      </c>
      <c r="D4938" t="s">
        <v>42</v>
      </c>
      <c r="E4938" s="103">
        <v>0.95444951219051621</v>
      </c>
      <c r="F4938" s="103">
        <v>677948</v>
      </c>
      <c r="G4938" s="103">
        <v>4</v>
      </c>
      <c r="H4938" t="s">
        <v>1078</v>
      </c>
      <c r="I4938" s="103"/>
    </row>
    <row r="4939" spans="1:9" x14ac:dyDescent="0.3">
      <c r="A4939" t="s">
        <v>2267</v>
      </c>
      <c r="B4939" t="s">
        <v>51</v>
      </c>
      <c r="C4939" t="s">
        <v>1763</v>
      </c>
      <c r="D4939" t="s">
        <v>1763</v>
      </c>
      <c r="E4939" s="103">
        <v>1</v>
      </c>
      <c r="F4939" s="103">
        <v>677948</v>
      </c>
      <c r="G4939" s="103">
        <v>4</v>
      </c>
      <c r="H4939" t="s">
        <v>1078</v>
      </c>
      <c r="I4939" s="103"/>
    </row>
    <row r="4940" spans="1:9" x14ac:dyDescent="0.3">
      <c r="A4940" t="s">
        <v>2268</v>
      </c>
      <c r="B4940" t="s">
        <v>51</v>
      </c>
      <c r="C4940" t="s">
        <v>1763</v>
      </c>
      <c r="D4940" t="s">
        <v>1764</v>
      </c>
      <c r="E4940" s="103">
        <v>0.47938014748534979</v>
      </c>
      <c r="F4940" s="103">
        <v>677948</v>
      </c>
      <c r="G4940" s="103">
        <v>4</v>
      </c>
      <c r="H4940" t="s">
        <v>1078</v>
      </c>
      <c r="I4940" s="103"/>
    </row>
    <row r="4941" spans="1:9" x14ac:dyDescent="0.3">
      <c r="A4941" t="s">
        <v>2269</v>
      </c>
      <c r="B4941" t="s">
        <v>51</v>
      </c>
      <c r="C4941" t="s">
        <v>1763</v>
      </c>
      <c r="D4941" t="s">
        <v>340</v>
      </c>
      <c r="E4941" s="103">
        <v>0.93934428842478324</v>
      </c>
      <c r="F4941" s="103">
        <v>677948</v>
      </c>
      <c r="G4941" s="103">
        <v>4</v>
      </c>
      <c r="H4941" t="s">
        <v>1078</v>
      </c>
      <c r="I4941" s="103"/>
    </row>
    <row r="4942" spans="1:9" x14ac:dyDescent="0.3">
      <c r="A4942" t="s">
        <v>2270</v>
      </c>
      <c r="B4942" t="s">
        <v>51</v>
      </c>
      <c r="C4942" t="s">
        <v>1763</v>
      </c>
      <c r="D4942" t="s">
        <v>777</v>
      </c>
      <c r="E4942" s="103">
        <v>1.0648375169841586</v>
      </c>
      <c r="F4942" s="103">
        <v>677948</v>
      </c>
      <c r="G4942" s="103">
        <v>4</v>
      </c>
      <c r="H4942" t="s">
        <v>1078</v>
      </c>
      <c r="I4942" s="103"/>
    </row>
    <row r="4943" spans="1:9" x14ac:dyDescent="0.3">
      <c r="A4943" t="s">
        <v>2271</v>
      </c>
      <c r="B4943" t="s">
        <v>44</v>
      </c>
      <c r="C4943" t="s">
        <v>1763</v>
      </c>
      <c r="D4943" t="s">
        <v>777</v>
      </c>
      <c r="E4943" s="103">
        <v>0.49748505785104463</v>
      </c>
      <c r="F4943" s="103">
        <v>677948</v>
      </c>
      <c r="G4943" s="103">
        <v>4</v>
      </c>
      <c r="H4943" t="s">
        <v>54</v>
      </c>
      <c r="I4943" s="103"/>
    </row>
    <row r="4944" spans="1:9" x14ac:dyDescent="0.3">
      <c r="A4944" t="s">
        <v>2272</v>
      </c>
      <c r="B4944" t="s">
        <v>45</v>
      </c>
      <c r="C4944" t="s">
        <v>1763</v>
      </c>
      <c r="D4944" t="s">
        <v>777</v>
      </c>
      <c r="E4944" s="103">
        <v>5.4109867463109015E-2</v>
      </c>
      <c r="F4944" s="103">
        <v>677948</v>
      </c>
      <c r="G4944" s="103">
        <v>4</v>
      </c>
      <c r="H4944" t="s">
        <v>54</v>
      </c>
      <c r="I4944" s="103"/>
    </row>
    <row r="4945" spans="1:9" x14ac:dyDescent="0.3">
      <c r="A4945" t="s">
        <v>2273</v>
      </c>
      <c r="B4945" t="s">
        <v>46</v>
      </c>
      <c r="C4945" t="s">
        <v>1763</v>
      </c>
      <c r="D4945" t="s">
        <v>777</v>
      </c>
      <c r="E4945" s="103">
        <v>7.7578979745867782E-3</v>
      </c>
      <c r="F4945" s="103">
        <v>677948</v>
      </c>
      <c r="G4945" s="103">
        <v>4</v>
      </c>
      <c r="H4945" t="s">
        <v>54</v>
      </c>
      <c r="I4945" s="103"/>
    </row>
    <row r="4946" spans="1:9" x14ac:dyDescent="0.3">
      <c r="A4946" t="s">
        <v>2274</v>
      </c>
      <c r="B4946" t="s">
        <v>51</v>
      </c>
      <c r="C4946" t="s">
        <v>1763</v>
      </c>
      <c r="D4946" t="s">
        <v>776</v>
      </c>
      <c r="E4946" s="103">
        <v>2.5402667039517848</v>
      </c>
      <c r="F4946" s="103">
        <v>677948</v>
      </c>
      <c r="G4946" s="103">
        <v>4</v>
      </c>
      <c r="H4946" t="s">
        <v>1078</v>
      </c>
      <c r="I4946" s="103"/>
    </row>
    <row r="4947" spans="1:9" x14ac:dyDescent="0.3">
      <c r="A4947" t="s">
        <v>2275</v>
      </c>
      <c r="B4947" t="s">
        <v>44</v>
      </c>
      <c r="C4947" t="s">
        <v>1763</v>
      </c>
      <c r="D4947" t="s">
        <v>776</v>
      </c>
      <c r="E4947" s="103">
        <v>0</v>
      </c>
      <c r="F4947" s="103">
        <v>677948</v>
      </c>
      <c r="G4947" s="103">
        <v>4</v>
      </c>
      <c r="H4947" t="s">
        <v>54</v>
      </c>
      <c r="I4947" s="103"/>
    </row>
    <row r="4948" spans="1:9" x14ac:dyDescent="0.3">
      <c r="A4948" t="s">
        <v>2276</v>
      </c>
      <c r="B4948" t="s">
        <v>45</v>
      </c>
      <c r="C4948" t="s">
        <v>1763</v>
      </c>
      <c r="D4948" t="s">
        <v>776</v>
      </c>
      <c r="E4948" s="103">
        <v>0</v>
      </c>
      <c r="F4948" s="103">
        <v>677948</v>
      </c>
      <c r="G4948" s="103">
        <v>4</v>
      </c>
      <c r="H4948" t="s">
        <v>54</v>
      </c>
      <c r="I4948" s="103"/>
    </row>
    <row r="4949" spans="1:9" x14ac:dyDescent="0.3">
      <c r="A4949" t="s">
        <v>2277</v>
      </c>
      <c r="B4949" t="s">
        <v>46</v>
      </c>
      <c r="C4949" t="s">
        <v>1763</v>
      </c>
      <c r="D4949" t="s">
        <v>776</v>
      </c>
      <c r="E4949" s="103">
        <v>0</v>
      </c>
      <c r="F4949" s="103">
        <v>677948</v>
      </c>
      <c r="G4949" s="103">
        <v>4</v>
      </c>
      <c r="H4949" t="s">
        <v>54</v>
      </c>
      <c r="I4949" s="103"/>
    </row>
    <row r="4950" spans="1:9" x14ac:dyDescent="0.3">
      <c r="A4950" t="s">
        <v>2278</v>
      </c>
      <c r="B4950" t="s">
        <v>49</v>
      </c>
      <c r="C4950" t="s">
        <v>1764</v>
      </c>
      <c r="D4950" t="s">
        <v>54</v>
      </c>
      <c r="E4950" s="103">
        <v>1</v>
      </c>
      <c r="F4950" s="103">
        <v>677948</v>
      </c>
      <c r="G4950" s="103">
        <v>4</v>
      </c>
      <c r="H4950" t="s">
        <v>54</v>
      </c>
      <c r="I4950" s="103"/>
    </row>
    <row r="4951" spans="1:9" x14ac:dyDescent="0.3">
      <c r="A4951" t="s">
        <v>2279</v>
      </c>
      <c r="B4951" t="s">
        <v>50</v>
      </c>
      <c r="C4951" t="s">
        <v>1764</v>
      </c>
      <c r="D4951" t="s">
        <v>54</v>
      </c>
      <c r="E4951" s="103">
        <v>1378067.5950683751</v>
      </c>
      <c r="F4951" s="103">
        <v>677948</v>
      </c>
      <c r="G4951" s="103">
        <v>4</v>
      </c>
      <c r="H4951" t="s">
        <v>54</v>
      </c>
      <c r="I4951" s="103"/>
    </row>
    <row r="4952" spans="1:9" x14ac:dyDescent="0.3">
      <c r="A4952" t="s">
        <v>2280</v>
      </c>
      <c r="B4952" t="s">
        <v>51</v>
      </c>
      <c r="C4952" t="s">
        <v>1764</v>
      </c>
      <c r="D4952" t="s">
        <v>40</v>
      </c>
      <c r="E4952" s="103">
        <v>2.3215623099759557</v>
      </c>
      <c r="F4952" s="103">
        <v>677948</v>
      </c>
      <c r="G4952" s="103">
        <v>4</v>
      </c>
      <c r="H4952" t="s">
        <v>1078</v>
      </c>
      <c r="I4952" s="103"/>
    </row>
    <row r="4953" spans="1:9" x14ac:dyDescent="0.3">
      <c r="A4953" t="s">
        <v>6612</v>
      </c>
      <c r="B4953" t="s">
        <v>51</v>
      </c>
      <c r="C4953" t="s">
        <v>1764</v>
      </c>
      <c r="D4953" t="s">
        <v>5064</v>
      </c>
      <c r="E4953" s="103">
        <v>2.3496783737660611</v>
      </c>
      <c r="F4953" s="103">
        <v>677948</v>
      </c>
      <c r="G4953" s="103">
        <v>4</v>
      </c>
      <c r="H4953" t="s">
        <v>1078</v>
      </c>
      <c r="I4953" s="103"/>
    </row>
    <row r="4954" spans="1:9" x14ac:dyDescent="0.3">
      <c r="A4954" t="s">
        <v>6613</v>
      </c>
      <c r="B4954" t="s">
        <v>51</v>
      </c>
      <c r="C4954" t="s">
        <v>1764</v>
      </c>
      <c r="D4954" t="s">
        <v>5065</v>
      </c>
      <c r="E4954" s="103">
        <v>2.3216571072225625</v>
      </c>
      <c r="F4954" s="103">
        <v>677948</v>
      </c>
      <c r="G4954" s="103">
        <v>4</v>
      </c>
      <c r="H4954" t="s">
        <v>1078</v>
      </c>
      <c r="I4954" s="103"/>
    </row>
    <row r="4955" spans="1:9" x14ac:dyDescent="0.3">
      <c r="A4955" t="s">
        <v>6614</v>
      </c>
      <c r="B4955" t="s">
        <v>51</v>
      </c>
      <c r="C4955" t="s">
        <v>1764</v>
      </c>
      <c r="D4955" t="s">
        <v>5066</v>
      </c>
      <c r="E4955" s="103">
        <v>2.3489586790520431</v>
      </c>
      <c r="F4955" s="103">
        <v>677948</v>
      </c>
      <c r="G4955" s="103">
        <v>4</v>
      </c>
      <c r="H4955" t="s">
        <v>1078</v>
      </c>
      <c r="I4955" s="103"/>
    </row>
    <row r="4956" spans="1:9" x14ac:dyDescent="0.3">
      <c r="A4956" t="s">
        <v>2281</v>
      </c>
      <c r="B4956" t="s">
        <v>51</v>
      </c>
      <c r="C4956" t="s">
        <v>1764</v>
      </c>
      <c r="D4956" t="s">
        <v>42</v>
      </c>
      <c r="E4956" s="103">
        <v>2.2855628714948679</v>
      </c>
      <c r="F4956" s="103">
        <v>677948</v>
      </c>
      <c r="G4956" s="103">
        <v>4</v>
      </c>
      <c r="H4956" t="s">
        <v>1078</v>
      </c>
      <c r="I4956" s="103"/>
    </row>
    <row r="4957" spans="1:9" x14ac:dyDescent="0.3">
      <c r="A4957" t="s">
        <v>2282</v>
      </c>
      <c r="B4957" t="s">
        <v>51</v>
      </c>
      <c r="C4957" t="s">
        <v>1764</v>
      </c>
      <c r="D4957" t="s">
        <v>1763</v>
      </c>
      <c r="E4957" s="103">
        <v>2.3892379719074222</v>
      </c>
      <c r="F4957" s="103">
        <v>677948</v>
      </c>
      <c r="G4957" s="103">
        <v>4</v>
      </c>
      <c r="H4957" t="s">
        <v>1078</v>
      </c>
      <c r="I4957" s="103"/>
    </row>
    <row r="4958" spans="1:9" x14ac:dyDescent="0.3">
      <c r="A4958" t="s">
        <v>2283</v>
      </c>
      <c r="B4958" t="s">
        <v>51</v>
      </c>
      <c r="C4958" t="s">
        <v>1764</v>
      </c>
      <c r="D4958" t="s">
        <v>1764</v>
      </c>
      <c r="E4958" s="103">
        <v>1</v>
      </c>
      <c r="F4958" s="103">
        <v>677948</v>
      </c>
      <c r="G4958" s="103">
        <v>4</v>
      </c>
      <c r="H4958" t="s">
        <v>1078</v>
      </c>
      <c r="I4958" s="103"/>
    </row>
    <row r="4959" spans="1:9" x14ac:dyDescent="0.3">
      <c r="A4959" t="s">
        <v>2284</v>
      </c>
      <c r="B4959" t="s">
        <v>51</v>
      </c>
      <c r="C4959" t="s">
        <v>1764</v>
      </c>
      <c r="D4959" t="s">
        <v>340</v>
      </c>
      <c r="E4959" s="103">
        <v>2.2693282314886662</v>
      </c>
      <c r="F4959" s="103">
        <v>677948</v>
      </c>
      <c r="G4959" s="103">
        <v>4</v>
      </c>
      <c r="H4959" t="s">
        <v>1078</v>
      </c>
      <c r="I4959" s="103"/>
    </row>
    <row r="4960" spans="1:9" x14ac:dyDescent="0.3">
      <c r="A4960" t="s">
        <v>2285</v>
      </c>
      <c r="B4960" t="s">
        <v>51</v>
      </c>
      <c r="C4960" t="s">
        <v>1764</v>
      </c>
      <c r="D4960" t="s">
        <v>777</v>
      </c>
      <c r="E4960" s="103">
        <v>2.5328785201925776</v>
      </c>
      <c r="F4960" s="103">
        <v>677948</v>
      </c>
      <c r="G4960" s="103">
        <v>4</v>
      </c>
      <c r="H4960" t="s">
        <v>1078</v>
      </c>
      <c r="I4960" s="103"/>
    </row>
    <row r="4961" spans="1:9" x14ac:dyDescent="0.3">
      <c r="A4961" t="s">
        <v>2286</v>
      </c>
      <c r="B4961" t="s">
        <v>44</v>
      </c>
      <c r="C4961" t="s">
        <v>1764</v>
      </c>
      <c r="D4961" t="s">
        <v>777</v>
      </c>
      <c r="E4961" s="103">
        <v>5.6936520205089474E-3</v>
      </c>
      <c r="F4961" s="103">
        <v>677948</v>
      </c>
      <c r="G4961" s="103">
        <v>4</v>
      </c>
      <c r="H4961" t="s">
        <v>54</v>
      </c>
      <c r="I4961" s="103"/>
    </row>
    <row r="4962" spans="1:9" x14ac:dyDescent="0.3">
      <c r="A4962" t="s">
        <v>2287</v>
      </c>
      <c r="B4962" t="s">
        <v>45</v>
      </c>
      <c r="C4962" t="s">
        <v>1764</v>
      </c>
      <c r="D4962" t="s">
        <v>777</v>
      </c>
      <c r="E4962" s="103">
        <v>5.7141600698886711E-4</v>
      </c>
      <c r="F4962" s="103">
        <v>677948</v>
      </c>
      <c r="G4962" s="103">
        <v>4</v>
      </c>
      <c r="H4962" t="s">
        <v>54</v>
      </c>
      <c r="I4962" s="103"/>
    </row>
    <row r="4963" spans="1:9" x14ac:dyDescent="0.3">
      <c r="A4963" t="s">
        <v>2288</v>
      </c>
      <c r="B4963" t="s">
        <v>46</v>
      </c>
      <c r="C4963" t="s">
        <v>1764</v>
      </c>
      <c r="D4963" t="s">
        <v>777</v>
      </c>
      <c r="E4963" s="103">
        <v>1.2034374523352875E-4</v>
      </c>
      <c r="F4963" s="103">
        <v>677948</v>
      </c>
      <c r="G4963" s="103">
        <v>4</v>
      </c>
      <c r="H4963" t="s">
        <v>54</v>
      </c>
      <c r="I4963" s="103"/>
    </row>
    <row r="4964" spans="1:9" x14ac:dyDescent="0.3">
      <c r="A4964" t="s">
        <v>2289</v>
      </c>
      <c r="B4964" t="s">
        <v>51</v>
      </c>
      <c r="C4964" t="s">
        <v>1764</v>
      </c>
      <c r="D4964" t="s">
        <v>776</v>
      </c>
      <c r="E4964" s="103">
        <v>6.0771442317752378</v>
      </c>
      <c r="F4964" s="103">
        <v>677948</v>
      </c>
      <c r="G4964" s="103">
        <v>4</v>
      </c>
      <c r="H4964" t="s">
        <v>1078</v>
      </c>
      <c r="I4964" s="103"/>
    </row>
    <row r="4965" spans="1:9" x14ac:dyDescent="0.3">
      <c r="A4965" t="s">
        <v>2290</v>
      </c>
      <c r="B4965" t="s">
        <v>44</v>
      </c>
      <c r="C4965" t="s">
        <v>1764</v>
      </c>
      <c r="D4965" t="s">
        <v>776</v>
      </c>
      <c r="E4965" s="103">
        <v>0</v>
      </c>
      <c r="F4965" s="103">
        <v>677948</v>
      </c>
      <c r="G4965" s="103">
        <v>4</v>
      </c>
      <c r="H4965" t="s">
        <v>54</v>
      </c>
      <c r="I4965" s="103"/>
    </row>
    <row r="4966" spans="1:9" x14ac:dyDescent="0.3">
      <c r="A4966" t="s">
        <v>2291</v>
      </c>
      <c r="B4966" t="s">
        <v>45</v>
      </c>
      <c r="C4966" t="s">
        <v>1764</v>
      </c>
      <c r="D4966" t="s">
        <v>776</v>
      </c>
      <c r="E4966" s="103">
        <v>0</v>
      </c>
      <c r="F4966" s="103">
        <v>677948</v>
      </c>
      <c r="G4966" s="103">
        <v>4</v>
      </c>
      <c r="H4966" t="s">
        <v>54</v>
      </c>
      <c r="I4966" s="103"/>
    </row>
    <row r="4967" spans="1:9" x14ac:dyDescent="0.3">
      <c r="A4967" t="s">
        <v>2292</v>
      </c>
      <c r="B4967" t="s">
        <v>46</v>
      </c>
      <c r="C4967" t="s">
        <v>1764</v>
      </c>
      <c r="D4967" t="s">
        <v>776</v>
      </c>
      <c r="E4967" s="103">
        <v>0</v>
      </c>
      <c r="F4967" s="103">
        <v>677948</v>
      </c>
      <c r="G4967" s="103">
        <v>4</v>
      </c>
      <c r="H4967" t="s">
        <v>54</v>
      </c>
      <c r="I4967" s="103"/>
    </row>
    <row r="4968" spans="1:9" x14ac:dyDescent="0.3">
      <c r="A4968" t="s">
        <v>406</v>
      </c>
      <c r="B4968" t="s">
        <v>49</v>
      </c>
      <c r="C4968" t="s">
        <v>340</v>
      </c>
      <c r="D4968" t="s">
        <v>54</v>
      </c>
      <c r="E4968" s="103">
        <v>1</v>
      </c>
      <c r="F4968" s="103">
        <v>677948</v>
      </c>
      <c r="G4968" s="103">
        <v>4</v>
      </c>
      <c r="H4968" t="s">
        <v>54</v>
      </c>
      <c r="I4968" s="103"/>
    </row>
    <row r="4969" spans="1:9" x14ac:dyDescent="0.3">
      <c r="A4969" t="s">
        <v>407</v>
      </c>
      <c r="B4969" t="s">
        <v>50</v>
      </c>
      <c r="C4969" t="s">
        <v>340</v>
      </c>
      <c r="D4969" t="s">
        <v>54</v>
      </c>
      <c r="E4969" s="103">
        <v>619751.83252502163</v>
      </c>
      <c r="F4969" s="103">
        <v>677948</v>
      </c>
      <c r="G4969" s="103">
        <v>4</v>
      </c>
      <c r="H4969" t="s">
        <v>54</v>
      </c>
      <c r="I4969" s="103"/>
    </row>
    <row r="4970" spans="1:9" x14ac:dyDescent="0.3">
      <c r="A4970" t="s">
        <v>1346</v>
      </c>
      <c r="B4970" t="s">
        <v>51</v>
      </c>
      <c r="C4970" t="s">
        <v>340</v>
      </c>
      <c r="D4970" t="s">
        <v>40</v>
      </c>
      <c r="E4970" s="103">
        <v>1.04084239776263</v>
      </c>
      <c r="F4970" s="103">
        <v>677948</v>
      </c>
      <c r="G4970" s="103">
        <v>4</v>
      </c>
      <c r="H4970" t="s">
        <v>1078</v>
      </c>
      <c r="I4970" s="103"/>
    </row>
    <row r="4971" spans="1:9" x14ac:dyDescent="0.3">
      <c r="A4971" t="s">
        <v>6615</v>
      </c>
      <c r="B4971" t="s">
        <v>51</v>
      </c>
      <c r="C4971" t="s">
        <v>340</v>
      </c>
      <c r="D4971" t="s">
        <v>5064</v>
      </c>
      <c r="E4971" s="103">
        <v>1.0519098827302731</v>
      </c>
      <c r="F4971" s="103">
        <v>677948</v>
      </c>
      <c r="G4971" s="103">
        <v>4</v>
      </c>
      <c r="H4971" t="s">
        <v>1078</v>
      </c>
      <c r="I4971" s="103"/>
    </row>
    <row r="4972" spans="1:9" x14ac:dyDescent="0.3">
      <c r="A4972" t="s">
        <v>6616</v>
      </c>
      <c r="B4972" t="s">
        <v>51</v>
      </c>
      <c r="C4972" t="s">
        <v>340</v>
      </c>
      <c r="D4972" t="s">
        <v>5065</v>
      </c>
      <c r="E4972" s="103">
        <v>1.0421719330643628</v>
      </c>
      <c r="F4972" s="103">
        <v>677948</v>
      </c>
      <c r="G4972" s="103">
        <v>4</v>
      </c>
      <c r="H4972" t="s">
        <v>1078</v>
      </c>
      <c r="I4972" s="103"/>
    </row>
    <row r="4973" spans="1:9" x14ac:dyDescent="0.3">
      <c r="A4973" t="s">
        <v>6617</v>
      </c>
      <c r="B4973" t="s">
        <v>51</v>
      </c>
      <c r="C4973" t="s">
        <v>340</v>
      </c>
      <c r="D4973" t="s">
        <v>5066</v>
      </c>
      <c r="E4973" s="103">
        <v>1.0515476442814384</v>
      </c>
      <c r="F4973" s="103">
        <v>677948</v>
      </c>
      <c r="G4973" s="103">
        <v>4</v>
      </c>
      <c r="H4973" t="s">
        <v>1078</v>
      </c>
      <c r="I4973" s="103"/>
    </row>
    <row r="4974" spans="1:9" x14ac:dyDescent="0.3">
      <c r="A4974" t="s">
        <v>1347</v>
      </c>
      <c r="B4974" t="s">
        <v>51</v>
      </c>
      <c r="C4974" t="s">
        <v>340</v>
      </c>
      <c r="D4974" t="s">
        <v>42</v>
      </c>
      <c r="E4974" s="103">
        <v>1.0309803897509291</v>
      </c>
      <c r="F4974" s="103">
        <v>677948</v>
      </c>
      <c r="G4974" s="103">
        <v>4</v>
      </c>
      <c r="H4974" t="s">
        <v>1078</v>
      </c>
      <c r="I4974" s="103"/>
    </row>
    <row r="4975" spans="1:9" x14ac:dyDescent="0.3">
      <c r="A4975" t="s">
        <v>2293</v>
      </c>
      <c r="B4975" t="s">
        <v>51</v>
      </c>
      <c r="C4975" t="s">
        <v>340</v>
      </c>
      <c r="D4975" t="s">
        <v>1763</v>
      </c>
      <c r="E4975" s="103">
        <v>1.0841875842895425</v>
      </c>
      <c r="F4975" s="103">
        <v>677948</v>
      </c>
      <c r="G4975" s="103">
        <v>4</v>
      </c>
      <c r="H4975" t="s">
        <v>1078</v>
      </c>
      <c r="I4975" s="103"/>
    </row>
    <row r="4976" spans="1:9" x14ac:dyDescent="0.3">
      <c r="A4976" t="s">
        <v>2294</v>
      </c>
      <c r="B4976" t="s">
        <v>51</v>
      </c>
      <c r="C4976" t="s">
        <v>340</v>
      </c>
      <c r="D4976" t="s">
        <v>1764</v>
      </c>
      <c r="E4976" s="103">
        <v>0.53058314852276334</v>
      </c>
      <c r="F4976" s="103">
        <v>677948</v>
      </c>
      <c r="G4976" s="103">
        <v>4</v>
      </c>
      <c r="H4976" t="s">
        <v>1078</v>
      </c>
      <c r="I4976" s="103"/>
    </row>
    <row r="4977" spans="1:9" x14ac:dyDescent="0.3">
      <c r="A4977" t="s">
        <v>1348</v>
      </c>
      <c r="B4977" t="s">
        <v>51</v>
      </c>
      <c r="C4977" t="s">
        <v>340</v>
      </c>
      <c r="D4977" t="s">
        <v>340</v>
      </c>
      <c r="E4977" s="103">
        <v>1</v>
      </c>
      <c r="F4977" s="103">
        <v>677948</v>
      </c>
      <c r="G4977" s="103">
        <v>4</v>
      </c>
      <c r="H4977" t="s">
        <v>1078</v>
      </c>
      <c r="I4977" s="103"/>
    </row>
    <row r="4978" spans="1:9" x14ac:dyDescent="0.3">
      <c r="A4978" t="s">
        <v>1349</v>
      </c>
      <c r="B4978" t="s">
        <v>51</v>
      </c>
      <c r="C4978" t="s">
        <v>340</v>
      </c>
      <c r="D4978" t="s">
        <v>777</v>
      </c>
      <c r="E4978" s="103">
        <v>1.1503175346809971</v>
      </c>
      <c r="F4978" s="103">
        <v>677948</v>
      </c>
      <c r="G4978" s="103">
        <v>4</v>
      </c>
      <c r="H4978" t="s">
        <v>1078</v>
      </c>
      <c r="I4978" s="103"/>
    </row>
    <row r="4979" spans="1:9" x14ac:dyDescent="0.3">
      <c r="A4979" t="s">
        <v>547</v>
      </c>
      <c r="B4979" t="s">
        <v>44</v>
      </c>
      <c r="C4979" t="s">
        <v>340</v>
      </c>
      <c r="D4979" t="s">
        <v>777</v>
      </c>
      <c r="E4979" s="103">
        <v>0.39309504563771852</v>
      </c>
      <c r="F4979" s="103">
        <v>677948</v>
      </c>
      <c r="G4979" s="103">
        <v>4</v>
      </c>
      <c r="H4979" t="s">
        <v>54</v>
      </c>
      <c r="I4979" s="103"/>
    </row>
    <row r="4980" spans="1:9" x14ac:dyDescent="0.3">
      <c r="A4980" t="s">
        <v>548</v>
      </c>
      <c r="B4980" t="s">
        <v>45</v>
      </c>
      <c r="C4980" t="s">
        <v>340</v>
      </c>
      <c r="D4980" t="s">
        <v>777</v>
      </c>
      <c r="E4980" s="103">
        <v>3.3890729215300695E-2</v>
      </c>
      <c r="F4980" s="103">
        <v>677948</v>
      </c>
      <c r="G4980" s="103">
        <v>4</v>
      </c>
      <c r="H4980" t="s">
        <v>54</v>
      </c>
      <c r="I4980" s="103"/>
    </row>
    <row r="4981" spans="1:9" x14ac:dyDescent="0.3">
      <c r="A4981" t="s">
        <v>549</v>
      </c>
      <c r="B4981" t="s">
        <v>46</v>
      </c>
      <c r="C4981" t="s">
        <v>340</v>
      </c>
      <c r="D4981" t="s">
        <v>777</v>
      </c>
      <c r="E4981" s="103">
        <v>4.0049013315386203E-3</v>
      </c>
      <c r="F4981" s="103">
        <v>677948</v>
      </c>
      <c r="G4981" s="103">
        <v>4</v>
      </c>
      <c r="H4981" t="s">
        <v>54</v>
      </c>
      <c r="I4981" s="103"/>
    </row>
    <row r="4982" spans="1:9" x14ac:dyDescent="0.3">
      <c r="A4982" t="s">
        <v>1350</v>
      </c>
      <c r="B4982" t="s">
        <v>51</v>
      </c>
      <c r="C4982" t="s">
        <v>340</v>
      </c>
      <c r="D4982" t="s">
        <v>776</v>
      </c>
      <c r="E4982" s="103">
        <v>2.739997240619672</v>
      </c>
      <c r="F4982" s="103">
        <v>677948</v>
      </c>
      <c r="G4982" s="103">
        <v>4</v>
      </c>
      <c r="H4982" t="s">
        <v>1078</v>
      </c>
      <c r="I4982" s="103"/>
    </row>
    <row r="4983" spans="1:9" x14ac:dyDescent="0.3">
      <c r="A4983" t="s">
        <v>551</v>
      </c>
      <c r="B4983" t="s">
        <v>44</v>
      </c>
      <c r="C4983" t="s">
        <v>340</v>
      </c>
      <c r="D4983" t="s">
        <v>776</v>
      </c>
      <c r="E4983" s="103">
        <v>0</v>
      </c>
      <c r="F4983" s="103">
        <v>677948</v>
      </c>
      <c r="G4983" s="103">
        <v>4</v>
      </c>
      <c r="H4983" t="s">
        <v>54</v>
      </c>
      <c r="I4983" s="103"/>
    </row>
    <row r="4984" spans="1:9" x14ac:dyDescent="0.3">
      <c r="A4984" t="s">
        <v>552</v>
      </c>
      <c r="B4984" t="s">
        <v>45</v>
      </c>
      <c r="C4984" t="s">
        <v>340</v>
      </c>
      <c r="D4984" t="s">
        <v>776</v>
      </c>
      <c r="E4984" s="103">
        <v>0</v>
      </c>
      <c r="F4984" s="103">
        <v>677948</v>
      </c>
      <c r="G4984" s="103">
        <v>4</v>
      </c>
      <c r="H4984" t="s">
        <v>54</v>
      </c>
      <c r="I4984" s="103"/>
    </row>
    <row r="4985" spans="1:9" x14ac:dyDescent="0.3">
      <c r="A4985" t="s">
        <v>553</v>
      </c>
      <c r="B4985" t="s">
        <v>46</v>
      </c>
      <c r="C4985" t="s">
        <v>340</v>
      </c>
      <c r="D4985" t="s">
        <v>776</v>
      </c>
      <c r="E4985" s="103">
        <v>0</v>
      </c>
      <c r="F4985" s="103">
        <v>677948</v>
      </c>
      <c r="G4985" s="103">
        <v>4</v>
      </c>
      <c r="H4985" t="s">
        <v>54</v>
      </c>
      <c r="I4985" s="103"/>
    </row>
    <row r="4986" spans="1:9" x14ac:dyDescent="0.3">
      <c r="A4986" t="s">
        <v>8858</v>
      </c>
      <c r="B4986" t="s">
        <v>51</v>
      </c>
      <c r="C4986" t="s">
        <v>8750</v>
      </c>
      <c r="D4986" t="s">
        <v>40</v>
      </c>
      <c r="E4986" s="103">
        <v>4.2727435657541647E-2</v>
      </c>
      <c r="F4986" s="103">
        <v>677948</v>
      </c>
      <c r="G4986" s="103">
        <v>4</v>
      </c>
      <c r="H4986" t="s">
        <v>1078</v>
      </c>
      <c r="I4986" s="103"/>
    </row>
    <row r="4987" spans="1:9" x14ac:dyDescent="0.3">
      <c r="A4987" t="s">
        <v>8978</v>
      </c>
      <c r="B4987" t="s">
        <v>51</v>
      </c>
      <c r="C4987" t="s">
        <v>8750</v>
      </c>
      <c r="D4987" t="s">
        <v>5064</v>
      </c>
      <c r="E4987" s="103">
        <v>4.3138706720044072E-2</v>
      </c>
      <c r="F4987" s="103">
        <v>677948</v>
      </c>
      <c r="G4987" s="103">
        <v>4</v>
      </c>
      <c r="H4987" t="s">
        <v>1078</v>
      </c>
      <c r="I4987" s="103"/>
    </row>
    <row r="4988" spans="1:9" x14ac:dyDescent="0.3">
      <c r="A4988" t="s">
        <v>8979</v>
      </c>
      <c r="B4988" t="s">
        <v>51</v>
      </c>
      <c r="C4988" t="s">
        <v>8750</v>
      </c>
      <c r="D4988" t="s">
        <v>5065</v>
      </c>
      <c r="E4988" s="103">
        <v>4.2743016280416213E-2</v>
      </c>
      <c r="F4988" s="103">
        <v>677948</v>
      </c>
      <c r="G4988" s="103">
        <v>4</v>
      </c>
      <c r="H4988" t="s">
        <v>1078</v>
      </c>
      <c r="I4988" s="103"/>
    </row>
    <row r="4989" spans="1:9" x14ac:dyDescent="0.3">
      <c r="A4989" t="s">
        <v>8980</v>
      </c>
      <c r="B4989" t="s">
        <v>51</v>
      </c>
      <c r="C4989" t="s">
        <v>8750</v>
      </c>
      <c r="D4989" t="s">
        <v>5066</v>
      </c>
      <c r="E4989" s="103">
        <v>4.3121945821360717E-2</v>
      </c>
      <c r="F4989" s="103">
        <v>677948</v>
      </c>
      <c r="G4989" s="103">
        <v>4</v>
      </c>
      <c r="H4989" t="s">
        <v>1078</v>
      </c>
      <c r="I4989" s="103"/>
    </row>
    <row r="4990" spans="1:9" x14ac:dyDescent="0.3">
      <c r="A4990" t="s">
        <v>8859</v>
      </c>
      <c r="B4990" t="s">
        <v>51</v>
      </c>
      <c r="C4990" t="s">
        <v>8750</v>
      </c>
      <c r="D4990" t="s">
        <v>42</v>
      </c>
      <c r="E4990" s="103">
        <v>4.2320383021938919E-2</v>
      </c>
      <c r="F4990" s="103">
        <v>677948</v>
      </c>
      <c r="G4990" s="103">
        <v>4</v>
      </c>
      <c r="H4990" t="s">
        <v>1078</v>
      </c>
      <c r="I4990" s="103"/>
    </row>
    <row r="4991" spans="1:9" x14ac:dyDescent="0.3">
      <c r="A4991" t="s">
        <v>8860</v>
      </c>
      <c r="B4991" t="s">
        <v>51</v>
      </c>
      <c r="C4991" t="s">
        <v>8750</v>
      </c>
      <c r="D4991" t="s">
        <v>1763</v>
      </c>
      <c r="E4991" s="103">
        <v>4.543902660502451E-2</v>
      </c>
      <c r="F4991" s="103">
        <v>677948</v>
      </c>
      <c r="G4991" s="103">
        <v>4</v>
      </c>
      <c r="H4991" t="s">
        <v>1078</v>
      </c>
      <c r="I4991" s="103"/>
    </row>
    <row r="4992" spans="1:9" x14ac:dyDescent="0.3">
      <c r="A4992" t="s">
        <v>8861</v>
      </c>
      <c r="B4992" t="s">
        <v>51</v>
      </c>
      <c r="C4992" t="s">
        <v>8750</v>
      </c>
      <c r="D4992" t="s">
        <v>1764</v>
      </c>
      <c r="E4992" s="103">
        <v>2.2567073779184103E-2</v>
      </c>
      <c r="F4992" s="103">
        <v>677948</v>
      </c>
      <c r="G4992" s="103">
        <v>4</v>
      </c>
      <c r="H4992" t="s">
        <v>1078</v>
      </c>
      <c r="I4992" s="103"/>
    </row>
    <row r="4993" spans="1:9" x14ac:dyDescent="0.3">
      <c r="A4993" t="s">
        <v>8862</v>
      </c>
      <c r="B4993" t="s">
        <v>51</v>
      </c>
      <c r="C4993" t="s">
        <v>8750</v>
      </c>
      <c r="D4993" t="s">
        <v>340</v>
      </c>
      <c r="E4993" s="103">
        <v>4.1107092804090022E-2</v>
      </c>
      <c r="F4993" s="103">
        <v>677948</v>
      </c>
      <c r="G4993" s="103">
        <v>4</v>
      </c>
      <c r="H4993" t="s">
        <v>1078</v>
      </c>
      <c r="I4993" s="103"/>
    </row>
    <row r="4994" spans="1:9" x14ac:dyDescent="0.3">
      <c r="A4994" t="s">
        <v>8863</v>
      </c>
      <c r="B4994" t="s">
        <v>51</v>
      </c>
      <c r="C4994" t="s">
        <v>8750</v>
      </c>
      <c r="D4994" t="s">
        <v>777</v>
      </c>
      <c r="E4994" s="103">
        <v>4.7232575213015514E-2</v>
      </c>
      <c r="F4994" s="103">
        <v>677948</v>
      </c>
      <c r="G4994" s="103">
        <v>4</v>
      </c>
      <c r="H4994" t="s">
        <v>1078</v>
      </c>
      <c r="I4994" s="103"/>
    </row>
    <row r="4995" spans="1:9" x14ac:dyDescent="0.3">
      <c r="A4995" t="s">
        <v>8864</v>
      </c>
      <c r="B4995" t="s">
        <v>51</v>
      </c>
      <c r="C4995" t="s">
        <v>8750</v>
      </c>
      <c r="D4995" t="s">
        <v>776</v>
      </c>
      <c r="E4995" s="103">
        <v>0.112445542032098</v>
      </c>
      <c r="F4995" s="103">
        <v>677948</v>
      </c>
      <c r="G4995" s="103">
        <v>4</v>
      </c>
      <c r="H4995" t="s">
        <v>1078</v>
      </c>
      <c r="I4995" s="103"/>
    </row>
    <row r="4996" spans="1:9" x14ac:dyDescent="0.3">
      <c r="A4996" t="s">
        <v>9151</v>
      </c>
      <c r="B4996" t="s">
        <v>47</v>
      </c>
      <c r="C4996" t="s">
        <v>9007</v>
      </c>
      <c r="D4996" t="s">
        <v>54</v>
      </c>
      <c r="E4996" s="103">
        <v>634504</v>
      </c>
      <c r="F4996" s="103">
        <v>677948</v>
      </c>
      <c r="G4996" s="103">
        <v>4</v>
      </c>
      <c r="H4996" t="s">
        <v>54</v>
      </c>
      <c r="I4996" s="103"/>
    </row>
    <row r="4997" spans="1:9" x14ac:dyDescent="0.3">
      <c r="A4997" t="s">
        <v>9152</v>
      </c>
      <c r="B4997" t="s">
        <v>48</v>
      </c>
      <c r="C4997" t="s">
        <v>9007</v>
      </c>
      <c r="D4997" t="s">
        <v>54</v>
      </c>
      <c r="E4997" s="103">
        <v>4348008463.9286041</v>
      </c>
      <c r="F4997" s="103">
        <v>677948</v>
      </c>
      <c r="G4997" s="103">
        <v>4</v>
      </c>
      <c r="H4997" t="s">
        <v>54</v>
      </c>
      <c r="I4997" s="103"/>
    </row>
    <row r="4998" spans="1:9" x14ac:dyDescent="0.3">
      <c r="A4998" t="s">
        <v>9153</v>
      </c>
      <c r="B4998" t="s">
        <v>49</v>
      </c>
      <c r="C4998" t="s">
        <v>9007</v>
      </c>
      <c r="D4998" t="s">
        <v>54</v>
      </c>
      <c r="E4998" s="103">
        <v>0.9359183890209869</v>
      </c>
      <c r="F4998" s="103">
        <v>677948</v>
      </c>
      <c r="G4998" s="103">
        <v>4</v>
      </c>
      <c r="H4998" t="s">
        <v>54</v>
      </c>
      <c r="I4998" s="103"/>
    </row>
    <row r="4999" spans="1:9" x14ac:dyDescent="0.3">
      <c r="A4999" t="s">
        <v>9154</v>
      </c>
      <c r="B4999" t="s">
        <v>50</v>
      </c>
      <c r="C4999" t="s">
        <v>9007</v>
      </c>
      <c r="D4999" t="s">
        <v>54</v>
      </c>
      <c r="E4999" s="103">
        <v>6413.4837243101301</v>
      </c>
      <c r="F4999" s="103">
        <v>677948</v>
      </c>
      <c r="G4999" s="103">
        <v>4</v>
      </c>
      <c r="H4999" t="s">
        <v>54</v>
      </c>
      <c r="I4999" s="103"/>
    </row>
    <row r="5000" spans="1:9" x14ac:dyDescent="0.3">
      <c r="A5000" t="s">
        <v>9155</v>
      </c>
      <c r="B5000" t="s">
        <v>51</v>
      </c>
      <c r="C5000" t="s">
        <v>9007</v>
      </c>
      <c r="D5000" t="s">
        <v>40</v>
      </c>
      <c r="E5000" s="103">
        <v>1.1509668150679645E-2</v>
      </c>
      <c r="F5000" s="103">
        <v>677948</v>
      </c>
      <c r="G5000" s="103">
        <v>4</v>
      </c>
      <c r="H5000" t="s">
        <v>1078</v>
      </c>
      <c r="I5000" s="103"/>
    </row>
    <row r="5001" spans="1:9" x14ac:dyDescent="0.3">
      <c r="A5001" t="s">
        <v>9156</v>
      </c>
      <c r="B5001" t="s">
        <v>51</v>
      </c>
      <c r="C5001" t="s">
        <v>9007</v>
      </c>
      <c r="D5001" t="s">
        <v>5064</v>
      </c>
      <c r="E5001" s="103">
        <v>1.1619538016922591E-2</v>
      </c>
      <c r="F5001" s="103">
        <v>677948</v>
      </c>
      <c r="G5001" s="103">
        <v>4</v>
      </c>
      <c r="H5001" t="s">
        <v>1078</v>
      </c>
      <c r="I5001" s="103"/>
    </row>
    <row r="5002" spans="1:9" x14ac:dyDescent="0.3">
      <c r="A5002" t="s">
        <v>9157</v>
      </c>
      <c r="B5002" t="s">
        <v>51</v>
      </c>
      <c r="C5002" t="s">
        <v>9007</v>
      </c>
      <c r="D5002" t="s">
        <v>5065</v>
      </c>
      <c r="E5002" s="103">
        <v>1.1511082113578168E-2</v>
      </c>
      <c r="F5002" s="103">
        <v>677948</v>
      </c>
      <c r="G5002" s="103">
        <v>4</v>
      </c>
      <c r="H5002" t="s">
        <v>1078</v>
      </c>
      <c r="I5002" s="103"/>
    </row>
    <row r="5003" spans="1:9" x14ac:dyDescent="0.3">
      <c r="A5003" t="s">
        <v>9158</v>
      </c>
      <c r="B5003" t="s">
        <v>51</v>
      </c>
      <c r="C5003" t="s">
        <v>9007</v>
      </c>
      <c r="D5003" t="s">
        <v>5066</v>
      </c>
      <c r="E5003" s="103">
        <v>1.1613739730258484E-2</v>
      </c>
      <c r="F5003" s="103">
        <v>677948</v>
      </c>
      <c r="G5003" s="103">
        <v>4</v>
      </c>
      <c r="H5003" t="s">
        <v>1078</v>
      </c>
      <c r="I5003" s="103"/>
    </row>
    <row r="5004" spans="1:9" x14ac:dyDescent="0.3">
      <c r="A5004" t="s">
        <v>9159</v>
      </c>
      <c r="B5004" t="s">
        <v>51</v>
      </c>
      <c r="C5004" t="s">
        <v>9007</v>
      </c>
      <c r="D5004" t="s">
        <v>42</v>
      </c>
      <c r="E5004" s="103">
        <v>1.137191415293058E-2</v>
      </c>
      <c r="F5004" s="103">
        <v>677948</v>
      </c>
      <c r="G5004" s="103">
        <v>4</v>
      </c>
      <c r="H5004" t="s">
        <v>1078</v>
      </c>
      <c r="I5004" s="103"/>
    </row>
    <row r="5005" spans="1:9" x14ac:dyDescent="0.3">
      <c r="A5005" t="s">
        <v>9160</v>
      </c>
      <c r="B5005" t="s">
        <v>51</v>
      </c>
      <c r="C5005" t="s">
        <v>9007</v>
      </c>
      <c r="D5005" t="s">
        <v>1763</v>
      </c>
      <c r="E5005" s="103">
        <v>1.2359714036196375E-2</v>
      </c>
      <c r="F5005" s="103">
        <v>677948</v>
      </c>
      <c r="G5005" s="103">
        <v>4</v>
      </c>
      <c r="H5005" t="s">
        <v>1078</v>
      </c>
      <c r="I5005" s="103"/>
    </row>
    <row r="5006" spans="1:9" x14ac:dyDescent="0.3">
      <c r="A5006" t="s">
        <v>9161</v>
      </c>
      <c r="B5006" t="s">
        <v>51</v>
      </c>
      <c r="C5006" t="s">
        <v>9007</v>
      </c>
      <c r="D5006" t="s">
        <v>1764</v>
      </c>
      <c r="E5006" s="103">
        <v>5.8717227111275468E-3</v>
      </c>
      <c r="F5006" s="103">
        <v>677948</v>
      </c>
      <c r="G5006" s="103">
        <v>4</v>
      </c>
      <c r="H5006" t="s">
        <v>1078</v>
      </c>
      <c r="I5006" s="103"/>
    </row>
    <row r="5007" spans="1:9" x14ac:dyDescent="0.3">
      <c r="A5007" t="s">
        <v>9162</v>
      </c>
      <c r="B5007" t="s">
        <v>51</v>
      </c>
      <c r="C5007" t="s">
        <v>9007</v>
      </c>
      <c r="D5007" t="s">
        <v>340</v>
      </c>
      <c r="E5007" s="103">
        <v>1.1070619323527672E-2</v>
      </c>
      <c r="F5007" s="103">
        <v>677948</v>
      </c>
      <c r="G5007" s="103">
        <v>4</v>
      </c>
      <c r="H5007" t="s">
        <v>1078</v>
      </c>
      <c r="I5007" s="103"/>
    </row>
    <row r="5008" spans="1:9" x14ac:dyDescent="0.3">
      <c r="A5008" t="s">
        <v>9163</v>
      </c>
      <c r="B5008" t="s">
        <v>51</v>
      </c>
      <c r="C5008" t="s">
        <v>9007</v>
      </c>
      <c r="D5008" t="s">
        <v>777</v>
      </c>
      <c r="E5008" s="103">
        <v>1.2814525210959054E-2</v>
      </c>
      <c r="F5008" s="103">
        <v>677948</v>
      </c>
      <c r="G5008" s="103">
        <v>4</v>
      </c>
      <c r="H5008" t="s">
        <v>1078</v>
      </c>
      <c r="I5008" s="103"/>
    </row>
    <row r="5009" spans="1:9" x14ac:dyDescent="0.3">
      <c r="A5009" t="s">
        <v>9164</v>
      </c>
      <c r="B5009" t="s">
        <v>51</v>
      </c>
      <c r="C5009" t="s">
        <v>9007</v>
      </c>
      <c r="D5009" t="s">
        <v>776</v>
      </c>
      <c r="E5009" s="103">
        <v>3.0355354831688313E-2</v>
      </c>
      <c r="F5009" s="103">
        <v>677948</v>
      </c>
      <c r="G5009" s="103">
        <v>4</v>
      </c>
      <c r="H5009" t="s">
        <v>1078</v>
      </c>
      <c r="I5009" s="103"/>
    </row>
    <row r="5010" spans="1:9" x14ac:dyDescent="0.3">
      <c r="A5010" t="s">
        <v>366</v>
      </c>
      <c r="B5010" t="s">
        <v>47</v>
      </c>
      <c r="C5010" t="s">
        <v>353</v>
      </c>
      <c r="D5010" t="s">
        <v>54</v>
      </c>
      <c r="E5010" s="103">
        <v>97687</v>
      </c>
      <c r="F5010" s="103">
        <v>677948</v>
      </c>
      <c r="G5010" s="103">
        <v>4</v>
      </c>
      <c r="H5010" t="s">
        <v>54</v>
      </c>
      <c r="I5010" s="103"/>
    </row>
    <row r="5011" spans="1:9" x14ac:dyDescent="0.3">
      <c r="A5011" t="s">
        <v>367</v>
      </c>
      <c r="B5011" t="s">
        <v>48</v>
      </c>
      <c r="C5011" t="s">
        <v>353</v>
      </c>
      <c r="D5011" t="s">
        <v>54</v>
      </c>
      <c r="E5011" s="103">
        <v>3672521178.6086984</v>
      </c>
      <c r="F5011" s="103">
        <v>677948</v>
      </c>
      <c r="G5011" s="103">
        <v>4</v>
      </c>
      <c r="H5011" t="s">
        <v>54</v>
      </c>
      <c r="I5011" s="103"/>
    </row>
    <row r="5012" spans="1:9" x14ac:dyDescent="0.3">
      <c r="A5012" t="s">
        <v>368</v>
      </c>
      <c r="B5012" t="s">
        <v>49</v>
      </c>
      <c r="C5012" t="s">
        <v>353</v>
      </c>
      <c r="D5012" t="s">
        <v>54</v>
      </c>
      <c r="E5012" s="103">
        <v>0.14409217226099938</v>
      </c>
      <c r="F5012" s="103">
        <v>677948</v>
      </c>
      <c r="G5012" s="103">
        <v>4</v>
      </c>
      <c r="H5012" t="s">
        <v>54</v>
      </c>
      <c r="I5012" s="103"/>
    </row>
    <row r="5013" spans="1:9" x14ac:dyDescent="0.3">
      <c r="A5013" t="s">
        <v>369</v>
      </c>
      <c r="B5013" t="s">
        <v>50</v>
      </c>
      <c r="C5013" t="s">
        <v>353</v>
      </c>
      <c r="D5013" t="s">
        <v>54</v>
      </c>
      <c r="E5013" s="103">
        <v>5417.1133753749527</v>
      </c>
      <c r="F5013" s="103">
        <v>677948</v>
      </c>
      <c r="G5013" s="103">
        <v>4</v>
      </c>
      <c r="H5013" t="s">
        <v>54</v>
      </c>
      <c r="I5013" s="103"/>
    </row>
    <row r="5014" spans="1:9" x14ac:dyDescent="0.3">
      <c r="A5014" t="s">
        <v>1351</v>
      </c>
      <c r="B5014" t="s">
        <v>51</v>
      </c>
      <c r="C5014" t="s">
        <v>353</v>
      </c>
      <c r="D5014" t="s">
        <v>40</v>
      </c>
      <c r="E5014" s="103">
        <v>6.2875560521915216E-2</v>
      </c>
      <c r="F5014" s="103">
        <v>677948</v>
      </c>
      <c r="G5014" s="103">
        <v>4</v>
      </c>
      <c r="H5014" t="s">
        <v>1078</v>
      </c>
      <c r="I5014" s="103"/>
    </row>
    <row r="5015" spans="1:9" x14ac:dyDescent="0.3">
      <c r="A5015" t="s">
        <v>6618</v>
      </c>
      <c r="B5015" t="s">
        <v>51</v>
      </c>
      <c r="C5015" t="s">
        <v>353</v>
      </c>
      <c r="D5015" t="s">
        <v>5064</v>
      </c>
      <c r="E5015" s="103">
        <v>6.7720637679112503E-2</v>
      </c>
      <c r="F5015" s="103">
        <v>677948</v>
      </c>
      <c r="G5015" s="103">
        <v>4</v>
      </c>
      <c r="H5015" t="s">
        <v>1078</v>
      </c>
      <c r="I5015" s="103"/>
    </row>
    <row r="5016" spans="1:9" x14ac:dyDescent="0.3">
      <c r="A5016" t="s">
        <v>6619</v>
      </c>
      <c r="B5016" t="s">
        <v>51</v>
      </c>
      <c r="C5016" t="s">
        <v>353</v>
      </c>
      <c r="D5016" t="s">
        <v>5065</v>
      </c>
      <c r="E5016" s="103">
        <v>6.2875560521915216E-2</v>
      </c>
      <c r="F5016" s="103">
        <v>677948</v>
      </c>
      <c r="G5016" s="103">
        <v>4</v>
      </c>
      <c r="H5016" t="s">
        <v>1078</v>
      </c>
      <c r="I5016" s="103"/>
    </row>
    <row r="5017" spans="1:9" x14ac:dyDescent="0.3">
      <c r="A5017" t="s">
        <v>6620</v>
      </c>
      <c r="B5017" t="s">
        <v>51</v>
      </c>
      <c r="C5017" t="s">
        <v>353</v>
      </c>
      <c r="D5017" t="s">
        <v>5066</v>
      </c>
      <c r="E5017" s="103">
        <v>6.7718188110650071E-2</v>
      </c>
      <c r="F5017" s="103">
        <v>677948</v>
      </c>
      <c r="G5017" s="103">
        <v>4</v>
      </c>
      <c r="H5017" t="s">
        <v>1078</v>
      </c>
      <c r="I5017" s="103"/>
    </row>
    <row r="5018" spans="1:9" x14ac:dyDescent="0.3">
      <c r="A5018" t="s">
        <v>1352</v>
      </c>
      <c r="B5018" t="s">
        <v>51</v>
      </c>
      <c r="C5018" t="s">
        <v>353</v>
      </c>
      <c r="D5018" t="s">
        <v>42</v>
      </c>
      <c r="E5018" s="103">
        <v>6.6239004404387264E-2</v>
      </c>
      <c r="F5018" s="103">
        <v>677948</v>
      </c>
      <c r="G5018" s="103">
        <v>4</v>
      </c>
      <c r="H5018" t="s">
        <v>1078</v>
      </c>
      <c r="I5018" s="103"/>
    </row>
    <row r="5019" spans="1:9" x14ac:dyDescent="0.3">
      <c r="A5019" t="s">
        <v>2295</v>
      </c>
      <c r="B5019" t="s">
        <v>51</v>
      </c>
      <c r="C5019" t="s">
        <v>353</v>
      </c>
      <c r="D5019" t="s">
        <v>1763</v>
      </c>
      <c r="E5019" s="103">
        <v>6.9249221149209075E-2</v>
      </c>
      <c r="F5019" s="103">
        <v>677948</v>
      </c>
      <c r="G5019" s="103">
        <v>4</v>
      </c>
      <c r="H5019" t="s">
        <v>1078</v>
      </c>
      <c r="I5019" s="103"/>
    </row>
    <row r="5020" spans="1:9" x14ac:dyDescent="0.3">
      <c r="A5020" t="s">
        <v>2296</v>
      </c>
      <c r="B5020" t="s">
        <v>51</v>
      </c>
      <c r="C5020" t="s">
        <v>353</v>
      </c>
      <c r="D5020" t="s">
        <v>1764</v>
      </c>
      <c r="E5020" s="103">
        <v>2.5386291424815681E-2</v>
      </c>
      <c r="F5020" s="103">
        <v>677948</v>
      </c>
      <c r="G5020" s="103">
        <v>4</v>
      </c>
      <c r="H5020" t="s">
        <v>1078</v>
      </c>
      <c r="I5020" s="103"/>
    </row>
    <row r="5021" spans="1:9" x14ac:dyDescent="0.3">
      <c r="A5021" t="s">
        <v>1353</v>
      </c>
      <c r="B5021" t="s">
        <v>51</v>
      </c>
      <c r="C5021" t="s">
        <v>353</v>
      </c>
      <c r="D5021" t="s">
        <v>340</v>
      </c>
      <c r="E5021" s="103">
        <v>6.5669318920808906E-2</v>
      </c>
      <c r="F5021" s="103">
        <v>677948</v>
      </c>
      <c r="G5021" s="103">
        <v>4</v>
      </c>
      <c r="H5021" t="s">
        <v>1078</v>
      </c>
      <c r="I5021" s="103"/>
    </row>
    <row r="5022" spans="1:9" x14ac:dyDescent="0.3">
      <c r="A5022" t="s">
        <v>1354</v>
      </c>
      <c r="B5022" t="s">
        <v>51</v>
      </c>
      <c r="C5022" t="s">
        <v>353</v>
      </c>
      <c r="D5022" t="s">
        <v>777</v>
      </c>
      <c r="E5022" s="103">
        <v>6.6089011596113315E-2</v>
      </c>
      <c r="F5022" s="103">
        <v>677948</v>
      </c>
      <c r="G5022" s="103">
        <v>4</v>
      </c>
      <c r="H5022" t="s">
        <v>1078</v>
      </c>
      <c r="I5022" s="103"/>
    </row>
    <row r="5023" spans="1:9" x14ac:dyDescent="0.3">
      <c r="A5023" t="s">
        <v>1355</v>
      </c>
      <c r="B5023" t="s">
        <v>51</v>
      </c>
      <c r="C5023" t="s">
        <v>353</v>
      </c>
      <c r="D5023" t="s">
        <v>776</v>
      </c>
      <c r="E5023" s="103">
        <v>0.16392406037234739</v>
      </c>
      <c r="F5023" s="103">
        <v>677948</v>
      </c>
      <c r="G5023" s="103">
        <v>4</v>
      </c>
      <c r="H5023" t="s">
        <v>1078</v>
      </c>
      <c r="I5023" s="103"/>
    </row>
    <row r="5024" spans="1:9" x14ac:dyDescent="0.3">
      <c r="A5024" t="s">
        <v>4657</v>
      </c>
      <c r="B5024" t="s">
        <v>47</v>
      </c>
      <c r="C5024" t="s">
        <v>4351</v>
      </c>
      <c r="D5024" t="s">
        <v>54</v>
      </c>
      <c r="E5024" s="103">
        <v>24135</v>
      </c>
      <c r="F5024" s="103">
        <v>677948</v>
      </c>
      <c r="G5024" s="103">
        <v>4</v>
      </c>
      <c r="H5024" t="s">
        <v>54</v>
      </c>
      <c r="I5024" s="103"/>
    </row>
    <row r="5025" spans="1:9" x14ac:dyDescent="0.3">
      <c r="A5025" t="s">
        <v>4658</v>
      </c>
      <c r="B5025" t="s">
        <v>48</v>
      </c>
      <c r="C5025" t="s">
        <v>4351</v>
      </c>
      <c r="D5025" t="s">
        <v>54</v>
      </c>
      <c r="E5025" s="103">
        <v>188903839.93542662</v>
      </c>
      <c r="F5025" s="103">
        <v>677948</v>
      </c>
      <c r="G5025" s="103">
        <v>4</v>
      </c>
      <c r="H5025" t="s">
        <v>54</v>
      </c>
      <c r="I5025" s="103"/>
    </row>
    <row r="5026" spans="1:9" x14ac:dyDescent="0.3">
      <c r="A5026" t="s">
        <v>4659</v>
      </c>
      <c r="B5026" t="s">
        <v>49</v>
      </c>
      <c r="C5026" t="s">
        <v>4351</v>
      </c>
      <c r="D5026" t="s">
        <v>54</v>
      </c>
      <c r="E5026" s="103">
        <v>3.5600075522016439E-2</v>
      </c>
      <c r="F5026" s="103">
        <v>677948</v>
      </c>
      <c r="G5026" s="103">
        <v>4</v>
      </c>
      <c r="H5026" t="s">
        <v>54</v>
      </c>
      <c r="I5026" s="103"/>
    </row>
    <row r="5027" spans="1:9" x14ac:dyDescent="0.3">
      <c r="A5027" t="s">
        <v>4660</v>
      </c>
      <c r="B5027" t="s">
        <v>50</v>
      </c>
      <c r="C5027" t="s">
        <v>4351</v>
      </c>
      <c r="D5027" t="s">
        <v>54</v>
      </c>
      <c r="E5027" s="103">
        <v>278.64060360887061</v>
      </c>
      <c r="F5027" s="103">
        <v>677948</v>
      </c>
      <c r="G5027" s="103">
        <v>4</v>
      </c>
      <c r="H5027" t="s">
        <v>54</v>
      </c>
      <c r="I5027" s="103"/>
    </row>
    <row r="5028" spans="1:9" x14ac:dyDescent="0.3">
      <c r="A5028" t="s">
        <v>4661</v>
      </c>
      <c r="B5028" t="s">
        <v>51</v>
      </c>
      <c r="C5028" t="s">
        <v>4351</v>
      </c>
      <c r="D5028" t="s">
        <v>40</v>
      </c>
      <c r="E5028" s="103">
        <v>1.2964126608462065E-2</v>
      </c>
      <c r="F5028" s="103">
        <v>677948</v>
      </c>
      <c r="G5028" s="103">
        <v>4</v>
      </c>
      <c r="H5028" t="s">
        <v>1078</v>
      </c>
      <c r="I5028" s="103"/>
    </row>
    <row r="5029" spans="1:9" x14ac:dyDescent="0.3">
      <c r="A5029" t="s">
        <v>6507</v>
      </c>
      <c r="B5029" t="s">
        <v>51</v>
      </c>
      <c r="C5029" t="s">
        <v>4351</v>
      </c>
      <c r="D5029" t="s">
        <v>5064</v>
      </c>
      <c r="E5029" s="103">
        <v>1.4004314432317514E-2</v>
      </c>
      <c r="F5029" s="103">
        <v>677948</v>
      </c>
      <c r="G5029" s="103">
        <v>4</v>
      </c>
      <c r="H5029" t="s">
        <v>1078</v>
      </c>
      <c r="I5029" s="103"/>
    </row>
    <row r="5030" spans="1:9" x14ac:dyDescent="0.3">
      <c r="A5030" t="s">
        <v>6508</v>
      </c>
      <c r="B5030" t="s">
        <v>51</v>
      </c>
      <c r="C5030" t="s">
        <v>4351</v>
      </c>
      <c r="D5030" t="s">
        <v>5065</v>
      </c>
      <c r="E5030" s="103">
        <v>1.3836812063375699E-2</v>
      </c>
      <c r="F5030" s="103">
        <v>677948</v>
      </c>
      <c r="G5030" s="103">
        <v>4</v>
      </c>
      <c r="H5030" t="s">
        <v>1078</v>
      </c>
      <c r="I5030" s="103"/>
    </row>
    <row r="5031" spans="1:9" x14ac:dyDescent="0.3">
      <c r="A5031" t="s">
        <v>6509</v>
      </c>
      <c r="B5031" t="s">
        <v>51</v>
      </c>
      <c r="C5031" t="s">
        <v>4351</v>
      </c>
      <c r="D5031" t="s">
        <v>5066</v>
      </c>
      <c r="E5031" s="103">
        <v>1.384626316501091E-2</v>
      </c>
      <c r="F5031" s="103">
        <v>677948</v>
      </c>
      <c r="G5031" s="103">
        <v>4</v>
      </c>
      <c r="H5031" t="s">
        <v>1078</v>
      </c>
      <c r="I5031" s="103"/>
    </row>
    <row r="5032" spans="1:9" x14ac:dyDescent="0.3">
      <c r="A5032" t="s">
        <v>4662</v>
      </c>
      <c r="B5032" t="s">
        <v>51</v>
      </c>
      <c r="C5032" t="s">
        <v>4351</v>
      </c>
      <c r="D5032" t="s">
        <v>42</v>
      </c>
      <c r="E5032" s="103">
        <v>1.3887984680027941E-2</v>
      </c>
      <c r="F5032" s="103">
        <v>677948</v>
      </c>
      <c r="G5032" s="103">
        <v>4</v>
      </c>
      <c r="H5032" t="s">
        <v>1078</v>
      </c>
      <c r="I5032" s="103"/>
    </row>
    <row r="5033" spans="1:9" x14ac:dyDescent="0.3">
      <c r="A5033" t="s">
        <v>4663</v>
      </c>
      <c r="B5033" t="s">
        <v>51</v>
      </c>
      <c r="C5033" t="s">
        <v>4351</v>
      </c>
      <c r="D5033" t="s">
        <v>1763</v>
      </c>
      <c r="E5033" s="103">
        <v>1.5221537075746052E-2</v>
      </c>
      <c r="F5033" s="103">
        <v>677948</v>
      </c>
      <c r="G5033" s="103">
        <v>4</v>
      </c>
      <c r="H5033" t="s">
        <v>1078</v>
      </c>
      <c r="I5033" s="103"/>
    </row>
    <row r="5034" spans="1:9" x14ac:dyDescent="0.3">
      <c r="A5034" t="s">
        <v>4664</v>
      </c>
      <c r="B5034" t="s">
        <v>51</v>
      </c>
      <c r="C5034" t="s">
        <v>4351</v>
      </c>
      <c r="D5034" t="s">
        <v>1764</v>
      </c>
      <c r="E5034" s="103">
        <v>1.0177937084487726E-2</v>
      </c>
      <c r="F5034" s="103">
        <v>677948</v>
      </c>
      <c r="G5034" s="103">
        <v>4</v>
      </c>
      <c r="H5034" t="s">
        <v>1078</v>
      </c>
      <c r="I5034" s="103"/>
    </row>
    <row r="5035" spans="1:9" x14ac:dyDescent="0.3">
      <c r="A5035" t="s">
        <v>4665</v>
      </c>
      <c r="B5035" t="s">
        <v>51</v>
      </c>
      <c r="C5035" t="s">
        <v>4351</v>
      </c>
      <c r="D5035" t="s">
        <v>340</v>
      </c>
      <c r="E5035" s="103">
        <v>1.0030595506786739E-2</v>
      </c>
      <c r="F5035" s="103">
        <v>677948</v>
      </c>
      <c r="G5035" s="103">
        <v>4</v>
      </c>
      <c r="H5035" t="s">
        <v>1078</v>
      </c>
      <c r="I5035" s="103"/>
    </row>
    <row r="5036" spans="1:9" x14ac:dyDescent="0.3">
      <c r="A5036" t="s">
        <v>4666</v>
      </c>
      <c r="B5036" t="s">
        <v>51</v>
      </c>
      <c r="C5036" t="s">
        <v>4351</v>
      </c>
      <c r="D5036" t="s">
        <v>777</v>
      </c>
      <c r="E5036" s="103">
        <v>1.327084399593253E-2</v>
      </c>
      <c r="F5036" s="103">
        <v>677948</v>
      </c>
      <c r="G5036" s="103">
        <v>4</v>
      </c>
      <c r="H5036" t="s">
        <v>1078</v>
      </c>
      <c r="I5036" s="103"/>
    </row>
    <row r="5037" spans="1:9" x14ac:dyDescent="0.3">
      <c r="A5037" t="s">
        <v>4667</v>
      </c>
      <c r="B5037" t="s">
        <v>51</v>
      </c>
      <c r="C5037" t="s">
        <v>4351</v>
      </c>
      <c r="D5037" t="s">
        <v>776</v>
      </c>
      <c r="E5037" s="103">
        <v>3.3825152282649325E-2</v>
      </c>
      <c r="F5037" s="103">
        <v>677948</v>
      </c>
      <c r="G5037" s="103">
        <v>4</v>
      </c>
      <c r="H5037" t="s">
        <v>1078</v>
      </c>
      <c r="I5037" s="103"/>
    </row>
    <row r="5038" spans="1:9" x14ac:dyDescent="0.3">
      <c r="A5038" t="s">
        <v>4642</v>
      </c>
      <c r="B5038" t="s">
        <v>47</v>
      </c>
      <c r="C5038" t="s">
        <v>4352</v>
      </c>
      <c r="D5038" t="s">
        <v>54</v>
      </c>
      <c r="E5038" s="103">
        <v>0</v>
      </c>
      <c r="F5038" s="103">
        <v>677948</v>
      </c>
      <c r="G5038" s="103">
        <v>4</v>
      </c>
      <c r="H5038" t="s">
        <v>54</v>
      </c>
      <c r="I5038" s="103"/>
    </row>
    <row r="5039" spans="1:9" x14ac:dyDescent="0.3">
      <c r="A5039" t="s">
        <v>4643</v>
      </c>
      <c r="B5039" t="s">
        <v>48</v>
      </c>
      <c r="C5039" t="s">
        <v>4352</v>
      </c>
      <c r="D5039" t="s">
        <v>54</v>
      </c>
      <c r="E5039" s="103">
        <v>0</v>
      </c>
      <c r="F5039" s="103">
        <v>677948</v>
      </c>
      <c r="G5039" s="103">
        <v>4</v>
      </c>
      <c r="H5039" t="s">
        <v>54</v>
      </c>
      <c r="I5039" s="103"/>
    </row>
    <row r="5040" spans="1:9" x14ac:dyDescent="0.3">
      <c r="A5040" t="s">
        <v>4644</v>
      </c>
      <c r="B5040" t="s">
        <v>49</v>
      </c>
      <c r="C5040" t="s">
        <v>4352</v>
      </c>
      <c r="D5040" t="s">
        <v>54</v>
      </c>
      <c r="E5040" s="103">
        <v>0</v>
      </c>
      <c r="F5040" s="103">
        <v>677948</v>
      </c>
      <c r="G5040" s="103">
        <v>4</v>
      </c>
      <c r="H5040" t="s">
        <v>54</v>
      </c>
      <c r="I5040" s="103"/>
    </row>
    <row r="5041" spans="1:9" x14ac:dyDescent="0.3">
      <c r="A5041" t="s">
        <v>4645</v>
      </c>
      <c r="B5041" t="s">
        <v>50</v>
      </c>
      <c r="C5041" t="s">
        <v>4352</v>
      </c>
      <c r="D5041" t="s">
        <v>54</v>
      </c>
      <c r="E5041" s="103">
        <v>0</v>
      </c>
      <c r="F5041" s="103">
        <v>677948</v>
      </c>
      <c r="G5041" s="103">
        <v>4</v>
      </c>
      <c r="H5041" t="s">
        <v>54</v>
      </c>
      <c r="I5041" s="103"/>
    </row>
    <row r="5042" spans="1:9" x14ac:dyDescent="0.3">
      <c r="A5042" t="s">
        <v>4646</v>
      </c>
      <c r="B5042" t="s">
        <v>47</v>
      </c>
      <c r="C5042" t="s">
        <v>4353</v>
      </c>
      <c r="D5042" t="s">
        <v>54</v>
      </c>
      <c r="E5042" s="103">
        <v>9407</v>
      </c>
      <c r="F5042" s="103">
        <v>677948</v>
      </c>
      <c r="G5042" s="103">
        <v>4</v>
      </c>
      <c r="H5042" t="s">
        <v>54</v>
      </c>
      <c r="I5042" s="103"/>
    </row>
    <row r="5043" spans="1:9" x14ac:dyDescent="0.3">
      <c r="A5043" t="s">
        <v>4647</v>
      </c>
      <c r="B5043" t="s">
        <v>48</v>
      </c>
      <c r="C5043" t="s">
        <v>4353</v>
      </c>
      <c r="D5043" t="s">
        <v>54</v>
      </c>
      <c r="E5043" s="103">
        <v>97186408.859863281</v>
      </c>
      <c r="F5043" s="103">
        <v>677948</v>
      </c>
      <c r="G5043" s="103">
        <v>4</v>
      </c>
      <c r="H5043" t="s">
        <v>54</v>
      </c>
      <c r="I5043" s="103"/>
    </row>
    <row r="5044" spans="1:9" x14ac:dyDescent="0.3">
      <c r="A5044" t="s">
        <v>4648</v>
      </c>
      <c r="B5044" t="s">
        <v>49</v>
      </c>
      <c r="C5044" t="s">
        <v>4353</v>
      </c>
      <c r="D5044" t="s">
        <v>54</v>
      </c>
      <c r="E5044" s="103">
        <v>1.3875695481069344E-2</v>
      </c>
      <c r="F5044" s="103">
        <v>677948</v>
      </c>
      <c r="G5044" s="103">
        <v>4</v>
      </c>
      <c r="H5044" t="s">
        <v>54</v>
      </c>
      <c r="I5044" s="103"/>
    </row>
    <row r="5045" spans="1:9" x14ac:dyDescent="0.3">
      <c r="A5045" t="s">
        <v>4649</v>
      </c>
      <c r="B5045" t="s">
        <v>50</v>
      </c>
      <c r="C5045" t="s">
        <v>4353</v>
      </c>
      <c r="D5045" t="s">
        <v>54</v>
      </c>
      <c r="E5045" s="103">
        <v>143.35378061424075</v>
      </c>
      <c r="F5045" s="103">
        <v>677948</v>
      </c>
      <c r="G5045" s="103">
        <v>4</v>
      </c>
      <c r="H5045" t="s">
        <v>54</v>
      </c>
      <c r="I5045" s="103"/>
    </row>
    <row r="5046" spans="1:9" x14ac:dyDescent="0.3">
      <c r="A5046" t="s">
        <v>4650</v>
      </c>
      <c r="B5046" t="s">
        <v>51</v>
      </c>
      <c r="C5046" t="s">
        <v>4353</v>
      </c>
      <c r="D5046" t="s">
        <v>40</v>
      </c>
      <c r="E5046" s="103">
        <v>1.7097171295686178E-2</v>
      </c>
      <c r="F5046" s="103">
        <v>677948</v>
      </c>
      <c r="G5046" s="103">
        <v>4</v>
      </c>
      <c r="H5046" t="s">
        <v>1078</v>
      </c>
      <c r="I5046" s="103"/>
    </row>
    <row r="5047" spans="1:9" x14ac:dyDescent="0.3">
      <c r="A5047" t="s">
        <v>6510</v>
      </c>
      <c r="B5047" t="s">
        <v>51</v>
      </c>
      <c r="C5047" t="s">
        <v>4353</v>
      </c>
      <c r="D5047" t="s">
        <v>5064</v>
      </c>
      <c r="E5047" s="103">
        <v>1.7477707172603836E-2</v>
      </c>
      <c r="F5047" s="103">
        <v>677948</v>
      </c>
      <c r="G5047" s="103">
        <v>4</v>
      </c>
      <c r="H5047" t="s">
        <v>1078</v>
      </c>
      <c r="I5047" s="103"/>
    </row>
    <row r="5048" spans="1:9" x14ac:dyDescent="0.3">
      <c r="A5048" t="s">
        <v>6511</v>
      </c>
      <c r="B5048" t="s">
        <v>51</v>
      </c>
      <c r="C5048" t="s">
        <v>4353</v>
      </c>
      <c r="D5048" t="s">
        <v>5065</v>
      </c>
      <c r="E5048" s="103">
        <v>1.7097171295686178E-2</v>
      </c>
      <c r="F5048" s="103">
        <v>677948</v>
      </c>
      <c r="G5048" s="103">
        <v>4</v>
      </c>
      <c r="H5048" t="s">
        <v>1078</v>
      </c>
      <c r="I5048" s="103"/>
    </row>
    <row r="5049" spans="1:9" x14ac:dyDescent="0.3">
      <c r="A5049" t="s">
        <v>6512</v>
      </c>
      <c r="B5049" t="s">
        <v>51</v>
      </c>
      <c r="C5049" t="s">
        <v>4353</v>
      </c>
      <c r="D5049" t="s">
        <v>5066</v>
      </c>
      <c r="E5049" s="103">
        <v>1.7121419444720499E-2</v>
      </c>
      <c r="F5049" s="103">
        <v>677948</v>
      </c>
      <c r="G5049" s="103">
        <v>4</v>
      </c>
      <c r="H5049" t="s">
        <v>1078</v>
      </c>
      <c r="I5049" s="103"/>
    </row>
    <row r="5050" spans="1:9" x14ac:dyDescent="0.3">
      <c r="A5050" t="s">
        <v>4651</v>
      </c>
      <c r="B5050" t="s">
        <v>51</v>
      </c>
      <c r="C5050" t="s">
        <v>4353</v>
      </c>
      <c r="D5050" t="s">
        <v>42</v>
      </c>
      <c r="E5050" s="103">
        <v>1.7241853246681704E-2</v>
      </c>
      <c r="F5050" s="103">
        <v>677948</v>
      </c>
      <c r="G5050" s="103">
        <v>4</v>
      </c>
      <c r="H5050" t="s">
        <v>1078</v>
      </c>
      <c r="I5050" s="103"/>
    </row>
    <row r="5051" spans="1:9" x14ac:dyDescent="0.3">
      <c r="A5051" t="s">
        <v>4652</v>
      </c>
      <c r="B5051" t="s">
        <v>51</v>
      </c>
      <c r="C5051" t="s">
        <v>4353</v>
      </c>
      <c r="D5051" t="s">
        <v>1763</v>
      </c>
      <c r="E5051" s="103">
        <v>1.8395958673703333E-2</v>
      </c>
      <c r="F5051" s="103">
        <v>677948</v>
      </c>
      <c r="G5051" s="103">
        <v>4</v>
      </c>
      <c r="H5051" t="s">
        <v>1078</v>
      </c>
      <c r="I5051" s="103"/>
    </row>
    <row r="5052" spans="1:9" x14ac:dyDescent="0.3">
      <c r="A5052" t="s">
        <v>4653</v>
      </c>
      <c r="B5052" t="s">
        <v>51</v>
      </c>
      <c r="C5052" t="s">
        <v>4353</v>
      </c>
      <c r="D5052" t="s">
        <v>1764</v>
      </c>
      <c r="E5052" s="103">
        <v>9.579027070776203E-3</v>
      </c>
      <c r="F5052" s="103">
        <v>677948</v>
      </c>
      <c r="G5052" s="103">
        <v>4</v>
      </c>
      <c r="H5052" t="s">
        <v>1078</v>
      </c>
      <c r="I5052" s="103"/>
    </row>
    <row r="5053" spans="1:9" x14ac:dyDescent="0.3">
      <c r="A5053" t="s">
        <v>4654</v>
      </c>
      <c r="B5053" t="s">
        <v>51</v>
      </c>
      <c r="C5053" t="s">
        <v>4353</v>
      </c>
      <c r="D5053" t="s">
        <v>340</v>
      </c>
      <c r="E5053" s="103">
        <v>1.6835289328408373E-2</v>
      </c>
      <c r="F5053" s="103">
        <v>677948</v>
      </c>
      <c r="G5053" s="103">
        <v>4</v>
      </c>
      <c r="H5053" t="s">
        <v>1078</v>
      </c>
      <c r="I5053" s="103"/>
    </row>
    <row r="5054" spans="1:9" x14ac:dyDescent="0.3">
      <c r="A5054" t="s">
        <v>4655</v>
      </c>
      <c r="B5054" t="s">
        <v>51</v>
      </c>
      <c r="C5054" t="s">
        <v>4353</v>
      </c>
      <c r="D5054" t="s">
        <v>777</v>
      </c>
      <c r="E5054" s="103">
        <v>1.8189549627939412E-2</v>
      </c>
      <c r="F5054" s="103">
        <v>677948</v>
      </c>
      <c r="G5054" s="103">
        <v>4</v>
      </c>
      <c r="H5054" t="s">
        <v>1078</v>
      </c>
      <c r="I5054" s="103"/>
    </row>
    <row r="5055" spans="1:9" x14ac:dyDescent="0.3">
      <c r="A5055" t="s">
        <v>4656</v>
      </c>
      <c r="B5055" t="s">
        <v>51</v>
      </c>
      <c r="C5055" t="s">
        <v>4353</v>
      </c>
      <c r="D5055" t="s">
        <v>776</v>
      </c>
      <c r="E5055" s="103">
        <v>4.5064650629482728E-2</v>
      </c>
      <c r="F5055" s="103">
        <v>677948</v>
      </c>
      <c r="G5055" s="103">
        <v>4</v>
      </c>
      <c r="H5055" t="s">
        <v>1078</v>
      </c>
      <c r="I5055" s="103"/>
    </row>
    <row r="5056" spans="1:9" x14ac:dyDescent="0.3">
      <c r="A5056" t="s">
        <v>7519</v>
      </c>
      <c r="B5056" t="s">
        <v>47</v>
      </c>
      <c r="C5056" t="s">
        <v>7386</v>
      </c>
      <c r="D5056" t="s">
        <v>54</v>
      </c>
      <c r="E5056" s="103">
        <v>14380</v>
      </c>
      <c r="F5056" s="103">
        <v>677948</v>
      </c>
      <c r="G5056" s="103">
        <v>4</v>
      </c>
      <c r="H5056" t="s">
        <v>54</v>
      </c>
      <c r="I5056" s="103"/>
    </row>
    <row r="5057" spans="1:9" x14ac:dyDescent="0.3">
      <c r="A5057" t="s">
        <v>7520</v>
      </c>
      <c r="B5057" t="s">
        <v>48</v>
      </c>
      <c r="C5057" t="s">
        <v>7386</v>
      </c>
      <c r="D5057" t="s">
        <v>54</v>
      </c>
      <c r="E5057" s="103">
        <v>46280858.491149902</v>
      </c>
      <c r="F5057" s="103">
        <v>677948</v>
      </c>
      <c r="G5057" s="103">
        <v>4</v>
      </c>
      <c r="H5057" t="s">
        <v>54</v>
      </c>
      <c r="I5057" s="103"/>
    </row>
    <row r="5058" spans="1:9" x14ac:dyDescent="0.3">
      <c r="A5058" t="s">
        <v>7521</v>
      </c>
      <c r="B5058" t="s">
        <v>49</v>
      </c>
      <c r="C5058" t="s">
        <v>7386</v>
      </c>
      <c r="D5058" t="s">
        <v>54</v>
      </c>
      <c r="E5058" s="103">
        <v>2.1211066335471158E-2</v>
      </c>
      <c r="F5058" s="103">
        <v>677948</v>
      </c>
      <c r="G5058" s="103">
        <v>4</v>
      </c>
      <c r="H5058" t="s">
        <v>54</v>
      </c>
      <c r="I5058" s="103"/>
    </row>
    <row r="5059" spans="1:9" x14ac:dyDescent="0.3">
      <c r="A5059" t="s">
        <v>7522</v>
      </c>
      <c r="B5059" t="s">
        <v>50</v>
      </c>
      <c r="C5059" t="s">
        <v>7386</v>
      </c>
      <c r="D5059" t="s">
        <v>54</v>
      </c>
      <c r="E5059" s="103">
        <v>68.266088979021845</v>
      </c>
      <c r="F5059" s="103">
        <v>677948</v>
      </c>
      <c r="G5059" s="103">
        <v>4</v>
      </c>
      <c r="H5059" t="s">
        <v>54</v>
      </c>
      <c r="I5059" s="103"/>
    </row>
    <row r="5060" spans="1:9" x14ac:dyDescent="0.3">
      <c r="A5060" t="s">
        <v>7523</v>
      </c>
      <c r="B5060" t="s">
        <v>51</v>
      </c>
      <c r="C5060" t="s">
        <v>7386</v>
      </c>
      <c r="D5060" t="s">
        <v>40</v>
      </c>
      <c r="E5060" s="103">
        <v>5.307961359018753E-3</v>
      </c>
      <c r="F5060" s="103">
        <v>677948</v>
      </c>
      <c r="G5060" s="103">
        <v>4</v>
      </c>
      <c r="H5060" t="s">
        <v>1078</v>
      </c>
      <c r="I5060" s="103"/>
    </row>
    <row r="5061" spans="1:9" x14ac:dyDescent="0.3">
      <c r="A5061" t="s">
        <v>7524</v>
      </c>
      <c r="B5061" t="s">
        <v>51</v>
      </c>
      <c r="C5061" t="s">
        <v>7386</v>
      </c>
      <c r="D5061" t="s">
        <v>5064</v>
      </c>
      <c r="E5061" s="103">
        <v>5.340156677533796E-3</v>
      </c>
      <c r="F5061" s="103">
        <v>677948</v>
      </c>
      <c r="G5061" s="103">
        <v>4</v>
      </c>
      <c r="H5061" t="s">
        <v>1078</v>
      </c>
      <c r="I5061" s="103"/>
    </row>
    <row r="5062" spans="1:9" x14ac:dyDescent="0.3">
      <c r="A5062" t="s">
        <v>7525</v>
      </c>
      <c r="B5062" t="s">
        <v>51</v>
      </c>
      <c r="C5062" t="s">
        <v>7386</v>
      </c>
      <c r="D5062" t="s">
        <v>5065</v>
      </c>
      <c r="E5062" s="103">
        <v>5.307961359018753E-3</v>
      </c>
      <c r="F5062" s="103">
        <v>677948</v>
      </c>
      <c r="G5062" s="103">
        <v>4</v>
      </c>
      <c r="H5062" t="s">
        <v>1078</v>
      </c>
      <c r="I5062" s="103"/>
    </row>
    <row r="5063" spans="1:9" x14ac:dyDescent="0.3">
      <c r="A5063" t="s">
        <v>7526</v>
      </c>
      <c r="B5063" t="s">
        <v>51</v>
      </c>
      <c r="C5063" t="s">
        <v>7386</v>
      </c>
      <c r="D5063" t="s">
        <v>5066</v>
      </c>
      <c r="E5063" s="103">
        <v>5.307961359018753E-3</v>
      </c>
      <c r="F5063" s="103">
        <v>677948</v>
      </c>
      <c r="G5063" s="103">
        <v>4</v>
      </c>
      <c r="H5063" t="s">
        <v>1078</v>
      </c>
      <c r="I5063" s="103"/>
    </row>
    <row r="5064" spans="1:9" x14ac:dyDescent="0.3">
      <c r="A5064" t="s">
        <v>7527</v>
      </c>
      <c r="B5064" t="s">
        <v>51</v>
      </c>
      <c r="C5064" t="s">
        <v>7386</v>
      </c>
      <c r="D5064" t="s">
        <v>42</v>
      </c>
      <c r="E5064" s="103">
        <v>5.2992011357841928E-3</v>
      </c>
      <c r="F5064" s="103">
        <v>677948</v>
      </c>
      <c r="G5064" s="103">
        <v>4</v>
      </c>
      <c r="H5064" t="s">
        <v>1078</v>
      </c>
      <c r="I5064" s="103"/>
    </row>
    <row r="5065" spans="1:9" x14ac:dyDescent="0.3">
      <c r="A5065" t="s">
        <v>7528</v>
      </c>
      <c r="B5065" t="s">
        <v>51</v>
      </c>
      <c r="C5065" t="s">
        <v>7386</v>
      </c>
      <c r="D5065" t="s">
        <v>1763</v>
      </c>
      <c r="E5065" s="103">
        <v>5.5821857691976309E-3</v>
      </c>
      <c r="F5065" s="103">
        <v>677948</v>
      </c>
      <c r="G5065" s="103">
        <v>4</v>
      </c>
      <c r="H5065" t="s">
        <v>1078</v>
      </c>
      <c r="I5065" s="103"/>
    </row>
    <row r="5066" spans="1:9" x14ac:dyDescent="0.3">
      <c r="A5066" t="s">
        <v>7529</v>
      </c>
      <c r="B5066" t="s">
        <v>51</v>
      </c>
      <c r="C5066" t="s">
        <v>7386</v>
      </c>
      <c r="D5066" t="s">
        <v>1764</v>
      </c>
      <c r="E5066" s="103">
        <v>2.8849388846159765E-3</v>
      </c>
      <c r="F5066" s="103">
        <v>677948</v>
      </c>
      <c r="G5066" s="103">
        <v>4</v>
      </c>
      <c r="H5066" t="s">
        <v>1078</v>
      </c>
      <c r="I5066" s="103"/>
    </row>
    <row r="5067" spans="1:9" x14ac:dyDescent="0.3">
      <c r="A5067" t="s">
        <v>7530</v>
      </c>
      <c r="B5067" t="s">
        <v>51</v>
      </c>
      <c r="C5067" t="s">
        <v>7386</v>
      </c>
      <c r="D5067" t="s">
        <v>340</v>
      </c>
      <c r="E5067" s="103">
        <v>5.2563999146678997E-3</v>
      </c>
      <c r="F5067" s="103">
        <v>677948</v>
      </c>
      <c r="G5067" s="103">
        <v>4</v>
      </c>
      <c r="H5067" t="s">
        <v>1078</v>
      </c>
      <c r="I5067" s="103"/>
    </row>
    <row r="5068" spans="1:9" x14ac:dyDescent="0.3">
      <c r="A5068" t="s">
        <v>7531</v>
      </c>
      <c r="B5068" t="s">
        <v>51</v>
      </c>
      <c r="C5068" t="s">
        <v>7386</v>
      </c>
      <c r="D5068" t="s">
        <v>777</v>
      </c>
      <c r="E5068" s="103">
        <v>5.3630860088122708E-3</v>
      </c>
      <c r="F5068" s="103">
        <v>677948</v>
      </c>
      <c r="G5068" s="103">
        <v>4</v>
      </c>
      <c r="H5068" t="s">
        <v>1078</v>
      </c>
      <c r="I5068" s="103"/>
    </row>
    <row r="5069" spans="1:9" x14ac:dyDescent="0.3">
      <c r="A5069" t="s">
        <v>7532</v>
      </c>
      <c r="B5069" t="s">
        <v>51</v>
      </c>
      <c r="C5069" t="s">
        <v>7386</v>
      </c>
      <c r="D5069" t="s">
        <v>776</v>
      </c>
      <c r="E5069" s="103">
        <v>1.3850623078545801E-2</v>
      </c>
      <c r="F5069" s="103">
        <v>677948</v>
      </c>
      <c r="G5069" s="103">
        <v>4</v>
      </c>
      <c r="H5069" t="s">
        <v>1078</v>
      </c>
      <c r="I5069" s="103"/>
    </row>
    <row r="5070" spans="1:9" x14ac:dyDescent="0.3">
      <c r="A5070" t="s">
        <v>172</v>
      </c>
      <c r="B5070" t="s">
        <v>47</v>
      </c>
      <c r="C5070" t="s">
        <v>35</v>
      </c>
      <c r="D5070" t="s">
        <v>54</v>
      </c>
      <c r="E5070" s="103">
        <v>0</v>
      </c>
      <c r="F5070" s="103">
        <v>677609</v>
      </c>
      <c r="G5070" s="103">
        <v>5</v>
      </c>
      <c r="H5070" t="s">
        <v>54</v>
      </c>
      <c r="I5070" s="103"/>
    </row>
    <row r="5071" spans="1:9" x14ac:dyDescent="0.3">
      <c r="A5071" t="s">
        <v>173</v>
      </c>
      <c r="B5071" t="s">
        <v>48</v>
      </c>
      <c r="C5071" t="s">
        <v>35</v>
      </c>
      <c r="D5071" t="s">
        <v>54</v>
      </c>
      <c r="E5071" s="103">
        <v>0</v>
      </c>
      <c r="F5071" s="103">
        <v>677609</v>
      </c>
      <c r="G5071" s="103">
        <v>5</v>
      </c>
      <c r="H5071" t="s">
        <v>54</v>
      </c>
      <c r="I5071" s="103"/>
    </row>
    <row r="5072" spans="1:9" x14ac:dyDescent="0.3">
      <c r="A5072" t="s">
        <v>174</v>
      </c>
      <c r="B5072" t="s">
        <v>49</v>
      </c>
      <c r="C5072" t="s">
        <v>35</v>
      </c>
      <c r="D5072" t="s">
        <v>54</v>
      </c>
      <c r="E5072" s="103">
        <v>0</v>
      </c>
      <c r="F5072" s="103">
        <v>677609</v>
      </c>
      <c r="G5072" s="103">
        <v>5</v>
      </c>
      <c r="H5072" t="s">
        <v>54</v>
      </c>
      <c r="I5072" s="103"/>
    </row>
    <row r="5073" spans="1:9" x14ac:dyDescent="0.3">
      <c r="A5073" t="s">
        <v>175</v>
      </c>
      <c r="B5073" t="s">
        <v>50</v>
      </c>
      <c r="C5073" t="s">
        <v>35</v>
      </c>
      <c r="D5073" t="s">
        <v>54</v>
      </c>
      <c r="E5073" s="103">
        <v>0</v>
      </c>
      <c r="F5073" s="103">
        <v>677609</v>
      </c>
      <c r="G5073" s="103">
        <v>5</v>
      </c>
      <c r="H5073" t="s">
        <v>54</v>
      </c>
      <c r="I5073" s="103"/>
    </row>
    <row r="5074" spans="1:9" x14ac:dyDescent="0.3">
      <c r="A5074" t="s">
        <v>4987</v>
      </c>
      <c r="B5074" t="s">
        <v>47</v>
      </c>
      <c r="C5074" t="s">
        <v>4868</v>
      </c>
      <c r="D5074" t="s">
        <v>54</v>
      </c>
      <c r="E5074" s="103">
        <v>51979</v>
      </c>
      <c r="F5074" s="103">
        <v>677609</v>
      </c>
      <c r="G5074" s="103">
        <v>5</v>
      </c>
      <c r="H5074" t="s">
        <v>54</v>
      </c>
      <c r="I5074" s="103"/>
    </row>
    <row r="5075" spans="1:9" x14ac:dyDescent="0.3">
      <c r="A5075" t="s">
        <v>4988</v>
      </c>
      <c r="B5075" t="s">
        <v>48</v>
      </c>
      <c r="C5075" t="s">
        <v>4868</v>
      </c>
      <c r="D5075" t="s">
        <v>54</v>
      </c>
      <c r="E5075" s="103">
        <v>284358082.30004883</v>
      </c>
      <c r="F5075" s="103">
        <v>677609</v>
      </c>
      <c r="G5075" s="103">
        <v>5</v>
      </c>
      <c r="H5075" t="s">
        <v>54</v>
      </c>
      <c r="I5075" s="103"/>
    </row>
    <row r="5076" spans="1:9" x14ac:dyDescent="0.3">
      <c r="A5076" t="s">
        <v>4989</v>
      </c>
      <c r="B5076" t="s">
        <v>49</v>
      </c>
      <c r="C5076" t="s">
        <v>4868</v>
      </c>
      <c r="D5076" t="s">
        <v>54</v>
      </c>
      <c r="E5076" s="103">
        <v>7.6709429774397916E-2</v>
      </c>
      <c r="F5076" s="103">
        <v>677609</v>
      </c>
      <c r="G5076" s="103">
        <v>5</v>
      </c>
      <c r="H5076" t="s">
        <v>54</v>
      </c>
      <c r="I5076" s="103"/>
    </row>
    <row r="5077" spans="1:9" x14ac:dyDescent="0.3">
      <c r="A5077" t="s">
        <v>4990</v>
      </c>
      <c r="B5077" t="s">
        <v>50</v>
      </c>
      <c r="C5077" t="s">
        <v>4868</v>
      </c>
      <c r="D5077" t="s">
        <v>54</v>
      </c>
      <c r="E5077" s="103">
        <v>419.64921112330092</v>
      </c>
      <c r="F5077" s="103">
        <v>677609</v>
      </c>
      <c r="G5077" s="103">
        <v>5</v>
      </c>
      <c r="H5077" t="s">
        <v>54</v>
      </c>
      <c r="I5077" s="103"/>
    </row>
    <row r="5078" spans="1:9" x14ac:dyDescent="0.3">
      <c r="A5078" t="s">
        <v>4991</v>
      </c>
      <c r="B5078" t="s">
        <v>51</v>
      </c>
      <c r="C5078" t="s">
        <v>4868</v>
      </c>
      <c r="D5078" t="s">
        <v>40</v>
      </c>
      <c r="E5078" s="103">
        <v>7.06520005731953E-3</v>
      </c>
      <c r="F5078" s="103">
        <v>677609</v>
      </c>
      <c r="G5078" s="103">
        <v>5</v>
      </c>
      <c r="H5078" t="s">
        <v>1078</v>
      </c>
      <c r="I5078" s="103"/>
    </row>
    <row r="5079" spans="1:9" x14ac:dyDescent="0.3">
      <c r="A5079" t="s">
        <v>6738</v>
      </c>
      <c r="B5079" t="s">
        <v>51</v>
      </c>
      <c r="C5079" t="s">
        <v>4868</v>
      </c>
      <c r="D5079" t="s">
        <v>5064</v>
      </c>
      <c r="E5079" s="103">
        <v>7.2031053449428846E-3</v>
      </c>
      <c r="F5079" s="103">
        <v>677609</v>
      </c>
      <c r="G5079" s="103">
        <v>5</v>
      </c>
      <c r="H5079" t="s">
        <v>1078</v>
      </c>
      <c r="I5079" s="103"/>
    </row>
    <row r="5080" spans="1:9" x14ac:dyDescent="0.3">
      <c r="A5080" t="s">
        <v>6739</v>
      </c>
      <c r="B5080" t="s">
        <v>51</v>
      </c>
      <c r="C5080" t="s">
        <v>4868</v>
      </c>
      <c r="D5080" t="s">
        <v>5065</v>
      </c>
      <c r="E5080" s="103">
        <v>7.06520005731953E-3</v>
      </c>
      <c r="F5080" s="103">
        <v>677609</v>
      </c>
      <c r="G5080" s="103">
        <v>5</v>
      </c>
      <c r="H5080" t="s">
        <v>1078</v>
      </c>
      <c r="I5080" s="103"/>
    </row>
    <row r="5081" spans="1:9" x14ac:dyDescent="0.3">
      <c r="A5081" t="s">
        <v>6740</v>
      </c>
      <c r="B5081" t="s">
        <v>51</v>
      </c>
      <c r="C5081" t="s">
        <v>4868</v>
      </c>
      <c r="D5081" t="s">
        <v>5066</v>
      </c>
      <c r="E5081" s="103">
        <v>7.1232679050359767E-3</v>
      </c>
      <c r="F5081" s="103">
        <v>677609</v>
      </c>
      <c r="G5081" s="103">
        <v>5</v>
      </c>
      <c r="H5081" t="s">
        <v>1078</v>
      </c>
      <c r="I5081" s="103"/>
    </row>
    <row r="5082" spans="1:9" x14ac:dyDescent="0.3">
      <c r="A5082" t="s">
        <v>4992</v>
      </c>
      <c r="B5082" t="s">
        <v>51</v>
      </c>
      <c r="C5082" t="s">
        <v>4868</v>
      </c>
      <c r="D5082" t="s">
        <v>42</v>
      </c>
      <c r="E5082" s="103">
        <v>7.1187425771301639E-3</v>
      </c>
      <c r="F5082" s="103">
        <v>677609</v>
      </c>
      <c r="G5082" s="103">
        <v>5</v>
      </c>
      <c r="H5082" t="s">
        <v>1078</v>
      </c>
      <c r="I5082" s="103"/>
    </row>
    <row r="5083" spans="1:9" x14ac:dyDescent="0.3">
      <c r="A5083" t="s">
        <v>4993</v>
      </c>
      <c r="B5083" t="s">
        <v>51</v>
      </c>
      <c r="C5083" t="s">
        <v>4868</v>
      </c>
      <c r="D5083" t="s">
        <v>1763</v>
      </c>
      <c r="E5083" s="103">
        <v>7.483459561404812E-3</v>
      </c>
      <c r="F5083" s="103">
        <v>677609</v>
      </c>
      <c r="G5083" s="103">
        <v>5</v>
      </c>
      <c r="H5083" t="s">
        <v>1078</v>
      </c>
      <c r="I5083" s="103"/>
    </row>
    <row r="5084" spans="1:9" x14ac:dyDescent="0.3">
      <c r="A5084" t="s">
        <v>4994</v>
      </c>
      <c r="B5084" t="s">
        <v>51</v>
      </c>
      <c r="C5084" t="s">
        <v>4868</v>
      </c>
      <c r="D5084" t="s">
        <v>1764</v>
      </c>
      <c r="E5084" s="103">
        <v>3.5809765865582785E-3</v>
      </c>
      <c r="F5084" s="103">
        <v>677609</v>
      </c>
      <c r="G5084" s="103">
        <v>5</v>
      </c>
      <c r="H5084" t="s">
        <v>1078</v>
      </c>
      <c r="I5084" s="103"/>
    </row>
    <row r="5085" spans="1:9" x14ac:dyDescent="0.3">
      <c r="A5085" t="s">
        <v>4995</v>
      </c>
      <c r="B5085" t="s">
        <v>51</v>
      </c>
      <c r="C5085" t="s">
        <v>4868</v>
      </c>
      <c r="D5085" t="s">
        <v>340</v>
      </c>
      <c r="E5085" s="103">
        <v>6.9511576614404852E-3</v>
      </c>
      <c r="F5085" s="103">
        <v>677609</v>
      </c>
      <c r="G5085" s="103">
        <v>5</v>
      </c>
      <c r="H5085" t="s">
        <v>1078</v>
      </c>
      <c r="I5085" s="103"/>
    </row>
    <row r="5086" spans="1:9" x14ac:dyDescent="0.3">
      <c r="A5086" t="s">
        <v>4996</v>
      </c>
      <c r="B5086" t="s">
        <v>51</v>
      </c>
      <c r="C5086" t="s">
        <v>4868</v>
      </c>
      <c r="D5086" t="s">
        <v>777</v>
      </c>
      <c r="E5086" s="103">
        <v>9.8763894386818818E-3</v>
      </c>
      <c r="F5086" s="103">
        <v>677609</v>
      </c>
      <c r="G5086" s="103">
        <v>5</v>
      </c>
      <c r="H5086" t="s">
        <v>1078</v>
      </c>
      <c r="I5086" s="103"/>
    </row>
    <row r="5087" spans="1:9" x14ac:dyDescent="0.3">
      <c r="A5087" t="s">
        <v>4997</v>
      </c>
      <c r="B5087" t="s">
        <v>51</v>
      </c>
      <c r="C5087" t="s">
        <v>4868</v>
      </c>
      <c r="D5087" t="s">
        <v>776</v>
      </c>
      <c r="E5087" s="103">
        <v>2.4014286978598056E-2</v>
      </c>
      <c r="F5087" s="103">
        <v>677609</v>
      </c>
      <c r="G5087" s="103">
        <v>5</v>
      </c>
      <c r="H5087" t="s">
        <v>1078</v>
      </c>
      <c r="I5087" s="103"/>
    </row>
    <row r="5088" spans="1:9" x14ac:dyDescent="0.3">
      <c r="A5088" t="s">
        <v>182</v>
      </c>
      <c r="B5088" t="s">
        <v>47</v>
      </c>
      <c r="C5088" t="s">
        <v>36</v>
      </c>
      <c r="D5088" t="s">
        <v>54</v>
      </c>
      <c r="E5088" s="103">
        <v>38371</v>
      </c>
      <c r="F5088" s="103">
        <v>677609</v>
      </c>
      <c r="G5088" s="103">
        <v>5</v>
      </c>
      <c r="H5088" t="s">
        <v>54</v>
      </c>
      <c r="I5088" s="103"/>
    </row>
    <row r="5089" spans="1:9" x14ac:dyDescent="0.3">
      <c r="A5089" t="s">
        <v>183</v>
      </c>
      <c r="B5089" t="s">
        <v>48</v>
      </c>
      <c r="C5089" t="s">
        <v>36</v>
      </c>
      <c r="D5089" t="s">
        <v>54</v>
      </c>
      <c r="E5089" s="103">
        <v>1509320329.023</v>
      </c>
      <c r="F5089" s="103">
        <v>677609</v>
      </c>
      <c r="G5089" s="103">
        <v>5</v>
      </c>
      <c r="H5089" t="s">
        <v>54</v>
      </c>
      <c r="I5089" s="103"/>
    </row>
    <row r="5090" spans="1:9" x14ac:dyDescent="0.3">
      <c r="A5090" t="s">
        <v>184</v>
      </c>
      <c r="B5090" t="s">
        <v>49</v>
      </c>
      <c r="C5090" t="s">
        <v>36</v>
      </c>
      <c r="D5090" t="s">
        <v>54</v>
      </c>
      <c r="E5090" s="103">
        <v>5.6627051883903552E-2</v>
      </c>
      <c r="F5090" s="103">
        <v>677609</v>
      </c>
      <c r="G5090" s="103">
        <v>5</v>
      </c>
      <c r="H5090" t="s">
        <v>54</v>
      </c>
      <c r="I5090" s="103"/>
    </row>
    <row r="5091" spans="1:9" x14ac:dyDescent="0.3">
      <c r="A5091" t="s">
        <v>185</v>
      </c>
      <c r="B5091" t="s">
        <v>50</v>
      </c>
      <c r="C5091" t="s">
        <v>36</v>
      </c>
      <c r="D5091" t="s">
        <v>54</v>
      </c>
      <c r="E5091" s="103">
        <v>2227.4207234895052</v>
      </c>
      <c r="F5091" s="103">
        <v>677609</v>
      </c>
      <c r="G5091" s="103">
        <v>5</v>
      </c>
      <c r="H5091" t="s">
        <v>54</v>
      </c>
      <c r="I5091" s="103"/>
    </row>
    <row r="5092" spans="1:9" x14ac:dyDescent="0.3">
      <c r="A5092" t="s">
        <v>1396</v>
      </c>
      <c r="B5092" t="s">
        <v>51</v>
      </c>
      <c r="C5092" t="s">
        <v>36</v>
      </c>
      <c r="D5092" t="s">
        <v>40</v>
      </c>
      <c r="E5092" s="103">
        <v>5.2643338920195064E-2</v>
      </c>
      <c r="F5092" s="103">
        <v>677609</v>
      </c>
      <c r="G5092" s="103">
        <v>5</v>
      </c>
      <c r="H5092" t="s">
        <v>1078</v>
      </c>
      <c r="I5092" s="103"/>
    </row>
    <row r="5093" spans="1:9" x14ac:dyDescent="0.3">
      <c r="A5093" t="s">
        <v>6630</v>
      </c>
      <c r="B5093" t="s">
        <v>51</v>
      </c>
      <c r="C5093" t="s">
        <v>36</v>
      </c>
      <c r="D5093" t="s">
        <v>5064</v>
      </c>
      <c r="E5093" s="103">
        <v>5.2940952658840149E-2</v>
      </c>
      <c r="F5093" s="103">
        <v>677609</v>
      </c>
      <c r="G5093" s="103">
        <v>5</v>
      </c>
      <c r="H5093" t="s">
        <v>1078</v>
      </c>
      <c r="I5093" s="103"/>
    </row>
    <row r="5094" spans="1:9" x14ac:dyDescent="0.3">
      <c r="A5094" t="s">
        <v>6631</v>
      </c>
      <c r="B5094" t="s">
        <v>51</v>
      </c>
      <c r="C5094" t="s">
        <v>36</v>
      </c>
      <c r="D5094" t="s">
        <v>5065</v>
      </c>
      <c r="E5094" s="103">
        <v>5.2643338920195064E-2</v>
      </c>
      <c r="F5094" s="103">
        <v>677609</v>
      </c>
      <c r="G5094" s="103">
        <v>5</v>
      </c>
      <c r="H5094" t="s">
        <v>1078</v>
      </c>
      <c r="I5094" s="103"/>
    </row>
    <row r="5095" spans="1:9" x14ac:dyDescent="0.3">
      <c r="A5095" t="s">
        <v>6632</v>
      </c>
      <c r="B5095" t="s">
        <v>51</v>
      </c>
      <c r="C5095" t="s">
        <v>36</v>
      </c>
      <c r="D5095" t="s">
        <v>5066</v>
      </c>
      <c r="E5095" s="103">
        <v>5.2937505724964591E-2</v>
      </c>
      <c r="F5095" s="103">
        <v>677609</v>
      </c>
      <c r="G5095" s="103">
        <v>5</v>
      </c>
      <c r="H5095" t="s">
        <v>1078</v>
      </c>
      <c r="I5095" s="103"/>
    </row>
    <row r="5096" spans="1:9" x14ac:dyDescent="0.3">
      <c r="A5096" t="s">
        <v>1397</v>
      </c>
      <c r="B5096" t="s">
        <v>51</v>
      </c>
      <c r="C5096" t="s">
        <v>36</v>
      </c>
      <c r="D5096" t="s">
        <v>42</v>
      </c>
      <c r="E5096" s="103">
        <v>5.2226953775964279E-2</v>
      </c>
      <c r="F5096" s="103">
        <v>677609</v>
      </c>
      <c r="G5096" s="103">
        <v>5</v>
      </c>
      <c r="H5096" t="s">
        <v>1078</v>
      </c>
      <c r="I5096" s="103"/>
    </row>
    <row r="5097" spans="1:9" x14ac:dyDescent="0.3">
      <c r="A5097" t="s">
        <v>2343</v>
      </c>
      <c r="B5097" t="s">
        <v>51</v>
      </c>
      <c r="C5097" t="s">
        <v>36</v>
      </c>
      <c r="D5097" t="s">
        <v>1763</v>
      </c>
      <c r="E5097" s="103">
        <v>5.5182202477993297E-2</v>
      </c>
      <c r="F5097" s="103">
        <v>677609</v>
      </c>
      <c r="G5097" s="103">
        <v>5</v>
      </c>
      <c r="H5097" t="s">
        <v>1078</v>
      </c>
      <c r="I5097" s="103"/>
    </row>
    <row r="5098" spans="1:9" x14ac:dyDescent="0.3">
      <c r="A5098" t="s">
        <v>2344</v>
      </c>
      <c r="B5098" t="s">
        <v>51</v>
      </c>
      <c r="C5098" t="s">
        <v>36</v>
      </c>
      <c r="D5098" t="s">
        <v>1764</v>
      </c>
      <c r="E5098" s="103">
        <v>3.0493806195270846E-2</v>
      </c>
      <c r="F5098" s="103">
        <v>677609</v>
      </c>
      <c r="G5098" s="103">
        <v>5</v>
      </c>
      <c r="H5098" t="s">
        <v>1078</v>
      </c>
      <c r="I5098" s="103"/>
    </row>
    <row r="5099" spans="1:9" x14ac:dyDescent="0.3">
      <c r="A5099" t="s">
        <v>1398</v>
      </c>
      <c r="B5099" t="s">
        <v>51</v>
      </c>
      <c r="C5099" t="s">
        <v>36</v>
      </c>
      <c r="D5099" t="s">
        <v>340</v>
      </c>
      <c r="E5099" s="103">
        <v>4.9092221500225533E-2</v>
      </c>
      <c r="F5099" s="103">
        <v>677609</v>
      </c>
      <c r="G5099" s="103">
        <v>5</v>
      </c>
      <c r="H5099" t="s">
        <v>1078</v>
      </c>
      <c r="I5099" s="103"/>
    </row>
    <row r="5100" spans="1:9" x14ac:dyDescent="0.3">
      <c r="A5100" t="s">
        <v>1399</v>
      </c>
      <c r="B5100" t="s">
        <v>51</v>
      </c>
      <c r="C5100" t="s">
        <v>36</v>
      </c>
      <c r="D5100" t="s">
        <v>777</v>
      </c>
      <c r="E5100" s="103">
        <v>8.1641639299793622E-2</v>
      </c>
      <c r="F5100" s="103">
        <v>677609</v>
      </c>
      <c r="G5100" s="103">
        <v>5</v>
      </c>
      <c r="H5100" t="s">
        <v>1078</v>
      </c>
      <c r="I5100" s="103"/>
    </row>
    <row r="5101" spans="1:9" x14ac:dyDescent="0.3">
      <c r="A5101" t="s">
        <v>1400</v>
      </c>
      <c r="B5101" t="s">
        <v>51</v>
      </c>
      <c r="C5101" t="s">
        <v>36</v>
      </c>
      <c r="D5101" t="s">
        <v>776</v>
      </c>
      <c r="E5101" s="103">
        <v>0.179253905112817</v>
      </c>
      <c r="F5101" s="103">
        <v>677609</v>
      </c>
      <c r="G5101" s="103">
        <v>5</v>
      </c>
      <c r="H5101" t="s">
        <v>1078</v>
      </c>
      <c r="I5101" s="103"/>
    </row>
    <row r="5102" spans="1:9" x14ac:dyDescent="0.3">
      <c r="A5102" t="s">
        <v>186</v>
      </c>
      <c r="B5102" t="s">
        <v>47</v>
      </c>
      <c r="C5102" t="s">
        <v>37</v>
      </c>
      <c r="D5102" t="s">
        <v>54</v>
      </c>
      <c r="E5102" s="103">
        <v>188307</v>
      </c>
      <c r="F5102" s="103">
        <v>677609</v>
      </c>
      <c r="G5102" s="103">
        <v>5</v>
      </c>
      <c r="H5102" t="s">
        <v>54</v>
      </c>
      <c r="I5102" s="103"/>
    </row>
    <row r="5103" spans="1:9" x14ac:dyDescent="0.3">
      <c r="A5103" t="s">
        <v>187</v>
      </c>
      <c r="B5103" t="s">
        <v>48</v>
      </c>
      <c r="C5103" t="s">
        <v>37</v>
      </c>
      <c r="D5103" t="s">
        <v>54</v>
      </c>
      <c r="E5103" s="103">
        <v>30830929434.931641</v>
      </c>
      <c r="F5103" s="103">
        <v>677609</v>
      </c>
      <c r="G5103" s="103">
        <v>5</v>
      </c>
      <c r="H5103" t="s">
        <v>54</v>
      </c>
      <c r="I5103" s="103"/>
    </row>
    <row r="5104" spans="1:9" x14ac:dyDescent="0.3">
      <c r="A5104" t="s">
        <v>188</v>
      </c>
      <c r="B5104" t="s">
        <v>49</v>
      </c>
      <c r="C5104" t="s">
        <v>37</v>
      </c>
      <c r="D5104" t="s">
        <v>54</v>
      </c>
      <c r="E5104" s="103">
        <v>0.2778992014568874</v>
      </c>
      <c r="F5104" s="103">
        <v>677609</v>
      </c>
      <c r="G5104" s="103">
        <v>5</v>
      </c>
      <c r="H5104" t="s">
        <v>54</v>
      </c>
      <c r="I5104" s="103"/>
    </row>
    <row r="5105" spans="1:9" x14ac:dyDescent="0.3">
      <c r="A5105" t="s">
        <v>189</v>
      </c>
      <c r="B5105" t="s">
        <v>50</v>
      </c>
      <c r="C5105" t="s">
        <v>37</v>
      </c>
      <c r="D5105" t="s">
        <v>54</v>
      </c>
      <c r="E5105" s="103">
        <v>45499.58668632152</v>
      </c>
      <c r="F5105" s="103">
        <v>677609</v>
      </c>
      <c r="G5105" s="103">
        <v>5</v>
      </c>
      <c r="H5105" t="s">
        <v>54</v>
      </c>
      <c r="I5105" s="103"/>
    </row>
    <row r="5106" spans="1:9" x14ac:dyDescent="0.3">
      <c r="A5106" t="s">
        <v>1361</v>
      </c>
      <c r="B5106" t="s">
        <v>51</v>
      </c>
      <c r="C5106" t="s">
        <v>37</v>
      </c>
      <c r="D5106" t="s">
        <v>40</v>
      </c>
      <c r="E5106" s="103">
        <v>0.21607474377893118</v>
      </c>
      <c r="F5106" s="103">
        <v>677609</v>
      </c>
      <c r="G5106" s="103">
        <v>5</v>
      </c>
      <c r="H5106" t="s">
        <v>1078</v>
      </c>
      <c r="I5106" s="103"/>
    </row>
    <row r="5107" spans="1:9" x14ac:dyDescent="0.3">
      <c r="A5107" t="s">
        <v>6633</v>
      </c>
      <c r="B5107" t="s">
        <v>51</v>
      </c>
      <c r="C5107" t="s">
        <v>37</v>
      </c>
      <c r="D5107" t="s">
        <v>5064</v>
      </c>
      <c r="E5107" s="103">
        <v>0.2170871889235014</v>
      </c>
      <c r="F5107" s="103">
        <v>677609</v>
      </c>
      <c r="G5107" s="103">
        <v>5</v>
      </c>
      <c r="H5107" t="s">
        <v>1078</v>
      </c>
      <c r="I5107" s="103"/>
    </row>
    <row r="5108" spans="1:9" x14ac:dyDescent="0.3">
      <c r="A5108" t="s">
        <v>6634</v>
      </c>
      <c r="B5108" t="s">
        <v>51</v>
      </c>
      <c r="C5108" t="s">
        <v>37</v>
      </c>
      <c r="D5108" t="s">
        <v>5065</v>
      </c>
      <c r="E5108" s="103">
        <v>0.21607474377893118</v>
      </c>
      <c r="F5108" s="103">
        <v>677609</v>
      </c>
      <c r="G5108" s="103">
        <v>5</v>
      </c>
      <c r="H5108" t="s">
        <v>1078</v>
      </c>
      <c r="I5108" s="103"/>
    </row>
    <row r="5109" spans="1:9" x14ac:dyDescent="0.3">
      <c r="A5109" t="s">
        <v>6635</v>
      </c>
      <c r="B5109" t="s">
        <v>51</v>
      </c>
      <c r="C5109" t="s">
        <v>37</v>
      </c>
      <c r="D5109" t="s">
        <v>5066</v>
      </c>
      <c r="E5109" s="103">
        <v>0.21700601656370139</v>
      </c>
      <c r="F5109" s="103">
        <v>677609</v>
      </c>
      <c r="G5109" s="103">
        <v>5</v>
      </c>
      <c r="H5109" t="s">
        <v>1078</v>
      </c>
      <c r="I5109" s="103"/>
    </row>
    <row r="5110" spans="1:9" x14ac:dyDescent="0.3">
      <c r="A5110" t="s">
        <v>1362</v>
      </c>
      <c r="B5110" t="s">
        <v>51</v>
      </c>
      <c r="C5110" t="s">
        <v>37</v>
      </c>
      <c r="D5110" t="s">
        <v>42</v>
      </c>
      <c r="E5110" s="103">
        <v>0.21368571992255062</v>
      </c>
      <c r="F5110" s="103">
        <v>677609</v>
      </c>
      <c r="G5110" s="103">
        <v>5</v>
      </c>
      <c r="H5110" t="s">
        <v>1078</v>
      </c>
      <c r="I5110" s="103"/>
    </row>
    <row r="5111" spans="1:9" x14ac:dyDescent="0.3">
      <c r="A5111" t="s">
        <v>2299</v>
      </c>
      <c r="B5111" t="s">
        <v>51</v>
      </c>
      <c r="C5111" t="s">
        <v>37</v>
      </c>
      <c r="D5111" t="s">
        <v>1763</v>
      </c>
      <c r="E5111" s="103">
        <v>0.22669636228109027</v>
      </c>
      <c r="F5111" s="103">
        <v>677609</v>
      </c>
      <c r="G5111" s="103">
        <v>5</v>
      </c>
      <c r="H5111" t="s">
        <v>1078</v>
      </c>
      <c r="I5111" s="103"/>
    </row>
    <row r="5112" spans="1:9" x14ac:dyDescent="0.3">
      <c r="A5112" t="s">
        <v>2300</v>
      </c>
      <c r="B5112" t="s">
        <v>51</v>
      </c>
      <c r="C5112" t="s">
        <v>37</v>
      </c>
      <c r="D5112" t="s">
        <v>1764</v>
      </c>
      <c r="E5112" s="103">
        <v>0.12949263931399616</v>
      </c>
      <c r="F5112" s="103">
        <v>677609</v>
      </c>
      <c r="G5112" s="103">
        <v>5</v>
      </c>
      <c r="H5112" t="s">
        <v>1078</v>
      </c>
      <c r="I5112" s="103"/>
    </row>
    <row r="5113" spans="1:9" x14ac:dyDescent="0.3">
      <c r="A5113" t="s">
        <v>1363</v>
      </c>
      <c r="B5113" t="s">
        <v>51</v>
      </c>
      <c r="C5113" t="s">
        <v>37</v>
      </c>
      <c r="D5113" t="s">
        <v>340</v>
      </c>
      <c r="E5113" s="103">
        <v>0.20197827895941928</v>
      </c>
      <c r="F5113" s="103">
        <v>677609</v>
      </c>
      <c r="G5113" s="103">
        <v>5</v>
      </c>
      <c r="H5113" t="s">
        <v>1078</v>
      </c>
      <c r="I5113" s="103"/>
    </row>
    <row r="5114" spans="1:9" x14ac:dyDescent="0.3">
      <c r="A5114" t="s">
        <v>1364</v>
      </c>
      <c r="B5114" t="s">
        <v>51</v>
      </c>
      <c r="C5114" t="s">
        <v>37</v>
      </c>
      <c r="D5114" t="s">
        <v>777</v>
      </c>
      <c r="E5114" s="103">
        <v>0.30035733435370032</v>
      </c>
      <c r="F5114" s="103">
        <v>677609</v>
      </c>
      <c r="G5114" s="103">
        <v>5</v>
      </c>
      <c r="H5114" t="s">
        <v>1078</v>
      </c>
      <c r="I5114" s="103"/>
    </row>
    <row r="5115" spans="1:9" x14ac:dyDescent="0.3">
      <c r="A5115" t="s">
        <v>1365</v>
      </c>
      <c r="B5115" t="s">
        <v>51</v>
      </c>
      <c r="C5115" t="s">
        <v>37</v>
      </c>
      <c r="D5115" t="s">
        <v>776</v>
      </c>
      <c r="E5115" s="103">
        <v>0.72166567160514516</v>
      </c>
      <c r="F5115" s="103">
        <v>677609</v>
      </c>
      <c r="G5115" s="103">
        <v>5</v>
      </c>
      <c r="H5115" t="s">
        <v>1078</v>
      </c>
      <c r="I5115" s="103"/>
    </row>
    <row r="5116" spans="1:9" x14ac:dyDescent="0.3">
      <c r="A5116" t="s">
        <v>190</v>
      </c>
      <c r="B5116" t="s">
        <v>47</v>
      </c>
      <c r="C5116" t="s">
        <v>38</v>
      </c>
      <c r="D5116" t="s">
        <v>54</v>
      </c>
      <c r="E5116" s="103">
        <v>35483</v>
      </c>
      <c r="F5116" s="103">
        <v>677609</v>
      </c>
      <c r="G5116" s="103">
        <v>5</v>
      </c>
      <c r="H5116" t="s">
        <v>54</v>
      </c>
      <c r="I5116" s="103"/>
    </row>
    <row r="5117" spans="1:9" x14ac:dyDescent="0.3">
      <c r="A5117" t="s">
        <v>191</v>
      </c>
      <c r="B5117" t="s">
        <v>48</v>
      </c>
      <c r="C5117" t="s">
        <v>38</v>
      </c>
      <c r="D5117" t="s">
        <v>54</v>
      </c>
      <c r="E5117" s="103">
        <v>5433975257.6569996</v>
      </c>
      <c r="F5117" s="103">
        <v>677609</v>
      </c>
      <c r="G5117" s="103">
        <v>5</v>
      </c>
      <c r="H5117" t="s">
        <v>54</v>
      </c>
      <c r="I5117" s="103"/>
    </row>
    <row r="5118" spans="1:9" x14ac:dyDescent="0.3">
      <c r="A5118" t="s">
        <v>192</v>
      </c>
      <c r="B5118" t="s">
        <v>49</v>
      </c>
      <c r="C5118" t="s">
        <v>38</v>
      </c>
      <c r="D5118" t="s">
        <v>54</v>
      </c>
      <c r="E5118" s="103">
        <v>5.2365006958290106E-2</v>
      </c>
      <c r="F5118" s="103">
        <v>677609</v>
      </c>
      <c r="G5118" s="103">
        <v>5</v>
      </c>
      <c r="H5118" t="s">
        <v>54</v>
      </c>
      <c r="I5118" s="103"/>
    </row>
    <row r="5119" spans="1:9" x14ac:dyDescent="0.3">
      <c r="A5119" t="s">
        <v>193</v>
      </c>
      <c r="B5119" t="s">
        <v>50</v>
      </c>
      <c r="C5119" t="s">
        <v>38</v>
      </c>
      <c r="D5119" t="s">
        <v>54</v>
      </c>
      <c r="E5119" s="103">
        <v>8019.3374905838018</v>
      </c>
      <c r="F5119" s="103">
        <v>677609</v>
      </c>
      <c r="G5119" s="103">
        <v>5</v>
      </c>
      <c r="H5119" t="s">
        <v>54</v>
      </c>
      <c r="I5119" s="103"/>
    </row>
    <row r="5120" spans="1:9" x14ac:dyDescent="0.3">
      <c r="A5120" t="s">
        <v>1366</v>
      </c>
      <c r="B5120" t="s">
        <v>51</v>
      </c>
      <c r="C5120" t="s">
        <v>38</v>
      </c>
      <c r="D5120" t="s">
        <v>40</v>
      </c>
      <c r="E5120" s="103">
        <v>0.2048160817196456</v>
      </c>
      <c r="F5120" s="103">
        <v>677609</v>
      </c>
      <c r="G5120" s="103">
        <v>5</v>
      </c>
      <c r="H5120" t="s">
        <v>1078</v>
      </c>
      <c r="I5120" s="103"/>
    </row>
    <row r="5121" spans="1:9" x14ac:dyDescent="0.3">
      <c r="A5121" t="s">
        <v>6636</v>
      </c>
      <c r="B5121" t="s">
        <v>51</v>
      </c>
      <c r="C5121" t="s">
        <v>38</v>
      </c>
      <c r="D5121" t="s">
        <v>5064</v>
      </c>
      <c r="E5121" s="103">
        <v>0.20765533027914504</v>
      </c>
      <c r="F5121" s="103">
        <v>677609</v>
      </c>
      <c r="G5121" s="103">
        <v>5</v>
      </c>
      <c r="H5121" t="s">
        <v>1078</v>
      </c>
      <c r="I5121" s="103"/>
    </row>
    <row r="5122" spans="1:9" x14ac:dyDescent="0.3">
      <c r="A5122" t="s">
        <v>6637</v>
      </c>
      <c r="B5122" t="s">
        <v>51</v>
      </c>
      <c r="C5122" t="s">
        <v>38</v>
      </c>
      <c r="D5122" t="s">
        <v>5065</v>
      </c>
      <c r="E5122" s="103">
        <v>0.2048160817196456</v>
      </c>
      <c r="F5122" s="103">
        <v>677609</v>
      </c>
      <c r="G5122" s="103">
        <v>5</v>
      </c>
      <c r="H5122" t="s">
        <v>1078</v>
      </c>
      <c r="I5122" s="103"/>
    </row>
    <row r="5123" spans="1:9" x14ac:dyDescent="0.3">
      <c r="A5123" t="s">
        <v>6638</v>
      </c>
      <c r="B5123" t="s">
        <v>51</v>
      </c>
      <c r="C5123" t="s">
        <v>38</v>
      </c>
      <c r="D5123" t="s">
        <v>5066</v>
      </c>
      <c r="E5123" s="103">
        <v>0.20764546341085474</v>
      </c>
      <c r="F5123" s="103">
        <v>677609</v>
      </c>
      <c r="G5123" s="103">
        <v>5</v>
      </c>
      <c r="H5123" t="s">
        <v>1078</v>
      </c>
      <c r="I5123" s="103"/>
    </row>
    <row r="5124" spans="1:9" x14ac:dyDescent="0.3">
      <c r="A5124" t="s">
        <v>1367</v>
      </c>
      <c r="B5124" t="s">
        <v>51</v>
      </c>
      <c r="C5124" t="s">
        <v>38</v>
      </c>
      <c r="D5124" t="s">
        <v>42</v>
      </c>
      <c r="E5124" s="103">
        <v>0.20623653698451566</v>
      </c>
      <c r="F5124" s="103">
        <v>677609</v>
      </c>
      <c r="G5124" s="103">
        <v>5</v>
      </c>
      <c r="H5124" t="s">
        <v>1078</v>
      </c>
      <c r="I5124" s="103"/>
    </row>
    <row r="5125" spans="1:9" x14ac:dyDescent="0.3">
      <c r="A5125" t="s">
        <v>2301</v>
      </c>
      <c r="B5125" t="s">
        <v>51</v>
      </c>
      <c r="C5125" t="s">
        <v>38</v>
      </c>
      <c r="D5125" t="s">
        <v>1763</v>
      </c>
      <c r="E5125" s="103">
        <v>0.22351294483784895</v>
      </c>
      <c r="F5125" s="103">
        <v>677609</v>
      </c>
      <c r="G5125" s="103">
        <v>5</v>
      </c>
      <c r="H5125" t="s">
        <v>1078</v>
      </c>
      <c r="I5125" s="103"/>
    </row>
    <row r="5126" spans="1:9" x14ac:dyDescent="0.3">
      <c r="A5126" t="s">
        <v>2302</v>
      </c>
      <c r="B5126" t="s">
        <v>51</v>
      </c>
      <c r="C5126" t="s">
        <v>38</v>
      </c>
      <c r="D5126" t="s">
        <v>1764</v>
      </c>
      <c r="E5126" s="103">
        <v>0.1439866081120407</v>
      </c>
      <c r="F5126" s="103">
        <v>677609</v>
      </c>
      <c r="G5126" s="103">
        <v>5</v>
      </c>
      <c r="H5126" t="s">
        <v>1078</v>
      </c>
      <c r="I5126" s="103"/>
    </row>
    <row r="5127" spans="1:9" x14ac:dyDescent="0.3">
      <c r="A5127" t="s">
        <v>1368</v>
      </c>
      <c r="B5127" t="s">
        <v>51</v>
      </c>
      <c r="C5127" t="s">
        <v>38</v>
      </c>
      <c r="D5127" t="s">
        <v>340</v>
      </c>
      <c r="E5127" s="103">
        <v>0.15944950782796996</v>
      </c>
      <c r="F5127" s="103">
        <v>677609</v>
      </c>
      <c r="G5127" s="103">
        <v>5</v>
      </c>
      <c r="H5127" t="s">
        <v>1078</v>
      </c>
      <c r="I5127" s="103"/>
    </row>
    <row r="5128" spans="1:9" x14ac:dyDescent="0.3">
      <c r="A5128" t="s">
        <v>1369</v>
      </c>
      <c r="B5128" t="s">
        <v>51</v>
      </c>
      <c r="C5128" t="s">
        <v>38</v>
      </c>
      <c r="D5128" t="s">
        <v>777</v>
      </c>
      <c r="E5128" s="103">
        <v>0.30465722959859898</v>
      </c>
      <c r="F5128" s="103">
        <v>677609</v>
      </c>
      <c r="G5128" s="103">
        <v>5</v>
      </c>
      <c r="H5128" t="s">
        <v>1078</v>
      </c>
      <c r="I5128" s="103"/>
    </row>
    <row r="5129" spans="1:9" x14ac:dyDescent="0.3">
      <c r="A5129" t="s">
        <v>1370</v>
      </c>
      <c r="B5129" t="s">
        <v>51</v>
      </c>
      <c r="C5129" t="s">
        <v>38</v>
      </c>
      <c r="D5129" t="s">
        <v>776</v>
      </c>
      <c r="E5129" s="103">
        <v>0.68971160432876466</v>
      </c>
      <c r="F5129" s="103">
        <v>677609</v>
      </c>
      <c r="G5129" s="103">
        <v>5</v>
      </c>
      <c r="H5129" t="s">
        <v>1078</v>
      </c>
      <c r="I5129" s="103"/>
    </row>
    <row r="5130" spans="1:9" x14ac:dyDescent="0.3">
      <c r="A5130" t="s">
        <v>194</v>
      </c>
      <c r="B5130" t="s">
        <v>47</v>
      </c>
      <c r="C5130" t="s">
        <v>39</v>
      </c>
      <c r="D5130" t="s">
        <v>54</v>
      </c>
      <c r="E5130" s="103">
        <v>1992</v>
      </c>
      <c r="F5130" s="103">
        <v>677609</v>
      </c>
      <c r="G5130" s="103">
        <v>5</v>
      </c>
      <c r="H5130" t="s">
        <v>54</v>
      </c>
      <c r="I5130" s="103"/>
    </row>
    <row r="5131" spans="1:9" x14ac:dyDescent="0.3">
      <c r="A5131" t="s">
        <v>195</v>
      </c>
      <c r="B5131" t="s">
        <v>48</v>
      </c>
      <c r="C5131" t="s">
        <v>39</v>
      </c>
      <c r="D5131" t="s">
        <v>54</v>
      </c>
      <c r="E5131" s="103">
        <v>69305254.222000003</v>
      </c>
      <c r="F5131" s="103">
        <v>677609</v>
      </c>
      <c r="G5131" s="103">
        <v>5</v>
      </c>
      <c r="H5131" t="s">
        <v>54</v>
      </c>
      <c r="I5131" s="103"/>
    </row>
    <row r="5132" spans="1:9" x14ac:dyDescent="0.3">
      <c r="A5132" t="s">
        <v>196</v>
      </c>
      <c r="B5132" t="s">
        <v>49</v>
      </c>
      <c r="C5132" t="s">
        <v>39</v>
      </c>
      <c r="D5132" t="s">
        <v>54</v>
      </c>
      <c r="E5132" s="103">
        <v>2.9397484389965304E-3</v>
      </c>
      <c r="F5132" s="103">
        <v>677609</v>
      </c>
      <c r="G5132" s="103">
        <v>5</v>
      </c>
      <c r="H5132" t="s">
        <v>54</v>
      </c>
      <c r="I5132" s="103"/>
    </row>
    <row r="5133" spans="1:9" x14ac:dyDescent="0.3">
      <c r="A5133" t="s">
        <v>197</v>
      </c>
      <c r="B5133" t="s">
        <v>50</v>
      </c>
      <c r="C5133" t="s">
        <v>39</v>
      </c>
      <c r="D5133" t="s">
        <v>54</v>
      </c>
      <c r="E5133" s="103">
        <v>102.27912294848504</v>
      </c>
      <c r="F5133" s="103">
        <v>677609</v>
      </c>
      <c r="G5133" s="103">
        <v>5</v>
      </c>
      <c r="H5133" t="s">
        <v>54</v>
      </c>
      <c r="I5133" s="103"/>
    </row>
    <row r="5134" spans="1:9" x14ac:dyDescent="0.3">
      <c r="A5134" t="s">
        <v>1371</v>
      </c>
      <c r="B5134" t="s">
        <v>51</v>
      </c>
      <c r="C5134" t="s">
        <v>39</v>
      </c>
      <c r="D5134" t="s">
        <v>40</v>
      </c>
      <c r="E5134" s="103">
        <v>4.6017790941679695E-2</v>
      </c>
      <c r="F5134" s="103">
        <v>677609</v>
      </c>
      <c r="G5134" s="103">
        <v>5</v>
      </c>
      <c r="H5134" t="s">
        <v>1078</v>
      </c>
      <c r="I5134" s="103"/>
    </row>
    <row r="5135" spans="1:9" x14ac:dyDescent="0.3">
      <c r="A5135" t="s">
        <v>6639</v>
      </c>
      <c r="B5135" t="s">
        <v>51</v>
      </c>
      <c r="C5135" t="s">
        <v>39</v>
      </c>
      <c r="D5135" t="s">
        <v>5064</v>
      </c>
      <c r="E5135" s="103">
        <v>4.6017790941679695E-2</v>
      </c>
      <c r="F5135" s="103">
        <v>677609</v>
      </c>
      <c r="G5135" s="103">
        <v>5</v>
      </c>
      <c r="H5135" t="s">
        <v>1078</v>
      </c>
      <c r="I5135" s="103"/>
    </row>
    <row r="5136" spans="1:9" x14ac:dyDescent="0.3">
      <c r="A5136" t="s">
        <v>6640</v>
      </c>
      <c r="B5136" t="s">
        <v>51</v>
      </c>
      <c r="C5136" t="s">
        <v>39</v>
      </c>
      <c r="D5136" t="s">
        <v>5065</v>
      </c>
      <c r="E5136" s="103">
        <v>4.6017790941679695E-2</v>
      </c>
      <c r="F5136" s="103">
        <v>677609</v>
      </c>
      <c r="G5136" s="103">
        <v>5</v>
      </c>
      <c r="H5136" t="s">
        <v>1078</v>
      </c>
      <c r="I5136" s="103"/>
    </row>
    <row r="5137" spans="1:9" x14ac:dyDescent="0.3">
      <c r="A5137" t="s">
        <v>6641</v>
      </c>
      <c r="B5137" t="s">
        <v>51</v>
      </c>
      <c r="C5137" t="s">
        <v>39</v>
      </c>
      <c r="D5137" t="s">
        <v>5066</v>
      </c>
      <c r="E5137" s="103">
        <v>4.6017790941679695E-2</v>
      </c>
      <c r="F5137" s="103">
        <v>677609</v>
      </c>
      <c r="G5137" s="103">
        <v>5</v>
      </c>
      <c r="H5137" t="s">
        <v>1078</v>
      </c>
      <c r="I5137" s="103"/>
    </row>
    <row r="5138" spans="1:9" x14ac:dyDescent="0.3">
      <c r="A5138" t="s">
        <v>1372</v>
      </c>
      <c r="B5138" t="s">
        <v>51</v>
      </c>
      <c r="C5138" t="s">
        <v>39</v>
      </c>
      <c r="D5138" t="s">
        <v>42</v>
      </c>
      <c r="E5138" s="103">
        <v>4.5418080207416285E-2</v>
      </c>
      <c r="F5138" s="103">
        <v>677609</v>
      </c>
      <c r="G5138" s="103">
        <v>5</v>
      </c>
      <c r="H5138" t="s">
        <v>1078</v>
      </c>
      <c r="I5138" s="103"/>
    </row>
    <row r="5139" spans="1:9" x14ac:dyDescent="0.3">
      <c r="A5139" t="s">
        <v>2303</v>
      </c>
      <c r="B5139" t="s">
        <v>51</v>
      </c>
      <c r="C5139" t="s">
        <v>39</v>
      </c>
      <c r="D5139" t="s">
        <v>1763</v>
      </c>
      <c r="E5139" s="103">
        <v>4.8078273813664654E-2</v>
      </c>
      <c r="F5139" s="103">
        <v>677609</v>
      </c>
      <c r="G5139" s="103">
        <v>5</v>
      </c>
      <c r="H5139" t="s">
        <v>1078</v>
      </c>
      <c r="I5139" s="103"/>
    </row>
    <row r="5140" spans="1:9" x14ac:dyDescent="0.3">
      <c r="A5140" t="s">
        <v>2304</v>
      </c>
      <c r="B5140" t="s">
        <v>51</v>
      </c>
      <c r="C5140" t="s">
        <v>39</v>
      </c>
      <c r="D5140" t="s">
        <v>1764</v>
      </c>
      <c r="E5140" s="103">
        <v>2.881363341235086E-2</v>
      </c>
      <c r="F5140" s="103">
        <v>677609</v>
      </c>
      <c r="G5140" s="103">
        <v>5</v>
      </c>
      <c r="H5140" t="s">
        <v>1078</v>
      </c>
      <c r="I5140" s="103"/>
    </row>
    <row r="5141" spans="1:9" x14ac:dyDescent="0.3">
      <c r="A5141" t="s">
        <v>1373</v>
      </c>
      <c r="B5141" t="s">
        <v>51</v>
      </c>
      <c r="C5141" t="s">
        <v>39</v>
      </c>
      <c r="D5141" t="s">
        <v>340</v>
      </c>
      <c r="E5141" s="103">
        <v>3.7921361097814993E-2</v>
      </c>
      <c r="F5141" s="103">
        <v>677609</v>
      </c>
      <c r="G5141" s="103">
        <v>5</v>
      </c>
      <c r="H5141" t="s">
        <v>1078</v>
      </c>
      <c r="I5141" s="103"/>
    </row>
    <row r="5142" spans="1:9" x14ac:dyDescent="0.3">
      <c r="A5142" t="s">
        <v>1374</v>
      </c>
      <c r="B5142" t="s">
        <v>51</v>
      </c>
      <c r="C5142" t="s">
        <v>39</v>
      </c>
      <c r="D5142" t="s">
        <v>777</v>
      </c>
      <c r="E5142" s="103">
        <v>6.4954658863252537E-2</v>
      </c>
      <c r="F5142" s="103">
        <v>677609</v>
      </c>
      <c r="G5142" s="103">
        <v>5</v>
      </c>
      <c r="H5142" t="s">
        <v>1078</v>
      </c>
      <c r="I5142" s="103"/>
    </row>
    <row r="5143" spans="1:9" x14ac:dyDescent="0.3">
      <c r="A5143" t="s">
        <v>1375</v>
      </c>
      <c r="B5143" t="s">
        <v>51</v>
      </c>
      <c r="C5143" t="s">
        <v>39</v>
      </c>
      <c r="D5143" t="s">
        <v>776</v>
      </c>
      <c r="E5143" s="103">
        <v>0.15405283829928373</v>
      </c>
      <c r="F5143" s="103">
        <v>677609</v>
      </c>
      <c r="G5143" s="103">
        <v>5</v>
      </c>
      <c r="H5143" t="s">
        <v>1078</v>
      </c>
      <c r="I5143" s="103"/>
    </row>
    <row r="5144" spans="1:9" x14ac:dyDescent="0.3">
      <c r="A5144" t="s">
        <v>2940</v>
      </c>
      <c r="B5144" t="s">
        <v>47</v>
      </c>
      <c r="C5144" t="s">
        <v>2584</v>
      </c>
      <c r="D5144" t="s">
        <v>54</v>
      </c>
      <c r="E5144" s="103">
        <v>92950</v>
      </c>
      <c r="F5144" s="103">
        <v>677609</v>
      </c>
      <c r="G5144" s="103">
        <v>5</v>
      </c>
      <c r="H5144" t="s">
        <v>54</v>
      </c>
      <c r="I5144" s="103"/>
    </row>
    <row r="5145" spans="1:9" x14ac:dyDescent="0.3">
      <c r="A5145" t="s">
        <v>2941</v>
      </c>
      <c r="B5145" t="s">
        <v>48</v>
      </c>
      <c r="C5145" t="s">
        <v>2584</v>
      </c>
      <c r="D5145" t="s">
        <v>54</v>
      </c>
      <c r="E5145" s="103">
        <v>422248107.28125</v>
      </c>
      <c r="F5145" s="103">
        <v>677609</v>
      </c>
      <c r="G5145" s="103">
        <v>5</v>
      </c>
      <c r="H5145" t="s">
        <v>54</v>
      </c>
      <c r="I5145" s="103"/>
    </row>
    <row r="5146" spans="1:9" x14ac:dyDescent="0.3">
      <c r="A5146" t="s">
        <v>2942</v>
      </c>
      <c r="B5146" t="s">
        <v>49</v>
      </c>
      <c r="C5146" t="s">
        <v>2584</v>
      </c>
      <c r="D5146" t="s">
        <v>54</v>
      </c>
      <c r="E5146" s="103">
        <v>0.13717350271321663</v>
      </c>
      <c r="F5146" s="103">
        <v>677609</v>
      </c>
      <c r="G5146" s="103">
        <v>5</v>
      </c>
      <c r="H5146" t="s">
        <v>54</v>
      </c>
      <c r="I5146" s="103"/>
    </row>
    <row r="5147" spans="1:9" x14ac:dyDescent="0.3">
      <c r="A5147" t="s">
        <v>2943</v>
      </c>
      <c r="B5147" t="s">
        <v>50</v>
      </c>
      <c r="C5147" t="s">
        <v>2584</v>
      </c>
      <c r="D5147" t="s">
        <v>54</v>
      </c>
      <c r="E5147" s="103">
        <v>623.14418386008742</v>
      </c>
      <c r="F5147" s="103">
        <v>677609</v>
      </c>
      <c r="G5147" s="103">
        <v>5</v>
      </c>
      <c r="H5147" t="s">
        <v>54</v>
      </c>
      <c r="I5147" s="103"/>
    </row>
    <row r="5148" spans="1:9" x14ac:dyDescent="0.3">
      <c r="A5148" t="s">
        <v>2944</v>
      </c>
      <c r="B5148" t="s">
        <v>51</v>
      </c>
      <c r="C5148" t="s">
        <v>2584</v>
      </c>
      <c r="D5148" t="s">
        <v>40</v>
      </c>
      <c r="E5148" s="103">
        <v>6.0151441009496489E-3</v>
      </c>
      <c r="F5148" s="103">
        <v>677609</v>
      </c>
      <c r="G5148" s="103">
        <v>5</v>
      </c>
      <c r="H5148" t="s">
        <v>1078</v>
      </c>
      <c r="I5148" s="103"/>
    </row>
    <row r="5149" spans="1:9" x14ac:dyDescent="0.3">
      <c r="A5149" t="s">
        <v>6642</v>
      </c>
      <c r="B5149" t="s">
        <v>51</v>
      </c>
      <c r="C5149" t="s">
        <v>2584</v>
      </c>
      <c r="D5149" t="s">
        <v>5064</v>
      </c>
      <c r="E5149" s="103">
        <v>6.0962609399854793E-3</v>
      </c>
      <c r="F5149" s="103">
        <v>677609</v>
      </c>
      <c r="G5149" s="103">
        <v>5</v>
      </c>
      <c r="H5149" t="s">
        <v>1078</v>
      </c>
      <c r="I5149" s="103"/>
    </row>
    <row r="5150" spans="1:9" x14ac:dyDescent="0.3">
      <c r="A5150" t="s">
        <v>6643</v>
      </c>
      <c r="B5150" t="s">
        <v>51</v>
      </c>
      <c r="C5150" t="s">
        <v>2584</v>
      </c>
      <c r="D5150" t="s">
        <v>5065</v>
      </c>
      <c r="E5150" s="103">
        <v>6.0151441009496489E-3</v>
      </c>
      <c r="F5150" s="103">
        <v>677609</v>
      </c>
      <c r="G5150" s="103">
        <v>5</v>
      </c>
      <c r="H5150" t="s">
        <v>1078</v>
      </c>
      <c r="I5150" s="103"/>
    </row>
    <row r="5151" spans="1:9" x14ac:dyDescent="0.3">
      <c r="A5151" t="s">
        <v>6644</v>
      </c>
      <c r="B5151" t="s">
        <v>51</v>
      </c>
      <c r="C5151" t="s">
        <v>2584</v>
      </c>
      <c r="D5151" t="s">
        <v>5066</v>
      </c>
      <c r="E5151" s="103">
        <v>6.0944366341785837E-3</v>
      </c>
      <c r="F5151" s="103">
        <v>677609</v>
      </c>
      <c r="G5151" s="103">
        <v>5</v>
      </c>
      <c r="H5151" t="s">
        <v>1078</v>
      </c>
      <c r="I5151" s="103"/>
    </row>
    <row r="5152" spans="1:9" x14ac:dyDescent="0.3">
      <c r="A5152" t="s">
        <v>2945</v>
      </c>
      <c r="B5152" t="s">
        <v>51</v>
      </c>
      <c r="C5152" t="s">
        <v>2584</v>
      </c>
      <c r="D5152" t="s">
        <v>42</v>
      </c>
      <c r="E5152" s="103">
        <v>5.9949042703920105E-3</v>
      </c>
      <c r="F5152" s="103">
        <v>677609</v>
      </c>
      <c r="G5152" s="103">
        <v>5</v>
      </c>
      <c r="H5152" t="s">
        <v>1078</v>
      </c>
      <c r="I5152" s="103"/>
    </row>
    <row r="5153" spans="1:9" x14ac:dyDescent="0.3">
      <c r="A5153" t="s">
        <v>2946</v>
      </c>
      <c r="B5153" t="s">
        <v>51</v>
      </c>
      <c r="C5153" t="s">
        <v>2584</v>
      </c>
      <c r="D5153" t="s">
        <v>1763</v>
      </c>
      <c r="E5153" s="103">
        <v>6.3214059338015053E-3</v>
      </c>
      <c r="F5153" s="103">
        <v>677609</v>
      </c>
      <c r="G5153" s="103">
        <v>5</v>
      </c>
      <c r="H5153" t="s">
        <v>1078</v>
      </c>
      <c r="I5153" s="103"/>
    </row>
    <row r="5154" spans="1:9" x14ac:dyDescent="0.3">
      <c r="A5154" t="s">
        <v>2947</v>
      </c>
      <c r="B5154" t="s">
        <v>51</v>
      </c>
      <c r="C5154" t="s">
        <v>2584</v>
      </c>
      <c r="D5154" t="s">
        <v>1764</v>
      </c>
      <c r="E5154" s="103">
        <v>3.3826839658294087E-3</v>
      </c>
      <c r="F5154" s="103">
        <v>677609</v>
      </c>
      <c r="G5154" s="103">
        <v>5</v>
      </c>
      <c r="H5154" t="s">
        <v>1078</v>
      </c>
      <c r="I5154" s="103"/>
    </row>
    <row r="5155" spans="1:9" x14ac:dyDescent="0.3">
      <c r="A5155" t="s">
        <v>2948</v>
      </c>
      <c r="B5155" t="s">
        <v>51</v>
      </c>
      <c r="C5155" t="s">
        <v>2584</v>
      </c>
      <c r="D5155" t="s">
        <v>340</v>
      </c>
      <c r="E5155" s="103">
        <v>5.8593024977733549E-3</v>
      </c>
      <c r="F5155" s="103">
        <v>677609</v>
      </c>
      <c r="G5155" s="103">
        <v>5</v>
      </c>
      <c r="H5155" t="s">
        <v>1078</v>
      </c>
      <c r="I5155" s="103"/>
    </row>
    <row r="5156" spans="1:9" x14ac:dyDescent="0.3">
      <c r="A5156" t="s">
        <v>2949</v>
      </c>
      <c r="B5156" t="s">
        <v>51</v>
      </c>
      <c r="C5156" t="s">
        <v>2584</v>
      </c>
      <c r="D5156" t="s">
        <v>777</v>
      </c>
      <c r="E5156" s="103">
        <v>9.1920852196495876E-3</v>
      </c>
      <c r="F5156" s="103">
        <v>677609</v>
      </c>
      <c r="G5156" s="103">
        <v>5</v>
      </c>
      <c r="H5156" t="s">
        <v>1078</v>
      </c>
      <c r="I5156" s="103"/>
    </row>
    <row r="5157" spans="1:9" x14ac:dyDescent="0.3">
      <c r="A5157" t="s">
        <v>2950</v>
      </c>
      <c r="B5157" t="s">
        <v>51</v>
      </c>
      <c r="C5157" t="s">
        <v>2584</v>
      </c>
      <c r="D5157" t="s">
        <v>776</v>
      </c>
      <c r="E5157" s="103">
        <v>2.0555195396990404E-2</v>
      </c>
      <c r="F5157" s="103">
        <v>677609</v>
      </c>
      <c r="G5157" s="103">
        <v>5</v>
      </c>
      <c r="H5157" t="s">
        <v>1078</v>
      </c>
      <c r="I5157" s="103"/>
    </row>
    <row r="5158" spans="1:9" x14ac:dyDescent="0.3">
      <c r="A5158" t="s">
        <v>2951</v>
      </c>
      <c r="B5158" t="s">
        <v>47</v>
      </c>
      <c r="C5158" t="s">
        <v>2585</v>
      </c>
      <c r="D5158" t="s">
        <v>54</v>
      </c>
      <c r="E5158" s="103">
        <v>233850</v>
      </c>
      <c r="F5158" s="103">
        <v>677609</v>
      </c>
      <c r="G5158" s="103">
        <v>5</v>
      </c>
      <c r="H5158" t="s">
        <v>54</v>
      </c>
      <c r="I5158" s="103"/>
    </row>
    <row r="5159" spans="1:9" x14ac:dyDescent="0.3">
      <c r="A5159" t="s">
        <v>2952</v>
      </c>
      <c r="B5159" t="s">
        <v>48</v>
      </c>
      <c r="C5159" t="s">
        <v>2585</v>
      </c>
      <c r="D5159" t="s">
        <v>54</v>
      </c>
      <c r="E5159" s="103">
        <v>3077226800</v>
      </c>
      <c r="F5159" s="103">
        <v>677609</v>
      </c>
      <c r="G5159" s="103">
        <v>5</v>
      </c>
      <c r="H5159" t="s">
        <v>54</v>
      </c>
      <c r="I5159" s="103"/>
    </row>
    <row r="5160" spans="1:9" x14ac:dyDescent="0.3">
      <c r="A5160" t="s">
        <v>2953</v>
      </c>
      <c r="B5160" t="s">
        <v>49</v>
      </c>
      <c r="C5160" t="s">
        <v>2585</v>
      </c>
      <c r="D5160" t="s">
        <v>54</v>
      </c>
      <c r="E5160" s="103">
        <v>0.34511052834304151</v>
      </c>
      <c r="F5160" s="103">
        <v>677609</v>
      </c>
      <c r="G5160" s="103">
        <v>5</v>
      </c>
      <c r="H5160" t="s">
        <v>54</v>
      </c>
      <c r="I5160" s="103"/>
    </row>
    <row r="5161" spans="1:9" x14ac:dyDescent="0.3">
      <c r="A5161" t="s">
        <v>2954</v>
      </c>
      <c r="B5161" t="s">
        <v>50</v>
      </c>
      <c r="C5161" t="s">
        <v>2585</v>
      </c>
      <c r="D5161" t="s">
        <v>54</v>
      </c>
      <c r="E5161" s="103">
        <v>4541.3015470573737</v>
      </c>
      <c r="F5161" s="103">
        <v>677609</v>
      </c>
      <c r="G5161" s="103">
        <v>5</v>
      </c>
      <c r="H5161" t="s">
        <v>54</v>
      </c>
      <c r="I5161" s="103"/>
    </row>
    <row r="5162" spans="1:9" x14ac:dyDescent="0.3">
      <c r="A5162" t="s">
        <v>2955</v>
      </c>
      <c r="B5162" t="s">
        <v>51</v>
      </c>
      <c r="C5162" t="s">
        <v>2585</v>
      </c>
      <c r="D5162" t="s">
        <v>40</v>
      </c>
      <c r="E5162" s="103">
        <v>1.735852718778123E-2</v>
      </c>
      <c r="F5162" s="103">
        <v>677609</v>
      </c>
      <c r="G5162" s="103">
        <v>5</v>
      </c>
      <c r="H5162" t="s">
        <v>1078</v>
      </c>
      <c r="I5162" s="103"/>
    </row>
    <row r="5163" spans="1:9" x14ac:dyDescent="0.3">
      <c r="A5163" t="s">
        <v>6645</v>
      </c>
      <c r="B5163" t="s">
        <v>51</v>
      </c>
      <c r="C5163" t="s">
        <v>2585</v>
      </c>
      <c r="D5163" t="s">
        <v>5064</v>
      </c>
      <c r="E5163" s="103">
        <v>1.7661964925310279E-2</v>
      </c>
      <c r="F5163" s="103">
        <v>677609</v>
      </c>
      <c r="G5163" s="103">
        <v>5</v>
      </c>
      <c r="H5163" t="s">
        <v>1078</v>
      </c>
      <c r="I5163" s="103"/>
    </row>
    <row r="5164" spans="1:9" x14ac:dyDescent="0.3">
      <c r="A5164" t="s">
        <v>6646</v>
      </c>
      <c r="B5164" t="s">
        <v>51</v>
      </c>
      <c r="C5164" t="s">
        <v>2585</v>
      </c>
      <c r="D5164" t="s">
        <v>5065</v>
      </c>
      <c r="E5164" s="103">
        <v>1.735852718778123E-2</v>
      </c>
      <c r="F5164" s="103">
        <v>677609</v>
      </c>
      <c r="G5164" s="103">
        <v>5</v>
      </c>
      <c r="H5164" t="s">
        <v>1078</v>
      </c>
      <c r="I5164" s="103"/>
    </row>
    <row r="5165" spans="1:9" x14ac:dyDescent="0.3">
      <c r="A5165" t="s">
        <v>6647</v>
      </c>
      <c r="B5165" t="s">
        <v>51</v>
      </c>
      <c r="C5165" t="s">
        <v>2585</v>
      </c>
      <c r="D5165" t="s">
        <v>5066</v>
      </c>
      <c r="E5165" s="103">
        <v>1.7646032350600367E-2</v>
      </c>
      <c r="F5165" s="103">
        <v>677609</v>
      </c>
      <c r="G5165" s="103">
        <v>5</v>
      </c>
      <c r="H5165" t="s">
        <v>1078</v>
      </c>
      <c r="I5165" s="103"/>
    </row>
    <row r="5166" spans="1:9" x14ac:dyDescent="0.3">
      <c r="A5166" t="s">
        <v>2956</v>
      </c>
      <c r="B5166" t="s">
        <v>51</v>
      </c>
      <c r="C5166" t="s">
        <v>2585</v>
      </c>
      <c r="D5166" t="s">
        <v>42</v>
      </c>
      <c r="E5166" s="103">
        <v>1.7343340521114546E-2</v>
      </c>
      <c r="F5166" s="103">
        <v>677609</v>
      </c>
      <c r="G5166" s="103">
        <v>5</v>
      </c>
      <c r="H5166" t="s">
        <v>1078</v>
      </c>
      <c r="I5166" s="103"/>
    </row>
    <row r="5167" spans="1:9" x14ac:dyDescent="0.3">
      <c r="A5167" t="s">
        <v>2957</v>
      </c>
      <c r="B5167" t="s">
        <v>51</v>
      </c>
      <c r="C5167" t="s">
        <v>2585</v>
      </c>
      <c r="D5167" t="s">
        <v>1763</v>
      </c>
      <c r="E5167" s="103">
        <v>1.762528916212577E-2</v>
      </c>
      <c r="F5167" s="103">
        <v>677609</v>
      </c>
      <c r="G5167" s="103">
        <v>5</v>
      </c>
      <c r="H5167" t="s">
        <v>1078</v>
      </c>
      <c r="I5167" s="103"/>
    </row>
    <row r="5168" spans="1:9" x14ac:dyDescent="0.3">
      <c r="A5168" t="s">
        <v>2958</v>
      </c>
      <c r="B5168" t="s">
        <v>51</v>
      </c>
      <c r="C5168" t="s">
        <v>2585</v>
      </c>
      <c r="D5168" t="s">
        <v>1764</v>
      </c>
      <c r="E5168" s="103">
        <v>7.505556194276993E-3</v>
      </c>
      <c r="F5168" s="103">
        <v>677609</v>
      </c>
      <c r="G5168" s="103">
        <v>5</v>
      </c>
      <c r="H5168" t="s">
        <v>1078</v>
      </c>
      <c r="I5168" s="103"/>
    </row>
    <row r="5169" spans="1:9" x14ac:dyDescent="0.3">
      <c r="A5169" t="s">
        <v>2959</v>
      </c>
      <c r="B5169" t="s">
        <v>51</v>
      </c>
      <c r="C5169" t="s">
        <v>2585</v>
      </c>
      <c r="D5169" t="s">
        <v>340</v>
      </c>
      <c r="E5169" s="103">
        <v>1.7353285515959761E-2</v>
      </c>
      <c r="F5169" s="103">
        <v>677609</v>
      </c>
      <c r="G5169" s="103">
        <v>5</v>
      </c>
      <c r="H5169" t="s">
        <v>1078</v>
      </c>
      <c r="I5169" s="103"/>
    </row>
    <row r="5170" spans="1:9" x14ac:dyDescent="0.3">
      <c r="A5170" t="s">
        <v>2960</v>
      </c>
      <c r="B5170" t="s">
        <v>51</v>
      </c>
      <c r="C5170" t="s">
        <v>2585</v>
      </c>
      <c r="D5170" t="s">
        <v>777</v>
      </c>
      <c r="E5170" s="103">
        <v>2.086989026134085E-2</v>
      </c>
      <c r="F5170" s="103">
        <v>677609</v>
      </c>
      <c r="G5170" s="103">
        <v>5</v>
      </c>
      <c r="H5170" t="s">
        <v>1078</v>
      </c>
      <c r="I5170" s="103"/>
    </row>
    <row r="5171" spans="1:9" x14ac:dyDescent="0.3">
      <c r="A5171" t="s">
        <v>2961</v>
      </c>
      <c r="B5171" t="s">
        <v>51</v>
      </c>
      <c r="C5171" t="s">
        <v>2585</v>
      </c>
      <c r="D5171" t="s">
        <v>776</v>
      </c>
      <c r="E5171" s="103">
        <v>5.5974738678966574E-2</v>
      </c>
      <c r="F5171" s="103">
        <v>677609</v>
      </c>
      <c r="G5171" s="103">
        <v>5</v>
      </c>
      <c r="H5171" t="s">
        <v>1078</v>
      </c>
      <c r="I5171" s="103"/>
    </row>
    <row r="5172" spans="1:9" x14ac:dyDescent="0.3">
      <c r="A5172" t="s">
        <v>2929</v>
      </c>
      <c r="B5172" t="s">
        <v>47</v>
      </c>
      <c r="C5172" t="s">
        <v>2586</v>
      </c>
      <c r="D5172" t="s">
        <v>54</v>
      </c>
      <c r="E5172" s="103">
        <v>7724</v>
      </c>
      <c r="F5172" s="103">
        <v>677609</v>
      </c>
      <c r="G5172" s="103">
        <v>5</v>
      </c>
      <c r="H5172" t="s">
        <v>54</v>
      </c>
      <c r="I5172" s="103"/>
    </row>
    <row r="5173" spans="1:9" x14ac:dyDescent="0.3">
      <c r="A5173" t="s">
        <v>2930</v>
      </c>
      <c r="B5173" t="s">
        <v>48</v>
      </c>
      <c r="C5173" t="s">
        <v>2586</v>
      </c>
      <c r="D5173" t="s">
        <v>54</v>
      </c>
      <c r="E5173" s="103">
        <v>461555290</v>
      </c>
      <c r="F5173" s="103">
        <v>677609</v>
      </c>
      <c r="G5173" s="103">
        <v>5</v>
      </c>
      <c r="H5173" t="s">
        <v>54</v>
      </c>
      <c r="I5173" s="103"/>
    </row>
    <row r="5174" spans="1:9" x14ac:dyDescent="0.3">
      <c r="A5174" t="s">
        <v>2931</v>
      </c>
      <c r="B5174" t="s">
        <v>49</v>
      </c>
      <c r="C5174" t="s">
        <v>2586</v>
      </c>
      <c r="D5174" t="s">
        <v>54</v>
      </c>
      <c r="E5174" s="103">
        <v>1.1398904087755624E-2</v>
      </c>
      <c r="F5174" s="103">
        <v>677609</v>
      </c>
      <c r="G5174" s="103">
        <v>5</v>
      </c>
      <c r="H5174" t="s">
        <v>54</v>
      </c>
      <c r="I5174" s="103"/>
    </row>
    <row r="5175" spans="1:9" x14ac:dyDescent="0.3">
      <c r="A5175" t="s">
        <v>2932</v>
      </c>
      <c r="B5175" t="s">
        <v>50</v>
      </c>
      <c r="C5175" t="s">
        <v>2586</v>
      </c>
      <c r="D5175" t="s">
        <v>54</v>
      </c>
      <c r="E5175" s="103">
        <v>681.15283297594931</v>
      </c>
      <c r="F5175" s="103">
        <v>677609</v>
      </c>
      <c r="G5175" s="103">
        <v>5</v>
      </c>
      <c r="H5175" t="s">
        <v>54</v>
      </c>
      <c r="I5175" s="103"/>
    </row>
    <row r="5176" spans="1:9" x14ac:dyDescent="0.3">
      <c r="A5176" t="s">
        <v>2933</v>
      </c>
      <c r="B5176" t="s">
        <v>51</v>
      </c>
      <c r="C5176" t="s">
        <v>2586</v>
      </c>
      <c r="D5176" t="s">
        <v>40</v>
      </c>
      <c r="E5176" s="103">
        <v>7.9041088306742002E-2</v>
      </c>
      <c r="F5176" s="103">
        <v>677609</v>
      </c>
      <c r="G5176" s="103">
        <v>5</v>
      </c>
      <c r="H5176" t="s">
        <v>1078</v>
      </c>
      <c r="I5176" s="103"/>
    </row>
    <row r="5177" spans="1:9" x14ac:dyDescent="0.3">
      <c r="A5177" t="s">
        <v>6648</v>
      </c>
      <c r="B5177" t="s">
        <v>51</v>
      </c>
      <c r="C5177" t="s">
        <v>2586</v>
      </c>
      <c r="D5177" t="s">
        <v>5064</v>
      </c>
      <c r="E5177" s="103">
        <v>7.9477480115236504E-2</v>
      </c>
      <c r="F5177" s="103">
        <v>677609</v>
      </c>
      <c r="G5177" s="103">
        <v>5</v>
      </c>
      <c r="H5177" t="s">
        <v>1078</v>
      </c>
      <c r="I5177" s="103"/>
    </row>
    <row r="5178" spans="1:9" x14ac:dyDescent="0.3">
      <c r="A5178" t="s">
        <v>6649</v>
      </c>
      <c r="B5178" t="s">
        <v>51</v>
      </c>
      <c r="C5178" t="s">
        <v>2586</v>
      </c>
      <c r="D5178" t="s">
        <v>5065</v>
      </c>
      <c r="E5178" s="103">
        <v>7.9041088306742002E-2</v>
      </c>
      <c r="F5178" s="103">
        <v>677609</v>
      </c>
      <c r="G5178" s="103">
        <v>5</v>
      </c>
      <c r="H5178" t="s">
        <v>1078</v>
      </c>
      <c r="I5178" s="103"/>
    </row>
    <row r="5179" spans="1:9" x14ac:dyDescent="0.3">
      <c r="A5179" t="s">
        <v>6650</v>
      </c>
      <c r="B5179" t="s">
        <v>51</v>
      </c>
      <c r="C5179" t="s">
        <v>2586</v>
      </c>
      <c r="D5179" t="s">
        <v>5066</v>
      </c>
      <c r="E5179" s="103">
        <v>7.9477480115236504E-2</v>
      </c>
      <c r="F5179" s="103">
        <v>677609</v>
      </c>
      <c r="G5179" s="103">
        <v>5</v>
      </c>
      <c r="H5179" t="s">
        <v>1078</v>
      </c>
      <c r="I5179" s="103"/>
    </row>
    <row r="5180" spans="1:9" x14ac:dyDescent="0.3">
      <c r="A5180" t="s">
        <v>2934</v>
      </c>
      <c r="B5180" t="s">
        <v>51</v>
      </c>
      <c r="C5180" t="s">
        <v>2586</v>
      </c>
      <c r="D5180" t="s">
        <v>42</v>
      </c>
      <c r="E5180" s="103">
        <v>7.8158356090897843E-2</v>
      </c>
      <c r="F5180" s="103">
        <v>677609</v>
      </c>
      <c r="G5180" s="103">
        <v>5</v>
      </c>
      <c r="H5180" t="s">
        <v>1078</v>
      </c>
      <c r="I5180" s="103"/>
    </row>
    <row r="5181" spans="1:9" x14ac:dyDescent="0.3">
      <c r="A5181" t="s">
        <v>2935</v>
      </c>
      <c r="B5181" t="s">
        <v>51</v>
      </c>
      <c r="C5181" t="s">
        <v>2586</v>
      </c>
      <c r="D5181" t="s">
        <v>1763</v>
      </c>
      <c r="E5181" s="103">
        <v>7.3595461531045417E-2</v>
      </c>
      <c r="F5181" s="103">
        <v>677609</v>
      </c>
      <c r="G5181" s="103">
        <v>5</v>
      </c>
      <c r="H5181" t="s">
        <v>1078</v>
      </c>
      <c r="I5181" s="103"/>
    </row>
    <row r="5182" spans="1:9" x14ac:dyDescent="0.3">
      <c r="A5182" t="s">
        <v>2936</v>
      </c>
      <c r="B5182" t="s">
        <v>51</v>
      </c>
      <c r="C5182" t="s">
        <v>2586</v>
      </c>
      <c r="D5182" t="s">
        <v>1764</v>
      </c>
      <c r="E5182" s="103">
        <v>2.7937813806877074E-2</v>
      </c>
      <c r="F5182" s="103">
        <v>677609</v>
      </c>
      <c r="G5182" s="103">
        <v>5</v>
      </c>
      <c r="H5182" t="s">
        <v>1078</v>
      </c>
      <c r="I5182" s="103"/>
    </row>
    <row r="5183" spans="1:9" x14ac:dyDescent="0.3">
      <c r="A5183" t="s">
        <v>2937</v>
      </c>
      <c r="B5183" t="s">
        <v>51</v>
      </c>
      <c r="C5183" t="s">
        <v>2586</v>
      </c>
      <c r="D5183" t="s">
        <v>340</v>
      </c>
      <c r="E5183" s="103">
        <v>7.8600657609582764E-2</v>
      </c>
      <c r="F5183" s="103">
        <v>677609</v>
      </c>
      <c r="G5183" s="103">
        <v>5</v>
      </c>
      <c r="H5183" t="s">
        <v>1078</v>
      </c>
      <c r="I5183" s="103"/>
    </row>
    <row r="5184" spans="1:9" x14ac:dyDescent="0.3">
      <c r="A5184" t="s">
        <v>2938</v>
      </c>
      <c r="B5184" t="s">
        <v>51</v>
      </c>
      <c r="C5184" t="s">
        <v>2586</v>
      </c>
      <c r="D5184" t="s">
        <v>777</v>
      </c>
      <c r="E5184" s="103">
        <v>0.10040469424605457</v>
      </c>
      <c r="F5184" s="103">
        <v>677609</v>
      </c>
      <c r="G5184" s="103">
        <v>5</v>
      </c>
      <c r="H5184" t="s">
        <v>1078</v>
      </c>
      <c r="I5184" s="103"/>
    </row>
    <row r="5185" spans="1:9" x14ac:dyDescent="0.3">
      <c r="A5185" t="s">
        <v>2939</v>
      </c>
      <c r="B5185" t="s">
        <v>51</v>
      </c>
      <c r="C5185" t="s">
        <v>2586</v>
      </c>
      <c r="D5185" t="s">
        <v>776</v>
      </c>
      <c r="E5185" s="103">
        <v>0.25767654906387549</v>
      </c>
      <c r="F5185" s="103">
        <v>677609</v>
      </c>
      <c r="G5185" s="103">
        <v>5</v>
      </c>
      <c r="H5185" t="s">
        <v>1078</v>
      </c>
      <c r="I5185" s="103"/>
    </row>
    <row r="5186" spans="1:9" x14ac:dyDescent="0.3">
      <c r="A5186" t="s">
        <v>3914</v>
      </c>
      <c r="B5186" t="s">
        <v>47</v>
      </c>
      <c r="C5186" t="s">
        <v>3115</v>
      </c>
      <c r="D5186" t="s">
        <v>54</v>
      </c>
      <c r="E5186" s="103">
        <v>5036</v>
      </c>
      <c r="F5186" s="103">
        <v>677609</v>
      </c>
      <c r="G5186" s="103">
        <v>5</v>
      </c>
      <c r="H5186" t="s">
        <v>54</v>
      </c>
      <c r="I5186" s="103"/>
    </row>
    <row r="5187" spans="1:9" x14ac:dyDescent="0.3">
      <c r="A5187" t="s">
        <v>3915</v>
      </c>
      <c r="B5187" t="s">
        <v>48</v>
      </c>
      <c r="C5187" t="s">
        <v>3115</v>
      </c>
      <c r="D5187" t="s">
        <v>54</v>
      </c>
      <c r="E5187" s="103">
        <v>839333359.5625</v>
      </c>
      <c r="F5187" s="103">
        <v>677609</v>
      </c>
      <c r="G5187" s="103">
        <v>5</v>
      </c>
      <c r="H5187" t="s">
        <v>54</v>
      </c>
      <c r="I5187" s="103"/>
    </row>
    <row r="5188" spans="1:9" x14ac:dyDescent="0.3">
      <c r="A5188" t="s">
        <v>3916</v>
      </c>
      <c r="B5188" t="s">
        <v>49</v>
      </c>
      <c r="C5188" t="s">
        <v>3115</v>
      </c>
      <c r="D5188" t="s">
        <v>54</v>
      </c>
      <c r="E5188" s="103">
        <v>7.4320146279048833E-3</v>
      </c>
      <c r="F5188" s="103">
        <v>677609</v>
      </c>
      <c r="G5188" s="103">
        <v>5</v>
      </c>
      <c r="H5188" t="s">
        <v>54</v>
      </c>
      <c r="I5188" s="103"/>
    </row>
    <row r="5189" spans="1:9" x14ac:dyDescent="0.3">
      <c r="A5189" t="s">
        <v>3917</v>
      </c>
      <c r="B5189" t="s">
        <v>50</v>
      </c>
      <c r="C5189" t="s">
        <v>3115</v>
      </c>
      <c r="D5189" t="s">
        <v>54</v>
      </c>
      <c r="E5189" s="103">
        <v>1238.6691433592234</v>
      </c>
      <c r="F5189" s="103">
        <v>677609</v>
      </c>
      <c r="G5189" s="103">
        <v>5</v>
      </c>
      <c r="H5189" t="s">
        <v>54</v>
      </c>
      <c r="I5189" s="103"/>
    </row>
    <row r="5190" spans="1:9" x14ac:dyDescent="0.3">
      <c r="A5190" t="s">
        <v>3918</v>
      </c>
      <c r="B5190" t="s">
        <v>51</v>
      </c>
      <c r="C5190" t="s">
        <v>3115</v>
      </c>
      <c r="D5190" t="s">
        <v>40</v>
      </c>
      <c r="E5190" s="103">
        <v>0.21275987338065863</v>
      </c>
      <c r="F5190" s="103">
        <v>677609</v>
      </c>
      <c r="G5190" s="103">
        <v>5</v>
      </c>
      <c r="H5190" t="s">
        <v>1078</v>
      </c>
      <c r="I5190" s="103"/>
    </row>
    <row r="5191" spans="1:9" x14ac:dyDescent="0.3">
      <c r="A5191" t="s">
        <v>6651</v>
      </c>
      <c r="B5191" t="s">
        <v>51</v>
      </c>
      <c r="C5191" t="s">
        <v>3115</v>
      </c>
      <c r="D5191" t="s">
        <v>5064</v>
      </c>
      <c r="E5191" s="103">
        <v>0.21596424611940229</v>
      </c>
      <c r="F5191" s="103">
        <v>677609</v>
      </c>
      <c r="G5191" s="103">
        <v>5</v>
      </c>
      <c r="H5191" t="s">
        <v>1078</v>
      </c>
      <c r="I5191" s="103"/>
    </row>
    <row r="5192" spans="1:9" x14ac:dyDescent="0.3">
      <c r="A5192" t="s">
        <v>6652</v>
      </c>
      <c r="B5192" t="s">
        <v>51</v>
      </c>
      <c r="C5192" t="s">
        <v>3115</v>
      </c>
      <c r="D5192" t="s">
        <v>5065</v>
      </c>
      <c r="E5192" s="103">
        <v>0.21275987338065863</v>
      </c>
      <c r="F5192" s="103">
        <v>677609</v>
      </c>
      <c r="G5192" s="103">
        <v>5</v>
      </c>
      <c r="H5192" t="s">
        <v>1078</v>
      </c>
      <c r="I5192" s="103"/>
    </row>
    <row r="5193" spans="1:9" x14ac:dyDescent="0.3">
      <c r="A5193" t="s">
        <v>6653</v>
      </c>
      <c r="B5193" t="s">
        <v>51</v>
      </c>
      <c r="C5193" t="s">
        <v>3115</v>
      </c>
      <c r="D5193" t="s">
        <v>5066</v>
      </c>
      <c r="E5193" s="103">
        <v>0.21596424611940229</v>
      </c>
      <c r="F5193" s="103">
        <v>677609</v>
      </c>
      <c r="G5193" s="103">
        <v>5</v>
      </c>
      <c r="H5193" t="s">
        <v>1078</v>
      </c>
      <c r="I5193" s="103"/>
    </row>
    <row r="5194" spans="1:9" x14ac:dyDescent="0.3">
      <c r="A5194" t="s">
        <v>3919</v>
      </c>
      <c r="B5194" t="s">
        <v>51</v>
      </c>
      <c r="C5194" t="s">
        <v>3115</v>
      </c>
      <c r="D5194" t="s">
        <v>42</v>
      </c>
      <c r="E5194" s="103">
        <v>0.17636204749304993</v>
      </c>
      <c r="F5194" s="103">
        <v>677609</v>
      </c>
      <c r="G5194" s="103">
        <v>5</v>
      </c>
      <c r="H5194" t="s">
        <v>1078</v>
      </c>
      <c r="I5194" s="103"/>
    </row>
    <row r="5195" spans="1:9" x14ac:dyDescent="0.3">
      <c r="A5195" t="s">
        <v>3920</v>
      </c>
      <c r="B5195" t="s">
        <v>51</v>
      </c>
      <c r="C5195" t="s">
        <v>3115</v>
      </c>
      <c r="D5195" t="s">
        <v>1763</v>
      </c>
      <c r="E5195" s="103">
        <v>0.18263649928044481</v>
      </c>
      <c r="F5195" s="103">
        <v>677609</v>
      </c>
      <c r="G5195" s="103">
        <v>5</v>
      </c>
      <c r="H5195" t="s">
        <v>1078</v>
      </c>
      <c r="I5195" s="103"/>
    </row>
    <row r="5196" spans="1:9" x14ac:dyDescent="0.3">
      <c r="A5196" t="s">
        <v>3921</v>
      </c>
      <c r="B5196" t="s">
        <v>51</v>
      </c>
      <c r="C5196" t="s">
        <v>3115</v>
      </c>
      <c r="D5196" t="s">
        <v>1764</v>
      </c>
      <c r="E5196" s="103">
        <v>6.3594682896618376E-2</v>
      </c>
      <c r="F5196" s="103">
        <v>677609</v>
      </c>
      <c r="G5196" s="103">
        <v>5</v>
      </c>
      <c r="H5196" t="s">
        <v>1078</v>
      </c>
      <c r="I5196" s="103"/>
    </row>
    <row r="5197" spans="1:9" x14ac:dyDescent="0.3">
      <c r="A5197" t="s">
        <v>3922</v>
      </c>
      <c r="B5197" t="s">
        <v>51</v>
      </c>
      <c r="C5197" t="s">
        <v>3115</v>
      </c>
      <c r="D5197" t="s">
        <v>340</v>
      </c>
      <c r="E5197" s="103">
        <v>0.21220264967815081</v>
      </c>
      <c r="F5197" s="103">
        <v>677609</v>
      </c>
      <c r="G5197" s="103">
        <v>5</v>
      </c>
      <c r="H5197" t="s">
        <v>1078</v>
      </c>
      <c r="I5197" s="103"/>
    </row>
    <row r="5198" spans="1:9" x14ac:dyDescent="0.3">
      <c r="A5198" t="s">
        <v>3923</v>
      </c>
      <c r="B5198" t="s">
        <v>51</v>
      </c>
      <c r="C5198" t="s">
        <v>3115</v>
      </c>
      <c r="D5198" t="s">
        <v>777</v>
      </c>
      <c r="E5198" s="103">
        <v>0.26433020743048052</v>
      </c>
      <c r="F5198" s="103">
        <v>677609</v>
      </c>
      <c r="G5198" s="103">
        <v>5</v>
      </c>
      <c r="H5198" t="s">
        <v>1078</v>
      </c>
      <c r="I5198" s="103"/>
    </row>
    <row r="5199" spans="1:9" x14ac:dyDescent="0.3">
      <c r="A5199" t="s">
        <v>3924</v>
      </c>
      <c r="B5199" t="s">
        <v>51</v>
      </c>
      <c r="C5199" t="s">
        <v>3115</v>
      </c>
      <c r="D5199" t="s">
        <v>776</v>
      </c>
      <c r="E5199" s="103">
        <v>0.7089550592072722</v>
      </c>
      <c r="F5199" s="103">
        <v>677609</v>
      </c>
      <c r="G5199" s="103">
        <v>5</v>
      </c>
      <c r="H5199" t="s">
        <v>1078</v>
      </c>
      <c r="I5199" s="103"/>
    </row>
    <row r="5200" spans="1:9" x14ac:dyDescent="0.3">
      <c r="A5200" t="s">
        <v>3925</v>
      </c>
      <c r="B5200" t="s">
        <v>47</v>
      </c>
      <c r="C5200" t="s">
        <v>3100</v>
      </c>
      <c r="D5200" t="s">
        <v>54</v>
      </c>
      <c r="E5200" s="103">
        <v>83470</v>
      </c>
      <c r="F5200" s="103">
        <v>677609</v>
      </c>
      <c r="G5200" s="103">
        <v>5</v>
      </c>
      <c r="H5200" t="s">
        <v>54</v>
      </c>
      <c r="I5200" s="103"/>
    </row>
    <row r="5201" spans="1:9" x14ac:dyDescent="0.3">
      <c r="A5201" t="s">
        <v>3926</v>
      </c>
      <c r="B5201" t="s">
        <v>48</v>
      </c>
      <c r="C5201" t="s">
        <v>3100</v>
      </c>
      <c r="D5201" t="s">
        <v>54</v>
      </c>
      <c r="E5201" s="103">
        <v>16993107365.421875</v>
      </c>
      <c r="F5201" s="103">
        <v>677609</v>
      </c>
      <c r="G5201" s="103">
        <v>5</v>
      </c>
      <c r="H5201" t="s">
        <v>54</v>
      </c>
      <c r="I5201" s="103"/>
    </row>
    <row r="5202" spans="1:9" x14ac:dyDescent="0.3">
      <c r="A5202" t="s">
        <v>3927</v>
      </c>
      <c r="B5202" t="s">
        <v>49</v>
      </c>
      <c r="C5202" t="s">
        <v>3100</v>
      </c>
      <c r="D5202" t="s">
        <v>54</v>
      </c>
      <c r="E5202" s="103">
        <v>0.12318313363606445</v>
      </c>
      <c r="F5202" s="103">
        <v>677609</v>
      </c>
      <c r="G5202" s="103">
        <v>5</v>
      </c>
      <c r="H5202" t="s">
        <v>54</v>
      </c>
      <c r="I5202" s="103"/>
    </row>
    <row r="5203" spans="1:9" x14ac:dyDescent="0.3">
      <c r="A5203" t="s">
        <v>3928</v>
      </c>
      <c r="B5203" t="s">
        <v>50</v>
      </c>
      <c r="C5203" t="s">
        <v>3100</v>
      </c>
      <c r="D5203" t="s">
        <v>54</v>
      </c>
      <c r="E5203" s="103">
        <v>25078.042595983636</v>
      </c>
      <c r="F5203" s="103">
        <v>677609</v>
      </c>
      <c r="G5203" s="103">
        <v>5</v>
      </c>
      <c r="H5203" t="s">
        <v>54</v>
      </c>
      <c r="I5203" s="103"/>
    </row>
    <row r="5204" spans="1:9" x14ac:dyDescent="0.3">
      <c r="A5204" t="s">
        <v>3929</v>
      </c>
      <c r="B5204" t="s">
        <v>51</v>
      </c>
      <c r="C5204" t="s">
        <v>3100</v>
      </c>
      <c r="D5204" t="s">
        <v>40</v>
      </c>
      <c r="E5204" s="103">
        <v>0.26609741234780004</v>
      </c>
      <c r="F5204" s="103">
        <v>677609</v>
      </c>
      <c r="G5204" s="103">
        <v>5</v>
      </c>
      <c r="H5204" t="s">
        <v>1078</v>
      </c>
      <c r="I5204" s="103"/>
    </row>
    <row r="5205" spans="1:9" x14ac:dyDescent="0.3">
      <c r="A5205" t="s">
        <v>6654</v>
      </c>
      <c r="B5205" t="s">
        <v>51</v>
      </c>
      <c r="C5205" t="s">
        <v>3100</v>
      </c>
      <c r="D5205" t="s">
        <v>5064</v>
      </c>
      <c r="E5205" s="103">
        <v>0.27214206356124565</v>
      </c>
      <c r="F5205" s="103">
        <v>677609</v>
      </c>
      <c r="G5205" s="103">
        <v>5</v>
      </c>
      <c r="H5205" t="s">
        <v>1078</v>
      </c>
      <c r="I5205" s="103"/>
    </row>
    <row r="5206" spans="1:9" x14ac:dyDescent="0.3">
      <c r="A5206" t="s">
        <v>6655</v>
      </c>
      <c r="B5206" t="s">
        <v>51</v>
      </c>
      <c r="C5206" t="s">
        <v>3100</v>
      </c>
      <c r="D5206" t="s">
        <v>5065</v>
      </c>
      <c r="E5206" s="103">
        <v>0.26609741234780004</v>
      </c>
      <c r="F5206" s="103">
        <v>677609</v>
      </c>
      <c r="G5206" s="103">
        <v>5</v>
      </c>
      <c r="H5206" t="s">
        <v>1078</v>
      </c>
      <c r="I5206" s="103"/>
    </row>
    <row r="5207" spans="1:9" x14ac:dyDescent="0.3">
      <c r="A5207" t="s">
        <v>6656</v>
      </c>
      <c r="B5207" t="s">
        <v>51</v>
      </c>
      <c r="C5207" t="s">
        <v>3100</v>
      </c>
      <c r="D5207" t="s">
        <v>5066</v>
      </c>
      <c r="E5207" s="103">
        <v>0.27190686046543361</v>
      </c>
      <c r="F5207" s="103">
        <v>677609</v>
      </c>
      <c r="G5207" s="103">
        <v>5</v>
      </c>
      <c r="H5207" t="s">
        <v>1078</v>
      </c>
      <c r="I5207" s="103"/>
    </row>
    <row r="5208" spans="1:9" x14ac:dyDescent="0.3">
      <c r="A5208" t="s">
        <v>3930</v>
      </c>
      <c r="B5208" t="s">
        <v>51</v>
      </c>
      <c r="C5208" t="s">
        <v>3100</v>
      </c>
      <c r="D5208" t="s">
        <v>42</v>
      </c>
      <c r="E5208" s="103">
        <v>0.26668189080126303</v>
      </c>
      <c r="F5208" s="103">
        <v>677609</v>
      </c>
      <c r="G5208" s="103">
        <v>5</v>
      </c>
      <c r="H5208" t="s">
        <v>1078</v>
      </c>
      <c r="I5208" s="103"/>
    </row>
    <row r="5209" spans="1:9" x14ac:dyDescent="0.3">
      <c r="A5209" t="s">
        <v>3931</v>
      </c>
      <c r="B5209" t="s">
        <v>51</v>
      </c>
      <c r="C5209" t="s">
        <v>3100</v>
      </c>
      <c r="D5209" t="s">
        <v>1763</v>
      </c>
      <c r="E5209" s="103">
        <v>0.28140148568593309</v>
      </c>
      <c r="F5209" s="103">
        <v>677609</v>
      </c>
      <c r="G5209" s="103">
        <v>5</v>
      </c>
      <c r="H5209" t="s">
        <v>1078</v>
      </c>
      <c r="I5209" s="103"/>
    </row>
    <row r="5210" spans="1:9" x14ac:dyDescent="0.3">
      <c r="A5210" t="s">
        <v>3932</v>
      </c>
      <c r="B5210" t="s">
        <v>51</v>
      </c>
      <c r="C5210" t="s">
        <v>3100</v>
      </c>
      <c r="D5210" t="s">
        <v>1764</v>
      </c>
      <c r="E5210" s="103">
        <v>0.1147585316575012</v>
      </c>
      <c r="F5210" s="103">
        <v>677609</v>
      </c>
      <c r="G5210" s="103">
        <v>5</v>
      </c>
      <c r="H5210" t="s">
        <v>1078</v>
      </c>
      <c r="I5210" s="103"/>
    </row>
    <row r="5211" spans="1:9" x14ac:dyDescent="0.3">
      <c r="A5211" t="s">
        <v>3933</v>
      </c>
      <c r="B5211" t="s">
        <v>51</v>
      </c>
      <c r="C5211" t="s">
        <v>3100</v>
      </c>
      <c r="D5211" t="s">
        <v>340</v>
      </c>
      <c r="E5211" s="103">
        <v>0.26710217801107788</v>
      </c>
      <c r="F5211" s="103">
        <v>677609</v>
      </c>
      <c r="G5211" s="103">
        <v>5</v>
      </c>
      <c r="H5211" t="s">
        <v>1078</v>
      </c>
      <c r="I5211" s="103"/>
    </row>
    <row r="5212" spans="1:9" x14ac:dyDescent="0.3">
      <c r="A5212" t="s">
        <v>3934</v>
      </c>
      <c r="B5212" t="s">
        <v>51</v>
      </c>
      <c r="C5212" t="s">
        <v>3100</v>
      </c>
      <c r="D5212" t="s">
        <v>777</v>
      </c>
      <c r="E5212" s="103">
        <v>0.37041758180473566</v>
      </c>
      <c r="F5212" s="103">
        <v>677609</v>
      </c>
      <c r="G5212" s="103">
        <v>5</v>
      </c>
      <c r="H5212" t="s">
        <v>1078</v>
      </c>
      <c r="I5212" s="103"/>
    </row>
    <row r="5213" spans="1:9" x14ac:dyDescent="0.3">
      <c r="A5213" t="s">
        <v>3935</v>
      </c>
      <c r="B5213" t="s">
        <v>51</v>
      </c>
      <c r="C5213" t="s">
        <v>3100</v>
      </c>
      <c r="D5213" t="s">
        <v>776</v>
      </c>
      <c r="E5213" s="103">
        <v>0.89544846379532572</v>
      </c>
      <c r="F5213" s="103">
        <v>677609</v>
      </c>
      <c r="G5213" s="103">
        <v>5</v>
      </c>
      <c r="H5213" t="s">
        <v>1078</v>
      </c>
      <c r="I5213" s="103"/>
    </row>
    <row r="5214" spans="1:9" x14ac:dyDescent="0.3">
      <c r="A5214" t="s">
        <v>178</v>
      </c>
      <c r="B5214" t="s">
        <v>47</v>
      </c>
      <c r="C5214" t="s">
        <v>58</v>
      </c>
      <c r="D5214" t="s">
        <v>54</v>
      </c>
      <c r="E5214" s="103">
        <v>210</v>
      </c>
      <c r="F5214" s="103">
        <v>677609</v>
      </c>
      <c r="G5214" s="103">
        <v>5</v>
      </c>
      <c r="H5214" t="s">
        <v>54</v>
      </c>
      <c r="I5214" s="103"/>
    </row>
    <row r="5215" spans="1:9" x14ac:dyDescent="0.3">
      <c r="A5215" t="s">
        <v>179</v>
      </c>
      <c r="B5215" t="s">
        <v>48</v>
      </c>
      <c r="C5215" t="s">
        <v>58</v>
      </c>
      <c r="D5215" t="s">
        <v>54</v>
      </c>
      <c r="E5215" s="103">
        <v>3150000000</v>
      </c>
      <c r="F5215" s="103">
        <v>677609</v>
      </c>
      <c r="G5215" s="103">
        <v>5</v>
      </c>
      <c r="H5215" t="s">
        <v>54</v>
      </c>
      <c r="I5215" s="103"/>
    </row>
    <row r="5216" spans="1:9" x14ac:dyDescent="0.3">
      <c r="A5216" t="s">
        <v>180</v>
      </c>
      <c r="B5216" t="s">
        <v>49</v>
      </c>
      <c r="C5216" t="s">
        <v>58</v>
      </c>
      <c r="D5216" t="s">
        <v>54</v>
      </c>
      <c r="E5216" s="103">
        <v>3.0991323905083906E-4</v>
      </c>
      <c r="F5216" s="103">
        <v>677609</v>
      </c>
      <c r="G5216" s="103">
        <v>5</v>
      </c>
      <c r="H5216" t="s">
        <v>54</v>
      </c>
      <c r="I5216" s="103"/>
    </row>
    <row r="5217" spans="1:9" x14ac:dyDescent="0.3">
      <c r="A5217" t="s">
        <v>181</v>
      </c>
      <c r="B5217" t="s">
        <v>50</v>
      </c>
      <c r="C5217" t="s">
        <v>58</v>
      </c>
      <c r="D5217" t="s">
        <v>54</v>
      </c>
      <c r="E5217" s="103">
        <v>4648.6985857625859</v>
      </c>
      <c r="F5217" s="103">
        <v>677609</v>
      </c>
      <c r="G5217" s="103">
        <v>5</v>
      </c>
      <c r="H5217" t="s">
        <v>54</v>
      </c>
      <c r="I5217" s="103"/>
    </row>
    <row r="5218" spans="1:9" x14ac:dyDescent="0.3">
      <c r="A5218" t="s">
        <v>3936</v>
      </c>
      <c r="B5218" t="s">
        <v>47</v>
      </c>
      <c r="C5218" t="s">
        <v>3102</v>
      </c>
      <c r="D5218" t="s">
        <v>54</v>
      </c>
      <c r="E5218" s="103">
        <v>419645</v>
      </c>
      <c r="F5218" s="103">
        <v>677609</v>
      </c>
      <c r="G5218" s="103">
        <v>5</v>
      </c>
      <c r="H5218" t="s">
        <v>54</v>
      </c>
      <c r="I5218" s="103"/>
    </row>
    <row r="5219" spans="1:9" x14ac:dyDescent="0.3">
      <c r="A5219" t="s">
        <v>3937</v>
      </c>
      <c r="B5219" t="s">
        <v>48</v>
      </c>
      <c r="C5219" t="s">
        <v>3102</v>
      </c>
      <c r="D5219" t="s">
        <v>54</v>
      </c>
      <c r="E5219" s="103">
        <v>130013804676.875</v>
      </c>
      <c r="F5219" s="103">
        <v>677609</v>
      </c>
      <c r="G5219" s="103">
        <v>5</v>
      </c>
      <c r="H5219" t="s">
        <v>54</v>
      </c>
      <c r="I5219" s="103"/>
    </row>
    <row r="5220" spans="1:9" x14ac:dyDescent="0.3">
      <c r="A5220" t="s">
        <v>3938</v>
      </c>
      <c r="B5220" t="s">
        <v>49</v>
      </c>
      <c r="C5220" t="s">
        <v>3102</v>
      </c>
      <c r="D5220" t="s">
        <v>54</v>
      </c>
      <c r="E5220" s="103">
        <v>0.6193025771499493</v>
      </c>
      <c r="F5220" s="103">
        <v>677609</v>
      </c>
      <c r="G5220" s="103">
        <v>5</v>
      </c>
      <c r="H5220" t="s">
        <v>54</v>
      </c>
      <c r="I5220" s="103"/>
    </row>
    <row r="5221" spans="1:9" x14ac:dyDescent="0.3">
      <c r="A5221" t="s">
        <v>3939</v>
      </c>
      <c r="B5221" t="s">
        <v>50</v>
      </c>
      <c r="C5221" t="s">
        <v>3102</v>
      </c>
      <c r="D5221" t="s">
        <v>54</v>
      </c>
      <c r="E5221" s="103">
        <v>191871.42537492124</v>
      </c>
      <c r="F5221" s="103">
        <v>677609</v>
      </c>
      <c r="G5221" s="103">
        <v>5</v>
      </c>
      <c r="H5221" t="s">
        <v>54</v>
      </c>
      <c r="I5221" s="103"/>
    </row>
    <row r="5222" spans="1:9" x14ac:dyDescent="0.3">
      <c r="A5222" t="s">
        <v>3940</v>
      </c>
      <c r="B5222" t="s">
        <v>51</v>
      </c>
      <c r="C5222" t="s">
        <v>3102</v>
      </c>
      <c r="D5222" t="s">
        <v>40</v>
      </c>
      <c r="E5222" s="103">
        <v>0.40989844756949612</v>
      </c>
      <c r="F5222" s="103">
        <v>677609</v>
      </c>
      <c r="G5222" s="103">
        <v>5</v>
      </c>
      <c r="H5222" t="s">
        <v>1078</v>
      </c>
      <c r="I5222" s="103"/>
    </row>
    <row r="5223" spans="1:9" x14ac:dyDescent="0.3">
      <c r="A5223" t="s">
        <v>6657</v>
      </c>
      <c r="B5223" t="s">
        <v>51</v>
      </c>
      <c r="C5223" t="s">
        <v>3102</v>
      </c>
      <c r="D5223" t="s">
        <v>5064</v>
      </c>
      <c r="E5223" s="103">
        <v>0.41616468824596164</v>
      </c>
      <c r="F5223" s="103">
        <v>677609</v>
      </c>
      <c r="G5223" s="103">
        <v>5</v>
      </c>
      <c r="H5223" t="s">
        <v>1078</v>
      </c>
      <c r="I5223" s="103"/>
    </row>
    <row r="5224" spans="1:9" x14ac:dyDescent="0.3">
      <c r="A5224" t="s">
        <v>6658</v>
      </c>
      <c r="B5224" t="s">
        <v>51</v>
      </c>
      <c r="C5224" t="s">
        <v>3102</v>
      </c>
      <c r="D5224" t="s">
        <v>5065</v>
      </c>
      <c r="E5224" s="103">
        <v>0.40989844756949612</v>
      </c>
      <c r="F5224" s="103">
        <v>677609</v>
      </c>
      <c r="G5224" s="103">
        <v>5</v>
      </c>
      <c r="H5224" t="s">
        <v>1078</v>
      </c>
      <c r="I5224" s="103"/>
    </row>
    <row r="5225" spans="1:9" x14ac:dyDescent="0.3">
      <c r="A5225" t="s">
        <v>6659</v>
      </c>
      <c r="B5225" t="s">
        <v>51</v>
      </c>
      <c r="C5225" t="s">
        <v>3102</v>
      </c>
      <c r="D5225" t="s">
        <v>5066</v>
      </c>
      <c r="E5225" s="103">
        <v>0.41592595802379745</v>
      </c>
      <c r="F5225" s="103">
        <v>677609</v>
      </c>
      <c r="G5225" s="103">
        <v>5</v>
      </c>
      <c r="H5225" t="s">
        <v>1078</v>
      </c>
      <c r="I5225" s="103"/>
    </row>
    <row r="5226" spans="1:9" x14ac:dyDescent="0.3">
      <c r="A5226" t="s">
        <v>3941</v>
      </c>
      <c r="B5226" t="s">
        <v>51</v>
      </c>
      <c r="C5226" t="s">
        <v>3102</v>
      </c>
      <c r="D5226" t="s">
        <v>42</v>
      </c>
      <c r="E5226" s="103">
        <v>0.40576916275990349</v>
      </c>
      <c r="F5226" s="103">
        <v>677609</v>
      </c>
      <c r="G5226" s="103">
        <v>5</v>
      </c>
      <c r="H5226" t="s">
        <v>1078</v>
      </c>
      <c r="I5226" s="103"/>
    </row>
    <row r="5227" spans="1:9" x14ac:dyDescent="0.3">
      <c r="A5227" t="s">
        <v>3942</v>
      </c>
      <c r="B5227" t="s">
        <v>51</v>
      </c>
      <c r="C5227" t="s">
        <v>3102</v>
      </c>
      <c r="D5227" t="s">
        <v>1763</v>
      </c>
      <c r="E5227" s="103">
        <v>0.42417702272573604</v>
      </c>
      <c r="F5227" s="103">
        <v>677609</v>
      </c>
      <c r="G5227" s="103">
        <v>5</v>
      </c>
      <c r="H5227" t="s">
        <v>1078</v>
      </c>
      <c r="I5227" s="103"/>
    </row>
    <row r="5228" spans="1:9" x14ac:dyDescent="0.3">
      <c r="A5228" t="s">
        <v>3943</v>
      </c>
      <c r="B5228" t="s">
        <v>51</v>
      </c>
      <c r="C5228" t="s">
        <v>3102</v>
      </c>
      <c r="D5228" t="s">
        <v>1764</v>
      </c>
      <c r="E5228" s="103">
        <v>0.18158203133386369</v>
      </c>
      <c r="F5228" s="103">
        <v>677609</v>
      </c>
      <c r="G5228" s="103">
        <v>5</v>
      </c>
      <c r="H5228" t="s">
        <v>1078</v>
      </c>
      <c r="I5228" s="103"/>
    </row>
    <row r="5229" spans="1:9" x14ac:dyDescent="0.3">
      <c r="A5229" t="s">
        <v>3944</v>
      </c>
      <c r="B5229" t="s">
        <v>51</v>
      </c>
      <c r="C5229" t="s">
        <v>3102</v>
      </c>
      <c r="D5229" t="s">
        <v>340</v>
      </c>
      <c r="E5229" s="103">
        <v>0.40262830363512797</v>
      </c>
      <c r="F5229" s="103">
        <v>677609</v>
      </c>
      <c r="G5229" s="103">
        <v>5</v>
      </c>
      <c r="H5229" t="s">
        <v>1078</v>
      </c>
      <c r="I5229" s="103"/>
    </row>
    <row r="5230" spans="1:9" x14ac:dyDescent="0.3">
      <c r="A5230" t="s">
        <v>3945</v>
      </c>
      <c r="B5230" t="s">
        <v>51</v>
      </c>
      <c r="C5230" t="s">
        <v>3102</v>
      </c>
      <c r="D5230" t="s">
        <v>777</v>
      </c>
      <c r="E5230" s="103">
        <v>0.56884304288188825</v>
      </c>
      <c r="F5230" s="103">
        <v>677609</v>
      </c>
      <c r="G5230" s="103">
        <v>5</v>
      </c>
      <c r="H5230" t="s">
        <v>1078</v>
      </c>
      <c r="I5230" s="103"/>
    </row>
    <row r="5231" spans="1:9" x14ac:dyDescent="0.3">
      <c r="A5231" t="s">
        <v>3946</v>
      </c>
      <c r="B5231" t="s">
        <v>51</v>
      </c>
      <c r="C5231" t="s">
        <v>3102</v>
      </c>
      <c r="D5231" t="s">
        <v>776</v>
      </c>
      <c r="E5231" s="103">
        <v>1.3658970972941979</v>
      </c>
      <c r="F5231" s="103">
        <v>677609</v>
      </c>
      <c r="G5231" s="103">
        <v>5</v>
      </c>
      <c r="H5231" t="s">
        <v>1078</v>
      </c>
      <c r="I5231" s="103"/>
    </row>
    <row r="5232" spans="1:9" x14ac:dyDescent="0.3">
      <c r="A5232" t="s">
        <v>3947</v>
      </c>
      <c r="B5232" t="s">
        <v>47</v>
      </c>
      <c r="C5232" t="s">
        <v>3104</v>
      </c>
      <c r="D5232" t="s">
        <v>54</v>
      </c>
      <c r="E5232" s="103">
        <v>167643</v>
      </c>
      <c r="F5232" s="103">
        <v>677609</v>
      </c>
      <c r="G5232" s="103">
        <v>5</v>
      </c>
      <c r="H5232" t="s">
        <v>54</v>
      </c>
      <c r="I5232" s="103"/>
    </row>
    <row r="5233" spans="1:9" x14ac:dyDescent="0.3">
      <c r="A5233" t="s">
        <v>3948</v>
      </c>
      <c r="B5233" t="s">
        <v>48</v>
      </c>
      <c r="C5233" t="s">
        <v>3104</v>
      </c>
      <c r="D5233" t="s">
        <v>54</v>
      </c>
      <c r="E5233" s="103">
        <v>70678085437.6875</v>
      </c>
      <c r="F5233" s="103">
        <v>677609</v>
      </c>
      <c r="G5233" s="103">
        <v>5</v>
      </c>
      <c r="H5233" t="s">
        <v>54</v>
      </c>
      <c r="I5233" s="103"/>
    </row>
    <row r="5234" spans="1:9" x14ac:dyDescent="0.3">
      <c r="A5234" t="s">
        <v>3949</v>
      </c>
      <c r="B5234" t="s">
        <v>49</v>
      </c>
      <c r="C5234" t="s">
        <v>3104</v>
      </c>
      <c r="D5234" t="s">
        <v>54</v>
      </c>
      <c r="E5234" s="103">
        <v>0.24740373873428481</v>
      </c>
      <c r="F5234" s="103">
        <v>677609</v>
      </c>
      <c r="G5234" s="103">
        <v>5</v>
      </c>
      <c r="H5234" t="s">
        <v>54</v>
      </c>
      <c r="I5234" s="103"/>
    </row>
    <row r="5235" spans="1:9" x14ac:dyDescent="0.3">
      <c r="A5235" t="s">
        <v>3950</v>
      </c>
      <c r="B5235" t="s">
        <v>50</v>
      </c>
      <c r="C5235" t="s">
        <v>3104</v>
      </c>
      <c r="D5235" t="s">
        <v>54</v>
      </c>
      <c r="E5235" s="103">
        <v>104305.11613288416</v>
      </c>
      <c r="F5235" s="103">
        <v>677609</v>
      </c>
      <c r="G5235" s="103">
        <v>5</v>
      </c>
      <c r="H5235" t="s">
        <v>54</v>
      </c>
      <c r="I5235" s="103"/>
    </row>
    <row r="5236" spans="1:9" x14ac:dyDescent="0.3">
      <c r="A5236" t="s">
        <v>3951</v>
      </c>
      <c r="B5236" t="s">
        <v>51</v>
      </c>
      <c r="C5236" t="s">
        <v>3104</v>
      </c>
      <c r="D5236" t="s">
        <v>40</v>
      </c>
      <c r="E5236" s="103">
        <v>0.55632523534208422</v>
      </c>
      <c r="F5236" s="103">
        <v>677609</v>
      </c>
      <c r="G5236" s="103">
        <v>5</v>
      </c>
      <c r="H5236" t="s">
        <v>1078</v>
      </c>
      <c r="I5236" s="103"/>
    </row>
    <row r="5237" spans="1:9" x14ac:dyDescent="0.3">
      <c r="A5237" t="s">
        <v>6660</v>
      </c>
      <c r="B5237" t="s">
        <v>51</v>
      </c>
      <c r="C5237" t="s">
        <v>3104</v>
      </c>
      <c r="D5237" t="s">
        <v>5064</v>
      </c>
      <c r="E5237" s="103">
        <v>0.56675554848076437</v>
      </c>
      <c r="F5237" s="103">
        <v>677609</v>
      </c>
      <c r="G5237" s="103">
        <v>5</v>
      </c>
      <c r="H5237" t="s">
        <v>1078</v>
      </c>
      <c r="I5237" s="103"/>
    </row>
    <row r="5238" spans="1:9" x14ac:dyDescent="0.3">
      <c r="A5238" t="s">
        <v>6661</v>
      </c>
      <c r="B5238" t="s">
        <v>51</v>
      </c>
      <c r="C5238" t="s">
        <v>3104</v>
      </c>
      <c r="D5238" t="s">
        <v>5065</v>
      </c>
      <c r="E5238" s="103">
        <v>0.55632523534208422</v>
      </c>
      <c r="F5238" s="103">
        <v>677609</v>
      </c>
      <c r="G5238" s="103">
        <v>5</v>
      </c>
      <c r="H5238" t="s">
        <v>1078</v>
      </c>
      <c r="I5238" s="103"/>
    </row>
    <row r="5239" spans="1:9" x14ac:dyDescent="0.3">
      <c r="A5239" t="s">
        <v>6662</v>
      </c>
      <c r="B5239" t="s">
        <v>51</v>
      </c>
      <c r="C5239" t="s">
        <v>3104</v>
      </c>
      <c r="D5239" t="s">
        <v>5066</v>
      </c>
      <c r="E5239" s="103">
        <v>0.5662396643085813</v>
      </c>
      <c r="F5239" s="103">
        <v>677609</v>
      </c>
      <c r="G5239" s="103">
        <v>5</v>
      </c>
      <c r="H5239" t="s">
        <v>1078</v>
      </c>
      <c r="I5239" s="103"/>
    </row>
    <row r="5240" spans="1:9" x14ac:dyDescent="0.3">
      <c r="A5240" t="s">
        <v>3952</v>
      </c>
      <c r="B5240" t="s">
        <v>51</v>
      </c>
      <c r="C5240" t="s">
        <v>3104</v>
      </c>
      <c r="D5240" t="s">
        <v>42</v>
      </c>
      <c r="E5240" s="103">
        <v>0.55533976106022442</v>
      </c>
      <c r="F5240" s="103">
        <v>677609</v>
      </c>
      <c r="G5240" s="103">
        <v>5</v>
      </c>
      <c r="H5240" t="s">
        <v>1078</v>
      </c>
      <c r="I5240" s="103"/>
    </row>
    <row r="5241" spans="1:9" x14ac:dyDescent="0.3">
      <c r="A5241" t="s">
        <v>3953</v>
      </c>
      <c r="B5241" t="s">
        <v>51</v>
      </c>
      <c r="C5241" t="s">
        <v>3104</v>
      </c>
      <c r="D5241" t="s">
        <v>1763</v>
      </c>
      <c r="E5241" s="103">
        <v>0.57802774632929743</v>
      </c>
      <c r="F5241" s="103">
        <v>677609</v>
      </c>
      <c r="G5241" s="103">
        <v>5</v>
      </c>
      <c r="H5241" t="s">
        <v>1078</v>
      </c>
      <c r="I5241" s="103"/>
    </row>
    <row r="5242" spans="1:9" x14ac:dyDescent="0.3">
      <c r="A5242" t="s">
        <v>3954</v>
      </c>
      <c r="B5242" t="s">
        <v>51</v>
      </c>
      <c r="C5242" t="s">
        <v>3104</v>
      </c>
      <c r="D5242" t="s">
        <v>1764</v>
      </c>
      <c r="E5242" s="103">
        <v>0.22205311401228628</v>
      </c>
      <c r="F5242" s="103">
        <v>677609</v>
      </c>
      <c r="G5242" s="103">
        <v>5</v>
      </c>
      <c r="H5242" t="s">
        <v>1078</v>
      </c>
      <c r="I5242" s="103"/>
    </row>
    <row r="5243" spans="1:9" x14ac:dyDescent="0.3">
      <c r="A5243" t="s">
        <v>3955</v>
      </c>
      <c r="B5243" t="s">
        <v>51</v>
      </c>
      <c r="C5243" t="s">
        <v>3104</v>
      </c>
      <c r="D5243" t="s">
        <v>340</v>
      </c>
      <c r="E5243" s="103">
        <v>0.5556149525626195</v>
      </c>
      <c r="F5243" s="103">
        <v>677609</v>
      </c>
      <c r="G5243" s="103">
        <v>5</v>
      </c>
      <c r="H5243" t="s">
        <v>1078</v>
      </c>
      <c r="I5243" s="103"/>
    </row>
    <row r="5244" spans="1:9" x14ac:dyDescent="0.3">
      <c r="A5244" t="s">
        <v>3956</v>
      </c>
      <c r="B5244" t="s">
        <v>51</v>
      </c>
      <c r="C5244" t="s">
        <v>3104</v>
      </c>
      <c r="D5244" t="s">
        <v>777</v>
      </c>
      <c r="E5244" s="103">
        <v>0.76748712040324363</v>
      </c>
      <c r="F5244" s="103">
        <v>677609</v>
      </c>
      <c r="G5244" s="103">
        <v>5</v>
      </c>
      <c r="H5244" t="s">
        <v>1078</v>
      </c>
      <c r="I5244" s="103"/>
    </row>
    <row r="5245" spans="1:9" x14ac:dyDescent="0.3">
      <c r="A5245" t="s">
        <v>3957</v>
      </c>
      <c r="B5245" t="s">
        <v>51</v>
      </c>
      <c r="C5245" t="s">
        <v>3104</v>
      </c>
      <c r="D5245" t="s">
        <v>776</v>
      </c>
      <c r="E5245" s="103">
        <v>1.8546186362023758</v>
      </c>
      <c r="F5245" s="103">
        <v>677609</v>
      </c>
      <c r="G5245" s="103">
        <v>5</v>
      </c>
      <c r="H5245" t="s">
        <v>1078</v>
      </c>
      <c r="I5245" s="103"/>
    </row>
    <row r="5246" spans="1:9" x14ac:dyDescent="0.3">
      <c r="A5246" t="s">
        <v>3958</v>
      </c>
      <c r="B5246" t="s">
        <v>47</v>
      </c>
      <c r="C5246" t="s">
        <v>3106</v>
      </c>
      <c r="D5246" t="s">
        <v>54</v>
      </c>
      <c r="E5246" s="103">
        <v>28957</v>
      </c>
      <c r="F5246" s="103">
        <v>677609</v>
      </c>
      <c r="G5246" s="103">
        <v>5</v>
      </c>
      <c r="H5246" t="s">
        <v>54</v>
      </c>
      <c r="I5246" s="103"/>
    </row>
    <row r="5247" spans="1:9" x14ac:dyDescent="0.3">
      <c r="A5247" t="s">
        <v>3959</v>
      </c>
      <c r="B5247" t="s">
        <v>48</v>
      </c>
      <c r="C5247" t="s">
        <v>3106</v>
      </c>
      <c r="D5247" t="s">
        <v>54</v>
      </c>
      <c r="E5247" s="103">
        <v>38750720188.9375</v>
      </c>
      <c r="F5247" s="103">
        <v>677609</v>
      </c>
      <c r="G5247" s="103">
        <v>5</v>
      </c>
      <c r="H5247" t="s">
        <v>54</v>
      </c>
      <c r="I5247" s="103"/>
    </row>
    <row r="5248" spans="1:9" x14ac:dyDescent="0.3">
      <c r="A5248" t="s">
        <v>3960</v>
      </c>
      <c r="B5248" t="s">
        <v>49</v>
      </c>
      <c r="C5248" t="s">
        <v>3106</v>
      </c>
      <c r="D5248" t="s">
        <v>54</v>
      </c>
      <c r="E5248" s="103">
        <v>4.2734084110453076E-2</v>
      </c>
      <c r="F5248" s="103">
        <v>677609</v>
      </c>
      <c r="G5248" s="103">
        <v>5</v>
      </c>
      <c r="H5248" t="s">
        <v>54</v>
      </c>
      <c r="I5248" s="103"/>
    </row>
    <row r="5249" spans="1:9" x14ac:dyDescent="0.3">
      <c r="A5249" t="s">
        <v>3961</v>
      </c>
      <c r="B5249" t="s">
        <v>50</v>
      </c>
      <c r="C5249" t="s">
        <v>3106</v>
      </c>
      <c r="D5249" t="s">
        <v>54</v>
      </c>
      <c r="E5249" s="103">
        <v>57187.434330030301</v>
      </c>
      <c r="F5249" s="103">
        <v>677609</v>
      </c>
      <c r="G5249" s="103">
        <v>5</v>
      </c>
      <c r="H5249" t="s">
        <v>54</v>
      </c>
      <c r="I5249" s="103"/>
    </row>
    <row r="5250" spans="1:9" x14ac:dyDescent="0.3">
      <c r="A5250" t="s">
        <v>3962</v>
      </c>
      <c r="B5250" t="s">
        <v>51</v>
      </c>
      <c r="C5250" t="s">
        <v>3106</v>
      </c>
      <c r="D5250" t="s">
        <v>40</v>
      </c>
      <c r="E5250" s="103">
        <v>1.7554866097690351</v>
      </c>
      <c r="F5250" s="103">
        <v>677609</v>
      </c>
      <c r="G5250" s="103">
        <v>5</v>
      </c>
      <c r="H5250" t="s">
        <v>1078</v>
      </c>
      <c r="I5250" s="103"/>
    </row>
    <row r="5251" spans="1:9" x14ac:dyDescent="0.3">
      <c r="A5251" t="s">
        <v>6663</v>
      </c>
      <c r="B5251" t="s">
        <v>51</v>
      </c>
      <c r="C5251" t="s">
        <v>3106</v>
      </c>
      <c r="D5251" t="s">
        <v>5064</v>
      </c>
      <c r="E5251" s="103">
        <v>1.7744783856359923</v>
      </c>
      <c r="F5251" s="103">
        <v>677609</v>
      </c>
      <c r="G5251" s="103">
        <v>5</v>
      </c>
      <c r="H5251" t="s">
        <v>1078</v>
      </c>
      <c r="I5251" s="103"/>
    </row>
    <row r="5252" spans="1:9" x14ac:dyDescent="0.3">
      <c r="A5252" t="s">
        <v>6664</v>
      </c>
      <c r="B5252" t="s">
        <v>51</v>
      </c>
      <c r="C5252" t="s">
        <v>3106</v>
      </c>
      <c r="D5252" t="s">
        <v>5065</v>
      </c>
      <c r="E5252" s="103">
        <v>1.7554866097690351</v>
      </c>
      <c r="F5252" s="103">
        <v>677609</v>
      </c>
      <c r="G5252" s="103">
        <v>5</v>
      </c>
      <c r="H5252" t="s">
        <v>1078</v>
      </c>
      <c r="I5252" s="103"/>
    </row>
    <row r="5253" spans="1:9" x14ac:dyDescent="0.3">
      <c r="A5253" t="s">
        <v>6665</v>
      </c>
      <c r="B5253" t="s">
        <v>51</v>
      </c>
      <c r="C5253" t="s">
        <v>3106</v>
      </c>
      <c r="D5253" t="s">
        <v>5066</v>
      </c>
      <c r="E5253" s="103">
        <v>1.7735688882664056</v>
      </c>
      <c r="F5253" s="103">
        <v>677609</v>
      </c>
      <c r="G5253" s="103">
        <v>5</v>
      </c>
      <c r="H5253" t="s">
        <v>1078</v>
      </c>
      <c r="I5253" s="103"/>
    </row>
    <row r="5254" spans="1:9" x14ac:dyDescent="0.3">
      <c r="A5254" t="s">
        <v>3963</v>
      </c>
      <c r="B5254" t="s">
        <v>51</v>
      </c>
      <c r="C5254" t="s">
        <v>3106</v>
      </c>
      <c r="D5254" t="s">
        <v>42</v>
      </c>
      <c r="E5254" s="103">
        <v>1.7137417684112204</v>
      </c>
      <c r="F5254" s="103">
        <v>677609</v>
      </c>
      <c r="G5254" s="103">
        <v>5</v>
      </c>
      <c r="H5254" t="s">
        <v>1078</v>
      </c>
      <c r="I5254" s="103"/>
    </row>
    <row r="5255" spans="1:9" x14ac:dyDescent="0.3">
      <c r="A5255" t="s">
        <v>3964</v>
      </c>
      <c r="B5255" t="s">
        <v>51</v>
      </c>
      <c r="C5255" t="s">
        <v>3106</v>
      </c>
      <c r="D5255" t="s">
        <v>1763</v>
      </c>
      <c r="E5255" s="103">
        <v>1.7667533795368098</v>
      </c>
      <c r="F5255" s="103">
        <v>677609</v>
      </c>
      <c r="G5255" s="103">
        <v>5</v>
      </c>
      <c r="H5255" t="s">
        <v>1078</v>
      </c>
      <c r="I5255" s="103"/>
    </row>
    <row r="5256" spans="1:9" x14ac:dyDescent="0.3">
      <c r="A5256" t="s">
        <v>3965</v>
      </c>
      <c r="B5256" t="s">
        <v>51</v>
      </c>
      <c r="C5256" t="s">
        <v>3106</v>
      </c>
      <c r="D5256" t="s">
        <v>1764</v>
      </c>
      <c r="E5256" s="103">
        <v>0.46612718150434851</v>
      </c>
      <c r="F5256" s="103">
        <v>677609</v>
      </c>
      <c r="G5256" s="103">
        <v>5</v>
      </c>
      <c r="H5256" t="s">
        <v>1078</v>
      </c>
      <c r="I5256" s="103"/>
    </row>
    <row r="5257" spans="1:9" x14ac:dyDescent="0.3">
      <c r="A5257" t="s">
        <v>3966</v>
      </c>
      <c r="B5257" t="s">
        <v>51</v>
      </c>
      <c r="C5257" t="s">
        <v>3106</v>
      </c>
      <c r="D5257" t="s">
        <v>340</v>
      </c>
      <c r="E5257" s="103">
        <v>1.7456483437804444</v>
      </c>
      <c r="F5257" s="103">
        <v>677609</v>
      </c>
      <c r="G5257" s="103">
        <v>5</v>
      </c>
      <c r="H5257" t="s">
        <v>1078</v>
      </c>
      <c r="I5257" s="103"/>
    </row>
    <row r="5258" spans="1:9" x14ac:dyDescent="0.3">
      <c r="A5258" t="s">
        <v>3967</v>
      </c>
      <c r="B5258" t="s">
        <v>51</v>
      </c>
      <c r="C5258" t="s">
        <v>3106</v>
      </c>
      <c r="D5258" t="s">
        <v>777</v>
      </c>
      <c r="E5258" s="103">
        <v>2.2650225730125708</v>
      </c>
      <c r="F5258" s="103">
        <v>677609</v>
      </c>
      <c r="G5258" s="103">
        <v>5</v>
      </c>
      <c r="H5258" t="s">
        <v>1078</v>
      </c>
      <c r="I5258" s="103"/>
    </row>
    <row r="5259" spans="1:9" x14ac:dyDescent="0.3">
      <c r="A5259" t="s">
        <v>3968</v>
      </c>
      <c r="B5259" t="s">
        <v>51</v>
      </c>
      <c r="C5259" t="s">
        <v>3106</v>
      </c>
      <c r="D5259" t="s">
        <v>776</v>
      </c>
      <c r="E5259" s="103">
        <v>5.7808025752370904</v>
      </c>
      <c r="F5259" s="103">
        <v>677609</v>
      </c>
      <c r="G5259" s="103">
        <v>5</v>
      </c>
      <c r="H5259" t="s">
        <v>1078</v>
      </c>
      <c r="I5259" s="103"/>
    </row>
    <row r="5260" spans="1:9" x14ac:dyDescent="0.3">
      <c r="A5260" t="s">
        <v>3969</v>
      </c>
      <c r="B5260" t="s">
        <v>47</v>
      </c>
      <c r="C5260" t="s">
        <v>3109</v>
      </c>
      <c r="D5260" t="s">
        <v>54</v>
      </c>
      <c r="E5260" s="103">
        <v>300144</v>
      </c>
      <c r="F5260" s="103">
        <v>677609</v>
      </c>
      <c r="G5260" s="103">
        <v>5</v>
      </c>
      <c r="H5260" t="s">
        <v>54</v>
      </c>
      <c r="I5260" s="103"/>
    </row>
    <row r="5261" spans="1:9" x14ac:dyDescent="0.3">
      <c r="A5261" t="s">
        <v>3970</v>
      </c>
      <c r="B5261" t="s">
        <v>48</v>
      </c>
      <c r="C5261" t="s">
        <v>3109</v>
      </c>
      <c r="D5261" t="s">
        <v>54</v>
      </c>
      <c r="E5261" s="103">
        <v>1987347213.906189</v>
      </c>
      <c r="F5261" s="103">
        <v>677609</v>
      </c>
      <c r="G5261" s="103">
        <v>5</v>
      </c>
      <c r="H5261" t="s">
        <v>54</v>
      </c>
      <c r="I5261" s="103"/>
    </row>
    <row r="5262" spans="1:9" x14ac:dyDescent="0.3">
      <c r="A5262" t="s">
        <v>3971</v>
      </c>
      <c r="B5262" t="s">
        <v>49</v>
      </c>
      <c r="C5262" t="s">
        <v>3109</v>
      </c>
      <c r="D5262" t="s">
        <v>54</v>
      </c>
      <c r="E5262" s="103">
        <v>0.44294571057940496</v>
      </c>
      <c r="F5262" s="103">
        <v>677609</v>
      </c>
      <c r="G5262" s="103">
        <v>5</v>
      </c>
      <c r="H5262" t="s">
        <v>54</v>
      </c>
      <c r="I5262" s="103"/>
    </row>
    <row r="5263" spans="1:9" x14ac:dyDescent="0.3">
      <c r="A5263" t="s">
        <v>3972</v>
      </c>
      <c r="B5263" t="s">
        <v>50</v>
      </c>
      <c r="C5263" t="s">
        <v>3109</v>
      </c>
      <c r="D5263" t="s">
        <v>54</v>
      </c>
      <c r="E5263" s="103">
        <v>2932.8819627634653</v>
      </c>
      <c r="F5263" s="103">
        <v>677609</v>
      </c>
      <c r="G5263" s="103">
        <v>5</v>
      </c>
      <c r="H5263" t="s">
        <v>54</v>
      </c>
      <c r="I5263" s="103"/>
    </row>
    <row r="5264" spans="1:9" x14ac:dyDescent="0.3">
      <c r="A5264" t="s">
        <v>3973</v>
      </c>
      <c r="B5264" t="s">
        <v>51</v>
      </c>
      <c r="C5264" t="s">
        <v>3109</v>
      </c>
      <c r="D5264" t="s">
        <v>40</v>
      </c>
      <c r="E5264" s="103">
        <v>8.7893090833343415E-3</v>
      </c>
      <c r="F5264" s="103">
        <v>677609</v>
      </c>
      <c r="G5264" s="103">
        <v>5</v>
      </c>
      <c r="H5264" t="s">
        <v>1078</v>
      </c>
      <c r="I5264" s="103"/>
    </row>
    <row r="5265" spans="1:9" x14ac:dyDescent="0.3">
      <c r="A5265" t="s">
        <v>6666</v>
      </c>
      <c r="B5265" t="s">
        <v>51</v>
      </c>
      <c r="C5265" t="s">
        <v>3109</v>
      </c>
      <c r="D5265" t="s">
        <v>5064</v>
      </c>
      <c r="E5265" s="103">
        <v>8.9055762303766259E-3</v>
      </c>
      <c r="F5265" s="103">
        <v>677609</v>
      </c>
      <c r="G5265" s="103">
        <v>5</v>
      </c>
      <c r="H5265" t="s">
        <v>1078</v>
      </c>
      <c r="I5265" s="103"/>
    </row>
    <row r="5266" spans="1:9" x14ac:dyDescent="0.3">
      <c r="A5266" t="s">
        <v>6667</v>
      </c>
      <c r="B5266" t="s">
        <v>51</v>
      </c>
      <c r="C5266" t="s">
        <v>3109</v>
      </c>
      <c r="D5266" t="s">
        <v>5065</v>
      </c>
      <c r="E5266" s="103">
        <v>8.7893090833343415E-3</v>
      </c>
      <c r="F5266" s="103">
        <v>677609</v>
      </c>
      <c r="G5266" s="103">
        <v>5</v>
      </c>
      <c r="H5266" t="s">
        <v>1078</v>
      </c>
      <c r="I5266" s="103"/>
    </row>
    <row r="5267" spans="1:9" x14ac:dyDescent="0.3">
      <c r="A5267" t="s">
        <v>6668</v>
      </c>
      <c r="B5267" t="s">
        <v>51</v>
      </c>
      <c r="C5267" t="s">
        <v>3109</v>
      </c>
      <c r="D5267" t="s">
        <v>5066</v>
      </c>
      <c r="E5267" s="103">
        <v>8.9029987650469187E-3</v>
      </c>
      <c r="F5267" s="103">
        <v>677609</v>
      </c>
      <c r="G5267" s="103">
        <v>5</v>
      </c>
      <c r="H5267" t="s">
        <v>1078</v>
      </c>
      <c r="I5267" s="103"/>
    </row>
    <row r="5268" spans="1:9" x14ac:dyDescent="0.3">
      <c r="A5268" t="s">
        <v>3974</v>
      </c>
      <c r="B5268" t="s">
        <v>51</v>
      </c>
      <c r="C5268" t="s">
        <v>3109</v>
      </c>
      <c r="D5268" t="s">
        <v>42</v>
      </c>
      <c r="E5268" s="103">
        <v>8.6426017336843092E-3</v>
      </c>
      <c r="F5268" s="103">
        <v>677609</v>
      </c>
      <c r="G5268" s="103">
        <v>5</v>
      </c>
      <c r="H5268" t="s">
        <v>1078</v>
      </c>
      <c r="I5268" s="103"/>
    </row>
    <row r="5269" spans="1:9" x14ac:dyDescent="0.3">
      <c r="A5269" t="s">
        <v>3975</v>
      </c>
      <c r="B5269" t="s">
        <v>51</v>
      </c>
      <c r="C5269" t="s">
        <v>3109</v>
      </c>
      <c r="D5269" t="s">
        <v>1763</v>
      </c>
      <c r="E5269" s="103">
        <v>9.097316535553724E-3</v>
      </c>
      <c r="F5269" s="103">
        <v>677609</v>
      </c>
      <c r="G5269" s="103">
        <v>5</v>
      </c>
      <c r="H5269" t="s">
        <v>1078</v>
      </c>
      <c r="I5269" s="103"/>
    </row>
    <row r="5270" spans="1:9" x14ac:dyDescent="0.3">
      <c r="A5270" t="s">
        <v>3976</v>
      </c>
      <c r="B5270" t="s">
        <v>51</v>
      </c>
      <c r="C5270" t="s">
        <v>3109</v>
      </c>
      <c r="D5270" t="s">
        <v>1764</v>
      </c>
      <c r="E5270" s="103">
        <v>4.0377373344321404E-3</v>
      </c>
      <c r="F5270" s="103">
        <v>677609</v>
      </c>
      <c r="G5270" s="103">
        <v>5</v>
      </c>
      <c r="H5270" t="s">
        <v>1078</v>
      </c>
      <c r="I5270" s="103"/>
    </row>
    <row r="5271" spans="1:9" x14ac:dyDescent="0.3">
      <c r="A5271" t="s">
        <v>3977</v>
      </c>
      <c r="B5271" t="s">
        <v>51</v>
      </c>
      <c r="C5271" t="s">
        <v>3109</v>
      </c>
      <c r="D5271" t="s">
        <v>340</v>
      </c>
      <c r="E5271" s="103">
        <v>8.5389057214051052E-3</v>
      </c>
      <c r="F5271" s="103">
        <v>677609</v>
      </c>
      <c r="G5271" s="103">
        <v>5</v>
      </c>
      <c r="H5271" t="s">
        <v>1078</v>
      </c>
      <c r="I5271" s="103"/>
    </row>
    <row r="5272" spans="1:9" x14ac:dyDescent="0.3">
      <c r="A5272" t="s">
        <v>3978</v>
      </c>
      <c r="B5272" t="s">
        <v>51</v>
      </c>
      <c r="C5272" t="s">
        <v>3109</v>
      </c>
      <c r="D5272" t="s">
        <v>777</v>
      </c>
      <c r="E5272" s="103">
        <v>1.270705279449142E-2</v>
      </c>
      <c r="F5272" s="103">
        <v>677609</v>
      </c>
      <c r="G5272" s="103">
        <v>5</v>
      </c>
      <c r="H5272" t="s">
        <v>1078</v>
      </c>
      <c r="I5272" s="103"/>
    </row>
    <row r="5273" spans="1:9" x14ac:dyDescent="0.3">
      <c r="A5273" t="s">
        <v>3979</v>
      </c>
      <c r="B5273" t="s">
        <v>51</v>
      </c>
      <c r="C5273" t="s">
        <v>3109</v>
      </c>
      <c r="D5273" t="s">
        <v>776</v>
      </c>
      <c r="E5273" s="103">
        <v>2.9532204605870756E-2</v>
      </c>
      <c r="F5273" s="103">
        <v>677609</v>
      </c>
      <c r="G5273" s="103">
        <v>5</v>
      </c>
      <c r="H5273" t="s">
        <v>1078</v>
      </c>
      <c r="I5273" s="103"/>
    </row>
    <row r="5274" spans="1:9" x14ac:dyDescent="0.3">
      <c r="A5274" t="s">
        <v>3980</v>
      </c>
      <c r="B5274" t="s">
        <v>47</v>
      </c>
      <c r="C5274" t="s">
        <v>3111</v>
      </c>
      <c r="D5274" t="s">
        <v>54</v>
      </c>
      <c r="E5274" s="103">
        <v>443961</v>
      </c>
      <c r="F5274" s="103">
        <v>677609</v>
      </c>
      <c r="G5274" s="103">
        <v>5</v>
      </c>
      <c r="H5274" t="s">
        <v>54</v>
      </c>
      <c r="I5274" s="103"/>
    </row>
    <row r="5275" spans="1:9" x14ac:dyDescent="0.3">
      <c r="A5275" t="s">
        <v>3981</v>
      </c>
      <c r="B5275" t="s">
        <v>48</v>
      </c>
      <c r="C5275" t="s">
        <v>3111</v>
      </c>
      <c r="D5275" t="s">
        <v>54</v>
      </c>
      <c r="E5275" s="103">
        <v>4198937605.7255859</v>
      </c>
      <c r="F5275" s="103">
        <v>677609</v>
      </c>
      <c r="G5275" s="103">
        <v>5</v>
      </c>
      <c r="H5275" t="s">
        <v>54</v>
      </c>
      <c r="I5275" s="103"/>
    </row>
    <row r="5276" spans="1:9" x14ac:dyDescent="0.3">
      <c r="A5276" t="s">
        <v>3982</v>
      </c>
      <c r="B5276" t="s">
        <v>49</v>
      </c>
      <c r="C5276" t="s">
        <v>3111</v>
      </c>
      <c r="D5276" t="s">
        <v>54</v>
      </c>
      <c r="E5276" s="103">
        <v>0.65518757867737887</v>
      </c>
      <c r="F5276" s="103">
        <v>677609</v>
      </c>
      <c r="G5276" s="103">
        <v>5</v>
      </c>
      <c r="H5276" t="s">
        <v>54</v>
      </c>
      <c r="I5276" s="103"/>
    </row>
    <row r="5277" spans="1:9" x14ac:dyDescent="0.3">
      <c r="A5277" t="s">
        <v>3983</v>
      </c>
      <c r="B5277" t="s">
        <v>50</v>
      </c>
      <c r="C5277" t="s">
        <v>3111</v>
      </c>
      <c r="D5277" t="s">
        <v>54</v>
      </c>
      <c r="E5277" s="103">
        <v>6196.6969236323393</v>
      </c>
      <c r="F5277" s="103">
        <v>677609</v>
      </c>
      <c r="G5277" s="103">
        <v>5</v>
      </c>
      <c r="H5277" t="s">
        <v>54</v>
      </c>
      <c r="I5277" s="103"/>
    </row>
    <row r="5278" spans="1:9" x14ac:dyDescent="0.3">
      <c r="A5278" t="s">
        <v>3984</v>
      </c>
      <c r="B5278" t="s">
        <v>51</v>
      </c>
      <c r="C5278" t="s">
        <v>3111</v>
      </c>
      <c r="D5278" t="s">
        <v>40</v>
      </c>
      <c r="E5278" s="103">
        <v>1.2532455842635192E-2</v>
      </c>
      <c r="F5278" s="103">
        <v>677609</v>
      </c>
      <c r="G5278" s="103">
        <v>5</v>
      </c>
      <c r="H5278" t="s">
        <v>1078</v>
      </c>
      <c r="I5278" s="103"/>
    </row>
    <row r="5279" spans="1:9" x14ac:dyDescent="0.3">
      <c r="A5279" t="s">
        <v>6669</v>
      </c>
      <c r="B5279" t="s">
        <v>51</v>
      </c>
      <c r="C5279" t="s">
        <v>3111</v>
      </c>
      <c r="D5279" t="s">
        <v>5064</v>
      </c>
      <c r="E5279" s="103">
        <v>1.2739831585867228E-2</v>
      </c>
      <c r="F5279" s="103">
        <v>677609</v>
      </c>
      <c r="G5279" s="103">
        <v>5</v>
      </c>
      <c r="H5279" t="s">
        <v>1078</v>
      </c>
      <c r="I5279" s="103"/>
    </row>
    <row r="5280" spans="1:9" x14ac:dyDescent="0.3">
      <c r="A5280" t="s">
        <v>6670</v>
      </c>
      <c r="B5280" t="s">
        <v>51</v>
      </c>
      <c r="C5280" t="s">
        <v>3111</v>
      </c>
      <c r="D5280" t="s">
        <v>5065</v>
      </c>
      <c r="E5280" s="103">
        <v>1.2532455842635192E-2</v>
      </c>
      <c r="F5280" s="103">
        <v>677609</v>
      </c>
      <c r="G5280" s="103">
        <v>5</v>
      </c>
      <c r="H5280" t="s">
        <v>1078</v>
      </c>
      <c r="I5280" s="103"/>
    </row>
    <row r="5281" spans="1:9" x14ac:dyDescent="0.3">
      <c r="A5281" t="s">
        <v>6671</v>
      </c>
      <c r="B5281" t="s">
        <v>51</v>
      </c>
      <c r="C5281" t="s">
        <v>3111</v>
      </c>
      <c r="D5281" t="s">
        <v>5066</v>
      </c>
      <c r="E5281" s="103">
        <v>1.2731606473965942E-2</v>
      </c>
      <c r="F5281" s="103">
        <v>677609</v>
      </c>
      <c r="G5281" s="103">
        <v>5</v>
      </c>
      <c r="H5281" t="s">
        <v>1078</v>
      </c>
      <c r="I5281" s="103"/>
    </row>
    <row r="5282" spans="1:9" x14ac:dyDescent="0.3">
      <c r="A5282" t="s">
        <v>3985</v>
      </c>
      <c r="B5282" t="s">
        <v>51</v>
      </c>
      <c r="C5282" t="s">
        <v>3111</v>
      </c>
      <c r="D5282" t="s">
        <v>42</v>
      </c>
      <c r="E5282" s="103">
        <v>1.2425380255806714E-2</v>
      </c>
      <c r="F5282" s="103">
        <v>677609</v>
      </c>
      <c r="G5282" s="103">
        <v>5</v>
      </c>
      <c r="H5282" t="s">
        <v>1078</v>
      </c>
      <c r="I5282" s="103"/>
    </row>
    <row r="5283" spans="1:9" x14ac:dyDescent="0.3">
      <c r="A5283" t="s">
        <v>3986</v>
      </c>
      <c r="B5283" t="s">
        <v>51</v>
      </c>
      <c r="C5283" t="s">
        <v>3111</v>
      </c>
      <c r="D5283" t="s">
        <v>1763</v>
      </c>
      <c r="E5283" s="103">
        <v>1.2972236197794335E-2</v>
      </c>
      <c r="F5283" s="103">
        <v>677609</v>
      </c>
      <c r="G5283" s="103">
        <v>5</v>
      </c>
      <c r="H5283" t="s">
        <v>1078</v>
      </c>
      <c r="I5283" s="103"/>
    </row>
    <row r="5284" spans="1:9" x14ac:dyDescent="0.3">
      <c r="A5284" t="s">
        <v>3987</v>
      </c>
      <c r="B5284" t="s">
        <v>51</v>
      </c>
      <c r="C5284" t="s">
        <v>3111</v>
      </c>
      <c r="D5284" t="s">
        <v>1764</v>
      </c>
      <c r="E5284" s="103">
        <v>5.4297486111825046E-3</v>
      </c>
      <c r="F5284" s="103">
        <v>677609</v>
      </c>
      <c r="G5284" s="103">
        <v>5</v>
      </c>
      <c r="H5284" t="s">
        <v>1078</v>
      </c>
      <c r="I5284" s="103"/>
    </row>
    <row r="5285" spans="1:9" x14ac:dyDescent="0.3">
      <c r="A5285" t="s">
        <v>3988</v>
      </c>
      <c r="B5285" t="s">
        <v>51</v>
      </c>
      <c r="C5285" t="s">
        <v>3111</v>
      </c>
      <c r="D5285" t="s">
        <v>340</v>
      </c>
      <c r="E5285" s="103">
        <v>1.2346666942910917E-2</v>
      </c>
      <c r="F5285" s="103">
        <v>677609</v>
      </c>
      <c r="G5285" s="103">
        <v>5</v>
      </c>
      <c r="H5285" t="s">
        <v>1078</v>
      </c>
      <c r="I5285" s="103"/>
    </row>
    <row r="5286" spans="1:9" x14ac:dyDescent="0.3">
      <c r="A5286" t="s">
        <v>3989</v>
      </c>
      <c r="B5286" t="s">
        <v>51</v>
      </c>
      <c r="C5286" t="s">
        <v>3111</v>
      </c>
      <c r="D5286" t="s">
        <v>777</v>
      </c>
      <c r="E5286" s="103">
        <v>1.7234862101231485E-2</v>
      </c>
      <c r="F5286" s="103">
        <v>677609</v>
      </c>
      <c r="G5286" s="103">
        <v>5</v>
      </c>
      <c r="H5286" t="s">
        <v>1078</v>
      </c>
      <c r="I5286" s="103"/>
    </row>
    <row r="5287" spans="1:9" x14ac:dyDescent="0.3">
      <c r="A5287" t="s">
        <v>3990</v>
      </c>
      <c r="B5287" t="s">
        <v>51</v>
      </c>
      <c r="C5287" t="s">
        <v>3111</v>
      </c>
      <c r="D5287" t="s">
        <v>776</v>
      </c>
      <c r="E5287" s="103">
        <v>4.1616267289099979E-2</v>
      </c>
      <c r="F5287" s="103">
        <v>677609</v>
      </c>
      <c r="G5287" s="103">
        <v>5</v>
      </c>
      <c r="H5287" t="s">
        <v>1078</v>
      </c>
      <c r="I5287" s="103"/>
    </row>
    <row r="5288" spans="1:9" x14ac:dyDescent="0.3">
      <c r="A5288" t="s">
        <v>198</v>
      </c>
      <c r="B5288" t="s">
        <v>49</v>
      </c>
      <c r="C5288" t="s">
        <v>40</v>
      </c>
      <c r="D5288" t="s">
        <v>54</v>
      </c>
      <c r="E5288" s="103">
        <v>1</v>
      </c>
      <c r="F5288" s="103">
        <v>677609</v>
      </c>
      <c r="G5288" s="103">
        <v>5</v>
      </c>
      <c r="H5288" t="s">
        <v>54</v>
      </c>
      <c r="I5288" s="103"/>
    </row>
    <row r="5289" spans="1:9" x14ac:dyDescent="0.3">
      <c r="A5289" t="s">
        <v>199</v>
      </c>
      <c r="B5289" t="s">
        <v>50</v>
      </c>
      <c r="C5289" t="s">
        <v>40</v>
      </c>
      <c r="D5289" t="s">
        <v>54</v>
      </c>
      <c r="E5289" s="103">
        <v>757613.58372404799</v>
      </c>
      <c r="F5289" s="103">
        <v>677609</v>
      </c>
      <c r="G5289" s="103">
        <v>5</v>
      </c>
      <c r="H5289" t="s">
        <v>54</v>
      </c>
      <c r="I5289" s="103"/>
    </row>
    <row r="5290" spans="1:9" x14ac:dyDescent="0.3">
      <c r="A5290" t="s">
        <v>1376</v>
      </c>
      <c r="B5290" t="s">
        <v>51</v>
      </c>
      <c r="C5290" t="s">
        <v>40</v>
      </c>
      <c r="D5290" t="s">
        <v>40</v>
      </c>
      <c r="E5290" s="103">
        <v>1</v>
      </c>
      <c r="F5290" s="103">
        <v>677609</v>
      </c>
      <c r="G5290" s="103">
        <v>5</v>
      </c>
      <c r="H5290" t="s">
        <v>1078</v>
      </c>
      <c r="I5290" s="103"/>
    </row>
    <row r="5291" spans="1:9" x14ac:dyDescent="0.3">
      <c r="A5291" t="s">
        <v>6672</v>
      </c>
      <c r="B5291" t="s">
        <v>51</v>
      </c>
      <c r="C5291" t="s">
        <v>40</v>
      </c>
      <c r="D5291" t="s">
        <v>5064</v>
      </c>
      <c r="E5291" s="103">
        <v>1.0160167099296915</v>
      </c>
      <c r="F5291" s="103">
        <v>677609</v>
      </c>
      <c r="G5291" s="103">
        <v>5</v>
      </c>
      <c r="H5291" t="s">
        <v>1078</v>
      </c>
      <c r="I5291" s="103"/>
    </row>
    <row r="5292" spans="1:9" x14ac:dyDescent="0.3">
      <c r="A5292" t="s">
        <v>6673</v>
      </c>
      <c r="B5292" t="s">
        <v>51</v>
      </c>
      <c r="C5292" t="s">
        <v>40</v>
      </c>
      <c r="D5292" t="s">
        <v>5065</v>
      </c>
      <c r="E5292" s="103">
        <v>1</v>
      </c>
      <c r="F5292" s="103">
        <v>677609</v>
      </c>
      <c r="G5292" s="103">
        <v>5</v>
      </c>
      <c r="H5292" t="s">
        <v>1078</v>
      </c>
      <c r="I5292" s="103"/>
    </row>
    <row r="5293" spans="1:9" x14ac:dyDescent="0.3">
      <c r="A5293" t="s">
        <v>6674</v>
      </c>
      <c r="B5293" t="s">
        <v>51</v>
      </c>
      <c r="C5293" t="s">
        <v>40</v>
      </c>
      <c r="D5293" t="s">
        <v>5066</v>
      </c>
      <c r="E5293" s="103">
        <v>1.0154594314311043</v>
      </c>
      <c r="F5293" s="103">
        <v>677609</v>
      </c>
      <c r="G5293" s="103">
        <v>5</v>
      </c>
      <c r="H5293" t="s">
        <v>1078</v>
      </c>
      <c r="I5293" s="103"/>
    </row>
    <row r="5294" spans="1:9" x14ac:dyDescent="0.3">
      <c r="A5294" t="s">
        <v>1377</v>
      </c>
      <c r="B5294" t="s">
        <v>51</v>
      </c>
      <c r="C5294" t="s">
        <v>40</v>
      </c>
      <c r="D5294" t="s">
        <v>42</v>
      </c>
      <c r="E5294" s="103">
        <v>1.0025194306905363</v>
      </c>
      <c r="F5294" s="103">
        <v>677609</v>
      </c>
      <c r="G5294" s="103">
        <v>5</v>
      </c>
      <c r="H5294" t="s">
        <v>1078</v>
      </c>
      <c r="I5294" s="103"/>
    </row>
    <row r="5295" spans="1:9" x14ac:dyDescent="0.3">
      <c r="A5295" t="s">
        <v>2305</v>
      </c>
      <c r="B5295" t="s">
        <v>51</v>
      </c>
      <c r="C5295" t="s">
        <v>40</v>
      </c>
      <c r="D5295" t="s">
        <v>1763</v>
      </c>
      <c r="E5295" s="103">
        <v>1.0533544759239006</v>
      </c>
      <c r="F5295" s="103">
        <v>677609</v>
      </c>
      <c r="G5295" s="103">
        <v>5</v>
      </c>
      <c r="H5295" t="s">
        <v>1078</v>
      </c>
      <c r="I5295" s="103"/>
    </row>
    <row r="5296" spans="1:9" x14ac:dyDescent="0.3">
      <c r="A5296" t="s">
        <v>2306</v>
      </c>
      <c r="B5296" t="s">
        <v>51</v>
      </c>
      <c r="C5296" t="s">
        <v>40</v>
      </c>
      <c r="D5296" t="s">
        <v>1764</v>
      </c>
      <c r="E5296" s="103">
        <v>0.56789820806328084</v>
      </c>
      <c r="F5296" s="103">
        <v>677609</v>
      </c>
      <c r="G5296" s="103">
        <v>5</v>
      </c>
      <c r="H5296" t="s">
        <v>1078</v>
      </c>
      <c r="I5296" s="103"/>
    </row>
    <row r="5297" spans="1:9" x14ac:dyDescent="0.3">
      <c r="A5297" t="s">
        <v>1378</v>
      </c>
      <c r="B5297" t="s">
        <v>51</v>
      </c>
      <c r="C5297" t="s">
        <v>40</v>
      </c>
      <c r="D5297" t="s">
        <v>340</v>
      </c>
      <c r="E5297" s="103">
        <v>0.98656852494377456</v>
      </c>
      <c r="F5297" s="103">
        <v>677609</v>
      </c>
      <c r="G5297" s="103">
        <v>5</v>
      </c>
      <c r="H5297" t="s">
        <v>1078</v>
      </c>
      <c r="I5297" s="103"/>
    </row>
    <row r="5298" spans="1:9" x14ac:dyDescent="0.3">
      <c r="A5298" t="s">
        <v>1379</v>
      </c>
      <c r="B5298" t="s">
        <v>51</v>
      </c>
      <c r="C5298" t="s">
        <v>40</v>
      </c>
      <c r="D5298" t="s">
        <v>777</v>
      </c>
      <c r="E5298" s="103">
        <v>1.3940740124526481</v>
      </c>
      <c r="F5298" s="103">
        <v>677609</v>
      </c>
      <c r="G5298" s="103">
        <v>5</v>
      </c>
      <c r="H5298" t="s">
        <v>1078</v>
      </c>
      <c r="I5298" s="103"/>
    </row>
    <row r="5299" spans="1:9" x14ac:dyDescent="0.3">
      <c r="A5299" t="s">
        <v>599</v>
      </c>
      <c r="B5299" t="s">
        <v>44</v>
      </c>
      <c r="C5299" t="s">
        <v>40</v>
      </c>
      <c r="D5299" t="s">
        <v>777</v>
      </c>
      <c r="E5299" s="103">
        <v>0</v>
      </c>
      <c r="F5299" s="103">
        <v>677609</v>
      </c>
      <c r="G5299" s="103">
        <v>5</v>
      </c>
      <c r="H5299" t="s">
        <v>54</v>
      </c>
      <c r="I5299" s="103"/>
    </row>
    <row r="5300" spans="1:9" x14ac:dyDescent="0.3">
      <c r="A5300" t="s">
        <v>600</v>
      </c>
      <c r="B5300" t="s">
        <v>45</v>
      </c>
      <c r="C5300" t="s">
        <v>40</v>
      </c>
      <c r="D5300" t="s">
        <v>777</v>
      </c>
      <c r="E5300" s="103">
        <v>0</v>
      </c>
      <c r="F5300" s="103">
        <v>677609</v>
      </c>
      <c r="G5300" s="103">
        <v>5</v>
      </c>
      <c r="H5300" t="s">
        <v>54</v>
      </c>
      <c r="I5300" s="103"/>
    </row>
    <row r="5301" spans="1:9" x14ac:dyDescent="0.3">
      <c r="A5301" t="s">
        <v>601</v>
      </c>
      <c r="B5301" t="s">
        <v>46</v>
      </c>
      <c r="C5301" t="s">
        <v>40</v>
      </c>
      <c r="D5301" t="s">
        <v>777</v>
      </c>
      <c r="E5301" s="103">
        <v>0</v>
      </c>
      <c r="F5301" s="103">
        <v>677609</v>
      </c>
      <c r="G5301" s="103">
        <v>5</v>
      </c>
      <c r="H5301" t="s">
        <v>54</v>
      </c>
      <c r="I5301" s="103"/>
    </row>
    <row r="5302" spans="1:9" x14ac:dyDescent="0.3">
      <c r="A5302" t="s">
        <v>1380</v>
      </c>
      <c r="B5302" t="s">
        <v>51</v>
      </c>
      <c r="C5302" t="s">
        <v>40</v>
      </c>
      <c r="D5302" t="s">
        <v>776</v>
      </c>
      <c r="E5302" s="103">
        <v>3.3419849068411094</v>
      </c>
      <c r="F5302" s="103">
        <v>677609</v>
      </c>
      <c r="G5302" s="103">
        <v>5</v>
      </c>
      <c r="H5302" t="s">
        <v>1078</v>
      </c>
      <c r="I5302" s="103"/>
    </row>
    <row r="5303" spans="1:9" x14ac:dyDescent="0.3">
      <c r="A5303" t="s">
        <v>603</v>
      </c>
      <c r="B5303" t="s">
        <v>44</v>
      </c>
      <c r="C5303" t="s">
        <v>40</v>
      </c>
      <c r="D5303" t="s">
        <v>776</v>
      </c>
      <c r="E5303" s="103">
        <v>0</v>
      </c>
      <c r="F5303" s="103">
        <v>677609</v>
      </c>
      <c r="G5303" s="103">
        <v>5</v>
      </c>
      <c r="H5303" t="s">
        <v>54</v>
      </c>
      <c r="I5303" s="103"/>
    </row>
    <row r="5304" spans="1:9" x14ac:dyDescent="0.3">
      <c r="A5304" t="s">
        <v>604</v>
      </c>
      <c r="B5304" t="s">
        <v>45</v>
      </c>
      <c r="C5304" t="s">
        <v>40</v>
      </c>
      <c r="D5304" t="s">
        <v>776</v>
      </c>
      <c r="E5304" s="103">
        <v>0</v>
      </c>
      <c r="F5304" s="103">
        <v>677609</v>
      </c>
      <c r="G5304" s="103">
        <v>5</v>
      </c>
      <c r="H5304" t="s">
        <v>54</v>
      </c>
      <c r="I5304" s="103"/>
    </row>
    <row r="5305" spans="1:9" x14ac:dyDescent="0.3">
      <c r="A5305" t="s">
        <v>605</v>
      </c>
      <c r="B5305" t="s">
        <v>46</v>
      </c>
      <c r="C5305" t="s">
        <v>40</v>
      </c>
      <c r="D5305" t="s">
        <v>776</v>
      </c>
      <c r="E5305" s="103">
        <v>0</v>
      </c>
      <c r="F5305" s="103">
        <v>677609</v>
      </c>
      <c r="G5305" s="103">
        <v>5</v>
      </c>
      <c r="H5305" t="s">
        <v>54</v>
      </c>
      <c r="I5305" s="103"/>
    </row>
    <row r="5306" spans="1:9" x14ac:dyDescent="0.3">
      <c r="A5306" t="s">
        <v>6675</v>
      </c>
      <c r="B5306" t="s">
        <v>49</v>
      </c>
      <c r="C5306" t="s">
        <v>5064</v>
      </c>
      <c r="D5306" t="s">
        <v>54</v>
      </c>
      <c r="E5306" s="103">
        <v>1</v>
      </c>
      <c r="F5306" s="103">
        <v>677609</v>
      </c>
      <c r="G5306" s="103">
        <v>5</v>
      </c>
      <c r="H5306" t="s">
        <v>54</v>
      </c>
      <c r="I5306" s="103"/>
    </row>
    <row r="5307" spans="1:9" x14ac:dyDescent="0.3">
      <c r="A5307" t="s">
        <v>6676</v>
      </c>
      <c r="B5307" t="s">
        <v>50</v>
      </c>
      <c r="C5307" t="s">
        <v>5064</v>
      </c>
      <c r="D5307" t="s">
        <v>54</v>
      </c>
      <c r="E5307" s="103">
        <v>746300.66506160761</v>
      </c>
      <c r="F5307" s="103">
        <v>677609</v>
      </c>
      <c r="G5307" s="103">
        <v>5</v>
      </c>
      <c r="H5307" t="s">
        <v>54</v>
      </c>
      <c r="I5307" s="103"/>
    </row>
    <row r="5308" spans="1:9" x14ac:dyDescent="0.3">
      <c r="A5308" t="s">
        <v>6677</v>
      </c>
      <c r="B5308" t="s">
        <v>51</v>
      </c>
      <c r="C5308" t="s">
        <v>5064</v>
      </c>
      <c r="D5308" t="s">
        <v>40</v>
      </c>
      <c r="E5308" s="103">
        <v>0.9851583107200691</v>
      </c>
      <c r="F5308" s="103">
        <v>677609</v>
      </c>
      <c r="G5308" s="103">
        <v>5</v>
      </c>
      <c r="H5308" t="s">
        <v>1078</v>
      </c>
      <c r="I5308" s="103"/>
    </row>
    <row r="5309" spans="1:9" x14ac:dyDescent="0.3">
      <c r="A5309" t="s">
        <v>6678</v>
      </c>
      <c r="B5309" t="s">
        <v>51</v>
      </c>
      <c r="C5309" t="s">
        <v>5064</v>
      </c>
      <c r="D5309" t="s">
        <v>5064</v>
      </c>
      <c r="E5309" s="103">
        <v>1</v>
      </c>
      <c r="F5309" s="103">
        <v>677609</v>
      </c>
      <c r="G5309" s="103">
        <v>5</v>
      </c>
      <c r="H5309" t="s">
        <v>1078</v>
      </c>
      <c r="I5309" s="103"/>
    </row>
    <row r="5310" spans="1:9" x14ac:dyDescent="0.3">
      <c r="A5310" t="s">
        <v>6679</v>
      </c>
      <c r="B5310" t="s">
        <v>51</v>
      </c>
      <c r="C5310" t="s">
        <v>5064</v>
      </c>
      <c r="D5310" t="s">
        <v>5065</v>
      </c>
      <c r="E5310" s="103">
        <v>0.9851583107200691</v>
      </c>
      <c r="F5310" s="103">
        <v>677609</v>
      </c>
      <c r="G5310" s="103">
        <v>5</v>
      </c>
      <c r="H5310" t="s">
        <v>1078</v>
      </c>
      <c r="I5310" s="103"/>
    </row>
    <row r="5311" spans="1:9" x14ac:dyDescent="0.3">
      <c r="A5311" t="s">
        <v>6680</v>
      </c>
      <c r="B5311" t="s">
        <v>51</v>
      </c>
      <c r="C5311" t="s">
        <v>5064</v>
      </c>
      <c r="D5311" t="s">
        <v>5066</v>
      </c>
      <c r="E5311" s="103">
        <v>0.99945357818087432</v>
      </c>
      <c r="F5311" s="103">
        <v>677609</v>
      </c>
      <c r="G5311" s="103">
        <v>5</v>
      </c>
      <c r="H5311" t="s">
        <v>1078</v>
      </c>
      <c r="I5311" s="103"/>
    </row>
    <row r="5312" spans="1:9" x14ac:dyDescent="0.3">
      <c r="A5312" t="s">
        <v>6681</v>
      </c>
      <c r="B5312" t="s">
        <v>51</v>
      </c>
      <c r="C5312" t="s">
        <v>5064</v>
      </c>
      <c r="D5312" t="s">
        <v>42</v>
      </c>
      <c r="E5312" s="103">
        <v>0.9867201165130951</v>
      </c>
      <c r="F5312" s="103">
        <v>677609</v>
      </c>
      <c r="G5312" s="103">
        <v>5</v>
      </c>
      <c r="H5312" t="s">
        <v>1078</v>
      </c>
      <c r="I5312" s="103"/>
    </row>
    <row r="5313" spans="1:9" x14ac:dyDescent="0.3">
      <c r="A5313" t="s">
        <v>6682</v>
      </c>
      <c r="B5313" t="s">
        <v>51</v>
      </c>
      <c r="C5313" t="s">
        <v>5064</v>
      </c>
      <c r="D5313" t="s">
        <v>1763</v>
      </c>
      <c r="E5313" s="103">
        <v>1.0367285205622347</v>
      </c>
      <c r="F5313" s="103">
        <v>677609</v>
      </c>
      <c r="G5313" s="103">
        <v>5</v>
      </c>
      <c r="H5313" t="s">
        <v>1078</v>
      </c>
      <c r="I5313" s="103"/>
    </row>
    <row r="5314" spans="1:9" x14ac:dyDescent="0.3">
      <c r="A5314" t="s">
        <v>6683</v>
      </c>
      <c r="B5314" t="s">
        <v>51</v>
      </c>
      <c r="C5314" t="s">
        <v>5064</v>
      </c>
      <c r="D5314" t="s">
        <v>1764</v>
      </c>
      <c r="E5314" s="103">
        <v>0.56039365883421199</v>
      </c>
      <c r="F5314" s="103">
        <v>677609</v>
      </c>
      <c r="G5314" s="103">
        <v>5</v>
      </c>
      <c r="H5314" t="s">
        <v>1078</v>
      </c>
      <c r="I5314" s="103"/>
    </row>
    <row r="5315" spans="1:9" x14ac:dyDescent="0.3">
      <c r="A5315" t="s">
        <v>6684</v>
      </c>
      <c r="B5315" t="s">
        <v>51</v>
      </c>
      <c r="C5315" t="s">
        <v>5064</v>
      </c>
      <c r="D5315" t="s">
        <v>340</v>
      </c>
      <c r="E5315" s="103">
        <v>0.97090930570715961</v>
      </c>
      <c r="F5315" s="103">
        <v>677609</v>
      </c>
      <c r="G5315" s="103">
        <v>5</v>
      </c>
      <c r="H5315" t="s">
        <v>1078</v>
      </c>
      <c r="I5315" s="103"/>
    </row>
    <row r="5316" spans="1:9" x14ac:dyDescent="0.3">
      <c r="A5316" t="s">
        <v>6685</v>
      </c>
      <c r="B5316" t="s">
        <v>51</v>
      </c>
      <c r="C5316" t="s">
        <v>5064</v>
      </c>
      <c r="D5316" t="s">
        <v>777</v>
      </c>
      <c r="E5316" s="103">
        <v>1.3740624022651644</v>
      </c>
      <c r="F5316" s="103">
        <v>677609</v>
      </c>
      <c r="G5316" s="103">
        <v>5</v>
      </c>
      <c r="H5316" t="s">
        <v>1078</v>
      </c>
      <c r="I5316" s="103"/>
    </row>
    <row r="5317" spans="1:9" x14ac:dyDescent="0.3">
      <c r="A5317" t="s">
        <v>6686</v>
      </c>
      <c r="B5317" t="s">
        <v>44</v>
      </c>
      <c r="C5317" t="s">
        <v>5064</v>
      </c>
      <c r="D5317" t="s">
        <v>777</v>
      </c>
      <c r="E5317" s="103">
        <v>5.6064780721625596E-3</v>
      </c>
      <c r="F5317" s="103">
        <v>677609</v>
      </c>
      <c r="G5317" s="103">
        <v>5</v>
      </c>
      <c r="H5317" t="s">
        <v>54</v>
      </c>
      <c r="I5317" s="103"/>
    </row>
    <row r="5318" spans="1:9" x14ac:dyDescent="0.3">
      <c r="A5318" t="s">
        <v>6687</v>
      </c>
      <c r="B5318" t="s">
        <v>45</v>
      </c>
      <c r="C5318" t="s">
        <v>5064</v>
      </c>
      <c r="D5318" t="s">
        <v>777</v>
      </c>
      <c r="E5318" s="103">
        <v>7.3036418153438697E-5</v>
      </c>
      <c r="F5318" s="103">
        <v>677609</v>
      </c>
      <c r="G5318" s="103">
        <v>5</v>
      </c>
      <c r="H5318" t="s">
        <v>54</v>
      </c>
      <c r="I5318" s="103"/>
    </row>
    <row r="5319" spans="1:9" x14ac:dyDescent="0.3">
      <c r="A5319" t="s">
        <v>6688</v>
      </c>
      <c r="B5319" t="s">
        <v>46</v>
      </c>
      <c r="C5319" t="s">
        <v>5064</v>
      </c>
      <c r="D5319" t="s">
        <v>777</v>
      </c>
      <c r="E5319" s="103">
        <v>1.3401761239541574E-6</v>
      </c>
      <c r="F5319" s="103">
        <v>677609</v>
      </c>
      <c r="G5319" s="103">
        <v>5</v>
      </c>
      <c r="H5319" t="s">
        <v>54</v>
      </c>
      <c r="I5319" s="103"/>
    </row>
    <row r="5320" spans="1:9" x14ac:dyDescent="0.3">
      <c r="A5320" t="s">
        <v>6689</v>
      </c>
      <c r="B5320" t="s">
        <v>51</v>
      </c>
      <c r="C5320" t="s">
        <v>5064</v>
      </c>
      <c r="D5320" t="s">
        <v>776</v>
      </c>
      <c r="E5320" s="103">
        <v>3.2925803047884514</v>
      </c>
      <c r="F5320" s="103">
        <v>677609</v>
      </c>
      <c r="G5320" s="103">
        <v>5</v>
      </c>
      <c r="H5320" t="s">
        <v>1078</v>
      </c>
      <c r="I5320" s="103"/>
    </row>
    <row r="5321" spans="1:9" x14ac:dyDescent="0.3">
      <c r="A5321" t="s">
        <v>6690</v>
      </c>
      <c r="B5321" t="s">
        <v>44</v>
      </c>
      <c r="C5321" t="s">
        <v>5064</v>
      </c>
      <c r="D5321" t="s">
        <v>776</v>
      </c>
      <c r="E5321" s="103">
        <v>0</v>
      </c>
      <c r="F5321" s="103">
        <v>677609</v>
      </c>
      <c r="G5321" s="103">
        <v>5</v>
      </c>
      <c r="H5321" t="s">
        <v>54</v>
      </c>
      <c r="I5321" s="103"/>
    </row>
    <row r="5322" spans="1:9" x14ac:dyDescent="0.3">
      <c r="A5322" t="s">
        <v>6691</v>
      </c>
      <c r="B5322" t="s">
        <v>45</v>
      </c>
      <c r="C5322" t="s">
        <v>5064</v>
      </c>
      <c r="D5322" t="s">
        <v>776</v>
      </c>
      <c r="E5322" s="103">
        <v>0</v>
      </c>
      <c r="F5322" s="103">
        <v>677609</v>
      </c>
      <c r="G5322" s="103">
        <v>5</v>
      </c>
      <c r="H5322" t="s">
        <v>54</v>
      </c>
      <c r="I5322" s="103"/>
    </row>
    <row r="5323" spans="1:9" x14ac:dyDescent="0.3">
      <c r="A5323" t="s">
        <v>6692</v>
      </c>
      <c r="B5323" t="s">
        <v>46</v>
      </c>
      <c r="C5323" t="s">
        <v>5064</v>
      </c>
      <c r="D5323" t="s">
        <v>776</v>
      </c>
      <c r="E5323" s="103">
        <v>0</v>
      </c>
      <c r="F5323" s="103">
        <v>677609</v>
      </c>
      <c r="G5323" s="103">
        <v>5</v>
      </c>
      <c r="H5323" t="s">
        <v>54</v>
      </c>
      <c r="I5323" s="103"/>
    </row>
    <row r="5324" spans="1:9" x14ac:dyDescent="0.3">
      <c r="A5324" t="s">
        <v>6693</v>
      </c>
      <c r="B5324" t="s">
        <v>49</v>
      </c>
      <c r="C5324" t="s">
        <v>5065</v>
      </c>
      <c r="D5324" t="s">
        <v>54</v>
      </c>
      <c r="E5324" s="103">
        <v>1</v>
      </c>
      <c r="F5324" s="103">
        <v>677609</v>
      </c>
      <c r="G5324" s="103">
        <v>5</v>
      </c>
      <c r="H5324" t="s">
        <v>54</v>
      </c>
      <c r="I5324" s="103"/>
    </row>
    <row r="5325" spans="1:9" x14ac:dyDescent="0.3">
      <c r="A5325" t="s">
        <v>6694</v>
      </c>
      <c r="B5325" t="s">
        <v>50</v>
      </c>
      <c r="C5325" t="s">
        <v>5065</v>
      </c>
      <c r="D5325" t="s">
        <v>54</v>
      </c>
      <c r="E5325" s="103">
        <v>757613.58372404799</v>
      </c>
      <c r="F5325" s="103">
        <v>677609</v>
      </c>
      <c r="G5325" s="103">
        <v>5</v>
      </c>
      <c r="H5325" t="s">
        <v>54</v>
      </c>
      <c r="I5325" s="103"/>
    </row>
    <row r="5326" spans="1:9" x14ac:dyDescent="0.3">
      <c r="A5326" t="s">
        <v>6695</v>
      </c>
      <c r="B5326" t="s">
        <v>51</v>
      </c>
      <c r="C5326" t="s">
        <v>5065</v>
      </c>
      <c r="D5326" t="s">
        <v>40</v>
      </c>
      <c r="E5326" s="103">
        <v>1</v>
      </c>
      <c r="F5326" s="103">
        <v>677609</v>
      </c>
      <c r="G5326" s="103">
        <v>5</v>
      </c>
      <c r="H5326" t="s">
        <v>1078</v>
      </c>
      <c r="I5326" s="103"/>
    </row>
    <row r="5327" spans="1:9" x14ac:dyDescent="0.3">
      <c r="A5327" t="s">
        <v>6696</v>
      </c>
      <c r="B5327" t="s">
        <v>51</v>
      </c>
      <c r="C5327" t="s">
        <v>5065</v>
      </c>
      <c r="D5327" t="s">
        <v>5064</v>
      </c>
      <c r="E5327" s="103">
        <v>1.0160167099296915</v>
      </c>
      <c r="F5327" s="103">
        <v>677609</v>
      </c>
      <c r="G5327" s="103">
        <v>5</v>
      </c>
      <c r="H5327" t="s">
        <v>1078</v>
      </c>
      <c r="I5327" s="103"/>
    </row>
    <row r="5328" spans="1:9" x14ac:dyDescent="0.3">
      <c r="A5328" t="s">
        <v>6697</v>
      </c>
      <c r="B5328" t="s">
        <v>51</v>
      </c>
      <c r="C5328" t="s">
        <v>5065</v>
      </c>
      <c r="D5328" t="s">
        <v>5065</v>
      </c>
      <c r="E5328" s="103">
        <v>1</v>
      </c>
      <c r="F5328" s="103">
        <v>677609</v>
      </c>
      <c r="G5328" s="103">
        <v>5</v>
      </c>
      <c r="H5328" t="s">
        <v>1078</v>
      </c>
      <c r="I5328" s="103"/>
    </row>
    <row r="5329" spans="1:9" x14ac:dyDescent="0.3">
      <c r="A5329" t="s">
        <v>6698</v>
      </c>
      <c r="B5329" t="s">
        <v>51</v>
      </c>
      <c r="C5329" t="s">
        <v>5065</v>
      </c>
      <c r="D5329" t="s">
        <v>5066</v>
      </c>
      <c r="E5329" s="103">
        <v>1.0154594314311043</v>
      </c>
      <c r="F5329" s="103">
        <v>677609</v>
      </c>
      <c r="G5329" s="103">
        <v>5</v>
      </c>
      <c r="H5329" t="s">
        <v>1078</v>
      </c>
      <c r="I5329" s="103"/>
    </row>
    <row r="5330" spans="1:9" x14ac:dyDescent="0.3">
      <c r="A5330" t="s">
        <v>6699</v>
      </c>
      <c r="B5330" t="s">
        <v>51</v>
      </c>
      <c r="C5330" t="s">
        <v>5065</v>
      </c>
      <c r="D5330" t="s">
        <v>42</v>
      </c>
      <c r="E5330" s="103">
        <v>1.0025194306905363</v>
      </c>
      <c r="F5330" s="103">
        <v>677609</v>
      </c>
      <c r="G5330" s="103">
        <v>5</v>
      </c>
      <c r="H5330" t="s">
        <v>1078</v>
      </c>
      <c r="I5330" s="103"/>
    </row>
    <row r="5331" spans="1:9" x14ac:dyDescent="0.3">
      <c r="A5331" t="s">
        <v>6700</v>
      </c>
      <c r="B5331" t="s">
        <v>51</v>
      </c>
      <c r="C5331" t="s">
        <v>5065</v>
      </c>
      <c r="D5331" t="s">
        <v>1763</v>
      </c>
      <c r="E5331" s="103">
        <v>1.0533544759239006</v>
      </c>
      <c r="F5331" s="103">
        <v>677609</v>
      </c>
      <c r="G5331" s="103">
        <v>5</v>
      </c>
      <c r="H5331" t="s">
        <v>1078</v>
      </c>
      <c r="I5331" s="103"/>
    </row>
    <row r="5332" spans="1:9" x14ac:dyDescent="0.3">
      <c r="A5332" t="s">
        <v>6701</v>
      </c>
      <c r="B5332" t="s">
        <v>51</v>
      </c>
      <c r="C5332" t="s">
        <v>5065</v>
      </c>
      <c r="D5332" t="s">
        <v>1764</v>
      </c>
      <c r="E5332" s="103">
        <v>0.56789820806328084</v>
      </c>
      <c r="F5332" s="103">
        <v>677609</v>
      </c>
      <c r="G5332" s="103">
        <v>5</v>
      </c>
      <c r="H5332" t="s">
        <v>1078</v>
      </c>
      <c r="I5332" s="103"/>
    </row>
    <row r="5333" spans="1:9" x14ac:dyDescent="0.3">
      <c r="A5333" t="s">
        <v>6702</v>
      </c>
      <c r="B5333" t="s">
        <v>51</v>
      </c>
      <c r="C5333" t="s">
        <v>5065</v>
      </c>
      <c r="D5333" t="s">
        <v>340</v>
      </c>
      <c r="E5333" s="103">
        <v>0.98656852494377456</v>
      </c>
      <c r="F5333" s="103">
        <v>677609</v>
      </c>
      <c r="G5333" s="103">
        <v>5</v>
      </c>
      <c r="H5333" t="s">
        <v>1078</v>
      </c>
      <c r="I5333" s="103"/>
    </row>
    <row r="5334" spans="1:9" x14ac:dyDescent="0.3">
      <c r="A5334" t="s">
        <v>6703</v>
      </c>
      <c r="B5334" t="s">
        <v>51</v>
      </c>
      <c r="C5334" t="s">
        <v>5065</v>
      </c>
      <c r="D5334" t="s">
        <v>777</v>
      </c>
      <c r="E5334" s="103">
        <v>1.3940740124526481</v>
      </c>
      <c r="F5334" s="103">
        <v>677609</v>
      </c>
      <c r="G5334" s="103">
        <v>5</v>
      </c>
      <c r="H5334" t="s">
        <v>1078</v>
      </c>
      <c r="I5334" s="103"/>
    </row>
    <row r="5335" spans="1:9" x14ac:dyDescent="0.3">
      <c r="A5335" t="s">
        <v>6704</v>
      </c>
      <c r="B5335" t="s">
        <v>44</v>
      </c>
      <c r="C5335" t="s">
        <v>5065</v>
      </c>
      <c r="D5335" t="s">
        <v>777</v>
      </c>
      <c r="E5335" s="103">
        <v>0</v>
      </c>
      <c r="F5335" s="103">
        <v>677609</v>
      </c>
      <c r="G5335" s="103">
        <v>5</v>
      </c>
      <c r="H5335" t="s">
        <v>54</v>
      </c>
      <c r="I5335" s="103"/>
    </row>
    <row r="5336" spans="1:9" x14ac:dyDescent="0.3">
      <c r="A5336" t="s">
        <v>6705</v>
      </c>
      <c r="B5336" t="s">
        <v>45</v>
      </c>
      <c r="C5336" t="s">
        <v>5065</v>
      </c>
      <c r="D5336" t="s">
        <v>777</v>
      </c>
      <c r="E5336" s="103">
        <v>0</v>
      </c>
      <c r="F5336" s="103">
        <v>677609</v>
      </c>
      <c r="G5336" s="103">
        <v>5</v>
      </c>
      <c r="H5336" t="s">
        <v>54</v>
      </c>
      <c r="I5336" s="103"/>
    </row>
    <row r="5337" spans="1:9" x14ac:dyDescent="0.3">
      <c r="A5337" t="s">
        <v>6706</v>
      </c>
      <c r="B5337" t="s">
        <v>46</v>
      </c>
      <c r="C5337" t="s">
        <v>5065</v>
      </c>
      <c r="D5337" t="s">
        <v>777</v>
      </c>
      <c r="E5337" s="103">
        <v>0</v>
      </c>
      <c r="F5337" s="103">
        <v>677609</v>
      </c>
      <c r="G5337" s="103">
        <v>5</v>
      </c>
      <c r="H5337" t="s">
        <v>54</v>
      </c>
      <c r="I5337" s="103"/>
    </row>
    <row r="5338" spans="1:9" x14ac:dyDescent="0.3">
      <c r="A5338" t="s">
        <v>6707</v>
      </c>
      <c r="B5338" t="s">
        <v>51</v>
      </c>
      <c r="C5338" t="s">
        <v>5065</v>
      </c>
      <c r="D5338" t="s">
        <v>776</v>
      </c>
      <c r="E5338" s="103">
        <v>3.3419849068411094</v>
      </c>
      <c r="F5338" s="103">
        <v>677609</v>
      </c>
      <c r="G5338" s="103">
        <v>5</v>
      </c>
      <c r="H5338" t="s">
        <v>1078</v>
      </c>
      <c r="I5338" s="103"/>
    </row>
    <row r="5339" spans="1:9" x14ac:dyDescent="0.3">
      <c r="A5339" t="s">
        <v>6708</v>
      </c>
      <c r="B5339" t="s">
        <v>44</v>
      </c>
      <c r="C5339" t="s">
        <v>5065</v>
      </c>
      <c r="D5339" t="s">
        <v>776</v>
      </c>
      <c r="E5339" s="103">
        <v>0</v>
      </c>
      <c r="F5339" s="103">
        <v>677609</v>
      </c>
      <c r="G5339" s="103">
        <v>5</v>
      </c>
      <c r="H5339" t="s">
        <v>54</v>
      </c>
      <c r="I5339" s="103"/>
    </row>
    <row r="5340" spans="1:9" x14ac:dyDescent="0.3">
      <c r="A5340" t="s">
        <v>6709</v>
      </c>
      <c r="B5340" t="s">
        <v>45</v>
      </c>
      <c r="C5340" t="s">
        <v>5065</v>
      </c>
      <c r="D5340" t="s">
        <v>776</v>
      </c>
      <c r="E5340" s="103">
        <v>0</v>
      </c>
      <c r="F5340" s="103">
        <v>677609</v>
      </c>
      <c r="G5340" s="103">
        <v>5</v>
      </c>
      <c r="H5340" t="s">
        <v>54</v>
      </c>
      <c r="I5340" s="103"/>
    </row>
    <row r="5341" spans="1:9" x14ac:dyDescent="0.3">
      <c r="A5341" t="s">
        <v>6710</v>
      </c>
      <c r="B5341" t="s">
        <v>46</v>
      </c>
      <c r="C5341" t="s">
        <v>5065</v>
      </c>
      <c r="D5341" t="s">
        <v>776</v>
      </c>
      <c r="E5341" s="103">
        <v>0</v>
      </c>
      <c r="F5341" s="103">
        <v>677609</v>
      </c>
      <c r="G5341" s="103">
        <v>5</v>
      </c>
      <c r="H5341" t="s">
        <v>54</v>
      </c>
      <c r="I5341" s="103"/>
    </row>
    <row r="5342" spans="1:9" x14ac:dyDescent="0.3">
      <c r="A5342" t="s">
        <v>6711</v>
      </c>
      <c r="B5342" t="s">
        <v>49</v>
      </c>
      <c r="C5342" t="s">
        <v>5066</v>
      </c>
      <c r="D5342" t="s">
        <v>54</v>
      </c>
      <c r="E5342" s="103">
        <v>1</v>
      </c>
      <c r="F5342" s="103">
        <v>677609</v>
      </c>
      <c r="G5342" s="103">
        <v>5</v>
      </c>
      <c r="H5342" t="s">
        <v>54</v>
      </c>
      <c r="I5342" s="103"/>
    </row>
    <row r="5343" spans="1:9" x14ac:dyDescent="0.3">
      <c r="A5343" t="s">
        <v>6712</v>
      </c>
      <c r="B5343" t="s">
        <v>50</v>
      </c>
      <c r="C5343" t="s">
        <v>5066</v>
      </c>
      <c r="D5343" t="s">
        <v>54</v>
      </c>
      <c r="E5343" s="103">
        <v>746720.31427273084</v>
      </c>
      <c r="F5343" s="103">
        <v>677609</v>
      </c>
      <c r="G5343" s="103">
        <v>5</v>
      </c>
      <c r="H5343" t="s">
        <v>54</v>
      </c>
      <c r="I5343" s="103"/>
    </row>
    <row r="5344" spans="1:9" x14ac:dyDescent="0.3">
      <c r="A5344" t="s">
        <v>6713</v>
      </c>
      <c r="B5344" t="s">
        <v>51</v>
      </c>
      <c r="C5344" t="s">
        <v>5066</v>
      </c>
      <c r="D5344" t="s">
        <v>40</v>
      </c>
      <c r="E5344" s="103">
        <v>0.98570027818770822</v>
      </c>
      <c r="F5344" s="103">
        <v>677609</v>
      </c>
      <c r="G5344" s="103">
        <v>5</v>
      </c>
      <c r="H5344" t="s">
        <v>1078</v>
      </c>
      <c r="I5344" s="103"/>
    </row>
    <row r="5345" spans="1:9" x14ac:dyDescent="0.3">
      <c r="A5345" t="s">
        <v>6714</v>
      </c>
      <c r="B5345" t="s">
        <v>51</v>
      </c>
      <c r="C5345" t="s">
        <v>5066</v>
      </c>
      <c r="D5345" t="s">
        <v>5064</v>
      </c>
      <c r="E5345" s="103">
        <v>1.0005525461036155</v>
      </c>
      <c r="F5345" s="103">
        <v>677609</v>
      </c>
      <c r="G5345" s="103">
        <v>5</v>
      </c>
      <c r="H5345" t="s">
        <v>1078</v>
      </c>
      <c r="I5345" s="103"/>
    </row>
    <row r="5346" spans="1:9" x14ac:dyDescent="0.3">
      <c r="A5346" t="s">
        <v>6715</v>
      </c>
      <c r="B5346" t="s">
        <v>51</v>
      </c>
      <c r="C5346" t="s">
        <v>5066</v>
      </c>
      <c r="D5346" t="s">
        <v>5065</v>
      </c>
      <c r="E5346" s="103">
        <v>0.98570027818770822</v>
      </c>
      <c r="F5346" s="103">
        <v>677609</v>
      </c>
      <c r="G5346" s="103">
        <v>5</v>
      </c>
      <c r="H5346" t="s">
        <v>1078</v>
      </c>
      <c r="I5346" s="103"/>
    </row>
    <row r="5347" spans="1:9" x14ac:dyDescent="0.3">
      <c r="A5347" t="s">
        <v>6716</v>
      </c>
      <c r="B5347" t="s">
        <v>51</v>
      </c>
      <c r="C5347" t="s">
        <v>5066</v>
      </c>
      <c r="D5347" t="s">
        <v>5066</v>
      </c>
      <c r="E5347" s="103">
        <v>1</v>
      </c>
      <c r="F5347" s="103">
        <v>677609</v>
      </c>
      <c r="G5347" s="103">
        <v>5</v>
      </c>
      <c r="H5347" t="s">
        <v>1078</v>
      </c>
      <c r="I5347" s="103"/>
    </row>
    <row r="5348" spans="1:9" x14ac:dyDescent="0.3">
      <c r="A5348" t="s">
        <v>6717</v>
      </c>
      <c r="B5348" t="s">
        <v>51</v>
      </c>
      <c r="C5348" t="s">
        <v>5066</v>
      </c>
      <c r="D5348" t="s">
        <v>42</v>
      </c>
      <c r="E5348" s="103">
        <v>0.98726619119689751</v>
      </c>
      <c r="F5348" s="103">
        <v>677609</v>
      </c>
      <c r="G5348" s="103">
        <v>5</v>
      </c>
      <c r="H5348" t="s">
        <v>1078</v>
      </c>
      <c r="I5348" s="103"/>
    </row>
    <row r="5349" spans="1:9" x14ac:dyDescent="0.3">
      <c r="A5349" t="s">
        <v>6718</v>
      </c>
      <c r="B5349" t="s">
        <v>51</v>
      </c>
      <c r="C5349" t="s">
        <v>5066</v>
      </c>
      <c r="D5349" t="s">
        <v>1763</v>
      </c>
      <c r="E5349" s="103">
        <v>1.0373025724779297</v>
      </c>
      <c r="F5349" s="103">
        <v>677609</v>
      </c>
      <c r="G5349" s="103">
        <v>5</v>
      </c>
      <c r="H5349" t="s">
        <v>1078</v>
      </c>
      <c r="I5349" s="103"/>
    </row>
    <row r="5350" spans="1:9" x14ac:dyDescent="0.3">
      <c r="A5350" t="s">
        <v>6719</v>
      </c>
      <c r="B5350" t="s">
        <v>51</v>
      </c>
      <c r="C5350" t="s">
        <v>5066</v>
      </c>
      <c r="D5350" t="s">
        <v>1764</v>
      </c>
      <c r="E5350" s="103">
        <v>0.56066835350620237</v>
      </c>
      <c r="F5350" s="103">
        <v>677609</v>
      </c>
      <c r="G5350" s="103">
        <v>5</v>
      </c>
      <c r="H5350" t="s">
        <v>1078</v>
      </c>
      <c r="I5350" s="103"/>
    </row>
    <row r="5351" spans="1:9" x14ac:dyDescent="0.3">
      <c r="A5351" t="s">
        <v>6720</v>
      </c>
      <c r="B5351" t="s">
        <v>51</v>
      </c>
      <c r="C5351" t="s">
        <v>5066</v>
      </c>
      <c r="D5351" t="s">
        <v>340</v>
      </c>
      <c r="E5351" s="103">
        <v>0.97144252504764061</v>
      </c>
      <c r="F5351" s="103">
        <v>677609</v>
      </c>
      <c r="G5351" s="103">
        <v>5</v>
      </c>
      <c r="H5351" t="s">
        <v>1078</v>
      </c>
      <c r="I5351" s="103"/>
    </row>
    <row r="5352" spans="1:9" x14ac:dyDescent="0.3">
      <c r="A5352" t="s">
        <v>6721</v>
      </c>
      <c r="B5352" t="s">
        <v>51</v>
      </c>
      <c r="C5352" t="s">
        <v>5066</v>
      </c>
      <c r="D5352" t="s">
        <v>777</v>
      </c>
      <c r="E5352" s="103">
        <v>1.3748200144672358</v>
      </c>
      <c r="F5352" s="103">
        <v>677609</v>
      </c>
      <c r="G5352" s="103">
        <v>5</v>
      </c>
      <c r="H5352" t="s">
        <v>1078</v>
      </c>
      <c r="I5352" s="103"/>
    </row>
    <row r="5353" spans="1:9" x14ac:dyDescent="0.3">
      <c r="A5353" t="s">
        <v>7348</v>
      </c>
      <c r="B5353" t="s">
        <v>44</v>
      </c>
      <c r="C5353" t="s">
        <v>5066</v>
      </c>
      <c r="D5353" t="s">
        <v>777</v>
      </c>
      <c r="E5353" s="103">
        <v>5.6064780721625596E-3</v>
      </c>
      <c r="F5353" s="103">
        <v>677609</v>
      </c>
      <c r="G5353" s="103">
        <v>5</v>
      </c>
      <c r="H5353" t="s">
        <v>54</v>
      </c>
      <c r="I5353" s="103"/>
    </row>
    <row r="5354" spans="1:9" x14ac:dyDescent="0.3">
      <c r="A5354" t="s">
        <v>7349</v>
      </c>
      <c r="B5354" t="s">
        <v>45</v>
      </c>
      <c r="C5354" t="s">
        <v>5066</v>
      </c>
      <c r="D5354" t="s">
        <v>777</v>
      </c>
      <c r="E5354" s="103">
        <v>5.4079009974981089E-5</v>
      </c>
      <c r="F5354" s="103">
        <v>677609</v>
      </c>
      <c r="G5354" s="103">
        <v>5</v>
      </c>
      <c r="H5354" t="s">
        <v>54</v>
      </c>
      <c r="I5354" s="103"/>
    </row>
    <row r="5355" spans="1:9" x14ac:dyDescent="0.3">
      <c r="A5355" t="s">
        <v>7350</v>
      </c>
      <c r="B5355" t="s">
        <v>46</v>
      </c>
      <c r="C5355" t="s">
        <v>5066</v>
      </c>
      <c r="D5355" t="s">
        <v>777</v>
      </c>
      <c r="E5355" s="103">
        <v>1.1748586838702392E-6</v>
      </c>
      <c r="F5355" s="103">
        <v>677609</v>
      </c>
      <c r="G5355" s="103">
        <v>5</v>
      </c>
      <c r="H5355" t="s">
        <v>54</v>
      </c>
      <c r="I5355" s="103"/>
    </row>
    <row r="5356" spans="1:9" x14ac:dyDescent="0.3">
      <c r="A5356" t="s">
        <v>6722</v>
      </c>
      <c r="B5356" t="s">
        <v>51</v>
      </c>
      <c r="C5356" t="s">
        <v>5066</v>
      </c>
      <c r="D5356" t="s">
        <v>776</v>
      </c>
      <c r="E5356" s="103">
        <v>3.2944224270490183</v>
      </c>
      <c r="F5356" s="103">
        <v>677609</v>
      </c>
      <c r="G5356" s="103">
        <v>5</v>
      </c>
      <c r="H5356" t="s">
        <v>1078</v>
      </c>
      <c r="I5356" s="103"/>
    </row>
    <row r="5357" spans="1:9" x14ac:dyDescent="0.3">
      <c r="A5357" t="s">
        <v>7351</v>
      </c>
      <c r="B5357" t="s">
        <v>44</v>
      </c>
      <c r="C5357" t="s">
        <v>5066</v>
      </c>
      <c r="D5357" t="s">
        <v>776</v>
      </c>
      <c r="E5357" s="103">
        <v>0</v>
      </c>
      <c r="F5357" s="103">
        <v>677609</v>
      </c>
      <c r="G5357" s="103">
        <v>5</v>
      </c>
      <c r="H5357" t="s">
        <v>54</v>
      </c>
      <c r="I5357" s="103"/>
    </row>
    <row r="5358" spans="1:9" x14ac:dyDescent="0.3">
      <c r="A5358" t="s">
        <v>7352</v>
      </c>
      <c r="B5358" t="s">
        <v>45</v>
      </c>
      <c r="C5358" t="s">
        <v>5066</v>
      </c>
      <c r="D5358" t="s">
        <v>776</v>
      </c>
      <c r="E5358" s="103">
        <v>0</v>
      </c>
      <c r="F5358" s="103">
        <v>677609</v>
      </c>
      <c r="G5358" s="103">
        <v>5</v>
      </c>
      <c r="H5358" t="s">
        <v>54</v>
      </c>
      <c r="I5358" s="103"/>
    </row>
    <row r="5359" spans="1:9" x14ac:dyDescent="0.3">
      <c r="A5359" t="s">
        <v>7353</v>
      </c>
      <c r="B5359" t="s">
        <v>46</v>
      </c>
      <c r="C5359" t="s">
        <v>5066</v>
      </c>
      <c r="D5359" t="s">
        <v>776</v>
      </c>
      <c r="E5359" s="103">
        <v>0</v>
      </c>
      <c r="F5359" s="103">
        <v>677609</v>
      </c>
      <c r="G5359" s="103">
        <v>5</v>
      </c>
      <c r="H5359" t="s">
        <v>54</v>
      </c>
      <c r="I5359" s="103"/>
    </row>
    <row r="5360" spans="1:9" x14ac:dyDescent="0.3">
      <c r="A5360" t="s">
        <v>176</v>
      </c>
      <c r="B5360" t="s">
        <v>49</v>
      </c>
      <c r="C5360" t="s">
        <v>42</v>
      </c>
      <c r="D5360" t="s">
        <v>54</v>
      </c>
      <c r="E5360" s="103">
        <v>1</v>
      </c>
      <c r="F5360" s="103">
        <v>677609</v>
      </c>
      <c r="G5360" s="103">
        <v>5</v>
      </c>
      <c r="H5360" t="s">
        <v>54</v>
      </c>
      <c r="I5360" s="103"/>
    </row>
    <row r="5361" spans="1:9" x14ac:dyDescent="0.3">
      <c r="A5361" t="s">
        <v>177</v>
      </c>
      <c r="B5361" t="s">
        <v>50</v>
      </c>
      <c r="C5361" t="s">
        <v>42</v>
      </c>
      <c r="D5361" t="s">
        <v>54</v>
      </c>
      <c r="E5361" s="103">
        <v>756668.91309136257</v>
      </c>
      <c r="F5361" s="103">
        <v>677609</v>
      </c>
      <c r="G5361" s="103">
        <v>5</v>
      </c>
      <c r="H5361" t="s">
        <v>54</v>
      </c>
      <c r="I5361" s="103"/>
    </row>
    <row r="5362" spans="1:9" x14ac:dyDescent="0.3">
      <c r="A5362" t="s">
        <v>1381</v>
      </c>
      <c r="B5362" t="s">
        <v>51</v>
      </c>
      <c r="C5362" t="s">
        <v>42</v>
      </c>
      <c r="D5362" t="s">
        <v>40</v>
      </c>
      <c r="E5362" s="103">
        <v>0.99884384136710214</v>
      </c>
      <c r="F5362" s="103">
        <v>677609</v>
      </c>
      <c r="G5362" s="103">
        <v>5</v>
      </c>
      <c r="H5362" t="s">
        <v>1078</v>
      </c>
      <c r="I5362" s="103"/>
    </row>
    <row r="5363" spans="1:9" x14ac:dyDescent="0.3">
      <c r="A5363" t="s">
        <v>6723</v>
      </c>
      <c r="B5363" t="s">
        <v>51</v>
      </c>
      <c r="C5363" t="s">
        <v>42</v>
      </c>
      <c r="D5363" t="s">
        <v>5064</v>
      </c>
      <c r="E5363" s="103">
        <v>1.0138967156372489</v>
      </c>
      <c r="F5363" s="103">
        <v>677609</v>
      </c>
      <c r="G5363" s="103">
        <v>5</v>
      </c>
      <c r="H5363" t="s">
        <v>1078</v>
      </c>
      <c r="I5363" s="103"/>
    </row>
    <row r="5364" spans="1:9" x14ac:dyDescent="0.3">
      <c r="A5364" t="s">
        <v>6724</v>
      </c>
      <c r="B5364" t="s">
        <v>51</v>
      </c>
      <c r="C5364" t="s">
        <v>42</v>
      </c>
      <c r="D5364" t="s">
        <v>5065</v>
      </c>
      <c r="E5364" s="103">
        <v>0.99884384136710214</v>
      </c>
      <c r="F5364" s="103">
        <v>677609</v>
      </c>
      <c r="G5364" s="103">
        <v>5</v>
      </c>
      <c r="H5364" t="s">
        <v>1078</v>
      </c>
      <c r="I5364" s="103"/>
    </row>
    <row r="5365" spans="1:9" x14ac:dyDescent="0.3">
      <c r="A5365" t="s">
        <v>6725</v>
      </c>
      <c r="B5365" t="s">
        <v>51</v>
      </c>
      <c r="C5365" t="s">
        <v>42</v>
      </c>
      <c r="D5365" t="s">
        <v>5066</v>
      </c>
      <c r="E5365" s="103">
        <v>1.0133437631497606</v>
      </c>
      <c r="F5365" s="103">
        <v>677609</v>
      </c>
      <c r="G5365" s="103">
        <v>5</v>
      </c>
      <c r="H5365" t="s">
        <v>1078</v>
      </c>
      <c r="I5365" s="103"/>
    </row>
    <row r="5366" spans="1:9" x14ac:dyDescent="0.3">
      <c r="A5366" t="s">
        <v>1382</v>
      </c>
      <c r="B5366" t="s">
        <v>51</v>
      </c>
      <c r="C5366" t="s">
        <v>42</v>
      </c>
      <c r="D5366" t="s">
        <v>42</v>
      </c>
      <c r="E5366" s="103">
        <v>1</v>
      </c>
      <c r="F5366" s="103">
        <v>677609</v>
      </c>
      <c r="G5366" s="103">
        <v>5</v>
      </c>
      <c r="H5366" t="s">
        <v>1078</v>
      </c>
      <c r="I5366" s="103"/>
    </row>
    <row r="5367" spans="1:9" x14ac:dyDescent="0.3">
      <c r="A5367" t="s">
        <v>2307</v>
      </c>
      <c r="B5367" t="s">
        <v>51</v>
      </c>
      <c r="C5367" t="s">
        <v>42</v>
      </c>
      <c r="D5367" t="s">
        <v>1763</v>
      </c>
      <c r="E5367" s="103">
        <v>1.0506147430581467</v>
      </c>
      <c r="F5367" s="103">
        <v>677609</v>
      </c>
      <c r="G5367" s="103">
        <v>5</v>
      </c>
      <c r="H5367" t="s">
        <v>1078</v>
      </c>
      <c r="I5367" s="103"/>
    </row>
    <row r="5368" spans="1:9" x14ac:dyDescent="0.3">
      <c r="A5368" t="s">
        <v>2308</v>
      </c>
      <c r="B5368" t="s">
        <v>51</v>
      </c>
      <c r="C5368" t="s">
        <v>42</v>
      </c>
      <c r="D5368" t="s">
        <v>1764</v>
      </c>
      <c r="E5368" s="103">
        <v>0.56621229772587722</v>
      </c>
      <c r="F5368" s="103">
        <v>677609</v>
      </c>
      <c r="G5368" s="103">
        <v>5</v>
      </c>
      <c r="H5368" t="s">
        <v>1078</v>
      </c>
      <c r="I5368" s="103"/>
    </row>
    <row r="5369" spans="1:9" x14ac:dyDescent="0.3">
      <c r="A5369" t="s">
        <v>1383</v>
      </c>
      <c r="B5369" t="s">
        <v>51</v>
      </c>
      <c r="C5369" t="s">
        <v>42</v>
      </c>
      <c r="D5369" t="s">
        <v>340</v>
      </c>
      <c r="E5369" s="103">
        <v>0.984358053385048</v>
      </c>
      <c r="F5369" s="103">
        <v>677609</v>
      </c>
      <c r="G5369" s="103">
        <v>5</v>
      </c>
      <c r="H5369" t="s">
        <v>1078</v>
      </c>
      <c r="I5369" s="103"/>
    </row>
    <row r="5370" spans="1:9" x14ac:dyDescent="0.3">
      <c r="A5370" t="s">
        <v>1384</v>
      </c>
      <c r="B5370" t="s">
        <v>51</v>
      </c>
      <c r="C5370" t="s">
        <v>42</v>
      </c>
      <c r="D5370" t="s">
        <v>777</v>
      </c>
      <c r="E5370" s="103">
        <v>1.3929475103317555</v>
      </c>
      <c r="F5370" s="103">
        <v>677609</v>
      </c>
      <c r="G5370" s="103">
        <v>5</v>
      </c>
      <c r="H5370" t="s">
        <v>1078</v>
      </c>
      <c r="I5370" s="103"/>
    </row>
    <row r="5371" spans="1:9" x14ac:dyDescent="0.3">
      <c r="A5371" t="s">
        <v>573</v>
      </c>
      <c r="B5371" t="s">
        <v>44</v>
      </c>
      <c r="C5371" t="s">
        <v>42</v>
      </c>
      <c r="D5371" t="s">
        <v>777</v>
      </c>
      <c r="E5371" s="103">
        <v>2.0277180497897756E-3</v>
      </c>
      <c r="F5371" s="103">
        <v>677609</v>
      </c>
      <c r="G5371" s="103">
        <v>5</v>
      </c>
      <c r="H5371" t="s">
        <v>54</v>
      </c>
      <c r="I5371" s="103"/>
    </row>
    <row r="5372" spans="1:9" x14ac:dyDescent="0.3">
      <c r="A5372" t="s">
        <v>574</v>
      </c>
      <c r="B5372" t="s">
        <v>45</v>
      </c>
      <c r="C5372" t="s">
        <v>42</v>
      </c>
      <c r="D5372" t="s">
        <v>777</v>
      </c>
      <c r="E5372" s="103">
        <v>4.8632287551879997E-5</v>
      </c>
      <c r="F5372" s="103">
        <v>677609</v>
      </c>
      <c r="G5372" s="103">
        <v>5</v>
      </c>
      <c r="H5372" t="s">
        <v>54</v>
      </c>
      <c r="I5372" s="103"/>
    </row>
    <row r="5373" spans="1:9" x14ac:dyDescent="0.3">
      <c r="A5373" t="s">
        <v>575</v>
      </c>
      <c r="B5373" t="s">
        <v>46</v>
      </c>
      <c r="C5373" t="s">
        <v>42</v>
      </c>
      <c r="D5373" t="s">
        <v>777</v>
      </c>
      <c r="E5373" s="103">
        <v>1.1663846432238944E-6</v>
      </c>
      <c r="F5373" s="103">
        <v>677609</v>
      </c>
      <c r="G5373" s="103">
        <v>5</v>
      </c>
      <c r="H5373" t="s">
        <v>54</v>
      </c>
      <c r="I5373" s="103"/>
    </row>
    <row r="5374" spans="1:9" x14ac:dyDescent="0.3">
      <c r="A5374" t="s">
        <v>1385</v>
      </c>
      <c r="B5374" t="s">
        <v>51</v>
      </c>
      <c r="C5374" t="s">
        <v>42</v>
      </c>
      <c r="D5374" t="s">
        <v>776</v>
      </c>
      <c r="E5374" s="103">
        <v>3.3381968939118671</v>
      </c>
      <c r="F5374" s="103">
        <v>677609</v>
      </c>
      <c r="G5374" s="103">
        <v>5</v>
      </c>
      <c r="H5374" t="s">
        <v>1078</v>
      </c>
      <c r="I5374" s="103"/>
    </row>
    <row r="5375" spans="1:9" x14ac:dyDescent="0.3">
      <c r="A5375" t="s">
        <v>577</v>
      </c>
      <c r="B5375" t="s">
        <v>44</v>
      </c>
      <c r="C5375" t="s">
        <v>42</v>
      </c>
      <c r="D5375" t="s">
        <v>776</v>
      </c>
      <c r="E5375" s="103">
        <v>0</v>
      </c>
      <c r="F5375" s="103">
        <v>677609</v>
      </c>
      <c r="G5375" s="103">
        <v>5</v>
      </c>
      <c r="H5375" t="s">
        <v>54</v>
      </c>
      <c r="I5375" s="103"/>
    </row>
    <row r="5376" spans="1:9" x14ac:dyDescent="0.3">
      <c r="A5376" t="s">
        <v>578</v>
      </c>
      <c r="B5376" t="s">
        <v>45</v>
      </c>
      <c r="C5376" t="s">
        <v>42</v>
      </c>
      <c r="D5376" t="s">
        <v>776</v>
      </c>
      <c r="E5376" s="103">
        <v>0</v>
      </c>
      <c r="F5376" s="103">
        <v>677609</v>
      </c>
      <c r="G5376" s="103">
        <v>5</v>
      </c>
      <c r="H5376" t="s">
        <v>54</v>
      </c>
      <c r="I5376" s="103"/>
    </row>
    <row r="5377" spans="1:9" x14ac:dyDescent="0.3">
      <c r="A5377" t="s">
        <v>579</v>
      </c>
      <c r="B5377" t="s">
        <v>46</v>
      </c>
      <c r="C5377" t="s">
        <v>42</v>
      </c>
      <c r="D5377" t="s">
        <v>776</v>
      </c>
      <c r="E5377" s="103">
        <v>0</v>
      </c>
      <c r="F5377" s="103">
        <v>677609</v>
      </c>
      <c r="G5377" s="103">
        <v>5</v>
      </c>
      <c r="H5377" t="s">
        <v>54</v>
      </c>
      <c r="I5377" s="103"/>
    </row>
    <row r="5378" spans="1:9" x14ac:dyDescent="0.3">
      <c r="A5378" t="s">
        <v>7707</v>
      </c>
      <c r="B5378" t="s">
        <v>51</v>
      </c>
      <c r="C5378" t="s">
        <v>58</v>
      </c>
      <c r="D5378" t="s">
        <v>40</v>
      </c>
      <c r="E5378" s="103">
        <v>20</v>
      </c>
      <c r="F5378" s="103">
        <v>677609</v>
      </c>
      <c r="G5378" s="103">
        <v>5</v>
      </c>
      <c r="H5378" t="s">
        <v>1078</v>
      </c>
      <c r="I5378" s="103"/>
    </row>
    <row r="5379" spans="1:9" x14ac:dyDescent="0.3">
      <c r="A5379" t="s">
        <v>7708</v>
      </c>
      <c r="B5379" t="s">
        <v>51</v>
      </c>
      <c r="C5379" t="s">
        <v>58</v>
      </c>
      <c r="D5379" t="s">
        <v>5064</v>
      </c>
      <c r="E5379" s="103">
        <v>20</v>
      </c>
      <c r="F5379" s="103">
        <v>677609</v>
      </c>
      <c r="G5379" s="103">
        <v>5</v>
      </c>
      <c r="H5379" t="s">
        <v>1078</v>
      </c>
      <c r="I5379" s="103"/>
    </row>
    <row r="5380" spans="1:9" x14ac:dyDescent="0.3">
      <c r="A5380" t="s">
        <v>7709</v>
      </c>
      <c r="B5380" t="s">
        <v>51</v>
      </c>
      <c r="C5380" t="s">
        <v>58</v>
      </c>
      <c r="D5380" t="s">
        <v>5065</v>
      </c>
      <c r="E5380" s="103">
        <v>20</v>
      </c>
      <c r="F5380" s="103">
        <v>677609</v>
      </c>
      <c r="G5380" s="103">
        <v>5</v>
      </c>
      <c r="H5380" t="s">
        <v>1078</v>
      </c>
      <c r="I5380" s="103"/>
    </row>
    <row r="5381" spans="1:9" x14ac:dyDescent="0.3">
      <c r="A5381" t="s">
        <v>7710</v>
      </c>
      <c r="B5381" t="s">
        <v>51</v>
      </c>
      <c r="C5381" t="s">
        <v>58</v>
      </c>
      <c r="D5381" t="s">
        <v>5066</v>
      </c>
      <c r="E5381" s="103">
        <v>20</v>
      </c>
      <c r="F5381" s="103">
        <v>677609</v>
      </c>
      <c r="G5381" s="103">
        <v>5</v>
      </c>
      <c r="H5381" t="s">
        <v>1078</v>
      </c>
      <c r="I5381" s="103"/>
    </row>
    <row r="5382" spans="1:9" x14ac:dyDescent="0.3">
      <c r="A5382" t="s">
        <v>7711</v>
      </c>
      <c r="B5382" t="s">
        <v>51</v>
      </c>
      <c r="C5382" t="s">
        <v>58</v>
      </c>
      <c r="D5382" t="s">
        <v>42</v>
      </c>
      <c r="E5382" s="103">
        <v>20</v>
      </c>
      <c r="F5382" s="103">
        <v>677609</v>
      </c>
      <c r="G5382" s="103">
        <v>5</v>
      </c>
      <c r="H5382" t="s">
        <v>1078</v>
      </c>
      <c r="I5382" s="103"/>
    </row>
    <row r="5383" spans="1:9" x14ac:dyDescent="0.3">
      <c r="A5383" t="s">
        <v>7712</v>
      </c>
      <c r="B5383" t="s">
        <v>51</v>
      </c>
      <c r="C5383" t="s">
        <v>58</v>
      </c>
      <c r="D5383" t="s">
        <v>1763</v>
      </c>
      <c r="E5383" s="103">
        <v>31.1980372132676</v>
      </c>
      <c r="F5383" s="103">
        <v>677609</v>
      </c>
      <c r="G5383" s="103">
        <v>5</v>
      </c>
      <c r="H5383" t="s">
        <v>1078</v>
      </c>
      <c r="I5383" s="103"/>
    </row>
    <row r="5384" spans="1:9" x14ac:dyDescent="0.3">
      <c r="A5384" t="s">
        <v>7713</v>
      </c>
      <c r="B5384" t="s">
        <v>51</v>
      </c>
      <c r="C5384" t="s">
        <v>58</v>
      </c>
      <c r="D5384" t="s">
        <v>1764</v>
      </c>
      <c r="E5384" s="103">
        <v>31.1980372132676</v>
      </c>
      <c r="F5384" s="103">
        <v>677609</v>
      </c>
      <c r="G5384" s="103">
        <v>5</v>
      </c>
      <c r="H5384" t="s">
        <v>1078</v>
      </c>
      <c r="I5384" s="103"/>
    </row>
    <row r="5385" spans="1:9" x14ac:dyDescent="0.3">
      <c r="A5385" t="s">
        <v>7714</v>
      </c>
      <c r="B5385" t="s">
        <v>51</v>
      </c>
      <c r="C5385" t="s">
        <v>58</v>
      </c>
      <c r="D5385" t="s">
        <v>340</v>
      </c>
      <c r="E5385" s="103">
        <v>0.95744680851063835</v>
      </c>
      <c r="F5385" s="103">
        <v>677609</v>
      </c>
      <c r="G5385" s="103">
        <v>5</v>
      </c>
      <c r="H5385" t="s">
        <v>1078</v>
      </c>
      <c r="I5385" s="103"/>
    </row>
    <row r="5386" spans="1:9" x14ac:dyDescent="0.3">
      <c r="A5386" t="s">
        <v>7715</v>
      </c>
      <c r="B5386" t="s">
        <v>51</v>
      </c>
      <c r="C5386" t="s">
        <v>58</v>
      </c>
      <c r="D5386" t="s">
        <v>777</v>
      </c>
      <c r="E5386" s="103">
        <v>23.789717925314559</v>
      </c>
      <c r="F5386" s="103">
        <v>677609</v>
      </c>
      <c r="G5386" s="103">
        <v>5</v>
      </c>
      <c r="H5386" t="s">
        <v>1078</v>
      </c>
      <c r="I5386" s="103"/>
    </row>
    <row r="5387" spans="1:9" x14ac:dyDescent="0.3">
      <c r="A5387" t="s">
        <v>7716</v>
      </c>
      <c r="B5387" t="s">
        <v>51</v>
      </c>
      <c r="C5387" t="s">
        <v>58</v>
      </c>
      <c r="D5387" t="s">
        <v>776</v>
      </c>
      <c r="E5387" s="103">
        <v>63.805953334718453</v>
      </c>
      <c r="F5387" s="103">
        <v>677609</v>
      </c>
      <c r="G5387" s="103">
        <v>5</v>
      </c>
      <c r="H5387" t="s">
        <v>1078</v>
      </c>
      <c r="I5387" s="103"/>
    </row>
    <row r="5388" spans="1:9" x14ac:dyDescent="0.3">
      <c r="A5388" t="s">
        <v>8865</v>
      </c>
      <c r="B5388" t="s">
        <v>47</v>
      </c>
      <c r="C5388" t="s">
        <v>8750</v>
      </c>
      <c r="D5388" t="s">
        <v>54</v>
      </c>
      <c r="E5388" s="103">
        <v>677609</v>
      </c>
      <c r="F5388" s="103">
        <v>677609</v>
      </c>
      <c r="G5388" s="103">
        <v>5</v>
      </c>
      <c r="H5388" t="s">
        <v>54</v>
      </c>
      <c r="I5388" s="103"/>
    </row>
    <row r="5389" spans="1:9" x14ac:dyDescent="0.3">
      <c r="A5389" t="s">
        <v>8866</v>
      </c>
      <c r="B5389" t="s">
        <v>48</v>
      </c>
      <c r="C5389" t="s">
        <v>8750</v>
      </c>
      <c r="D5389" t="s">
        <v>54</v>
      </c>
      <c r="E5389" s="103">
        <v>22207224561.94043</v>
      </c>
      <c r="F5389" s="103">
        <v>677609</v>
      </c>
      <c r="G5389" s="103">
        <v>5</v>
      </c>
      <c r="H5389" t="s">
        <v>54</v>
      </c>
      <c r="I5389" s="103"/>
    </row>
    <row r="5390" spans="1:9" x14ac:dyDescent="0.3">
      <c r="A5390" t="s">
        <v>8867</v>
      </c>
      <c r="B5390" t="s">
        <v>49</v>
      </c>
      <c r="C5390" t="s">
        <v>8750</v>
      </c>
      <c r="D5390" t="s">
        <v>54</v>
      </c>
      <c r="E5390" s="103">
        <v>1</v>
      </c>
      <c r="F5390" s="103">
        <v>677609</v>
      </c>
      <c r="G5390" s="103">
        <v>5</v>
      </c>
      <c r="H5390" t="s">
        <v>54</v>
      </c>
      <c r="I5390" s="103"/>
    </row>
    <row r="5391" spans="1:9" x14ac:dyDescent="0.3">
      <c r="A5391" t="s">
        <v>8868</v>
      </c>
      <c r="B5391" t="s">
        <v>50</v>
      </c>
      <c r="C5391" t="s">
        <v>8750</v>
      </c>
      <c r="D5391" t="s">
        <v>54</v>
      </c>
      <c r="E5391" s="103">
        <v>32772.918544382424</v>
      </c>
      <c r="F5391" s="103">
        <v>677609</v>
      </c>
      <c r="G5391" s="103">
        <v>5</v>
      </c>
      <c r="H5391" t="s">
        <v>54</v>
      </c>
      <c r="I5391" s="103"/>
    </row>
    <row r="5392" spans="1:9" x14ac:dyDescent="0.3">
      <c r="A5392" t="s">
        <v>2309</v>
      </c>
      <c r="B5392" t="s">
        <v>49</v>
      </c>
      <c r="C5392" t="s">
        <v>1763</v>
      </c>
      <c r="D5392" t="s">
        <v>54</v>
      </c>
      <c r="E5392" s="103">
        <v>1</v>
      </c>
      <c r="F5392" s="103">
        <v>677609</v>
      </c>
      <c r="G5392" s="103">
        <v>5</v>
      </c>
      <c r="H5392" t="s">
        <v>54</v>
      </c>
      <c r="I5392" s="103"/>
    </row>
    <row r="5393" spans="1:9" x14ac:dyDescent="0.3">
      <c r="A5393" t="s">
        <v>2310</v>
      </c>
      <c r="B5393" t="s">
        <v>50</v>
      </c>
      <c r="C5393" t="s">
        <v>1763</v>
      </c>
      <c r="D5393" t="s">
        <v>54</v>
      </c>
      <c r="E5393" s="103">
        <v>721537.83597751043</v>
      </c>
      <c r="F5393" s="103">
        <v>677609</v>
      </c>
      <c r="G5393" s="103">
        <v>5</v>
      </c>
      <c r="H5393" t="s">
        <v>54</v>
      </c>
      <c r="I5393" s="103"/>
    </row>
    <row r="5394" spans="1:9" x14ac:dyDescent="0.3">
      <c r="A5394" t="s">
        <v>2311</v>
      </c>
      <c r="B5394" t="s">
        <v>51</v>
      </c>
      <c r="C5394" t="s">
        <v>1763</v>
      </c>
      <c r="D5394" t="s">
        <v>40</v>
      </c>
      <c r="E5394" s="103">
        <v>0.95236578531067861</v>
      </c>
      <c r="F5394" s="103">
        <v>677609</v>
      </c>
      <c r="G5394" s="103">
        <v>5</v>
      </c>
      <c r="H5394" t="s">
        <v>1078</v>
      </c>
      <c r="I5394" s="103"/>
    </row>
    <row r="5395" spans="1:9" x14ac:dyDescent="0.3">
      <c r="A5395" t="s">
        <v>6726</v>
      </c>
      <c r="B5395" t="s">
        <v>51</v>
      </c>
      <c r="C5395" t="s">
        <v>1763</v>
      </c>
      <c r="D5395" t="s">
        <v>5064</v>
      </c>
      <c r="E5395" s="103">
        <v>0.96669915717717936</v>
      </c>
      <c r="F5395" s="103">
        <v>677609</v>
      </c>
      <c r="G5395" s="103">
        <v>5</v>
      </c>
      <c r="H5395" t="s">
        <v>1078</v>
      </c>
      <c r="I5395" s="103"/>
    </row>
    <row r="5396" spans="1:9" x14ac:dyDescent="0.3">
      <c r="A5396" t="s">
        <v>6727</v>
      </c>
      <c r="B5396" t="s">
        <v>51</v>
      </c>
      <c r="C5396" t="s">
        <v>1763</v>
      </c>
      <c r="D5396" t="s">
        <v>5065</v>
      </c>
      <c r="E5396" s="103">
        <v>0.95236578531067861</v>
      </c>
      <c r="F5396" s="103">
        <v>677609</v>
      </c>
      <c r="G5396" s="103">
        <v>5</v>
      </c>
      <c r="H5396" t="s">
        <v>1078</v>
      </c>
      <c r="I5396" s="103"/>
    </row>
    <row r="5397" spans="1:9" x14ac:dyDescent="0.3">
      <c r="A5397" t="s">
        <v>6728</v>
      </c>
      <c r="B5397" t="s">
        <v>51</v>
      </c>
      <c r="C5397" t="s">
        <v>1763</v>
      </c>
      <c r="D5397" t="s">
        <v>5066</v>
      </c>
      <c r="E5397" s="103">
        <v>0.96617251922921699</v>
      </c>
      <c r="F5397" s="103">
        <v>677609</v>
      </c>
      <c r="G5397" s="103">
        <v>5</v>
      </c>
      <c r="H5397" t="s">
        <v>1078</v>
      </c>
      <c r="I5397" s="103"/>
    </row>
    <row r="5398" spans="1:9" x14ac:dyDescent="0.3">
      <c r="A5398" t="s">
        <v>2312</v>
      </c>
      <c r="B5398" t="s">
        <v>51</v>
      </c>
      <c r="C5398" t="s">
        <v>1763</v>
      </c>
      <c r="D5398" t="s">
        <v>42</v>
      </c>
      <c r="E5398" s="103">
        <v>0.95338492863385449</v>
      </c>
      <c r="F5398" s="103">
        <v>677609</v>
      </c>
      <c r="G5398" s="103">
        <v>5</v>
      </c>
      <c r="H5398" t="s">
        <v>1078</v>
      </c>
      <c r="I5398" s="103"/>
    </row>
    <row r="5399" spans="1:9" x14ac:dyDescent="0.3">
      <c r="A5399" t="s">
        <v>2313</v>
      </c>
      <c r="B5399" t="s">
        <v>51</v>
      </c>
      <c r="C5399" t="s">
        <v>1763</v>
      </c>
      <c r="D5399" t="s">
        <v>1763</v>
      </c>
      <c r="E5399" s="103">
        <v>1</v>
      </c>
      <c r="F5399" s="103">
        <v>677609</v>
      </c>
      <c r="G5399" s="103">
        <v>5</v>
      </c>
      <c r="H5399" t="s">
        <v>1078</v>
      </c>
      <c r="I5399" s="103"/>
    </row>
    <row r="5400" spans="1:9" x14ac:dyDescent="0.3">
      <c r="A5400" t="s">
        <v>2314</v>
      </c>
      <c r="B5400" t="s">
        <v>51</v>
      </c>
      <c r="C5400" t="s">
        <v>1763</v>
      </c>
      <c r="D5400" t="s">
        <v>1764</v>
      </c>
      <c r="E5400" s="103">
        <v>0.53781130083263884</v>
      </c>
      <c r="F5400" s="103">
        <v>677609</v>
      </c>
      <c r="G5400" s="103">
        <v>5</v>
      </c>
      <c r="H5400" t="s">
        <v>1078</v>
      </c>
      <c r="I5400" s="103"/>
    </row>
    <row r="5401" spans="1:9" x14ac:dyDescent="0.3">
      <c r="A5401" t="s">
        <v>2315</v>
      </c>
      <c r="B5401" t="s">
        <v>51</v>
      </c>
      <c r="C5401" t="s">
        <v>1763</v>
      </c>
      <c r="D5401" t="s">
        <v>340</v>
      </c>
      <c r="E5401" s="103">
        <v>0.93896790944618747</v>
      </c>
      <c r="F5401" s="103">
        <v>677609</v>
      </c>
      <c r="G5401" s="103">
        <v>5</v>
      </c>
      <c r="H5401" t="s">
        <v>1078</v>
      </c>
      <c r="I5401" s="103"/>
    </row>
    <row r="5402" spans="1:9" x14ac:dyDescent="0.3">
      <c r="A5402" t="s">
        <v>2316</v>
      </c>
      <c r="B5402" t="s">
        <v>51</v>
      </c>
      <c r="C5402" t="s">
        <v>1763</v>
      </c>
      <c r="D5402" t="s">
        <v>777</v>
      </c>
      <c r="E5402" s="103">
        <v>1.3263455596130678</v>
      </c>
      <c r="F5402" s="103">
        <v>677609</v>
      </c>
      <c r="G5402" s="103">
        <v>5</v>
      </c>
      <c r="H5402" t="s">
        <v>1078</v>
      </c>
      <c r="I5402" s="103"/>
    </row>
    <row r="5403" spans="1:9" x14ac:dyDescent="0.3">
      <c r="A5403" t="s">
        <v>2317</v>
      </c>
      <c r="B5403" t="s">
        <v>44</v>
      </c>
      <c r="C5403" t="s">
        <v>1763</v>
      </c>
      <c r="D5403" t="s">
        <v>777</v>
      </c>
      <c r="E5403" s="103">
        <v>3.8553206937924377E-2</v>
      </c>
      <c r="F5403" s="103">
        <v>677609</v>
      </c>
      <c r="G5403" s="103">
        <v>5</v>
      </c>
      <c r="H5403" t="s">
        <v>54</v>
      </c>
      <c r="I5403" s="103"/>
    </row>
    <row r="5404" spans="1:9" x14ac:dyDescent="0.3">
      <c r="A5404" t="s">
        <v>2318</v>
      </c>
      <c r="B5404" t="s">
        <v>45</v>
      </c>
      <c r="C5404" t="s">
        <v>1763</v>
      </c>
      <c r="D5404" t="s">
        <v>777</v>
      </c>
      <c r="E5404" s="103">
        <v>1.7699280736345727E-3</v>
      </c>
      <c r="F5404" s="103">
        <v>677609</v>
      </c>
      <c r="G5404" s="103">
        <v>5</v>
      </c>
      <c r="H5404" t="s">
        <v>54</v>
      </c>
      <c r="I5404" s="103"/>
    </row>
    <row r="5405" spans="1:9" x14ac:dyDescent="0.3">
      <c r="A5405" t="s">
        <v>2319</v>
      </c>
      <c r="B5405" t="s">
        <v>46</v>
      </c>
      <c r="C5405" t="s">
        <v>1763</v>
      </c>
      <c r="D5405" t="s">
        <v>777</v>
      </c>
      <c r="E5405" s="103">
        <v>1.5368965426757974E-4</v>
      </c>
      <c r="F5405" s="103">
        <v>677609</v>
      </c>
      <c r="G5405" s="103">
        <v>5</v>
      </c>
      <c r="H5405" t="s">
        <v>54</v>
      </c>
      <c r="I5405" s="103"/>
    </row>
    <row r="5406" spans="1:9" x14ac:dyDescent="0.3">
      <c r="A5406" t="s">
        <v>2320</v>
      </c>
      <c r="B5406" t="s">
        <v>51</v>
      </c>
      <c r="C5406" t="s">
        <v>1763</v>
      </c>
      <c r="D5406" t="s">
        <v>776</v>
      </c>
      <c r="E5406" s="103">
        <v>3.1820134652308538</v>
      </c>
      <c r="F5406" s="103">
        <v>677609</v>
      </c>
      <c r="G5406" s="103">
        <v>5</v>
      </c>
      <c r="H5406" t="s">
        <v>1078</v>
      </c>
      <c r="I5406" s="103"/>
    </row>
    <row r="5407" spans="1:9" x14ac:dyDescent="0.3">
      <c r="A5407" t="s">
        <v>2321</v>
      </c>
      <c r="B5407" t="s">
        <v>44</v>
      </c>
      <c r="C5407" t="s">
        <v>1763</v>
      </c>
      <c r="D5407" t="s">
        <v>776</v>
      </c>
      <c r="E5407" s="103">
        <v>0</v>
      </c>
      <c r="F5407" s="103">
        <v>677609</v>
      </c>
      <c r="G5407" s="103">
        <v>5</v>
      </c>
      <c r="H5407" t="s">
        <v>54</v>
      </c>
      <c r="I5407" s="103"/>
    </row>
    <row r="5408" spans="1:9" x14ac:dyDescent="0.3">
      <c r="A5408" t="s">
        <v>2322</v>
      </c>
      <c r="B5408" t="s">
        <v>45</v>
      </c>
      <c r="C5408" t="s">
        <v>1763</v>
      </c>
      <c r="D5408" t="s">
        <v>776</v>
      </c>
      <c r="E5408" s="103">
        <v>0</v>
      </c>
      <c r="F5408" s="103">
        <v>677609</v>
      </c>
      <c r="G5408" s="103">
        <v>5</v>
      </c>
      <c r="H5408" t="s">
        <v>54</v>
      </c>
      <c r="I5408" s="103"/>
    </row>
    <row r="5409" spans="1:9" x14ac:dyDescent="0.3">
      <c r="A5409" t="s">
        <v>2323</v>
      </c>
      <c r="B5409" t="s">
        <v>46</v>
      </c>
      <c r="C5409" t="s">
        <v>1763</v>
      </c>
      <c r="D5409" t="s">
        <v>776</v>
      </c>
      <c r="E5409" s="103">
        <v>0</v>
      </c>
      <c r="F5409" s="103">
        <v>677609</v>
      </c>
      <c r="G5409" s="103">
        <v>5</v>
      </c>
      <c r="H5409" t="s">
        <v>54</v>
      </c>
      <c r="I5409" s="103"/>
    </row>
    <row r="5410" spans="1:9" x14ac:dyDescent="0.3">
      <c r="A5410" t="s">
        <v>2324</v>
      </c>
      <c r="B5410" t="s">
        <v>49</v>
      </c>
      <c r="C5410" t="s">
        <v>1764</v>
      </c>
      <c r="D5410" t="s">
        <v>54</v>
      </c>
      <c r="E5410" s="103">
        <v>1</v>
      </c>
      <c r="F5410" s="103">
        <v>677609</v>
      </c>
      <c r="G5410" s="103">
        <v>5</v>
      </c>
      <c r="H5410" t="s">
        <v>54</v>
      </c>
      <c r="I5410" s="103"/>
    </row>
    <row r="5411" spans="1:9" x14ac:dyDescent="0.3">
      <c r="A5411" t="s">
        <v>2325</v>
      </c>
      <c r="B5411" t="s">
        <v>50</v>
      </c>
      <c r="C5411" t="s">
        <v>1764</v>
      </c>
      <c r="D5411" t="s">
        <v>54</v>
      </c>
      <c r="E5411" s="103">
        <v>1499466.1537697359</v>
      </c>
      <c r="F5411" s="103">
        <v>677609</v>
      </c>
      <c r="G5411" s="103">
        <v>5</v>
      </c>
      <c r="H5411" t="s">
        <v>54</v>
      </c>
      <c r="I5411" s="103"/>
    </row>
    <row r="5412" spans="1:9" x14ac:dyDescent="0.3">
      <c r="A5412" t="s">
        <v>2326</v>
      </c>
      <c r="B5412" t="s">
        <v>51</v>
      </c>
      <c r="C5412" t="s">
        <v>1764</v>
      </c>
      <c r="D5412" t="s">
        <v>40</v>
      </c>
      <c r="E5412" s="103">
        <v>1.9793754388613767</v>
      </c>
      <c r="F5412" s="103">
        <v>677609</v>
      </c>
      <c r="G5412" s="103">
        <v>5</v>
      </c>
      <c r="H5412" t="s">
        <v>1078</v>
      </c>
      <c r="I5412" s="103"/>
    </row>
    <row r="5413" spans="1:9" x14ac:dyDescent="0.3">
      <c r="A5413" t="s">
        <v>6729</v>
      </c>
      <c r="B5413" t="s">
        <v>51</v>
      </c>
      <c r="C5413" t="s">
        <v>1764</v>
      </c>
      <c r="D5413" t="s">
        <v>5064</v>
      </c>
      <c r="E5413" s="103">
        <v>2.0143999159368673</v>
      </c>
      <c r="F5413" s="103">
        <v>677609</v>
      </c>
      <c r="G5413" s="103">
        <v>5</v>
      </c>
      <c r="H5413" t="s">
        <v>1078</v>
      </c>
      <c r="I5413" s="103"/>
    </row>
    <row r="5414" spans="1:9" x14ac:dyDescent="0.3">
      <c r="A5414" t="s">
        <v>6730</v>
      </c>
      <c r="B5414" t="s">
        <v>51</v>
      </c>
      <c r="C5414" t="s">
        <v>1764</v>
      </c>
      <c r="D5414" t="s">
        <v>5065</v>
      </c>
      <c r="E5414" s="103">
        <v>1.9793754388613767</v>
      </c>
      <c r="F5414" s="103">
        <v>677609</v>
      </c>
      <c r="G5414" s="103">
        <v>5</v>
      </c>
      <c r="H5414" t="s">
        <v>1078</v>
      </c>
      <c r="I5414" s="103"/>
    </row>
    <row r="5415" spans="1:9" x14ac:dyDescent="0.3">
      <c r="A5415" t="s">
        <v>6731</v>
      </c>
      <c r="B5415" t="s">
        <v>51</v>
      </c>
      <c r="C5415" t="s">
        <v>1764</v>
      </c>
      <c r="D5415" t="s">
        <v>5066</v>
      </c>
      <c r="E5415" s="103">
        <v>2.0131761573835414</v>
      </c>
      <c r="F5415" s="103">
        <v>677609</v>
      </c>
      <c r="G5415" s="103">
        <v>5</v>
      </c>
      <c r="H5415" t="s">
        <v>1078</v>
      </c>
      <c r="I5415" s="103"/>
    </row>
    <row r="5416" spans="1:9" x14ac:dyDescent="0.3">
      <c r="A5416" t="s">
        <v>2327</v>
      </c>
      <c r="B5416" t="s">
        <v>51</v>
      </c>
      <c r="C5416" t="s">
        <v>1764</v>
      </c>
      <c r="D5416" t="s">
        <v>42</v>
      </c>
      <c r="E5416" s="103">
        <v>1.9798077000595764</v>
      </c>
      <c r="F5416" s="103">
        <v>677609</v>
      </c>
      <c r="G5416" s="103">
        <v>5</v>
      </c>
      <c r="H5416" t="s">
        <v>1078</v>
      </c>
      <c r="I5416" s="103"/>
    </row>
    <row r="5417" spans="1:9" x14ac:dyDescent="0.3">
      <c r="A5417" t="s">
        <v>2328</v>
      </c>
      <c r="B5417" t="s">
        <v>51</v>
      </c>
      <c r="C5417" t="s">
        <v>1764</v>
      </c>
      <c r="D5417" t="s">
        <v>1763</v>
      </c>
      <c r="E5417" s="103">
        <v>2.0714000827521257</v>
      </c>
      <c r="F5417" s="103">
        <v>677609</v>
      </c>
      <c r="G5417" s="103">
        <v>5</v>
      </c>
      <c r="H5417" t="s">
        <v>1078</v>
      </c>
      <c r="I5417" s="103"/>
    </row>
    <row r="5418" spans="1:9" x14ac:dyDescent="0.3">
      <c r="A5418" t="s">
        <v>2329</v>
      </c>
      <c r="B5418" t="s">
        <v>51</v>
      </c>
      <c r="C5418" t="s">
        <v>1764</v>
      </c>
      <c r="D5418" t="s">
        <v>1764</v>
      </c>
      <c r="E5418" s="103">
        <v>1</v>
      </c>
      <c r="F5418" s="103">
        <v>677609</v>
      </c>
      <c r="G5418" s="103">
        <v>5</v>
      </c>
      <c r="H5418" t="s">
        <v>1078</v>
      </c>
      <c r="I5418" s="103"/>
    </row>
    <row r="5419" spans="1:9" x14ac:dyDescent="0.3">
      <c r="A5419" t="s">
        <v>2330</v>
      </c>
      <c r="B5419" t="s">
        <v>51</v>
      </c>
      <c r="C5419" t="s">
        <v>1764</v>
      </c>
      <c r="D5419" t="s">
        <v>340</v>
      </c>
      <c r="E5419" s="103">
        <v>1.95974702147133</v>
      </c>
      <c r="F5419" s="103">
        <v>677609</v>
      </c>
      <c r="G5419" s="103">
        <v>5</v>
      </c>
      <c r="H5419" t="s">
        <v>1078</v>
      </c>
      <c r="I5419" s="103"/>
    </row>
    <row r="5420" spans="1:9" x14ac:dyDescent="0.3">
      <c r="A5420" t="s">
        <v>2331</v>
      </c>
      <c r="B5420" t="s">
        <v>51</v>
      </c>
      <c r="C5420" t="s">
        <v>1764</v>
      </c>
      <c r="D5420" t="s">
        <v>777</v>
      </c>
      <c r="E5420" s="103">
        <v>2.7395084759402004</v>
      </c>
      <c r="F5420" s="103">
        <v>677609</v>
      </c>
      <c r="G5420" s="103">
        <v>5</v>
      </c>
      <c r="H5420" t="s">
        <v>1078</v>
      </c>
      <c r="I5420" s="103"/>
    </row>
    <row r="5421" spans="1:9" x14ac:dyDescent="0.3">
      <c r="A5421" t="s">
        <v>2332</v>
      </c>
      <c r="B5421" t="s">
        <v>44</v>
      </c>
      <c r="C5421" t="s">
        <v>1764</v>
      </c>
      <c r="D5421" t="s">
        <v>777</v>
      </c>
      <c r="E5421" s="103">
        <v>3.674685548745663E-4</v>
      </c>
      <c r="F5421" s="103">
        <v>677609</v>
      </c>
      <c r="G5421" s="103">
        <v>5</v>
      </c>
      <c r="H5421" t="s">
        <v>54</v>
      </c>
      <c r="I5421" s="103"/>
    </row>
    <row r="5422" spans="1:9" x14ac:dyDescent="0.3">
      <c r="A5422" t="s">
        <v>2333</v>
      </c>
      <c r="B5422" t="s">
        <v>45</v>
      </c>
      <c r="C5422" t="s">
        <v>1764</v>
      </c>
      <c r="D5422" t="s">
        <v>777</v>
      </c>
      <c r="E5422" s="103">
        <v>7.8916860698443074E-5</v>
      </c>
      <c r="F5422" s="103">
        <v>677609</v>
      </c>
      <c r="G5422" s="103">
        <v>5</v>
      </c>
      <c r="H5422" t="s">
        <v>54</v>
      </c>
      <c r="I5422" s="103"/>
    </row>
    <row r="5423" spans="1:9" x14ac:dyDescent="0.3">
      <c r="A5423" t="s">
        <v>2334</v>
      </c>
      <c r="B5423" t="s">
        <v>46</v>
      </c>
      <c r="C5423" t="s">
        <v>1764</v>
      </c>
      <c r="D5423" t="s">
        <v>777</v>
      </c>
      <c r="E5423" s="103">
        <v>1.7967893606903828E-5</v>
      </c>
      <c r="F5423" s="103">
        <v>677609</v>
      </c>
      <c r="G5423" s="103">
        <v>5</v>
      </c>
      <c r="H5423" t="s">
        <v>54</v>
      </c>
      <c r="I5423" s="103"/>
    </row>
    <row r="5424" spans="1:9" x14ac:dyDescent="0.3">
      <c r="A5424" t="s">
        <v>2335</v>
      </c>
      <c r="B5424" t="s">
        <v>51</v>
      </c>
      <c r="C5424" t="s">
        <v>1764</v>
      </c>
      <c r="D5424" t="s">
        <v>776</v>
      </c>
      <c r="E5424" s="103">
        <v>6.6022751323807807</v>
      </c>
      <c r="F5424" s="103">
        <v>677609</v>
      </c>
      <c r="G5424" s="103">
        <v>5</v>
      </c>
      <c r="H5424" t="s">
        <v>1078</v>
      </c>
      <c r="I5424" s="103"/>
    </row>
    <row r="5425" spans="1:9" x14ac:dyDescent="0.3">
      <c r="A5425" t="s">
        <v>2336</v>
      </c>
      <c r="B5425" t="s">
        <v>44</v>
      </c>
      <c r="C5425" t="s">
        <v>1764</v>
      </c>
      <c r="D5425" t="s">
        <v>776</v>
      </c>
      <c r="E5425" s="103">
        <v>0</v>
      </c>
      <c r="F5425" s="103">
        <v>677609</v>
      </c>
      <c r="G5425" s="103">
        <v>5</v>
      </c>
      <c r="H5425" t="s">
        <v>54</v>
      </c>
      <c r="I5425" s="103"/>
    </row>
    <row r="5426" spans="1:9" x14ac:dyDescent="0.3">
      <c r="A5426" t="s">
        <v>2337</v>
      </c>
      <c r="B5426" t="s">
        <v>45</v>
      </c>
      <c r="C5426" t="s">
        <v>1764</v>
      </c>
      <c r="D5426" t="s">
        <v>776</v>
      </c>
      <c r="E5426" s="103">
        <v>0</v>
      </c>
      <c r="F5426" s="103">
        <v>677609</v>
      </c>
      <c r="G5426" s="103">
        <v>5</v>
      </c>
      <c r="H5426" t="s">
        <v>54</v>
      </c>
      <c r="I5426" s="103"/>
    </row>
    <row r="5427" spans="1:9" x14ac:dyDescent="0.3">
      <c r="A5427" t="s">
        <v>2338</v>
      </c>
      <c r="B5427" t="s">
        <v>46</v>
      </c>
      <c r="C5427" t="s">
        <v>1764</v>
      </c>
      <c r="D5427" t="s">
        <v>776</v>
      </c>
      <c r="E5427" s="103">
        <v>0</v>
      </c>
      <c r="F5427" s="103">
        <v>677609</v>
      </c>
      <c r="G5427" s="103">
        <v>5</v>
      </c>
      <c r="H5427" t="s">
        <v>54</v>
      </c>
      <c r="I5427" s="103"/>
    </row>
    <row r="5428" spans="1:9" x14ac:dyDescent="0.3">
      <c r="A5428" t="s">
        <v>408</v>
      </c>
      <c r="B5428" t="s">
        <v>49</v>
      </c>
      <c r="C5428" t="s">
        <v>340</v>
      </c>
      <c r="D5428" t="s">
        <v>54</v>
      </c>
      <c r="E5428" s="103">
        <v>1</v>
      </c>
      <c r="F5428" s="103">
        <v>677609</v>
      </c>
      <c r="G5428" s="103">
        <v>5</v>
      </c>
      <c r="H5428" t="s">
        <v>54</v>
      </c>
      <c r="I5428" s="103"/>
    </row>
    <row r="5429" spans="1:9" x14ac:dyDescent="0.3">
      <c r="A5429" t="s">
        <v>409</v>
      </c>
      <c r="B5429" t="s">
        <v>50</v>
      </c>
      <c r="C5429" t="s">
        <v>340</v>
      </c>
      <c r="D5429" t="s">
        <v>54</v>
      </c>
      <c r="E5429" s="103">
        <v>777956.43003098748</v>
      </c>
      <c r="F5429" s="103">
        <v>677609</v>
      </c>
      <c r="G5429" s="103">
        <v>5</v>
      </c>
      <c r="H5429" t="s">
        <v>54</v>
      </c>
      <c r="I5429" s="103"/>
    </row>
    <row r="5430" spans="1:9" x14ac:dyDescent="0.3">
      <c r="A5430" t="s">
        <v>1386</v>
      </c>
      <c r="B5430" t="s">
        <v>51</v>
      </c>
      <c r="C5430" t="s">
        <v>340</v>
      </c>
      <c r="D5430" t="s">
        <v>40</v>
      </c>
      <c r="E5430" s="103">
        <v>1.0273022886478935</v>
      </c>
      <c r="F5430" s="103">
        <v>677609</v>
      </c>
      <c r="G5430" s="103">
        <v>5</v>
      </c>
      <c r="H5430" t="s">
        <v>1078</v>
      </c>
      <c r="I5430" s="103"/>
    </row>
    <row r="5431" spans="1:9" x14ac:dyDescent="0.3">
      <c r="A5431" t="s">
        <v>6732</v>
      </c>
      <c r="B5431" t="s">
        <v>51</v>
      </c>
      <c r="C5431" t="s">
        <v>340</v>
      </c>
      <c r="D5431" t="s">
        <v>5064</v>
      </c>
      <c r="E5431" s="103">
        <v>1.042531197710201</v>
      </c>
      <c r="F5431" s="103">
        <v>677609</v>
      </c>
      <c r="G5431" s="103">
        <v>5</v>
      </c>
      <c r="H5431" t="s">
        <v>1078</v>
      </c>
      <c r="I5431" s="103"/>
    </row>
    <row r="5432" spans="1:9" x14ac:dyDescent="0.3">
      <c r="A5432" t="s">
        <v>6733</v>
      </c>
      <c r="B5432" t="s">
        <v>51</v>
      </c>
      <c r="C5432" t="s">
        <v>340</v>
      </c>
      <c r="D5432" t="s">
        <v>5065</v>
      </c>
      <c r="E5432" s="103">
        <v>1.0273022886478935</v>
      </c>
      <c r="F5432" s="103">
        <v>677609</v>
      </c>
      <c r="G5432" s="103">
        <v>5</v>
      </c>
      <c r="H5432" t="s">
        <v>1078</v>
      </c>
      <c r="I5432" s="103"/>
    </row>
    <row r="5433" spans="1:9" x14ac:dyDescent="0.3">
      <c r="A5433" t="s">
        <v>6734</v>
      </c>
      <c r="B5433" t="s">
        <v>51</v>
      </c>
      <c r="C5433" t="s">
        <v>340</v>
      </c>
      <c r="D5433" t="s">
        <v>5066</v>
      </c>
      <c r="E5433" s="103">
        <v>1.0419629965296753</v>
      </c>
      <c r="F5433" s="103">
        <v>677609</v>
      </c>
      <c r="G5433" s="103">
        <v>5</v>
      </c>
      <c r="H5433" t="s">
        <v>1078</v>
      </c>
      <c r="I5433" s="103"/>
    </row>
    <row r="5434" spans="1:9" x14ac:dyDescent="0.3">
      <c r="A5434" t="s">
        <v>1387</v>
      </c>
      <c r="B5434" t="s">
        <v>51</v>
      </c>
      <c r="C5434" t="s">
        <v>340</v>
      </c>
      <c r="D5434" t="s">
        <v>42</v>
      </c>
      <c r="E5434" s="103">
        <v>1.0287637265034555</v>
      </c>
      <c r="F5434" s="103">
        <v>677609</v>
      </c>
      <c r="G5434" s="103">
        <v>5</v>
      </c>
      <c r="H5434" t="s">
        <v>1078</v>
      </c>
      <c r="I5434" s="103"/>
    </row>
    <row r="5435" spans="1:9" x14ac:dyDescent="0.3">
      <c r="A5435" t="s">
        <v>2339</v>
      </c>
      <c r="B5435" t="s">
        <v>51</v>
      </c>
      <c r="C5435" t="s">
        <v>340</v>
      </c>
      <c r="D5435" t="s">
        <v>1763</v>
      </c>
      <c r="E5435" s="103">
        <v>1.0846151154514818</v>
      </c>
      <c r="F5435" s="103">
        <v>677609</v>
      </c>
      <c r="G5435" s="103">
        <v>5</v>
      </c>
      <c r="H5435" t="s">
        <v>1078</v>
      </c>
      <c r="I5435" s="103"/>
    </row>
    <row r="5436" spans="1:9" x14ac:dyDescent="0.3">
      <c r="A5436" t="s">
        <v>2340</v>
      </c>
      <c r="B5436" t="s">
        <v>51</v>
      </c>
      <c r="C5436" t="s">
        <v>340</v>
      </c>
      <c r="D5436" t="s">
        <v>1764</v>
      </c>
      <c r="E5436" s="103">
        <v>0.59248866601010342</v>
      </c>
      <c r="F5436" s="103">
        <v>677609</v>
      </c>
      <c r="G5436" s="103">
        <v>5</v>
      </c>
      <c r="H5436" t="s">
        <v>1078</v>
      </c>
      <c r="I5436" s="103"/>
    </row>
    <row r="5437" spans="1:9" x14ac:dyDescent="0.3">
      <c r="A5437" t="s">
        <v>1388</v>
      </c>
      <c r="B5437" t="s">
        <v>51</v>
      </c>
      <c r="C5437" t="s">
        <v>340</v>
      </c>
      <c r="D5437" t="s">
        <v>340</v>
      </c>
      <c r="E5437" s="103">
        <v>1</v>
      </c>
      <c r="F5437" s="103">
        <v>677609</v>
      </c>
      <c r="G5437" s="103">
        <v>5</v>
      </c>
      <c r="H5437" t="s">
        <v>1078</v>
      </c>
      <c r="I5437" s="103"/>
    </row>
    <row r="5438" spans="1:9" x14ac:dyDescent="0.3">
      <c r="A5438" t="s">
        <v>1389</v>
      </c>
      <c r="B5438" t="s">
        <v>51</v>
      </c>
      <c r="C5438" t="s">
        <v>340</v>
      </c>
      <c r="D5438" t="s">
        <v>777</v>
      </c>
      <c r="E5438" s="103">
        <v>1.4309680392797921</v>
      </c>
      <c r="F5438" s="103">
        <v>677609</v>
      </c>
      <c r="G5438" s="103">
        <v>5</v>
      </c>
      <c r="H5438" t="s">
        <v>1078</v>
      </c>
      <c r="I5438" s="103"/>
    </row>
    <row r="5439" spans="1:9" x14ac:dyDescent="0.3">
      <c r="A5439" t="s">
        <v>581</v>
      </c>
      <c r="B5439" t="s">
        <v>44</v>
      </c>
      <c r="C5439" t="s">
        <v>340</v>
      </c>
      <c r="D5439" t="s">
        <v>777</v>
      </c>
      <c r="E5439" s="103">
        <v>2.2830275276745143E-3</v>
      </c>
      <c r="F5439" s="103">
        <v>677609</v>
      </c>
      <c r="G5439" s="103">
        <v>5</v>
      </c>
      <c r="H5439" t="s">
        <v>54</v>
      </c>
      <c r="I5439" s="103"/>
    </row>
    <row r="5440" spans="1:9" x14ac:dyDescent="0.3">
      <c r="A5440" t="s">
        <v>582</v>
      </c>
      <c r="B5440" t="s">
        <v>45</v>
      </c>
      <c r="C5440" t="s">
        <v>340</v>
      </c>
      <c r="D5440" t="s">
        <v>777</v>
      </c>
      <c r="E5440" s="103">
        <v>5.3324332657724385E-5</v>
      </c>
      <c r="F5440" s="103">
        <v>677609</v>
      </c>
      <c r="G5440" s="103">
        <v>5</v>
      </c>
      <c r="H5440" t="s">
        <v>54</v>
      </c>
      <c r="I5440" s="103"/>
    </row>
    <row r="5441" spans="1:9" x14ac:dyDescent="0.3">
      <c r="A5441" t="s">
        <v>583</v>
      </c>
      <c r="B5441" t="s">
        <v>46</v>
      </c>
      <c r="C5441" t="s">
        <v>340</v>
      </c>
      <c r="D5441" t="s">
        <v>777</v>
      </c>
      <c r="E5441" s="103">
        <v>1.382956433672485E-6</v>
      </c>
      <c r="F5441" s="103">
        <v>677609</v>
      </c>
      <c r="G5441" s="103">
        <v>5</v>
      </c>
      <c r="H5441" t="s">
        <v>54</v>
      </c>
      <c r="I5441" s="103"/>
    </row>
    <row r="5442" spans="1:9" x14ac:dyDescent="0.3">
      <c r="A5442" t="s">
        <v>1390</v>
      </c>
      <c r="B5442" t="s">
        <v>51</v>
      </c>
      <c r="C5442" t="s">
        <v>340</v>
      </c>
      <c r="D5442" t="s">
        <v>776</v>
      </c>
      <c r="E5442" s="103">
        <v>3.4313875215576046</v>
      </c>
      <c r="F5442" s="103">
        <v>677609</v>
      </c>
      <c r="G5442" s="103">
        <v>5</v>
      </c>
      <c r="H5442" t="s">
        <v>1078</v>
      </c>
      <c r="I5442" s="103"/>
    </row>
    <row r="5443" spans="1:9" x14ac:dyDescent="0.3">
      <c r="A5443" t="s">
        <v>585</v>
      </c>
      <c r="B5443" t="s">
        <v>44</v>
      </c>
      <c r="C5443" t="s">
        <v>340</v>
      </c>
      <c r="D5443" t="s">
        <v>776</v>
      </c>
      <c r="E5443" s="103">
        <v>0</v>
      </c>
      <c r="F5443" s="103">
        <v>677609</v>
      </c>
      <c r="G5443" s="103">
        <v>5</v>
      </c>
      <c r="H5443" t="s">
        <v>54</v>
      </c>
      <c r="I5443" s="103"/>
    </row>
    <row r="5444" spans="1:9" x14ac:dyDescent="0.3">
      <c r="A5444" t="s">
        <v>586</v>
      </c>
      <c r="B5444" t="s">
        <v>45</v>
      </c>
      <c r="C5444" t="s">
        <v>340</v>
      </c>
      <c r="D5444" t="s">
        <v>776</v>
      </c>
      <c r="E5444" s="103">
        <v>0</v>
      </c>
      <c r="F5444" s="103">
        <v>677609</v>
      </c>
      <c r="G5444" s="103">
        <v>5</v>
      </c>
      <c r="H5444" t="s">
        <v>54</v>
      </c>
      <c r="I5444" s="103"/>
    </row>
    <row r="5445" spans="1:9" x14ac:dyDescent="0.3">
      <c r="A5445" t="s">
        <v>587</v>
      </c>
      <c r="B5445" t="s">
        <v>46</v>
      </c>
      <c r="C5445" t="s">
        <v>340</v>
      </c>
      <c r="D5445" t="s">
        <v>776</v>
      </c>
      <c r="E5445" s="103">
        <v>0</v>
      </c>
      <c r="F5445" s="103">
        <v>677609</v>
      </c>
      <c r="G5445" s="103">
        <v>5</v>
      </c>
      <c r="H5445" t="s">
        <v>54</v>
      </c>
      <c r="I5445" s="103"/>
    </row>
    <row r="5446" spans="1:9" x14ac:dyDescent="0.3">
      <c r="A5446" t="s">
        <v>8869</v>
      </c>
      <c r="B5446" t="s">
        <v>51</v>
      </c>
      <c r="C5446" t="s">
        <v>8750</v>
      </c>
      <c r="D5446" t="s">
        <v>40</v>
      </c>
      <c r="E5446" s="103">
        <v>4.3391827480355298E-2</v>
      </c>
      <c r="F5446" s="103">
        <v>677609</v>
      </c>
      <c r="G5446" s="103">
        <v>5</v>
      </c>
      <c r="H5446" t="s">
        <v>1078</v>
      </c>
      <c r="I5446" s="103"/>
    </row>
    <row r="5447" spans="1:9" x14ac:dyDescent="0.3">
      <c r="A5447" t="s">
        <v>8981</v>
      </c>
      <c r="B5447" t="s">
        <v>51</v>
      </c>
      <c r="C5447" t="s">
        <v>8750</v>
      </c>
      <c r="D5447" t="s">
        <v>5064</v>
      </c>
      <c r="E5447" s="103">
        <v>4.4061719914195066E-2</v>
      </c>
      <c r="F5447" s="103">
        <v>677609</v>
      </c>
      <c r="G5447" s="103">
        <v>5</v>
      </c>
      <c r="H5447" t="s">
        <v>1078</v>
      </c>
      <c r="I5447" s="103"/>
    </row>
    <row r="5448" spans="1:9" x14ac:dyDescent="0.3">
      <c r="A5448" t="s">
        <v>8982</v>
      </c>
      <c r="B5448" t="s">
        <v>51</v>
      </c>
      <c r="C5448" t="s">
        <v>8750</v>
      </c>
      <c r="D5448" t="s">
        <v>5065</v>
      </c>
      <c r="E5448" s="103">
        <v>4.3391827480355298E-2</v>
      </c>
      <c r="F5448" s="103">
        <v>677609</v>
      </c>
      <c r="G5448" s="103">
        <v>5</v>
      </c>
      <c r="H5448" t="s">
        <v>1078</v>
      </c>
      <c r="I5448" s="103"/>
    </row>
    <row r="5449" spans="1:9" x14ac:dyDescent="0.3">
      <c r="A5449" t="s">
        <v>8983</v>
      </c>
      <c r="B5449" t="s">
        <v>51</v>
      </c>
      <c r="C5449" t="s">
        <v>8750</v>
      </c>
      <c r="D5449" t="s">
        <v>5066</v>
      </c>
      <c r="E5449" s="103">
        <v>4.4036827652887307E-2</v>
      </c>
      <c r="F5449" s="103">
        <v>677609</v>
      </c>
      <c r="G5449" s="103">
        <v>5</v>
      </c>
      <c r="H5449" t="s">
        <v>1078</v>
      </c>
      <c r="I5449" s="103"/>
    </row>
    <row r="5450" spans="1:9" x14ac:dyDescent="0.3">
      <c r="A5450" t="s">
        <v>8870</v>
      </c>
      <c r="B5450" t="s">
        <v>51</v>
      </c>
      <c r="C5450" t="s">
        <v>8750</v>
      </c>
      <c r="D5450" t="s">
        <v>42</v>
      </c>
      <c r="E5450" s="103">
        <v>4.349170026035893E-2</v>
      </c>
      <c r="F5450" s="103">
        <v>677609</v>
      </c>
      <c r="G5450" s="103">
        <v>5</v>
      </c>
      <c r="H5450" t="s">
        <v>1078</v>
      </c>
      <c r="I5450" s="103"/>
    </row>
    <row r="5451" spans="1:9" x14ac:dyDescent="0.3">
      <c r="A5451" t="s">
        <v>8871</v>
      </c>
      <c r="B5451" t="s">
        <v>51</v>
      </c>
      <c r="C5451" t="s">
        <v>8750</v>
      </c>
      <c r="D5451" t="s">
        <v>1763</v>
      </c>
      <c r="E5451" s="103">
        <v>4.6673770581522479E-2</v>
      </c>
      <c r="F5451" s="103">
        <v>677609</v>
      </c>
      <c r="G5451" s="103">
        <v>5</v>
      </c>
      <c r="H5451" t="s">
        <v>1078</v>
      </c>
      <c r="I5451" s="103"/>
    </row>
    <row r="5452" spans="1:9" x14ac:dyDescent="0.3">
      <c r="A5452" t="s">
        <v>8872</v>
      </c>
      <c r="B5452" t="s">
        <v>51</v>
      </c>
      <c r="C5452" t="s">
        <v>8750</v>
      </c>
      <c r="D5452" t="s">
        <v>1764</v>
      </c>
      <c r="E5452" s="103">
        <v>2.5493135901800166E-2</v>
      </c>
      <c r="F5452" s="103">
        <v>677609</v>
      </c>
      <c r="G5452" s="103">
        <v>5</v>
      </c>
      <c r="H5452" t="s">
        <v>1078</v>
      </c>
      <c r="I5452" s="103"/>
    </row>
    <row r="5453" spans="1:9" x14ac:dyDescent="0.3">
      <c r="A5453" t="s">
        <v>8873</v>
      </c>
      <c r="B5453" t="s">
        <v>51</v>
      </c>
      <c r="C5453" t="s">
        <v>8750</v>
      </c>
      <c r="D5453" t="s">
        <v>340</v>
      </c>
      <c r="E5453" s="103">
        <v>4.2447794856849269E-2</v>
      </c>
      <c r="F5453" s="103">
        <v>677609</v>
      </c>
      <c r="G5453" s="103">
        <v>5</v>
      </c>
      <c r="H5453" t="s">
        <v>1078</v>
      </c>
      <c r="I5453" s="103"/>
    </row>
    <row r="5454" spans="1:9" x14ac:dyDescent="0.3">
      <c r="A5454" t="s">
        <v>8874</v>
      </c>
      <c r="B5454" t="s">
        <v>51</v>
      </c>
      <c r="C5454" t="s">
        <v>8750</v>
      </c>
      <c r="D5454" t="s">
        <v>777</v>
      </c>
      <c r="E5454" s="103">
        <v>6.1026910306851929E-2</v>
      </c>
      <c r="F5454" s="103">
        <v>677609</v>
      </c>
      <c r="G5454" s="103">
        <v>5</v>
      </c>
      <c r="H5454" t="s">
        <v>1078</v>
      </c>
      <c r="I5454" s="103"/>
    </row>
    <row r="5455" spans="1:9" x14ac:dyDescent="0.3">
      <c r="A5455" t="s">
        <v>8875</v>
      </c>
      <c r="B5455" t="s">
        <v>51</v>
      </c>
      <c r="C5455" t="s">
        <v>8750</v>
      </c>
      <c r="D5455" t="s">
        <v>776</v>
      </c>
      <c r="E5455" s="103">
        <v>0.14501527378403803</v>
      </c>
      <c r="F5455" s="103">
        <v>677609</v>
      </c>
      <c r="G5455" s="103">
        <v>5</v>
      </c>
      <c r="H5455" t="s">
        <v>1078</v>
      </c>
      <c r="I5455" s="103"/>
    </row>
    <row r="5456" spans="1:9" x14ac:dyDescent="0.3">
      <c r="A5456" t="s">
        <v>9165</v>
      </c>
      <c r="B5456" t="s">
        <v>47</v>
      </c>
      <c r="C5456" t="s">
        <v>9007</v>
      </c>
      <c r="D5456" t="s">
        <v>54</v>
      </c>
      <c r="E5456" s="103">
        <v>651011</v>
      </c>
      <c r="F5456" s="103">
        <v>677609</v>
      </c>
      <c r="G5456" s="103">
        <v>5</v>
      </c>
      <c r="H5456" t="s">
        <v>54</v>
      </c>
      <c r="I5456" s="103"/>
    </row>
    <row r="5457" spans="1:9" x14ac:dyDescent="0.3">
      <c r="A5457" t="s">
        <v>9166</v>
      </c>
      <c r="B5457" t="s">
        <v>48</v>
      </c>
      <c r="C5457" t="s">
        <v>9007</v>
      </c>
      <c r="D5457" t="s">
        <v>54</v>
      </c>
      <c r="E5457" s="103">
        <v>5558939667.3810501</v>
      </c>
      <c r="F5457" s="103">
        <v>677609</v>
      </c>
      <c r="G5457" s="103">
        <v>5</v>
      </c>
      <c r="H5457" t="s">
        <v>54</v>
      </c>
      <c r="I5457" s="103"/>
    </row>
    <row r="5458" spans="1:9" x14ac:dyDescent="0.3">
      <c r="A5458" t="s">
        <v>9167</v>
      </c>
      <c r="B5458" t="s">
        <v>49</v>
      </c>
      <c r="C5458" t="s">
        <v>9007</v>
      </c>
      <c r="D5458" t="s">
        <v>54</v>
      </c>
      <c r="E5458" s="103">
        <v>0.96074727460821796</v>
      </c>
      <c r="F5458" s="103">
        <v>677609</v>
      </c>
      <c r="G5458" s="103">
        <v>5</v>
      </c>
      <c r="H5458" t="s">
        <v>54</v>
      </c>
      <c r="I5458" s="103"/>
    </row>
    <row r="5459" spans="1:9" x14ac:dyDescent="0.3">
      <c r="A5459" t="s">
        <v>9168</v>
      </c>
      <c r="B5459" t="s">
        <v>50</v>
      </c>
      <c r="C5459" t="s">
        <v>9007</v>
      </c>
      <c r="D5459" t="s">
        <v>54</v>
      </c>
      <c r="E5459" s="103">
        <v>8203.7571333631204</v>
      </c>
      <c r="F5459" s="103">
        <v>677609</v>
      </c>
      <c r="G5459" s="103">
        <v>5</v>
      </c>
      <c r="H5459" t="s">
        <v>54</v>
      </c>
      <c r="I5459" s="103"/>
    </row>
    <row r="5460" spans="1:9" x14ac:dyDescent="0.3">
      <c r="A5460" t="s">
        <v>9169</v>
      </c>
      <c r="B5460" t="s">
        <v>51</v>
      </c>
      <c r="C5460" t="s">
        <v>9007</v>
      </c>
      <c r="D5460" t="s">
        <v>40</v>
      </c>
      <c r="E5460" s="103">
        <v>1.1244309009107875E-2</v>
      </c>
      <c r="F5460" s="103">
        <v>677609</v>
      </c>
      <c r="G5460" s="103">
        <v>5</v>
      </c>
      <c r="H5460" t="s">
        <v>1078</v>
      </c>
      <c r="I5460" s="103"/>
    </row>
    <row r="5461" spans="1:9" x14ac:dyDescent="0.3">
      <c r="A5461" t="s">
        <v>9170</v>
      </c>
      <c r="B5461" t="s">
        <v>51</v>
      </c>
      <c r="C5461" t="s">
        <v>9007</v>
      </c>
      <c r="D5461" t="s">
        <v>5064</v>
      </c>
      <c r="E5461" s="103">
        <v>1.1421703212076478E-2</v>
      </c>
      <c r="F5461" s="103">
        <v>677609</v>
      </c>
      <c r="G5461" s="103">
        <v>5</v>
      </c>
      <c r="H5461" t="s">
        <v>1078</v>
      </c>
      <c r="I5461" s="103"/>
    </row>
    <row r="5462" spans="1:9" x14ac:dyDescent="0.3">
      <c r="A5462" t="s">
        <v>9171</v>
      </c>
      <c r="B5462" t="s">
        <v>51</v>
      </c>
      <c r="C5462" t="s">
        <v>9007</v>
      </c>
      <c r="D5462" t="s">
        <v>5065</v>
      </c>
      <c r="E5462" s="103">
        <v>1.1244309009107875E-2</v>
      </c>
      <c r="F5462" s="103">
        <v>677609</v>
      </c>
      <c r="G5462" s="103">
        <v>5</v>
      </c>
      <c r="H5462" t="s">
        <v>1078</v>
      </c>
      <c r="I5462" s="103"/>
    </row>
    <row r="5463" spans="1:9" x14ac:dyDescent="0.3">
      <c r="A5463" t="s">
        <v>9172</v>
      </c>
      <c r="B5463" t="s">
        <v>51</v>
      </c>
      <c r="C5463" t="s">
        <v>9007</v>
      </c>
      <c r="D5463" t="s">
        <v>5066</v>
      </c>
      <c r="E5463" s="103">
        <v>1.1414239205566742E-2</v>
      </c>
      <c r="F5463" s="103">
        <v>677609</v>
      </c>
      <c r="G5463" s="103">
        <v>5</v>
      </c>
      <c r="H5463" t="s">
        <v>1078</v>
      </c>
      <c r="I5463" s="103"/>
    </row>
    <row r="5464" spans="1:9" x14ac:dyDescent="0.3">
      <c r="A5464" t="s">
        <v>9173</v>
      </c>
      <c r="B5464" t="s">
        <v>51</v>
      </c>
      <c r="C5464" t="s">
        <v>9007</v>
      </c>
      <c r="D5464" t="s">
        <v>42</v>
      </c>
      <c r="E5464" s="103">
        <v>1.1264150754538099E-2</v>
      </c>
      <c r="F5464" s="103">
        <v>677609</v>
      </c>
      <c r="G5464" s="103">
        <v>5</v>
      </c>
      <c r="H5464" t="s">
        <v>1078</v>
      </c>
      <c r="I5464" s="103"/>
    </row>
    <row r="5465" spans="1:9" x14ac:dyDescent="0.3">
      <c r="A5465" t="s">
        <v>9174</v>
      </c>
      <c r="B5465" t="s">
        <v>51</v>
      </c>
      <c r="C5465" t="s">
        <v>9007</v>
      </c>
      <c r="D5465" t="s">
        <v>1763</v>
      </c>
      <c r="E5465" s="103">
        <v>1.2208915541962684E-2</v>
      </c>
      <c r="F5465" s="103">
        <v>677609</v>
      </c>
      <c r="G5465" s="103">
        <v>5</v>
      </c>
      <c r="H5465" t="s">
        <v>1078</v>
      </c>
      <c r="I5465" s="103"/>
    </row>
    <row r="5466" spans="1:9" x14ac:dyDescent="0.3">
      <c r="A5466" t="s">
        <v>9175</v>
      </c>
      <c r="B5466" t="s">
        <v>51</v>
      </c>
      <c r="C5466" t="s">
        <v>9007</v>
      </c>
      <c r="D5466" t="s">
        <v>1764</v>
      </c>
      <c r="E5466" s="103">
        <v>6.5371848448755538E-3</v>
      </c>
      <c r="F5466" s="103">
        <v>677609</v>
      </c>
      <c r="G5466" s="103">
        <v>5</v>
      </c>
      <c r="H5466" t="s">
        <v>1078</v>
      </c>
      <c r="I5466" s="103"/>
    </row>
    <row r="5467" spans="1:9" x14ac:dyDescent="0.3">
      <c r="A5467" t="s">
        <v>9176</v>
      </c>
      <c r="B5467" t="s">
        <v>51</v>
      </c>
      <c r="C5467" t="s">
        <v>9007</v>
      </c>
      <c r="D5467" t="s">
        <v>340</v>
      </c>
      <c r="E5467" s="103">
        <v>1.1065191960756671E-2</v>
      </c>
      <c r="F5467" s="103">
        <v>677609</v>
      </c>
      <c r="G5467" s="103">
        <v>5</v>
      </c>
      <c r="H5467" t="s">
        <v>1078</v>
      </c>
      <c r="I5467" s="103"/>
    </row>
    <row r="5468" spans="1:9" x14ac:dyDescent="0.3">
      <c r="A5468" t="s">
        <v>9177</v>
      </c>
      <c r="B5468" t="s">
        <v>51</v>
      </c>
      <c r="C5468" t="s">
        <v>9007</v>
      </c>
      <c r="D5468" t="s">
        <v>777</v>
      </c>
      <c r="E5468" s="103">
        <v>1.5803191613599613E-2</v>
      </c>
      <c r="F5468" s="103">
        <v>677609</v>
      </c>
      <c r="G5468" s="103">
        <v>5</v>
      </c>
      <c r="H5468" t="s">
        <v>1078</v>
      </c>
      <c r="I5468" s="103"/>
    </row>
    <row r="5469" spans="1:9" x14ac:dyDescent="0.3">
      <c r="A5469" t="s">
        <v>9178</v>
      </c>
      <c r="B5469" t="s">
        <v>51</v>
      </c>
      <c r="C5469" t="s">
        <v>9007</v>
      </c>
      <c r="D5469" t="s">
        <v>776</v>
      </c>
      <c r="E5469" s="103">
        <v>3.772322432152507E-2</v>
      </c>
      <c r="F5469" s="103">
        <v>677609</v>
      </c>
      <c r="G5469" s="103">
        <v>5</v>
      </c>
      <c r="H5469" t="s">
        <v>1078</v>
      </c>
      <c r="I5469" s="103"/>
    </row>
    <row r="5470" spans="1:9" x14ac:dyDescent="0.3">
      <c r="A5470" t="s">
        <v>370</v>
      </c>
      <c r="B5470" t="s">
        <v>47</v>
      </c>
      <c r="C5470" t="s">
        <v>353</v>
      </c>
      <c r="D5470" t="s">
        <v>54</v>
      </c>
      <c r="E5470" s="103">
        <v>159230</v>
      </c>
      <c r="F5470" s="103">
        <v>677609</v>
      </c>
      <c r="G5470" s="103">
        <v>5</v>
      </c>
      <c r="H5470" t="s">
        <v>54</v>
      </c>
      <c r="I5470" s="103"/>
    </row>
    <row r="5471" spans="1:9" x14ac:dyDescent="0.3">
      <c r="A5471" t="s">
        <v>371</v>
      </c>
      <c r="B5471" t="s">
        <v>48</v>
      </c>
      <c r="C5471" t="s">
        <v>353</v>
      </c>
      <c r="D5471" t="s">
        <v>54</v>
      </c>
      <c r="E5471" s="103">
        <v>7381377419.6375647</v>
      </c>
      <c r="F5471" s="103">
        <v>677609</v>
      </c>
      <c r="G5471" s="103">
        <v>5</v>
      </c>
      <c r="H5471" t="s">
        <v>54</v>
      </c>
      <c r="I5471" s="103"/>
    </row>
    <row r="5472" spans="1:9" x14ac:dyDescent="0.3">
      <c r="A5472" t="s">
        <v>372</v>
      </c>
      <c r="B5472" t="s">
        <v>49</v>
      </c>
      <c r="C5472" t="s">
        <v>353</v>
      </c>
      <c r="D5472" t="s">
        <v>54</v>
      </c>
      <c r="E5472" s="103">
        <v>0.23498802406697669</v>
      </c>
      <c r="F5472" s="103">
        <v>677609</v>
      </c>
      <c r="G5472" s="103">
        <v>5</v>
      </c>
      <c r="H5472" t="s">
        <v>54</v>
      </c>
      <c r="I5472" s="103"/>
    </row>
    <row r="5473" spans="1:9" x14ac:dyDescent="0.3">
      <c r="A5473" t="s">
        <v>373</v>
      </c>
      <c r="B5473" t="s">
        <v>50</v>
      </c>
      <c r="C5473" t="s">
        <v>353</v>
      </c>
      <c r="D5473" t="s">
        <v>54</v>
      </c>
      <c r="E5473" s="103">
        <v>10893.269451317154</v>
      </c>
      <c r="F5473" s="103">
        <v>677609</v>
      </c>
      <c r="G5473" s="103">
        <v>5</v>
      </c>
      <c r="H5473" t="s">
        <v>54</v>
      </c>
      <c r="I5473" s="103"/>
    </row>
    <row r="5474" spans="1:9" x14ac:dyDescent="0.3">
      <c r="A5474" t="s">
        <v>1391</v>
      </c>
      <c r="B5474" t="s">
        <v>51</v>
      </c>
      <c r="C5474" t="s">
        <v>353</v>
      </c>
      <c r="D5474" t="s">
        <v>40</v>
      </c>
      <c r="E5474" s="103">
        <v>6.0852981206464013E-2</v>
      </c>
      <c r="F5474" s="103">
        <v>677609</v>
      </c>
      <c r="G5474" s="103">
        <v>5</v>
      </c>
      <c r="H5474" t="s">
        <v>1078</v>
      </c>
      <c r="I5474" s="103"/>
    </row>
    <row r="5475" spans="1:9" x14ac:dyDescent="0.3">
      <c r="A5475" t="s">
        <v>6735</v>
      </c>
      <c r="B5475" t="s">
        <v>51</v>
      </c>
      <c r="C5475" t="s">
        <v>353</v>
      </c>
      <c r="D5475" t="s">
        <v>5064</v>
      </c>
      <c r="E5475" s="103">
        <v>6.5808306135926073E-2</v>
      </c>
      <c r="F5475" s="103">
        <v>677609</v>
      </c>
      <c r="G5475" s="103">
        <v>5</v>
      </c>
      <c r="H5475" t="s">
        <v>1078</v>
      </c>
      <c r="I5475" s="103"/>
    </row>
    <row r="5476" spans="1:9" x14ac:dyDescent="0.3">
      <c r="A5476" t="s">
        <v>6736</v>
      </c>
      <c r="B5476" t="s">
        <v>51</v>
      </c>
      <c r="C5476" t="s">
        <v>353</v>
      </c>
      <c r="D5476" t="s">
        <v>5065</v>
      </c>
      <c r="E5476" s="103">
        <v>6.0852981206464013E-2</v>
      </c>
      <c r="F5476" s="103">
        <v>677609</v>
      </c>
      <c r="G5476" s="103">
        <v>5</v>
      </c>
      <c r="H5476" t="s">
        <v>1078</v>
      </c>
      <c r="I5476" s="103"/>
    </row>
    <row r="5477" spans="1:9" x14ac:dyDescent="0.3">
      <c r="A5477" t="s">
        <v>6737</v>
      </c>
      <c r="B5477" t="s">
        <v>51</v>
      </c>
      <c r="C5477" t="s">
        <v>353</v>
      </c>
      <c r="D5477" t="s">
        <v>5066</v>
      </c>
      <c r="E5477" s="103">
        <v>6.5788167258677269E-2</v>
      </c>
      <c r="F5477" s="103">
        <v>677609</v>
      </c>
      <c r="G5477" s="103">
        <v>5</v>
      </c>
      <c r="H5477" t="s">
        <v>1078</v>
      </c>
      <c r="I5477" s="103"/>
    </row>
    <row r="5478" spans="1:9" x14ac:dyDescent="0.3">
      <c r="A5478" t="s">
        <v>1392</v>
      </c>
      <c r="B5478" t="s">
        <v>51</v>
      </c>
      <c r="C5478" t="s">
        <v>353</v>
      </c>
      <c r="D5478" t="s">
        <v>42</v>
      </c>
      <c r="E5478" s="103">
        <v>6.4910710042361042E-2</v>
      </c>
      <c r="F5478" s="103">
        <v>677609</v>
      </c>
      <c r="G5478" s="103">
        <v>5</v>
      </c>
      <c r="H5478" t="s">
        <v>1078</v>
      </c>
      <c r="I5478" s="103"/>
    </row>
    <row r="5479" spans="1:9" x14ac:dyDescent="0.3">
      <c r="A5479" t="s">
        <v>2341</v>
      </c>
      <c r="B5479" t="s">
        <v>51</v>
      </c>
      <c r="C5479" t="s">
        <v>353</v>
      </c>
      <c r="D5479" t="s">
        <v>1763</v>
      </c>
      <c r="E5479" s="103">
        <v>6.83094532570548E-2</v>
      </c>
      <c r="F5479" s="103">
        <v>677609</v>
      </c>
      <c r="G5479" s="103">
        <v>5</v>
      </c>
      <c r="H5479" t="s">
        <v>1078</v>
      </c>
      <c r="I5479" s="103"/>
    </row>
    <row r="5480" spans="1:9" x14ac:dyDescent="0.3">
      <c r="A5480" t="s">
        <v>2342</v>
      </c>
      <c r="B5480" t="s">
        <v>51</v>
      </c>
      <c r="C5480" t="s">
        <v>353</v>
      </c>
      <c r="D5480" t="s">
        <v>1764</v>
      </c>
      <c r="E5480" s="103">
        <v>3.0766906465913711E-2</v>
      </c>
      <c r="F5480" s="103">
        <v>677609</v>
      </c>
      <c r="G5480" s="103">
        <v>5</v>
      </c>
      <c r="H5480" t="s">
        <v>1078</v>
      </c>
      <c r="I5480" s="103"/>
    </row>
    <row r="5481" spans="1:9" x14ac:dyDescent="0.3">
      <c r="A5481" t="s">
        <v>1393</v>
      </c>
      <c r="B5481" t="s">
        <v>51</v>
      </c>
      <c r="C5481" t="s">
        <v>353</v>
      </c>
      <c r="D5481" t="s">
        <v>340</v>
      </c>
      <c r="E5481" s="103">
        <v>6.4369237352379774E-2</v>
      </c>
      <c r="F5481" s="103">
        <v>677609</v>
      </c>
      <c r="G5481" s="103">
        <v>5</v>
      </c>
      <c r="H5481" t="s">
        <v>1078</v>
      </c>
      <c r="I5481" s="103"/>
    </row>
    <row r="5482" spans="1:9" x14ac:dyDescent="0.3">
      <c r="A5482" t="s">
        <v>1394</v>
      </c>
      <c r="B5482" t="s">
        <v>51</v>
      </c>
      <c r="C5482" t="s">
        <v>353</v>
      </c>
      <c r="D5482" t="s">
        <v>777</v>
      </c>
      <c r="E5482" s="103">
        <v>8.1936081899750227E-2</v>
      </c>
      <c r="F5482" s="103">
        <v>677609</v>
      </c>
      <c r="G5482" s="103">
        <v>5</v>
      </c>
      <c r="H5482" t="s">
        <v>1078</v>
      </c>
      <c r="I5482" s="103"/>
    </row>
    <row r="5483" spans="1:9" x14ac:dyDescent="0.3">
      <c r="A5483" t="s">
        <v>1395</v>
      </c>
      <c r="B5483" t="s">
        <v>51</v>
      </c>
      <c r="C5483" t="s">
        <v>353</v>
      </c>
      <c r="D5483" t="s">
        <v>776</v>
      </c>
      <c r="E5483" s="103">
        <v>0.20240384581698836</v>
      </c>
      <c r="F5483" s="103">
        <v>677609</v>
      </c>
      <c r="G5483" s="103">
        <v>5</v>
      </c>
      <c r="H5483" t="s">
        <v>1078</v>
      </c>
      <c r="I5483" s="103"/>
    </row>
    <row r="5484" spans="1:9" x14ac:dyDescent="0.3">
      <c r="A5484" t="s">
        <v>4683</v>
      </c>
      <c r="B5484" t="s">
        <v>47</v>
      </c>
      <c r="C5484" t="s">
        <v>4351</v>
      </c>
      <c r="D5484" t="s">
        <v>54</v>
      </c>
      <c r="E5484" s="103">
        <v>51979</v>
      </c>
      <c r="F5484" s="103">
        <v>677609</v>
      </c>
      <c r="G5484" s="103">
        <v>5</v>
      </c>
      <c r="H5484" t="s">
        <v>54</v>
      </c>
      <c r="I5484" s="103"/>
    </row>
    <row r="5485" spans="1:9" x14ac:dyDescent="0.3">
      <c r="A5485" t="s">
        <v>4684</v>
      </c>
      <c r="B5485" t="s">
        <v>48</v>
      </c>
      <c r="C5485" t="s">
        <v>4351</v>
      </c>
      <c r="D5485" t="s">
        <v>54</v>
      </c>
      <c r="E5485" s="103">
        <v>284358082.30004883</v>
      </c>
      <c r="F5485" s="103">
        <v>677609</v>
      </c>
      <c r="G5485" s="103">
        <v>5</v>
      </c>
      <c r="H5485" t="s">
        <v>54</v>
      </c>
      <c r="I5485" s="103"/>
    </row>
    <row r="5486" spans="1:9" x14ac:dyDescent="0.3">
      <c r="A5486" t="s">
        <v>4685</v>
      </c>
      <c r="B5486" t="s">
        <v>49</v>
      </c>
      <c r="C5486" t="s">
        <v>4351</v>
      </c>
      <c r="D5486" t="s">
        <v>54</v>
      </c>
      <c r="E5486" s="103">
        <v>7.6709429774397916E-2</v>
      </c>
      <c r="F5486" s="103">
        <v>677609</v>
      </c>
      <c r="G5486" s="103">
        <v>5</v>
      </c>
      <c r="H5486" t="s">
        <v>54</v>
      </c>
      <c r="I5486" s="103"/>
    </row>
    <row r="5487" spans="1:9" x14ac:dyDescent="0.3">
      <c r="A5487" t="s">
        <v>4686</v>
      </c>
      <c r="B5487" t="s">
        <v>50</v>
      </c>
      <c r="C5487" t="s">
        <v>4351</v>
      </c>
      <c r="D5487" t="s">
        <v>54</v>
      </c>
      <c r="E5487" s="103">
        <v>419.64921112330092</v>
      </c>
      <c r="F5487" s="103">
        <v>677609</v>
      </c>
      <c r="G5487" s="103">
        <v>5</v>
      </c>
      <c r="H5487" t="s">
        <v>54</v>
      </c>
      <c r="I5487" s="103"/>
    </row>
    <row r="5488" spans="1:9" x14ac:dyDescent="0.3">
      <c r="A5488" t="s">
        <v>4687</v>
      </c>
      <c r="B5488" t="s">
        <v>51</v>
      </c>
      <c r="C5488" t="s">
        <v>4351</v>
      </c>
      <c r="D5488" t="s">
        <v>40</v>
      </c>
      <c r="E5488" s="103">
        <v>7.06520005731953E-3</v>
      </c>
      <c r="F5488" s="103">
        <v>677609</v>
      </c>
      <c r="G5488" s="103">
        <v>5</v>
      </c>
      <c r="H5488" t="s">
        <v>1078</v>
      </c>
      <c r="I5488" s="103"/>
    </row>
    <row r="5489" spans="1:9" x14ac:dyDescent="0.3">
      <c r="A5489" t="s">
        <v>6624</v>
      </c>
      <c r="B5489" t="s">
        <v>51</v>
      </c>
      <c r="C5489" t="s">
        <v>4351</v>
      </c>
      <c r="D5489" t="s">
        <v>5064</v>
      </c>
      <c r="E5489" s="103">
        <v>7.2031053449428846E-3</v>
      </c>
      <c r="F5489" s="103">
        <v>677609</v>
      </c>
      <c r="G5489" s="103">
        <v>5</v>
      </c>
      <c r="H5489" t="s">
        <v>1078</v>
      </c>
      <c r="I5489" s="103"/>
    </row>
    <row r="5490" spans="1:9" x14ac:dyDescent="0.3">
      <c r="A5490" t="s">
        <v>6625</v>
      </c>
      <c r="B5490" t="s">
        <v>51</v>
      </c>
      <c r="C5490" t="s">
        <v>4351</v>
      </c>
      <c r="D5490" t="s">
        <v>5065</v>
      </c>
      <c r="E5490" s="103">
        <v>7.06520005731953E-3</v>
      </c>
      <c r="F5490" s="103">
        <v>677609</v>
      </c>
      <c r="G5490" s="103">
        <v>5</v>
      </c>
      <c r="H5490" t="s">
        <v>1078</v>
      </c>
      <c r="I5490" s="103"/>
    </row>
    <row r="5491" spans="1:9" x14ac:dyDescent="0.3">
      <c r="A5491" t="s">
        <v>6626</v>
      </c>
      <c r="B5491" t="s">
        <v>51</v>
      </c>
      <c r="C5491" t="s">
        <v>4351</v>
      </c>
      <c r="D5491" t="s">
        <v>5066</v>
      </c>
      <c r="E5491" s="103">
        <v>7.1232679050359767E-3</v>
      </c>
      <c r="F5491" s="103">
        <v>677609</v>
      </c>
      <c r="G5491" s="103">
        <v>5</v>
      </c>
      <c r="H5491" t="s">
        <v>1078</v>
      </c>
      <c r="I5491" s="103"/>
    </row>
    <row r="5492" spans="1:9" x14ac:dyDescent="0.3">
      <c r="A5492" t="s">
        <v>4688</v>
      </c>
      <c r="B5492" t="s">
        <v>51</v>
      </c>
      <c r="C5492" t="s">
        <v>4351</v>
      </c>
      <c r="D5492" t="s">
        <v>42</v>
      </c>
      <c r="E5492" s="103">
        <v>7.1187425771301639E-3</v>
      </c>
      <c r="F5492" s="103">
        <v>677609</v>
      </c>
      <c r="G5492" s="103">
        <v>5</v>
      </c>
      <c r="H5492" t="s">
        <v>1078</v>
      </c>
      <c r="I5492" s="103"/>
    </row>
    <row r="5493" spans="1:9" x14ac:dyDescent="0.3">
      <c r="A5493" t="s">
        <v>4689</v>
      </c>
      <c r="B5493" t="s">
        <v>51</v>
      </c>
      <c r="C5493" t="s">
        <v>4351</v>
      </c>
      <c r="D5493" t="s">
        <v>1763</v>
      </c>
      <c r="E5493" s="103">
        <v>7.483459561404812E-3</v>
      </c>
      <c r="F5493" s="103">
        <v>677609</v>
      </c>
      <c r="G5493" s="103">
        <v>5</v>
      </c>
      <c r="H5493" t="s">
        <v>1078</v>
      </c>
      <c r="I5493" s="103"/>
    </row>
    <row r="5494" spans="1:9" x14ac:dyDescent="0.3">
      <c r="A5494" t="s">
        <v>4690</v>
      </c>
      <c r="B5494" t="s">
        <v>51</v>
      </c>
      <c r="C5494" t="s">
        <v>4351</v>
      </c>
      <c r="D5494" t="s">
        <v>1764</v>
      </c>
      <c r="E5494" s="103">
        <v>3.5809765865582785E-3</v>
      </c>
      <c r="F5494" s="103">
        <v>677609</v>
      </c>
      <c r="G5494" s="103">
        <v>5</v>
      </c>
      <c r="H5494" t="s">
        <v>1078</v>
      </c>
      <c r="I5494" s="103"/>
    </row>
    <row r="5495" spans="1:9" x14ac:dyDescent="0.3">
      <c r="A5495" t="s">
        <v>4691</v>
      </c>
      <c r="B5495" t="s">
        <v>51</v>
      </c>
      <c r="C5495" t="s">
        <v>4351</v>
      </c>
      <c r="D5495" t="s">
        <v>340</v>
      </c>
      <c r="E5495" s="103">
        <v>6.9511576614404852E-3</v>
      </c>
      <c r="F5495" s="103">
        <v>677609</v>
      </c>
      <c r="G5495" s="103">
        <v>5</v>
      </c>
      <c r="H5495" t="s">
        <v>1078</v>
      </c>
      <c r="I5495" s="103"/>
    </row>
    <row r="5496" spans="1:9" x14ac:dyDescent="0.3">
      <c r="A5496" t="s">
        <v>4692</v>
      </c>
      <c r="B5496" t="s">
        <v>51</v>
      </c>
      <c r="C5496" t="s">
        <v>4351</v>
      </c>
      <c r="D5496" t="s">
        <v>777</v>
      </c>
      <c r="E5496" s="103">
        <v>9.8763894386818818E-3</v>
      </c>
      <c r="F5496" s="103">
        <v>677609</v>
      </c>
      <c r="G5496" s="103">
        <v>5</v>
      </c>
      <c r="H5496" t="s">
        <v>1078</v>
      </c>
      <c r="I5496" s="103"/>
    </row>
    <row r="5497" spans="1:9" x14ac:dyDescent="0.3">
      <c r="A5497" t="s">
        <v>4693</v>
      </c>
      <c r="B5497" t="s">
        <v>51</v>
      </c>
      <c r="C5497" t="s">
        <v>4351</v>
      </c>
      <c r="D5497" t="s">
        <v>776</v>
      </c>
      <c r="E5497" s="103">
        <v>2.4014286978598056E-2</v>
      </c>
      <c r="F5497" s="103">
        <v>677609</v>
      </c>
      <c r="G5497" s="103">
        <v>5</v>
      </c>
      <c r="H5497" t="s">
        <v>1078</v>
      </c>
      <c r="I5497" s="103"/>
    </row>
    <row r="5498" spans="1:9" x14ac:dyDescent="0.3">
      <c r="A5498" t="s">
        <v>4668</v>
      </c>
      <c r="B5498" t="s">
        <v>47</v>
      </c>
      <c r="C5498" t="s">
        <v>4352</v>
      </c>
      <c r="D5498" t="s">
        <v>54</v>
      </c>
      <c r="E5498" s="103">
        <v>0</v>
      </c>
      <c r="F5498" s="103">
        <v>677609</v>
      </c>
      <c r="G5498" s="103">
        <v>5</v>
      </c>
      <c r="H5498" t="s">
        <v>54</v>
      </c>
      <c r="I5498" s="103"/>
    </row>
    <row r="5499" spans="1:9" x14ac:dyDescent="0.3">
      <c r="A5499" t="s">
        <v>4669</v>
      </c>
      <c r="B5499" t="s">
        <v>48</v>
      </c>
      <c r="C5499" t="s">
        <v>4352</v>
      </c>
      <c r="D5499" t="s">
        <v>54</v>
      </c>
      <c r="E5499" s="103">
        <v>0</v>
      </c>
      <c r="F5499" s="103">
        <v>677609</v>
      </c>
      <c r="G5499" s="103">
        <v>5</v>
      </c>
      <c r="H5499" t="s">
        <v>54</v>
      </c>
      <c r="I5499" s="103"/>
    </row>
    <row r="5500" spans="1:9" x14ac:dyDescent="0.3">
      <c r="A5500" t="s">
        <v>4670</v>
      </c>
      <c r="B5500" t="s">
        <v>49</v>
      </c>
      <c r="C5500" t="s">
        <v>4352</v>
      </c>
      <c r="D5500" t="s">
        <v>54</v>
      </c>
      <c r="E5500" s="103">
        <v>0</v>
      </c>
      <c r="F5500" s="103">
        <v>677609</v>
      </c>
      <c r="G5500" s="103">
        <v>5</v>
      </c>
      <c r="H5500" t="s">
        <v>54</v>
      </c>
      <c r="I5500" s="103"/>
    </row>
    <row r="5501" spans="1:9" x14ac:dyDescent="0.3">
      <c r="A5501" t="s">
        <v>4671</v>
      </c>
      <c r="B5501" t="s">
        <v>50</v>
      </c>
      <c r="C5501" t="s">
        <v>4352</v>
      </c>
      <c r="D5501" t="s">
        <v>54</v>
      </c>
      <c r="E5501" s="103">
        <v>0</v>
      </c>
      <c r="F5501" s="103">
        <v>677609</v>
      </c>
      <c r="G5501" s="103">
        <v>5</v>
      </c>
      <c r="H5501" t="s">
        <v>54</v>
      </c>
      <c r="I5501" s="103"/>
    </row>
    <row r="5502" spans="1:9" x14ac:dyDescent="0.3">
      <c r="A5502" t="s">
        <v>4672</v>
      </c>
      <c r="B5502" t="s">
        <v>47</v>
      </c>
      <c r="C5502" t="s">
        <v>4353</v>
      </c>
      <c r="D5502" t="s">
        <v>54</v>
      </c>
      <c r="E5502" s="103">
        <v>19843</v>
      </c>
      <c r="F5502" s="103">
        <v>677609</v>
      </c>
      <c r="G5502" s="103">
        <v>5</v>
      </c>
      <c r="H5502" t="s">
        <v>54</v>
      </c>
      <c r="I5502" s="103"/>
    </row>
    <row r="5503" spans="1:9" x14ac:dyDescent="0.3">
      <c r="A5503" t="s">
        <v>4673</v>
      </c>
      <c r="B5503" t="s">
        <v>48</v>
      </c>
      <c r="C5503" t="s">
        <v>4353</v>
      </c>
      <c r="D5503" t="s">
        <v>54</v>
      </c>
      <c r="E5503" s="103">
        <v>159476709.56689453</v>
      </c>
      <c r="F5503" s="103">
        <v>677609</v>
      </c>
      <c r="G5503" s="103">
        <v>5</v>
      </c>
      <c r="H5503" t="s">
        <v>54</v>
      </c>
      <c r="I5503" s="103"/>
    </row>
    <row r="5504" spans="1:9" x14ac:dyDescent="0.3">
      <c r="A5504" t="s">
        <v>4674</v>
      </c>
      <c r="B5504" t="s">
        <v>49</v>
      </c>
      <c r="C5504" t="s">
        <v>4353</v>
      </c>
      <c r="D5504" t="s">
        <v>54</v>
      </c>
      <c r="E5504" s="103">
        <v>2.9283849535646663E-2</v>
      </c>
      <c r="F5504" s="103">
        <v>677609</v>
      </c>
      <c r="G5504" s="103">
        <v>5</v>
      </c>
      <c r="H5504" t="s">
        <v>54</v>
      </c>
      <c r="I5504" s="103"/>
    </row>
    <row r="5505" spans="1:9" x14ac:dyDescent="0.3">
      <c r="A5505" t="s">
        <v>4675</v>
      </c>
      <c r="B5505" t="s">
        <v>50</v>
      </c>
      <c r="C5505" t="s">
        <v>4353</v>
      </c>
      <c r="D5505" t="s">
        <v>54</v>
      </c>
      <c r="E5505" s="103">
        <v>235.35211245260103</v>
      </c>
      <c r="F5505" s="103">
        <v>677609</v>
      </c>
      <c r="G5505" s="103">
        <v>5</v>
      </c>
      <c r="H5505" t="s">
        <v>54</v>
      </c>
      <c r="I5505" s="103"/>
    </row>
    <row r="5506" spans="1:9" x14ac:dyDescent="0.3">
      <c r="A5506" t="s">
        <v>4676</v>
      </c>
      <c r="B5506" t="s">
        <v>51</v>
      </c>
      <c r="C5506" t="s">
        <v>4353</v>
      </c>
      <c r="D5506" t="s">
        <v>40</v>
      </c>
      <c r="E5506" s="103">
        <v>1.0443752904125244E-2</v>
      </c>
      <c r="F5506" s="103">
        <v>677609</v>
      </c>
      <c r="G5506" s="103">
        <v>5</v>
      </c>
      <c r="H5506" t="s">
        <v>1078</v>
      </c>
      <c r="I5506" s="103"/>
    </row>
    <row r="5507" spans="1:9" x14ac:dyDescent="0.3">
      <c r="A5507" t="s">
        <v>6627</v>
      </c>
      <c r="B5507" t="s">
        <v>51</v>
      </c>
      <c r="C5507" t="s">
        <v>4353</v>
      </c>
      <c r="D5507" t="s">
        <v>5064</v>
      </c>
      <c r="E5507" s="103">
        <v>1.0752963184265416E-2</v>
      </c>
      <c r="F5507" s="103">
        <v>677609</v>
      </c>
      <c r="G5507" s="103">
        <v>5</v>
      </c>
      <c r="H5507" t="s">
        <v>1078</v>
      </c>
      <c r="I5507" s="103"/>
    </row>
    <row r="5508" spans="1:9" x14ac:dyDescent="0.3">
      <c r="A5508" t="s">
        <v>6628</v>
      </c>
      <c r="B5508" t="s">
        <v>51</v>
      </c>
      <c r="C5508" t="s">
        <v>4353</v>
      </c>
      <c r="D5508" t="s">
        <v>5065</v>
      </c>
      <c r="E5508" s="103">
        <v>1.0443752904125244E-2</v>
      </c>
      <c r="F5508" s="103">
        <v>677609</v>
      </c>
      <c r="G5508" s="103">
        <v>5</v>
      </c>
      <c r="H5508" t="s">
        <v>1078</v>
      </c>
      <c r="I5508" s="103"/>
    </row>
    <row r="5509" spans="1:9" x14ac:dyDescent="0.3">
      <c r="A5509" t="s">
        <v>6629</v>
      </c>
      <c r="B5509" t="s">
        <v>51</v>
      </c>
      <c r="C5509" t="s">
        <v>4353</v>
      </c>
      <c r="D5509" t="s">
        <v>5066</v>
      </c>
      <c r="E5509" s="103">
        <v>1.0594316480647004E-2</v>
      </c>
      <c r="F5509" s="103">
        <v>677609</v>
      </c>
      <c r="G5509" s="103">
        <v>5</v>
      </c>
      <c r="H5509" t="s">
        <v>1078</v>
      </c>
      <c r="I5509" s="103"/>
    </row>
    <row r="5510" spans="1:9" x14ac:dyDescent="0.3">
      <c r="A5510" t="s">
        <v>4677</v>
      </c>
      <c r="B5510" t="s">
        <v>51</v>
      </c>
      <c r="C5510" t="s">
        <v>4353</v>
      </c>
      <c r="D5510" t="s">
        <v>42</v>
      </c>
      <c r="E5510" s="103">
        <v>1.0643720564571852E-2</v>
      </c>
      <c r="F5510" s="103">
        <v>677609</v>
      </c>
      <c r="G5510" s="103">
        <v>5</v>
      </c>
      <c r="H5510" t="s">
        <v>1078</v>
      </c>
      <c r="I5510" s="103"/>
    </row>
    <row r="5511" spans="1:9" x14ac:dyDescent="0.3">
      <c r="A5511" t="s">
        <v>4678</v>
      </c>
      <c r="B5511" t="s">
        <v>51</v>
      </c>
      <c r="C5511" t="s">
        <v>4353</v>
      </c>
      <c r="D5511" t="s">
        <v>1763</v>
      </c>
      <c r="E5511" s="103">
        <v>1.1060897925035115E-2</v>
      </c>
      <c r="F5511" s="103">
        <v>677609</v>
      </c>
      <c r="G5511" s="103">
        <v>5</v>
      </c>
      <c r="H5511" t="s">
        <v>1078</v>
      </c>
      <c r="I5511" s="103"/>
    </row>
    <row r="5512" spans="1:9" x14ac:dyDescent="0.3">
      <c r="A5512" t="s">
        <v>4679</v>
      </c>
      <c r="B5512" t="s">
        <v>51</v>
      </c>
      <c r="C5512" t="s">
        <v>4353</v>
      </c>
      <c r="D5512" t="s">
        <v>1764</v>
      </c>
      <c r="E5512" s="103">
        <v>5.1831785316592055E-3</v>
      </c>
      <c r="F5512" s="103">
        <v>677609</v>
      </c>
      <c r="G5512" s="103">
        <v>5</v>
      </c>
      <c r="H5512" t="s">
        <v>1078</v>
      </c>
      <c r="I5512" s="103"/>
    </row>
    <row r="5513" spans="1:9" x14ac:dyDescent="0.3">
      <c r="A5513" t="s">
        <v>4680</v>
      </c>
      <c r="B5513" t="s">
        <v>51</v>
      </c>
      <c r="C5513" t="s">
        <v>4353</v>
      </c>
      <c r="D5513" t="s">
        <v>340</v>
      </c>
      <c r="E5513" s="103">
        <v>1.023774855334569E-2</v>
      </c>
      <c r="F5513" s="103">
        <v>677609</v>
      </c>
      <c r="G5513" s="103">
        <v>5</v>
      </c>
      <c r="H5513" t="s">
        <v>1078</v>
      </c>
      <c r="I5513" s="103"/>
    </row>
    <row r="5514" spans="1:9" x14ac:dyDescent="0.3">
      <c r="A5514" t="s">
        <v>4681</v>
      </c>
      <c r="B5514" t="s">
        <v>51</v>
      </c>
      <c r="C5514" t="s">
        <v>4353</v>
      </c>
      <c r="D5514" t="s">
        <v>777</v>
      </c>
      <c r="E5514" s="103">
        <v>1.3525733335226943E-2</v>
      </c>
      <c r="F5514" s="103">
        <v>677609</v>
      </c>
      <c r="G5514" s="103">
        <v>5</v>
      </c>
      <c r="H5514" t="s">
        <v>1078</v>
      </c>
      <c r="I5514" s="103"/>
    </row>
    <row r="5515" spans="1:9" x14ac:dyDescent="0.3">
      <c r="A5515" t="s">
        <v>4682</v>
      </c>
      <c r="B5515" t="s">
        <v>51</v>
      </c>
      <c r="C5515" t="s">
        <v>4353</v>
      </c>
      <c r="D5515" t="s">
        <v>776</v>
      </c>
      <c r="E5515" s="103">
        <v>3.4669860330157155E-2</v>
      </c>
      <c r="F5515" s="103">
        <v>677609</v>
      </c>
      <c r="G5515" s="103">
        <v>5</v>
      </c>
      <c r="H5515" t="s">
        <v>1078</v>
      </c>
      <c r="I5515" s="103"/>
    </row>
    <row r="5516" spans="1:9" x14ac:dyDescent="0.3">
      <c r="A5516" t="s">
        <v>7533</v>
      </c>
      <c r="B5516" t="s">
        <v>47</v>
      </c>
      <c r="C5516" t="s">
        <v>7386</v>
      </c>
      <c r="D5516" t="s">
        <v>54</v>
      </c>
      <c r="E5516" s="103">
        <v>32876</v>
      </c>
      <c r="F5516" s="103">
        <v>677609</v>
      </c>
      <c r="G5516" s="103">
        <v>5</v>
      </c>
      <c r="H5516" t="s">
        <v>54</v>
      </c>
      <c r="I5516" s="103"/>
    </row>
    <row r="5517" spans="1:9" x14ac:dyDescent="0.3">
      <c r="A5517" t="s">
        <v>7534</v>
      </c>
      <c r="B5517" t="s">
        <v>48</v>
      </c>
      <c r="C5517" t="s">
        <v>7386</v>
      </c>
      <c r="D5517" t="s">
        <v>54</v>
      </c>
      <c r="E5517" s="103">
        <v>124881372.7331543</v>
      </c>
      <c r="F5517" s="103">
        <v>677609</v>
      </c>
      <c r="G5517" s="103">
        <v>5</v>
      </c>
      <c r="H5517" t="s">
        <v>54</v>
      </c>
      <c r="I5517" s="103"/>
    </row>
    <row r="5518" spans="1:9" x14ac:dyDescent="0.3">
      <c r="A5518" t="s">
        <v>7535</v>
      </c>
      <c r="B5518" t="s">
        <v>49</v>
      </c>
      <c r="C5518" t="s">
        <v>7386</v>
      </c>
      <c r="D5518" t="s">
        <v>54</v>
      </c>
      <c r="E5518" s="103">
        <v>4.8517655462073261E-2</v>
      </c>
      <c r="F5518" s="103">
        <v>677609</v>
      </c>
      <c r="G5518" s="103">
        <v>5</v>
      </c>
      <c r="H5518" t="s">
        <v>54</v>
      </c>
      <c r="I5518" s="103"/>
    </row>
    <row r="5519" spans="1:9" x14ac:dyDescent="0.3">
      <c r="A5519" t="s">
        <v>7536</v>
      </c>
      <c r="B5519" t="s">
        <v>50</v>
      </c>
      <c r="C5519" t="s">
        <v>7386</v>
      </c>
      <c r="D5519" t="s">
        <v>54</v>
      </c>
      <c r="E5519" s="103">
        <v>184.29709867069991</v>
      </c>
      <c r="F5519" s="103">
        <v>677609</v>
      </c>
      <c r="G5519" s="103">
        <v>5</v>
      </c>
      <c r="H5519" t="s">
        <v>54</v>
      </c>
      <c r="I5519" s="103"/>
    </row>
    <row r="5520" spans="1:9" x14ac:dyDescent="0.3">
      <c r="A5520" t="s">
        <v>7537</v>
      </c>
      <c r="B5520" t="s">
        <v>51</v>
      </c>
      <c r="C5520" t="s">
        <v>7386</v>
      </c>
      <c r="D5520" t="s">
        <v>40</v>
      </c>
      <c r="E5520" s="103">
        <v>4.8669742335702218E-3</v>
      </c>
      <c r="F5520" s="103">
        <v>677609</v>
      </c>
      <c r="G5520" s="103">
        <v>5</v>
      </c>
      <c r="H5520" t="s">
        <v>1078</v>
      </c>
      <c r="I5520" s="103"/>
    </row>
    <row r="5521" spans="1:9" x14ac:dyDescent="0.3">
      <c r="A5521" t="s">
        <v>7538</v>
      </c>
      <c r="B5521" t="s">
        <v>51</v>
      </c>
      <c r="C5521" t="s">
        <v>7386</v>
      </c>
      <c r="D5521" t="s">
        <v>5064</v>
      </c>
      <c r="E5521" s="103">
        <v>4.8983807111390556E-3</v>
      </c>
      <c r="F5521" s="103">
        <v>677609</v>
      </c>
      <c r="G5521" s="103">
        <v>5</v>
      </c>
      <c r="H5521" t="s">
        <v>1078</v>
      </c>
      <c r="I5521" s="103"/>
    </row>
    <row r="5522" spans="1:9" x14ac:dyDescent="0.3">
      <c r="A5522" t="s">
        <v>7539</v>
      </c>
      <c r="B5522" t="s">
        <v>51</v>
      </c>
      <c r="C5522" t="s">
        <v>7386</v>
      </c>
      <c r="D5522" t="s">
        <v>5065</v>
      </c>
      <c r="E5522" s="103">
        <v>4.8669742335702218E-3</v>
      </c>
      <c r="F5522" s="103">
        <v>677609</v>
      </c>
      <c r="G5522" s="103">
        <v>5</v>
      </c>
      <c r="H5522" t="s">
        <v>1078</v>
      </c>
      <c r="I5522" s="103"/>
    </row>
    <row r="5523" spans="1:9" x14ac:dyDescent="0.3">
      <c r="A5523" t="s">
        <v>7540</v>
      </c>
      <c r="B5523" t="s">
        <v>51</v>
      </c>
      <c r="C5523" t="s">
        <v>7386</v>
      </c>
      <c r="D5523" t="s">
        <v>5066</v>
      </c>
      <c r="E5523" s="103">
        <v>4.8679073035158326E-3</v>
      </c>
      <c r="F5523" s="103">
        <v>677609</v>
      </c>
      <c r="G5523" s="103">
        <v>5</v>
      </c>
      <c r="H5523" t="s">
        <v>1078</v>
      </c>
      <c r="I5523" s="103"/>
    </row>
    <row r="5524" spans="1:9" x14ac:dyDescent="0.3">
      <c r="A5524" t="s">
        <v>7541</v>
      </c>
      <c r="B5524" t="s">
        <v>51</v>
      </c>
      <c r="C5524" t="s">
        <v>7386</v>
      </c>
      <c r="D5524" t="s">
        <v>42</v>
      </c>
      <c r="E5524" s="103">
        <v>4.8309336066994033E-3</v>
      </c>
      <c r="F5524" s="103">
        <v>677609</v>
      </c>
      <c r="G5524" s="103">
        <v>5</v>
      </c>
      <c r="H5524" t="s">
        <v>1078</v>
      </c>
      <c r="I5524" s="103"/>
    </row>
    <row r="5525" spans="1:9" x14ac:dyDescent="0.3">
      <c r="A5525" t="s">
        <v>7542</v>
      </c>
      <c r="B5525" t="s">
        <v>51</v>
      </c>
      <c r="C5525" t="s">
        <v>7386</v>
      </c>
      <c r="D5525" t="s">
        <v>1763</v>
      </c>
      <c r="E5525" s="103">
        <v>5.1557776802466536E-3</v>
      </c>
      <c r="F5525" s="103">
        <v>677609</v>
      </c>
      <c r="G5525" s="103">
        <v>5</v>
      </c>
      <c r="H5525" t="s">
        <v>1078</v>
      </c>
      <c r="I5525" s="103"/>
    </row>
    <row r="5526" spans="1:9" x14ac:dyDescent="0.3">
      <c r="A5526" t="s">
        <v>7543</v>
      </c>
      <c r="B5526" t="s">
        <v>51</v>
      </c>
      <c r="C5526" t="s">
        <v>7386</v>
      </c>
      <c r="D5526" t="s">
        <v>1764</v>
      </c>
      <c r="E5526" s="103">
        <v>2.5333304048241619E-3</v>
      </c>
      <c r="F5526" s="103">
        <v>677609</v>
      </c>
      <c r="G5526" s="103">
        <v>5</v>
      </c>
      <c r="H5526" t="s">
        <v>1078</v>
      </c>
      <c r="I5526" s="103"/>
    </row>
    <row r="5527" spans="1:9" x14ac:dyDescent="0.3">
      <c r="A5527" t="s">
        <v>7544</v>
      </c>
      <c r="B5527" t="s">
        <v>51</v>
      </c>
      <c r="C5527" t="s">
        <v>7386</v>
      </c>
      <c r="D5527" t="s">
        <v>340</v>
      </c>
      <c r="E5527" s="103">
        <v>4.8110043661022169E-3</v>
      </c>
      <c r="F5527" s="103">
        <v>677609</v>
      </c>
      <c r="G5527" s="103">
        <v>5</v>
      </c>
      <c r="H5527" t="s">
        <v>1078</v>
      </c>
      <c r="I5527" s="103"/>
    </row>
    <row r="5528" spans="1:9" x14ac:dyDescent="0.3">
      <c r="A5528" t="s">
        <v>7545</v>
      </c>
      <c r="B5528" t="s">
        <v>51</v>
      </c>
      <c r="C5528" t="s">
        <v>7386</v>
      </c>
      <c r="D5528" t="s">
        <v>777</v>
      </c>
      <c r="E5528" s="103">
        <v>7.4514454332138113E-3</v>
      </c>
      <c r="F5528" s="103">
        <v>677609</v>
      </c>
      <c r="G5528" s="103">
        <v>5</v>
      </c>
      <c r="H5528" t="s">
        <v>1078</v>
      </c>
      <c r="I5528" s="103"/>
    </row>
    <row r="5529" spans="1:9" x14ac:dyDescent="0.3">
      <c r="A5529" t="s">
        <v>7546</v>
      </c>
      <c r="B5529" t="s">
        <v>51</v>
      </c>
      <c r="C5529" t="s">
        <v>7386</v>
      </c>
      <c r="D5529" t="s">
        <v>776</v>
      </c>
      <c r="E5529" s="103">
        <v>1.7042358691119353E-2</v>
      </c>
      <c r="F5529" s="103">
        <v>677609</v>
      </c>
      <c r="G5529" s="103">
        <v>5</v>
      </c>
      <c r="H5529" t="s">
        <v>1078</v>
      </c>
      <c r="I5529" s="103"/>
    </row>
    <row r="5530" spans="1:9" x14ac:dyDescent="0.3">
      <c r="A5530" t="s">
        <v>200</v>
      </c>
      <c r="B5530" t="s">
        <v>47</v>
      </c>
      <c r="C5530" t="s">
        <v>35</v>
      </c>
      <c r="D5530" t="s">
        <v>54</v>
      </c>
      <c r="E5530" s="103">
        <v>0</v>
      </c>
      <c r="F5530" s="103">
        <v>679225</v>
      </c>
      <c r="G5530" s="103">
        <v>6</v>
      </c>
      <c r="H5530" t="s">
        <v>54</v>
      </c>
      <c r="I5530" s="103"/>
    </row>
    <row r="5531" spans="1:9" x14ac:dyDescent="0.3">
      <c r="A5531" t="s">
        <v>201</v>
      </c>
      <c r="B5531" t="s">
        <v>48</v>
      </c>
      <c r="C5531" t="s">
        <v>35</v>
      </c>
      <c r="D5531" t="s">
        <v>54</v>
      </c>
      <c r="E5531" s="103">
        <v>0</v>
      </c>
      <c r="F5531" s="103">
        <v>679225</v>
      </c>
      <c r="G5531" s="103">
        <v>6</v>
      </c>
      <c r="H5531" t="s">
        <v>54</v>
      </c>
      <c r="I5531" s="103"/>
    </row>
    <row r="5532" spans="1:9" x14ac:dyDescent="0.3">
      <c r="A5532" t="s">
        <v>202</v>
      </c>
      <c r="B5532" t="s">
        <v>49</v>
      </c>
      <c r="C5532" t="s">
        <v>35</v>
      </c>
      <c r="D5532" t="s">
        <v>54</v>
      </c>
      <c r="E5532" s="103">
        <v>0</v>
      </c>
      <c r="F5532" s="103">
        <v>679225</v>
      </c>
      <c r="G5532" s="103">
        <v>6</v>
      </c>
      <c r="H5532" t="s">
        <v>54</v>
      </c>
      <c r="I5532" s="103"/>
    </row>
    <row r="5533" spans="1:9" x14ac:dyDescent="0.3">
      <c r="A5533" t="s">
        <v>203</v>
      </c>
      <c r="B5533" t="s">
        <v>50</v>
      </c>
      <c r="C5533" t="s">
        <v>35</v>
      </c>
      <c r="D5533" t="s">
        <v>54</v>
      </c>
      <c r="E5533" s="103">
        <v>0</v>
      </c>
      <c r="F5533" s="103">
        <v>679225</v>
      </c>
      <c r="G5533" s="103">
        <v>6</v>
      </c>
      <c r="H5533" t="s">
        <v>54</v>
      </c>
      <c r="I5533" s="103"/>
    </row>
    <row r="5534" spans="1:9" x14ac:dyDescent="0.3">
      <c r="A5534" t="s">
        <v>4998</v>
      </c>
      <c r="B5534" t="s">
        <v>47</v>
      </c>
      <c r="C5534" t="s">
        <v>4868</v>
      </c>
      <c r="D5534" t="s">
        <v>54</v>
      </c>
      <c r="E5534" s="103">
        <v>77947</v>
      </c>
      <c r="F5534" s="103">
        <v>679225</v>
      </c>
      <c r="G5534" s="103">
        <v>6</v>
      </c>
      <c r="H5534" t="s">
        <v>54</v>
      </c>
      <c r="I5534" s="103"/>
    </row>
    <row r="5535" spans="1:9" x14ac:dyDescent="0.3">
      <c r="A5535" t="s">
        <v>4999</v>
      </c>
      <c r="B5535" t="s">
        <v>48</v>
      </c>
      <c r="C5535" t="s">
        <v>4868</v>
      </c>
      <c r="D5535" t="s">
        <v>54</v>
      </c>
      <c r="E5535" s="103">
        <v>680662724.55047607</v>
      </c>
      <c r="F5535" s="103">
        <v>679225</v>
      </c>
      <c r="G5535" s="103">
        <v>6</v>
      </c>
      <c r="H5535" t="s">
        <v>54</v>
      </c>
      <c r="I5535" s="103"/>
    </row>
    <row r="5536" spans="1:9" x14ac:dyDescent="0.3">
      <c r="A5536" t="s">
        <v>5000</v>
      </c>
      <c r="B5536" t="s">
        <v>49</v>
      </c>
      <c r="C5536" t="s">
        <v>4868</v>
      </c>
      <c r="D5536" t="s">
        <v>54</v>
      </c>
      <c r="E5536" s="103">
        <v>0.11475873237881409</v>
      </c>
      <c r="F5536" s="103">
        <v>679225</v>
      </c>
      <c r="G5536" s="103">
        <v>6</v>
      </c>
      <c r="H5536" t="s">
        <v>54</v>
      </c>
      <c r="I5536" s="103"/>
    </row>
    <row r="5537" spans="1:9" x14ac:dyDescent="0.3">
      <c r="A5537" t="s">
        <v>5001</v>
      </c>
      <c r="B5537" t="s">
        <v>50</v>
      </c>
      <c r="C5537" t="s">
        <v>4868</v>
      </c>
      <c r="D5537" t="s">
        <v>54</v>
      </c>
      <c r="E5537" s="103">
        <v>1002.1167132400545</v>
      </c>
      <c r="F5537" s="103">
        <v>679225</v>
      </c>
      <c r="G5537" s="103">
        <v>6</v>
      </c>
      <c r="H5537" t="s">
        <v>54</v>
      </c>
      <c r="I5537" s="103"/>
    </row>
    <row r="5538" spans="1:9" x14ac:dyDescent="0.3">
      <c r="A5538" t="s">
        <v>5002</v>
      </c>
      <c r="B5538" t="s">
        <v>51</v>
      </c>
      <c r="C5538" t="s">
        <v>4868</v>
      </c>
      <c r="D5538" t="s">
        <v>40</v>
      </c>
      <c r="E5538" s="103">
        <v>8.9411919396296252E-3</v>
      </c>
      <c r="F5538" s="103">
        <v>679225</v>
      </c>
      <c r="G5538" s="103">
        <v>6</v>
      </c>
      <c r="H5538" t="s">
        <v>1078</v>
      </c>
      <c r="I5538" s="103"/>
    </row>
    <row r="5539" spans="1:9" x14ac:dyDescent="0.3">
      <c r="A5539" t="s">
        <v>6852</v>
      </c>
      <c r="B5539" t="s">
        <v>51</v>
      </c>
      <c r="C5539" t="s">
        <v>4868</v>
      </c>
      <c r="D5539" t="s">
        <v>5064</v>
      </c>
      <c r="E5539" s="103">
        <v>9.1518200548701047E-3</v>
      </c>
      <c r="F5539" s="103">
        <v>679225</v>
      </c>
      <c r="G5539" s="103">
        <v>6</v>
      </c>
      <c r="H5539" t="s">
        <v>1078</v>
      </c>
      <c r="I5539" s="103"/>
    </row>
    <row r="5540" spans="1:9" x14ac:dyDescent="0.3">
      <c r="A5540" t="s">
        <v>6853</v>
      </c>
      <c r="B5540" t="s">
        <v>51</v>
      </c>
      <c r="C5540" t="s">
        <v>4868</v>
      </c>
      <c r="D5540" t="s">
        <v>5065</v>
      </c>
      <c r="E5540" s="103">
        <v>8.9411919396296252E-3</v>
      </c>
      <c r="F5540" s="103">
        <v>679225</v>
      </c>
      <c r="G5540" s="103">
        <v>6</v>
      </c>
      <c r="H5540" t="s">
        <v>1078</v>
      </c>
      <c r="I5540" s="103"/>
    </row>
    <row r="5541" spans="1:9" x14ac:dyDescent="0.3">
      <c r="A5541" t="s">
        <v>6854</v>
      </c>
      <c r="B5541" t="s">
        <v>51</v>
      </c>
      <c r="C5541" t="s">
        <v>4868</v>
      </c>
      <c r="D5541" t="s">
        <v>5066</v>
      </c>
      <c r="E5541" s="103">
        <v>9.0125853215079401E-3</v>
      </c>
      <c r="F5541" s="103">
        <v>679225</v>
      </c>
      <c r="G5541" s="103">
        <v>6</v>
      </c>
      <c r="H5541" t="s">
        <v>1078</v>
      </c>
      <c r="I5541" s="103"/>
    </row>
    <row r="5542" spans="1:9" x14ac:dyDescent="0.3">
      <c r="A5542" t="s">
        <v>5003</v>
      </c>
      <c r="B5542" t="s">
        <v>51</v>
      </c>
      <c r="C5542" t="s">
        <v>4868</v>
      </c>
      <c r="D5542" t="s">
        <v>42</v>
      </c>
      <c r="E5542" s="103">
        <v>9.0586695451448044E-3</v>
      </c>
      <c r="F5542" s="103">
        <v>679225</v>
      </c>
      <c r="G5542" s="103">
        <v>6</v>
      </c>
      <c r="H5542" t="s">
        <v>1078</v>
      </c>
      <c r="I5542" s="103"/>
    </row>
    <row r="5543" spans="1:9" x14ac:dyDescent="0.3">
      <c r="A5543" t="s">
        <v>5004</v>
      </c>
      <c r="B5543" t="s">
        <v>51</v>
      </c>
      <c r="C5543" t="s">
        <v>4868</v>
      </c>
      <c r="D5543" t="s">
        <v>1763</v>
      </c>
      <c r="E5543" s="103">
        <v>9.5375165139323995E-3</v>
      </c>
      <c r="F5543" s="103">
        <v>679225</v>
      </c>
      <c r="G5543" s="103">
        <v>6</v>
      </c>
      <c r="H5543" t="s">
        <v>1078</v>
      </c>
      <c r="I5543" s="103"/>
    </row>
    <row r="5544" spans="1:9" x14ac:dyDescent="0.3">
      <c r="A5544" t="s">
        <v>5005</v>
      </c>
      <c r="B5544" t="s">
        <v>51</v>
      </c>
      <c r="C5544" t="s">
        <v>4868</v>
      </c>
      <c r="D5544" t="s">
        <v>1764</v>
      </c>
      <c r="E5544" s="103">
        <v>5.3100682696357896E-3</v>
      </c>
      <c r="F5544" s="103">
        <v>679225</v>
      </c>
      <c r="G5544" s="103">
        <v>6</v>
      </c>
      <c r="H5544" t="s">
        <v>1078</v>
      </c>
      <c r="I5544" s="103"/>
    </row>
    <row r="5545" spans="1:9" x14ac:dyDescent="0.3">
      <c r="A5545" t="s">
        <v>5006</v>
      </c>
      <c r="B5545" t="s">
        <v>51</v>
      </c>
      <c r="C5545" t="s">
        <v>4868</v>
      </c>
      <c r="D5545" t="s">
        <v>340</v>
      </c>
      <c r="E5545" s="103">
        <v>8.8672932326454845E-3</v>
      </c>
      <c r="F5545" s="103">
        <v>679225</v>
      </c>
      <c r="G5545" s="103">
        <v>6</v>
      </c>
      <c r="H5545" t="s">
        <v>1078</v>
      </c>
      <c r="I5545" s="103"/>
    </row>
    <row r="5546" spans="1:9" x14ac:dyDescent="0.3">
      <c r="A5546" t="s">
        <v>5007</v>
      </c>
      <c r="B5546" t="s">
        <v>51</v>
      </c>
      <c r="C5546" t="s">
        <v>4868</v>
      </c>
      <c r="D5546" t="s">
        <v>777</v>
      </c>
      <c r="E5546" s="103">
        <v>1.4505196011484162E-2</v>
      </c>
      <c r="F5546" s="103">
        <v>679225</v>
      </c>
      <c r="G5546" s="103">
        <v>6</v>
      </c>
      <c r="H5546" t="s">
        <v>1078</v>
      </c>
      <c r="I5546" s="103"/>
    </row>
    <row r="5547" spans="1:9" x14ac:dyDescent="0.3">
      <c r="A5547" t="s">
        <v>5008</v>
      </c>
      <c r="B5547" t="s">
        <v>51</v>
      </c>
      <c r="C5547" t="s">
        <v>4868</v>
      </c>
      <c r="D5547" t="s">
        <v>776</v>
      </c>
      <c r="E5547" s="103">
        <v>3.7551589737701695E-2</v>
      </c>
      <c r="F5547" s="103">
        <v>679225</v>
      </c>
      <c r="G5547" s="103">
        <v>6</v>
      </c>
      <c r="H5547" t="s">
        <v>1078</v>
      </c>
      <c r="I5547" s="103"/>
    </row>
    <row r="5548" spans="1:9" x14ac:dyDescent="0.3">
      <c r="A5548" t="s">
        <v>210</v>
      </c>
      <c r="B5548" t="s">
        <v>47</v>
      </c>
      <c r="C5548" t="s">
        <v>36</v>
      </c>
      <c r="D5548" t="s">
        <v>54</v>
      </c>
      <c r="E5548" s="103">
        <v>20884</v>
      </c>
      <c r="F5548" s="103">
        <v>679225</v>
      </c>
      <c r="G5548" s="103">
        <v>6</v>
      </c>
      <c r="H5548" t="s">
        <v>54</v>
      </c>
      <c r="I5548" s="103"/>
    </row>
    <row r="5549" spans="1:9" x14ac:dyDescent="0.3">
      <c r="A5549" t="s">
        <v>211</v>
      </c>
      <c r="B5549" t="s">
        <v>48</v>
      </c>
      <c r="C5549" t="s">
        <v>36</v>
      </c>
      <c r="D5549" t="s">
        <v>54</v>
      </c>
      <c r="E5549" s="103">
        <v>843537759.43099999</v>
      </c>
      <c r="F5549" s="103">
        <v>679225</v>
      </c>
      <c r="G5549" s="103">
        <v>6</v>
      </c>
      <c r="H5549" t="s">
        <v>54</v>
      </c>
      <c r="I5549" s="103"/>
    </row>
    <row r="5550" spans="1:9" x14ac:dyDescent="0.3">
      <c r="A5550" t="s">
        <v>212</v>
      </c>
      <c r="B5550" t="s">
        <v>49</v>
      </c>
      <c r="C5550" t="s">
        <v>36</v>
      </c>
      <c r="D5550" t="s">
        <v>54</v>
      </c>
      <c r="E5550" s="103">
        <v>3.0746807022709707E-2</v>
      </c>
      <c r="F5550" s="103">
        <v>679225</v>
      </c>
      <c r="G5550" s="103">
        <v>6</v>
      </c>
      <c r="H5550" t="s">
        <v>54</v>
      </c>
      <c r="I5550" s="103"/>
    </row>
    <row r="5551" spans="1:9" x14ac:dyDescent="0.3">
      <c r="A5551" t="s">
        <v>213</v>
      </c>
      <c r="B5551" t="s">
        <v>50</v>
      </c>
      <c r="C5551" t="s">
        <v>36</v>
      </c>
      <c r="D5551" t="s">
        <v>54</v>
      </c>
      <c r="E5551" s="103">
        <v>1241.9121195936546</v>
      </c>
      <c r="F5551" s="103">
        <v>679225</v>
      </c>
      <c r="G5551" s="103">
        <v>6</v>
      </c>
      <c r="H5551" t="s">
        <v>54</v>
      </c>
      <c r="I5551" s="103"/>
    </row>
    <row r="5552" spans="1:9" x14ac:dyDescent="0.3">
      <c r="A5552" t="s">
        <v>1436</v>
      </c>
      <c r="B5552" t="s">
        <v>51</v>
      </c>
      <c r="C5552" t="s">
        <v>36</v>
      </c>
      <c r="D5552" t="s">
        <v>40</v>
      </c>
      <c r="E5552" s="103">
        <v>4.293387611472603E-2</v>
      </c>
      <c r="F5552" s="103">
        <v>679225</v>
      </c>
      <c r="G5552" s="103">
        <v>6</v>
      </c>
      <c r="H5552" t="s">
        <v>1078</v>
      </c>
      <c r="I5552" s="103"/>
    </row>
    <row r="5553" spans="1:9" x14ac:dyDescent="0.3">
      <c r="A5553" t="s">
        <v>6747</v>
      </c>
      <c r="B5553" t="s">
        <v>51</v>
      </c>
      <c r="C5553" t="s">
        <v>36</v>
      </c>
      <c r="D5553" t="s">
        <v>5064</v>
      </c>
      <c r="E5553" s="103">
        <v>4.3019593900879914E-2</v>
      </c>
      <c r="F5553" s="103">
        <v>679225</v>
      </c>
      <c r="G5553" s="103">
        <v>6</v>
      </c>
      <c r="H5553" t="s">
        <v>1078</v>
      </c>
      <c r="I5553" s="103"/>
    </row>
    <row r="5554" spans="1:9" x14ac:dyDescent="0.3">
      <c r="A5554" t="s">
        <v>6748</v>
      </c>
      <c r="B5554" t="s">
        <v>51</v>
      </c>
      <c r="C5554" t="s">
        <v>36</v>
      </c>
      <c r="D5554" t="s">
        <v>5065</v>
      </c>
      <c r="E5554" s="103">
        <v>4.293387611472603E-2</v>
      </c>
      <c r="F5554" s="103">
        <v>679225</v>
      </c>
      <c r="G5554" s="103">
        <v>6</v>
      </c>
      <c r="H5554" t="s">
        <v>1078</v>
      </c>
      <c r="I5554" s="103"/>
    </row>
    <row r="5555" spans="1:9" x14ac:dyDescent="0.3">
      <c r="A5555" t="s">
        <v>6749</v>
      </c>
      <c r="B5555" t="s">
        <v>51</v>
      </c>
      <c r="C5555" t="s">
        <v>36</v>
      </c>
      <c r="D5555" t="s">
        <v>5066</v>
      </c>
      <c r="E5555" s="103">
        <v>4.2953426215311341E-2</v>
      </c>
      <c r="F5555" s="103">
        <v>679225</v>
      </c>
      <c r="G5555" s="103">
        <v>6</v>
      </c>
      <c r="H5555" t="s">
        <v>1078</v>
      </c>
      <c r="I5555" s="103"/>
    </row>
    <row r="5556" spans="1:9" x14ac:dyDescent="0.3">
      <c r="A5556" t="s">
        <v>1437</v>
      </c>
      <c r="B5556" t="s">
        <v>51</v>
      </c>
      <c r="C5556" t="s">
        <v>36</v>
      </c>
      <c r="D5556" t="s">
        <v>42</v>
      </c>
      <c r="E5556" s="103">
        <v>4.2465250457272855E-2</v>
      </c>
      <c r="F5556" s="103">
        <v>679225</v>
      </c>
      <c r="G5556" s="103">
        <v>6</v>
      </c>
      <c r="H5556" t="s">
        <v>1078</v>
      </c>
      <c r="I5556" s="103"/>
    </row>
    <row r="5557" spans="1:9" x14ac:dyDescent="0.3">
      <c r="A5557" t="s">
        <v>2389</v>
      </c>
      <c r="B5557" t="s">
        <v>51</v>
      </c>
      <c r="C5557" t="s">
        <v>36</v>
      </c>
      <c r="D5557" t="s">
        <v>1763</v>
      </c>
      <c r="E5557" s="103">
        <v>4.4364135550910594E-2</v>
      </c>
      <c r="F5557" s="103">
        <v>679225</v>
      </c>
      <c r="G5557" s="103">
        <v>6</v>
      </c>
      <c r="H5557" t="s">
        <v>1078</v>
      </c>
      <c r="I5557" s="103"/>
    </row>
    <row r="5558" spans="1:9" x14ac:dyDescent="0.3">
      <c r="A5558" t="s">
        <v>2390</v>
      </c>
      <c r="B5558" t="s">
        <v>51</v>
      </c>
      <c r="C5558" t="s">
        <v>36</v>
      </c>
      <c r="D5558" t="s">
        <v>1764</v>
      </c>
      <c r="E5558" s="103">
        <v>2.6688085949761738E-2</v>
      </c>
      <c r="F5558" s="103">
        <v>679225</v>
      </c>
      <c r="G5558" s="103">
        <v>6</v>
      </c>
      <c r="H5558" t="s">
        <v>1078</v>
      </c>
      <c r="I5558" s="103"/>
    </row>
    <row r="5559" spans="1:9" x14ac:dyDescent="0.3">
      <c r="A5559" t="s">
        <v>1438</v>
      </c>
      <c r="B5559" t="s">
        <v>51</v>
      </c>
      <c r="C5559" t="s">
        <v>36</v>
      </c>
      <c r="D5559" t="s">
        <v>340</v>
      </c>
      <c r="E5559" s="103">
        <v>3.9979900711703799E-2</v>
      </c>
      <c r="F5559" s="103">
        <v>679225</v>
      </c>
      <c r="G5559" s="103">
        <v>6</v>
      </c>
      <c r="H5559" t="s">
        <v>1078</v>
      </c>
      <c r="I5559" s="103"/>
    </row>
    <row r="5560" spans="1:9" x14ac:dyDescent="0.3">
      <c r="A5560" t="s">
        <v>1439</v>
      </c>
      <c r="B5560" t="s">
        <v>51</v>
      </c>
      <c r="C5560" t="s">
        <v>36</v>
      </c>
      <c r="D5560" t="s">
        <v>777</v>
      </c>
      <c r="E5560" s="103">
        <v>8.2941836353370324E-2</v>
      </c>
      <c r="F5560" s="103">
        <v>679225</v>
      </c>
      <c r="G5560" s="103">
        <v>6</v>
      </c>
      <c r="H5560" t="s">
        <v>1078</v>
      </c>
      <c r="I5560" s="103"/>
    </row>
    <row r="5561" spans="1:9" x14ac:dyDescent="0.3">
      <c r="A5561" t="s">
        <v>1440</v>
      </c>
      <c r="B5561" t="s">
        <v>51</v>
      </c>
      <c r="C5561" t="s">
        <v>36</v>
      </c>
      <c r="D5561" t="s">
        <v>776</v>
      </c>
      <c r="E5561" s="103">
        <v>0.18351585327034231</v>
      </c>
      <c r="F5561" s="103">
        <v>679225</v>
      </c>
      <c r="G5561" s="103">
        <v>6</v>
      </c>
      <c r="H5561" t="s">
        <v>1078</v>
      </c>
      <c r="I5561" s="103"/>
    </row>
    <row r="5562" spans="1:9" x14ac:dyDescent="0.3">
      <c r="A5562" t="s">
        <v>214</v>
      </c>
      <c r="B5562" t="s">
        <v>47</v>
      </c>
      <c r="C5562" t="s">
        <v>37</v>
      </c>
      <c r="D5562" t="s">
        <v>54</v>
      </c>
      <c r="E5562" s="103">
        <v>162294</v>
      </c>
      <c r="F5562" s="103">
        <v>679225</v>
      </c>
      <c r="G5562" s="103">
        <v>6</v>
      </c>
      <c r="H5562" t="s">
        <v>54</v>
      </c>
      <c r="I5562" s="103"/>
    </row>
    <row r="5563" spans="1:9" x14ac:dyDescent="0.3">
      <c r="A5563" t="s">
        <v>215</v>
      </c>
      <c r="B5563" t="s">
        <v>48</v>
      </c>
      <c r="C5563" t="s">
        <v>37</v>
      </c>
      <c r="D5563" t="s">
        <v>54</v>
      </c>
      <c r="E5563" s="103">
        <v>28913563071.691406</v>
      </c>
      <c r="F5563" s="103">
        <v>679225</v>
      </c>
      <c r="G5563" s="103">
        <v>6</v>
      </c>
      <c r="H5563" t="s">
        <v>54</v>
      </c>
      <c r="I5563" s="103"/>
    </row>
    <row r="5564" spans="1:9" x14ac:dyDescent="0.3">
      <c r="A5564" t="s">
        <v>216</v>
      </c>
      <c r="B5564" t="s">
        <v>49</v>
      </c>
      <c r="C5564" t="s">
        <v>37</v>
      </c>
      <c r="D5564" t="s">
        <v>54</v>
      </c>
      <c r="E5564" s="103">
        <v>0.23893996834627701</v>
      </c>
      <c r="F5564" s="103">
        <v>679225</v>
      </c>
      <c r="G5564" s="103">
        <v>6</v>
      </c>
      <c r="H5564" t="s">
        <v>54</v>
      </c>
      <c r="I5564" s="103"/>
    </row>
    <row r="5565" spans="1:9" x14ac:dyDescent="0.3">
      <c r="A5565" t="s">
        <v>217</v>
      </c>
      <c r="B5565" t="s">
        <v>50</v>
      </c>
      <c r="C5565" t="s">
        <v>37</v>
      </c>
      <c r="D5565" t="s">
        <v>54</v>
      </c>
      <c r="E5565" s="103">
        <v>42568.461219318204</v>
      </c>
      <c r="F5565" s="103">
        <v>679225</v>
      </c>
      <c r="G5565" s="103">
        <v>6</v>
      </c>
      <c r="H5565" t="s">
        <v>54</v>
      </c>
      <c r="I5565" s="103"/>
    </row>
    <row r="5566" spans="1:9" x14ac:dyDescent="0.3">
      <c r="A5566" t="s">
        <v>1401</v>
      </c>
      <c r="B5566" t="s">
        <v>51</v>
      </c>
      <c r="C5566" t="s">
        <v>37</v>
      </c>
      <c r="D5566" t="s">
        <v>40</v>
      </c>
      <c r="E5566" s="103">
        <v>0.18841996558239671</v>
      </c>
      <c r="F5566" s="103">
        <v>679225</v>
      </c>
      <c r="G5566" s="103">
        <v>6</v>
      </c>
      <c r="H5566" t="s">
        <v>1078</v>
      </c>
      <c r="I5566" s="103"/>
    </row>
    <row r="5567" spans="1:9" x14ac:dyDescent="0.3">
      <c r="A5567" t="s">
        <v>6750</v>
      </c>
      <c r="B5567" t="s">
        <v>51</v>
      </c>
      <c r="C5567" t="s">
        <v>37</v>
      </c>
      <c r="D5567" t="s">
        <v>5064</v>
      </c>
      <c r="E5567" s="103">
        <v>0.19047137049651422</v>
      </c>
      <c r="F5567" s="103">
        <v>679225</v>
      </c>
      <c r="G5567" s="103">
        <v>6</v>
      </c>
      <c r="H5567" t="s">
        <v>1078</v>
      </c>
      <c r="I5567" s="103"/>
    </row>
    <row r="5568" spans="1:9" x14ac:dyDescent="0.3">
      <c r="A5568" t="s">
        <v>6751</v>
      </c>
      <c r="B5568" t="s">
        <v>51</v>
      </c>
      <c r="C5568" t="s">
        <v>37</v>
      </c>
      <c r="D5568" t="s">
        <v>5065</v>
      </c>
      <c r="E5568" s="103">
        <v>0.18841996558239671</v>
      </c>
      <c r="F5568" s="103">
        <v>679225</v>
      </c>
      <c r="G5568" s="103">
        <v>6</v>
      </c>
      <c r="H5568" t="s">
        <v>1078</v>
      </c>
      <c r="I5568" s="103"/>
    </row>
    <row r="5569" spans="1:9" x14ac:dyDescent="0.3">
      <c r="A5569" t="s">
        <v>6752</v>
      </c>
      <c r="B5569" t="s">
        <v>51</v>
      </c>
      <c r="C5569" t="s">
        <v>37</v>
      </c>
      <c r="D5569" t="s">
        <v>5066</v>
      </c>
      <c r="E5569" s="103">
        <v>0.19016533339167002</v>
      </c>
      <c r="F5569" s="103">
        <v>679225</v>
      </c>
      <c r="G5569" s="103">
        <v>6</v>
      </c>
      <c r="H5569" t="s">
        <v>1078</v>
      </c>
      <c r="I5569" s="103"/>
    </row>
    <row r="5570" spans="1:9" x14ac:dyDescent="0.3">
      <c r="A5570" t="s">
        <v>1402</v>
      </c>
      <c r="B5570" t="s">
        <v>51</v>
      </c>
      <c r="C5570" t="s">
        <v>37</v>
      </c>
      <c r="D5570" t="s">
        <v>42</v>
      </c>
      <c r="E5570" s="103">
        <v>0.18868805616530415</v>
      </c>
      <c r="F5570" s="103">
        <v>679225</v>
      </c>
      <c r="G5570" s="103">
        <v>6</v>
      </c>
      <c r="H5570" t="s">
        <v>1078</v>
      </c>
      <c r="I5570" s="103"/>
    </row>
    <row r="5571" spans="1:9" x14ac:dyDescent="0.3">
      <c r="A5571" t="s">
        <v>2345</v>
      </c>
      <c r="B5571" t="s">
        <v>51</v>
      </c>
      <c r="C5571" t="s">
        <v>37</v>
      </c>
      <c r="D5571" t="s">
        <v>1763</v>
      </c>
      <c r="E5571" s="103">
        <v>0.1991211657272848</v>
      </c>
      <c r="F5571" s="103">
        <v>679225</v>
      </c>
      <c r="G5571" s="103">
        <v>6</v>
      </c>
      <c r="H5571" t="s">
        <v>1078</v>
      </c>
      <c r="I5571" s="103"/>
    </row>
    <row r="5572" spans="1:9" x14ac:dyDescent="0.3">
      <c r="A5572" t="s">
        <v>2346</v>
      </c>
      <c r="B5572" t="s">
        <v>51</v>
      </c>
      <c r="C5572" t="s">
        <v>37</v>
      </c>
      <c r="D5572" t="s">
        <v>1764</v>
      </c>
      <c r="E5572" s="103">
        <v>0.12408407300014211</v>
      </c>
      <c r="F5572" s="103">
        <v>679225</v>
      </c>
      <c r="G5572" s="103">
        <v>6</v>
      </c>
      <c r="H5572" t="s">
        <v>1078</v>
      </c>
      <c r="I5572" s="103"/>
    </row>
    <row r="5573" spans="1:9" x14ac:dyDescent="0.3">
      <c r="A5573" t="s">
        <v>1403</v>
      </c>
      <c r="B5573" t="s">
        <v>51</v>
      </c>
      <c r="C5573" t="s">
        <v>37</v>
      </c>
      <c r="D5573" t="s">
        <v>340</v>
      </c>
      <c r="E5573" s="103">
        <v>0.18051000376722928</v>
      </c>
      <c r="F5573" s="103">
        <v>679225</v>
      </c>
      <c r="G5573" s="103">
        <v>6</v>
      </c>
      <c r="H5573" t="s">
        <v>1078</v>
      </c>
      <c r="I5573" s="103"/>
    </row>
    <row r="5574" spans="1:9" x14ac:dyDescent="0.3">
      <c r="A5574" t="s">
        <v>1404</v>
      </c>
      <c r="B5574" t="s">
        <v>51</v>
      </c>
      <c r="C5574" t="s">
        <v>37</v>
      </c>
      <c r="D5574" t="s">
        <v>777</v>
      </c>
      <c r="E5574" s="103">
        <v>0.32485653935557424</v>
      </c>
      <c r="F5574" s="103">
        <v>679225</v>
      </c>
      <c r="G5574" s="103">
        <v>6</v>
      </c>
      <c r="H5574" t="s">
        <v>1078</v>
      </c>
      <c r="I5574" s="103"/>
    </row>
    <row r="5575" spans="1:9" x14ac:dyDescent="0.3">
      <c r="A5575" t="s">
        <v>1405</v>
      </c>
      <c r="B5575" t="s">
        <v>51</v>
      </c>
      <c r="C5575" t="s">
        <v>37</v>
      </c>
      <c r="D5575" t="s">
        <v>776</v>
      </c>
      <c r="E5575" s="103">
        <v>0.78404205521880022</v>
      </c>
      <c r="F5575" s="103">
        <v>679225</v>
      </c>
      <c r="G5575" s="103">
        <v>6</v>
      </c>
      <c r="H5575" t="s">
        <v>1078</v>
      </c>
      <c r="I5575" s="103"/>
    </row>
    <row r="5576" spans="1:9" x14ac:dyDescent="0.3">
      <c r="A5576" t="s">
        <v>218</v>
      </c>
      <c r="B5576" t="s">
        <v>47</v>
      </c>
      <c r="C5576" t="s">
        <v>38</v>
      </c>
      <c r="D5576" t="s">
        <v>54</v>
      </c>
      <c r="E5576" s="103">
        <v>17767</v>
      </c>
      <c r="F5576" s="103">
        <v>679225</v>
      </c>
      <c r="G5576" s="103">
        <v>6</v>
      </c>
      <c r="H5576" t="s">
        <v>54</v>
      </c>
      <c r="I5576" s="103"/>
    </row>
    <row r="5577" spans="1:9" x14ac:dyDescent="0.3">
      <c r="A5577" t="s">
        <v>219</v>
      </c>
      <c r="B5577" t="s">
        <v>48</v>
      </c>
      <c r="C5577" t="s">
        <v>38</v>
      </c>
      <c r="D5577" t="s">
        <v>54</v>
      </c>
      <c r="E5577" s="103">
        <v>2406920655.1329999</v>
      </c>
      <c r="F5577" s="103">
        <v>679225</v>
      </c>
      <c r="G5577" s="103">
        <v>6</v>
      </c>
      <c r="H5577" t="s">
        <v>54</v>
      </c>
      <c r="I5577" s="103"/>
    </row>
    <row r="5578" spans="1:9" x14ac:dyDescent="0.3">
      <c r="A5578" t="s">
        <v>220</v>
      </c>
      <c r="B5578" t="s">
        <v>49</v>
      </c>
      <c r="C5578" t="s">
        <v>38</v>
      </c>
      <c r="D5578" t="s">
        <v>54</v>
      </c>
      <c r="E5578" s="103">
        <v>2.6157753321800582E-2</v>
      </c>
      <c r="F5578" s="103">
        <v>679225</v>
      </c>
      <c r="G5578" s="103">
        <v>6</v>
      </c>
      <c r="H5578" t="s">
        <v>54</v>
      </c>
      <c r="I5578" s="103"/>
    </row>
    <row r="5579" spans="1:9" x14ac:dyDescent="0.3">
      <c r="A5579" t="s">
        <v>221</v>
      </c>
      <c r="B5579" t="s">
        <v>50</v>
      </c>
      <c r="C5579" t="s">
        <v>38</v>
      </c>
      <c r="D5579" t="s">
        <v>54</v>
      </c>
      <c r="E5579" s="103">
        <v>3543.6278922786996</v>
      </c>
      <c r="F5579" s="103">
        <v>679225</v>
      </c>
      <c r="G5579" s="103">
        <v>6</v>
      </c>
      <c r="H5579" t="s">
        <v>54</v>
      </c>
      <c r="I5579" s="103"/>
    </row>
    <row r="5580" spans="1:9" x14ac:dyDescent="0.3">
      <c r="A5580" t="s">
        <v>1406</v>
      </c>
      <c r="B5580" t="s">
        <v>51</v>
      </c>
      <c r="C5580" t="s">
        <v>38</v>
      </c>
      <c r="D5580" t="s">
        <v>40</v>
      </c>
      <c r="E5580" s="103">
        <v>0.14215910528417197</v>
      </c>
      <c r="F5580" s="103">
        <v>679225</v>
      </c>
      <c r="G5580" s="103">
        <v>6</v>
      </c>
      <c r="H5580" t="s">
        <v>1078</v>
      </c>
      <c r="I5580" s="103"/>
    </row>
    <row r="5581" spans="1:9" x14ac:dyDescent="0.3">
      <c r="A5581" t="s">
        <v>6753</v>
      </c>
      <c r="B5581" t="s">
        <v>51</v>
      </c>
      <c r="C5581" t="s">
        <v>38</v>
      </c>
      <c r="D5581" t="s">
        <v>5064</v>
      </c>
      <c r="E5581" s="103">
        <v>0.14499799514869027</v>
      </c>
      <c r="F5581" s="103">
        <v>679225</v>
      </c>
      <c r="G5581" s="103">
        <v>6</v>
      </c>
      <c r="H5581" t="s">
        <v>1078</v>
      </c>
      <c r="I5581" s="103"/>
    </row>
    <row r="5582" spans="1:9" x14ac:dyDescent="0.3">
      <c r="A5582" t="s">
        <v>6754</v>
      </c>
      <c r="B5582" t="s">
        <v>51</v>
      </c>
      <c r="C5582" t="s">
        <v>38</v>
      </c>
      <c r="D5582" t="s">
        <v>5065</v>
      </c>
      <c r="E5582" s="103">
        <v>0.14215910528417197</v>
      </c>
      <c r="F5582" s="103">
        <v>679225</v>
      </c>
      <c r="G5582" s="103">
        <v>6</v>
      </c>
      <c r="H5582" t="s">
        <v>1078</v>
      </c>
      <c r="I5582" s="103"/>
    </row>
    <row r="5583" spans="1:9" x14ac:dyDescent="0.3">
      <c r="A5583" t="s">
        <v>6755</v>
      </c>
      <c r="B5583" t="s">
        <v>51</v>
      </c>
      <c r="C5583" t="s">
        <v>38</v>
      </c>
      <c r="D5583" t="s">
        <v>5066</v>
      </c>
      <c r="E5583" s="103">
        <v>0.14499799514869027</v>
      </c>
      <c r="F5583" s="103">
        <v>679225</v>
      </c>
      <c r="G5583" s="103">
        <v>6</v>
      </c>
      <c r="H5583" t="s">
        <v>1078</v>
      </c>
      <c r="I5583" s="103"/>
    </row>
    <row r="5584" spans="1:9" x14ac:dyDescent="0.3">
      <c r="A5584" t="s">
        <v>1407</v>
      </c>
      <c r="B5584" t="s">
        <v>51</v>
      </c>
      <c r="C5584" t="s">
        <v>38</v>
      </c>
      <c r="D5584" t="s">
        <v>42</v>
      </c>
      <c r="E5584" s="103">
        <v>0.14434376217443931</v>
      </c>
      <c r="F5584" s="103">
        <v>679225</v>
      </c>
      <c r="G5584" s="103">
        <v>6</v>
      </c>
      <c r="H5584" t="s">
        <v>1078</v>
      </c>
      <c r="I5584" s="103"/>
    </row>
    <row r="5585" spans="1:9" x14ac:dyDescent="0.3">
      <c r="A5585" t="s">
        <v>2347</v>
      </c>
      <c r="B5585" t="s">
        <v>51</v>
      </c>
      <c r="C5585" t="s">
        <v>38</v>
      </c>
      <c r="D5585" t="s">
        <v>1763</v>
      </c>
      <c r="E5585" s="103">
        <v>0.15395477305657729</v>
      </c>
      <c r="F5585" s="103">
        <v>679225</v>
      </c>
      <c r="G5585" s="103">
        <v>6</v>
      </c>
      <c r="H5585" t="s">
        <v>1078</v>
      </c>
      <c r="I5585" s="103"/>
    </row>
    <row r="5586" spans="1:9" x14ac:dyDescent="0.3">
      <c r="A5586" t="s">
        <v>2348</v>
      </c>
      <c r="B5586" t="s">
        <v>51</v>
      </c>
      <c r="C5586" t="s">
        <v>38</v>
      </c>
      <c r="D5586" t="s">
        <v>1764</v>
      </c>
      <c r="E5586" s="103">
        <v>0.1096006429721342</v>
      </c>
      <c r="F5586" s="103">
        <v>679225</v>
      </c>
      <c r="G5586" s="103">
        <v>6</v>
      </c>
      <c r="H5586" t="s">
        <v>1078</v>
      </c>
      <c r="I5586" s="103"/>
    </row>
    <row r="5587" spans="1:9" x14ac:dyDescent="0.3">
      <c r="A5587" t="s">
        <v>1408</v>
      </c>
      <c r="B5587" t="s">
        <v>51</v>
      </c>
      <c r="C5587" t="s">
        <v>38</v>
      </c>
      <c r="D5587" t="s">
        <v>340</v>
      </c>
      <c r="E5587" s="103">
        <v>0.12082134457082162</v>
      </c>
      <c r="F5587" s="103">
        <v>679225</v>
      </c>
      <c r="G5587" s="103">
        <v>6</v>
      </c>
      <c r="H5587" t="s">
        <v>1078</v>
      </c>
      <c r="I5587" s="103"/>
    </row>
    <row r="5588" spans="1:9" x14ac:dyDescent="0.3">
      <c r="A5588" t="s">
        <v>1409</v>
      </c>
      <c r="B5588" t="s">
        <v>51</v>
      </c>
      <c r="C5588" t="s">
        <v>38</v>
      </c>
      <c r="D5588" t="s">
        <v>777</v>
      </c>
      <c r="E5588" s="103">
        <v>0.27548303322228407</v>
      </c>
      <c r="F5588" s="103">
        <v>679225</v>
      </c>
      <c r="G5588" s="103">
        <v>6</v>
      </c>
      <c r="H5588" t="s">
        <v>1078</v>
      </c>
      <c r="I5588" s="103"/>
    </row>
    <row r="5589" spans="1:9" x14ac:dyDescent="0.3">
      <c r="A5589" t="s">
        <v>1410</v>
      </c>
      <c r="B5589" t="s">
        <v>51</v>
      </c>
      <c r="C5589" t="s">
        <v>38</v>
      </c>
      <c r="D5589" t="s">
        <v>776</v>
      </c>
      <c r="E5589" s="103">
        <v>0.61383020698904456</v>
      </c>
      <c r="F5589" s="103">
        <v>679225</v>
      </c>
      <c r="G5589" s="103">
        <v>6</v>
      </c>
      <c r="H5589" t="s">
        <v>1078</v>
      </c>
      <c r="I5589" s="103"/>
    </row>
    <row r="5590" spans="1:9" x14ac:dyDescent="0.3">
      <c r="A5590" t="s">
        <v>222</v>
      </c>
      <c r="B5590" t="s">
        <v>47</v>
      </c>
      <c r="C5590" t="s">
        <v>39</v>
      </c>
      <c r="D5590" t="s">
        <v>54</v>
      </c>
      <c r="E5590" s="103">
        <v>3324</v>
      </c>
      <c r="F5590" s="103">
        <v>679225</v>
      </c>
      <c r="G5590" s="103">
        <v>6</v>
      </c>
      <c r="H5590" t="s">
        <v>54</v>
      </c>
      <c r="I5590" s="103"/>
    </row>
    <row r="5591" spans="1:9" x14ac:dyDescent="0.3">
      <c r="A5591" t="s">
        <v>223</v>
      </c>
      <c r="B5591" t="s">
        <v>48</v>
      </c>
      <c r="C5591" t="s">
        <v>39</v>
      </c>
      <c r="D5591" t="s">
        <v>54</v>
      </c>
      <c r="E5591" s="103">
        <v>30979276.023000002</v>
      </c>
      <c r="F5591" s="103">
        <v>679225</v>
      </c>
      <c r="G5591" s="103">
        <v>6</v>
      </c>
      <c r="H5591" t="s">
        <v>54</v>
      </c>
      <c r="I5591" s="103"/>
    </row>
    <row r="5592" spans="1:9" x14ac:dyDescent="0.3">
      <c r="A5592" t="s">
        <v>224</v>
      </c>
      <c r="B5592" t="s">
        <v>49</v>
      </c>
      <c r="C5592" t="s">
        <v>39</v>
      </c>
      <c r="D5592" t="s">
        <v>54</v>
      </c>
      <c r="E5592" s="103">
        <v>4.8938128013544845E-3</v>
      </c>
      <c r="F5592" s="103">
        <v>679225</v>
      </c>
      <c r="G5592" s="103">
        <v>6</v>
      </c>
      <c r="H5592" t="s">
        <v>54</v>
      </c>
      <c r="I5592" s="103"/>
    </row>
    <row r="5593" spans="1:9" x14ac:dyDescent="0.3">
      <c r="A5593" t="s">
        <v>225</v>
      </c>
      <c r="B5593" t="s">
        <v>50</v>
      </c>
      <c r="C5593" t="s">
        <v>39</v>
      </c>
      <c r="D5593" t="s">
        <v>54</v>
      </c>
      <c r="E5593" s="103">
        <v>45.609740546946888</v>
      </c>
      <c r="F5593" s="103">
        <v>679225</v>
      </c>
      <c r="G5593" s="103">
        <v>6</v>
      </c>
      <c r="H5593" t="s">
        <v>54</v>
      </c>
      <c r="I5593" s="103"/>
    </row>
    <row r="5594" spans="1:9" x14ac:dyDescent="0.3">
      <c r="A5594" t="s">
        <v>1411</v>
      </c>
      <c r="B5594" t="s">
        <v>51</v>
      </c>
      <c r="C5594" t="s">
        <v>39</v>
      </c>
      <c r="D5594" t="s">
        <v>40</v>
      </c>
      <c r="E5594" s="103">
        <v>9.288419910695709E-3</v>
      </c>
      <c r="F5594" s="103">
        <v>679225</v>
      </c>
      <c r="G5594" s="103">
        <v>6</v>
      </c>
      <c r="H5594" t="s">
        <v>1078</v>
      </c>
      <c r="I5594" s="103"/>
    </row>
    <row r="5595" spans="1:9" x14ac:dyDescent="0.3">
      <c r="A5595" t="s">
        <v>6756</v>
      </c>
      <c r="B5595" t="s">
        <v>51</v>
      </c>
      <c r="C5595" t="s">
        <v>39</v>
      </c>
      <c r="D5595" t="s">
        <v>5064</v>
      </c>
      <c r="E5595" s="103">
        <v>9.288419910695709E-3</v>
      </c>
      <c r="F5595" s="103">
        <v>679225</v>
      </c>
      <c r="G5595" s="103">
        <v>6</v>
      </c>
      <c r="H5595" t="s">
        <v>1078</v>
      </c>
      <c r="I5595" s="103"/>
    </row>
    <row r="5596" spans="1:9" x14ac:dyDescent="0.3">
      <c r="A5596" t="s">
        <v>6757</v>
      </c>
      <c r="B5596" t="s">
        <v>51</v>
      </c>
      <c r="C5596" t="s">
        <v>39</v>
      </c>
      <c r="D5596" t="s">
        <v>5065</v>
      </c>
      <c r="E5596" s="103">
        <v>9.288419910695709E-3</v>
      </c>
      <c r="F5596" s="103">
        <v>679225</v>
      </c>
      <c r="G5596" s="103">
        <v>6</v>
      </c>
      <c r="H5596" t="s">
        <v>1078</v>
      </c>
      <c r="I5596" s="103"/>
    </row>
    <row r="5597" spans="1:9" x14ac:dyDescent="0.3">
      <c r="A5597" t="s">
        <v>6758</v>
      </c>
      <c r="B5597" t="s">
        <v>51</v>
      </c>
      <c r="C5597" t="s">
        <v>39</v>
      </c>
      <c r="D5597" t="s">
        <v>5066</v>
      </c>
      <c r="E5597" s="103">
        <v>9.288419910695709E-3</v>
      </c>
      <c r="F5597" s="103">
        <v>679225</v>
      </c>
      <c r="G5597" s="103">
        <v>6</v>
      </c>
      <c r="H5597" t="s">
        <v>1078</v>
      </c>
      <c r="I5597" s="103"/>
    </row>
    <row r="5598" spans="1:9" x14ac:dyDescent="0.3">
      <c r="A5598" t="s">
        <v>1412</v>
      </c>
      <c r="B5598" t="s">
        <v>51</v>
      </c>
      <c r="C5598" t="s">
        <v>39</v>
      </c>
      <c r="D5598" t="s">
        <v>42</v>
      </c>
      <c r="E5598" s="103">
        <v>9.2629668913264615E-3</v>
      </c>
      <c r="F5598" s="103">
        <v>679225</v>
      </c>
      <c r="G5598" s="103">
        <v>6</v>
      </c>
      <c r="H5598" t="s">
        <v>1078</v>
      </c>
      <c r="I5598" s="103"/>
    </row>
    <row r="5599" spans="1:9" x14ac:dyDescent="0.3">
      <c r="A5599" t="s">
        <v>2349</v>
      </c>
      <c r="B5599" t="s">
        <v>51</v>
      </c>
      <c r="C5599" t="s">
        <v>39</v>
      </c>
      <c r="D5599" t="s">
        <v>1763</v>
      </c>
      <c r="E5599" s="103">
        <v>9.6949709489742054E-3</v>
      </c>
      <c r="F5599" s="103">
        <v>679225</v>
      </c>
      <c r="G5599" s="103">
        <v>6</v>
      </c>
      <c r="H5599" t="s">
        <v>1078</v>
      </c>
      <c r="I5599" s="103"/>
    </row>
    <row r="5600" spans="1:9" x14ac:dyDescent="0.3">
      <c r="A5600" t="s">
        <v>2350</v>
      </c>
      <c r="B5600" t="s">
        <v>51</v>
      </c>
      <c r="C5600" t="s">
        <v>39</v>
      </c>
      <c r="D5600" t="s">
        <v>1764</v>
      </c>
      <c r="E5600" s="103">
        <v>6.3950455241715857E-3</v>
      </c>
      <c r="F5600" s="103">
        <v>679225</v>
      </c>
      <c r="G5600" s="103">
        <v>6</v>
      </c>
      <c r="H5600" t="s">
        <v>1078</v>
      </c>
      <c r="I5600" s="103"/>
    </row>
    <row r="5601" spans="1:9" x14ac:dyDescent="0.3">
      <c r="A5601" t="s">
        <v>1413</v>
      </c>
      <c r="B5601" t="s">
        <v>51</v>
      </c>
      <c r="C5601" t="s">
        <v>39</v>
      </c>
      <c r="D5601" t="s">
        <v>340</v>
      </c>
      <c r="E5601" s="103">
        <v>9.0972556402159239E-3</v>
      </c>
      <c r="F5601" s="103">
        <v>679225</v>
      </c>
      <c r="G5601" s="103">
        <v>6</v>
      </c>
      <c r="H5601" t="s">
        <v>1078</v>
      </c>
      <c r="I5601" s="103"/>
    </row>
    <row r="5602" spans="1:9" x14ac:dyDescent="0.3">
      <c r="A5602" t="s">
        <v>1414</v>
      </c>
      <c r="B5602" t="s">
        <v>51</v>
      </c>
      <c r="C5602" t="s">
        <v>39</v>
      </c>
      <c r="D5602" t="s">
        <v>777</v>
      </c>
      <c r="E5602" s="103">
        <v>1.7247074471145322E-2</v>
      </c>
      <c r="F5602" s="103">
        <v>679225</v>
      </c>
      <c r="G5602" s="103">
        <v>6</v>
      </c>
      <c r="H5602" t="s">
        <v>1078</v>
      </c>
      <c r="I5602" s="103"/>
    </row>
    <row r="5603" spans="1:9" x14ac:dyDescent="0.3">
      <c r="A5603" t="s">
        <v>1415</v>
      </c>
      <c r="B5603" t="s">
        <v>51</v>
      </c>
      <c r="C5603" t="s">
        <v>39</v>
      </c>
      <c r="D5603" t="s">
        <v>776</v>
      </c>
      <c r="E5603" s="103">
        <v>4.1172390230543608E-2</v>
      </c>
      <c r="F5603" s="103">
        <v>679225</v>
      </c>
      <c r="G5603" s="103">
        <v>6</v>
      </c>
      <c r="H5603" t="s">
        <v>1078</v>
      </c>
      <c r="I5603" s="103"/>
    </row>
    <row r="5604" spans="1:9" x14ac:dyDescent="0.3">
      <c r="A5604" t="s">
        <v>2966</v>
      </c>
      <c r="B5604" t="s">
        <v>47</v>
      </c>
      <c r="C5604" t="s">
        <v>2584</v>
      </c>
      <c r="D5604" t="s">
        <v>54</v>
      </c>
      <c r="E5604" s="103">
        <v>67104</v>
      </c>
      <c r="F5604" s="103">
        <v>679225</v>
      </c>
      <c r="G5604" s="103">
        <v>6</v>
      </c>
      <c r="H5604" t="s">
        <v>54</v>
      </c>
      <c r="I5604" s="103"/>
    </row>
    <row r="5605" spans="1:9" x14ac:dyDescent="0.3">
      <c r="A5605" t="s">
        <v>2967</v>
      </c>
      <c r="B5605" t="s">
        <v>48</v>
      </c>
      <c r="C5605" t="s">
        <v>2584</v>
      </c>
      <c r="D5605" t="s">
        <v>54</v>
      </c>
      <c r="E5605" s="103">
        <v>266917299.90234375</v>
      </c>
      <c r="F5605" s="103">
        <v>679225</v>
      </c>
      <c r="G5605" s="103">
        <v>6</v>
      </c>
      <c r="H5605" t="s">
        <v>54</v>
      </c>
      <c r="I5605" s="103"/>
    </row>
    <row r="5606" spans="1:9" x14ac:dyDescent="0.3">
      <c r="A5606" t="s">
        <v>2968</v>
      </c>
      <c r="B5606" t="s">
        <v>49</v>
      </c>
      <c r="C5606" t="s">
        <v>2584</v>
      </c>
      <c r="D5606" t="s">
        <v>54</v>
      </c>
      <c r="E5606" s="103">
        <v>9.8794950126982958E-2</v>
      </c>
      <c r="F5606" s="103">
        <v>679225</v>
      </c>
      <c r="G5606" s="103">
        <v>6</v>
      </c>
      <c r="H5606" t="s">
        <v>54</v>
      </c>
      <c r="I5606" s="103"/>
    </row>
    <row r="5607" spans="1:9" x14ac:dyDescent="0.3">
      <c r="A5607" t="s">
        <v>2969</v>
      </c>
      <c r="B5607" t="s">
        <v>50</v>
      </c>
      <c r="C5607" t="s">
        <v>2584</v>
      </c>
      <c r="D5607" t="s">
        <v>54</v>
      </c>
      <c r="E5607" s="103">
        <v>392.97331503160774</v>
      </c>
      <c r="F5607" s="103">
        <v>679225</v>
      </c>
      <c r="G5607" s="103">
        <v>6</v>
      </c>
      <c r="H5607" t="s">
        <v>54</v>
      </c>
      <c r="I5607" s="103"/>
    </row>
    <row r="5608" spans="1:9" x14ac:dyDescent="0.3">
      <c r="A5608" t="s">
        <v>2970</v>
      </c>
      <c r="B5608" t="s">
        <v>51</v>
      </c>
      <c r="C5608" t="s">
        <v>2584</v>
      </c>
      <c r="D5608" t="s">
        <v>40</v>
      </c>
      <c r="E5608" s="103">
        <v>4.2306366288293795E-3</v>
      </c>
      <c r="F5608" s="103">
        <v>679225</v>
      </c>
      <c r="G5608" s="103">
        <v>6</v>
      </c>
      <c r="H5608" t="s">
        <v>1078</v>
      </c>
      <c r="I5608" s="103"/>
    </row>
    <row r="5609" spans="1:9" x14ac:dyDescent="0.3">
      <c r="A5609" t="s">
        <v>6759</v>
      </c>
      <c r="B5609" t="s">
        <v>51</v>
      </c>
      <c r="C5609" t="s">
        <v>2584</v>
      </c>
      <c r="D5609" t="s">
        <v>5064</v>
      </c>
      <c r="E5609" s="103">
        <v>4.3653472512082325E-3</v>
      </c>
      <c r="F5609" s="103">
        <v>679225</v>
      </c>
      <c r="G5609" s="103">
        <v>6</v>
      </c>
      <c r="H5609" t="s">
        <v>1078</v>
      </c>
      <c r="I5609" s="103"/>
    </row>
    <row r="5610" spans="1:9" x14ac:dyDescent="0.3">
      <c r="A5610" t="s">
        <v>6760</v>
      </c>
      <c r="B5610" t="s">
        <v>51</v>
      </c>
      <c r="C5610" t="s">
        <v>2584</v>
      </c>
      <c r="D5610" t="s">
        <v>5065</v>
      </c>
      <c r="E5610" s="103">
        <v>4.2306366288293795E-3</v>
      </c>
      <c r="F5610" s="103">
        <v>679225</v>
      </c>
      <c r="G5610" s="103">
        <v>6</v>
      </c>
      <c r="H5610" t="s">
        <v>1078</v>
      </c>
      <c r="I5610" s="103"/>
    </row>
    <row r="5611" spans="1:9" x14ac:dyDescent="0.3">
      <c r="A5611" t="s">
        <v>6761</v>
      </c>
      <c r="B5611" t="s">
        <v>51</v>
      </c>
      <c r="C5611" t="s">
        <v>2584</v>
      </c>
      <c r="D5611" t="s">
        <v>5066</v>
      </c>
      <c r="E5611" s="103">
        <v>4.3615604847678175E-3</v>
      </c>
      <c r="F5611" s="103">
        <v>679225</v>
      </c>
      <c r="G5611" s="103">
        <v>6</v>
      </c>
      <c r="H5611" t="s">
        <v>1078</v>
      </c>
      <c r="I5611" s="103"/>
    </row>
    <row r="5612" spans="1:9" x14ac:dyDescent="0.3">
      <c r="A5612" t="s">
        <v>2971</v>
      </c>
      <c r="B5612" t="s">
        <v>51</v>
      </c>
      <c r="C5612" t="s">
        <v>2584</v>
      </c>
      <c r="D5612" t="s">
        <v>42</v>
      </c>
      <c r="E5612" s="103">
        <v>4.3042661787510679E-3</v>
      </c>
      <c r="F5612" s="103">
        <v>679225</v>
      </c>
      <c r="G5612" s="103">
        <v>6</v>
      </c>
      <c r="H5612" t="s">
        <v>1078</v>
      </c>
      <c r="I5612" s="103"/>
    </row>
    <row r="5613" spans="1:9" x14ac:dyDescent="0.3">
      <c r="A5613" t="s">
        <v>2972</v>
      </c>
      <c r="B5613" t="s">
        <v>51</v>
      </c>
      <c r="C5613" t="s">
        <v>2584</v>
      </c>
      <c r="D5613" t="s">
        <v>1763</v>
      </c>
      <c r="E5613" s="103">
        <v>4.5103111577291955E-3</v>
      </c>
      <c r="F5613" s="103">
        <v>679225</v>
      </c>
      <c r="G5613" s="103">
        <v>6</v>
      </c>
      <c r="H5613" t="s">
        <v>1078</v>
      </c>
      <c r="I5613" s="103"/>
    </row>
    <row r="5614" spans="1:9" x14ac:dyDescent="0.3">
      <c r="A5614" t="s">
        <v>2973</v>
      </c>
      <c r="B5614" t="s">
        <v>51</v>
      </c>
      <c r="C5614" t="s">
        <v>2584</v>
      </c>
      <c r="D5614" t="s">
        <v>1764</v>
      </c>
      <c r="E5614" s="103">
        <v>2.480834698338207E-3</v>
      </c>
      <c r="F5614" s="103">
        <v>679225</v>
      </c>
      <c r="G5614" s="103">
        <v>6</v>
      </c>
      <c r="H5614" t="s">
        <v>1078</v>
      </c>
      <c r="I5614" s="103"/>
    </row>
    <row r="5615" spans="1:9" x14ac:dyDescent="0.3">
      <c r="A5615" t="s">
        <v>2974</v>
      </c>
      <c r="B5615" t="s">
        <v>51</v>
      </c>
      <c r="C5615" t="s">
        <v>2584</v>
      </c>
      <c r="D5615" t="s">
        <v>340</v>
      </c>
      <c r="E5615" s="103">
        <v>4.2369782753413701E-3</v>
      </c>
      <c r="F5615" s="103">
        <v>679225</v>
      </c>
      <c r="G5615" s="103">
        <v>6</v>
      </c>
      <c r="H5615" t="s">
        <v>1078</v>
      </c>
      <c r="I5615" s="103"/>
    </row>
    <row r="5616" spans="1:9" x14ac:dyDescent="0.3">
      <c r="A5616" t="s">
        <v>2975</v>
      </c>
      <c r="B5616" t="s">
        <v>51</v>
      </c>
      <c r="C5616" t="s">
        <v>2584</v>
      </c>
      <c r="D5616" t="s">
        <v>777</v>
      </c>
      <c r="E5616" s="103">
        <v>8.0711946342570083E-3</v>
      </c>
      <c r="F5616" s="103">
        <v>679225</v>
      </c>
      <c r="G5616" s="103">
        <v>6</v>
      </c>
      <c r="H5616" t="s">
        <v>1078</v>
      </c>
      <c r="I5616" s="103"/>
    </row>
    <row r="5617" spans="1:9" x14ac:dyDescent="0.3">
      <c r="A5617" t="s">
        <v>2976</v>
      </c>
      <c r="B5617" t="s">
        <v>51</v>
      </c>
      <c r="C5617" t="s">
        <v>2584</v>
      </c>
      <c r="D5617" t="s">
        <v>776</v>
      </c>
      <c r="E5617" s="103">
        <v>1.8012264515309455E-2</v>
      </c>
      <c r="F5617" s="103">
        <v>679225</v>
      </c>
      <c r="G5617" s="103">
        <v>6</v>
      </c>
      <c r="H5617" t="s">
        <v>1078</v>
      </c>
      <c r="I5617" s="103"/>
    </row>
    <row r="5618" spans="1:9" x14ac:dyDescent="0.3">
      <c r="A5618" t="s">
        <v>2977</v>
      </c>
      <c r="B5618" t="s">
        <v>47</v>
      </c>
      <c r="C5618" t="s">
        <v>2585</v>
      </c>
      <c r="D5618" t="s">
        <v>54</v>
      </c>
      <c r="E5618" s="103">
        <v>235089</v>
      </c>
      <c r="F5618" s="103">
        <v>679225</v>
      </c>
      <c r="G5618" s="103">
        <v>6</v>
      </c>
      <c r="H5618" t="s">
        <v>54</v>
      </c>
      <c r="I5618" s="103"/>
    </row>
    <row r="5619" spans="1:9" x14ac:dyDescent="0.3">
      <c r="A5619" t="s">
        <v>2978</v>
      </c>
      <c r="B5619" t="s">
        <v>48</v>
      </c>
      <c r="C5619" t="s">
        <v>2585</v>
      </c>
      <c r="D5619" t="s">
        <v>54</v>
      </c>
      <c r="E5619" s="103">
        <v>2845194200</v>
      </c>
      <c r="F5619" s="103">
        <v>679225</v>
      </c>
      <c r="G5619" s="103">
        <v>6</v>
      </c>
      <c r="H5619" t="s">
        <v>54</v>
      </c>
      <c r="I5619" s="103"/>
    </row>
    <row r="5620" spans="1:9" x14ac:dyDescent="0.3">
      <c r="A5620" t="s">
        <v>2979</v>
      </c>
      <c r="B5620" t="s">
        <v>49</v>
      </c>
      <c r="C5620" t="s">
        <v>2585</v>
      </c>
      <c r="D5620" t="s">
        <v>54</v>
      </c>
      <c r="E5620" s="103">
        <v>0.34611358533622877</v>
      </c>
      <c r="F5620" s="103">
        <v>679225</v>
      </c>
      <c r="G5620" s="103">
        <v>6</v>
      </c>
      <c r="H5620" t="s">
        <v>54</v>
      </c>
      <c r="I5620" s="103"/>
    </row>
    <row r="5621" spans="1:9" x14ac:dyDescent="0.3">
      <c r="A5621" t="s">
        <v>2980</v>
      </c>
      <c r="B5621" t="s">
        <v>50</v>
      </c>
      <c r="C5621" t="s">
        <v>2585</v>
      </c>
      <c r="D5621" t="s">
        <v>54</v>
      </c>
      <c r="E5621" s="103">
        <v>4188.8832124848177</v>
      </c>
      <c r="F5621" s="103">
        <v>679225</v>
      </c>
      <c r="G5621" s="103">
        <v>6</v>
      </c>
      <c r="H5621" t="s">
        <v>54</v>
      </c>
      <c r="I5621" s="103"/>
    </row>
    <row r="5622" spans="1:9" x14ac:dyDescent="0.3">
      <c r="A5622" t="s">
        <v>2981</v>
      </c>
      <c r="B5622" t="s">
        <v>51</v>
      </c>
      <c r="C5622" t="s">
        <v>2585</v>
      </c>
      <c r="D5622" t="s">
        <v>40</v>
      </c>
      <c r="E5622" s="103">
        <v>1.2720554433900359E-2</v>
      </c>
      <c r="F5622" s="103">
        <v>679225</v>
      </c>
      <c r="G5622" s="103">
        <v>6</v>
      </c>
      <c r="H5622" t="s">
        <v>1078</v>
      </c>
      <c r="I5622" s="103"/>
    </row>
    <row r="5623" spans="1:9" x14ac:dyDescent="0.3">
      <c r="A5623" t="s">
        <v>6762</v>
      </c>
      <c r="B5623" t="s">
        <v>51</v>
      </c>
      <c r="C5623" t="s">
        <v>2585</v>
      </c>
      <c r="D5623" t="s">
        <v>5064</v>
      </c>
      <c r="E5623" s="103">
        <v>1.3211277393833527E-2</v>
      </c>
      <c r="F5623" s="103">
        <v>679225</v>
      </c>
      <c r="G5623" s="103">
        <v>6</v>
      </c>
      <c r="H5623" t="s">
        <v>1078</v>
      </c>
      <c r="I5623" s="103"/>
    </row>
    <row r="5624" spans="1:9" x14ac:dyDescent="0.3">
      <c r="A5624" t="s">
        <v>6763</v>
      </c>
      <c r="B5624" t="s">
        <v>51</v>
      </c>
      <c r="C5624" t="s">
        <v>2585</v>
      </c>
      <c r="D5624" t="s">
        <v>5065</v>
      </c>
      <c r="E5624" s="103">
        <v>1.2720554433900359E-2</v>
      </c>
      <c r="F5624" s="103">
        <v>679225</v>
      </c>
      <c r="G5624" s="103">
        <v>6</v>
      </c>
      <c r="H5624" t="s">
        <v>1078</v>
      </c>
      <c r="I5624" s="103"/>
    </row>
    <row r="5625" spans="1:9" x14ac:dyDescent="0.3">
      <c r="A5625" t="s">
        <v>6764</v>
      </c>
      <c r="B5625" t="s">
        <v>51</v>
      </c>
      <c r="C5625" t="s">
        <v>2585</v>
      </c>
      <c r="D5625" t="s">
        <v>5066</v>
      </c>
      <c r="E5625" s="103">
        <v>1.3189589906934609E-2</v>
      </c>
      <c r="F5625" s="103">
        <v>679225</v>
      </c>
      <c r="G5625" s="103">
        <v>6</v>
      </c>
      <c r="H5625" t="s">
        <v>1078</v>
      </c>
      <c r="I5625" s="103"/>
    </row>
    <row r="5626" spans="1:9" x14ac:dyDescent="0.3">
      <c r="A5626" t="s">
        <v>2982</v>
      </c>
      <c r="B5626" t="s">
        <v>51</v>
      </c>
      <c r="C5626" t="s">
        <v>2585</v>
      </c>
      <c r="D5626" t="s">
        <v>42</v>
      </c>
      <c r="E5626" s="103">
        <v>1.308752979404843E-2</v>
      </c>
      <c r="F5626" s="103">
        <v>679225</v>
      </c>
      <c r="G5626" s="103">
        <v>6</v>
      </c>
      <c r="H5626" t="s">
        <v>1078</v>
      </c>
      <c r="I5626" s="103"/>
    </row>
    <row r="5627" spans="1:9" x14ac:dyDescent="0.3">
      <c r="A5627" t="s">
        <v>2983</v>
      </c>
      <c r="B5627" t="s">
        <v>51</v>
      </c>
      <c r="C5627" t="s">
        <v>2585</v>
      </c>
      <c r="D5627" t="s">
        <v>1763</v>
      </c>
      <c r="E5627" s="103">
        <v>1.3512097272377056E-2</v>
      </c>
      <c r="F5627" s="103">
        <v>679225</v>
      </c>
      <c r="G5627" s="103">
        <v>6</v>
      </c>
      <c r="H5627" t="s">
        <v>1078</v>
      </c>
      <c r="I5627" s="103"/>
    </row>
    <row r="5628" spans="1:9" x14ac:dyDescent="0.3">
      <c r="A5628" t="s">
        <v>2984</v>
      </c>
      <c r="B5628" t="s">
        <v>51</v>
      </c>
      <c r="C5628" t="s">
        <v>2585</v>
      </c>
      <c r="D5628" t="s">
        <v>1764</v>
      </c>
      <c r="E5628" s="103">
        <v>6.7537420781687701E-3</v>
      </c>
      <c r="F5628" s="103">
        <v>679225</v>
      </c>
      <c r="G5628" s="103">
        <v>6</v>
      </c>
      <c r="H5628" t="s">
        <v>1078</v>
      </c>
      <c r="I5628" s="103"/>
    </row>
    <row r="5629" spans="1:9" x14ac:dyDescent="0.3">
      <c r="A5629" t="s">
        <v>2985</v>
      </c>
      <c r="B5629" t="s">
        <v>51</v>
      </c>
      <c r="C5629" t="s">
        <v>2585</v>
      </c>
      <c r="D5629" t="s">
        <v>340</v>
      </c>
      <c r="E5629" s="103">
        <v>1.3038341743829866E-2</v>
      </c>
      <c r="F5629" s="103">
        <v>679225</v>
      </c>
      <c r="G5629" s="103">
        <v>6</v>
      </c>
      <c r="H5629" t="s">
        <v>1078</v>
      </c>
      <c r="I5629" s="103"/>
    </row>
    <row r="5630" spans="1:9" x14ac:dyDescent="0.3">
      <c r="A5630" t="s">
        <v>2986</v>
      </c>
      <c r="B5630" t="s">
        <v>51</v>
      </c>
      <c r="C5630" t="s">
        <v>2585</v>
      </c>
      <c r="D5630" t="s">
        <v>777</v>
      </c>
      <c r="E5630" s="103">
        <v>1.9194536951464058E-2</v>
      </c>
      <c r="F5630" s="103">
        <v>679225</v>
      </c>
      <c r="G5630" s="103">
        <v>6</v>
      </c>
      <c r="H5630" t="s">
        <v>1078</v>
      </c>
      <c r="I5630" s="103"/>
    </row>
    <row r="5631" spans="1:9" x14ac:dyDescent="0.3">
      <c r="A5631" t="s">
        <v>2987</v>
      </c>
      <c r="B5631" t="s">
        <v>51</v>
      </c>
      <c r="C5631" t="s">
        <v>2585</v>
      </c>
      <c r="D5631" t="s">
        <v>776</v>
      </c>
      <c r="E5631" s="103">
        <v>5.1481305194603352E-2</v>
      </c>
      <c r="F5631" s="103">
        <v>679225</v>
      </c>
      <c r="G5631" s="103">
        <v>6</v>
      </c>
      <c r="H5631" t="s">
        <v>1078</v>
      </c>
      <c r="I5631" s="103"/>
    </row>
    <row r="5632" spans="1:9" x14ac:dyDescent="0.3">
      <c r="A5632" t="s">
        <v>2962</v>
      </c>
      <c r="B5632" t="s">
        <v>47</v>
      </c>
      <c r="C5632" t="s">
        <v>2586</v>
      </c>
      <c r="D5632" t="s">
        <v>54</v>
      </c>
      <c r="E5632" s="103">
        <v>574</v>
      </c>
      <c r="F5632" s="103">
        <v>679225</v>
      </c>
      <c r="G5632" s="103">
        <v>6</v>
      </c>
      <c r="H5632" t="s">
        <v>54</v>
      </c>
      <c r="I5632" s="103"/>
    </row>
    <row r="5633" spans="1:9" x14ac:dyDescent="0.3">
      <c r="A5633" t="s">
        <v>2963</v>
      </c>
      <c r="B5633" t="s">
        <v>48</v>
      </c>
      <c r="C5633" t="s">
        <v>2586</v>
      </c>
      <c r="D5633" t="s">
        <v>54</v>
      </c>
      <c r="E5633" s="103">
        <v>5770258</v>
      </c>
      <c r="F5633" s="103">
        <v>679225</v>
      </c>
      <c r="G5633" s="103">
        <v>6</v>
      </c>
      <c r="H5633" t="s">
        <v>54</v>
      </c>
      <c r="I5633" s="103"/>
    </row>
    <row r="5634" spans="1:9" x14ac:dyDescent="0.3">
      <c r="A5634" t="s">
        <v>2964</v>
      </c>
      <c r="B5634" t="s">
        <v>49</v>
      </c>
      <c r="C5634" t="s">
        <v>2586</v>
      </c>
      <c r="D5634" t="s">
        <v>54</v>
      </c>
      <c r="E5634" s="103">
        <v>8.4508079060694168E-4</v>
      </c>
      <c r="F5634" s="103">
        <v>679225</v>
      </c>
      <c r="G5634" s="103">
        <v>6</v>
      </c>
      <c r="H5634" t="s">
        <v>54</v>
      </c>
      <c r="I5634" s="103"/>
    </row>
    <row r="5635" spans="1:9" x14ac:dyDescent="0.3">
      <c r="A5635" t="s">
        <v>2965</v>
      </c>
      <c r="B5635" t="s">
        <v>50</v>
      </c>
      <c r="C5635" t="s">
        <v>2586</v>
      </c>
      <c r="D5635" t="s">
        <v>54</v>
      </c>
      <c r="E5635" s="103">
        <v>8.4953557363171264</v>
      </c>
      <c r="F5635" s="103">
        <v>679225</v>
      </c>
      <c r="G5635" s="103">
        <v>6</v>
      </c>
      <c r="H5635" t="s">
        <v>54</v>
      </c>
      <c r="I5635" s="103"/>
    </row>
    <row r="5636" spans="1:9" x14ac:dyDescent="0.3">
      <c r="A5636" t="s">
        <v>8876</v>
      </c>
      <c r="B5636" t="s">
        <v>51</v>
      </c>
      <c r="C5636" t="s">
        <v>2586</v>
      </c>
      <c r="D5636" t="s">
        <v>40</v>
      </c>
      <c r="E5636" s="103">
        <v>1.116968253968254E-2</v>
      </c>
      <c r="F5636" s="103">
        <v>679225</v>
      </c>
      <c r="G5636" s="103">
        <v>6</v>
      </c>
      <c r="H5636" t="s">
        <v>1078</v>
      </c>
      <c r="I5636" s="103"/>
    </row>
    <row r="5637" spans="1:9" x14ac:dyDescent="0.3">
      <c r="A5637" t="s">
        <v>8984</v>
      </c>
      <c r="B5637" t="s">
        <v>51</v>
      </c>
      <c r="C5637" t="s">
        <v>2586</v>
      </c>
      <c r="D5637" t="s">
        <v>5064</v>
      </c>
      <c r="E5637" s="103">
        <v>1.1570803735858986E-2</v>
      </c>
      <c r="F5637" s="103">
        <v>679225</v>
      </c>
      <c r="G5637" s="103">
        <v>6</v>
      </c>
      <c r="H5637" t="s">
        <v>1078</v>
      </c>
      <c r="I5637" s="103"/>
    </row>
    <row r="5638" spans="1:9" x14ac:dyDescent="0.3">
      <c r="A5638" t="s">
        <v>8985</v>
      </c>
      <c r="B5638" t="s">
        <v>51</v>
      </c>
      <c r="C5638" t="s">
        <v>2586</v>
      </c>
      <c r="D5638" t="s">
        <v>5065</v>
      </c>
      <c r="E5638" s="103">
        <v>1.116968253968254E-2</v>
      </c>
      <c r="F5638" s="103">
        <v>679225</v>
      </c>
      <c r="G5638" s="103">
        <v>6</v>
      </c>
      <c r="H5638" t="s">
        <v>1078</v>
      </c>
      <c r="I5638" s="103"/>
    </row>
    <row r="5639" spans="1:9" x14ac:dyDescent="0.3">
      <c r="A5639" t="s">
        <v>8986</v>
      </c>
      <c r="B5639" t="s">
        <v>51</v>
      </c>
      <c r="C5639" t="s">
        <v>2586</v>
      </c>
      <c r="D5639" t="s">
        <v>5066</v>
      </c>
      <c r="E5639" s="103">
        <v>1.116968253968254E-2</v>
      </c>
      <c r="F5639" s="103">
        <v>679225</v>
      </c>
      <c r="G5639" s="103">
        <v>6</v>
      </c>
      <c r="H5639" t="s">
        <v>1078</v>
      </c>
      <c r="I5639" s="103"/>
    </row>
    <row r="5640" spans="1:9" x14ac:dyDescent="0.3">
      <c r="A5640" t="s">
        <v>8877</v>
      </c>
      <c r="B5640" t="s">
        <v>51</v>
      </c>
      <c r="C5640" t="s">
        <v>2586</v>
      </c>
      <c r="D5640" t="s">
        <v>42</v>
      </c>
      <c r="E5640" s="103">
        <v>1.1126378808575971E-2</v>
      </c>
      <c r="F5640" s="103">
        <v>679225</v>
      </c>
      <c r="G5640" s="103">
        <v>6</v>
      </c>
      <c r="H5640" t="s">
        <v>1078</v>
      </c>
      <c r="I5640" s="103"/>
    </row>
    <row r="5641" spans="1:9" x14ac:dyDescent="0.3">
      <c r="A5641" t="s">
        <v>8878</v>
      </c>
      <c r="B5641" t="s">
        <v>51</v>
      </c>
      <c r="C5641" t="s">
        <v>2586</v>
      </c>
      <c r="D5641" t="s">
        <v>1763</v>
      </c>
      <c r="E5641" s="103">
        <v>1.196174001275415E-2</v>
      </c>
      <c r="F5641" s="103">
        <v>679225</v>
      </c>
      <c r="G5641" s="103">
        <v>6</v>
      </c>
      <c r="H5641" t="s">
        <v>1078</v>
      </c>
      <c r="I5641" s="103"/>
    </row>
    <row r="5642" spans="1:9" x14ac:dyDescent="0.3">
      <c r="A5642" t="s">
        <v>8879</v>
      </c>
      <c r="B5642" t="s">
        <v>51</v>
      </c>
      <c r="C5642" t="s">
        <v>2586</v>
      </c>
      <c r="D5642" t="s">
        <v>1764</v>
      </c>
      <c r="E5642" s="103">
        <v>5.0378562868605955E-3</v>
      </c>
      <c r="F5642" s="103">
        <v>679225</v>
      </c>
      <c r="G5642" s="103">
        <v>6</v>
      </c>
      <c r="H5642" t="s">
        <v>1078</v>
      </c>
      <c r="I5642" s="103"/>
    </row>
    <row r="5643" spans="1:9" x14ac:dyDescent="0.3">
      <c r="A5643" t="s">
        <v>8880</v>
      </c>
      <c r="B5643" t="s">
        <v>51</v>
      </c>
      <c r="C5643" t="s">
        <v>2586</v>
      </c>
      <c r="D5643" t="s">
        <v>340</v>
      </c>
      <c r="E5643" s="103">
        <v>1.0964782090362495E-2</v>
      </c>
      <c r="F5643" s="103">
        <v>679225</v>
      </c>
      <c r="G5643" s="103">
        <v>6</v>
      </c>
      <c r="H5643" t="s">
        <v>1078</v>
      </c>
      <c r="I5643" s="103"/>
    </row>
    <row r="5644" spans="1:9" x14ac:dyDescent="0.3">
      <c r="A5644" t="s">
        <v>8881</v>
      </c>
      <c r="B5644" t="s">
        <v>51</v>
      </c>
      <c r="C5644" t="s">
        <v>2586</v>
      </c>
      <c r="D5644" t="s">
        <v>777</v>
      </c>
      <c r="E5644" s="103">
        <v>1.5943415816061526E-2</v>
      </c>
      <c r="F5644" s="103">
        <v>679225</v>
      </c>
      <c r="G5644" s="103">
        <v>6</v>
      </c>
      <c r="H5644" t="s">
        <v>1078</v>
      </c>
      <c r="I5644" s="103"/>
    </row>
    <row r="5645" spans="1:9" x14ac:dyDescent="0.3">
      <c r="A5645" t="s">
        <v>8882</v>
      </c>
      <c r="B5645" t="s">
        <v>51</v>
      </c>
      <c r="C5645" t="s">
        <v>2586</v>
      </c>
      <c r="D5645" t="s">
        <v>776</v>
      </c>
      <c r="E5645" s="103">
        <v>4.2761534573436219E-2</v>
      </c>
      <c r="F5645" s="103">
        <v>679225</v>
      </c>
      <c r="G5645" s="103">
        <v>6</v>
      </c>
      <c r="H5645" t="s">
        <v>1078</v>
      </c>
      <c r="I5645" s="103"/>
    </row>
    <row r="5646" spans="1:9" x14ac:dyDescent="0.3">
      <c r="A5646" t="s">
        <v>3991</v>
      </c>
      <c r="B5646" t="s">
        <v>47</v>
      </c>
      <c r="C5646" t="s">
        <v>3115</v>
      </c>
      <c r="D5646" t="s">
        <v>54</v>
      </c>
      <c r="E5646" s="103">
        <v>2597</v>
      </c>
      <c r="F5646" s="103">
        <v>679225</v>
      </c>
      <c r="G5646" s="103">
        <v>6</v>
      </c>
      <c r="H5646" t="s">
        <v>54</v>
      </c>
      <c r="I5646" s="103"/>
    </row>
    <row r="5647" spans="1:9" x14ac:dyDescent="0.3">
      <c r="A5647" t="s">
        <v>3992</v>
      </c>
      <c r="B5647" t="s">
        <v>48</v>
      </c>
      <c r="C5647" t="s">
        <v>3115</v>
      </c>
      <c r="D5647" t="s">
        <v>54</v>
      </c>
      <c r="E5647" s="103">
        <v>432833346.859375</v>
      </c>
      <c r="F5647" s="103">
        <v>679225</v>
      </c>
      <c r="G5647" s="103">
        <v>6</v>
      </c>
      <c r="H5647" t="s">
        <v>54</v>
      </c>
      <c r="I5647" s="103"/>
    </row>
    <row r="5648" spans="1:9" x14ac:dyDescent="0.3">
      <c r="A5648" t="s">
        <v>3993</v>
      </c>
      <c r="B5648" t="s">
        <v>49</v>
      </c>
      <c r="C5648" t="s">
        <v>3115</v>
      </c>
      <c r="D5648" t="s">
        <v>54</v>
      </c>
      <c r="E5648" s="103">
        <v>3.8234752843314072E-3</v>
      </c>
      <c r="F5648" s="103">
        <v>679225</v>
      </c>
      <c r="G5648" s="103">
        <v>6</v>
      </c>
      <c r="H5648" t="s">
        <v>54</v>
      </c>
      <c r="I5648" s="103"/>
    </row>
    <row r="5649" spans="1:9" x14ac:dyDescent="0.3">
      <c r="A5649" t="s">
        <v>3994</v>
      </c>
      <c r="B5649" t="s">
        <v>50</v>
      </c>
      <c r="C5649" t="s">
        <v>3115</v>
      </c>
      <c r="D5649" t="s">
        <v>54</v>
      </c>
      <c r="E5649" s="103">
        <v>637.24590063583491</v>
      </c>
      <c r="F5649" s="103">
        <v>679225</v>
      </c>
      <c r="G5649" s="103">
        <v>6</v>
      </c>
      <c r="H5649" t="s">
        <v>54</v>
      </c>
      <c r="I5649" s="103"/>
    </row>
    <row r="5650" spans="1:9" x14ac:dyDescent="0.3">
      <c r="A5650" t="s">
        <v>3995</v>
      </c>
      <c r="B5650" t="s">
        <v>51</v>
      </c>
      <c r="C5650" t="s">
        <v>3115</v>
      </c>
      <c r="D5650" t="s">
        <v>40</v>
      </c>
      <c r="E5650" s="103">
        <v>0.17619154848008314</v>
      </c>
      <c r="F5650" s="103">
        <v>679225</v>
      </c>
      <c r="G5650" s="103">
        <v>6</v>
      </c>
      <c r="H5650" t="s">
        <v>1078</v>
      </c>
      <c r="I5650" s="103"/>
    </row>
    <row r="5651" spans="1:9" x14ac:dyDescent="0.3">
      <c r="A5651" t="s">
        <v>6765</v>
      </c>
      <c r="B5651" t="s">
        <v>51</v>
      </c>
      <c r="C5651" t="s">
        <v>3115</v>
      </c>
      <c r="D5651" t="s">
        <v>5064</v>
      </c>
      <c r="E5651" s="103">
        <v>0.18859092046771048</v>
      </c>
      <c r="F5651" s="103">
        <v>679225</v>
      </c>
      <c r="G5651" s="103">
        <v>6</v>
      </c>
      <c r="H5651" t="s">
        <v>1078</v>
      </c>
      <c r="I5651" s="103"/>
    </row>
    <row r="5652" spans="1:9" x14ac:dyDescent="0.3">
      <c r="A5652" t="s">
        <v>6766</v>
      </c>
      <c r="B5652" t="s">
        <v>51</v>
      </c>
      <c r="C5652" t="s">
        <v>3115</v>
      </c>
      <c r="D5652" t="s">
        <v>5065</v>
      </c>
      <c r="E5652" s="103">
        <v>0.17619154848008314</v>
      </c>
      <c r="F5652" s="103">
        <v>679225</v>
      </c>
      <c r="G5652" s="103">
        <v>6</v>
      </c>
      <c r="H5652" t="s">
        <v>1078</v>
      </c>
      <c r="I5652" s="103"/>
    </row>
    <row r="5653" spans="1:9" x14ac:dyDescent="0.3">
      <c r="A5653" t="s">
        <v>6767</v>
      </c>
      <c r="B5653" t="s">
        <v>51</v>
      </c>
      <c r="C5653" t="s">
        <v>3115</v>
      </c>
      <c r="D5653" t="s">
        <v>5066</v>
      </c>
      <c r="E5653" s="103">
        <v>0.18859092046771048</v>
      </c>
      <c r="F5653" s="103">
        <v>679225</v>
      </c>
      <c r="G5653" s="103">
        <v>6</v>
      </c>
      <c r="H5653" t="s">
        <v>1078</v>
      </c>
      <c r="I5653" s="103"/>
    </row>
    <row r="5654" spans="1:9" x14ac:dyDescent="0.3">
      <c r="A5654" t="s">
        <v>3996</v>
      </c>
      <c r="B5654" t="s">
        <v>51</v>
      </c>
      <c r="C5654" t="s">
        <v>3115</v>
      </c>
      <c r="D5654" t="s">
        <v>42</v>
      </c>
      <c r="E5654" s="103">
        <v>0.15683383730985356</v>
      </c>
      <c r="F5654" s="103">
        <v>679225</v>
      </c>
      <c r="G5654" s="103">
        <v>6</v>
      </c>
      <c r="H5654" t="s">
        <v>1078</v>
      </c>
      <c r="I5654" s="103"/>
    </row>
    <row r="5655" spans="1:9" x14ac:dyDescent="0.3">
      <c r="A5655" t="s">
        <v>3997</v>
      </c>
      <c r="B5655" t="s">
        <v>51</v>
      </c>
      <c r="C5655" t="s">
        <v>3115</v>
      </c>
      <c r="D5655" t="s">
        <v>1763</v>
      </c>
      <c r="E5655" s="103">
        <v>0.16373584782175152</v>
      </c>
      <c r="F5655" s="103">
        <v>679225</v>
      </c>
      <c r="G5655" s="103">
        <v>6</v>
      </c>
      <c r="H5655" t="s">
        <v>1078</v>
      </c>
      <c r="I5655" s="103"/>
    </row>
    <row r="5656" spans="1:9" x14ac:dyDescent="0.3">
      <c r="A5656" t="s">
        <v>3998</v>
      </c>
      <c r="B5656" t="s">
        <v>51</v>
      </c>
      <c r="C5656" t="s">
        <v>3115</v>
      </c>
      <c r="D5656" t="s">
        <v>1764</v>
      </c>
      <c r="E5656" s="103">
        <v>4.6452491442172401E-2</v>
      </c>
      <c r="F5656" s="103">
        <v>679225</v>
      </c>
      <c r="G5656" s="103">
        <v>6</v>
      </c>
      <c r="H5656" t="s">
        <v>1078</v>
      </c>
      <c r="I5656" s="103"/>
    </row>
    <row r="5657" spans="1:9" x14ac:dyDescent="0.3">
      <c r="A5657" t="s">
        <v>3999</v>
      </c>
      <c r="B5657" t="s">
        <v>51</v>
      </c>
      <c r="C5657" t="s">
        <v>3115</v>
      </c>
      <c r="D5657" t="s">
        <v>340</v>
      </c>
      <c r="E5657" s="103">
        <v>0.18939394531249998</v>
      </c>
      <c r="F5657" s="103">
        <v>679225</v>
      </c>
      <c r="G5657" s="103">
        <v>6</v>
      </c>
      <c r="H5657" t="s">
        <v>1078</v>
      </c>
      <c r="I5657" s="103"/>
    </row>
    <row r="5658" spans="1:9" x14ac:dyDescent="0.3">
      <c r="A5658" t="s">
        <v>4000</v>
      </c>
      <c r="B5658" t="s">
        <v>51</v>
      </c>
      <c r="C5658" t="s">
        <v>3115</v>
      </c>
      <c r="D5658" t="s">
        <v>777</v>
      </c>
      <c r="E5658" s="103">
        <v>0.26433020743048052</v>
      </c>
      <c r="F5658" s="103">
        <v>679225</v>
      </c>
      <c r="G5658" s="103">
        <v>6</v>
      </c>
      <c r="H5658" t="s">
        <v>1078</v>
      </c>
      <c r="I5658" s="103"/>
    </row>
    <row r="5659" spans="1:9" x14ac:dyDescent="0.3">
      <c r="A5659" t="s">
        <v>4001</v>
      </c>
      <c r="B5659" t="s">
        <v>51</v>
      </c>
      <c r="C5659" t="s">
        <v>3115</v>
      </c>
      <c r="D5659" t="s">
        <v>776</v>
      </c>
      <c r="E5659" s="103">
        <v>0.7089550592072722</v>
      </c>
      <c r="F5659" s="103">
        <v>679225</v>
      </c>
      <c r="G5659" s="103">
        <v>6</v>
      </c>
      <c r="H5659" t="s">
        <v>1078</v>
      </c>
      <c r="I5659" s="103"/>
    </row>
    <row r="5660" spans="1:9" x14ac:dyDescent="0.3">
      <c r="A5660" t="s">
        <v>4002</v>
      </c>
      <c r="B5660" t="s">
        <v>47</v>
      </c>
      <c r="C5660" t="s">
        <v>3100</v>
      </c>
      <c r="D5660" t="s">
        <v>54</v>
      </c>
      <c r="E5660" s="103">
        <v>77223</v>
      </c>
      <c r="F5660" s="103">
        <v>679225</v>
      </c>
      <c r="G5660" s="103">
        <v>6</v>
      </c>
      <c r="H5660" t="s">
        <v>54</v>
      </c>
      <c r="I5660" s="103"/>
    </row>
    <row r="5661" spans="1:9" x14ac:dyDescent="0.3">
      <c r="A5661" t="s">
        <v>4003</v>
      </c>
      <c r="B5661" t="s">
        <v>48</v>
      </c>
      <c r="C5661" t="s">
        <v>3100</v>
      </c>
      <c r="D5661" t="s">
        <v>54</v>
      </c>
      <c r="E5661" s="103">
        <v>15507092080.359375</v>
      </c>
      <c r="F5661" s="103">
        <v>679225</v>
      </c>
      <c r="G5661" s="103">
        <v>6</v>
      </c>
      <c r="H5661" t="s">
        <v>54</v>
      </c>
      <c r="I5661" s="103"/>
    </row>
    <row r="5662" spans="1:9" x14ac:dyDescent="0.3">
      <c r="A5662" t="s">
        <v>4004</v>
      </c>
      <c r="B5662" t="s">
        <v>49</v>
      </c>
      <c r="C5662" t="s">
        <v>3100</v>
      </c>
      <c r="D5662" t="s">
        <v>54</v>
      </c>
      <c r="E5662" s="103">
        <v>0.1136928116603482</v>
      </c>
      <c r="F5662" s="103">
        <v>679225</v>
      </c>
      <c r="G5662" s="103">
        <v>6</v>
      </c>
      <c r="H5662" t="s">
        <v>54</v>
      </c>
      <c r="I5662" s="103"/>
    </row>
    <row r="5663" spans="1:9" x14ac:dyDescent="0.3">
      <c r="A5663" t="s">
        <v>4005</v>
      </c>
      <c r="B5663" t="s">
        <v>50</v>
      </c>
      <c r="C5663" t="s">
        <v>3100</v>
      </c>
      <c r="D5663" t="s">
        <v>54</v>
      </c>
      <c r="E5663" s="103">
        <v>22830.567308858441</v>
      </c>
      <c r="F5663" s="103">
        <v>679225</v>
      </c>
      <c r="G5663" s="103">
        <v>6</v>
      </c>
      <c r="H5663" t="s">
        <v>54</v>
      </c>
      <c r="I5663" s="103"/>
    </row>
    <row r="5664" spans="1:9" x14ac:dyDescent="0.3">
      <c r="A5664" t="s">
        <v>4006</v>
      </c>
      <c r="B5664" t="s">
        <v>51</v>
      </c>
      <c r="C5664" t="s">
        <v>3100</v>
      </c>
      <c r="D5664" t="s">
        <v>40</v>
      </c>
      <c r="E5664" s="103">
        <v>0.21560592407763715</v>
      </c>
      <c r="F5664" s="103">
        <v>679225</v>
      </c>
      <c r="G5664" s="103">
        <v>6</v>
      </c>
      <c r="H5664" t="s">
        <v>1078</v>
      </c>
      <c r="I5664" s="103"/>
    </row>
    <row r="5665" spans="1:9" x14ac:dyDescent="0.3">
      <c r="A5665" t="s">
        <v>6768</v>
      </c>
      <c r="B5665" t="s">
        <v>51</v>
      </c>
      <c r="C5665" t="s">
        <v>3100</v>
      </c>
      <c r="D5665" t="s">
        <v>5064</v>
      </c>
      <c r="E5665" s="103">
        <v>0.22247918301244524</v>
      </c>
      <c r="F5665" s="103">
        <v>679225</v>
      </c>
      <c r="G5665" s="103">
        <v>6</v>
      </c>
      <c r="H5665" t="s">
        <v>1078</v>
      </c>
      <c r="I5665" s="103"/>
    </row>
    <row r="5666" spans="1:9" x14ac:dyDescent="0.3">
      <c r="A5666" t="s">
        <v>6769</v>
      </c>
      <c r="B5666" t="s">
        <v>51</v>
      </c>
      <c r="C5666" t="s">
        <v>3100</v>
      </c>
      <c r="D5666" t="s">
        <v>5065</v>
      </c>
      <c r="E5666" s="103">
        <v>0.21560592407763715</v>
      </c>
      <c r="F5666" s="103">
        <v>679225</v>
      </c>
      <c r="G5666" s="103">
        <v>6</v>
      </c>
      <c r="H5666" t="s">
        <v>1078</v>
      </c>
      <c r="I5666" s="103"/>
    </row>
    <row r="5667" spans="1:9" x14ac:dyDescent="0.3">
      <c r="A5667" t="s">
        <v>6770</v>
      </c>
      <c r="B5667" t="s">
        <v>51</v>
      </c>
      <c r="C5667" t="s">
        <v>3100</v>
      </c>
      <c r="D5667" t="s">
        <v>5066</v>
      </c>
      <c r="E5667" s="103">
        <v>0.22193596130072871</v>
      </c>
      <c r="F5667" s="103">
        <v>679225</v>
      </c>
      <c r="G5667" s="103">
        <v>6</v>
      </c>
      <c r="H5667" t="s">
        <v>1078</v>
      </c>
      <c r="I5667" s="103"/>
    </row>
    <row r="5668" spans="1:9" x14ac:dyDescent="0.3">
      <c r="A5668" t="s">
        <v>4007</v>
      </c>
      <c r="B5668" t="s">
        <v>51</v>
      </c>
      <c r="C5668" t="s">
        <v>3100</v>
      </c>
      <c r="D5668" t="s">
        <v>42</v>
      </c>
      <c r="E5668" s="103">
        <v>0.21835402900246989</v>
      </c>
      <c r="F5668" s="103">
        <v>679225</v>
      </c>
      <c r="G5668" s="103">
        <v>6</v>
      </c>
      <c r="H5668" t="s">
        <v>1078</v>
      </c>
      <c r="I5668" s="103"/>
    </row>
    <row r="5669" spans="1:9" x14ac:dyDescent="0.3">
      <c r="A5669" t="s">
        <v>4008</v>
      </c>
      <c r="B5669" t="s">
        <v>51</v>
      </c>
      <c r="C5669" t="s">
        <v>3100</v>
      </c>
      <c r="D5669" t="s">
        <v>1763</v>
      </c>
      <c r="E5669" s="103">
        <v>0.2267232500787035</v>
      </c>
      <c r="F5669" s="103">
        <v>679225</v>
      </c>
      <c r="G5669" s="103">
        <v>6</v>
      </c>
      <c r="H5669" t="s">
        <v>1078</v>
      </c>
      <c r="I5669" s="103"/>
    </row>
    <row r="5670" spans="1:9" x14ac:dyDescent="0.3">
      <c r="A5670" t="s">
        <v>4009</v>
      </c>
      <c r="B5670" t="s">
        <v>51</v>
      </c>
      <c r="C5670" t="s">
        <v>3100</v>
      </c>
      <c r="D5670" t="s">
        <v>1764</v>
      </c>
      <c r="E5670" s="103">
        <v>9.8290504936594983E-2</v>
      </c>
      <c r="F5670" s="103">
        <v>679225</v>
      </c>
      <c r="G5670" s="103">
        <v>6</v>
      </c>
      <c r="H5670" t="s">
        <v>1078</v>
      </c>
      <c r="I5670" s="103"/>
    </row>
    <row r="5671" spans="1:9" x14ac:dyDescent="0.3">
      <c r="A5671" t="s">
        <v>4010</v>
      </c>
      <c r="B5671" t="s">
        <v>51</v>
      </c>
      <c r="C5671" t="s">
        <v>3100</v>
      </c>
      <c r="D5671" t="s">
        <v>340</v>
      </c>
      <c r="E5671" s="103">
        <v>0.21585421090456819</v>
      </c>
      <c r="F5671" s="103">
        <v>679225</v>
      </c>
      <c r="G5671" s="103">
        <v>6</v>
      </c>
      <c r="H5671" t="s">
        <v>1078</v>
      </c>
      <c r="I5671" s="103"/>
    </row>
    <row r="5672" spans="1:9" x14ac:dyDescent="0.3">
      <c r="A5672" t="s">
        <v>4011</v>
      </c>
      <c r="B5672" t="s">
        <v>51</v>
      </c>
      <c r="C5672" t="s">
        <v>3100</v>
      </c>
      <c r="D5672" t="s">
        <v>777</v>
      </c>
      <c r="E5672" s="103">
        <v>0.36204387096257873</v>
      </c>
      <c r="F5672" s="103">
        <v>679225</v>
      </c>
      <c r="G5672" s="103">
        <v>6</v>
      </c>
      <c r="H5672" t="s">
        <v>1078</v>
      </c>
      <c r="I5672" s="103"/>
    </row>
    <row r="5673" spans="1:9" x14ac:dyDescent="0.3">
      <c r="A5673" t="s">
        <v>4012</v>
      </c>
      <c r="B5673" t="s">
        <v>51</v>
      </c>
      <c r="C5673" t="s">
        <v>3100</v>
      </c>
      <c r="D5673" t="s">
        <v>776</v>
      </c>
      <c r="E5673" s="103">
        <v>0.88118523460983211</v>
      </c>
      <c r="F5673" s="103">
        <v>679225</v>
      </c>
      <c r="G5673" s="103">
        <v>6</v>
      </c>
      <c r="H5673" t="s">
        <v>1078</v>
      </c>
      <c r="I5673" s="103"/>
    </row>
    <row r="5674" spans="1:9" x14ac:dyDescent="0.3">
      <c r="A5674" t="s">
        <v>206</v>
      </c>
      <c r="B5674" t="s">
        <v>47</v>
      </c>
      <c r="C5674" t="s">
        <v>58</v>
      </c>
      <c r="D5674" t="s">
        <v>54</v>
      </c>
      <c r="E5674" s="103">
        <v>0</v>
      </c>
      <c r="F5674" s="103">
        <v>679225</v>
      </c>
      <c r="G5674" s="103">
        <v>6</v>
      </c>
      <c r="H5674" t="s">
        <v>54</v>
      </c>
      <c r="I5674" s="103"/>
    </row>
    <row r="5675" spans="1:9" x14ac:dyDescent="0.3">
      <c r="A5675" t="s">
        <v>207</v>
      </c>
      <c r="B5675" t="s">
        <v>48</v>
      </c>
      <c r="C5675" t="s">
        <v>58</v>
      </c>
      <c r="D5675" t="s">
        <v>54</v>
      </c>
      <c r="E5675" s="103">
        <v>0</v>
      </c>
      <c r="F5675" s="103">
        <v>679225</v>
      </c>
      <c r="G5675" s="103">
        <v>6</v>
      </c>
      <c r="H5675" t="s">
        <v>54</v>
      </c>
      <c r="I5675" s="103"/>
    </row>
    <row r="5676" spans="1:9" x14ac:dyDescent="0.3">
      <c r="A5676" t="s">
        <v>208</v>
      </c>
      <c r="B5676" t="s">
        <v>49</v>
      </c>
      <c r="C5676" t="s">
        <v>58</v>
      </c>
      <c r="D5676" t="s">
        <v>54</v>
      </c>
      <c r="E5676" s="103">
        <v>0</v>
      </c>
      <c r="F5676" s="103">
        <v>679225</v>
      </c>
      <c r="G5676" s="103">
        <v>6</v>
      </c>
      <c r="H5676" t="s">
        <v>54</v>
      </c>
      <c r="I5676" s="103"/>
    </row>
    <row r="5677" spans="1:9" x14ac:dyDescent="0.3">
      <c r="A5677" t="s">
        <v>209</v>
      </c>
      <c r="B5677" t="s">
        <v>50</v>
      </c>
      <c r="C5677" t="s">
        <v>58</v>
      </c>
      <c r="D5677" t="s">
        <v>54</v>
      </c>
      <c r="E5677" s="103">
        <v>0</v>
      </c>
      <c r="F5677" s="103">
        <v>679225</v>
      </c>
      <c r="G5677" s="103">
        <v>6</v>
      </c>
      <c r="H5677" t="s">
        <v>54</v>
      </c>
      <c r="I5677" s="103"/>
    </row>
    <row r="5678" spans="1:9" x14ac:dyDescent="0.3">
      <c r="A5678" t="s">
        <v>4013</v>
      </c>
      <c r="B5678" t="s">
        <v>47</v>
      </c>
      <c r="C5678" t="s">
        <v>3102</v>
      </c>
      <c r="D5678" t="s">
        <v>54</v>
      </c>
      <c r="E5678" s="103">
        <v>403357</v>
      </c>
      <c r="F5678" s="103">
        <v>679225</v>
      </c>
      <c r="G5678" s="103">
        <v>6</v>
      </c>
      <c r="H5678" t="s">
        <v>54</v>
      </c>
      <c r="I5678" s="103"/>
    </row>
    <row r="5679" spans="1:9" x14ac:dyDescent="0.3">
      <c r="A5679" t="s">
        <v>4014</v>
      </c>
      <c r="B5679" t="s">
        <v>48</v>
      </c>
      <c r="C5679" t="s">
        <v>3102</v>
      </c>
      <c r="D5679" t="s">
        <v>54</v>
      </c>
      <c r="E5679" s="103">
        <v>116070877676.25</v>
      </c>
      <c r="F5679" s="103">
        <v>679225</v>
      </c>
      <c r="G5679" s="103">
        <v>6</v>
      </c>
      <c r="H5679" t="s">
        <v>54</v>
      </c>
      <c r="I5679" s="103"/>
    </row>
    <row r="5680" spans="1:9" x14ac:dyDescent="0.3">
      <c r="A5680" t="s">
        <v>4015</v>
      </c>
      <c r="B5680" t="s">
        <v>49</v>
      </c>
      <c r="C5680" t="s">
        <v>3102</v>
      </c>
      <c r="D5680" t="s">
        <v>54</v>
      </c>
      <c r="E5680" s="103">
        <v>0.59384887187603519</v>
      </c>
      <c r="F5680" s="103">
        <v>679225</v>
      </c>
      <c r="G5680" s="103">
        <v>6</v>
      </c>
      <c r="H5680" t="s">
        <v>54</v>
      </c>
      <c r="I5680" s="103"/>
    </row>
    <row r="5681" spans="1:9" x14ac:dyDescent="0.3">
      <c r="A5681" t="s">
        <v>4016</v>
      </c>
      <c r="B5681" t="s">
        <v>50</v>
      </c>
      <c r="C5681" t="s">
        <v>3102</v>
      </c>
      <c r="D5681" t="s">
        <v>54</v>
      </c>
      <c r="E5681" s="103">
        <v>170887.22835032575</v>
      </c>
      <c r="F5681" s="103">
        <v>679225</v>
      </c>
      <c r="G5681" s="103">
        <v>6</v>
      </c>
      <c r="H5681" t="s">
        <v>54</v>
      </c>
      <c r="I5681" s="103"/>
    </row>
    <row r="5682" spans="1:9" x14ac:dyDescent="0.3">
      <c r="A5682" t="s">
        <v>4017</v>
      </c>
      <c r="B5682" t="s">
        <v>51</v>
      </c>
      <c r="C5682" t="s">
        <v>3102</v>
      </c>
      <c r="D5682" t="s">
        <v>40</v>
      </c>
      <c r="E5682" s="103">
        <v>0.30554550803934671</v>
      </c>
      <c r="F5682" s="103">
        <v>679225</v>
      </c>
      <c r="G5682" s="103">
        <v>6</v>
      </c>
      <c r="H5682" t="s">
        <v>1078</v>
      </c>
      <c r="I5682" s="103"/>
    </row>
    <row r="5683" spans="1:9" x14ac:dyDescent="0.3">
      <c r="A5683" t="s">
        <v>6771</v>
      </c>
      <c r="B5683" t="s">
        <v>51</v>
      </c>
      <c r="C5683" t="s">
        <v>3102</v>
      </c>
      <c r="D5683" t="s">
        <v>5064</v>
      </c>
      <c r="E5683" s="103">
        <v>0.31562580599383111</v>
      </c>
      <c r="F5683" s="103">
        <v>679225</v>
      </c>
      <c r="G5683" s="103">
        <v>6</v>
      </c>
      <c r="H5683" t="s">
        <v>1078</v>
      </c>
      <c r="I5683" s="103"/>
    </row>
    <row r="5684" spans="1:9" x14ac:dyDescent="0.3">
      <c r="A5684" t="s">
        <v>6772</v>
      </c>
      <c r="B5684" t="s">
        <v>51</v>
      </c>
      <c r="C5684" t="s">
        <v>3102</v>
      </c>
      <c r="D5684" t="s">
        <v>5065</v>
      </c>
      <c r="E5684" s="103">
        <v>0.30554550803934671</v>
      </c>
      <c r="F5684" s="103">
        <v>679225</v>
      </c>
      <c r="G5684" s="103">
        <v>6</v>
      </c>
      <c r="H5684" t="s">
        <v>1078</v>
      </c>
      <c r="I5684" s="103"/>
    </row>
    <row r="5685" spans="1:9" x14ac:dyDescent="0.3">
      <c r="A5685" t="s">
        <v>6773</v>
      </c>
      <c r="B5685" t="s">
        <v>51</v>
      </c>
      <c r="C5685" t="s">
        <v>3102</v>
      </c>
      <c r="D5685" t="s">
        <v>5066</v>
      </c>
      <c r="E5685" s="103">
        <v>0.31522694366288595</v>
      </c>
      <c r="F5685" s="103">
        <v>679225</v>
      </c>
      <c r="G5685" s="103">
        <v>6</v>
      </c>
      <c r="H5685" t="s">
        <v>1078</v>
      </c>
      <c r="I5685" s="103"/>
    </row>
    <row r="5686" spans="1:9" x14ac:dyDescent="0.3">
      <c r="A5686" t="s">
        <v>4018</v>
      </c>
      <c r="B5686" t="s">
        <v>51</v>
      </c>
      <c r="C5686" t="s">
        <v>3102</v>
      </c>
      <c r="D5686" t="s">
        <v>42</v>
      </c>
      <c r="E5686" s="103">
        <v>0.30963337521758671</v>
      </c>
      <c r="F5686" s="103">
        <v>679225</v>
      </c>
      <c r="G5686" s="103">
        <v>6</v>
      </c>
      <c r="H5686" t="s">
        <v>1078</v>
      </c>
      <c r="I5686" s="103"/>
    </row>
    <row r="5687" spans="1:9" x14ac:dyDescent="0.3">
      <c r="A5687" t="s">
        <v>4019</v>
      </c>
      <c r="B5687" t="s">
        <v>51</v>
      </c>
      <c r="C5687" t="s">
        <v>3102</v>
      </c>
      <c r="D5687" t="s">
        <v>1763</v>
      </c>
      <c r="E5687" s="103">
        <v>0.32391866590707635</v>
      </c>
      <c r="F5687" s="103">
        <v>679225</v>
      </c>
      <c r="G5687" s="103">
        <v>6</v>
      </c>
      <c r="H5687" t="s">
        <v>1078</v>
      </c>
      <c r="I5687" s="103"/>
    </row>
    <row r="5688" spans="1:9" x14ac:dyDescent="0.3">
      <c r="A5688" t="s">
        <v>4020</v>
      </c>
      <c r="B5688" t="s">
        <v>51</v>
      </c>
      <c r="C5688" t="s">
        <v>3102</v>
      </c>
      <c r="D5688" t="s">
        <v>1764</v>
      </c>
      <c r="E5688" s="103">
        <v>0.15087600614763622</v>
      </c>
      <c r="F5688" s="103">
        <v>679225</v>
      </c>
      <c r="G5688" s="103">
        <v>6</v>
      </c>
      <c r="H5688" t="s">
        <v>1078</v>
      </c>
      <c r="I5688" s="103"/>
    </row>
    <row r="5689" spans="1:9" x14ac:dyDescent="0.3">
      <c r="A5689" t="s">
        <v>4021</v>
      </c>
      <c r="B5689" t="s">
        <v>51</v>
      </c>
      <c r="C5689" t="s">
        <v>3102</v>
      </c>
      <c r="D5689" t="s">
        <v>340</v>
      </c>
      <c r="E5689" s="103">
        <v>0.30825396966586011</v>
      </c>
      <c r="F5689" s="103">
        <v>679225</v>
      </c>
      <c r="G5689" s="103">
        <v>6</v>
      </c>
      <c r="H5689" t="s">
        <v>1078</v>
      </c>
      <c r="I5689" s="103"/>
    </row>
    <row r="5690" spans="1:9" x14ac:dyDescent="0.3">
      <c r="A5690" t="s">
        <v>4022</v>
      </c>
      <c r="B5690" t="s">
        <v>51</v>
      </c>
      <c r="C5690" t="s">
        <v>3102</v>
      </c>
      <c r="D5690" t="s">
        <v>777</v>
      </c>
      <c r="E5690" s="103">
        <v>0.5177701570416553</v>
      </c>
      <c r="F5690" s="103">
        <v>679225</v>
      </c>
      <c r="G5690" s="103">
        <v>6</v>
      </c>
      <c r="H5690" t="s">
        <v>1078</v>
      </c>
      <c r="I5690" s="103"/>
    </row>
    <row r="5691" spans="1:9" x14ac:dyDescent="0.3">
      <c r="A5691" t="s">
        <v>4023</v>
      </c>
      <c r="B5691" t="s">
        <v>51</v>
      </c>
      <c r="C5691" t="s">
        <v>3102</v>
      </c>
      <c r="D5691" t="s">
        <v>776</v>
      </c>
      <c r="E5691" s="103">
        <v>1.2621029481998911</v>
      </c>
      <c r="F5691" s="103">
        <v>679225</v>
      </c>
      <c r="G5691" s="103">
        <v>6</v>
      </c>
      <c r="H5691" t="s">
        <v>1078</v>
      </c>
      <c r="I5691" s="103"/>
    </row>
    <row r="5692" spans="1:9" x14ac:dyDescent="0.3">
      <c r="A5692" t="s">
        <v>4024</v>
      </c>
      <c r="B5692" t="s">
        <v>47</v>
      </c>
      <c r="C5692" t="s">
        <v>3104</v>
      </c>
      <c r="D5692" t="s">
        <v>54</v>
      </c>
      <c r="E5692" s="103">
        <v>168826</v>
      </c>
      <c r="F5692" s="103">
        <v>679225</v>
      </c>
      <c r="G5692" s="103">
        <v>6</v>
      </c>
      <c r="H5692" t="s">
        <v>54</v>
      </c>
      <c r="I5692" s="103"/>
    </row>
    <row r="5693" spans="1:9" x14ac:dyDescent="0.3">
      <c r="A5693" t="s">
        <v>4025</v>
      </c>
      <c r="B5693" t="s">
        <v>48</v>
      </c>
      <c r="C5693" t="s">
        <v>3104</v>
      </c>
      <c r="D5693" t="s">
        <v>54</v>
      </c>
      <c r="E5693" s="103">
        <v>71255684908.21875</v>
      </c>
      <c r="F5693" s="103">
        <v>679225</v>
      </c>
      <c r="G5693" s="103">
        <v>6</v>
      </c>
      <c r="H5693" t="s">
        <v>54</v>
      </c>
      <c r="I5693" s="103"/>
    </row>
    <row r="5694" spans="1:9" x14ac:dyDescent="0.3">
      <c r="A5694" t="s">
        <v>4026</v>
      </c>
      <c r="B5694" t="s">
        <v>49</v>
      </c>
      <c r="C5694" t="s">
        <v>3104</v>
      </c>
      <c r="D5694" t="s">
        <v>54</v>
      </c>
      <c r="E5694" s="103">
        <v>0.24855681107144173</v>
      </c>
      <c r="F5694" s="103">
        <v>679225</v>
      </c>
      <c r="G5694" s="103">
        <v>6</v>
      </c>
      <c r="H5694" t="s">
        <v>54</v>
      </c>
      <c r="I5694" s="103"/>
    </row>
    <row r="5695" spans="1:9" x14ac:dyDescent="0.3">
      <c r="A5695" t="s">
        <v>4027</v>
      </c>
      <c r="B5695" t="s">
        <v>50</v>
      </c>
      <c r="C5695" t="s">
        <v>3104</v>
      </c>
      <c r="D5695" t="s">
        <v>54</v>
      </c>
      <c r="E5695" s="103">
        <v>104907.33543114395</v>
      </c>
      <c r="F5695" s="103">
        <v>679225</v>
      </c>
      <c r="G5695" s="103">
        <v>6</v>
      </c>
      <c r="H5695" t="s">
        <v>54</v>
      </c>
      <c r="I5695" s="103"/>
    </row>
    <row r="5696" spans="1:9" x14ac:dyDescent="0.3">
      <c r="A5696" t="s">
        <v>4028</v>
      </c>
      <c r="B5696" t="s">
        <v>51</v>
      </c>
      <c r="C5696" t="s">
        <v>3104</v>
      </c>
      <c r="D5696" t="s">
        <v>40</v>
      </c>
      <c r="E5696" s="103">
        <v>0.44785220319330815</v>
      </c>
      <c r="F5696" s="103">
        <v>679225</v>
      </c>
      <c r="G5696" s="103">
        <v>6</v>
      </c>
      <c r="H5696" t="s">
        <v>1078</v>
      </c>
      <c r="I5696" s="103"/>
    </row>
    <row r="5697" spans="1:9" x14ac:dyDescent="0.3">
      <c r="A5697" t="s">
        <v>6774</v>
      </c>
      <c r="B5697" t="s">
        <v>51</v>
      </c>
      <c r="C5697" t="s">
        <v>3104</v>
      </c>
      <c r="D5697" t="s">
        <v>5064</v>
      </c>
      <c r="E5697" s="103">
        <v>0.46171278824730738</v>
      </c>
      <c r="F5697" s="103">
        <v>679225</v>
      </c>
      <c r="G5697" s="103">
        <v>6</v>
      </c>
      <c r="H5697" t="s">
        <v>1078</v>
      </c>
      <c r="I5697" s="103"/>
    </row>
    <row r="5698" spans="1:9" x14ac:dyDescent="0.3">
      <c r="A5698" t="s">
        <v>6775</v>
      </c>
      <c r="B5698" t="s">
        <v>51</v>
      </c>
      <c r="C5698" t="s">
        <v>3104</v>
      </c>
      <c r="D5698" t="s">
        <v>5065</v>
      </c>
      <c r="E5698" s="103">
        <v>0.44785220319330815</v>
      </c>
      <c r="F5698" s="103">
        <v>679225</v>
      </c>
      <c r="G5698" s="103">
        <v>6</v>
      </c>
      <c r="H5698" t="s">
        <v>1078</v>
      </c>
      <c r="I5698" s="103"/>
    </row>
    <row r="5699" spans="1:9" x14ac:dyDescent="0.3">
      <c r="A5699" t="s">
        <v>6776</v>
      </c>
      <c r="B5699" t="s">
        <v>51</v>
      </c>
      <c r="C5699" t="s">
        <v>3104</v>
      </c>
      <c r="D5699" t="s">
        <v>5066</v>
      </c>
      <c r="E5699" s="103">
        <v>0.46112853358564593</v>
      </c>
      <c r="F5699" s="103">
        <v>679225</v>
      </c>
      <c r="G5699" s="103">
        <v>6</v>
      </c>
      <c r="H5699" t="s">
        <v>1078</v>
      </c>
      <c r="I5699" s="103"/>
    </row>
    <row r="5700" spans="1:9" x14ac:dyDescent="0.3">
      <c r="A5700" t="s">
        <v>4029</v>
      </c>
      <c r="B5700" t="s">
        <v>51</v>
      </c>
      <c r="C5700" t="s">
        <v>3104</v>
      </c>
      <c r="D5700" t="s">
        <v>42</v>
      </c>
      <c r="E5700" s="103">
        <v>0.45267279860190224</v>
      </c>
      <c r="F5700" s="103">
        <v>679225</v>
      </c>
      <c r="G5700" s="103">
        <v>6</v>
      </c>
      <c r="H5700" t="s">
        <v>1078</v>
      </c>
      <c r="I5700" s="103"/>
    </row>
    <row r="5701" spans="1:9" x14ac:dyDescent="0.3">
      <c r="A5701" t="s">
        <v>4030</v>
      </c>
      <c r="B5701" t="s">
        <v>51</v>
      </c>
      <c r="C5701" t="s">
        <v>3104</v>
      </c>
      <c r="D5701" t="s">
        <v>1763</v>
      </c>
      <c r="E5701" s="103">
        <v>0.47140471004468526</v>
      </c>
      <c r="F5701" s="103">
        <v>679225</v>
      </c>
      <c r="G5701" s="103">
        <v>6</v>
      </c>
      <c r="H5701" t="s">
        <v>1078</v>
      </c>
      <c r="I5701" s="103"/>
    </row>
    <row r="5702" spans="1:9" x14ac:dyDescent="0.3">
      <c r="A5702" t="s">
        <v>4031</v>
      </c>
      <c r="B5702" t="s">
        <v>51</v>
      </c>
      <c r="C5702" t="s">
        <v>3104</v>
      </c>
      <c r="D5702" t="s">
        <v>1764</v>
      </c>
      <c r="E5702" s="103">
        <v>0.19235735812427041</v>
      </c>
      <c r="F5702" s="103">
        <v>679225</v>
      </c>
      <c r="G5702" s="103">
        <v>6</v>
      </c>
      <c r="H5702" t="s">
        <v>1078</v>
      </c>
      <c r="I5702" s="103"/>
    </row>
    <row r="5703" spans="1:9" x14ac:dyDescent="0.3">
      <c r="A5703" t="s">
        <v>4032</v>
      </c>
      <c r="B5703" t="s">
        <v>51</v>
      </c>
      <c r="C5703" t="s">
        <v>3104</v>
      </c>
      <c r="D5703" t="s">
        <v>340</v>
      </c>
      <c r="E5703" s="103">
        <v>0.45124887710101264</v>
      </c>
      <c r="F5703" s="103">
        <v>679225</v>
      </c>
      <c r="G5703" s="103">
        <v>6</v>
      </c>
      <c r="H5703" t="s">
        <v>1078</v>
      </c>
      <c r="I5703" s="103"/>
    </row>
    <row r="5704" spans="1:9" x14ac:dyDescent="0.3">
      <c r="A5704" t="s">
        <v>4033</v>
      </c>
      <c r="B5704" t="s">
        <v>51</v>
      </c>
      <c r="C5704" t="s">
        <v>3104</v>
      </c>
      <c r="D5704" t="s">
        <v>777</v>
      </c>
      <c r="E5704" s="103">
        <v>0.7359462023285217</v>
      </c>
      <c r="F5704" s="103">
        <v>679225</v>
      </c>
      <c r="G5704" s="103">
        <v>6</v>
      </c>
      <c r="H5704" t="s">
        <v>1078</v>
      </c>
      <c r="I5704" s="103"/>
    </row>
    <row r="5705" spans="1:9" x14ac:dyDescent="0.3">
      <c r="A5705" t="s">
        <v>4034</v>
      </c>
      <c r="B5705" t="s">
        <v>51</v>
      </c>
      <c r="C5705" t="s">
        <v>3104</v>
      </c>
      <c r="D5705" t="s">
        <v>776</v>
      </c>
      <c r="E5705" s="103">
        <v>1.8366002391655907</v>
      </c>
      <c r="F5705" s="103">
        <v>679225</v>
      </c>
      <c r="G5705" s="103">
        <v>6</v>
      </c>
      <c r="H5705" t="s">
        <v>1078</v>
      </c>
      <c r="I5705" s="103"/>
    </row>
    <row r="5706" spans="1:9" x14ac:dyDescent="0.3">
      <c r="A5706" t="s">
        <v>4035</v>
      </c>
      <c r="B5706" t="s">
        <v>47</v>
      </c>
      <c r="C5706" t="s">
        <v>3106</v>
      </c>
      <c r="D5706" t="s">
        <v>54</v>
      </c>
      <c r="E5706" s="103">
        <v>49795</v>
      </c>
      <c r="F5706" s="103">
        <v>679225</v>
      </c>
      <c r="G5706" s="103">
        <v>6</v>
      </c>
      <c r="H5706" t="s">
        <v>54</v>
      </c>
      <c r="I5706" s="103"/>
    </row>
    <row r="5707" spans="1:9" x14ac:dyDescent="0.3">
      <c r="A5707" t="s">
        <v>4036</v>
      </c>
      <c r="B5707" t="s">
        <v>48</v>
      </c>
      <c r="C5707" t="s">
        <v>3106</v>
      </c>
      <c r="D5707" t="s">
        <v>54</v>
      </c>
      <c r="E5707" s="103">
        <v>83660523579.0625</v>
      </c>
      <c r="F5707" s="103">
        <v>679225</v>
      </c>
      <c r="G5707" s="103">
        <v>6</v>
      </c>
      <c r="H5707" t="s">
        <v>54</v>
      </c>
      <c r="I5707" s="103"/>
    </row>
    <row r="5708" spans="1:9" x14ac:dyDescent="0.3">
      <c r="A5708" t="s">
        <v>4037</v>
      </c>
      <c r="B5708" t="s">
        <v>49</v>
      </c>
      <c r="C5708" t="s">
        <v>3106</v>
      </c>
      <c r="D5708" t="s">
        <v>54</v>
      </c>
      <c r="E5708" s="103">
        <v>7.3311494718245065E-2</v>
      </c>
      <c r="F5708" s="103">
        <v>679225</v>
      </c>
      <c r="G5708" s="103">
        <v>6</v>
      </c>
      <c r="H5708" t="s">
        <v>54</v>
      </c>
      <c r="I5708" s="103"/>
    </row>
    <row r="5709" spans="1:9" x14ac:dyDescent="0.3">
      <c r="A5709" t="s">
        <v>4038</v>
      </c>
      <c r="B5709" t="s">
        <v>50</v>
      </c>
      <c r="C5709" t="s">
        <v>3106</v>
      </c>
      <c r="D5709" t="s">
        <v>54</v>
      </c>
      <c r="E5709" s="103">
        <v>123170.55994561817</v>
      </c>
      <c r="F5709" s="103">
        <v>679225</v>
      </c>
      <c r="G5709" s="103">
        <v>6</v>
      </c>
      <c r="H5709" t="s">
        <v>54</v>
      </c>
      <c r="I5709" s="103"/>
    </row>
    <row r="5710" spans="1:9" x14ac:dyDescent="0.3">
      <c r="A5710" t="s">
        <v>4039</v>
      </c>
      <c r="B5710" t="s">
        <v>51</v>
      </c>
      <c r="C5710" t="s">
        <v>3106</v>
      </c>
      <c r="D5710" t="s">
        <v>40</v>
      </c>
      <c r="E5710" s="103">
        <v>1.754021738107914</v>
      </c>
      <c r="F5710" s="103">
        <v>679225</v>
      </c>
      <c r="G5710" s="103">
        <v>6</v>
      </c>
      <c r="H5710" t="s">
        <v>1078</v>
      </c>
      <c r="I5710" s="103"/>
    </row>
    <row r="5711" spans="1:9" x14ac:dyDescent="0.3">
      <c r="A5711" t="s">
        <v>6777</v>
      </c>
      <c r="B5711" t="s">
        <v>51</v>
      </c>
      <c r="C5711" t="s">
        <v>3106</v>
      </c>
      <c r="D5711" t="s">
        <v>5064</v>
      </c>
      <c r="E5711" s="103">
        <v>1.8411994321219212</v>
      </c>
      <c r="F5711" s="103">
        <v>679225</v>
      </c>
      <c r="G5711" s="103">
        <v>6</v>
      </c>
      <c r="H5711" t="s">
        <v>1078</v>
      </c>
      <c r="I5711" s="103"/>
    </row>
    <row r="5712" spans="1:9" x14ac:dyDescent="0.3">
      <c r="A5712" t="s">
        <v>6778</v>
      </c>
      <c r="B5712" t="s">
        <v>51</v>
      </c>
      <c r="C5712" t="s">
        <v>3106</v>
      </c>
      <c r="D5712" t="s">
        <v>5065</v>
      </c>
      <c r="E5712" s="103">
        <v>1.754021738107914</v>
      </c>
      <c r="F5712" s="103">
        <v>679225</v>
      </c>
      <c r="G5712" s="103">
        <v>6</v>
      </c>
      <c r="H5712" t="s">
        <v>1078</v>
      </c>
      <c r="I5712" s="103"/>
    </row>
    <row r="5713" spans="1:9" x14ac:dyDescent="0.3">
      <c r="A5713" t="s">
        <v>6779</v>
      </c>
      <c r="B5713" t="s">
        <v>51</v>
      </c>
      <c r="C5713" t="s">
        <v>3106</v>
      </c>
      <c r="D5713" t="s">
        <v>5066</v>
      </c>
      <c r="E5713" s="103">
        <v>1.839768680467569</v>
      </c>
      <c r="F5713" s="103">
        <v>679225</v>
      </c>
      <c r="G5713" s="103">
        <v>6</v>
      </c>
      <c r="H5713" t="s">
        <v>1078</v>
      </c>
      <c r="I5713" s="103"/>
    </row>
    <row r="5714" spans="1:9" x14ac:dyDescent="0.3">
      <c r="A5714" t="s">
        <v>4040</v>
      </c>
      <c r="B5714" t="s">
        <v>51</v>
      </c>
      <c r="C5714" t="s">
        <v>3106</v>
      </c>
      <c r="D5714" t="s">
        <v>42</v>
      </c>
      <c r="E5714" s="103">
        <v>1.8194454058020322</v>
      </c>
      <c r="F5714" s="103">
        <v>679225</v>
      </c>
      <c r="G5714" s="103">
        <v>6</v>
      </c>
      <c r="H5714" t="s">
        <v>1078</v>
      </c>
      <c r="I5714" s="103"/>
    </row>
    <row r="5715" spans="1:9" x14ac:dyDescent="0.3">
      <c r="A5715" t="s">
        <v>4041</v>
      </c>
      <c r="B5715" t="s">
        <v>51</v>
      </c>
      <c r="C5715" t="s">
        <v>3106</v>
      </c>
      <c r="D5715" t="s">
        <v>1763</v>
      </c>
      <c r="E5715" s="103">
        <v>1.8789540434796594</v>
      </c>
      <c r="F5715" s="103">
        <v>679225</v>
      </c>
      <c r="G5715" s="103">
        <v>6</v>
      </c>
      <c r="H5715" t="s">
        <v>1078</v>
      </c>
      <c r="I5715" s="103"/>
    </row>
    <row r="5716" spans="1:9" x14ac:dyDescent="0.3">
      <c r="A5716" t="s">
        <v>4042</v>
      </c>
      <c r="B5716" t="s">
        <v>51</v>
      </c>
      <c r="C5716" t="s">
        <v>3106</v>
      </c>
      <c r="D5716" t="s">
        <v>1764</v>
      </c>
      <c r="E5716" s="103">
        <v>0.47289339948802933</v>
      </c>
      <c r="F5716" s="103">
        <v>679225</v>
      </c>
      <c r="G5716" s="103">
        <v>6</v>
      </c>
      <c r="H5716" t="s">
        <v>1078</v>
      </c>
      <c r="I5716" s="103"/>
    </row>
    <row r="5717" spans="1:9" x14ac:dyDescent="0.3">
      <c r="A5717" t="s">
        <v>4043</v>
      </c>
      <c r="B5717" t="s">
        <v>51</v>
      </c>
      <c r="C5717" t="s">
        <v>3106</v>
      </c>
      <c r="D5717" t="s">
        <v>340</v>
      </c>
      <c r="E5717" s="103">
        <v>1.8521275561694521</v>
      </c>
      <c r="F5717" s="103">
        <v>679225</v>
      </c>
      <c r="G5717" s="103">
        <v>6</v>
      </c>
      <c r="H5717" t="s">
        <v>1078</v>
      </c>
      <c r="I5717" s="103"/>
    </row>
    <row r="5718" spans="1:9" x14ac:dyDescent="0.3">
      <c r="A5718" t="s">
        <v>4044</v>
      </c>
      <c r="B5718" t="s">
        <v>51</v>
      </c>
      <c r="C5718" t="s">
        <v>3106</v>
      </c>
      <c r="D5718" t="s">
        <v>777</v>
      </c>
      <c r="E5718" s="103">
        <v>2.8825836350310694</v>
      </c>
      <c r="F5718" s="103">
        <v>679225</v>
      </c>
      <c r="G5718" s="103">
        <v>6</v>
      </c>
      <c r="H5718" t="s">
        <v>1078</v>
      </c>
      <c r="I5718" s="103"/>
    </row>
    <row r="5719" spans="1:9" x14ac:dyDescent="0.3">
      <c r="A5719" t="s">
        <v>4045</v>
      </c>
      <c r="B5719" t="s">
        <v>51</v>
      </c>
      <c r="C5719" t="s">
        <v>3106</v>
      </c>
      <c r="D5719" t="s">
        <v>776</v>
      </c>
      <c r="E5719" s="103">
        <v>7.2817694182978512</v>
      </c>
      <c r="F5719" s="103">
        <v>679225</v>
      </c>
      <c r="G5719" s="103">
        <v>6</v>
      </c>
      <c r="H5719" t="s">
        <v>1078</v>
      </c>
      <c r="I5719" s="103"/>
    </row>
    <row r="5720" spans="1:9" x14ac:dyDescent="0.3">
      <c r="A5720" t="s">
        <v>4046</v>
      </c>
      <c r="B5720" t="s">
        <v>47</v>
      </c>
      <c r="C5720" t="s">
        <v>3109</v>
      </c>
      <c r="D5720" t="s">
        <v>54</v>
      </c>
      <c r="E5720" s="103">
        <v>274393</v>
      </c>
      <c r="F5720" s="103">
        <v>679225</v>
      </c>
      <c r="G5720" s="103">
        <v>6</v>
      </c>
      <c r="H5720" t="s">
        <v>54</v>
      </c>
      <c r="I5720" s="103"/>
    </row>
    <row r="5721" spans="1:9" x14ac:dyDescent="0.3">
      <c r="A5721" t="s">
        <v>4047</v>
      </c>
      <c r="B5721" t="s">
        <v>48</v>
      </c>
      <c r="C5721" t="s">
        <v>3109</v>
      </c>
      <c r="D5721" t="s">
        <v>54</v>
      </c>
      <c r="E5721" s="103">
        <v>1867840102.1149292</v>
      </c>
      <c r="F5721" s="103">
        <v>679225</v>
      </c>
      <c r="G5721" s="103">
        <v>6</v>
      </c>
      <c r="H5721" t="s">
        <v>54</v>
      </c>
      <c r="I5721" s="103"/>
    </row>
    <row r="5722" spans="1:9" x14ac:dyDescent="0.3">
      <c r="A5722" t="s">
        <v>4048</v>
      </c>
      <c r="B5722" t="s">
        <v>49</v>
      </c>
      <c r="C5722" t="s">
        <v>3109</v>
      </c>
      <c r="D5722" t="s">
        <v>54</v>
      </c>
      <c r="E5722" s="103">
        <v>0.40397953550001842</v>
      </c>
      <c r="F5722" s="103">
        <v>679225</v>
      </c>
      <c r="G5722" s="103">
        <v>6</v>
      </c>
      <c r="H5722" t="s">
        <v>54</v>
      </c>
      <c r="I5722" s="103"/>
    </row>
    <row r="5723" spans="1:9" x14ac:dyDescent="0.3">
      <c r="A5723" t="s">
        <v>4049</v>
      </c>
      <c r="B5723" t="s">
        <v>50</v>
      </c>
      <c r="C5723" t="s">
        <v>3109</v>
      </c>
      <c r="D5723" t="s">
        <v>54</v>
      </c>
      <c r="E5723" s="103">
        <v>2749.9578226875178</v>
      </c>
      <c r="F5723" s="103">
        <v>679225</v>
      </c>
      <c r="G5723" s="103">
        <v>6</v>
      </c>
      <c r="H5723" t="s">
        <v>54</v>
      </c>
      <c r="I5723" s="103"/>
    </row>
    <row r="5724" spans="1:9" x14ac:dyDescent="0.3">
      <c r="A5724" t="s">
        <v>4050</v>
      </c>
      <c r="B5724" t="s">
        <v>51</v>
      </c>
      <c r="C5724" t="s">
        <v>3109</v>
      </c>
      <c r="D5724" t="s">
        <v>40</v>
      </c>
      <c r="E5724" s="103">
        <v>7.2289159874658589E-3</v>
      </c>
      <c r="F5724" s="103">
        <v>679225</v>
      </c>
      <c r="G5724" s="103">
        <v>6</v>
      </c>
      <c r="H5724" t="s">
        <v>1078</v>
      </c>
      <c r="I5724" s="103"/>
    </row>
    <row r="5725" spans="1:9" x14ac:dyDescent="0.3">
      <c r="A5725" t="s">
        <v>6780</v>
      </c>
      <c r="B5725" t="s">
        <v>51</v>
      </c>
      <c r="C5725" t="s">
        <v>3109</v>
      </c>
      <c r="D5725" t="s">
        <v>5064</v>
      </c>
      <c r="E5725" s="103">
        <v>7.4377973165788269E-3</v>
      </c>
      <c r="F5725" s="103">
        <v>679225</v>
      </c>
      <c r="G5725" s="103">
        <v>6</v>
      </c>
      <c r="H5725" t="s">
        <v>1078</v>
      </c>
      <c r="I5725" s="103"/>
    </row>
    <row r="5726" spans="1:9" x14ac:dyDescent="0.3">
      <c r="A5726" t="s">
        <v>6781</v>
      </c>
      <c r="B5726" t="s">
        <v>51</v>
      </c>
      <c r="C5726" t="s">
        <v>3109</v>
      </c>
      <c r="D5726" t="s">
        <v>5065</v>
      </c>
      <c r="E5726" s="103">
        <v>7.2289159874658589E-3</v>
      </c>
      <c r="F5726" s="103">
        <v>679225</v>
      </c>
      <c r="G5726" s="103">
        <v>6</v>
      </c>
      <c r="H5726" t="s">
        <v>1078</v>
      </c>
      <c r="I5726" s="103"/>
    </row>
    <row r="5727" spans="1:9" x14ac:dyDescent="0.3">
      <c r="A5727" t="s">
        <v>6782</v>
      </c>
      <c r="B5727" t="s">
        <v>51</v>
      </c>
      <c r="C5727" t="s">
        <v>3109</v>
      </c>
      <c r="D5727" t="s">
        <v>5066</v>
      </c>
      <c r="E5727" s="103">
        <v>7.4312690021681891E-3</v>
      </c>
      <c r="F5727" s="103">
        <v>679225</v>
      </c>
      <c r="G5727" s="103">
        <v>6</v>
      </c>
      <c r="H5727" t="s">
        <v>1078</v>
      </c>
      <c r="I5727" s="103"/>
    </row>
    <row r="5728" spans="1:9" x14ac:dyDescent="0.3">
      <c r="A5728" t="s">
        <v>4051</v>
      </c>
      <c r="B5728" t="s">
        <v>51</v>
      </c>
      <c r="C5728" t="s">
        <v>3109</v>
      </c>
      <c r="D5728" t="s">
        <v>42</v>
      </c>
      <c r="E5728" s="103">
        <v>7.2564487285300232E-3</v>
      </c>
      <c r="F5728" s="103">
        <v>679225</v>
      </c>
      <c r="G5728" s="103">
        <v>6</v>
      </c>
      <c r="H5728" t="s">
        <v>1078</v>
      </c>
      <c r="I5728" s="103"/>
    </row>
    <row r="5729" spans="1:9" x14ac:dyDescent="0.3">
      <c r="A5729" t="s">
        <v>4052</v>
      </c>
      <c r="B5729" t="s">
        <v>51</v>
      </c>
      <c r="C5729" t="s">
        <v>3109</v>
      </c>
      <c r="D5729" t="s">
        <v>1763</v>
      </c>
      <c r="E5729" s="103">
        <v>7.5955079246164863E-3</v>
      </c>
      <c r="F5729" s="103">
        <v>679225</v>
      </c>
      <c r="G5729" s="103">
        <v>6</v>
      </c>
      <c r="H5729" t="s">
        <v>1078</v>
      </c>
      <c r="I5729" s="103"/>
    </row>
    <row r="5730" spans="1:9" x14ac:dyDescent="0.3">
      <c r="A5730" t="s">
        <v>4053</v>
      </c>
      <c r="B5730" t="s">
        <v>51</v>
      </c>
      <c r="C5730" t="s">
        <v>3109</v>
      </c>
      <c r="D5730" t="s">
        <v>1764</v>
      </c>
      <c r="E5730" s="103">
        <v>3.6271498471462157E-3</v>
      </c>
      <c r="F5730" s="103">
        <v>679225</v>
      </c>
      <c r="G5730" s="103">
        <v>6</v>
      </c>
      <c r="H5730" t="s">
        <v>1078</v>
      </c>
      <c r="I5730" s="103"/>
    </row>
    <row r="5731" spans="1:9" x14ac:dyDescent="0.3">
      <c r="A5731" t="s">
        <v>4054</v>
      </c>
      <c r="B5731" t="s">
        <v>51</v>
      </c>
      <c r="C5731" t="s">
        <v>3109</v>
      </c>
      <c r="D5731" t="s">
        <v>340</v>
      </c>
      <c r="E5731" s="103">
        <v>7.2479241044236418E-3</v>
      </c>
      <c r="F5731" s="103">
        <v>679225</v>
      </c>
      <c r="G5731" s="103">
        <v>6</v>
      </c>
      <c r="H5731" t="s">
        <v>1078</v>
      </c>
      <c r="I5731" s="103"/>
    </row>
    <row r="5732" spans="1:9" x14ac:dyDescent="0.3">
      <c r="A5732" t="s">
        <v>4055</v>
      </c>
      <c r="B5732" t="s">
        <v>51</v>
      </c>
      <c r="C5732" t="s">
        <v>3109</v>
      </c>
      <c r="D5732" t="s">
        <v>777</v>
      </c>
      <c r="E5732" s="103">
        <v>1.2804265527910658E-2</v>
      </c>
      <c r="F5732" s="103">
        <v>679225</v>
      </c>
      <c r="G5732" s="103">
        <v>6</v>
      </c>
      <c r="H5732" t="s">
        <v>1078</v>
      </c>
      <c r="I5732" s="103"/>
    </row>
    <row r="5733" spans="1:9" x14ac:dyDescent="0.3">
      <c r="A5733" t="s">
        <v>4056</v>
      </c>
      <c r="B5733" t="s">
        <v>51</v>
      </c>
      <c r="C5733" t="s">
        <v>3109</v>
      </c>
      <c r="D5733" t="s">
        <v>776</v>
      </c>
      <c r="E5733" s="103">
        <v>3.0200371134167778E-2</v>
      </c>
      <c r="F5733" s="103">
        <v>679225</v>
      </c>
      <c r="G5733" s="103">
        <v>6</v>
      </c>
      <c r="H5733" t="s">
        <v>1078</v>
      </c>
      <c r="I5733" s="103"/>
    </row>
    <row r="5734" spans="1:9" x14ac:dyDescent="0.3">
      <c r="A5734" t="s">
        <v>4057</v>
      </c>
      <c r="B5734" t="s">
        <v>47</v>
      </c>
      <c r="C5734" t="s">
        <v>3111</v>
      </c>
      <c r="D5734" t="s">
        <v>54</v>
      </c>
      <c r="E5734" s="103">
        <v>427842</v>
      </c>
      <c r="F5734" s="103">
        <v>679225</v>
      </c>
      <c r="G5734" s="103">
        <v>6</v>
      </c>
      <c r="H5734" t="s">
        <v>54</v>
      </c>
      <c r="I5734" s="103"/>
    </row>
    <row r="5735" spans="1:9" x14ac:dyDescent="0.3">
      <c r="A5735" t="s">
        <v>4058</v>
      </c>
      <c r="B5735" t="s">
        <v>48</v>
      </c>
      <c r="C5735" t="s">
        <v>3111</v>
      </c>
      <c r="D5735" t="s">
        <v>54</v>
      </c>
      <c r="E5735" s="103">
        <v>3891651025.6811523</v>
      </c>
      <c r="F5735" s="103">
        <v>679225</v>
      </c>
      <c r="G5735" s="103">
        <v>6</v>
      </c>
      <c r="H5735" t="s">
        <v>54</v>
      </c>
      <c r="I5735" s="103"/>
    </row>
    <row r="5736" spans="1:9" x14ac:dyDescent="0.3">
      <c r="A5736" t="s">
        <v>4059</v>
      </c>
      <c r="B5736" t="s">
        <v>49</v>
      </c>
      <c r="C5736" t="s">
        <v>3111</v>
      </c>
      <c r="D5736" t="s">
        <v>54</v>
      </c>
      <c r="E5736" s="103">
        <v>0.6298973094335456</v>
      </c>
      <c r="F5736" s="103">
        <v>679225</v>
      </c>
      <c r="G5736" s="103">
        <v>6</v>
      </c>
      <c r="H5736" t="s">
        <v>54</v>
      </c>
      <c r="I5736" s="103"/>
    </row>
    <row r="5737" spans="1:9" x14ac:dyDescent="0.3">
      <c r="A5737" t="s">
        <v>4060</v>
      </c>
      <c r="B5737" t="s">
        <v>50</v>
      </c>
      <c r="C5737" t="s">
        <v>3111</v>
      </c>
      <c r="D5737" t="s">
        <v>54</v>
      </c>
      <c r="E5737" s="103">
        <v>5729.5462117577417</v>
      </c>
      <c r="F5737" s="103">
        <v>679225</v>
      </c>
      <c r="G5737" s="103">
        <v>6</v>
      </c>
      <c r="H5737" t="s">
        <v>54</v>
      </c>
      <c r="I5737" s="103"/>
    </row>
    <row r="5738" spans="1:9" x14ac:dyDescent="0.3">
      <c r="A5738" t="s">
        <v>4061</v>
      </c>
      <c r="B5738" t="s">
        <v>51</v>
      </c>
      <c r="C5738" t="s">
        <v>3111</v>
      </c>
      <c r="D5738" t="s">
        <v>40</v>
      </c>
      <c r="E5738" s="103">
        <v>9.6612260722985319E-3</v>
      </c>
      <c r="F5738" s="103">
        <v>679225</v>
      </c>
      <c r="G5738" s="103">
        <v>6</v>
      </c>
      <c r="H5738" t="s">
        <v>1078</v>
      </c>
      <c r="I5738" s="103"/>
    </row>
    <row r="5739" spans="1:9" x14ac:dyDescent="0.3">
      <c r="A5739" t="s">
        <v>6783</v>
      </c>
      <c r="B5739" t="s">
        <v>51</v>
      </c>
      <c r="C5739" t="s">
        <v>3111</v>
      </c>
      <c r="D5739" t="s">
        <v>5064</v>
      </c>
      <c r="E5739" s="103">
        <v>9.9692125260021011E-3</v>
      </c>
      <c r="F5739" s="103">
        <v>679225</v>
      </c>
      <c r="G5739" s="103">
        <v>6</v>
      </c>
      <c r="H5739" t="s">
        <v>1078</v>
      </c>
      <c r="I5739" s="103"/>
    </row>
    <row r="5740" spans="1:9" x14ac:dyDescent="0.3">
      <c r="A5740" t="s">
        <v>6784</v>
      </c>
      <c r="B5740" t="s">
        <v>51</v>
      </c>
      <c r="C5740" t="s">
        <v>3111</v>
      </c>
      <c r="D5740" t="s">
        <v>5065</v>
      </c>
      <c r="E5740" s="103">
        <v>9.6612260722985319E-3</v>
      </c>
      <c r="F5740" s="103">
        <v>679225</v>
      </c>
      <c r="G5740" s="103">
        <v>6</v>
      </c>
      <c r="H5740" t="s">
        <v>1078</v>
      </c>
      <c r="I5740" s="103"/>
    </row>
    <row r="5741" spans="1:9" x14ac:dyDescent="0.3">
      <c r="A5741" t="s">
        <v>6785</v>
      </c>
      <c r="B5741" t="s">
        <v>51</v>
      </c>
      <c r="C5741" t="s">
        <v>3111</v>
      </c>
      <c r="D5741" t="s">
        <v>5066</v>
      </c>
      <c r="E5741" s="103">
        <v>9.9564023835105528E-3</v>
      </c>
      <c r="F5741" s="103">
        <v>679225</v>
      </c>
      <c r="G5741" s="103">
        <v>6</v>
      </c>
      <c r="H5741" t="s">
        <v>1078</v>
      </c>
      <c r="I5741" s="103"/>
    </row>
    <row r="5742" spans="1:9" x14ac:dyDescent="0.3">
      <c r="A5742" t="s">
        <v>4062</v>
      </c>
      <c r="B5742" t="s">
        <v>51</v>
      </c>
      <c r="C5742" t="s">
        <v>3111</v>
      </c>
      <c r="D5742" t="s">
        <v>42</v>
      </c>
      <c r="E5742" s="103">
        <v>9.7689814707322374E-3</v>
      </c>
      <c r="F5742" s="103">
        <v>679225</v>
      </c>
      <c r="G5742" s="103">
        <v>6</v>
      </c>
      <c r="H5742" t="s">
        <v>1078</v>
      </c>
      <c r="I5742" s="103"/>
    </row>
    <row r="5743" spans="1:9" x14ac:dyDescent="0.3">
      <c r="A5743" t="s">
        <v>4063</v>
      </c>
      <c r="B5743" t="s">
        <v>51</v>
      </c>
      <c r="C5743" t="s">
        <v>3111</v>
      </c>
      <c r="D5743" t="s">
        <v>1763</v>
      </c>
      <c r="E5743" s="103">
        <v>1.0213337521042349E-2</v>
      </c>
      <c r="F5743" s="103">
        <v>679225</v>
      </c>
      <c r="G5743" s="103">
        <v>6</v>
      </c>
      <c r="H5743" t="s">
        <v>1078</v>
      </c>
      <c r="I5743" s="103"/>
    </row>
    <row r="5744" spans="1:9" x14ac:dyDescent="0.3">
      <c r="A5744" t="s">
        <v>4064</v>
      </c>
      <c r="B5744" t="s">
        <v>51</v>
      </c>
      <c r="C5744" t="s">
        <v>3111</v>
      </c>
      <c r="D5744" t="s">
        <v>1764</v>
      </c>
      <c r="E5744" s="103">
        <v>4.6442748778294986E-3</v>
      </c>
      <c r="F5744" s="103">
        <v>679225</v>
      </c>
      <c r="G5744" s="103">
        <v>6</v>
      </c>
      <c r="H5744" t="s">
        <v>1078</v>
      </c>
      <c r="I5744" s="103"/>
    </row>
    <row r="5745" spans="1:9" x14ac:dyDescent="0.3">
      <c r="A5745" t="s">
        <v>4065</v>
      </c>
      <c r="B5745" t="s">
        <v>51</v>
      </c>
      <c r="C5745" t="s">
        <v>3111</v>
      </c>
      <c r="D5745" t="s">
        <v>340</v>
      </c>
      <c r="E5745" s="103">
        <v>9.7357285894320768E-3</v>
      </c>
      <c r="F5745" s="103">
        <v>679225</v>
      </c>
      <c r="G5745" s="103">
        <v>6</v>
      </c>
      <c r="H5745" t="s">
        <v>1078</v>
      </c>
      <c r="I5745" s="103"/>
    </row>
    <row r="5746" spans="1:9" x14ac:dyDescent="0.3">
      <c r="A5746" t="s">
        <v>4066</v>
      </c>
      <c r="B5746" t="s">
        <v>51</v>
      </c>
      <c r="C5746" t="s">
        <v>3111</v>
      </c>
      <c r="D5746" t="s">
        <v>777</v>
      </c>
      <c r="E5746" s="103">
        <v>1.6323941448796959E-2</v>
      </c>
      <c r="F5746" s="103">
        <v>679225</v>
      </c>
      <c r="G5746" s="103">
        <v>6</v>
      </c>
      <c r="H5746" t="s">
        <v>1078</v>
      </c>
      <c r="I5746" s="103"/>
    </row>
    <row r="5747" spans="1:9" x14ac:dyDescent="0.3">
      <c r="A5747" t="s">
        <v>4067</v>
      </c>
      <c r="B5747" t="s">
        <v>51</v>
      </c>
      <c r="C5747" t="s">
        <v>3111</v>
      </c>
      <c r="D5747" t="s">
        <v>776</v>
      </c>
      <c r="E5747" s="103">
        <v>3.9868040463619268E-2</v>
      </c>
      <c r="F5747" s="103">
        <v>679225</v>
      </c>
      <c r="G5747" s="103">
        <v>6</v>
      </c>
      <c r="H5747" t="s">
        <v>1078</v>
      </c>
      <c r="I5747" s="103"/>
    </row>
    <row r="5748" spans="1:9" x14ac:dyDescent="0.3">
      <c r="A5748" t="s">
        <v>226</v>
      </c>
      <c r="B5748" t="s">
        <v>49</v>
      </c>
      <c r="C5748" t="s">
        <v>40</v>
      </c>
      <c r="D5748" t="s">
        <v>54</v>
      </c>
      <c r="E5748" s="103">
        <v>1</v>
      </c>
      <c r="F5748" s="103">
        <v>679225</v>
      </c>
      <c r="G5748" s="103">
        <v>6</v>
      </c>
      <c r="H5748" t="s">
        <v>54</v>
      </c>
      <c r="I5748" s="103"/>
    </row>
    <row r="5749" spans="1:9" x14ac:dyDescent="0.3">
      <c r="A5749" t="s">
        <v>227</v>
      </c>
      <c r="B5749" t="s">
        <v>50</v>
      </c>
      <c r="C5749" t="s">
        <v>40</v>
      </c>
      <c r="D5749" t="s">
        <v>54</v>
      </c>
      <c r="E5749" s="103">
        <v>950848.64287701319</v>
      </c>
      <c r="F5749" s="103">
        <v>679225</v>
      </c>
      <c r="G5749" s="103">
        <v>6</v>
      </c>
      <c r="H5749" t="s">
        <v>54</v>
      </c>
      <c r="I5749" s="103"/>
    </row>
    <row r="5750" spans="1:9" x14ac:dyDescent="0.3">
      <c r="A5750" t="s">
        <v>1416</v>
      </c>
      <c r="B5750" t="s">
        <v>51</v>
      </c>
      <c r="C5750" t="s">
        <v>40</v>
      </c>
      <c r="D5750" t="s">
        <v>40</v>
      </c>
      <c r="E5750" s="103">
        <v>1</v>
      </c>
      <c r="F5750" s="103">
        <v>679225</v>
      </c>
      <c r="G5750" s="103">
        <v>6</v>
      </c>
      <c r="H5750" t="s">
        <v>1078</v>
      </c>
      <c r="I5750" s="103"/>
    </row>
    <row r="5751" spans="1:9" x14ac:dyDescent="0.3">
      <c r="A5751" t="s">
        <v>6786</v>
      </c>
      <c r="B5751" t="s">
        <v>51</v>
      </c>
      <c r="C5751" t="s">
        <v>40</v>
      </c>
      <c r="D5751" t="s">
        <v>5064</v>
      </c>
      <c r="E5751" s="103">
        <v>1.0295556080064205</v>
      </c>
      <c r="F5751" s="103">
        <v>679225</v>
      </c>
      <c r="G5751" s="103">
        <v>6</v>
      </c>
      <c r="H5751" t="s">
        <v>1078</v>
      </c>
      <c r="I5751" s="103"/>
    </row>
    <row r="5752" spans="1:9" x14ac:dyDescent="0.3">
      <c r="A5752" t="s">
        <v>6787</v>
      </c>
      <c r="B5752" t="s">
        <v>51</v>
      </c>
      <c r="C5752" t="s">
        <v>40</v>
      </c>
      <c r="D5752" t="s">
        <v>5065</v>
      </c>
      <c r="E5752" s="103">
        <v>1</v>
      </c>
      <c r="F5752" s="103">
        <v>679225</v>
      </c>
      <c r="G5752" s="103">
        <v>6</v>
      </c>
      <c r="H5752" t="s">
        <v>1078</v>
      </c>
      <c r="I5752" s="103"/>
    </row>
    <row r="5753" spans="1:9" x14ac:dyDescent="0.3">
      <c r="A5753" t="s">
        <v>6788</v>
      </c>
      <c r="B5753" t="s">
        <v>51</v>
      </c>
      <c r="C5753" t="s">
        <v>40</v>
      </c>
      <c r="D5753" t="s">
        <v>5066</v>
      </c>
      <c r="E5753" s="103">
        <v>1.0275278652091981</v>
      </c>
      <c r="F5753" s="103">
        <v>679225</v>
      </c>
      <c r="G5753" s="103">
        <v>6</v>
      </c>
      <c r="H5753" t="s">
        <v>1078</v>
      </c>
      <c r="I5753" s="103"/>
    </row>
    <row r="5754" spans="1:9" x14ac:dyDescent="0.3">
      <c r="A5754" t="s">
        <v>1417</v>
      </c>
      <c r="B5754" t="s">
        <v>51</v>
      </c>
      <c r="C5754" t="s">
        <v>40</v>
      </c>
      <c r="D5754" t="s">
        <v>42</v>
      </c>
      <c r="E5754" s="103">
        <v>1.0195310240370639</v>
      </c>
      <c r="F5754" s="103">
        <v>679225</v>
      </c>
      <c r="G5754" s="103">
        <v>6</v>
      </c>
      <c r="H5754" t="s">
        <v>1078</v>
      </c>
      <c r="I5754" s="103"/>
    </row>
    <row r="5755" spans="1:9" x14ac:dyDescent="0.3">
      <c r="A5755" t="s">
        <v>2351</v>
      </c>
      <c r="B5755" t="s">
        <v>51</v>
      </c>
      <c r="C5755" t="s">
        <v>40</v>
      </c>
      <c r="D5755" t="s">
        <v>1763</v>
      </c>
      <c r="E5755" s="103">
        <v>1.0694282840432623</v>
      </c>
      <c r="F5755" s="103">
        <v>679225</v>
      </c>
      <c r="G5755" s="103">
        <v>6</v>
      </c>
      <c r="H5755" t="s">
        <v>1078</v>
      </c>
      <c r="I5755" s="103"/>
    </row>
    <row r="5756" spans="1:9" x14ac:dyDescent="0.3">
      <c r="A5756" t="s">
        <v>2352</v>
      </c>
      <c r="B5756" t="s">
        <v>51</v>
      </c>
      <c r="C5756" t="s">
        <v>40</v>
      </c>
      <c r="D5756" t="s">
        <v>1764</v>
      </c>
      <c r="E5756" s="103">
        <v>0.61170210836228822</v>
      </c>
      <c r="F5756" s="103">
        <v>679225</v>
      </c>
      <c r="G5756" s="103">
        <v>6</v>
      </c>
      <c r="H5756" t="s">
        <v>1078</v>
      </c>
      <c r="I5756" s="103"/>
    </row>
    <row r="5757" spans="1:9" x14ac:dyDescent="0.3">
      <c r="A5757" t="s">
        <v>1418</v>
      </c>
      <c r="B5757" t="s">
        <v>51</v>
      </c>
      <c r="C5757" t="s">
        <v>40</v>
      </c>
      <c r="D5757" t="s">
        <v>340</v>
      </c>
      <c r="E5757" s="103">
        <v>1.0073608429873566</v>
      </c>
      <c r="F5757" s="103">
        <v>679225</v>
      </c>
      <c r="G5757" s="103">
        <v>6</v>
      </c>
      <c r="H5757" t="s">
        <v>1078</v>
      </c>
      <c r="I5757" s="103"/>
    </row>
    <row r="5758" spans="1:9" x14ac:dyDescent="0.3">
      <c r="A5758" t="s">
        <v>1419</v>
      </c>
      <c r="B5758" t="s">
        <v>51</v>
      </c>
      <c r="C5758" t="s">
        <v>40</v>
      </c>
      <c r="D5758" t="s">
        <v>777</v>
      </c>
      <c r="E5758" s="103">
        <v>1.7005610671109446</v>
      </c>
      <c r="F5758" s="103">
        <v>679225</v>
      </c>
      <c r="G5758" s="103">
        <v>6</v>
      </c>
      <c r="H5758" t="s">
        <v>1078</v>
      </c>
      <c r="I5758" s="103"/>
    </row>
    <row r="5759" spans="1:9" x14ac:dyDescent="0.3">
      <c r="A5759" t="s">
        <v>633</v>
      </c>
      <c r="B5759" t="s">
        <v>44</v>
      </c>
      <c r="C5759" t="s">
        <v>40</v>
      </c>
      <c r="D5759" t="s">
        <v>777</v>
      </c>
      <c r="E5759" s="103">
        <v>0</v>
      </c>
      <c r="F5759" s="103">
        <v>679225</v>
      </c>
      <c r="G5759" s="103">
        <v>6</v>
      </c>
      <c r="H5759" t="s">
        <v>54</v>
      </c>
      <c r="I5759" s="103"/>
    </row>
    <row r="5760" spans="1:9" x14ac:dyDescent="0.3">
      <c r="A5760" t="s">
        <v>634</v>
      </c>
      <c r="B5760" t="s">
        <v>45</v>
      </c>
      <c r="C5760" t="s">
        <v>40</v>
      </c>
      <c r="D5760" t="s">
        <v>777</v>
      </c>
      <c r="E5760" s="103">
        <v>0</v>
      </c>
      <c r="F5760" s="103">
        <v>679225</v>
      </c>
      <c r="G5760" s="103">
        <v>6</v>
      </c>
      <c r="H5760" t="s">
        <v>54</v>
      </c>
      <c r="I5760" s="103"/>
    </row>
    <row r="5761" spans="1:9" x14ac:dyDescent="0.3">
      <c r="A5761" t="s">
        <v>635</v>
      </c>
      <c r="B5761" t="s">
        <v>46</v>
      </c>
      <c r="C5761" t="s">
        <v>40</v>
      </c>
      <c r="D5761" t="s">
        <v>777</v>
      </c>
      <c r="E5761" s="103">
        <v>0</v>
      </c>
      <c r="F5761" s="103">
        <v>679225</v>
      </c>
      <c r="G5761" s="103">
        <v>6</v>
      </c>
      <c r="H5761" t="s">
        <v>54</v>
      </c>
      <c r="I5761" s="103"/>
    </row>
    <row r="5762" spans="1:9" x14ac:dyDescent="0.3">
      <c r="A5762" t="s">
        <v>1420</v>
      </c>
      <c r="B5762" t="s">
        <v>51</v>
      </c>
      <c r="C5762" t="s">
        <v>40</v>
      </c>
      <c r="D5762" t="s">
        <v>776</v>
      </c>
      <c r="E5762" s="103">
        <v>4.1639670405471749</v>
      </c>
      <c r="F5762" s="103">
        <v>679225</v>
      </c>
      <c r="G5762" s="103">
        <v>6</v>
      </c>
      <c r="H5762" t="s">
        <v>1078</v>
      </c>
      <c r="I5762" s="103"/>
    </row>
    <row r="5763" spans="1:9" x14ac:dyDescent="0.3">
      <c r="A5763" t="s">
        <v>637</v>
      </c>
      <c r="B5763" t="s">
        <v>44</v>
      </c>
      <c r="C5763" t="s">
        <v>40</v>
      </c>
      <c r="D5763" t="s">
        <v>776</v>
      </c>
      <c r="E5763" s="103">
        <v>0</v>
      </c>
      <c r="F5763" s="103">
        <v>679225</v>
      </c>
      <c r="G5763" s="103">
        <v>6</v>
      </c>
      <c r="H5763" t="s">
        <v>54</v>
      </c>
      <c r="I5763" s="103"/>
    </row>
    <row r="5764" spans="1:9" x14ac:dyDescent="0.3">
      <c r="A5764" t="s">
        <v>638</v>
      </c>
      <c r="B5764" t="s">
        <v>45</v>
      </c>
      <c r="C5764" t="s">
        <v>40</v>
      </c>
      <c r="D5764" t="s">
        <v>776</v>
      </c>
      <c r="E5764" s="103">
        <v>0</v>
      </c>
      <c r="F5764" s="103">
        <v>679225</v>
      </c>
      <c r="G5764" s="103">
        <v>6</v>
      </c>
      <c r="H5764" t="s">
        <v>54</v>
      </c>
      <c r="I5764" s="103"/>
    </row>
    <row r="5765" spans="1:9" x14ac:dyDescent="0.3">
      <c r="A5765" t="s">
        <v>639</v>
      </c>
      <c r="B5765" t="s">
        <v>46</v>
      </c>
      <c r="C5765" t="s">
        <v>40</v>
      </c>
      <c r="D5765" t="s">
        <v>776</v>
      </c>
      <c r="E5765" s="103">
        <v>0</v>
      </c>
      <c r="F5765" s="103">
        <v>679225</v>
      </c>
      <c r="G5765" s="103">
        <v>6</v>
      </c>
      <c r="H5765" t="s">
        <v>54</v>
      </c>
      <c r="I5765" s="103"/>
    </row>
    <row r="5766" spans="1:9" x14ac:dyDescent="0.3">
      <c r="A5766" t="s">
        <v>6789</v>
      </c>
      <c r="B5766" t="s">
        <v>49</v>
      </c>
      <c r="C5766" t="s">
        <v>5064</v>
      </c>
      <c r="D5766" t="s">
        <v>54</v>
      </c>
      <c r="E5766" s="103">
        <v>1</v>
      </c>
      <c r="F5766" s="103">
        <v>679225</v>
      </c>
      <c r="G5766" s="103">
        <v>6</v>
      </c>
      <c r="H5766" t="s">
        <v>54</v>
      </c>
      <c r="I5766" s="103"/>
    </row>
    <row r="5767" spans="1:9" x14ac:dyDescent="0.3">
      <c r="A5767" t="s">
        <v>6790</v>
      </c>
      <c r="B5767" t="s">
        <v>50</v>
      </c>
      <c r="C5767" t="s">
        <v>5064</v>
      </c>
      <c r="D5767" t="s">
        <v>54</v>
      </c>
      <c r="E5767" s="103">
        <v>925070.41477371741</v>
      </c>
      <c r="F5767" s="103">
        <v>679225</v>
      </c>
      <c r="G5767" s="103">
        <v>6</v>
      </c>
      <c r="H5767" t="s">
        <v>54</v>
      </c>
      <c r="I5767" s="103"/>
    </row>
    <row r="5768" spans="1:9" x14ac:dyDescent="0.3">
      <c r="A5768" t="s">
        <v>6791</v>
      </c>
      <c r="B5768" t="s">
        <v>51</v>
      </c>
      <c r="C5768" t="s">
        <v>5064</v>
      </c>
      <c r="D5768" t="s">
        <v>40</v>
      </c>
      <c r="E5768" s="103">
        <v>0.97306998720991711</v>
      </c>
      <c r="F5768" s="103">
        <v>679225</v>
      </c>
      <c r="G5768" s="103">
        <v>6</v>
      </c>
      <c r="H5768" t="s">
        <v>1078</v>
      </c>
      <c r="I5768" s="103"/>
    </row>
    <row r="5769" spans="1:9" x14ac:dyDescent="0.3">
      <c r="A5769" t="s">
        <v>6792</v>
      </c>
      <c r="B5769" t="s">
        <v>51</v>
      </c>
      <c r="C5769" t="s">
        <v>5064</v>
      </c>
      <c r="D5769" t="s">
        <v>5064</v>
      </c>
      <c r="E5769" s="103">
        <v>1</v>
      </c>
      <c r="F5769" s="103">
        <v>679225</v>
      </c>
      <c r="G5769" s="103">
        <v>6</v>
      </c>
      <c r="H5769" t="s">
        <v>1078</v>
      </c>
      <c r="I5769" s="103"/>
    </row>
    <row r="5770" spans="1:9" x14ac:dyDescent="0.3">
      <c r="A5770" t="s">
        <v>6793</v>
      </c>
      <c r="B5770" t="s">
        <v>51</v>
      </c>
      <c r="C5770" t="s">
        <v>5064</v>
      </c>
      <c r="D5770" t="s">
        <v>5065</v>
      </c>
      <c r="E5770" s="103">
        <v>0.97306998720991711</v>
      </c>
      <c r="F5770" s="103">
        <v>679225</v>
      </c>
      <c r="G5770" s="103">
        <v>6</v>
      </c>
      <c r="H5770" t="s">
        <v>1078</v>
      </c>
      <c r="I5770" s="103"/>
    </row>
    <row r="5771" spans="1:9" x14ac:dyDescent="0.3">
      <c r="A5771" t="s">
        <v>6794</v>
      </c>
      <c r="B5771" t="s">
        <v>51</v>
      </c>
      <c r="C5771" t="s">
        <v>5064</v>
      </c>
      <c r="D5771" t="s">
        <v>5066</v>
      </c>
      <c r="E5771" s="103">
        <v>0.99839097851279568</v>
      </c>
      <c r="F5771" s="103">
        <v>679225</v>
      </c>
      <c r="G5771" s="103">
        <v>6</v>
      </c>
      <c r="H5771" t="s">
        <v>1078</v>
      </c>
      <c r="I5771" s="103"/>
    </row>
    <row r="5772" spans="1:9" x14ac:dyDescent="0.3">
      <c r="A5772" t="s">
        <v>6795</v>
      </c>
      <c r="B5772" t="s">
        <v>51</v>
      </c>
      <c r="C5772" t="s">
        <v>5064</v>
      </c>
      <c r="D5772" t="s">
        <v>42</v>
      </c>
      <c r="E5772" s="103">
        <v>0.99031543776824726</v>
      </c>
      <c r="F5772" s="103">
        <v>679225</v>
      </c>
      <c r="G5772" s="103">
        <v>6</v>
      </c>
      <c r="H5772" t="s">
        <v>1078</v>
      </c>
      <c r="I5772" s="103"/>
    </row>
    <row r="5773" spans="1:9" x14ac:dyDescent="0.3">
      <c r="A5773" t="s">
        <v>6796</v>
      </c>
      <c r="B5773" t="s">
        <v>51</v>
      </c>
      <c r="C5773" t="s">
        <v>5064</v>
      </c>
      <c r="D5773" t="s">
        <v>1763</v>
      </c>
      <c r="E5773" s="103">
        <v>1.0389144567231898</v>
      </c>
      <c r="F5773" s="103">
        <v>679225</v>
      </c>
      <c r="G5773" s="103">
        <v>6</v>
      </c>
      <c r="H5773" t="s">
        <v>1078</v>
      </c>
      <c r="I5773" s="103"/>
    </row>
    <row r="5774" spans="1:9" x14ac:dyDescent="0.3">
      <c r="A5774" t="s">
        <v>6797</v>
      </c>
      <c r="B5774" t="s">
        <v>51</v>
      </c>
      <c r="C5774" t="s">
        <v>5064</v>
      </c>
      <c r="D5774" t="s">
        <v>1764</v>
      </c>
      <c r="E5774" s="103">
        <v>0.59627875924226237</v>
      </c>
      <c r="F5774" s="103">
        <v>679225</v>
      </c>
      <c r="G5774" s="103">
        <v>6</v>
      </c>
      <c r="H5774" t="s">
        <v>1078</v>
      </c>
      <c r="I5774" s="103"/>
    </row>
    <row r="5775" spans="1:9" x14ac:dyDescent="0.3">
      <c r="A5775" t="s">
        <v>6798</v>
      </c>
      <c r="B5775" t="s">
        <v>51</v>
      </c>
      <c r="C5775" t="s">
        <v>5064</v>
      </c>
      <c r="D5775" t="s">
        <v>340</v>
      </c>
      <c r="E5775" s="103">
        <v>0.9787421951180062</v>
      </c>
      <c r="F5775" s="103">
        <v>679225</v>
      </c>
      <c r="G5775" s="103">
        <v>6</v>
      </c>
      <c r="H5775" t="s">
        <v>1078</v>
      </c>
      <c r="I5775" s="103"/>
    </row>
    <row r="5776" spans="1:9" x14ac:dyDescent="0.3">
      <c r="A5776" t="s">
        <v>6799</v>
      </c>
      <c r="B5776" t="s">
        <v>51</v>
      </c>
      <c r="C5776" t="s">
        <v>5064</v>
      </c>
      <c r="D5776" t="s">
        <v>777</v>
      </c>
      <c r="E5776" s="103">
        <v>1.6552875144157881</v>
      </c>
      <c r="F5776" s="103">
        <v>679225</v>
      </c>
      <c r="G5776" s="103">
        <v>6</v>
      </c>
      <c r="H5776" t="s">
        <v>1078</v>
      </c>
      <c r="I5776" s="103"/>
    </row>
    <row r="5777" spans="1:9" x14ac:dyDescent="0.3">
      <c r="A5777" t="s">
        <v>6800</v>
      </c>
      <c r="B5777" t="s">
        <v>44</v>
      </c>
      <c r="C5777" t="s">
        <v>5064</v>
      </c>
      <c r="D5777" t="s">
        <v>777</v>
      </c>
      <c r="E5777" s="103">
        <v>1.4133755382973242E-3</v>
      </c>
      <c r="F5777" s="103">
        <v>679225</v>
      </c>
      <c r="G5777" s="103">
        <v>6</v>
      </c>
      <c r="H5777" t="s">
        <v>54</v>
      </c>
      <c r="I5777" s="103"/>
    </row>
    <row r="5778" spans="1:9" x14ac:dyDescent="0.3">
      <c r="A5778" t="s">
        <v>6801</v>
      </c>
      <c r="B5778" t="s">
        <v>45</v>
      </c>
      <c r="C5778" t="s">
        <v>5064</v>
      </c>
      <c r="D5778" t="s">
        <v>777</v>
      </c>
      <c r="E5778" s="103">
        <v>1.1592107007121693E-4</v>
      </c>
      <c r="F5778" s="103">
        <v>679225</v>
      </c>
      <c r="G5778" s="103">
        <v>6</v>
      </c>
      <c r="H5778" t="s">
        <v>54</v>
      </c>
      <c r="I5778" s="103"/>
    </row>
    <row r="5779" spans="1:9" x14ac:dyDescent="0.3">
      <c r="A5779" t="s">
        <v>6802</v>
      </c>
      <c r="B5779" t="s">
        <v>46</v>
      </c>
      <c r="C5779" t="s">
        <v>5064</v>
      </c>
      <c r="D5779" t="s">
        <v>777</v>
      </c>
      <c r="E5779" s="103">
        <v>9.5075182623566436E-6</v>
      </c>
      <c r="F5779" s="103">
        <v>679225</v>
      </c>
      <c r="G5779" s="103">
        <v>6</v>
      </c>
      <c r="H5779" t="s">
        <v>54</v>
      </c>
      <c r="I5779" s="103"/>
    </row>
    <row r="5780" spans="1:9" x14ac:dyDescent="0.3">
      <c r="A5780" t="s">
        <v>6803</v>
      </c>
      <c r="B5780" t="s">
        <v>51</v>
      </c>
      <c r="C5780" t="s">
        <v>5064</v>
      </c>
      <c r="D5780" t="s">
        <v>776</v>
      </c>
      <c r="E5780" s="103">
        <v>4.0515930568806322</v>
      </c>
      <c r="F5780" s="103">
        <v>679225</v>
      </c>
      <c r="G5780" s="103">
        <v>6</v>
      </c>
      <c r="H5780" t="s">
        <v>1078</v>
      </c>
      <c r="I5780" s="103"/>
    </row>
    <row r="5781" spans="1:9" x14ac:dyDescent="0.3">
      <c r="A5781" t="s">
        <v>6804</v>
      </c>
      <c r="B5781" t="s">
        <v>44</v>
      </c>
      <c r="C5781" t="s">
        <v>5064</v>
      </c>
      <c r="D5781" t="s">
        <v>776</v>
      </c>
      <c r="E5781" s="103">
        <v>0</v>
      </c>
      <c r="F5781" s="103">
        <v>679225</v>
      </c>
      <c r="G5781" s="103">
        <v>6</v>
      </c>
      <c r="H5781" t="s">
        <v>54</v>
      </c>
      <c r="I5781" s="103"/>
    </row>
    <row r="5782" spans="1:9" x14ac:dyDescent="0.3">
      <c r="A5782" t="s">
        <v>6805</v>
      </c>
      <c r="B5782" t="s">
        <v>45</v>
      </c>
      <c r="C5782" t="s">
        <v>5064</v>
      </c>
      <c r="D5782" t="s">
        <v>776</v>
      </c>
      <c r="E5782" s="103">
        <v>0</v>
      </c>
      <c r="F5782" s="103">
        <v>679225</v>
      </c>
      <c r="G5782" s="103">
        <v>6</v>
      </c>
      <c r="H5782" t="s">
        <v>54</v>
      </c>
      <c r="I5782" s="103"/>
    </row>
    <row r="5783" spans="1:9" x14ac:dyDescent="0.3">
      <c r="A5783" t="s">
        <v>6806</v>
      </c>
      <c r="B5783" t="s">
        <v>46</v>
      </c>
      <c r="C5783" t="s">
        <v>5064</v>
      </c>
      <c r="D5783" t="s">
        <v>776</v>
      </c>
      <c r="E5783" s="103">
        <v>0</v>
      </c>
      <c r="F5783" s="103">
        <v>679225</v>
      </c>
      <c r="G5783" s="103">
        <v>6</v>
      </c>
      <c r="H5783" t="s">
        <v>54</v>
      </c>
      <c r="I5783" s="103"/>
    </row>
    <row r="5784" spans="1:9" x14ac:dyDescent="0.3">
      <c r="A5784" t="s">
        <v>6807</v>
      </c>
      <c r="B5784" t="s">
        <v>49</v>
      </c>
      <c r="C5784" t="s">
        <v>5065</v>
      </c>
      <c r="D5784" t="s">
        <v>54</v>
      </c>
      <c r="E5784" s="103">
        <v>1</v>
      </c>
      <c r="F5784" s="103">
        <v>679225</v>
      </c>
      <c r="G5784" s="103">
        <v>6</v>
      </c>
      <c r="H5784" t="s">
        <v>54</v>
      </c>
      <c r="I5784" s="103"/>
    </row>
    <row r="5785" spans="1:9" x14ac:dyDescent="0.3">
      <c r="A5785" t="s">
        <v>6808</v>
      </c>
      <c r="B5785" t="s">
        <v>50</v>
      </c>
      <c r="C5785" t="s">
        <v>5065</v>
      </c>
      <c r="D5785" t="s">
        <v>54</v>
      </c>
      <c r="E5785" s="103">
        <v>950848.64287701319</v>
      </c>
      <c r="F5785" s="103">
        <v>679225</v>
      </c>
      <c r="G5785" s="103">
        <v>6</v>
      </c>
      <c r="H5785" t="s">
        <v>54</v>
      </c>
      <c r="I5785" s="103"/>
    </row>
    <row r="5786" spans="1:9" x14ac:dyDescent="0.3">
      <c r="A5786" t="s">
        <v>6809</v>
      </c>
      <c r="B5786" t="s">
        <v>51</v>
      </c>
      <c r="C5786" t="s">
        <v>5065</v>
      </c>
      <c r="D5786" t="s">
        <v>40</v>
      </c>
      <c r="E5786" s="103">
        <v>1</v>
      </c>
      <c r="F5786" s="103">
        <v>679225</v>
      </c>
      <c r="G5786" s="103">
        <v>6</v>
      </c>
      <c r="H5786" t="s">
        <v>1078</v>
      </c>
      <c r="I5786" s="103"/>
    </row>
    <row r="5787" spans="1:9" x14ac:dyDescent="0.3">
      <c r="A5787" t="s">
        <v>6810</v>
      </c>
      <c r="B5787" t="s">
        <v>51</v>
      </c>
      <c r="C5787" t="s">
        <v>5065</v>
      </c>
      <c r="D5787" t="s">
        <v>5064</v>
      </c>
      <c r="E5787" s="103">
        <v>1.0295556080064205</v>
      </c>
      <c r="F5787" s="103">
        <v>679225</v>
      </c>
      <c r="G5787" s="103">
        <v>6</v>
      </c>
      <c r="H5787" t="s">
        <v>1078</v>
      </c>
      <c r="I5787" s="103"/>
    </row>
    <row r="5788" spans="1:9" x14ac:dyDescent="0.3">
      <c r="A5788" t="s">
        <v>6811</v>
      </c>
      <c r="B5788" t="s">
        <v>51</v>
      </c>
      <c r="C5788" t="s">
        <v>5065</v>
      </c>
      <c r="D5788" t="s">
        <v>5065</v>
      </c>
      <c r="E5788" s="103">
        <v>1</v>
      </c>
      <c r="F5788" s="103">
        <v>679225</v>
      </c>
      <c r="G5788" s="103">
        <v>6</v>
      </c>
      <c r="H5788" t="s">
        <v>1078</v>
      </c>
      <c r="I5788" s="103"/>
    </row>
    <row r="5789" spans="1:9" x14ac:dyDescent="0.3">
      <c r="A5789" t="s">
        <v>6812</v>
      </c>
      <c r="B5789" t="s">
        <v>51</v>
      </c>
      <c r="C5789" t="s">
        <v>5065</v>
      </c>
      <c r="D5789" t="s">
        <v>5066</v>
      </c>
      <c r="E5789" s="103">
        <v>1.0275278652091981</v>
      </c>
      <c r="F5789" s="103">
        <v>679225</v>
      </c>
      <c r="G5789" s="103">
        <v>6</v>
      </c>
      <c r="H5789" t="s">
        <v>1078</v>
      </c>
      <c r="I5789" s="103"/>
    </row>
    <row r="5790" spans="1:9" x14ac:dyDescent="0.3">
      <c r="A5790" t="s">
        <v>6813</v>
      </c>
      <c r="B5790" t="s">
        <v>51</v>
      </c>
      <c r="C5790" t="s">
        <v>5065</v>
      </c>
      <c r="D5790" t="s">
        <v>42</v>
      </c>
      <c r="E5790" s="103">
        <v>1.0195310240370639</v>
      </c>
      <c r="F5790" s="103">
        <v>679225</v>
      </c>
      <c r="G5790" s="103">
        <v>6</v>
      </c>
      <c r="H5790" t="s">
        <v>1078</v>
      </c>
      <c r="I5790" s="103"/>
    </row>
    <row r="5791" spans="1:9" x14ac:dyDescent="0.3">
      <c r="A5791" t="s">
        <v>6814</v>
      </c>
      <c r="B5791" t="s">
        <v>51</v>
      </c>
      <c r="C5791" t="s">
        <v>5065</v>
      </c>
      <c r="D5791" t="s">
        <v>1763</v>
      </c>
      <c r="E5791" s="103">
        <v>1.0694282840432623</v>
      </c>
      <c r="F5791" s="103">
        <v>679225</v>
      </c>
      <c r="G5791" s="103">
        <v>6</v>
      </c>
      <c r="H5791" t="s">
        <v>1078</v>
      </c>
      <c r="I5791" s="103"/>
    </row>
    <row r="5792" spans="1:9" x14ac:dyDescent="0.3">
      <c r="A5792" t="s">
        <v>6815</v>
      </c>
      <c r="B5792" t="s">
        <v>51</v>
      </c>
      <c r="C5792" t="s">
        <v>5065</v>
      </c>
      <c r="D5792" t="s">
        <v>1764</v>
      </c>
      <c r="E5792" s="103">
        <v>0.61170210836228822</v>
      </c>
      <c r="F5792" s="103">
        <v>679225</v>
      </c>
      <c r="G5792" s="103">
        <v>6</v>
      </c>
      <c r="H5792" t="s">
        <v>1078</v>
      </c>
      <c r="I5792" s="103"/>
    </row>
    <row r="5793" spans="1:9" x14ac:dyDescent="0.3">
      <c r="A5793" t="s">
        <v>6816</v>
      </c>
      <c r="B5793" t="s">
        <v>51</v>
      </c>
      <c r="C5793" t="s">
        <v>5065</v>
      </c>
      <c r="D5793" t="s">
        <v>340</v>
      </c>
      <c r="E5793" s="103">
        <v>1.0073608429873566</v>
      </c>
      <c r="F5793" s="103">
        <v>679225</v>
      </c>
      <c r="G5793" s="103">
        <v>6</v>
      </c>
      <c r="H5793" t="s">
        <v>1078</v>
      </c>
      <c r="I5793" s="103"/>
    </row>
    <row r="5794" spans="1:9" x14ac:dyDescent="0.3">
      <c r="A5794" t="s">
        <v>6817</v>
      </c>
      <c r="B5794" t="s">
        <v>51</v>
      </c>
      <c r="C5794" t="s">
        <v>5065</v>
      </c>
      <c r="D5794" t="s">
        <v>777</v>
      </c>
      <c r="E5794" s="103">
        <v>1.7005610671109446</v>
      </c>
      <c r="F5794" s="103">
        <v>679225</v>
      </c>
      <c r="G5794" s="103">
        <v>6</v>
      </c>
      <c r="H5794" t="s">
        <v>1078</v>
      </c>
      <c r="I5794" s="103"/>
    </row>
    <row r="5795" spans="1:9" x14ac:dyDescent="0.3">
      <c r="A5795" t="s">
        <v>6818</v>
      </c>
      <c r="B5795" t="s">
        <v>44</v>
      </c>
      <c r="C5795" t="s">
        <v>5065</v>
      </c>
      <c r="D5795" t="s">
        <v>777</v>
      </c>
      <c r="E5795" s="103">
        <v>0</v>
      </c>
      <c r="F5795" s="103">
        <v>679225</v>
      </c>
      <c r="G5795" s="103">
        <v>6</v>
      </c>
      <c r="H5795" t="s">
        <v>54</v>
      </c>
      <c r="I5795" s="103"/>
    </row>
    <row r="5796" spans="1:9" x14ac:dyDescent="0.3">
      <c r="A5796" t="s">
        <v>6819</v>
      </c>
      <c r="B5796" t="s">
        <v>45</v>
      </c>
      <c r="C5796" t="s">
        <v>5065</v>
      </c>
      <c r="D5796" t="s">
        <v>777</v>
      </c>
      <c r="E5796" s="103">
        <v>0</v>
      </c>
      <c r="F5796" s="103">
        <v>679225</v>
      </c>
      <c r="G5796" s="103">
        <v>6</v>
      </c>
      <c r="H5796" t="s">
        <v>54</v>
      </c>
      <c r="I5796" s="103"/>
    </row>
    <row r="5797" spans="1:9" x14ac:dyDescent="0.3">
      <c r="A5797" t="s">
        <v>6820</v>
      </c>
      <c r="B5797" t="s">
        <v>46</v>
      </c>
      <c r="C5797" t="s">
        <v>5065</v>
      </c>
      <c r="D5797" t="s">
        <v>777</v>
      </c>
      <c r="E5797" s="103">
        <v>0</v>
      </c>
      <c r="F5797" s="103">
        <v>679225</v>
      </c>
      <c r="G5797" s="103">
        <v>6</v>
      </c>
      <c r="H5797" t="s">
        <v>54</v>
      </c>
      <c r="I5797" s="103"/>
    </row>
    <row r="5798" spans="1:9" x14ac:dyDescent="0.3">
      <c r="A5798" t="s">
        <v>6821</v>
      </c>
      <c r="B5798" t="s">
        <v>51</v>
      </c>
      <c r="C5798" t="s">
        <v>5065</v>
      </c>
      <c r="D5798" t="s">
        <v>776</v>
      </c>
      <c r="E5798" s="103">
        <v>4.1639670405471749</v>
      </c>
      <c r="F5798" s="103">
        <v>679225</v>
      </c>
      <c r="G5798" s="103">
        <v>6</v>
      </c>
      <c r="H5798" t="s">
        <v>1078</v>
      </c>
      <c r="I5798" s="103"/>
    </row>
    <row r="5799" spans="1:9" x14ac:dyDescent="0.3">
      <c r="A5799" t="s">
        <v>6822</v>
      </c>
      <c r="B5799" t="s">
        <v>44</v>
      </c>
      <c r="C5799" t="s">
        <v>5065</v>
      </c>
      <c r="D5799" t="s">
        <v>776</v>
      </c>
      <c r="E5799" s="103">
        <v>0</v>
      </c>
      <c r="F5799" s="103">
        <v>679225</v>
      </c>
      <c r="G5799" s="103">
        <v>6</v>
      </c>
      <c r="H5799" t="s">
        <v>54</v>
      </c>
      <c r="I5799" s="103"/>
    </row>
    <row r="5800" spans="1:9" x14ac:dyDescent="0.3">
      <c r="A5800" t="s">
        <v>6823</v>
      </c>
      <c r="B5800" t="s">
        <v>45</v>
      </c>
      <c r="C5800" t="s">
        <v>5065</v>
      </c>
      <c r="D5800" t="s">
        <v>776</v>
      </c>
      <c r="E5800" s="103">
        <v>0</v>
      </c>
      <c r="F5800" s="103">
        <v>679225</v>
      </c>
      <c r="G5800" s="103">
        <v>6</v>
      </c>
      <c r="H5800" t="s">
        <v>54</v>
      </c>
      <c r="I5800" s="103"/>
    </row>
    <row r="5801" spans="1:9" x14ac:dyDescent="0.3">
      <c r="A5801" t="s">
        <v>6824</v>
      </c>
      <c r="B5801" t="s">
        <v>46</v>
      </c>
      <c r="C5801" t="s">
        <v>5065</v>
      </c>
      <c r="D5801" t="s">
        <v>776</v>
      </c>
      <c r="E5801" s="103">
        <v>0</v>
      </c>
      <c r="F5801" s="103">
        <v>679225</v>
      </c>
      <c r="G5801" s="103">
        <v>6</v>
      </c>
      <c r="H5801" t="s">
        <v>54</v>
      </c>
      <c r="I5801" s="103"/>
    </row>
    <row r="5802" spans="1:9" x14ac:dyDescent="0.3">
      <c r="A5802" t="s">
        <v>6825</v>
      </c>
      <c r="B5802" t="s">
        <v>49</v>
      </c>
      <c r="C5802" t="s">
        <v>5066</v>
      </c>
      <c r="D5802" t="s">
        <v>54</v>
      </c>
      <c r="E5802" s="103">
        <v>1</v>
      </c>
      <c r="F5802" s="103">
        <v>679225</v>
      </c>
      <c r="G5802" s="103">
        <v>6</v>
      </c>
      <c r="H5802" t="s">
        <v>54</v>
      </c>
      <c r="I5802" s="103"/>
    </row>
    <row r="5803" spans="1:9" x14ac:dyDescent="0.3">
      <c r="A5803" t="s">
        <v>6826</v>
      </c>
      <c r="B5803" t="s">
        <v>50</v>
      </c>
      <c r="C5803" t="s">
        <v>5066</v>
      </c>
      <c r="D5803" t="s">
        <v>54</v>
      </c>
      <c r="E5803" s="103">
        <v>926633.19621254923</v>
      </c>
      <c r="F5803" s="103">
        <v>679225</v>
      </c>
      <c r="G5803" s="103">
        <v>6</v>
      </c>
      <c r="H5803" t="s">
        <v>54</v>
      </c>
      <c r="I5803" s="103"/>
    </row>
    <row r="5804" spans="1:9" x14ac:dyDescent="0.3">
      <c r="A5804" t="s">
        <v>6827</v>
      </c>
      <c r="B5804" t="s">
        <v>51</v>
      </c>
      <c r="C5804" t="s">
        <v>5066</v>
      </c>
      <c r="D5804" t="s">
        <v>40</v>
      </c>
      <c r="E5804" s="103">
        <v>0.97467081568311686</v>
      </c>
      <c r="F5804" s="103">
        <v>679225</v>
      </c>
      <c r="G5804" s="103">
        <v>6</v>
      </c>
      <c r="H5804" t="s">
        <v>1078</v>
      </c>
      <c r="I5804" s="103"/>
    </row>
    <row r="5805" spans="1:9" x14ac:dyDescent="0.3">
      <c r="A5805" t="s">
        <v>6828</v>
      </c>
      <c r="B5805" t="s">
        <v>51</v>
      </c>
      <c r="C5805" t="s">
        <v>5066</v>
      </c>
      <c r="D5805" t="s">
        <v>5064</v>
      </c>
      <c r="E5805" s="103">
        <v>1.0020189008825517</v>
      </c>
      <c r="F5805" s="103">
        <v>679225</v>
      </c>
      <c r="G5805" s="103">
        <v>6</v>
      </c>
      <c r="H5805" t="s">
        <v>1078</v>
      </c>
      <c r="I5805" s="103"/>
    </row>
    <row r="5806" spans="1:9" x14ac:dyDescent="0.3">
      <c r="A5806" t="s">
        <v>6829</v>
      </c>
      <c r="B5806" t="s">
        <v>51</v>
      </c>
      <c r="C5806" t="s">
        <v>5066</v>
      </c>
      <c r="D5806" t="s">
        <v>5065</v>
      </c>
      <c r="E5806" s="103">
        <v>0.97467081568311686</v>
      </c>
      <c r="F5806" s="103">
        <v>679225</v>
      </c>
      <c r="G5806" s="103">
        <v>6</v>
      </c>
      <c r="H5806" t="s">
        <v>1078</v>
      </c>
      <c r="I5806" s="103"/>
    </row>
    <row r="5807" spans="1:9" x14ac:dyDescent="0.3">
      <c r="A5807" t="s">
        <v>6830</v>
      </c>
      <c r="B5807" t="s">
        <v>51</v>
      </c>
      <c r="C5807" t="s">
        <v>5066</v>
      </c>
      <c r="D5807" t="s">
        <v>5066</v>
      </c>
      <c r="E5807" s="103">
        <v>1</v>
      </c>
      <c r="F5807" s="103">
        <v>679225</v>
      </c>
      <c r="G5807" s="103">
        <v>6</v>
      </c>
      <c r="H5807" t="s">
        <v>1078</v>
      </c>
      <c r="I5807" s="103"/>
    </row>
    <row r="5808" spans="1:9" x14ac:dyDescent="0.3">
      <c r="A5808" t="s">
        <v>6831</v>
      </c>
      <c r="B5808" t="s">
        <v>51</v>
      </c>
      <c r="C5808" t="s">
        <v>5066</v>
      </c>
      <c r="D5808" t="s">
        <v>42</v>
      </c>
      <c r="E5808" s="103">
        <v>0.99232364881638246</v>
      </c>
      <c r="F5808" s="103">
        <v>679225</v>
      </c>
      <c r="G5808" s="103">
        <v>6</v>
      </c>
      <c r="H5808" t="s">
        <v>1078</v>
      </c>
      <c r="I5808" s="103"/>
    </row>
    <row r="5809" spans="1:9" x14ac:dyDescent="0.3">
      <c r="A5809" t="s">
        <v>6832</v>
      </c>
      <c r="B5809" t="s">
        <v>51</v>
      </c>
      <c r="C5809" t="s">
        <v>5066</v>
      </c>
      <c r="D5809" t="s">
        <v>1763</v>
      </c>
      <c r="E5809" s="103">
        <v>1.0409776196424665</v>
      </c>
      <c r="F5809" s="103">
        <v>679225</v>
      </c>
      <c r="G5809" s="103">
        <v>6</v>
      </c>
      <c r="H5809" t="s">
        <v>1078</v>
      </c>
      <c r="I5809" s="103"/>
    </row>
    <row r="5810" spans="1:9" x14ac:dyDescent="0.3">
      <c r="A5810" t="s">
        <v>6833</v>
      </c>
      <c r="B5810" t="s">
        <v>51</v>
      </c>
      <c r="C5810" t="s">
        <v>5066</v>
      </c>
      <c r="D5810" t="s">
        <v>1764</v>
      </c>
      <c r="E5810" s="103">
        <v>0.59761391063752989</v>
      </c>
      <c r="F5810" s="103">
        <v>679225</v>
      </c>
      <c r="G5810" s="103">
        <v>6</v>
      </c>
      <c r="H5810" t="s">
        <v>1078</v>
      </c>
      <c r="I5810" s="103"/>
    </row>
    <row r="5811" spans="1:9" x14ac:dyDescent="0.3">
      <c r="A5811" t="s">
        <v>6834</v>
      </c>
      <c r="B5811" t="s">
        <v>51</v>
      </c>
      <c r="C5811" t="s">
        <v>5066</v>
      </c>
      <c r="D5811" t="s">
        <v>340</v>
      </c>
      <c r="E5811" s="103">
        <v>0.9803876720820951</v>
      </c>
      <c r="F5811" s="103">
        <v>679225</v>
      </c>
      <c r="G5811" s="103">
        <v>6</v>
      </c>
      <c r="H5811" t="s">
        <v>1078</v>
      </c>
      <c r="I5811" s="103"/>
    </row>
    <row r="5812" spans="1:9" x14ac:dyDescent="0.3">
      <c r="A5812" t="s">
        <v>6835</v>
      </c>
      <c r="B5812" t="s">
        <v>51</v>
      </c>
      <c r="C5812" t="s">
        <v>5066</v>
      </c>
      <c r="D5812" t="s">
        <v>777</v>
      </c>
      <c r="E5812" s="103">
        <v>1.657841316034472</v>
      </c>
      <c r="F5812" s="103">
        <v>679225</v>
      </c>
      <c r="G5812" s="103">
        <v>6</v>
      </c>
      <c r="H5812" t="s">
        <v>1078</v>
      </c>
      <c r="I5812" s="103"/>
    </row>
    <row r="5813" spans="1:9" x14ac:dyDescent="0.3">
      <c r="A5813" t="s">
        <v>7354</v>
      </c>
      <c r="B5813" t="s">
        <v>44</v>
      </c>
      <c r="C5813" t="s">
        <v>5066</v>
      </c>
      <c r="D5813" t="s">
        <v>777</v>
      </c>
      <c r="E5813" s="103">
        <v>0</v>
      </c>
      <c r="F5813" s="103">
        <v>679225</v>
      </c>
      <c r="G5813" s="103">
        <v>6</v>
      </c>
      <c r="H5813" t="s">
        <v>54</v>
      </c>
      <c r="I5813" s="103"/>
    </row>
    <row r="5814" spans="1:9" x14ac:dyDescent="0.3">
      <c r="A5814" t="s">
        <v>7355</v>
      </c>
      <c r="B5814" t="s">
        <v>45</v>
      </c>
      <c r="C5814" t="s">
        <v>5066</v>
      </c>
      <c r="D5814" t="s">
        <v>777</v>
      </c>
      <c r="E5814" s="103">
        <v>0</v>
      </c>
      <c r="F5814" s="103">
        <v>679225</v>
      </c>
      <c r="G5814" s="103">
        <v>6</v>
      </c>
      <c r="H5814" t="s">
        <v>54</v>
      </c>
      <c r="I5814" s="103"/>
    </row>
    <row r="5815" spans="1:9" x14ac:dyDescent="0.3">
      <c r="A5815" t="s">
        <v>7356</v>
      </c>
      <c r="B5815" t="s">
        <v>46</v>
      </c>
      <c r="C5815" t="s">
        <v>5066</v>
      </c>
      <c r="D5815" t="s">
        <v>777</v>
      </c>
      <c r="E5815" s="103">
        <v>0</v>
      </c>
      <c r="F5815" s="103">
        <v>679225</v>
      </c>
      <c r="G5815" s="103">
        <v>6</v>
      </c>
      <c r="H5815" t="s">
        <v>54</v>
      </c>
      <c r="I5815" s="103"/>
    </row>
    <row r="5816" spans="1:9" x14ac:dyDescent="0.3">
      <c r="A5816" t="s">
        <v>6836</v>
      </c>
      <c r="B5816" t="s">
        <v>51</v>
      </c>
      <c r="C5816" t="s">
        <v>5066</v>
      </c>
      <c r="D5816" t="s">
        <v>776</v>
      </c>
      <c r="E5816" s="103">
        <v>4.0582873462055744</v>
      </c>
      <c r="F5816" s="103">
        <v>679225</v>
      </c>
      <c r="G5816" s="103">
        <v>6</v>
      </c>
      <c r="H5816" t="s">
        <v>1078</v>
      </c>
      <c r="I5816" s="103"/>
    </row>
    <row r="5817" spans="1:9" x14ac:dyDescent="0.3">
      <c r="A5817" t="s">
        <v>7357</v>
      </c>
      <c r="B5817" t="s">
        <v>44</v>
      </c>
      <c r="C5817" t="s">
        <v>5066</v>
      </c>
      <c r="D5817" t="s">
        <v>776</v>
      </c>
      <c r="E5817" s="103">
        <v>0</v>
      </c>
      <c r="F5817" s="103">
        <v>679225</v>
      </c>
      <c r="G5817" s="103">
        <v>6</v>
      </c>
      <c r="H5817" t="s">
        <v>54</v>
      </c>
      <c r="I5817" s="103"/>
    </row>
    <row r="5818" spans="1:9" x14ac:dyDescent="0.3">
      <c r="A5818" t="s">
        <v>7358</v>
      </c>
      <c r="B5818" t="s">
        <v>45</v>
      </c>
      <c r="C5818" t="s">
        <v>5066</v>
      </c>
      <c r="D5818" t="s">
        <v>776</v>
      </c>
      <c r="E5818" s="103">
        <v>0</v>
      </c>
      <c r="F5818" s="103">
        <v>679225</v>
      </c>
      <c r="G5818" s="103">
        <v>6</v>
      </c>
      <c r="H5818" t="s">
        <v>54</v>
      </c>
      <c r="I5818" s="103"/>
    </row>
    <row r="5819" spans="1:9" x14ac:dyDescent="0.3">
      <c r="A5819" t="s">
        <v>7359</v>
      </c>
      <c r="B5819" t="s">
        <v>46</v>
      </c>
      <c r="C5819" t="s">
        <v>5066</v>
      </c>
      <c r="D5819" t="s">
        <v>776</v>
      </c>
      <c r="E5819" s="103">
        <v>0</v>
      </c>
      <c r="F5819" s="103">
        <v>679225</v>
      </c>
      <c r="G5819" s="103">
        <v>6</v>
      </c>
      <c r="H5819" t="s">
        <v>54</v>
      </c>
      <c r="I5819" s="103"/>
    </row>
    <row r="5820" spans="1:9" x14ac:dyDescent="0.3">
      <c r="A5820" t="s">
        <v>204</v>
      </c>
      <c r="B5820" t="s">
        <v>49</v>
      </c>
      <c r="C5820" t="s">
        <v>42</v>
      </c>
      <c r="D5820" t="s">
        <v>54</v>
      </c>
      <c r="E5820" s="103">
        <v>1</v>
      </c>
      <c r="F5820" s="103">
        <v>679225</v>
      </c>
      <c r="G5820" s="103">
        <v>6</v>
      </c>
      <c r="H5820" t="s">
        <v>54</v>
      </c>
      <c r="I5820" s="103"/>
    </row>
    <row r="5821" spans="1:9" x14ac:dyDescent="0.3">
      <c r="A5821" t="s">
        <v>205</v>
      </c>
      <c r="B5821" t="s">
        <v>50</v>
      </c>
      <c r="C5821" t="s">
        <v>42</v>
      </c>
      <c r="D5821" t="s">
        <v>54</v>
      </c>
      <c r="E5821" s="103">
        <v>934187.16470879863</v>
      </c>
      <c r="F5821" s="103">
        <v>679225</v>
      </c>
      <c r="G5821" s="103">
        <v>6</v>
      </c>
      <c r="H5821" t="s">
        <v>54</v>
      </c>
      <c r="I5821" s="103"/>
    </row>
    <row r="5822" spans="1:9" x14ac:dyDescent="0.3">
      <c r="A5822" t="s">
        <v>1421</v>
      </c>
      <c r="B5822" t="s">
        <v>51</v>
      </c>
      <c r="C5822" t="s">
        <v>42</v>
      </c>
      <c r="D5822" t="s">
        <v>40</v>
      </c>
      <c r="E5822" s="103">
        <v>0.9827495656723938</v>
      </c>
      <c r="F5822" s="103">
        <v>679225</v>
      </c>
      <c r="G5822" s="103">
        <v>6</v>
      </c>
      <c r="H5822" t="s">
        <v>1078</v>
      </c>
      <c r="I5822" s="103"/>
    </row>
    <row r="5823" spans="1:9" x14ac:dyDescent="0.3">
      <c r="A5823" t="s">
        <v>6837</v>
      </c>
      <c r="B5823" t="s">
        <v>51</v>
      </c>
      <c r="C5823" t="s">
        <v>42</v>
      </c>
      <c r="D5823" t="s">
        <v>5064</v>
      </c>
      <c r="E5823" s="103">
        <v>1.0100053707756522</v>
      </c>
      <c r="F5823" s="103">
        <v>679225</v>
      </c>
      <c r="G5823" s="103">
        <v>6</v>
      </c>
      <c r="H5823" t="s">
        <v>1078</v>
      </c>
      <c r="I5823" s="103"/>
    </row>
    <row r="5824" spans="1:9" x14ac:dyDescent="0.3">
      <c r="A5824" t="s">
        <v>6838</v>
      </c>
      <c r="B5824" t="s">
        <v>51</v>
      </c>
      <c r="C5824" t="s">
        <v>42</v>
      </c>
      <c r="D5824" t="s">
        <v>5065</v>
      </c>
      <c r="E5824" s="103">
        <v>0.9827495656723938</v>
      </c>
      <c r="F5824" s="103">
        <v>679225</v>
      </c>
      <c r="G5824" s="103">
        <v>6</v>
      </c>
      <c r="H5824" t="s">
        <v>1078</v>
      </c>
      <c r="I5824" s="103"/>
    </row>
    <row r="5825" spans="1:9" x14ac:dyDescent="0.3">
      <c r="A5825" t="s">
        <v>6839</v>
      </c>
      <c r="B5825" t="s">
        <v>51</v>
      </c>
      <c r="C5825" t="s">
        <v>42</v>
      </c>
      <c r="D5825" t="s">
        <v>5066</v>
      </c>
      <c r="E5825" s="103">
        <v>1.0083856429087357</v>
      </c>
      <c r="F5825" s="103">
        <v>679225</v>
      </c>
      <c r="G5825" s="103">
        <v>6</v>
      </c>
      <c r="H5825" t="s">
        <v>1078</v>
      </c>
      <c r="I5825" s="103"/>
    </row>
    <row r="5826" spans="1:9" x14ac:dyDescent="0.3">
      <c r="A5826" t="s">
        <v>1422</v>
      </c>
      <c r="B5826" t="s">
        <v>51</v>
      </c>
      <c r="C5826" t="s">
        <v>42</v>
      </c>
      <c r="D5826" t="s">
        <v>42</v>
      </c>
      <c r="E5826" s="103">
        <v>1</v>
      </c>
      <c r="F5826" s="103">
        <v>679225</v>
      </c>
      <c r="G5826" s="103">
        <v>6</v>
      </c>
      <c r="H5826" t="s">
        <v>1078</v>
      </c>
      <c r="I5826" s="103"/>
    </row>
    <row r="5827" spans="1:9" x14ac:dyDescent="0.3">
      <c r="A5827" t="s">
        <v>2353</v>
      </c>
      <c r="B5827" t="s">
        <v>51</v>
      </c>
      <c r="C5827" t="s">
        <v>42</v>
      </c>
      <c r="D5827" t="s">
        <v>1763</v>
      </c>
      <c r="E5827" s="103">
        <v>1.0490422802786097</v>
      </c>
      <c r="F5827" s="103">
        <v>679225</v>
      </c>
      <c r="G5827" s="103">
        <v>6</v>
      </c>
      <c r="H5827" t="s">
        <v>1078</v>
      </c>
      <c r="I5827" s="103"/>
    </row>
    <row r="5828" spans="1:9" x14ac:dyDescent="0.3">
      <c r="A5828" t="s">
        <v>2354</v>
      </c>
      <c r="B5828" t="s">
        <v>51</v>
      </c>
      <c r="C5828" t="s">
        <v>42</v>
      </c>
      <c r="D5828" t="s">
        <v>1764</v>
      </c>
      <c r="E5828" s="103">
        <v>0.60084707975544072</v>
      </c>
      <c r="F5828" s="103">
        <v>679225</v>
      </c>
      <c r="G5828" s="103">
        <v>6</v>
      </c>
      <c r="H5828" t="s">
        <v>1078</v>
      </c>
      <c r="I5828" s="103"/>
    </row>
    <row r="5829" spans="1:9" x14ac:dyDescent="0.3">
      <c r="A5829" t="s">
        <v>1423</v>
      </c>
      <c r="B5829" t="s">
        <v>51</v>
      </c>
      <c r="C5829" t="s">
        <v>42</v>
      </c>
      <c r="D5829" t="s">
        <v>340</v>
      </c>
      <c r="E5829" s="103">
        <v>0.98852686044381355</v>
      </c>
      <c r="F5829" s="103">
        <v>679225</v>
      </c>
      <c r="G5829" s="103">
        <v>6</v>
      </c>
      <c r="H5829" t="s">
        <v>1078</v>
      </c>
      <c r="I5829" s="103"/>
    </row>
    <row r="5830" spans="1:9" x14ac:dyDescent="0.3">
      <c r="A5830" t="s">
        <v>1424</v>
      </c>
      <c r="B5830" t="s">
        <v>51</v>
      </c>
      <c r="C5830" t="s">
        <v>42</v>
      </c>
      <c r="D5830" t="s">
        <v>777</v>
      </c>
      <c r="E5830" s="103">
        <v>1.6717532424691328</v>
      </c>
      <c r="F5830" s="103">
        <v>679225</v>
      </c>
      <c r="G5830" s="103">
        <v>6</v>
      </c>
      <c r="H5830" t="s">
        <v>1078</v>
      </c>
      <c r="I5830" s="103"/>
    </row>
    <row r="5831" spans="1:9" x14ac:dyDescent="0.3">
      <c r="A5831" t="s">
        <v>607</v>
      </c>
      <c r="B5831" t="s">
        <v>44</v>
      </c>
      <c r="C5831" t="s">
        <v>42</v>
      </c>
      <c r="D5831" t="s">
        <v>777</v>
      </c>
      <c r="E5831" s="103">
        <v>1.4133755382973242E-3</v>
      </c>
      <c r="F5831" s="103">
        <v>679225</v>
      </c>
      <c r="G5831" s="103">
        <v>6</v>
      </c>
      <c r="H5831" t="s">
        <v>54</v>
      </c>
      <c r="I5831" s="103"/>
    </row>
    <row r="5832" spans="1:9" x14ac:dyDescent="0.3">
      <c r="A5832" t="s">
        <v>608</v>
      </c>
      <c r="B5832" t="s">
        <v>45</v>
      </c>
      <c r="C5832" t="s">
        <v>42</v>
      </c>
      <c r="D5832" t="s">
        <v>777</v>
      </c>
      <c r="E5832" s="103">
        <v>1.1592107007121693E-4</v>
      </c>
      <c r="F5832" s="103">
        <v>679225</v>
      </c>
      <c r="G5832" s="103">
        <v>6</v>
      </c>
      <c r="H5832" t="s">
        <v>54</v>
      </c>
      <c r="I5832" s="103"/>
    </row>
    <row r="5833" spans="1:9" x14ac:dyDescent="0.3">
      <c r="A5833" t="s">
        <v>609</v>
      </c>
      <c r="B5833" t="s">
        <v>46</v>
      </c>
      <c r="C5833" t="s">
        <v>42</v>
      </c>
      <c r="D5833" t="s">
        <v>777</v>
      </c>
      <c r="E5833" s="103">
        <v>9.5075182623566436E-6</v>
      </c>
      <c r="F5833" s="103">
        <v>679225</v>
      </c>
      <c r="G5833" s="103">
        <v>6</v>
      </c>
      <c r="H5833" t="s">
        <v>54</v>
      </c>
      <c r="I5833" s="103"/>
    </row>
    <row r="5834" spans="1:9" x14ac:dyDescent="0.3">
      <c r="A5834" t="s">
        <v>1425</v>
      </c>
      <c r="B5834" t="s">
        <v>51</v>
      </c>
      <c r="C5834" t="s">
        <v>42</v>
      </c>
      <c r="D5834" t="s">
        <v>776</v>
      </c>
      <c r="E5834" s="103">
        <v>4.0916168323503443</v>
      </c>
      <c r="F5834" s="103">
        <v>679225</v>
      </c>
      <c r="G5834" s="103">
        <v>6</v>
      </c>
      <c r="H5834" t="s">
        <v>1078</v>
      </c>
      <c r="I5834" s="103"/>
    </row>
    <row r="5835" spans="1:9" x14ac:dyDescent="0.3">
      <c r="A5835" t="s">
        <v>611</v>
      </c>
      <c r="B5835" t="s">
        <v>44</v>
      </c>
      <c r="C5835" t="s">
        <v>42</v>
      </c>
      <c r="D5835" t="s">
        <v>776</v>
      </c>
      <c r="E5835" s="103">
        <v>0</v>
      </c>
      <c r="F5835" s="103">
        <v>679225</v>
      </c>
      <c r="G5835" s="103">
        <v>6</v>
      </c>
      <c r="H5835" t="s">
        <v>54</v>
      </c>
      <c r="I5835" s="103"/>
    </row>
    <row r="5836" spans="1:9" x14ac:dyDescent="0.3">
      <c r="A5836" t="s">
        <v>612</v>
      </c>
      <c r="B5836" t="s">
        <v>45</v>
      </c>
      <c r="C5836" t="s">
        <v>42</v>
      </c>
      <c r="D5836" t="s">
        <v>776</v>
      </c>
      <c r="E5836" s="103">
        <v>0</v>
      </c>
      <c r="F5836" s="103">
        <v>679225</v>
      </c>
      <c r="G5836" s="103">
        <v>6</v>
      </c>
      <c r="H5836" t="s">
        <v>54</v>
      </c>
      <c r="I5836" s="103"/>
    </row>
    <row r="5837" spans="1:9" x14ac:dyDescent="0.3">
      <c r="A5837" t="s">
        <v>613</v>
      </c>
      <c r="B5837" t="s">
        <v>46</v>
      </c>
      <c r="C5837" t="s">
        <v>42</v>
      </c>
      <c r="D5837" t="s">
        <v>776</v>
      </c>
      <c r="E5837" s="103">
        <v>0</v>
      </c>
      <c r="F5837" s="103">
        <v>679225</v>
      </c>
      <c r="G5837" s="103">
        <v>6</v>
      </c>
      <c r="H5837" t="s">
        <v>54</v>
      </c>
      <c r="I5837" s="103"/>
    </row>
    <row r="5838" spans="1:9" x14ac:dyDescent="0.3">
      <c r="A5838" t="s">
        <v>8883</v>
      </c>
      <c r="B5838" t="s">
        <v>47</v>
      </c>
      <c r="C5838" t="s">
        <v>8750</v>
      </c>
      <c r="D5838" t="s">
        <v>54</v>
      </c>
      <c r="E5838" s="103">
        <v>678265</v>
      </c>
      <c r="F5838" s="103">
        <v>679225</v>
      </c>
      <c r="G5838" s="103">
        <v>6</v>
      </c>
      <c r="H5838" t="s">
        <v>54</v>
      </c>
      <c r="I5838" s="103"/>
    </row>
    <row r="5839" spans="1:9" x14ac:dyDescent="0.3">
      <c r="A5839" t="s">
        <v>8884</v>
      </c>
      <c r="B5839" t="s">
        <v>48</v>
      </c>
      <c r="C5839" t="s">
        <v>8750</v>
      </c>
      <c r="D5839" t="s">
        <v>54</v>
      </c>
      <c r="E5839" s="103">
        <v>25256556152.683594</v>
      </c>
      <c r="F5839" s="103">
        <v>679225</v>
      </c>
      <c r="G5839" s="103">
        <v>6</v>
      </c>
      <c r="H5839" t="s">
        <v>54</v>
      </c>
      <c r="I5839" s="103"/>
    </row>
    <row r="5840" spans="1:9" x14ac:dyDescent="0.3">
      <c r="A5840" t="s">
        <v>8885</v>
      </c>
      <c r="B5840" t="s">
        <v>49</v>
      </c>
      <c r="C5840" t="s">
        <v>8750</v>
      </c>
      <c r="D5840" t="s">
        <v>54</v>
      </c>
      <c r="E5840" s="103">
        <v>0.99858662446170265</v>
      </c>
      <c r="F5840" s="103">
        <v>679225</v>
      </c>
      <c r="G5840" s="103">
        <v>6</v>
      </c>
      <c r="H5840" t="s">
        <v>54</v>
      </c>
      <c r="I5840" s="103"/>
    </row>
    <row r="5841" spans="1:9" x14ac:dyDescent="0.3">
      <c r="A5841" t="s">
        <v>8886</v>
      </c>
      <c r="B5841" t="s">
        <v>50</v>
      </c>
      <c r="C5841" t="s">
        <v>8750</v>
      </c>
      <c r="D5841" t="s">
        <v>54</v>
      </c>
      <c r="E5841" s="103">
        <v>37184.373591495591</v>
      </c>
      <c r="F5841" s="103">
        <v>679225</v>
      </c>
      <c r="G5841" s="103">
        <v>6</v>
      </c>
      <c r="H5841" t="s">
        <v>54</v>
      </c>
      <c r="I5841" s="103"/>
    </row>
    <row r="5842" spans="1:9" x14ac:dyDescent="0.3">
      <c r="A5842" t="s">
        <v>2355</v>
      </c>
      <c r="B5842" t="s">
        <v>49</v>
      </c>
      <c r="C5842" t="s">
        <v>1763</v>
      </c>
      <c r="D5842" t="s">
        <v>54</v>
      </c>
      <c r="E5842" s="103">
        <v>1</v>
      </c>
      <c r="F5842" s="103">
        <v>679225</v>
      </c>
      <c r="G5842" s="103">
        <v>6</v>
      </c>
      <c r="H5842" t="s">
        <v>54</v>
      </c>
      <c r="I5842" s="103"/>
    </row>
    <row r="5843" spans="1:9" x14ac:dyDescent="0.3">
      <c r="A5843" t="s">
        <v>2356</v>
      </c>
      <c r="B5843" t="s">
        <v>50</v>
      </c>
      <c r="C5843" t="s">
        <v>1763</v>
      </c>
      <c r="D5843" t="s">
        <v>54</v>
      </c>
      <c r="E5843" s="103">
        <v>891398.49836254865</v>
      </c>
      <c r="F5843" s="103">
        <v>679225</v>
      </c>
      <c r="G5843" s="103">
        <v>6</v>
      </c>
      <c r="H5843" t="s">
        <v>54</v>
      </c>
      <c r="I5843" s="103"/>
    </row>
    <row r="5844" spans="1:9" x14ac:dyDescent="0.3">
      <c r="A5844" t="s">
        <v>2357</v>
      </c>
      <c r="B5844" t="s">
        <v>51</v>
      </c>
      <c r="C5844" t="s">
        <v>1763</v>
      </c>
      <c r="D5844" t="s">
        <v>40</v>
      </c>
      <c r="E5844" s="103">
        <v>0.93774597816033478</v>
      </c>
      <c r="F5844" s="103">
        <v>679225</v>
      </c>
      <c r="G5844" s="103">
        <v>6</v>
      </c>
      <c r="H5844" t="s">
        <v>1078</v>
      </c>
      <c r="I5844" s="103"/>
    </row>
    <row r="5845" spans="1:9" x14ac:dyDescent="0.3">
      <c r="A5845" t="s">
        <v>6840</v>
      </c>
      <c r="B5845" t="s">
        <v>51</v>
      </c>
      <c r="C5845" t="s">
        <v>1763</v>
      </c>
      <c r="D5845" t="s">
        <v>5064</v>
      </c>
      <c r="E5845" s="103">
        <v>0.96386247456949947</v>
      </c>
      <c r="F5845" s="103">
        <v>679225</v>
      </c>
      <c r="G5845" s="103">
        <v>6</v>
      </c>
      <c r="H5845" t="s">
        <v>1078</v>
      </c>
      <c r="I5845" s="103"/>
    </row>
    <row r="5846" spans="1:9" x14ac:dyDescent="0.3">
      <c r="A5846" t="s">
        <v>6841</v>
      </c>
      <c r="B5846" t="s">
        <v>51</v>
      </c>
      <c r="C5846" t="s">
        <v>1763</v>
      </c>
      <c r="D5846" t="s">
        <v>5065</v>
      </c>
      <c r="E5846" s="103">
        <v>0.93774597816033478</v>
      </c>
      <c r="F5846" s="103">
        <v>679225</v>
      </c>
      <c r="G5846" s="103">
        <v>6</v>
      </c>
      <c r="H5846" t="s">
        <v>1078</v>
      </c>
      <c r="I5846" s="103"/>
    </row>
    <row r="5847" spans="1:9" x14ac:dyDescent="0.3">
      <c r="A5847" t="s">
        <v>6842</v>
      </c>
      <c r="B5847" t="s">
        <v>51</v>
      </c>
      <c r="C5847" t="s">
        <v>1763</v>
      </c>
      <c r="D5847" t="s">
        <v>5066</v>
      </c>
      <c r="E5847" s="103">
        <v>0.96229443799058401</v>
      </c>
      <c r="F5847" s="103">
        <v>679225</v>
      </c>
      <c r="G5847" s="103">
        <v>6</v>
      </c>
      <c r="H5847" t="s">
        <v>1078</v>
      </c>
      <c r="I5847" s="103"/>
    </row>
    <row r="5848" spans="1:9" x14ac:dyDescent="0.3">
      <c r="A5848" t="s">
        <v>2358</v>
      </c>
      <c r="B5848" t="s">
        <v>51</v>
      </c>
      <c r="C5848" t="s">
        <v>1763</v>
      </c>
      <c r="D5848" t="s">
        <v>42</v>
      </c>
      <c r="E5848" s="103">
        <v>0.95428686824455655</v>
      </c>
      <c r="F5848" s="103">
        <v>679225</v>
      </c>
      <c r="G5848" s="103">
        <v>6</v>
      </c>
      <c r="H5848" t="s">
        <v>1078</v>
      </c>
      <c r="I5848" s="103"/>
    </row>
    <row r="5849" spans="1:9" x14ac:dyDescent="0.3">
      <c r="A5849" t="s">
        <v>2359</v>
      </c>
      <c r="B5849" t="s">
        <v>51</v>
      </c>
      <c r="C5849" t="s">
        <v>1763</v>
      </c>
      <c r="D5849" t="s">
        <v>1763</v>
      </c>
      <c r="E5849" s="103">
        <v>1</v>
      </c>
      <c r="F5849" s="103">
        <v>679225</v>
      </c>
      <c r="G5849" s="103">
        <v>6</v>
      </c>
      <c r="H5849" t="s">
        <v>1078</v>
      </c>
      <c r="I5849" s="103"/>
    </row>
    <row r="5850" spans="1:9" x14ac:dyDescent="0.3">
      <c r="A5850" t="s">
        <v>2360</v>
      </c>
      <c r="B5850" t="s">
        <v>51</v>
      </c>
      <c r="C5850" t="s">
        <v>1763</v>
      </c>
      <c r="D5850" t="s">
        <v>1764</v>
      </c>
      <c r="E5850" s="103">
        <v>0.57170114237328606</v>
      </c>
      <c r="F5850" s="103">
        <v>679225</v>
      </c>
      <c r="G5850" s="103">
        <v>6</v>
      </c>
      <c r="H5850" t="s">
        <v>1078</v>
      </c>
      <c r="I5850" s="103"/>
    </row>
    <row r="5851" spans="1:9" x14ac:dyDescent="0.3">
      <c r="A5851" t="s">
        <v>2361</v>
      </c>
      <c r="B5851" t="s">
        <v>51</v>
      </c>
      <c r="C5851" t="s">
        <v>1763</v>
      </c>
      <c r="D5851" t="s">
        <v>340</v>
      </c>
      <c r="E5851" s="103">
        <v>0.94366754541979303</v>
      </c>
      <c r="F5851" s="103">
        <v>679225</v>
      </c>
      <c r="G5851" s="103">
        <v>6</v>
      </c>
      <c r="H5851" t="s">
        <v>1078</v>
      </c>
      <c r="I5851" s="103"/>
    </row>
    <row r="5852" spans="1:9" x14ac:dyDescent="0.3">
      <c r="A5852" t="s">
        <v>2362</v>
      </c>
      <c r="B5852" t="s">
        <v>51</v>
      </c>
      <c r="C5852" t="s">
        <v>1763</v>
      </c>
      <c r="D5852" t="s">
        <v>777</v>
      </c>
      <c r="E5852" s="103">
        <v>1.5943494491209131</v>
      </c>
      <c r="F5852" s="103">
        <v>679225</v>
      </c>
      <c r="G5852" s="103">
        <v>6</v>
      </c>
      <c r="H5852" t="s">
        <v>1078</v>
      </c>
      <c r="I5852" s="103"/>
    </row>
    <row r="5853" spans="1:9" x14ac:dyDescent="0.3">
      <c r="A5853" t="s">
        <v>2363</v>
      </c>
      <c r="B5853" t="s">
        <v>44</v>
      </c>
      <c r="C5853" t="s">
        <v>1763</v>
      </c>
      <c r="D5853" t="s">
        <v>777</v>
      </c>
      <c r="E5853" s="103">
        <v>1.4133755382973242E-3</v>
      </c>
      <c r="F5853" s="103">
        <v>679225</v>
      </c>
      <c r="G5853" s="103">
        <v>6</v>
      </c>
      <c r="H5853" t="s">
        <v>54</v>
      </c>
      <c r="I5853" s="103"/>
    </row>
    <row r="5854" spans="1:9" x14ac:dyDescent="0.3">
      <c r="A5854" t="s">
        <v>2364</v>
      </c>
      <c r="B5854" t="s">
        <v>45</v>
      </c>
      <c r="C5854" t="s">
        <v>1763</v>
      </c>
      <c r="D5854" t="s">
        <v>777</v>
      </c>
      <c r="E5854" s="103">
        <v>1.1592107007121693E-4</v>
      </c>
      <c r="F5854" s="103">
        <v>679225</v>
      </c>
      <c r="G5854" s="103">
        <v>6</v>
      </c>
      <c r="H5854" t="s">
        <v>54</v>
      </c>
      <c r="I5854" s="103"/>
    </row>
    <row r="5855" spans="1:9" x14ac:dyDescent="0.3">
      <c r="A5855" t="s">
        <v>2365</v>
      </c>
      <c r="B5855" t="s">
        <v>46</v>
      </c>
      <c r="C5855" t="s">
        <v>1763</v>
      </c>
      <c r="D5855" t="s">
        <v>777</v>
      </c>
      <c r="E5855" s="103">
        <v>9.5075182623566436E-6</v>
      </c>
      <c r="F5855" s="103">
        <v>679225</v>
      </c>
      <c r="G5855" s="103">
        <v>6</v>
      </c>
      <c r="H5855" t="s">
        <v>54</v>
      </c>
      <c r="I5855" s="103"/>
    </row>
    <row r="5856" spans="1:9" x14ac:dyDescent="0.3">
      <c r="A5856" t="s">
        <v>2366</v>
      </c>
      <c r="B5856" t="s">
        <v>51</v>
      </c>
      <c r="C5856" t="s">
        <v>1763</v>
      </c>
      <c r="D5856" t="s">
        <v>776</v>
      </c>
      <c r="E5856" s="103">
        <v>3.9036923160703818</v>
      </c>
      <c r="F5856" s="103">
        <v>679225</v>
      </c>
      <c r="G5856" s="103">
        <v>6</v>
      </c>
      <c r="H5856" t="s">
        <v>1078</v>
      </c>
      <c r="I5856" s="103"/>
    </row>
    <row r="5857" spans="1:9" x14ac:dyDescent="0.3">
      <c r="A5857" t="s">
        <v>2367</v>
      </c>
      <c r="B5857" t="s">
        <v>44</v>
      </c>
      <c r="C5857" t="s">
        <v>1763</v>
      </c>
      <c r="D5857" t="s">
        <v>776</v>
      </c>
      <c r="E5857" s="103">
        <v>0</v>
      </c>
      <c r="F5857" s="103">
        <v>679225</v>
      </c>
      <c r="G5857" s="103">
        <v>6</v>
      </c>
      <c r="H5857" t="s">
        <v>54</v>
      </c>
      <c r="I5857" s="103"/>
    </row>
    <row r="5858" spans="1:9" x14ac:dyDescent="0.3">
      <c r="A5858" t="s">
        <v>2368</v>
      </c>
      <c r="B5858" t="s">
        <v>45</v>
      </c>
      <c r="C5858" t="s">
        <v>1763</v>
      </c>
      <c r="D5858" t="s">
        <v>776</v>
      </c>
      <c r="E5858" s="103">
        <v>0</v>
      </c>
      <c r="F5858" s="103">
        <v>679225</v>
      </c>
      <c r="G5858" s="103">
        <v>6</v>
      </c>
      <c r="H5858" t="s">
        <v>54</v>
      </c>
      <c r="I5858" s="103"/>
    </row>
    <row r="5859" spans="1:9" x14ac:dyDescent="0.3">
      <c r="A5859" t="s">
        <v>2369</v>
      </c>
      <c r="B5859" t="s">
        <v>46</v>
      </c>
      <c r="C5859" t="s">
        <v>1763</v>
      </c>
      <c r="D5859" t="s">
        <v>776</v>
      </c>
      <c r="E5859" s="103">
        <v>0</v>
      </c>
      <c r="F5859" s="103">
        <v>679225</v>
      </c>
      <c r="G5859" s="103">
        <v>6</v>
      </c>
      <c r="H5859" t="s">
        <v>54</v>
      </c>
      <c r="I5859" s="103"/>
    </row>
    <row r="5860" spans="1:9" x14ac:dyDescent="0.3">
      <c r="A5860" t="s">
        <v>2370</v>
      </c>
      <c r="B5860" t="s">
        <v>49</v>
      </c>
      <c r="C5860" t="s">
        <v>1764</v>
      </c>
      <c r="D5860" t="s">
        <v>54</v>
      </c>
      <c r="E5860" s="103">
        <v>1</v>
      </c>
      <c r="F5860" s="103">
        <v>679225</v>
      </c>
      <c r="G5860" s="103">
        <v>6</v>
      </c>
      <c r="H5860" t="s">
        <v>54</v>
      </c>
      <c r="I5860" s="103"/>
    </row>
    <row r="5861" spans="1:9" x14ac:dyDescent="0.3">
      <c r="A5861" t="s">
        <v>2371</v>
      </c>
      <c r="B5861" t="s">
        <v>50</v>
      </c>
      <c r="C5861" t="s">
        <v>1764</v>
      </c>
      <c r="D5861" t="s">
        <v>54</v>
      </c>
      <c r="E5861" s="103">
        <v>1747977.5534999103</v>
      </c>
      <c r="F5861" s="103">
        <v>679225</v>
      </c>
      <c r="G5861" s="103">
        <v>6</v>
      </c>
      <c r="H5861" t="s">
        <v>54</v>
      </c>
      <c r="I5861" s="103"/>
    </row>
    <row r="5862" spans="1:9" x14ac:dyDescent="0.3">
      <c r="A5862" t="s">
        <v>2372</v>
      </c>
      <c r="B5862" t="s">
        <v>51</v>
      </c>
      <c r="C5862" t="s">
        <v>1764</v>
      </c>
      <c r="D5862" t="s">
        <v>40</v>
      </c>
      <c r="E5862" s="103">
        <v>1.8417572050992814</v>
      </c>
      <c r="F5862" s="103">
        <v>679225</v>
      </c>
      <c r="G5862" s="103">
        <v>6</v>
      </c>
      <c r="H5862" t="s">
        <v>1078</v>
      </c>
      <c r="I5862" s="103"/>
    </row>
    <row r="5863" spans="1:9" x14ac:dyDescent="0.3">
      <c r="A5863" t="s">
        <v>6843</v>
      </c>
      <c r="B5863" t="s">
        <v>51</v>
      </c>
      <c r="C5863" t="s">
        <v>1764</v>
      </c>
      <c r="D5863" t="s">
        <v>5064</v>
      </c>
      <c r="E5863" s="103">
        <v>1.9023073964193902</v>
      </c>
      <c r="F5863" s="103">
        <v>679225</v>
      </c>
      <c r="G5863" s="103">
        <v>6</v>
      </c>
      <c r="H5863" t="s">
        <v>1078</v>
      </c>
      <c r="I5863" s="103"/>
    </row>
    <row r="5864" spans="1:9" x14ac:dyDescent="0.3">
      <c r="A5864" t="s">
        <v>6844</v>
      </c>
      <c r="B5864" t="s">
        <v>51</v>
      </c>
      <c r="C5864" t="s">
        <v>1764</v>
      </c>
      <c r="D5864" t="s">
        <v>5065</v>
      </c>
      <c r="E5864" s="103">
        <v>1.8417572050992814</v>
      </c>
      <c r="F5864" s="103">
        <v>679225</v>
      </c>
      <c r="G5864" s="103">
        <v>6</v>
      </c>
      <c r="H5864" t="s">
        <v>1078</v>
      </c>
      <c r="I5864" s="103"/>
    </row>
    <row r="5865" spans="1:9" x14ac:dyDescent="0.3">
      <c r="A5865" t="s">
        <v>6845</v>
      </c>
      <c r="B5865" t="s">
        <v>51</v>
      </c>
      <c r="C5865" t="s">
        <v>1764</v>
      </c>
      <c r="D5865" t="s">
        <v>5066</v>
      </c>
      <c r="E5865" s="103">
        <v>1.8995671768970539</v>
      </c>
      <c r="F5865" s="103">
        <v>679225</v>
      </c>
      <c r="G5865" s="103">
        <v>6</v>
      </c>
      <c r="H5865" t="s">
        <v>1078</v>
      </c>
      <c r="I5865" s="103"/>
    </row>
    <row r="5866" spans="1:9" x14ac:dyDescent="0.3">
      <c r="A5866" t="s">
        <v>2373</v>
      </c>
      <c r="B5866" t="s">
        <v>51</v>
      </c>
      <c r="C5866" t="s">
        <v>1764</v>
      </c>
      <c r="D5866" t="s">
        <v>42</v>
      </c>
      <c r="E5866" s="103">
        <v>1.8790252711031274</v>
      </c>
      <c r="F5866" s="103">
        <v>679225</v>
      </c>
      <c r="G5866" s="103">
        <v>6</v>
      </c>
      <c r="H5866" t="s">
        <v>1078</v>
      </c>
      <c r="I5866" s="103"/>
    </row>
    <row r="5867" spans="1:9" x14ac:dyDescent="0.3">
      <c r="A5867" t="s">
        <v>2374</v>
      </c>
      <c r="B5867" t="s">
        <v>51</v>
      </c>
      <c r="C5867" t="s">
        <v>1764</v>
      </c>
      <c r="D5867" t="s">
        <v>1763</v>
      </c>
      <c r="E5867" s="103">
        <v>1.9638415467289825</v>
      </c>
      <c r="F5867" s="103">
        <v>679225</v>
      </c>
      <c r="G5867" s="103">
        <v>6</v>
      </c>
      <c r="H5867" t="s">
        <v>1078</v>
      </c>
      <c r="I5867" s="103"/>
    </row>
    <row r="5868" spans="1:9" x14ac:dyDescent="0.3">
      <c r="A5868" t="s">
        <v>2375</v>
      </c>
      <c r="B5868" t="s">
        <v>51</v>
      </c>
      <c r="C5868" t="s">
        <v>1764</v>
      </c>
      <c r="D5868" t="s">
        <v>1764</v>
      </c>
      <c r="E5868" s="103">
        <v>1</v>
      </c>
      <c r="F5868" s="103">
        <v>679225</v>
      </c>
      <c r="G5868" s="103">
        <v>6</v>
      </c>
      <c r="H5868" t="s">
        <v>1078</v>
      </c>
      <c r="I5868" s="103"/>
    </row>
    <row r="5869" spans="1:9" x14ac:dyDescent="0.3">
      <c r="A5869" t="s">
        <v>2376</v>
      </c>
      <c r="B5869" t="s">
        <v>51</v>
      </c>
      <c r="C5869" t="s">
        <v>1764</v>
      </c>
      <c r="D5869" t="s">
        <v>340</v>
      </c>
      <c r="E5869" s="103">
        <v>1.8641297850492835</v>
      </c>
      <c r="F5869" s="103">
        <v>679225</v>
      </c>
      <c r="G5869" s="103">
        <v>6</v>
      </c>
      <c r="H5869" t="s">
        <v>1078</v>
      </c>
      <c r="I5869" s="103"/>
    </row>
    <row r="5870" spans="1:9" x14ac:dyDescent="0.3">
      <c r="A5870" t="s">
        <v>2377</v>
      </c>
      <c r="B5870" t="s">
        <v>51</v>
      </c>
      <c r="C5870" t="s">
        <v>1764</v>
      </c>
      <c r="D5870" t="s">
        <v>777</v>
      </c>
      <c r="E5870" s="103">
        <v>3.1075844558935488</v>
      </c>
      <c r="F5870" s="103">
        <v>679225</v>
      </c>
      <c r="G5870" s="103">
        <v>6</v>
      </c>
      <c r="H5870" t="s">
        <v>1078</v>
      </c>
      <c r="I5870" s="103"/>
    </row>
    <row r="5871" spans="1:9" x14ac:dyDescent="0.3">
      <c r="A5871" t="s">
        <v>2378</v>
      </c>
      <c r="B5871" t="s">
        <v>44</v>
      </c>
      <c r="C5871" t="s">
        <v>1764</v>
      </c>
      <c r="D5871" t="s">
        <v>777</v>
      </c>
      <c r="E5871" s="103">
        <v>0</v>
      </c>
      <c r="F5871" s="103">
        <v>679225</v>
      </c>
      <c r="G5871" s="103">
        <v>6</v>
      </c>
      <c r="H5871" t="s">
        <v>54</v>
      </c>
      <c r="I5871" s="103"/>
    </row>
    <row r="5872" spans="1:9" x14ac:dyDescent="0.3">
      <c r="A5872" t="s">
        <v>2379</v>
      </c>
      <c r="B5872" t="s">
        <v>45</v>
      </c>
      <c r="C5872" t="s">
        <v>1764</v>
      </c>
      <c r="D5872" t="s">
        <v>777</v>
      </c>
      <c r="E5872" s="103">
        <v>0</v>
      </c>
      <c r="F5872" s="103">
        <v>679225</v>
      </c>
      <c r="G5872" s="103">
        <v>6</v>
      </c>
      <c r="H5872" t="s">
        <v>54</v>
      </c>
      <c r="I5872" s="103"/>
    </row>
    <row r="5873" spans="1:9" x14ac:dyDescent="0.3">
      <c r="A5873" t="s">
        <v>2380</v>
      </c>
      <c r="B5873" t="s">
        <v>46</v>
      </c>
      <c r="C5873" t="s">
        <v>1764</v>
      </c>
      <c r="D5873" t="s">
        <v>777</v>
      </c>
      <c r="E5873" s="103">
        <v>0</v>
      </c>
      <c r="F5873" s="103">
        <v>679225</v>
      </c>
      <c r="G5873" s="103">
        <v>6</v>
      </c>
      <c r="H5873" t="s">
        <v>54</v>
      </c>
      <c r="I5873" s="103"/>
    </row>
    <row r="5874" spans="1:9" x14ac:dyDescent="0.3">
      <c r="A5874" t="s">
        <v>2381</v>
      </c>
      <c r="B5874" t="s">
        <v>51</v>
      </c>
      <c r="C5874" t="s">
        <v>1764</v>
      </c>
      <c r="D5874" t="s">
        <v>776</v>
      </c>
      <c r="E5874" s="103">
        <v>7.6432270779609244</v>
      </c>
      <c r="F5874" s="103">
        <v>679225</v>
      </c>
      <c r="G5874" s="103">
        <v>6</v>
      </c>
      <c r="H5874" t="s">
        <v>1078</v>
      </c>
      <c r="I5874" s="103"/>
    </row>
    <row r="5875" spans="1:9" x14ac:dyDescent="0.3">
      <c r="A5875" t="s">
        <v>2382</v>
      </c>
      <c r="B5875" t="s">
        <v>44</v>
      </c>
      <c r="C5875" t="s">
        <v>1764</v>
      </c>
      <c r="D5875" t="s">
        <v>776</v>
      </c>
      <c r="E5875" s="103">
        <v>0</v>
      </c>
      <c r="F5875" s="103">
        <v>679225</v>
      </c>
      <c r="G5875" s="103">
        <v>6</v>
      </c>
      <c r="H5875" t="s">
        <v>54</v>
      </c>
      <c r="I5875" s="103"/>
    </row>
    <row r="5876" spans="1:9" x14ac:dyDescent="0.3">
      <c r="A5876" t="s">
        <v>2383</v>
      </c>
      <c r="B5876" t="s">
        <v>45</v>
      </c>
      <c r="C5876" t="s">
        <v>1764</v>
      </c>
      <c r="D5876" t="s">
        <v>776</v>
      </c>
      <c r="E5876" s="103">
        <v>0</v>
      </c>
      <c r="F5876" s="103">
        <v>679225</v>
      </c>
      <c r="G5876" s="103">
        <v>6</v>
      </c>
      <c r="H5876" t="s">
        <v>54</v>
      </c>
      <c r="I5876" s="103"/>
    </row>
    <row r="5877" spans="1:9" x14ac:dyDescent="0.3">
      <c r="A5877" t="s">
        <v>2384</v>
      </c>
      <c r="B5877" t="s">
        <v>46</v>
      </c>
      <c r="C5877" t="s">
        <v>1764</v>
      </c>
      <c r="D5877" t="s">
        <v>776</v>
      </c>
      <c r="E5877" s="103">
        <v>0</v>
      </c>
      <c r="F5877" s="103">
        <v>679225</v>
      </c>
      <c r="G5877" s="103">
        <v>6</v>
      </c>
      <c r="H5877" t="s">
        <v>54</v>
      </c>
      <c r="I5877" s="103"/>
    </row>
    <row r="5878" spans="1:9" x14ac:dyDescent="0.3">
      <c r="A5878" t="s">
        <v>410</v>
      </c>
      <c r="B5878" t="s">
        <v>49</v>
      </c>
      <c r="C5878" t="s">
        <v>340</v>
      </c>
      <c r="D5878" t="s">
        <v>54</v>
      </c>
      <c r="E5878" s="103">
        <v>1</v>
      </c>
      <c r="F5878" s="103">
        <v>679225</v>
      </c>
      <c r="G5878" s="103">
        <v>6</v>
      </c>
      <c r="H5878" t="s">
        <v>54</v>
      </c>
      <c r="I5878" s="103"/>
    </row>
    <row r="5879" spans="1:9" x14ac:dyDescent="0.3">
      <c r="A5879" t="s">
        <v>411</v>
      </c>
      <c r="B5879" t="s">
        <v>50</v>
      </c>
      <c r="C5879" t="s">
        <v>340</v>
      </c>
      <c r="D5879" t="s">
        <v>54</v>
      </c>
      <c r="E5879" s="103">
        <v>951648.14155499008</v>
      </c>
      <c r="F5879" s="103">
        <v>679225</v>
      </c>
      <c r="G5879" s="103">
        <v>6</v>
      </c>
      <c r="H5879" t="s">
        <v>54</v>
      </c>
      <c r="I5879" s="103"/>
    </row>
    <row r="5880" spans="1:9" x14ac:dyDescent="0.3">
      <c r="A5880" t="s">
        <v>1426</v>
      </c>
      <c r="B5880" t="s">
        <v>51</v>
      </c>
      <c r="C5880" t="s">
        <v>340</v>
      </c>
      <c r="D5880" t="s">
        <v>40</v>
      </c>
      <c r="E5880" s="103">
        <v>1.0008457534481512</v>
      </c>
      <c r="F5880" s="103">
        <v>679225</v>
      </c>
      <c r="G5880" s="103">
        <v>6</v>
      </c>
      <c r="H5880" t="s">
        <v>1078</v>
      </c>
      <c r="I5880" s="103"/>
    </row>
    <row r="5881" spans="1:9" x14ac:dyDescent="0.3">
      <c r="A5881" t="s">
        <v>6846</v>
      </c>
      <c r="B5881" t="s">
        <v>51</v>
      </c>
      <c r="C5881" t="s">
        <v>340</v>
      </c>
      <c r="D5881" t="s">
        <v>5064</v>
      </c>
      <c r="E5881" s="103">
        <v>1.0289711410048834</v>
      </c>
      <c r="F5881" s="103">
        <v>679225</v>
      </c>
      <c r="G5881" s="103">
        <v>6</v>
      </c>
      <c r="H5881" t="s">
        <v>1078</v>
      </c>
      <c r="I5881" s="103"/>
    </row>
    <row r="5882" spans="1:9" x14ac:dyDescent="0.3">
      <c r="A5882" t="s">
        <v>6847</v>
      </c>
      <c r="B5882" t="s">
        <v>51</v>
      </c>
      <c r="C5882" t="s">
        <v>340</v>
      </c>
      <c r="D5882" t="s">
        <v>5065</v>
      </c>
      <c r="E5882" s="103">
        <v>1.0008457534481512</v>
      </c>
      <c r="F5882" s="103">
        <v>679225</v>
      </c>
      <c r="G5882" s="103">
        <v>6</v>
      </c>
      <c r="H5882" t="s">
        <v>1078</v>
      </c>
      <c r="I5882" s="103"/>
    </row>
    <row r="5883" spans="1:9" x14ac:dyDescent="0.3">
      <c r="A5883" t="s">
        <v>6848</v>
      </c>
      <c r="B5883" t="s">
        <v>51</v>
      </c>
      <c r="C5883" t="s">
        <v>340</v>
      </c>
      <c r="D5883" t="s">
        <v>5066</v>
      </c>
      <c r="E5883" s="103">
        <v>1.0270136488105266</v>
      </c>
      <c r="F5883" s="103">
        <v>679225</v>
      </c>
      <c r="G5883" s="103">
        <v>6</v>
      </c>
      <c r="H5883" t="s">
        <v>1078</v>
      </c>
      <c r="I5883" s="103"/>
    </row>
    <row r="5884" spans="1:9" x14ac:dyDescent="0.3">
      <c r="A5884" t="s">
        <v>1427</v>
      </c>
      <c r="B5884" t="s">
        <v>51</v>
      </c>
      <c r="C5884" t="s">
        <v>340</v>
      </c>
      <c r="D5884" t="s">
        <v>42</v>
      </c>
      <c r="E5884" s="103">
        <v>1.0190315401941954</v>
      </c>
      <c r="F5884" s="103">
        <v>679225</v>
      </c>
      <c r="G5884" s="103">
        <v>6</v>
      </c>
      <c r="H5884" t="s">
        <v>1078</v>
      </c>
      <c r="I5884" s="103"/>
    </row>
    <row r="5885" spans="1:9" x14ac:dyDescent="0.3">
      <c r="A5885" t="s">
        <v>2385</v>
      </c>
      <c r="B5885" t="s">
        <v>51</v>
      </c>
      <c r="C5885" t="s">
        <v>340</v>
      </c>
      <c r="D5885" t="s">
        <v>1763</v>
      </c>
      <c r="E5885" s="103">
        <v>1.0696545504913328</v>
      </c>
      <c r="F5885" s="103">
        <v>679225</v>
      </c>
      <c r="G5885" s="103">
        <v>6</v>
      </c>
      <c r="H5885" t="s">
        <v>1078</v>
      </c>
      <c r="I5885" s="103"/>
    </row>
    <row r="5886" spans="1:9" x14ac:dyDescent="0.3">
      <c r="A5886" t="s">
        <v>2386</v>
      </c>
      <c r="B5886" t="s">
        <v>51</v>
      </c>
      <c r="C5886" t="s">
        <v>340</v>
      </c>
      <c r="D5886" t="s">
        <v>1764</v>
      </c>
      <c r="E5886" s="103">
        <v>0.61446857049225612</v>
      </c>
      <c r="F5886" s="103">
        <v>679225</v>
      </c>
      <c r="G5886" s="103">
        <v>6</v>
      </c>
      <c r="H5886" t="s">
        <v>1078</v>
      </c>
      <c r="I5886" s="103"/>
    </row>
    <row r="5887" spans="1:9" x14ac:dyDescent="0.3">
      <c r="A5887" t="s">
        <v>1428</v>
      </c>
      <c r="B5887" t="s">
        <v>51</v>
      </c>
      <c r="C5887" t="s">
        <v>340</v>
      </c>
      <c r="D5887" t="s">
        <v>340</v>
      </c>
      <c r="E5887" s="103">
        <v>1</v>
      </c>
      <c r="F5887" s="103">
        <v>679225</v>
      </c>
      <c r="G5887" s="103">
        <v>6</v>
      </c>
      <c r="H5887" t="s">
        <v>1078</v>
      </c>
      <c r="I5887" s="103"/>
    </row>
    <row r="5888" spans="1:9" x14ac:dyDescent="0.3">
      <c r="A5888" t="s">
        <v>1429</v>
      </c>
      <c r="B5888" t="s">
        <v>51</v>
      </c>
      <c r="C5888" t="s">
        <v>340</v>
      </c>
      <c r="D5888" t="s">
        <v>777</v>
      </c>
      <c r="E5888" s="103">
        <v>1.7024069974120881</v>
      </c>
      <c r="F5888" s="103">
        <v>679225</v>
      </c>
      <c r="G5888" s="103">
        <v>6</v>
      </c>
      <c r="H5888" t="s">
        <v>1078</v>
      </c>
      <c r="I5888" s="103"/>
    </row>
    <row r="5889" spans="1:9" x14ac:dyDescent="0.3">
      <c r="A5889" t="s">
        <v>615</v>
      </c>
      <c r="B5889" t="s">
        <v>44</v>
      </c>
      <c r="C5889" t="s">
        <v>340</v>
      </c>
      <c r="D5889" t="s">
        <v>777</v>
      </c>
      <c r="E5889" s="103">
        <v>0</v>
      </c>
      <c r="F5889" s="103">
        <v>679225</v>
      </c>
      <c r="G5889" s="103">
        <v>6</v>
      </c>
      <c r="H5889" t="s">
        <v>54</v>
      </c>
      <c r="I5889" s="103"/>
    </row>
    <row r="5890" spans="1:9" x14ac:dyDescent="0.3">
      <c r="A5890" t="s">
        <v>616</v>
      </c>
      <c r="B5890" t="s">
        <v>45</v>
      </c>
      <c r="C5890" t="s">
        <v>340</v>
      </c>
      <c r="D5890" t="s">
        <v>777</v>
      </c>
      <c r="E5890" s="103">
        <v>0</v>
      </c>
      <c r="F5890" s="103">
        <v>679225</v>
      </c>
      <c r="G5890" s="103">
        <v>6</v>
      </c>
      <c r="H5890" t="s">
        <v>54</v>
      </c>
      <c r="I5890" s="103"/>
    </row>
    <row r="5891" spans="1:9" x14ac:dyDescent="0.3">
      <c r="A5891" t="s">
        <v>617</v>
      </c>
      <c r="B5891" t="s">
        <v>46</v>
      </c>
      <c r="C5891" t="s">
        <v>340</v>
      </c>
      <c r="D5891" t="s">
        <v>777</v>
      </c>
      <c r="E5891" s="103">
        <v>0</v>
      </c>
      <c r="F5891" s="103">
        <v>679225</v>
      </c>
      <c r="G5891" s="103">
        <v>6</v>
      </c>
      <c r="H5891" t="s">
        <v>54</v>
      </c>
      <c r="I5891" s="103"/>
    </row>
    <row r="5892" spans="1:9" x14ac:dyDescent="0.3">
      <c r="A5892" t="s">
        <v>1430</v>
      </c>
      <c r="B5892" t="s">
        <v>51</v>
      </c>
      <c r="C5892" t="s">
        <v>340</v>
      </c>
      <c r="D5892" t="s">
        <v>776</v>
      </c>
      <c r="E5892" s="103">
        <v>4.167726044117475</v>
      </c>
      <c r="F5892" s="103">
        <v>679225</v>
      </c>
      <c r="G5892" s="103">
        <v>6</v>
      </c>
      <c r="H5892" t="s">
        <v>1078</v>
      </c>
      <c r="I5892" s="103"/>
    </row>
    <row r="5893" spans="1:9" x14ac:dyDescent="0.3">
      <c r="A5893" t="s">
        <v>619</v>
      </c>
      <c r="B5893" t="s">
        <v>44</v>
      </c>
      <c r="C5893" t="s">
        <v>340</v>
      </c>
      <c r="D5893" t="s">
        <v>776</v>
      </c>
      <c r="E5893" s="103">
        <v>0</v>
      </c>
      <c r="F5893" s="103">
        <v>679225</v>
      </c>
      <c r="G5893" s="103">
        <v>6</v>
      </c>
      <c r="H5893" t="s">
        <v>54</v>
      </c>
      <c r="I5893" s="103"/>
    </row>
    <row r="5894" spans="1:9" x14ac:dyDescent="0.3">
      <c r="A5894" t="s">
        <v>620</v>
      </c>
      <c r="B5894" t="s">
        <v>45</v>
      </c>
      <c r="C5894" t="s">
        <v>340</v>
      </c>
      <c r="D5894" t="s">
        <v>776</v>
      </c>
      <c r="E5894" s="103">
        <v>0</v>
      </c>
      <c r="F5894" s="103">
        <v>679225</v>
      </c>
      <c r="G5894" s="103">
        <v>6</v>
      </c>
      <c r="H5894" t="s">
        <v>54</v>
      </c>
      <c r="I5894" s="103"/>
    </row>
    <row r="5895" spans="1:9" x14ac:dyDescent="0.3">
      <c r="A5895" t="s">
        <v>621</v>
      </c>
      <c r="B5895" t="s">
        <v>46</v>
      </c>
      <c r="C5895" t="s">
        <v>340</v>
      </c>
      <c r="D5895" t="s">
        <v>776</v>
      </c>
      <c r="E5895" s="103">
        <v>0</v>
      </c>
      <c r="F5895" s="103">
        <v>679225</v>
      </c>
      <c r="G5895" s="103">
        <v>6</v>
      </c>
      <c r="H5895" t="s">
        <v>54</v>
      </c>
      <c r="I5895" s="103"/>
    </row>
    <row r="5896" spans="1:9" x14ac:dyDescent="0.3">
      <c r="A5896" t="s">
        <v>8887</v>
      </c>
      <c r="B5896" t="s">
        <v>51</v>
      </c>
      <c r="C5896" t="s">
        <v>8750</v>
      </c>
      <c r="D5896" t="s">
        <v>40</v>
      </c>
      <c r="E5896" s="103">
        <v>3.9177688980480387E-2</v>
      </c>
      <c r="F5896" s="103">
        <v>679225</v>
      </c>
      <c r="G5896" s="103">
        <v>6</v>
      </c>
      <c r="H5896" t="s">
        <v>1078</v>
      </c>
      <c r="I5896" s="103"/>
    </row>
    <row r="5897" spans="1:9" x14ac:dyDescent="0.3">
      <c r="A5897" t="s">
        <v>8987</v>
      </c>
      <c r="B5897" t="s">
        <v>51</v>
      </c>
      <c r="C5897" t="s">
        <v>8750</v>
      </c>
      <c r="D5897" t="s">
        <v>5064</v>
      </c>
      <c r="E5897" s="103">
        <v>4.0181900038736652E-2</v>
      </c>
      <c r="F5897" s="103">
        <v>679225</v>
      </c>
      <c r="G5897" s="103">
        <v>6</v>
      </c>
      <c r="H5897" t="s">
        <v>1078</v>
      </c>
      <c r="I5897" s="103"/>
    </row>
    <row r="5898" spans="1:9" x14ac:dyDescent="0.3">
      <c r="A5898" t="s">
        <v>8988</v>
      </c>
      <c r="B5898" t="s">
        <v>51</v>
      </c>
      <c r="C5898" t="s">
        <v>8750</v>
      </c>
      <c r="D5898" t="s">
        <v>5065</v>
      </c>
      <c r="E5898" s="103">
        <v>3.9177688980480387E-2</v>
      </c>
      <c r="F5898" s="103">
        <v>679225</v>
      </c>
      <c r="G5898" s="103">
        <v>6</v>
      </c>
      <c r="H5898" t="s">
        <v>1078</v>
      </c>
      <c r="I5898" s="103"/>
    </row>
    <row r="5899" spans="1:9" x14ac:dyDescent="0.3">
      <c r="A5899" t="s">
        <v>8989</v>
      </c>
      <c r="B5899" t="s">
        <v>51</v>
      </c>
      <c r="C5899" t="s">
        <v>8750</v>
      </c>
      <c r="D5899" t="s">
        <v>5066</v>
      </c>
      <c r="E5899" s="103">
        <v>4.0135831760748364E-2</v>
      </c>
      <c r="F5899" s="103">
        <v>679225</v>
      </c>
      <c r="G5899" s="103">
        <v>6</v>
      </c>
      <c r="H5899" t="s">
        <v>1078</v>
      </c>
      <c r="I5899" s="103"/>
    </row>
    <row r="5900" spans="1:9" x14ac:dyDescent="0.3">
      <c r="A5900" t="s">
        <v>8888</v>
      </c>
      <c r="B5900" t="s">
        <v>51</v>
      </c>
      <c r="C5900" t="s">
        <v>8750</v>
      </c>
      <c r="D5900" t="s">
        <v>42</v>
      </c>
      <c r="E5900" s="103">
        <v>3.980802891135711E-2</v>
      </c>
      <c r="F5900" s="103">
        <v>679225</v>
      </c>
      <c r="G5900" s="103">
        <v>6</v>
      </c>
      <c r="H5900" t="s">
        <v>1078</v>
      </c>
      <c r="I5900" s="103"/>
    </row>
    <row r="5901" spans="1:9" x14ac:dyDescent="0.3">
      <c r="A5901" t="s">
        <v>8889</v>
      </c>
      <c r="B5901" t="s">
        <v>51</v>
      </c>
      <c r="C5901" t="s">
        <v>8750</v>
      </c>
      <c r="D5901" t="s">
        <v>1763</v>
      </c>
      <c r="E5901" s="103">
        <v>4.245927050012701E-2</v>
      </c>
      <c r="F5901" s="103">
        <v>679225</v>
      </c>
      <c r="G5901" s="103">
        <v>6</v>
      </c>
      <c r="H5901" t="s">
        <v>1078</v>
      </c>
      <c r="I5901" s="103"/>
    </row>
    <row r="5902" spans="1:9" x14ac:dyDescent="0.3">
      <c r="A5902" t="s">
        <v>8890</v>
      </c>
      <c r="B5902" t="s">
        <v>51</v>
      </c>
      <c r="C5902" t="s">
        <v>8750</v>
      </c>
      <c r="D5902" t="s">
        <v>1764</v>
      </c>
      <c r="E5902" s="103">
        <v>2.4950403818986878E-2</v>
      </c>
      <c r="F5902" s="103">
        <v>679225</v>
      </c>
      <c r="G5902" s="103">
        <v>6</v>
      </c>
      <c r="H5902" t="s">
        <v>1078</v>
      </c>
      <c r="I5902" s="103"/>
    </row>
    <row r="5903" spans="1:9" x14ac:dyDescent="0.3">
      <c r="A5903" t="s">
        <v>8891</v>
      </c>
      <c r="B5903" t="s">
        <v>51</v>
      </c>
      <c r="C5903" t="s">
        <v>8750</v>
      </c>
      <c r="D5903" t="s">
        <v>340</v>
      </c>
      <c r="E5903" s="103">
        <v>3.9165286167018365E-2</v>
      </c>
      <c r="F5903" s="103">
        <v>679225</v>
      </c>
      <c r="G5903" s="103">
        <v>6</v>
      </c>
      <c r="H5903" t="s">
        <v>1078</v>
      </c>
      <c r="I5903" s="103"/>
    </row>
    <row r="5904" spans="1:9" x14ac:dyDescent="0.3">
      <c r="A5904" t="s">
        <v>8892</v>
      </c>
      <c r="B5904" t="s">
        <v>51</v>
      </c>
      <c r="C5904" t="s">
        <v>8750</v>
      </c>
      <c r="D5904" t="s">
        <v>777</v>
      </c>
      <c r="E5904" s="103">
        <v>6.6843076018553937E-2</v>
      </c>
      <c r="F5904" s="103">
        <v>679225</v>
      </c>
      <c r="G5904" s="103">
        <v>6</v>
      </c>
      <c r="H5904" t="s">
        <v>1078</v>
      </c>
      <c r="I5904" s="103"/>
    </row>
    <row r="5905" spans="1:9" x14ac:dyDescent="0.3">
      <c r="A5905" t="s">
        <v>8893</v>
      </c>
      <c r="B5905" t="s">
        <v>51</v>
      </c>
      <c r="C5905" t="s">
        <v>8750</v>
      </c>
      <c r="D5905" t="s">
        <v>776</v>
      </c>
      <c r="E5905" s="103">
        <v>0.16322111185466318</v>
      </c>
      <c r="F5905" s="103">
        <v>679225</v>
      </c>
      <c r="G5905" s="103">
        <v>6</v>
      </c>
      <c r="H5905" t="s">
        <v>1078</v>
      </c>
      <c r="I5905" s="103"/>
    </row>
    <row r="5906" spans="1:9" x14ac:dyDescent="0.3">
      <c r="A5906" t="s">
        <v>9179</v>
      </c>
      <c r="B5906" t="s">
        <v>47</v>
      </c>
      <c r="C5906" t="s">
        <v>9007</v>
      </c>
      <c r="D5906" t="s">
        <v>54</v>
      </c>
      <c r="E5906" s="103">
        <v>647839</v>
      </c>
      <c r="F5906" s="103">
        <v>679225</v>
      </c>
      <c r="G5906" s="103">
        <v>6</v>
      </c>
      <c r="H5906" t="s">
        <v>54</v>
      </c>
      <c r="I5906" s="103"/>
    </row>
    <row r="5907" spans="1:9" x14ac:dyDescent="0.3">
      <c r="A5907" t="s">
        <v>9180</v>
      </c>
      <c r="B5907" t="s">
        <v>48</v>
      </c>
      <c r="C5907" t="s">
        <v>9007</v>
      </c>
      <c r="D5907" t="s">
        <v>54</v>
      </c>
      <c r="E5907" s="103">
        <v>6924457504.250392</v>
      </c>
      <c r="F5907" s="103">
        <v>679225</v>
      </c>
      <c r="G5907" s="103">
        <v>6</v>
      </c>
      <c r="H5907" t="s">
        <v>54</v>
      </c>
      <c r="I5907" s="103"/>
    </row>
    <row r="5908" spans="1:9" x14ac:dyDescent="0.3">
      <c r="A5908" t="s">
        <v>9181</v>
      </c>
      <c r="B5908" t="s">
        <v>49</v>
      </c>
      <c r="C5908" t="s">
        <v>9007</v>
      </c>
      <c r="D5908" t="s">
        <v>54</v>
      </c>
      <c r="E5908" s="103">
        <v>0.95379145349479189</v>
      </c>
      <c r="F5908" s="103">
        <v>679225</v>
      </c>
      <c r="G5908" s="103">
        <v>6</v>
      </c>
      <c r="H5908" t="s">
        <v>54</v>
      </c>
      <c r="I5908" s="103"/>
    </row>
    <row r="5909" spans="1:9" x14ac:dyDescent="0.3">
      <c r="A5909" t="s">
        <v>9182</v>
      </c>
      <c r="B5909" t="s">
        <v>50</v>
      </c>
      <c r="C5909" t="s">
        <v>9007</v>
      </c>
      <c r="D5909" t="s">
        <v>54</v>
      </c>
      <c r="E5909" s="103">
        <v>10194.644638007128</v>
      </c>
      <c r="F5909" s="103">
        <v>679225</v>
      </c>
      <c r="G5909" s="103">
        <v>6</v>
      </c>
      <c r="H5909" t="s">
        <v>54</v>
      </c>
      <c r="I5909" s="103"/>
    </row>
    <row r="5910" spans="1:9" x14ac:dyDescent="0.3">
      <c r="A5910" t="s">
        <v>9183</v>
      </c>
      <c r="B5910" t="s">
        <v>51</v>
      </c>
      <c r="C5910" t="s">
        <v>9007</v>
      </c>
      <c r="D5910" t="s">
        <v>40</v>
      </c>
      <c r="E5910" s="103">
        <v>1.1230372007493768E-2</v>
      </c>
      <c r="F5910" s="103">
        <v>679225</v>
      </c>
      <c r="G5910" s="103">
        <v>6</v>
      </c>
      <c r="H5910" t="s">
        <v>1078</v>
      </c>
      <c r="I5910" s="103"/>
    </row>
    <row r="5911" spans="1:9" x14ac:dyDescent="0.3">
      <c r="A5911" t="s">
        <v>9184</v>
      </c>
      <c r="B5911" t="s">
        <v>51</v>
      </c>
      <c r="C5911" t="s">
        <v>9007</v>
      </c>
      <c r="D5911" t="s">
        <v>5064</v>
      </c>
      <c r="E5911" s="103">
        <v>1.1565886185269584E-2</v>
      </c>
      <c r="F5911" s="103">
        <v>679225</v>
      </c>
      <c r="G5911" s="103">
        <v>6</v>
      </c>
      <c r="H5911" t="s">
        <v>1078</v>
      </c>
      <c r="I5911" s="103"/>
    </row>
    <row r="5912" spans="1:9" x14ac:dyDescent="0.3">
      <c r="A5912" t="s">
        <v>9185</v>
      </c>
      <c r="B5912" t="s">
        <v>51</v>
      </c>
      <c r="C5912" t="s">
        <v>9007</v>
      </c>
      <c r="D5912" t="s">
        <v>5065</v>
      </c>
      <c r="E5912" s="103">
        <v>1.1230372007493768E-2</v>
      </c>
      <c r="F5912" s="103">
        <v>679225</v>
      </c>
      <c r="G5912" s="103">
        <v>6</v>
      </c>
      <c r="H5912" t="s">
        <v>1078</v>
      </c>
      <c r="I5912" s="103"/>
    </row>
    <row r="5913" spans="1:9" x14ac:dyDescent="0.3">
      <c r="A5913" t="s">
        <v>9186</v>
      </c>
      <c r="B5913" t="s">
        <v>51</v>
      </c>
      <c r="C5913" t="s">
        <v>9007</v>
      </c>
      <c r="D5913" t="s">
        <v>5066</v>
      </c>
      <c r="E5913" s="103">
        <v>1.1551304854302832E-2</v>
      </c>
      <c r="F5913" s="103">
        <v>679225</v>
      </c>
      <c r="G5913" s="103">
        <v>6</v>
      </c>
      <c r="H5913" t="s">
        <v>1078</v>
      </c>
      <c r="I5913" s="103"/>
    </row>
    <row r="5914" spans="1:9" x14ac:dyDescent="0.3">
      <c r="A5914" t="s">
        <v>9187</v>
      </c>
      <c r="B5914" t="s">
        <v>51</v>
      </c>
      <c r="C5914" t="s">
        <v>9007</v>
      </c>
      <c r="D5914" t="s">
        <v>42</v>
      </c>
      <c r="E5914" s="103">
        <v>1.1455104582894157E-2</v>
      </c>
      <c r="F5914" s="103">
        <v>679225</v>
      </c>
      <c r="G5914" s="103">
        <v>6</v>
      </c>
      <c r="H5914" t="s">
        <v>1078</v>
      </c>
      <c r="I5914" s="103"/>
    </row>
    <row r="5915" spans="1:9" x14ac:dyDescent="0.3">
      <c r="A5915" t="s">
        <v>9188</v>
      </c>
      <c r="B5915" t="s">
        <v>51</v>
      </c>
      <c r="C5915" t="s">
        <v>9007</v>
      </c>
      <c r="D5915" t="s">
        <v>1763</v>
      </c>
      <c r="E5915" s="103">
        <v>1.234593334274651E-2</v>
      </c>
      <c r="F5915" s="103">
        <v>679225</v>
      </c>
      <c r="G5915" s="103">
        <v>6</v>
      </c>
      <c r="H5915" t="s">
        <v>1078</v>
      </c>
      <c r="I5915" s="103"/>
    </row>
    <row r="5916" spans="1:9" x14ac:dyDescent="0.3">
      <c r="A5916" t="s">
        <v>9189</v>
      </c>
      <c r="B5916" t="s">
        <v>51</v>
      </c>
      <c r="C5916" t="s">
        <v>9007</v>
      </c>
      <c r="D5916" t="s">
        <v>1764</v>
      </c>
      <c r="E5916" s="103">
        <v>7.1480102380830331E-3</v>
      </c>
      <c r="F5916" s="103">
        <v>679225</v>
      </c>
      <c r="G5916" s="103">
        <v>6</v>
      </c>
      <c r="H5916" t="s">
        <v>1078</v>
      </c>
      <c r="I5916" s="103"/>
    </row>
    <row r="5917" spans="1:9" x14ac:dyDescent="0.3">
      <c r="A5917" t="s">
        <v>9190</v>
      </c>
      <c r="B5917" t="s">
        <v>51</v>
      </c>
      <c r="C5917" t="s">
        <v>9007</v>
      </c>
      <c r="D5917" t="s">
        <v>340</v>
      </c>
      <c r="E5917" s="103">
        <v>1.1207889803548849E-2</v>
      </c>
      <c r="F5917" s="103">
        <v>679225</v>
      </c>
      <c r="G5917" s="103">
        <v>6</v>
      </c>
      <c r="H5917" t="s">
        <v>1078</v>
      </c>
      <c r="I5917" s="103"/>
    </row>
    <row r="5918" spans="1:9" x14ac:dyDescent="0.3">
      <c r="A5918" t="s">
        <v>9191</v>
      </c>
      <c r="B5918" t="s">
        <v>51</v>
      </c>
      <c r="C5918" t="s">
        <v>9007</v>
      </c>
      <c r="D5918" t="s">
        <v>777</v>
      </c>
      <c r="E5918" s="103">
        <v>1.8986905765195274E-2</v>
      </c>
      <c r="F5918" s="103">
        <v>679225</v>
      </c>
      <c r="G5918" s="103">
        <v>6</v>
      </c>
      <c r="H5918" t="s">
        <v>1078</v>
      </c>
      <c r="I5918" s="103"/>
    </row>
    <row r="5919" spans="1:9" x14ac:dyDescent="0.3">
      <c r="A5919" t="s">
        <v>9192</v>
      </c>
      <c r="B5919" t="s">
        <v>51</v>
      </c>
      <c r="C5919" t="s">
        <v>9007</v>
      </c>
      <c r="D5919" t="s">
        <v>776</v>
      </c>
      <c r="E5919" s="103">
        <v>4.6727336288689601E-2</v>
      </c>
      <c r="F5919" s="103">
        <v>679225</v>
      </c>
      <c r="G5919" s="103">
        <v>6</v>
      </c>
      <c r="H5919" t="s">
        <v>1078</v>
      </c>
      <c r="I5919" s="103"/>
    </row>
    <row r="5920" spans="1:9" x14ac:dyDescent="0.3">
      <c r="A5920" t="s">
        <v>374</v>
      </c>
      <c r="B5920" t="s">
        <v>47</v>
      </c>
      <c r="C5920" t="s">
        <v>353</v>
      </c>
      <c r="D5920" t="s">
        <v>54</v>
      </c>
      <c r="E5920" s="103">
        <v>266124</v>
      </c>
      <c r="F5920" s="103">
        <v>679225</v>
      </c>
      <c r="G5920" s="103">
        <v>6</v>
      </c>
      <c r="H5920" t="s">
        <v>54</v>
      </c>
      <c r="I5920" s="103"/>
    </row>
    <row r="5921" spans="1:9" x14ac:dyDescent="0.3">
      <c r="A5921" t="s">
        <v>375</v>
      </c>
      <c r="B5921" t="s">
        <v>48</v>
      </c>
      <c r="C5921" t="s">
        <v>353</v>
      </c>
      <c r="D5921" t="s">
        <v>54</v>
      </c>
      <c r="E5921" s="103">
        <v>16447736760.670555</v>
      </c>
      <c r="F5921" s="103">
        <v>679225</v>
      </c>
      <c r="G5921" s="103">
        <v>6</v>
      </c>
      <c r="H5921" t="s">
        <v>54</v>
      </c>
      <c r="I5921" s="103"/>
    </row>
    <row r="5922" spans="1:9" x14ac:dyDescent="0.3">
      <c r="A5922" t="s">
        <v>376</v>
      </c>
      <c r="B5922" t="s">
        <v>49</v>
      </c>
      <c r="C5922" t="s">
        <v>353</v>
      </c>
      <c r="D5922" t="s">
        <v>54</v>
      </c>
      <c r="E5922" s="103">
        <v>0.39180536641024699</v>
      </c>
      <c r="F5922" s="103">
        <v>679225</v>
      </c>
      <c r="G5922" s="103">
        <v>6</v>
      </c>
      <c r="H5922" t="s">
        <v>54</v>
      </c>
      <c r="I5922" s="103"/>
    </row>
    <row r="5923" spans="1:9" x14ac:dyDescent="0.3">
      <c r="A5923" t="s">
        <v>377</v>
      </c>
      <c r="B5923" t="s">
        <v>50</v>
      </c>
      <c r="C5923" t="s">
        <v>353</v>
      </c>
      <c r="D5923" t="s">
        <v>54</v>
      </c>
      <c r="E5923" s="103">
        <v>24215.446664463991</v>
      </c>
      <c r="F5923" s="103">
        <v>679225</v>
      </c>
      <c r="G5923" s="103">
        <v>6</v>
      </c>
      <c r="H5923" t="s">
        <v>54</v>
      </c>
      <c r="I5923" s="103"/>
    </row>
    <row r="5924" spans="1:9" x14ac:dyDescent="0.3">
      <c r="A5924" t="s">
        <v>1431</v>
      </c>
      <c r="B5924" t="s">
        <v>51</v>
      </c>
      <c r="C5924" t="s">
        <v>353</v>
      </c>
      <c r="D5924" t="s">
        <v>40</v>
      </c>
      <c r="E5924" s="103">
        <v>6.46473644527924E-2</v>
      </c>
      <c r="F5924" s="103">
        <v>679225</v>
      </c>
      <c r="G5924" s="103">
        <v>6</v>
      </c>
      <c r="H5924" t="s">
        <v>1078</v>
      </c>
      <c r="I5924" s="103"/>
    </row>
    <row r="5925" spans="1:9" x14ac:dyDescent="0.3">
      <c r="A5925" t="s">
        <v>6849</v>
      </c>
      <c r="B5925" t="s">
        <v>51</v>
      </c>
      <c r="C5925" t="s">
        <v>353</v>
      </c>
      <c r="D5925" t="s">
        <v>5064</v>
      </c>
      <c r="E5925" s="103">
        <v>7.0281597662028669E-2</v>
      </c>
      <c r="F5925" s="103">
        <v>679225</v>
      </c>
      <c r="G5925" s="103">
        <v>6</v>
      </c>
      <c r="H5925" t="s">
        <v>1078</v>
      </c>
      <c r="I5925" s="103"/>
    </row>
    <row r="5926" spans="1:9" x14ac:dyDescent="0.3">
      <c r="A5926" t="s">
        <v>6850</v>
      </c>
      <c r="B5926" t="s">
        <v>51</v>
      </c>
      <c r="C5926" t="s">
        <v>353</v>
      </c>
      <c r="D5926" t="s">
        <v>5065</v>
      </c>
      <c r="E5926" s="103">
        <v>6.46473644527924E-2</v>
      </c>
      <c r="F5926" s="103">
        <v>679225</v>
      </c>
      <c r="G5926" s="103">
        <v>6</v>
      </c>
      <c r="H5926" t="s">
        <v>1078</v>
      </c>
      <c r="I5926" s="103"/>
    </row>
    <row r="5927" spans="1:9" x14ac:dyDescent="0.3">
      <c r="A5927" t="s">
        <v>6851</v>
      </c>
      <c r="B5927" t="s">
        <v>51</v>
      </c>
      <c r="C5927" t="s">
        <v>353</v>
      </c>
      <c r="D5927" t="s">
        <v>5066</v>
      </c>
      <c r="E5927" s="103">
        <v>7.025903055236539E-2</v>
      </c>
      <c r="F5927" s="103">
        <v>679225</v>
      </c>
      <c r="G5927" s="103">
        <v>6</v>
      </c>
      <c r="H5927" t="s">
        <v>1078</v>
      </c>
      <c r="I5927" s="103"/>
    </row>
    <row r="5928" spans="1:9" x14ac:dyDescent="0.3">
      <c r="A5928" t="s">
        <v>1432</v>
      </c>
      <c r="B5928" t="s">
        <v>51</v>
      </c>
      <c r="C5928" t="s">
        <v>353</v>
      </c>
      <c r="D5928" t="s">
        <v>42</v>
      </c>
      <c r="E5928" s="103">
        <v>6.9441047911001072E-2</v>
      </c>
      <c r="F5928" s="103">
        <v>679225</v>
      </c>
      <c r="G5928" s="103">
        <v>6</v>
      </c>
      <c r="H5928" t="s">
        <v>1078</v>
      </c>
      <c r="I5928" s="103"/>
    </row>
    <row r="5929" spans="1:9" x14ac:dyDescent="0.3">
      <c r="A5929" t="s">
        <v>2387</v>
      </c>
      <c r="B5929" t="s">
        <v>51</v>
      </c>
      <c r="C5929" t="s">
        <v>353</v>
      </c>
      <c r="D5929" t="s">
        <v>1763</v>
      </c>
      <c r="E5929" s="103">
        <v>7.2614279537473278E-2</v>
      </c>
      <c r="F5929" s="103">
        <v>679225</v>
      </c>
      <c r="G5929" s="103">
        <v>6</v>
      </c>
      <c r="H5929" t="s">
        <v>1078</v>
      </c>
      <c r="I5929" s="103"/>
    </row>
    <row r="5930" spans="1:9" x14ac:dyDescent="0.3">
      <c r="A5930" t="s">
        <v>2388</v>
      </c>
      <c r="B5930" t="s">
        <v>51</v>
      </c>
      <c r="C5930" t="s">
        <v>353</v>
      </c>
      <c r="D5930" t="s">
        <v>1764</v>
      </c>
      <c r="E5930" s="103">
        <v>3.5957133139434883E-2</v>
      </c>
      <c r="F5930" s="103">
        <v>679225</v>
      </c>
      <c r="G5930" s="103">
        <v>6</v>
      </c>
      <c r="H5930" t="s">
        <v>1078</v>
      </c>
      <c r="I5930" s="103"/>
    </row>
    <row r="5931" spans="1:9" x14ac:dyDescent="0.3">
      <c r="A5931" t="s">
        <v>1433</v>
      </c>
      <c r="B5931" t="s">
        <v>51</v>
      </c>
      <c r="C5931" t="s">
        <v>353</v>
      </c>
      <c r="D5931" t="s">
        <v>340</v>
      </c>
      <c r="E5931" s="103">
        <v>6.8843291127918871E-2</v>
      </c>
      <c r="F5931" s="103">
        <v>679225</v>
      </c>
      <c r="G5931" s="103">
        <v>6</v>
      </c>
      <c r="H5931" t="s">
        <v>1078</v>
      </c>
      <c r="I5931" s="103"/>
    </row>
    <row r="5932" spans="1:9" x14ac:dyDescent="0.3">
      <c r="A5932" t="s">
        <v>1434</v>
      </c>
      <c r="B5932" t="s">
        <v>51</v>
      </c>
      <c r="C5932" t="s">
        <v>353</v>
      </c>
      <c r="D5932" t="s">
        <v>777</v>
      </c>
      <c r="E5932" s="103">
        <v>0.1090330933133319</v>
      </c>
      <c r="F5932" s="103">
        <v>679225</v>
      </c>
      <c r="G5932" s="103">
        <v>6</v>
      </c>
      <c r="H5932" t="s">
        <v>1078</v>
      </c>
      <c r="I5932" s="103"/>
    </row>
    <row r="5933" spans="1:9" x14ac:dyDescent="0.3">
      <c r="A5933" t="s">
        <v>1435</v>
      </c>
      <c r="B5933" t="s">
        <v>51</v>
      </c>
      <c r="C5933" t="s">
        <v>353</v>
      </c>
      <c r="D5933" t="s">
        <v>776</v>
      </c>
      <c r="E5933" s="103">
        <v>0.26972497929225753</v>
      </c>
      <c r="F5933" s="103">
        <v>679225</v>
      </c>
      <c r="G5933" s="103">
        <v>6</v>
      </c>
      <c r="H5933" t="s">
        <v>1078</v>
      </c>
      <c r="I5933" s="103"/>
    </row>
    <row r="5934" spans="1:9" x14ac:dyDescent="0.3">
      <c r="A5934" t="s">
        <v>4709</v>
      </c>
      <c r="B5934" t="s">
        <v>47</v>
      </c>
      <c r="C5934" t="s">
        <v>4351</v>
      </c>
      <c r="D5934" t="s">
        <v>54</v>
      </c>
      <c r="E5934" s="103">
        <v>77947</v>
      </c>
      <c r="F5934" s="103">
        <v>679225</v>
      </c>
      <c r="G5934" s="103">
        <v>6</v>
      </c>
      <c r="H5934" t="s">
        <v>54</v>
      </c>
      <c r="I5934" s="103"/>
    </row>
    <row r="5935" spans="1:9" x14ac:dyDescent="0.3">
      <c r="A5935" t="s">
        <v>4710</v>
      </c>
      <c r="B5935" t="s">
        <v>48</v>
      </c>
      <c r="C5935" t="s">
        <v>4351</v>
      </c>
      <c r="D5935" t="s">
        <v>54</v>
      </c>
      <c r="E5935" s="103">
        <v>680662724.55047607</v>
      </c>
      <c r="F5935" s="103">
        <v>679225</v>
      </c>
      <c r="G5935" s="103">
        <v>6</v>
      </c>
      <c r="H5935" t="s">
        <v>54</v>
      </c>
      <c r="I5935" s="103"/>
    </row>
    <row r="5936" spans="1:9" x14ac:dyDescent="0.3">
      <c r="A5936" t="s">
        <v>4711</v>
      </c>
      <c r="B5936" t="s">
        <v>49</v>
      </c>
      <c r="C5936" t="s">
        <v>4351</v>
      </c>
      <c r="D5936" t="s">
        <v>54</v>
      </c>
      <c r="E5936" s="103">
        <v>0.11475873237881409</v>
      </c>
      <c r="F5936" s="103">
        <v>679225</v>
      </c>
      <c r="G5936" s="103">
        <v>6</v>
      </c>
      <c r="H5936" t="s">
        <v>54</v>
      </c>
      <c r="I5936" s="103"/>
    </row>
    <row r="5937" spans="1:9" x14ac:dyDescent="0.3">
      <c r="A5937" t="s">
        <v>4712</v>
      </c>
      <c r="B5937" t="s">
        <v>50</v>
      </c>
      <c r="C5937" t="s">
        <v>4351</v>
      </c>
      <c r="D5937" t="s">
        <v>54</v>
      </c>
      <c r="E5937" s="103">
        <v>1002.1167132400545</v>
      </c>
      <c r="F5937" s="103">
        <v>679225</v>
      </c>
      <c r="G5937" s="103">
        <v>6</v>
      </c>
      <c r="H5937" t="s">
        <v>54</v>
      </c>
      <c r="I5937" s="103"/>
    </row>
    <row r="5938" spans="1:9" x14ac:dyDescent="0.3">
      <c r="A5938" t="s">
        <v>4713</v>
      </c>
      <c r="B5938" t="s">
        <v>51</v>
      </c>
      <c r="C5938" t="s">
        <v>4351</v>
      </c>
      <c r="D5938" t="s">
        <v>40</v>
      </c>
      <c r="E5938" s="103">
        <v>8.9411919396296252E-3</v>
      </c>
      <c r="F5938" s="103">
        <v>679225</v>
      </c>
      <c r="G5938" s="103">
        <v>6</v>
      </c>
      <c r="H5938" t="s">
        <v>1078</v>
      </c>
      <c r="I5938" s="103"/>
    </row>
    <row r="5939" spans="1:9" x14ac:dyDescent="0.3">
      <c r="A5939" t="s">
        <v>6741</v>
      </c>
      <c r="B5939" t="s">
        <v>51</v>
      </c>
      <c r="C5939" t="s">
        <v>4351</v>
      </c>
      <c r="D5939" t="s">
        <v>5064</v>
      </c>
      <c r="E5939" s="103">
        <v>9.1518200548701047E-3</v>
      </c>
      <c r="F5939" s="103">
        <v>679225</v>
      </c>
      <c r="G5939" s="103">
        <v>6</v>
      </c>
      <c r="H5939" t="s">
        <v>1078</v>
      </c>
      <c r="I5939" s="103"/>
    </row>
    <row r="5940" spans="1:9" x14ac:dyDescent="0.3">
      <c r="A5940" t="s">
        <v>6742</v>
      </c>
      <c r="B5940" t="s">
        <v>51</v>
      </c>
      <c r="C5940" t="s">
        <v>4351</v>
      </c>
      <c r="D5940" t="s">
        <v>5065</v>
      </c>
      <c r="E5940" s="103">
        <v>8.9411919396296252E-3</v>
      </c>
      <c r="F5940" s="103">
        <v>679225</v>
      </c>
      <c r="G5940" s="103">
        <v>6</v>
      </c>
      <c r="H5940" t="s">
        <v>1078</v>
      </c>
      <c r="I5940" s="103"/>
    </row>
    <row r="5941" spans="1:9" x14ac:dyDescent="0.3">
      <c r="A5941" t="s">
        <v>6743</v>
      </c>
      <c r="B5941" t="s">
        <v>51</v>
      </c>
      <c r="C5941" t="s">
        <v>4351</v>
      </c>
      <c r="D5941" t="s">
        <v>5066</v>
      </c>
      <c r="E5941" s="103">
        <v>9.0125853215079401E-3</v>
      </c>
      <c r="F5941" s="103">
        <v>679225</v>
      </c>
      <c r="G5941" s="103">
        <v>6</v>
      </c>
      <c r="H5941" t="s">
        <v>1078</v>
      </c>
      <c r="I5941" s="103"/>
    </row>
    <row r="5942" spans="1:9" x14ac:dyDescent="0.3">
      <c r="A5942" t="s">
        <v>4714</v>
      </c>
      <c r="B5942" t="s">
        <v>51</v>
      </c>
      <c r="C5942" t="s">
        <v>4351</v>
      </c>
      <c r="D5942" t="s">
        <v>42</v>
      </c>
      <c r="E5942" s="103">
        <v>9.0586695451448044E-3</v>
      </c>
      <c r="F5942" s="103">
        <v>679225</v>
      </c>
      <c r="G5942" s="103">
        <v>6</v>
      </c>
      <c r="H5942" t="s">
        <v>1078</v>
      </c>
      <c r="I5942" s="103"/>
    </row>
    <row r="5943" spans="1:9" x14ac:dyDescent="0.3">
      <c r="A5943" t="s">
        <v>4715</v>
      </c>
      <c r="B5943" t="s">
        <v>51</v>
      </c>
      <c r="C5943" t="s">
        <v>4351</v>
      </c>
      <c r="D5943" t="s">
        <v>1763</v>
      </c>
      <c r="E5943" s="103">
        <v>9.5375165139323995E-3</v>
      </c>
      <c r="F5943" s="103">
        <v>679225</v>
      </c>
      <c r="G5943" s="103">
        <v>6</v>
      </c>
      <c r="H5943" t="s">
        <v>1078</v>
      </c>
      <c r="I5943" s="103"/>
    </row>
    <row r="5944" spans="1:9" x14ac:dyDescent="0.3">
      <c r="A5944" t="s">
        <v>4716</v>
      </c>
      <c r="B5944" t="s">
        <v>51</v>
      </c>
      <c r="C5944" t="s">
        <v>4351</v>
      </c>
      <c r="D5944" t="s">
        <v>1764</v>
      </c>
      <c r="E5944" s="103">
        <v>5.3100682696357896E-3</v>
      </c>
      <c r="F5944" s="103">
        <v>679225</v>
      </c>
      <c r="G5944" s="103">
        <v>6</v>
      </c>
      <c r="H5944" t="s">
        <v>1078</v>
      </c>
      <c r="I5944" s="103"/>
    </row>
    <row r="5945" spans="1:9" x14ac:dyDescent="0.3">
      <c r="A5945" t="s">
        <v>4717</v>
      </c>
      <c r="B5945" t="s">
        <v>51</v>
      </c>
      <c r="C5945" t="s">
        <v>4351</v>
      </c>
      <c r="D5945" t="s">
        <v>340</v>
      </c>
      <c r="E5945" s="103">
        <v>8.8672932326454845E-3</v>
      </c>
      <c r="F5945" s="103">
        <v>679225</v>
      </c>
      <c r="G5945" s="103">
        <v>6</v>
      </c>
      <c r="H5945" t="s">
        <v>1078</v>
      </c>
      <c r="I5945" s="103"/>
    </row>
    <row r="5946" spans="1:9" x14ac:dyDescent="0.3">
      <c r="A5946" t="s">
        <v>4718</v>
      </c>
      <c r="B5946" t="s">
        <v>51</v>
      </c>
      <c r="C5946" t="s">
        <v>4351</v>
      </c>
      <c r="D5946" t="s">
        <v>777</v>
      </c>
      <c r="E5946" s="103">
        <v>1.4505196011484162E-2</v>
      </c>
      <c r="F5946" s="103">
        <v>679225</v>
      </c>
      <c r="G5946" s="103">
        <v>6</v>
      </c>
      <c r="H5946" t="s">
        <v>1078</v>
      </c>
      <c r="I5946" s="103"/>
    </row>
    <row r="5947" spans="1:9" x14ac:dyDescent="0.3">
      <c r="A5947" t="s">
        <v>4719</v>
      </c>
      <c r="B5947" t="s">
        <v>51</v>
      </c>
      <c r="C5947" t="s">
        <v>4351</v>
      </c>
      <c r="D5947" t="s">
        <v>776</v>
      </c>
      <c r="E5947" s="103">
        <v>3.7551589737701695E-2</v>
      </c>
      <c r="F5947" s="103">
        <v>679225</v>
      </c>
      <c r="G5947" s="103">
        <v>6</v>
      </c>
      <c r="H5947" t="s">
        <v>1078</v>
      </c>
      <c r="I5947" s="103"/>
    </row>
    <row r="5948" spans="1:9" x14ac:dyDescent="0.3">
      <c r="A5948" t="s">
        <v>4694</v>
      </c>
      <c r="B5948" t="s">
        <v>47</v>
      </c>
      <c r="C5948" t="s">
        <v>4352</v>
      </c>
      <c r="D5948" t="s">
        <v>54</v>
      </c>
      <c r="E5948" s="103">
        <v>0</v>
      </c>
      <c r="F5948" s="103">
        <v>679225</v>
      </c>
      <c r="G5948" s="103">
        <v>6</v>
      </c>
      <c r="H5948" t="s">
        <v>54</v>
      </c>
      <c r="I5948" s="103"/>
    </row>
    <row r="5949" spans="1:9" x14ac:dyDescent="0.3">
      <c r="A5949" t="s">
        <v>4695</v>
      </c>
      <c r="B5949" t="s">
        <v>48</v>
      </c>
      <c r="C5949" t="s">
        <v>4352</v>
      </c>
      <c r="D5949" t="s">
        <v>54</v>
      </c>
      <c r="E5949" s="103">
        <v>0</v>
      </c>
      <c r="F5949" s="103">
        <v>679225</v>
      </c>
      <c r="G5949" s="103">
        <v>6</v>
      </c>
      <c r="H5949" t="s">
        <v>54</v>
      </c>
      <c r="I5949" s="103"/>
    </row>
    <row r="5950" spans="1:9" x14ac:dyDescent="0.3">
      <c r="A5950" t="s">
        <v>4696</v>
      </c>
      <c r="B5950" t="s">
        <v>49</v>
      </c>
      <c r="C5950" t="s">
        <v>4352</v>
      </c>
      <c r="D5950" t="s">
        <v>54</v>
      </c>
      <c r="E5950" s="103">
        <v>0</v>
      </c>
      <c r="F5950" s="103">
        <v>679225</v>
      </c>
      <c r="G5950" s="103">
        <v>6</v>
      </c>
      <c r="H5950" t="s">
        <v>54</v>
      </c>
      <c r="I5950" s="103"/>
    </row>
    <row r="5951" spans="1:9" x14ac:dyDescent="0.3">
      <c r="A5951" t="s">
        <v>4697</v>
      </c>
      <c r="B5951" t="s">
        <v>50</v>
      </c>
      <c r="C5951" t="s">
        <v>4352</v>
      </c>
      <c r="D5951" t="s">
        <v>54</v>
      </c>
      <c r="E5951" s="103">
        <v>0</v>
      </c>
      <c r="F5951" s="103">
        <v>679225</v>
      </c>
      <c r="G5951" s="103">
        <v>6</v>
      </c>
      <c r="H5951" t="s">
        <v>54</v>
      </c>
      <c r="I5951" s="103"/>
    </row>
    <row r="5952" spans="1:9" x14ac:dyDescent="0.3">
      <c r="A5952" t="s">
        <v>4698</v>
      </c>
      <c r="B5952" t="s">
        <v>47</v>
      </c>
      <c r="C5952" t="s">
        <v>4353</v>
      </c>
      <c r="D5952" t="s">
        <v>54</v>
      </c>
      <c r="E5952" s="103">
        <v>31158</v>
      </c>
      <c r="F5952" s="103">
        <v>679225</v>
      </c>
      <c r="G5952" s="103">
        <v>6</v>
      </c>
      <c r="H5952" t="s">
        <v>54</v>
      </c>
      <c r="I5952" s="103"/>
    </row>
    <row r="5953" spans="1:9" x14ac:dyDescent="0.3">
      <c r="A5953" t="s">
        <v>4699</v>
      </c>
      <c r="B5953" t="s">
        <v>48</v>
      </c>
      <c r="C5953" t="s">
        <v>4353</v>
      </c>
      <c r="D5953" t="s">
        <v>54</v>
      </c>
      <c r="E5953" s="103">
        <v>448503659.5</v>
      </c>
      <c r="F5953" s="103">
        <v>679225</v>
      </c>
      <c r="G5953" s="103">
        <v>6</v>
      </c>
      <c r="H5953" t="s">
        <v>54</v>
      </c>
      <c r="I5953" s="103"/>
    </row>
    <row r="5954" spans="1:9" x14ac:dyDescent="0.3">
      <c r="A5954" t="s">
        <v>4700</v>
      </c>
      <c r="B5954" t="s">
        <v>49</v>
      </c>
      <c r="C5954" t="s">
        <v>4353</v>
      </c>
      <c r="D5954" t="s">
        <v>54</v>
      </c>
      <c r="E5954" s="103">
        <v>4.5872869814862528E-2</v>
      </c>
      <c r="F5954" s="103">
        <v>679225</v>
      </c>
      <c r="G5954" s="103">
        <v>6</v>
      </c>
      <c r="H5954" t="s">
        <v>54</v>
      </c>
      <c r="I5954" s="103"/>
    </row>
    <row r="5955" spans="1:9" x14ac:dyDescent="0.3">
      <c r="A5955" t="s">
        <v>4701</v>
      </c>
      <c r="B5955" t="s">
        <v>50</v>
      </c>
      <c r="C5955" t="s">
        <v>4353</v>
      </c>
      <c r="D5955" t="s">
        <v>54</v>
      </c>
      <c r="E5955" s="103">
        <v>660.31677205638778</v>
      </c>
      <c r="F5955" s="103">
        <v>679225</v>
      </c>
      <c r="G5955" s="103">
        <v>6</v>
      </c>
      <c r="H5955" t="s">
        <v>54</v>
      </c>
      <c r="I5955" s="103"/>
    </row>
    <row r="5956" spans="1:9" x14ac:dyDescent="0.3">
      <c r="A5956" t="s">
        <v>4702</v>
      </c>
      <c r="B5956" t="s">
        <v>51</v>
      </c>
      <c r="C5956" t="s">
        <v>4353</v>
      </c>
      <c r="D5956" t="s">
        <v>40</v>
      </c>
      <c r="E5956" s="103">
        <v>1.4541854142045349E-2</v>
      </c>
      <c r="F5956" s="103">
        <v>679225</v>
      </c>
      <c r="G5956" s="103">
        <v>6</v>
      </c>
      <c r="H5956" t="s">
        <v>1078</v>
      </c>
      <c r="I5956" s="103"/>
    </row>
    <row r="5957" spans="1:9" x14ac:dyDescent="0.3">
      <c r="A5957" t="s">
        <v>6744</v>
      </c>
      <c r="B5957" t="s">
        <v>51</v>
      </c>
      <c r="C5957" t="s">
        <v>4353</v>
      </c>
      <c r="D5957" t="s">
        <v>5064</v>
      </c>
      <c r="E5957" s="103">
        <v>1.4948458587723493E-2</v>
      </c>
      <c r="F5957" s="103">
        <v>679225</v>
      </c>
      <c r="G5957" s="103">
        <v>6</v>
      </c>
      <c r="H5957" t="s">
        <v>1078</v>
      </c>
      <c r="I5957" s="103"/>
    </row>
    <row r="5958" spans="1:9" x14ac:dyDescent="0.3">
      <c r="A5958" t="s">
        <v>6745</v>
      </c>
      <c r="B5958" t="s">
        <v>51</v>
      </c>
      <c r="C5958" t="s">
        <v>4353</v>
      </c>
      <c r="D5958" t="s">
        <v>5065</v>
      </c>
      <c r="E5958" s="103">
        <v>1.4541854142045349E-2</v>
      </c>
      <c r="F5958" s="103">
        <v>679225</v>
      </c>
      <c r="G5958" s="103">
        <v>6</v>
      </c>
      <c r="H5958" t="s">
        <v>1078</v>
      </c>
      <c r="I5958" s="103"/>
    </row>
    <row r="5959" spans="1:9" x14ac:dyDescent="0.3">
      <c r="A5959" t="s">
        <v>6746</v>
      </c>
      <c r="B5959" t="s">
        <v>51</v>
      </c>
      <c r="C5959" t="s">
        <v>4353</v>
      </c>
      <c r="D5959" t="s">
        <v>5066</v>
      </c>
      <c r="E5959" s="103">
        <v>1.464955757063223E-2</v>
      </c>
      <c r="F5959" s="103">
        <v>679225</v>
      </c>
      <c r="G5959" s="103">
        <v>6</v>
      </c>
      <c r="H5959" t="s">
        <v>1078</v>
      </c>
      <c r="I5959" s="103"/>
    </row>
    <row r="5960" spans="1:9" x14ac:dyDescent="0.3">
      <c r="A5960" t="s">
        <v>4703</v>
      </c>
      <c r="B5960" t="s">
        <v>51</v>
      </c>
      <c r="C5960" t="s">
        <v>4353</v>
      </c>
      <c r="D5960" t="s">
        <v>42</v>
      </c>
      <c r="E5960" s="103">
        <v>1.4799836963821819E-2</v>
      </c>
      <c r="F5960" s="103">
        <v>679225</v>
      </c>
      <c r="G5960" s="103">
        <v>6</v>
      </c>
      <c r="H5960" t="s">
        <v>1078</v>
      </c>
      <c r="I5960" s="103"/>
    </row>
    <row r="5961" spans="1:9" x14ac:dyDescent="0.3">
      <c r="A5961" t="s">
        <v>4704</v>
      </c>
      <c r="B5961" t="s">
        <v>51</v>
      </c>
      <c r="C5961" t="s">
        <v>4353</v>
      </c>
      <c r="D5961" t="s">
        <v>1763</v>
      </c>
      <c r="E5961" s="103">
        <v>1.5664967065255383E-2</v>
      </c>
      <c r="F5961" s="103">
        <v>679225</v>
      </c>
      <c r="G5961" s="103">
        <v>6</v>
      </c>
      <c r="H5961" t="s">
        <v>1078</v>
      </c>
      <c r="I5961" s="103"/>
    </row>
    <row r="5962" spans="1:9" x14ac:dyDescent="0.3">
      <c r="A5962" t="s">
        <v>4705</v>
      </c>
      <c r="B5962" t="s">
        <v>51</v>
      </c>
      <c r="C5962" t="s">
        <v>4353</v>
      </c>
      <c r="D5962" t="s">
        <v>1764</v>
      </c>
      <c r="E5962" s="103">
        <v>9.1585483159361651E-3</v>
      </c>
      <c r="F5962" s="103">
        <v>679225</v>
      </c>
      <c r="G5962" s="103">
        <v>6</v>
      </c>
      <c r="H5962" t="s">
        <v>1078</v>
      </c>
      <c r="I5962" s="103"/>
    </row>
    <row r="5963" spans="1:9" x14ac:dyDescent="0.3">
      <c r="A5963" t="s">
        <v>4706</v>
      </c>
      <c r="B5963" t="s">
        <v>51</v>
      </c>
      <c r="C5963" t="s">
        <v>4353</v>
      </c>
      <c r="D5963" t="s">
        <v>340</v>
      </c>
      <c r="E5963" s="103">
        <v>1.4470067728214804E-2</v>
      </c>
      <c r="F5963" s="103">
        <v>679225</v>
      </c>
      <c r="G5963" s="103">
        <v>6</v>
      </c>
      <c r="H5963" t="s">
        <v>1078</v>
      </c>
      <c r="I5963" s="103"/>
    </row>
    <row r="5964" spans="1:9" x14ac:dyDescent="0.3">
      <c r="A5964" t="s">
        <v>4707</v>
      </c>
      <c r="B5964" t="s">
        <v>51</v>
      </c>
      <c r="C5964" t="s">
        <v>4353</v>
      </c>
      <c r="D5964" t="s">
        <v>777</v>
      </c>
      <c r="E5964" s="103">
        <v>2.3506721711555122E-2</v>
      </c>
      <c r="F5964" s="103">
        <v>679225</v>
      </c>
      <c r="G5964" s="103">
        <v>6</v>
      </c>
      <c r="H5964" t="s">
        <v>1078</v>
      </c>
      <c r="I5964" s="103"/>
    </row>
    <row r="5965" spans="1:9" x14ac:dyDescent="0.3">
      <c r="A5965" t="s">
        <v>4708</v>
      </c>
      <c r="B5965" t="s">
        <v>51</v>
      </c>
      <c r="C5965" t="s">
        <v>4353</v>
      </c>
      <c r="D5965" t="s">
        <v>776</v>
      </c>
      <c r="E5965" s="103">
        <v>6.165003660727985E-2</v>
      </c>
      <c r="F5965" s="103">
        <v>679225</v>
      </c>
      <c r="G5965" s="103">
        <v>6</v>
      </c>
      <c r="H5965" t="s">
        <v>1078</v>
      </c>
      <c r="I5965" s="103"/>
    </row>
    <row r="5966" spans="1:9" x14ac:dyDescent="0.3">
      <c r="A5966" t="s">
        <v>7547</v>
      </c>
      <c r="B5966" t="s">
        <v>47</v>
      </c>
      <c r="C5966" t="s">
        <v>7386</v>
      </c>
      <c r="D5966" t="s">
        <v>54</v>
      </c>
      <c r="E5966" s="103">
        <v>49973</v>
      </c>
      <c r="F5966" s="103">
        <v>679225</v>
      </c>
      <c r="G5966" s="103">
        <v>6</v>
      </c>
      <c r="H5966" t="s">
        <v>54</v>
      </c>
      <c r="I5966" s="103"/>
    </row>
    <row r="5967" spans="1:9" x14ac:dyDescent="0.3">
      <c r="A5967" t="s">
        <v>7548</v>
      </c>
      <c r="B5967" t="s">
        <v>48</v>
      </c>
      <c r="C5967" t="s">
        <v>7386</v>
      </c>
      <c r="D5967" t="s">
        <v>54</v>
      </c>
      <c r="E5967" s="103">
        <v>232159065.05047607</v>
      </c>
      <c r="F5967" s="103">
        <v>679225</v>
      </c>
      <c r="G5967" s="103">
        <v>6</v>
      </c>
      <c r="H5967" t="s">
        <v>54</v>
      </c>
      <c r="I5967" s="103"/>
    </row>
    <row r="5968" spans="1:9" x14ac:dyDescent="0.3">
      <c r="A5968" t="s">
        <v>7549</v>
      </c>
      <c r="B5968" t="s">
        <v>49</v>
      </c>
      <c r="C5968" t="s">
        <v>7386</v>
      </c>
      <c r="D5968" t="s">
        <v>54</v>
      </c>
      <c r="E5968" s="103">
        <v>7.3573558099304354E-2</v>
      </c>
      <c r="F5968" s="103">
        <v>679225</v>
      </c>
      <c r="G5968" s="103">
        <v>6</v>
      </c>
      <c r="H5968" t="s">
        <v>54</v>
      </c>
      <c r="I5968" s="103"/>
    </row>
    <row r="5969" spans="1:9" x14ac:dyDescent="0.3">
      <c r="A5969" t="s">
        <v>7550</v>
      </c>
      <c r="B5969" t="s">
        <v>50</v>
      </c>
      <c r="C5969" t="s">
        <v>7386</v>
      </c>
      <c r="D5969" t="s">
        <v>54</v>
      </c>
      <c r="E5969" s="103">
        <v>341.79994118366676</v>
      </c>
      <c r="F5969" s="103">
        <v>679225</v>
      </c>
      <c r="G5969" s="103">
        <v>6</v>
      </c>
      <c r="H5969" t="s">
        <v>54</v>
      </c>
      <c r="I5969" s="103"/>
    </row>
    <row r="5970" spans="1:9" x14ac:dyDescent="0.3">
      <c r="A5970" t="s">
        <v>7551</v>
      </c>
      <c r="B5970" t="s">
        <v>51</v>
      </c>
      <c r="C5970" t="s">
        <v>7386</v>
      </c>
      <c r="D5970" t="s">
        <v>40</v>
      </c>
      <c r="E5970" s="103">
        <v>4.8795148732407789E-3</v>
      </c>
      <c r="F5970" s="103">
        <v>679225</v>
      </c>
      <c r="G5970" s="103">
        <v>6</v>
      </c>
      <c r="H5970" t="s">
        <v>1078</v>
      </c>
      <c r="I5970" s="103"/>
    </row>
    <row r="5971" spans="1:9" x14ac:dyDescent="0.3">
      <c r="A5971" t="s">
        <v>7552</v>
      </c>
      <c r="B5971" t="s">
        <v>51</v>
      </c>
      <c r="C5971" t="s">
        <v>7386</v>
      </c>
      <c r="D5971" t="s">
        <v>5064</v>
      </c>
      <c r="E5971" s="103">
        <v>4.9545323502825809E-3</v>
      </c>
      <c r="F5971" s="103">
        <v>679225</v>
      </c>
      <c r="G5971" s="103">
        <v>6</v>
      </c>
      <c r="H5971" t="s">
        <v>1078</v>
      </c>
      <c r="I5971" s="103"/>
    </row>
    <row r="5972" spans="1:9" x14ac:dyDescent="0.3">
      <c r="A5972" t="s">
        <v>7553</v>
      </c>
      <c r="B5972" t="s">
        <v>51</v>
      </c>
      <c r="C5972" t="s">
        <v>7386</v>
      </c>
      <c r="D5972" t="s">
        <v>5065</v>
      </c>
      <c r="E5972" s="103">
        <v>4.8795148732407789E-3</v>
      </c>
      <c r="F5972" s="103">
        <v>679225</v>
      </c>
      <c r="G5972" s="103">
        <v>6</v>
      </c>
      <c r="H5972" t="s">
        <v>1078</v>
      </c>
      <c r="I5972" s="103"/>
    </row>
    <row r="5973" spans="1:9" x14ac:dyDescent="0.3">
      <c r="A5973" t="s">
        <v>7554</v>
      </c>
      <c r="B5973" t="s">
        <v>51</v>
      </c>
      <c r="C5973" t="s">
        <v>7386</v>
      </c>
      <c r="D5973" t="s">
        <v>5066</v>
      </c>
      <c r="E5973" s="103">
        <v>4.9237202743445535E-3</v>
      </c>
      <c r="F5973" s="103">
        <v>679225</v>
      </c>
      <c r="G5973" s="103">
        <v>6</v>
      </c>
      <c r="H5973" t="s">
        <v>1078</v>
      </c>
      <c r="I5973" s="103"/>
    </row>
    <row r="5974" spans="1:9" x14ac:dyDescent="0.3">
      <c r="A5974" t="s">
        <v>7555</v>
      </c>
      <c r="B5974" t="s">
        <v>51</v>
      </c>
      <c r="C5974" t="s">
        <v>7386</v>
      </c>
      <c r="D5974" t="s">
        <v>42</v>
      </c>
      <c r="E5974" s="103">
        <v>4.9019029259128287E-3</v>
      </c>
      <c r="F5974" s="103">
        <v>679225</v>
      </c>
      <c r="G5974" s="103">
        <v>6</v>
      </c>
      <c r="H5974" t="s">
        <v>1078</v>
      </c>
      <c r="I5974" s="103"/>
    </row>
    <row r="5975" spans="1:9" x14ac:dyDescent="0.3">
      <c r="A5975" t="s">
        <v>7556</v>
      </c>
      <c r="B5975" t="s">
        <v>51</v>
      </c>
      <c r="C5975" t="s">
        <v>7386</v>
      </c>
      <c r="D5975" t="s">
        <v>1763</v>
      </c>
      <c r="E5975" s="103">
        <v>5.109394190708212E-3</v>
      </c>
      <c r="F5975" s="103">
        <v>679225</v>
      </c>
      <c r="G5975" s="103">
        <v>6</v>
      </c>
      <c r="H5975" t="s">
        <v>1078</v>
      </c>
      <c r="I5975" s="103"/>
    </row>
    <row r="5976" spans="1:9" x14ac:dyDescent="0.3">
      <c r="A5976" t="s">
        <v>7557</v>
      </c>
      <c r="B5976" t="s">
        <v>51</v>
      </c>
      <c r="C5976" t="s">
        <v>7386</v>
      </c>
      <c r="D5976" t="s">
        <v>1764</v>
      </c>
      <c r="E5976" s="103">
        <v>2.5722258616725406E-3</v>
      </c>
      <c r="F5976" s="103">
        <v>679225</v>
      </c>
      <c r="G5976" s="103">
        <v>6</v>
      </c>
      <c r="H5976" t="s">
        <v>1078</v>
      </c>
      <c r="I5976" s="103"/>
    </row>
    <row r="5977" spans="1:9" x14ac:dyDescent="0.3">
      <c r="A5977" t="s">
        <v>7558</v>
      </c>
      <c r="B5977" t="s">
        <v>51</v>
      </c>
      <c r="C5977" t="s">
        <v>7386</v>
      </c>
      <c r="D5977" t="s">
        <v>340</v>
      </c>
      <c r="E5977" s="103">
        <v>4.8090075706741777E-3</v>
      </c>
      <c r="F5977" s="103">
        <v>679225</v>
      </c>
      <c r="G5977" s="103">
        <v>6</v>
      </c>
      <c r="H5977" t="s">
        <v>1078</v>
      </c>
      <c r="I5977" s="103"/>
    </row>
    <row r="5978" spans="1:9" x14ac:dyDescent="0.3">
      <c r="A5978" t="s">
        <v>7559</v>
      </c>
      <c r="B5978" t="s">
        <v>51</v>
      </c>
      <c r="C5978" t="s">
        <v>7386</v>
      </c>
      <c r="D5978" t="s">
        <v>777</v>
      </c>
      <c r="E5978" s="103">
        <v>7.968584604056618E-3</v>
      </c>
      <c r="F5978" s="103">
        <v>679225</v>
      </c>
      <c r="G5978" s="103">
        <v>6</v>
      </c>
      <c r="H5978" t="s">
        <v>1078</v>
      </c>
      <c r="I5978" s="103"/>
    </row>
    <row r="5979" spans="1:9" x14ac:dyDescent="0.3">
      <c r="A5979" t="s">
        <v>7560</v>
      </c>
      <c r="B5979" t="s">
        <v>51</v>
      </c>
      <c r="C5979" t="s">
        <v>7386</v>
      </c>
      <c r="D5979" t="s">
        <v>776</v>
      </c>
      <c r="E5979" s="103">
        <v>2.0133710697276697E-2</v>
      </c>
      <c r="F5979" s="103">
        <v>679225</v>
      </c>
      <c r="G5979" s="103">
        <v>6</v>
      </c>
      <c r="H5979" t="s">
        <v>1078</v>
      </c>
      <c r="I5979" s="103"/>
    </row>
    <row r="5980" spans="1:9" x14ac:dyDescent="0.3">
      <c r="A5980" t="s">
        <v>228</v>
      </c>
      <c r="B5980" t="s">
        <v>47</v>
      </c>
      <c r="C5980" t="s">
        <v>35</v>
      </c>
      <c r="D5980" t="s">
        <v>54</v>
      </c>
      <c r="E5980" s="103">
        <v>0</v>
      </c>
      <c r="F5980" s="103">
        <v>678218</v>
      </c>
      <c r="G5980" s="103">
        <v>7</v>
      </c>
      <c r="H5980" t="s">
        <v>54</v>
      </c>
      <c r="I5980" s="103"/>
    </row>
    <row r="5981" spans="1:9" x14ac:dyDescent="0.3">
      <c r="A5981" t="s">
        <v>229</v>
      </c>
      <c r="B5981" t="s">
        <v>48</v>
      </c>
      <c r="C5981" t="s">
        <v>35</v>
      </c>
      <c r="D5981" t="s">
        <v>54</v>
      </c>
      <c r="E5981" s="103">
        <v>0</v>
      </c>
      <c r="F5981" s="103">
        <v>678218</v>
      </c>
      <c r="G5981" s="103">
        <v>7</v>
      </c>
      <c r="H5981" t="s">
        <v>54</v>
      </c>
      <c r="I5981" s="103"/>
    </row>
    <row r="5982" spans="1:9" x14ac:dyDescent="0.3">
      <c r="A5982" t="s">
        <v>230</v>
      </c>
      <c r="B5982" t="s">
        <v>49</v>
      </c>
      <c r="C5982" t="s">
        <v>35</v>
      </c>
      <c r="D5982" t="s">
        <v>54</v>
      </c>
      <c r="E5982" s="103">
        <v>0</v>
      </c>
      <c r="F5982" s="103">
        <v>678218</v>
      </c>
      <c r="G5982" s="103">
        <v>7</v>
      </c>
      <c r="H5982" t="s">
        <v>54</v>
      </c>
      <c r="I5982" s="103"/>
    </row>
    <row r="5983" spans="1:9" x14ac:dyDescent="0.3">
      <c r="A5983" t="s">
        <v>231</v>
      </c>
      <c r="B5983" t="s">
        <v>50</v>
      </c>
      <c r="C5983" t="s">
        <v>35</v>
      </c>
      <c r="D5983" t="s">
        <v>54</v>
      </c>
      <c r="E5983" s="103">
        <v>0</v>
      </c>
      <c r="F5983" s="103">
        <v>678218</v>
      </c>
      <c r="G5983" s="103">
        <v>7</v>
      </c>
      <c r="H5983" t="s">
        <v>54</v>
      </c>
      <c r="I5983" s="103"/>
    </row>
    <row r="5984" spans="1:9" x14ac:dyDescent="0.3">
      <c r="A5984" t="s">
        <v>5009</v>
      </c>
      <c r="B5984" t="s">
        <v>47</v>
      </c>
      <c r="C5984" t="s">
        <v>4868</v>
      </c>
      <c r="D5984" t="s">
        <v>54</v>
      </c>
      <c r="E5984" s="103">
        <v>77032</v>
      </c>
      <c r="F5984" s="103">
        <v>678218</v>
      </c>
      <c r="G5984" s="103">
        <v>7</v>
      </c>
      <c r="H5984" t="s">
        <v>54</v>
      </c>
      <c r="I5984" s="103"/>
    </row>
    <row r="5985" spans="1:9" x14ac:dyDescent="0.3">
      <c r="A5985" t="s">
        <v>5010</v>
      </c>
      <c r="B5985" t="s">
        <v>48</v>
      </c>
      <c r="C5985" t="s">
        <v>4868</v>
      </c>
      <c r="D5985" t="s">
        <v>54</v>
      </c>
      <c r="E5985" s="103">
        <v>790223659.48721313</v>
      </c>
      <c r="F5985" s="103">
        <v>678218</v>
      </c>
      <c r="G5985" s="103">
        <v>7</v>
      </c>
      <c r="H5985" t="s">
        <v>54</v>
      </c>
      <c r="I5985" s="103"/>
    </row>
    <row r="5986" spans="1:9" x14ac:dyDescent="0.3">
      <c r="A5986" t="s">
        <v>5011</v>
      </c>
      <c r="B5986" t="s">
        <v>49</v>
      </c>
      <c r="C5986" t="s">
        <v>4868</v>
      </c>
      <c r="D5986" t="s">
        <v>54</v>
      </c>
      <c r="E5986" s="103">
        <v>0.11357999935124105</v>
      </c>
      <c r="F5986" s="103">
        <v>678218</v>
      </c>
      <c r="G5986" s="103">
        <v>7</v>
      </c>
      <c r="H5986" t="s">
        <v>54</v>
      </c>
      <c r="I5986" s="103"/>
    </row>
    <row r="5987" spans="1:9" x14ac:dyDescent="0.3">
      <c r="A5987" t="s">
        <v>5012</v>
      </c>
      <c r="B5987" t="s">
        <v>50</v>
      </c>
      <c r="C5987" t="s">
        <v>4868</v>
      </c>
      <c r="D5987" t="s">
        <v>54</v>
      </c>
      <c r="E5987" s="103">
        <v>1165.1469873804781</v>
      </c>
      <c r="F5987" s="103">
        <v>678218</v>
      </c>
      <c r="G5987" s="103">
        <v>7</v>
      </c>
      <c r="H5987" t="s">
        <v>54</v>
      </c>
      <c r="I5987" s="103"/>
    </row>
    <row r="5988" spans="1:9" x14ac:dyDescent="0.3">
      <c r="A5988" t="s">
        <v>5013</v>
      </c>
      <c r="B5988" t="s">
        <v>51</v>
      </c>
      <c r="C5988" t="s">
        <v>4868</v>
      </c>
      <c r="D5988" t="s">
        <v>40</v>
      </c>
      <c r="E5988" s="103">
        <v>8.5255608269039149E-3</v>
      </c>
      <c r="F5988" s="103">
        <v>678218</v>
      </c>
      <c r="G5988" s="103">
        <v>7</v>
      </c>
      <c r="H5988" t="s">
        <v>1078</v>
      </c>
      <c r="I5988" s="103"/>
    </row>
    <row r="5989" spans="1:9" x14ac:dyDescent="0.3">
      <c r="A5989" t="s">
        <v>6963</v>
      </c>
      <c r="B5989" t="s">
        <v>51</v>
      </c>
      <c r="C5989" t="s">
        <v>4868</v>
      </c>
      <c r="D5989" t="s">
        <v>5064</v>
      </c>
      <c r="E5989" s="103">
        <v>8.8194910062957509E-3</v>
      </c>
      <c r="F5989" s="103">
        <v>678218</v>
      </c>
      <c r="G5989" s="103">
        <v>7</v>
      </c>
      <c r="H5989" t="s">
        <v>1078</v>
      </c>
      <c r="I5989" s="103"/>
    </row>
    <row r="5990" spans="1:9" x14ac:dyDescent="0.3">
      <c r="A5990" t="s">
        <v>6964</v>
      </c>
      <c r="B5990" t="s">
        <v>51</v>
      </c>
      <c r="C5990" t="s">
        <v>4868</v>
      </c>
      <c r="D5990" t="s">
        <v>5065</v>
      </c>
      <c r="E5990" s="103">
        <v>8.5255608269039149E-3</v>
      </c>
      <c r="F5990" s="103">
        <v>678218</v>
      </c>
      <c r="G5990" s="103">
        <v>7</v>
      </c>
      <c r="H5990" t="s">
        <v>1078</v>
      </c>
      <c r="I5990" s="103"/>
    </row>
    <row r="5991" spans="1:9" x14ac:dyDescent="0.3">
      <c r="A5991" t="s">
        <v>6965</v>
      </c>
      <c r="B5991" t="s">
        <v>51</v>
      </c>
      <c r="C5991" t="s">
        <v>4868</v>
      </c>
      <c r="D5991" t="s">
        <v>5066</v>
      </c>
      <c r="E5991" s="103">
        <v>8.6310202814546093E-3</v>
      </c>
      <c r="F5991" s="103">
        <v>678218</v>
      </c>
      <c r="G5991" s="103">
        <v>7</v>
      </c>
      <c r="H5991" t="s">
        <v>1078</v>
      </c>
      <c r="I5991" s="103"/>
    </row>
    <row r="5992" spans="1:9" x14ac:dyDescent="0.3">
      <c r="A5992" t="s">
        <v>5014</v>
      </c>
      <c r="B5992" t="s">
        <v>51</v>
      </c>
      <c r="C5992" t="s">
        <v>4868</v>
      </c>
      <c r="D5992" t="s">
        <v>42</v>
      </c>
      <c r="E5992" s="103">
        <v>8.7739833020367697E-3</v>
      </c>
      <c r="F5992" s="103">
        <v>678218</v>
      </c>
      <c r="G5992" s="103">
        <v>7</v>
      </c>
      <c r="H5992" t="s">
        <v>1078</v>
      </c>
      <c r="I5992" s="103"/>
    </row>
    <row r="5993" spans="1:9" x14ac:dyDescent="0.3">
      <c r="A5993" t="s">
        <v>5015</v>
      </c>
      <c r="B5993" t="s">
        <v>51</v>
      </c>
      <c r="C5993" t="s">
        <v>4868</v>
      </c>
      <c r="D5993" t="s">
        <v>1763</v>
      </c>
      <c r="E5993" s="103">
        <v>9.2753192486609466E-3</v>
      </c>
      <c r="F5993" s="103">
        <v>678218</v>
      </c>
      <c r="G5993" s="103">
        <v>7</v>
      </c>
      <c r="H5993" t="s">
        <v>1078</v>
      </c>
      <c r="I5993" s="103"/>
    </row>
    <row r="5994" spans="1:9" x14ac:dyDescent="0.3">
      <c r="A5994" t="s">
        <v>5016</v>
      </c>
      <c r="B5994" t="s">
        <v>51</v>
      </c>
      <c r="C5994" t="s">
        <v>4868</v>
      </c>
      <c r="D5994" t="s">
        <v>1764</v>
      </c>
      <c r="E5994" s="103">
        <v>6.136640035309027E-3</v>
      </c>
      <c r="F5994" s="103">
        <v>678218</v>
      </c>
      <c r="G5994" s="103">
        <v>7</v>
      </c>
      <c r="H5994" t="s">
        <v>1078</v>
      </c>
      <c r="I5994" s="103"/>
    </row>
    <row r="5995" spans="1:9" x14ac:dyDescent="0.3">
      <c r="A5995" t="s">
        <v>5017</v>
      </c>
      <c r="B5995" t="s">
        <v>51</v>
      </c>
      <c r="C5995" t="s">
        <v>4868</v>
      </c>
      <c r="D5995" t="s">
        <v>340</v>
      </c>
      <c r="E5995" s="103">
        <v>8.5384096626274081E-3</v>
      </c>
      <c r="F5995" s="103">
        <v>678218</v>
      </c>
      <c r="G5995" s="103">
        <v>7</v>
      </c>
      <c r="H5995" t="s">
        <v>1078</v>
      </c>
      <c r="I5995" s="103"/>
    </row>
    <row r="5996" spans="1:9" x14ac:dyDescent="0.3">
      <c r="A5996" t="s">
        <v>5018</v>
      </c>
      <c r="B5996" t="s">
        <v>51</v>
      </c>
      <c r="C5996" t="s">
        <v>4868</v>
      </c>
      <c r="D5996" t="s">
        <v>777</v>
      </c>
      <c r="E5996" s="103">
        <v>1.7668192622368337E-2</v>
      </c>
      <c r="F5996" s="103">
        <v>678218</v>
      </c>
      <c r="G5996" s="103">
        <v>7</v>
      </c>
      <c r="H5996" t="s">
        <v>1078</v>
      </c>
      <c r="I5996" s="103"/>
    </row>
    <row r="5997" spans="1:9" x14ac:dyDescent="0.3">
      <c r="A5997" t="s">
        <v>5019</v>
      </c>
      <c r="B5997" t="s">
        <v>51</v>
      </c>
      <c r="C5997" t="s">
        <v>4868</v>
      </c>
      <c r="D5997" t="s">
        <v>776</v>
      </c>
      <c r="E5997" s="103">
        <v>4.4503101155588011E-2</v>
      </c>
      <c r="F5997" s="103">
        <v>678218</v>
      </c>
      <c r="G5997" s="103">
        <v>7</v>
      </c>
      <c r="H5997" t="s">
        <v>1078</v>
      </c>
      <c r="I5997" s="103"/>
    </row>
    <row r="5998" spans="1:9" x14ac:dyDescent="0.3">
      <c r="A5998" t="s">
        <v>238</v>
      </c>
      <c r="B5998" t="s">
        <v>47</v>
      </c>
      <c r="C5998" t="s">
        <v>36</v>
      </c>
      <c r="D5998" t="s">
        <v>54</v>
      </c>
      <c r="E5998" s="103">
        <v>2745</v>
      </c>
      <c r="F5998" s="103">
        <v>678218</v>
      </c>
      <c r="G5998" s="103">
        <v>7</v>
      </c>
      <c r="H5998" t="s">
        <v>54</v>
      </c>
      <c r="I5998" s="103"/>
    </row>
    <row r="5999" spans="1:9" x14ac:dyDescent="0.3">
      <c r="A5999" t="s">
        <v>239</v>
      </c>
      <c r="B5999" t="s">
        <v>48</v>
      </c>
      <c r="C5999" t="s">
        <v>36</v>
      </c>
      <c r="D5999" t="s">
        <v>54</v>
      </c>
      <c r="E5999" s="103">
        <v>154349507.32300001</v>
      </c>
      <c r="F5999" s="103">
        <v>678218</v>
      </c>
      <c r="G5999" s="103">
        <v>7</v>
      </c>
      <c r="H5999" t="s">
        <v>54</v>
      </c>
      <c r="I5999" s="103"/>
    </row>
    <row r="6000" spans="1:9" x14ac:dyDescent="0.3">
      <c r="A6000" t="s">
        <v>240</v>
      </c>
      <c r="B6000" t="s">
        <v>49</v>
      </c>
      <c r="C6000" t="s">
        <v>36</v>
      </c>
      <c r="D6000" t="s">
        <v>54</v>
      </c>
      <c r="E6000" s="103">
        <v>4.0473711992309262E-3</v>
      </c>
      <c r="F6000" s="103">
        <v>678218</v>
      </c>
      <c r="G6000" s="103">
        <v>7</v>
      </c>
      <c r="H6000" t="s">
        <v>54</v>
      </c>
      <c r="I6000" s="103"/>
    </row>
    <row r="6001" spans="1:9" x14ac:dyDescent="0.3">
      <c r="A6001" t="s">
        <v>241</v>
      </c>
      <c r="B6001" t="s">
        <v>50</v>
      </c>
      <c r="C6001" t="s">
        <v>36</v>
      </c>
      <c r="D6001" t="s">
        <v>54</v>
      </c>
      <c r="E6001" s="103">
        <v>227.5809655936587</v>
      </c>
      <c r="F6001" s="103">
        <v>678218</v>
      </c>
      <c r="G6001" s="103">
        <v>7</v>
      </c>
      <c r="H6001" t="s">
        <v>54</v>
      </c>
      <c r="I6001" s="103"/>
    </row>
    <row r="6002" spans="1:9" x14ac:dyDescent="0.3">
      <c r="A6002" t="s">
        <v>1471</v>
      </c>
      <c r="B6002" t="s">
        <v>51</v>
      </c>
      <c r="C6002" t="s">
        <v>36</v>
      </c>
      <c r="D6002" t="s">
        <v>40</v>
      </c>
      <c r="E6002" s="103">
        <v>4.8249009387889272E-2</v>
      </c>
      <c r="F6002" s="103">
        <v>678218</v>
      </c>
      <c r="G6002" s="103">
        <v>7</v>
      </c>
      <c r="H6002" t="s">
        <v>1078</v>
      </c>
      <c r="I6002" s="103"/>
    </row>
    <row r="6003" spans="1:9" x14ac:dyDescent="0.3">
      <c r="A6003" t="s">
        <v>6864</v>
      </c>
      <c r="B6003" t="s">
        <v>51</v>
      </c>
      <c r="C6003" t="s">
        <v>36</v>
      </c>
      <c r="D6003" t="s">
        <v>5064</v>
      </c>
      <c r="E6003" s="103">
        <v>4.8249009387889272E-2</v>
      </c>
      <c r="F6003" s="103">
        <v>678218</v>
      </c>
      <c r="G6003" s="103">
        <v>7</v>
      </c>
      <c r="H6003" t="s">
        <v>1078</v>
      </c>
      <c r="I6003" s="103"/>
    </row>
    <row r="6004" spans="1:9" x14ac:dyDescent="0.3">
      <c r="A6004" t="s">
        <v>6865</v>
      </c>
      <c r="B6004" t="s">
        <v>51</v>
      </c>
      <c r="C6004" t="s">
        <v>36</v>
      </c>
      <c r="D6004" t="s">
        <v>5065</v>
      </c>
      <c r="E6004" s="103">
        <v>4.8249009387889272E-2</v>
      </c>
      <c r="F6004" s="103">
        <v>678218</v>
      </c>
      <c r="G6004" s="103">
        <v>7</v>
      </c>
      <c r="H6004" t="s">
        <v>1078</v>
      </c>
      <c r="I6004" s="103"/>
    </row>
    <row r="6005" spans="1:9" x14ac:dyDescent="0.3">
      <c r="A6005" t="s">
        <v>6866</v>
      </c>
      <c r="B6005" t="s">
        <v>51</v>
      </c>
      <c r="C6005" t="s">
        <v>36</v>
      </c>
      <c r="D6005" t="s">
        <v>5066</v>
      </c>
      <c r="E6005" s="103">
        <v>4.8249009387889272E-2</v>
      </c>
      <c r="F6005" s="103">
        <v>678218</v>
      </c>
      <c r="G6005" s="103">
        <v>7</v>
      </c>
      <c r="H6005" t="s">
        <v>1078</v>
      </c>
      <c r="I6005" s="103"/>
    </row>
    <row r="6006" spans="1:9" x14ac:dyDescent="0.3">
      <c r="A6006" t="s">
        <v>1472</v>
      </c>
      <c r="B6006" t="s">
        <v>51</v>
      </c>
      <c r="C6006" t="s">
        <v>36</v>
      </c>
      <c r="D6006" t="s">
        <v>42</v>
      </c>
      <c r="E6006" s="103">
        <v>4.7919359247633582E-2</v>
      </c>
      <c r="F6006" s="103">
        <v>678218</v>
      </c>
      <c r="G6006" s="103">
        <v>7</v>
      </c>
      <c r="H6006" t="s">
        <v>1078</v>
      </c>
      <c r="I6006" s="103"/>
    </row>
    <row r="6007" spans="1:9" x14ac:dyDescent="0.3">
      <c r="A6007" t="s">
        <v>2433</v>
      </c>
      <c r="B6007" t="s">
        <v>51</v>
      </c>
      <c r="C6007" t="s">
        <v>36</v>
      </c>
      <c r="D6007" t="s">
        <v>1763</v>
      </c>
      <c r="E6007" s="103">
        <v>5.1195122118098194E-2</v>
      </c>
      <c r="F6007" s="103">
        <v>678218</v>
      </c>
      <c r="G6007" s="103">
        <v>7</v>
      </c>
      <c r="H6007" t="s">
        <v>1078</v>
      </c>
      <c r="I6007" s="103"/>
    </row>
    <row r="6008" spans="1:9" x14ac:dyDescent="0.3">
      <c r="A6008" t="s">
        <v>2434</v>
      </c>
      <c r="B6008" t="s">
        <v>51</v>
      </c>
      <c r="C6008" t="s">
        <v>36</v>
      </c>
      <c r="D6008" t="s">
        <v>1764</v>
      </c>
      <c r="E6008" s="103">
        <v>3.5733605090398531E-2</v>
      </c>
      <c r="F6008" s="103">
        <v>678218</v>
      </c>
      <c r="G6008" s="103">
        <v>7</v>
      </c>
      <c r="H6008" t="s">
        <v>1078</v>
      </c>
      <c r="I6008" s="103"/>
    </row>
    <row r="6009" spans="1:9" x14ac:dyDescent="0.3">
      <c r="A6009" t="s">
        <v>1473</v>
      </c>
      <c r="B6009" t="s">
        <v>51</v>
      </c>
      <c r="C6009" t="s">
        <v>36</v>
      </c>
      <c r="D6009" t="s">
        <v>340</v>
      </c>
      <c r="E6009" s="103">
        <v>4.5028376950491278E-2</v>
      </c>
      <c r="F6009" s="103">
        <v>678218</v>
      </c>
      <c r="G6009" s="103">
        <v>7</v>
      </c>
      <c r="H6009" t="s">
        <v>1078</v>
      </c>
      <c r="I6009" s="103"/>
    </row>
    <row r="6010" spans="1:9" x14ac:dyDescent="0.3">
      <c r="A6010" t="s">
        <v>1474</v>
      </c>
      <c r="B6010" t="s">
        <v>51</v>
      </c>
      <c r="C6010" t="s">
        <v>36</v>
      </c>
      <c r="D6010" t="s">
        <v>777</v>
      </c>
      <c r="E6010" s="103">
        <v>0.1156550977302766</v>
      </c>
      <c r="F6010" s="103">
        <v>678218</v>
      </c>
      <c r="G6010" s="103">
        <v>7</v>
      </c>
      <c r="H6010" t="s">
        <v>1078</v>
      </c>
      <c r="I6010" s="103"/>
    </row>
    <row r="6011" spans="1:9" x14ac:dyDescent="0.3">
      <c r="A6011" t="s">
        <v>1475</v>
      </c>
      <c r="B6011" t="s">
        <v>51</v>
      </c>
      <c r="C6011" t="s">
        <v>36</v>
      </c>
      <c r="D6011" t="s">
        <v>776</v>
      </c>
      <c r="E6011" s="103">
        <v>0.25559194522922141</v>
      </c>
      <c r="F6011" s="103">
        <v>678218</v>
      </c>
      <c r="G6011" s="103">
        <v>7</v>
      </c>
      <c r="H6011" t="s">
        <v>1078</v>
      </c>
      <c r="I6011" s="103"/>
    </row>
    <row r="6012" spans="1:9" x14ac:dyDescent="0.3">
      <c r="A6012" t="s">
        <v>242</v>
      </c>
      <c r="B6012" t="s">
        <v>47</v>
      </c>
      <c r="C6012" t="s">
        <v>37</v>
      </c>
      <c r="D6012" t="s">
        <v>54</v>
      </c>
      <c r="E6012" s="103">
        <v>156419</v>
      </c>
      <c r="F6012" s="103">
        <v>678218</v>
      </c>
      <c r="G6012" s="103">
        <v>7</v>
      </c>
      <c r="H6012" t="s">
        <v>54</v>
      </c>
      <c r="I6012" s="103"/>
    </row>
    <row r="6013" spans="1:9" x14ac:dyDescent="0.3">
      <c r="A6013" t="s">
        <v>243</v>
      </c>
      <c r="B6013" t="s">
        <v>48</v>
      </c>
      <c r="C6013" t="s">
        <v>37</v>
      </c>
      <c r="D6013" t="s">
        <v>54</v>
      </c>
      <c r="E6013" s="103">
        <v>34823073707.736328</v>
      </c>
      <c r="F6013" s="103">
        <v>678218</v>
      </c>
      <c r="G6013" s="103">
        <v>7</v>
      </c>
      <c r="H6013" t="s">
        <v>54</v>
      </c>
      <c r="I6013" s="103"/>
    </row>
    <row r="6014" spans="1:9" x14ac:dyDescent="0.3">
      <c r="A6014" t="s">
        <v>244</v>
      </c>
      <c r="B6014" t="s">
        <v>49</v>
      </c>
      <c r="C6014" t="s">
        <v>37</v>
      </c>
      <c r="D6014" t="s">
        <v>54</v>
      </c>
      <c r="E6014" s="103">
        <v>0.23063233355646709</v>
      </c>
      <c r="F6014" s="103">
        <v>678218</v>
      </c>
      <c r="G6014" s="103">
        <v>7</v>
      </c>
      <c r="H6014" t="s">
        <v>54</v>
      </c>
      <c r="I6014" s="103"/>
    </row>
    <row r="6015" spans="1:9" x14ac:dyDescent="0.3">
      <c r="A6015" t="s">
        <v>245</v>
      </c>
      <c r="B6015" t="s">
        <v>50</v>
      </c>
      <c r="C6015" t="s">
        <v>37</v>
      </c>
      <c r="D6015" t="s">
        <v>54</v>
      </c>
      <c r="E6015" s="103">
        <v>51344.956500323387</v>
      </c>
      <c r="F6015" s="103">
        <v>678218</v>
      </c>
      <c r="G6015" s="103">
        <v>7</v>
      </c>
      <c r="H6015" t="s">
        <v>54</v>
      </c>
      <c r="I6015" s="103"/>
    </row>
    <row r="6016" spans="1:9" x14ac:dyDescent="0.3">
      <c r="A6016" t="s">
        <v>1441</v>
      </c>
      <c r="B6016" t="s">
        <v>51</v>
      </c>
      <c r="C6016" t="s">
        <v>37</v>
      </c>
      <c r="D6016" t="s">
        <v>40</v>
      </c>
      <c r="E6016" s="103">
        <v>0.18458651218878902</v>
      </c>
      <c r="F6016" s="103">
        <v>678218</v>
      </c>
      <c r="G6016" s="103">
        <v>7</v>
      </c>
      <c r="H6016" t="s">
        <v>1078</v>
      </c>
      <c r="I6016" s="103"/>
    </row>
    <row r="6017" spans="1:9" x14ac:dyDescent="0.3">
      <c r="A6017" t="s">
        <v>6867</v>
      </c>
      <c r="B6017" t="s">
        <v>51</v>
      </c>
      <c r="C6017" t="s">
        <v>37</v>
      </c>
      <c r="D6017" t="s">
        <v>5064</v>
      </c>
      <c r="E6017" s="103">
        <v>0.18697843347025583</v>
      </c>
      <c r="F6017" s="103">
        <v>678218</v>
      </c>
      <c r="G6017" s="103">
        <v>7</v>
      </c>
      <c r="H6017" t="s">
        <v>1078</v>
      </c>
      <c r="I6017" s="103"/>
    </row>
    <row r="6018" spans="1:9" x14ac:dyDescent="0.3">
      <c r="A6018" t="s">
        <v>6868</v>
      </c>
      <c r="B6018" t="s">
        <v>51</v>
      </c>
      <c r="C6018" t="s">
        <v>37</v>
      </c>
      <c r="D6018" t="s">
        <v>5065</v>
      </c>
      <c r="E6018" s="103">
        <v>0.18458651218878902</v>
      </c>
      <c r="F6018" s="103">
        <v>678218</v>
      </c>
      <c r="G6018" s="103">
        <v>7</v>
      </c>
      <c r="H6018" t="s">
        <v>1078</v>
      </c>
      <c r="I6018" s="103"/>
    </row>
    <row r="6019" spans="1:9" x14ac:dyDescent="0.3">
      <c r="A6019" t="s">
        <v>6869</v>
      </c>
      <c r="B6019" t="s">
        <v>51</v>
      </c>
      <c r="C6019" t="s">
        <v>37</v>
      </c>
      <c r="D6019" t="s">
        <v>5066</v>
      </c>
      <c r="E6019" s="103">
        <v>0.18648443645845839</v>
      </c>
      <c r="F6019" s="103">
        <v>678218</v>
      </c>
      <c r="G6019" s="103">
        <v>7</v>
      </c>
      <c r="H6019" t="s">
        <v>1078</v>
      </c>
      <c r="I6019" s="103"/>
    </row>
    <row r="6020" spans="1:9" x14ac:dyDescent="0.3">
      <c r="A6020" t="s">
        <v>1442</v>
      </c>
      <c r="B6020" t="s">
        <v>51</v>
      </c>
      <c r="C6020" t="s">
        <v>37</v>
      </c>
      <c r="D6020" t="s">
        <v>42</v>
      </c>
      <c r="E6020" s="103">
        <v>0.18627705902714564</v>
      </c>
      <c r="F6020" s="103">
        <v>678218</v>
      </c>
      <c r="G6020" s="103">
        <v>7</v>
      </c>
      <c r="H6020" t="s">
        <v>1078</v>
      </c>
      <c r="I6020" s="103"/>
    </row>
    <row r="6021" spans="1:9" x14ac:dyDescent="0.3">
      <c r="A6021" t="s">
        <v>2391</v>
      </c>
      <c r="B6021" t="s">
        <v>51</v>
      </c>
      <c r="C6021" t="s">
        <v>37</v>
      </c>
      <c r="D6021" t="s">
        <v>1763</v>
      </c>
      <c r="E6021" s="103">
        <v>0.19689088991501319</v>
      </c>
      <c r="F6021" s="103">
        <v>678218</v>
      </c>
      <c r="G6021" s="103">
        <v>7</v>
      </c>
      <c r="H6021" t="s">
        <v>1078</v>
      </c>
      <c r="I6021" s="103"/>
    </row>
    <row r="6022" spans="1:9" x14ac:dyDescent="0.3">
      <c r="A6022" t="s">
        <v>2392</v>
      </c>
      <c r="B6022" t="s">
        <v>51</v>
      </c>
      <c r="C6022" t="s">
        <v>37</v>
      </c>
      <c r="D6022" t="s">
        <v>1764</v>
      </c>
      <c r="E6022" s="103">
        <v>0.13773409357413105</v>
      </c>
      <c r="F6022" s="103">
        <v>678218</v>
      </c>
      <c r="G6022" s="103">
        <v>7</v>
      </c>
      <c r="H6022" t="s">
        <v>1078</v>
      </c>
      <c r="I6022" s="103"/>
    </row>
    <row r="6023" spans="1:9" x14ac:dyDescent="0.3">
      <c r="A6023" t="s">
        <v>1443</v>
      </c>
      <c r="B6023" t="s">
        <v>51</v>
      </c>
      <c r="C6023" t="s">
        <v>37</v>
      </c>
      <c r="D6023" t="s">
        <v>340</v>
      </c>
      <c r="E6023" s="103">
        <v>0.17677880636036658</v>
      </c>
      <c r="F6023" s="103">
        <v>678218</v>
      </c>
      <c r="G6023" s="103">
        <v>7</v>
      </c>
      <c r="H6023" t="s">
        <v>1078</v>
      </c>
      <c r="I6023" s="103"/>
    </row>
    <row r="6024" spans="1:9" x14ac:dyDescent="0.3">
      <c r="A6024" t="s">
        <v>1444</v>
      </c>
      <c r="B6024" t="s">
        <v>51</v>
      </c>
      <c r="C6024" t="s">
        <v>37</v>
      </c>
      <c r="D6024" t="s">
        <v>777</v>
      </c>
      <c r="E6024" s="103">
        <v>0.39681130432795697</v>
      </c>
      <c r="F6024" s="103">
        <v>678218</v>
      </c>
      <c r="G6024" s="103">
        <v>7</v>
      </c>
      <c r="H6024" t="s">
        <v>1078</v>
      </c>
      <c r="I6024" s="103"/>
    </row>
    <row r="6025" spans="1:9" x14ac:dyDescent="0.3">
      <c r="A6025" t="s">
        <v>1445</v>
      </c>
      <c r="B6025" t="s">
        <v>51</v>
      </c>
      <c r="C6025" t="s">
        <v>37</v>
      </c>
      <c r="D6025" t="s">
        <v>776</v>
      </c>
      <c r="E6025" s="103">
        <v>0.97409387082301424</v>
      </c>
      <c r="F6025" s="103">
        <v>678218</v>
      </c>
      <c r="G6025" s="103">
        <v>7</v>
      </c>
      <c r="H6025" t="s">
        <v>1078</v>
      </c>
      <c r="I6025" s="103"/>
    </row>
    <row r="6026" spans="1:9" x14ac:dyDescent="0.3">
      <c r="A6026" t="s">
        <v>246</v>
      </c>
      <c r="B6026" t="s">
        <v>47</v>
      </c>
      <c r="C6026" t="s">
        <v>38</v>
      </c>
      <c r="D6026" t="s">
        <v>54</v>
      </c>
      <c r="E6026" s="103">
        <v>23549</v>
      </c>
      <c r="F6026" s="103">
        <v>678218</v>
      </c>
      <c r="G6026" s="103">
        <v>7</v>
      </c>
      <c r="H6026" t="s">
        <v>54</v>
      </c>
      <c r="I6026" s="103"/>
    </row>
    <row r="6027" spans="1:9" x14ac:dyDescent="0.3">
      <c r="A6027" t="s">
        <v>247</v>
      </c>
      <c r="B6027" t="s">
        <v>48</v>
      </c>
      <c r="C6027" t="s">
        <v>38</v>
      </c>
      <c r="D6027" t="s">
        <v>54</v>
      </c>
      <c r="E6027" s="103">
        <v>3032693093.4070001</v>
      </c>
      <c r="F6027" s="103">
        <v>678218</v>
      </c>
      <c r="G6027" s="103">
        <v>7</v>
      </c>
      <c r="H6027" t="s">
        <v>54</v>
      </c>
      <c r="I6027" s="103"/>
    </row>
    <row r="6028" spans="1:9" x14ac:dyDescent="0.3">
      <c r="A6028" t="s">
        <v>248</v>
      </c>
      <c r="B6028" t="s">
        <v>49</v>
      </c>
      <c r="C6028" t="s">
        <v>38</v>
      </c>
      <c r="D6028" t="s">
        <v>54</v>
      </c>
      <c r="E6028" s="103">
        <v>3.4721874087682722E-2</v>
      </c>
      <c r="F6028" s="103">
        <v>678218</v>
      </c>
      <c r="G6028" s="103">
        <v>7</v>
      </c>
      <c r="H6028" t="s">
        <v>54</v>
      </c>
      <c r="I6028" s="103"/>
    </row>
    <row r="6029" spans="1:9" x14ac:dyDescent="0.3">
      <c r="A6029" t="s">
        <v>249</v>
      </c>
      <c r="B6029" t="s">
        <v>50</v>
      </c>
      <c r="C6029" t="s">
        <v>38</v>
      </c>
      <c r="D6029" t="s">
        <v>54</v>
      </c>
      <c r="E6029" s="103">
        <v>4471.5609043213244</v>
      </c>
      <c r="F6029" s="103">
        <v>678218</v>
      </c>
      <c r="G6029" s="103">
        <v>7</v>
      </c>
      <c r="H6029" t="s">
        <v>54</v>
      </c>
      <c r="I6029" s="103"/>
    </row>
    <row r="6030" spans="1:9" x14ac:dyDescent="0.3">
      <c r="A6030" t="s">
        <v>1446</v>
      </c>
      <c r="B6030" t="s">
        <v>51</v>
      </c>
      <c r="C6030" t="s">
        <v>38</v>
      </c>
      <c r="D6030" t="s">
        <v>40</v>
      </c>
      <c r="E6030" s="103">
        <v>0.10879737123848403</v>
      </c>
      <c r="F6030" s="103">
        <v>678218</v>
      </c>
      <c r="G6030" s="103">
        <v>7</v>
      </c>
      <c r="H6030" t="s">
        <v>1078</v>
      </c>
      <c r="I6030" s="103"/>
    </row>
    <row r="6031" spans="1:9" x14ac:dyDescent="0.3">
      <c r="A6031" t="s">
        <v>6870</v>
      </c>
      <c r="B6031" t="s">
        <v>51</v>
      </c>
      <c r="C6031" t="s">
        <v>38</v>
      </c>
      <c r="D6031" t="s">
        <v>5064</v>
      </c>
      <c r="E6031" s="103">
        <v>0.11960593029951662</v>
      </c>
      <c r="F6031" s="103">
        <v>678218</v>
      </c>
      <c r="G6031" s="103">
        <v>7</v>
      </c>
      <c r="H6031" t="s">
        <v>1078</v>
      </c>
      <c r="I6031" s="103"/>
    </row>
    <row r="6032" spans="1:9" x14ac:dyDescent="0.3">
      <c r="A6032" t="s">
        <v>6871</v>
      </c>
      <c r="B6032" t="s">
        <v>51</v>
      </c>
      <c r="C6032" t="s">
        <v>38</v>
      </c>
      <c r="D6032" t="s">
        <v>5065</v>
      </c>
      <c r="E6032" s="103">
        <v>0.10879737123848403</v>
      </c>
      <c r="F6032" s="103">
        <v>678218</v>
      </c>
      <c r="G6032" s="103">
        <v>7</v>
      </c>
      <c r="H6032" t="s">
        <v>1078</v>
      </c>
      <c r="I6032" s="103"/>
    </row>
    <row r="6033" spans="1:9" x14ac:dyDescent="0.3">
      <c r="A6033" t="s">
        <v>6872</v>
      </c>
      <c r="B6033" t="s">
        <v>51</v>
      </c>
      <c r="C6033" t="s">
        <v>38</v>
      </c>
      <c r="D6033" t="s">
        <v>5066</v>
      </c>
      <c r="E6033" s="103">
        <v>0.11310537009927739</v>
      </c>
      <c r="F6033" s="103">
        <v>678218</v>
      </c>
      <c r="G6033" s="103">
        <v>7</v>
      </c>
      <c r="H6033" t="s">
        <v>1078</v>
      </c>
      <c r="I6033" s="103"/>
    </row>
    <row r="6034" spans="1:9" x14ac:dyDescent="0.3">
      <c r="A6034" t="s">
        <v>1447</v>
      </c>
      <c r="B6034" t="s">
        <v>51</v>
      </c>
      <c r="C6034" t="s">
        <v>38</v>
      </c>
      <c r="D6034" t="s">
        <v>42</v>
      </c>
      <c r="E6034" s="103">
        <v>0.11937879326948511</v>
      </c>
      <c r="F6034" s="103">
        <v>678218</v>
      </c>
      <c r="G6034" s="103">
        <v>7</v>
      </c>
      <c r="H6034" t="s">
        <v>1078</v>
      </c>
      <c r="I6034" s="103"/>
    </row>
    <row r="6035" spans="1:9" x14ac:dyDescent="0.3">
      <c r="A6035" t="s">
        <v>2393</v>
      </c>
      <c r="B6035" t="s">
        <v>51</v>
      </c>
      <c r="C6035" t="s">
        <v>38</v>
      </c>
      <c r="D6035" t="s">
        <v>1763</v>
      </c>
      <c r="E6035" s="103">
        <v>0.12669282956573436</v>
      </c>
      <c r="F6035" s="103">
        <v>678218</v>
      </c>
      <c r="G6035" s="103">
        <v>7</v>
      </c>
      <c r="H6035" t="s">
        <v>1078</v>
      </c>
      <c r="I6035" s="103"/>
    </row>
    <row r="6036" spans="1:9" x14ac:dyDescent="0.3">
      <c r="A6036" t="s">
        <v>2394</v>
      </c>
      <c r="B6036" t="s">
        <v>51</v>
      </c>
      <c r="C6036" t="s">
        <v>38</v>
      </c>
      <c r="D6036" t="s">
        <v>1764</v>
      </c>
      <c r="E6036" s="103">
        <v>9.2173752364899234E-2</v>
      </c>
      <c r="F6036" s="103">
        <v>678218</v>
      </c>
      <c r="G6036" s="103">
        <v>7</v>
      </c>
      <c r="H6036" t="s">
        <v>1078</v>
      </c>
      <c r="I6036" s="103"/>
    </row>
    <row r="6037" spans="1:9" x14ac:dyDescent="0.3">
      <c r="A6037" t="s">
        <v>1448</v>
      </c>
      <c r="B6037" t="s">
        <v>51</v>
      </c>
      <c r="C6037" t="s">
        <v>38</v>
      </c>
      <c r="D6037" t="s">
        <v>340</v>
      </c>
      <c r="E6037" s="103">
        <v>9.7589455592311566E-2</v>
      </c>
      <c r="F6037" s="103">
        <v>678218</v>
      </c>
      <c r="G6037" s="103">
        <v>7</v>
      </c>
      <c r="H6037" t="s">
        <v>1078</v>
      </c>
      <c r="I6037" s="103"/>
    </row>
    <row r="6038" spans="1:9" x14ac:dyDescent="0.3">
      <c r="A6038" t="s">
        <v>1449</v>
      </c>
      <c r="B6038" t="s">
        <v>51</v>
      </c>
      <c r="C6038" t="s">
        <v>38</v>
      </c>
      <c r="D6038" t="s">
        <v>777</v>
      </c>
      <c r="E6038" s="103">
        <v>0.25631636624490578</v>
      </c>
      <c r="F6038" s="103">
        <v>678218</v>
      </c>
      <c r="G6038" s="103">
        <v>7</v>
      </c>
      <c r="H6038" t="s">
        <v>1078</v>
      </c>
      <c r="I6038" s="103"/>
    </row>
    <row r="6039" spans="1:9" x14ac:dyDescent="0.3">
      <c r="A6039" t="s">
        <v>1450</v>
      </c>
      <c r="B6039" t="s">
        <v>51</v>
      </c>
      <c r="C6039" t="s">
        <v>38</v>
      </c>
      <c r="D6039" t="s">
        <v>776</v>
      </c>
      <c r="E6039" s="103">
        <v>0.5800729966025181</v>
      </c>
      <c r="F6039" s="103">
        <v>678218</v>
      </c>
      <c r="G6039" s="103">
        <v>7</v>
      </c>
      <c r="H6039" t="s">
        <v>1078</v>
      </c>
      <c r="I6039" s="103"/>
    </row>
    <row r="6040" spans="1:9" x14ac:dyDescent="0.3">
      <c r="A6040" t="s">
        <v>250</v>
      </c>
      <c r="B6040" t="s">
        <v>47</v>
      </c>
      <c r="C6040" t="s">
        <v>39</v>
      </c>
      <c r="D6040" t="s">
        <v>54</v>
      </c>
      <c r="E6040" s="103">
        <v>0</v>
      </c>
      <c r="F6040" s="103">
        <v>678218</v>
      </c>
      <c r="G6040" s="103">
        <v>7</v>
      </c>
      <c r="H6040" t="s">
        <v>54</v>
      </c>
      <c r="I6040" s="103"/>
    </row>
    <row r="6041" spans="1:9" x14ac:dyDescent="0.3">
      <c r="A6041" t="s">
        <v>251</v>
      </c>
      <c r="B6041" t="s">
        <v>48</v>
      </c>
      <c r="C6041" t="s">
        <v>39</v>
      </c>
      <c r="D6041" t="s">
        <v>54</v>
      </c>
      <c r="E6041" s="103">
        <v>0</v>
      </c>
      <c r="F6041" s="103">
        <v>678218</v>
      </c>
      <c r="G6041" s="103">
        <v>7</v>
      </c>
      <c r="H6041" t="s">
        <v>54</v>
      </c>
      <c r="I6041" s="103"/>
    </row>
    <row r="6042" spans="1:9" x14ac:dyDescent="0.3">
      <c r="A6042" t="s">
        <v>252</v>
      </c>
      <c r="B6042" t="s">
        <v>49</v>
      </c>
      <c r="C6042" t="s">
        <v>39</v>
      </c>
      <c r="D6042" t="s">
        <v>54</v>
      </c>
      <c r="E6042" s="103">
        <v>0</v>
      </c>
      <c r="F6042" s="103">
        <v>678218</v>
      </c>
      <c r="G6042" s="103">
        <v>7</v>
      </c>
      <c r="H6042" t="s">
        <v>54</v>
      </c>
      <c r="I6042" s="103"/>
    </row>
    <row r="6043" spans="1:9" x14ac:dyDescent="0.3">
      <c r="A6043" t="s">
        <v>253</v>
      </c>
      <c r="B6043" t="s">
        <v>50</v>
      </c>
      <c r="C6043" t="s">
        <v>39</v>
      </c>
      <c r="D6043" t="s">
        <v>54</v>
      </c>
      <c r="E6043" s="103">
        <v>0</v>
      </c>
      <c r="F6043" s="103">
        <v>678218</v>
      </c>
      <c r="G6043" s="103">
        <v>7</v>
      </c>
      <c r="H6043" t="s">
        <v>54</v>
      </c>
      <c r="I6043" s="103"/>
    </row>
    <row r="6044" spans="1:9" x14ac:dyDescent="0.3">
      <c r="A6044" t="s">
        <v>2992</v>
      </c>
      <c r="B6044" t="s">
        <v>47</v>
      </c>
      <c r="C6044" t="s">
        <v>2584</v>
      </c>
      <c r="D6044" t="s">
        <v>54</v>
      </c>
      <c r="E6044" s="103">
        <v>51529</v>
      </c>
      <c r="F6044" s="103">
        <v>678218</v>
      </c>
      <c r="G6044" s="103">
        <v>7</v>
      </c>
      <c r="H6044" t="s">
        <v>54</v>
      </c>
      <c r="I6044" s="103"/>
    </row>
    <row r="6045" spans="1:9" x14ac:dyDescent="0.3">
      <c r="A6045" t="s">
        <v>2993</v>
      </c>
      <c r="B6045" t="s">
        <v>48</v>
      </c>
      <c r="C6045" t="s">
        <v>2584</v>
      </c>
      <c r="D6045" t="s">
        <v>54</v>
      </c>
      <c r="E6045" s="103">
        <v>262131196.59375</v>
      </c>
      <c r="F6045" s="103">
        <v>678218</v>
      </c>
      <c r="G6045" s="103">
        <v>7</v>
      </c>
      <c r="H6045" t="s">
        <v>54</v>
      </c>
      <c r="I6045" s="103"/>
    </row>
    <row r="6046" spans="1:9" x14ac:dyDescent="0.3">
      <c r="A6046" t="s">
        <v>2994</v>
      </c>
      <c r="B6046" t="s">
        <v>49</v>
      </c>
      <c r="C6046" t="s">
        <v>2584</v>
      </c>
      <c r="D6046" t="s">
        <v>54</v>
      </c>
      <c r="E6046" s="103">
        <v>7.5977045728659515E-2</v>
      </c>
      <c r="F6046" s="103">
        <v>678218</v>
      </c>
      <c r="G6046" s="103">
        <v>7</v>
      </c>
      <c r="H6046" t="s">
        <v>54</v>
      </c>
      <c r="I6046" s="103"/>
    </row>
    <row r="6047" spans="1:9" x14ac:dyDescent="0.3">
      <c r="A6047" t="s">
        <v>2995</v>
      </c>
      <c r="B6047" t="s">
        <v>50</v>
      </c>
      <c r="C6047" t="s">
        <v>2584</v>
      </c>
      <c r="D6047" t="s">
        <v>54</v>
      </c>
      <c r="E6047" s="103">
        <v>386.49991093387376</v>
      </c>
      <c r="F6047" s="103">
        <v>678218</v>
      </c>
      <c r="G6047" s="103">
        <v>7</v>
      </c>
      <c r="H6047" t="s">
        <v>54</v>
      </c>
      <c r="I6047" s="103"/>
    </row>
    <row r="6048" spans="1:9" x14ac:dyDescent="0.3">
      <c r="A6048" t="s">
        <v>2996</v>
      </c>
      <c r="B6048" t="s">
        <v>51</v>
      </c>
      <c r="C6048" t="s">
        <v>2584</v>
      </c>
      <c r="D6048" t="s">
        <v>40</v>
      </c>
      <c r="E6048" s="103">
        <v>4.2335546296395788E-3</v>
      </c>
      <c r="F6048" s="103">
        <v>678218</v>
      </c>
      <c r="G6048" s="103">
        <v>7</v>
      </c>
      <c r="H6048" t="s">
        <v>1078</v>
      </c>
      <c r="I6048" s="103"/>
    </row>
    <row r="6049" spans="1:9" x14ac:dyDescent="0.3">
      <c r="A6049" t="s">
        <v>6873</v>
      </c>
      <c r="B6049" t="s">
        <v>51</v>
      </c>
      <c r="C6049" t="s">
        <v>2584</v>
      </c>
      <c r="D6049" t="s">
        <v>5064</v>
      </c>
      <c r="E6049" s="103">
        <v>4.4499418151220868E-3</v>
      </c>
      <c r="F6049" s="103">
        <v>678218</v>
      </c>
      <c r="G6049" s="103">
        <v>7</v>
      </c>
      <c r="H6049" t="s">
        <v>1078</v>
      </c>
      <c r="I6049" s="103"/>
    </row>
    <row r="6050" spans="1:9" x14ac:dyDescent="0.3">
      <c r="A6050" t="s">
        <v>6874</v>
      </c>
      <c r="B6050" t="s">
        <v>51</v>
      </c>
      <c r="C6050" t="s">
        <v>2584</v>
      </c>
      <c r="D6050" t="s">
        <v>5065</v>
      </c>
      <c r="E6050" s="103">
        <v>4.2335546296395788E-3</v>
      </c>
      <c r="F6050" s="103">
        <v>678218</v>
      </c>
      <c r="G6050" s="103">
        <v>7</v>
      </c>
      <c r="H6050" t="s">
        <v>1078</v>
      </c>
      <c r="I6050" s="103"/>
    </row>
    <row r="6051" spans="1:9" x14ac:dyDescent="0.3">
      <c r="A6051" t="s">
        <v>6875</v>
      </c>
      <c r="B6051" t="s">
        <v>51</v>
      </c>
      <c r="C6051" t="s">
        <v>2584</v>
      </c>
      <c r="D6051" t="s">
        <v>5066</v>
      </c>
      <c r="E6051" s="103">
        <v>4.4421474648933474E-3</v>
      </c>
      <c r="F6051" s="103">
        <v>678218</v>
      </c>
      <c r="G6051" s="103">
        <v>7</v>
      </c>
      <c r="H6051" t="s">
        <v>1078</v>
      </c>
      <c r="I6051" s="103"/>
    </row>
    <row r="6052" spans="1:9" x14ac:dyDescent="0.3">
      <c r="A6052" t="s">
        <v>2997</v>
      </c>
      <c r="B6052" t="s">
        <v>51</v>
      </c>
      <c r="C6052" t="s">
        <v>2584</v>
      </c>
      <c r="D6052" t="s">
        <v>42</v>
      </c>
      <c r="E6052" s="103">
        <v>4.4164318884035219E-3</v>
      </c>
      <c r="F6052" s="103">
        <v>678218</v>
      </c>
      <c r="G6052" s="103">
        <v>7</v>
      </c>
      <c r="H6052" t="s">
        <v>1078</v>
      </c>
      <c r="I6052" s="103"/>
    </row>
    <row r="6053" spans="1:9" x14ac:dyDescent="0.3">
      <c r="A6053" t="s">
        <v>2998</v>
      </c>
      <c r="B6053" t="s">
        <v>51</v>
      </c>
      <c r="C6053" t="s">
        <v>2584</v>
      </c>
      <c r="D6053" t="s">
        <v>1763</v>
      </c>
      <c r="E6053" s="103">
        <v>4.6460672012328015E-3</v>
      </c>
      <c r="F6053" s="103">
        <v>678218</v>
      </c>
      <c r="G6053" s="103">
        <v>7</v>
      </c>
      <c r="H6053" t="s">
        <v>1078</v>
      </c>
      <c r="I6053" s="103"/>
    </row>
    <row r="6054" spans="1:9" x14ac:dyDescent="0.3">
      <c r="A6054" t="s">
        <v>2999</v>
      </c>
      <c r="B6054" t="s">
        <v>51</v>
      </c>
      <c r="C6054" t="s">
        <v>2584</v>
      </c>
      <c r="D6054" t="s">
        <v>1764</v>
      </c>
      <c r="E6054" s="103">
        <v>2.9971236084704203E-3</v>
      </c>
      <c r="F6054" s="103">
        <v>678218</v>
      </c>
      <c r="G6054" s="103">
        <v>7</v>
      </c>
      <c r="H6054" t="s">
        <v>1078</v>
      </c>
      <c r="I6054" s="103"/>
    </row>
    <row r="6055" spans="1:9" x14ac:dyDescent="0.3">
      <c r="A6055" t="s">
        <v>3000</v>
      </c>
      <c r="B6055" t="s">
        <v>51</v>
      </c>
      <c r="C6055" t="s">
        <v>2584</v>
      </c>
      <c r="D6055" t="s">
        <v>340</v>
      </c>
      <c r="E6055" s="103">
        <v>4.2893123242986842E-3</v>
      </c>
      <c r="F6055" s="103">
        <v>678218</v>
      </c>
      <c r="G6055" s="103">
        <v>7</v>
      </c>
      <c r="H6055" t="s">
        <v>1078</v>
      </c>
      <c r="I6055" s="103"/>
    </row>
    <row r="6056" spans="1:9" x14ac:dyDescent="0.3">
      <c r="A6056" t="s">
        <v>3001</v>
      </c>
      <c r="B6056" t="s">
        <v>51</v>
      </c>
      <c r="C6056" t="s">
        <v>2584</v>
      </c>
      <c r="D6056" t="s">
        <v>777</v>
      </c>
      <c r="E6056" s="103">
        <v>9.7348416283189118E-3</v>
      </c>
      <c r="F6056" s="103">
        <v>678218</v>
      </c>
      <c r="G6056" s="103">
        <v>7</v>
      </c>
      <c r="H6056" t="s">
        <v>1078</v>
      </c>
      <c r="I6056" s="103"/>
    </row>
    <row r="6057" spans="1:9" x14ac:dyDescent="0.3">
      <c r="A6057" t="s">
        <v>3002</v>
      </c>
      <c r="B6057" t="s">
        <v>51</v>
      </c>
      <c r="C6057" t="s">
        <v>2584</v>
      </c>
      <c r="D6057" t="s">
        <v>776</v>
      </c>
      <c r="E6057" s="103">
        <v>2.2671945614341521E-2</v>
      </c>
      <c r="F6057" s="103">
        <v>678218</v>
      </c>
      <c r="G6057" s="103">
        <v>7</v>
      </c>
      <c r="H6057" t="s">
        <v>1078</v>
      </c>
      <c r="I6057" s="103"/>
    </row>
    <row r="6058" spans="1:9" x14ac:dyDescent="0.3">
      <c r="A6058" t="s">
        <v>3003</v>
      </c>
      <c r="B6058" t="s">
        <v>47</v>
      </c>
      <c r="C6058" t="s">
        <v>2585</v>
      </c>
      <c r="D6058" t="s">
        <v>54</v>
      </c>
      <c r="E6058" s="103">
        <v>287598</v>
      </c>
      <c r="F6058" s="103">
        <v>678218</v>
      </c>
      <c r="G6058" s="103">
        <v>7</v>
      </c>
      <c r="H6058" t="s">
        <v>54</v>
      </c>
      <c r="I6058" s="103"/>
    </row>
    <row r="6059" spans="1:9" x14ac:dyDescent="0.3">
      <c r="A6059" t="s">
        <v>3004</v>
      </c>
      <c r="B6059" t="s">
        <v>48</v>
      </c>
      <c r="C6059" t="s">
        <v>2585</v>
      </c>
      <c r="D6059" t="s">
        <v>54</v>
      </c>
      <c r="E6059" s="103">
        <v>3394079400</v>
      </c>
      <c r="F6059" s="103">
        <v>678218</v>
      </c>
      <c r="G6059" s="103">
        <v>7</v>
      </c>
      <c r="H6059" t="s">
        <v>54</v>
      </c>
      <c r="I6059" s="103"/>
    </row>
    <row r="6060" spans="1:9" x14ac:dyDescent="0.3">
      <c r="A6060" t="s">
        <v>3005</v>
      </c>
      <c r="B6060" t="s">
        <v>49</v>
      </c>
      <c r="C6060" t="s">
        <v>2585</v>
      </c>
      <c r="D6060" t="s">
        <v>54</v>
      </c>
      <c r="E6060" s="103">
        <v>0.42404949441035183</v>
      </c>
      <c r="F6060" s="103">
        <v>678218</v>
      </c>
      <c r="G6060" s="103">
        <v>7</v>
      </c>
      <c r="H6060" t="s">
        <v>54</v>
      </c>
      <c r="I6060" s="103"/>
    </row>
    <row r="6061" spans="1:9" x14ac:dyDescent="0.3">
      <c r="A6061" t="s">
        <v>3006</v>
      </c>
      <c r="B6061" t="s">
        <v>50</v>
      </c>
      <c r="C6061" t="s">
        <v>2585</v>
      </c>
      <c r="D6061" t="s">
        <v>54</v>
      </c>
      <c r="E6061" s="103">
        <v>5004.4077273089188</v>
      </c>
      <c r="F6061" s="103">
        <v>678218</v>
      </c>
      <c r="G6061" s="103">
        <v>7</v>
      </c>
      <c r="H6061" t="s">
        <v>54</v>
      </c>
      <c r="I6061" s="103"/>
    </row>
    <row r="6062" spans="1:9" x14ac:dyDescent="0.3">
      <c r="A6062" t="s">
        <v>3007</v>
      </c>
      <c r="B6062" t="s">
        <v>51</v>
      </c>
      <c r="C6062" t="s">
        <v>2585</v>
      </c>
      <c r="D6062" t="s">
        <v>40</v>
      </c>
      <c r="E6062" s="103">
        <v>9.8988755088948669E-3</v>
      </c>
      <c r="F6062" s="103">
        <v>678218</v>
      </c>
      <c r="G6062" s="103">
        <v>7</v>
      </c>
      <c r="H6062" t="s">
        <v>1078</v>
      </c>
      <c r="I6062" s="103"/>
    </row>
    <row r="6063" spans="1:9" x14ac:dyDescent="0.3">
      <c r="A6063" t="s">
        <v>6876</v>
      </c>
      <c r="B6063" t="s">
        <v>51</v>
      </c>
      <c r="C6063" t="s">
        <v>2585</v>
      </c>
      <c r="D6063" t="s">
        <v>5064</v>
      </c>
      <c r="E6063" s="103">
        <v>1.0180516216236989E-2</v>
      </c>
      <c r="F6063" s="103">
        <v>678218</v>
      </c>
      <c r="G6063" s="103">
        <v>7</v>
      </c>
      <c r="H6063" t="s">
        <v>1078</v>
      </c>
      <c r="I6063" s="103"/>
    </row>
    <row r="6064" spans="1:9" x14ac:dyDescent="0.3">
      <c r="A6064" t="s">
        <v>6877</v>
      </c>
      <c r="B6064" t="s">
        <v>51</v>
      </c>
      <c r="C6064" t="s">
        <v>2585</v>
      </c>
      <c r="D6064" t="s">
        <v>5065</v>
      </c>
      <c r="E6064" s="103">
        <v>9.8988755088948669E-3</v>
      </c>
      <c r="F6064" s="103">
        <v>678218</v>
      </c>
      <c r="G6064" s="103">
        <v>7</v>
      </c>
      <c r="H6064" t="s">
        <v>1078</v>
      </c>
      <c r="I6064" s="103"/>
    </row>
    <row r="6065" spans="1:9" x14ac:dyDescent="0.3">
      <c r="A6065" t="s">
        <v>6878</v>
      </c>
      <c r="B6065" t="s">
        <v>51</v>
      </c>
      <c r="C6065" t="s">
        <v>2585</v>
      </c>
      <c r="D6065" t="s">
        <v>5066</v>
      </c>
      <c r="E6065" s="103">
        <v>1.0173510101481015E-2</v>
      </c>
      <c r="F6065" s="103">
        <v>678218</v>
      </c>
      <c r="G6065" s="103">
        <v>7</v>
      </c>
      <c r="H6065" t="s">
        <v>1078</v>
      </c>
      <c r="I6065" s="103"/>
    </row>
    <row r="6066" spans="1:9" x14ac:dyDescent="0.3">
      <c r="A6066" t="s">
        <v>3008</v>
      </c>
      <c r="B6066" t="s">
        <v>51</v>
      </c>
      <c r="C6066" t="s">
        <v>2585</v>
      </c>
      <c r="D6066" t="s">
        <v>42</v>
      </c>
      <c r="E6066" s="103">
        <v>1.01168741290964E-2</v>
      </c>
      <c r="F6066" s="103">
        <v>678218</v>
      </c>
      <c r="G6066" s="103">
        <v>7</v>
      </c>
      <c r="H6066" t="s">
        <v>1078</v>
      </c>
      <c r="I6066" s="103"/>
    </row>
    <row r="6067" spans="1:9" x14ac:dyDescent="0.3">
      <c r="A6067" t="s">
        <v>3009</v>
      </c>
      <c r="B6067" t="s">
        <v>51</v>
      </c>
      <c r="C6067" t="s">
        <v>2585</v>
      </c>
      <c r="D6067" t="s">
        <v>1763</v>
      </c>
      <c r="E6067" s="103">
        <v>1.0488933759466976E-2</v>
      </c>
      <c r="F6067" s="103">
        <v>678218</v>
      </c>
      <c r="G6067" s="103">
        <v>7</v>
      </c>
      <c r="H6067" t="s">
        <v>1078</v>
      </c>
      <c r="I6067" s="103"/>
    </row>
    <row r="6068" spans="1:9" x14ac:dyDescent="0.3">
      <c r="A6068" t="s">
        <v>3010</v>
      </c>
      <c r="B6068" t="s">
        <v>51</v>
      </c>
      <c r="C6068" t="s">
        <v>2585</v>
      </c>
      <c r="D6068" t="s">
        <v>1764</v>
      </c>
      <c r="E6068" s="103">
        <v>6.0095779494141709E-3</v>
      </c>
      <c r="F6068" s="103">
        <v>678218</v>
      </c>
      <c r="G6068" s="103">
        <v>7</v>
      </c>
      <c r="H6068" t="s">
        <v>1078</v>
      </c>
      <c r="I6068" s="103"/>
    </row>
    <row r="6069" spans="1:9" x14ac:dyDescent="0.3">
      <c r="A6069" t="s">
        <v>3011</v>
      </c>
      <c r="B6069" t="s">
        <v>51</v>
      </c>
      <c r="C6069" t="s">
        <v>2585</v>
      </c>
      <c r="D6069" t="s">
        <v>340</v>
      </c>
      <c r="E6069" s="103">
        <v>9.9470876658774594E-3</v>
      </c>
      <c r="F6069" s="103">
        <v>678218</v>
      </c>
      <c r="G6069" s="103">
        <v>7</v>
      </c>
      <c r="H6069" t="s">
        <v>1078</v>
      </c>
      <c r="I6069" s="103"/>
    </row>
    <row r="6070" spans="1:9" x14ac:dyDescent="0.3">
      <c r="A6070" t="s">
        <v>3012</v>
      </c>
      <c r="B6070" t="s">
        <v>51</v>
      </c>
      <c r="C6070" t="s">
        <v>2585</v>
      </c>
      <c r="D6070" t="s">
        <v>777</v>
      </c>
      <c r="E6070" s="103">
        <v>1.8716910767140448E-2</v>
      </c>
      <c r="F6070" s="103">
        <v>678218</v>
      </c>
      <c r="G6070" s="103">
        <v>7</v>
      </c>
      <c r="H6070" t="s">
        <v>1078</v>
      </c>
      <c r="I6070" s="103"/>
    </row>
    <row r="6071" spans="1:9" x14ac:dyDescent="0.3">
      <c r="A6071" t="s">
        <v>3013</v>
      </c>
      <c r="B6071" t="s">
        <v>51</v>
      </c>
      <c r="C6071" t="s">
        <v>2585</v>
      </c>
      <c r="D6071" t="s">
        <v>776</v>
      </c>
      <c r="E6071" s="103">
        <v>5.0200273022466359E-2</v>
      </c>
      <c r="F6071" s="103">
        <v>678218</v>
      </c>
      <c r="G6071" s="103">
        <v>7</v>
      </c>
      <c r="H6071" t="s">
        <v>1078</v>
      </c>
      <c r="I6071" s="103"/>
    </row>
    <row r="6072" spans="1:9" x14ac:dyDescent="0.3">
      <c r="A6072" t="s">
        <v>2988</v>
      </c>
      <c r="B6072" t="s">
        <v>47</v>
      </c>
      <c r="C6072" t="s">
        <v>2586</v>
      </c>
      <c r="D6072" t="s">
        <v>54</v>
      </c>
      <c r="E6072" s="103">
        <v>0</v>
      </c>
      <c r="F6072" s="103">
        <v>678218</v>
      </c>
      <c r="G6072" s="103">
        <v>7</v>
      </c>
      <c r="H6072" t="s">
        <v>54</v>
      </c>
      <c r="I6072" s="103"/>
    </row>
    <row r="6073" spans="1:9" x14ac:dyDescent="0.3">
      <c r="A6073" t="s">
        <v>2989</v>
      </c>
      <c r="B6073" t="s">
        <v>48</v>
      </c>
      <c r="C6073" t="s">
        <v>2586</v>
      </c>
      <c r="D6073" t="s">
        <v>54</v>
      </c>
      <c r="E6073" s="103">
        <v>0</v>
      </c>
      <c r="F6073" s="103">
        <v>678218</v>
      </c>
      <c r="G6073" s="103">
        <v>7</v>
      </c>
      <c r="H6073" t="s">
        <v>54</v>
      </c>
      <c r="I6073" s="103"/>
    </row>
    <row r="6074" spans="1:9" x14ac:dyDescent="0.3">
      <c r="A6074" t="s">
        <v>2990</v>
      </c>
      <c r="B6074" t="s">
        <v>49</v>
      </c>
      <c r="C6074" t="s">
        <v>2586</v>
      </c>
      <c r="D6074" t="s">
        <v>54</v>
      </c>
      <c r="E6074" s="103">
        <v>0</v>
      </c>
      <c r="F6074" s="103">
        <v>678218</v>
      </c>
      <c r="G6074" s="103">
        <v>7</v>
      </c>
      <c r="H6074" t="s">
        <v>54</v>
      </c>
      <c r="I6074" s="103"/>
    </row>
    <row r="6075" spans="1:9" x14ac:dyDescent="0.3">
      <c r="A6075" t="s">
        <v>2991</v>
      </c>
      <c r="B6075" t="s">
        <v>50</v>
      </c>
      <c r="C6075" t="s">
        <v>2586</v>
      </c>
      <c r="D6075" t="s">
        <v>54</v>
      </c>
      <c r="E6075" s="103">
        <v>0</v>
      </c>
      <c r="F6075" s="103">
        <v>678218</v>
      </c>
      <c r="G6075" s="103">
        <v>7</v>
      </c>
      <c r="H6075" t="s">
        <v>54</v>
      </c>
      <c r="I6075" s="103"/>
    </row>
    <row r="6076" spans="1:9" x14ac:dyDescent="0.3">
      <c r="A6076" t="s">
        <v>4068</v>
      </c>
      <c r="B6076" t="s">
        <v>47</v>
      </c>
      <c r="C6076" t="s">
        <v>3115</v>
      </c>
      <c r="D6076" t="s">
        <v>54</v>
      </c>
      <c r="E6076" s="103">
        <v>0</v>
      </c>
      <c r="F6076" s="103">
        <v>678218</v>
      </c>
      <c r="G6076" s="103">
        <v>7</v>
      </c>
      <c r="H6076" t="s">
        <v>54</v>
      </c>
      <c r="I6076" s="103"/>
    </row>
    <row r="6077" spans="1:9" x14ac:dyDescent="0.3">
      <c r="A6077" t="s">
        <v>4069</v>
      </c>
      <c r="B6077" t="s">
        <v>48</v>
      </c>
      <c r="C6077" t="s">
        <v>3115</v>
      </c>
      <c r="D6077" t="s">
        <v>54</v>
      </c>
      <c r="E6077" s="103">
        <v>0</v>
      </c>
      <c r="F6077" s="103">
        <v>678218</v>
      </c>
      <c r="G6077" s="103">
        <v>7</v>
      </c>
      <c r="H6077" t="s">
        <v>54</v>
      </c>
      <c r="I6077" s="103"/>
    </row>
    <row r="6078" spans="1:9" x14ac:dyDescent="0.3">
      <c r="A6078" t="s">
        <v>4070</v>
      </c>
      <c r="B6078" t="s">
        <v>49</v>
      </c>
      <c r="C6078" t="s">
        <v>3115</v>
      </c>
      <c r="D6078" t="s">
        <v>54</v>
      </c>
      <c r="E6078" s="103">
        <v>0</v>
      </c>
      <c r="F6078" s="103">
        <v>678218</v>
      </c>
      <c r="G6078" s="103">
        <v>7</v>
      </c>
      <c r="H6078" t="s">
        <v>54</v>
      </c>
      <c r="I6078" s="103"/>
    </row>
    <row r="6079" spans="1:9" x14ac:dyDescent="0.3">
      <c r="A6079" t="s">
        <v>4071</v>
      </c>
      <c r="B6079" t="s">
        <v>50</v>
      </c>
      <c r="C6079" t="s">
        <v>3115</v>
      </c>
      <c r="D6079" t="s">
        <v>54</v>
      </c>
      <c r="E6079" s="103">
        <v>0</v>
      </c>
      <c r="F6079" s="103">
        <v>678218</v>
      </c>
      <c r="G6079" s="103">
        <v>7</v>
      </c>
      <c r="H6079" t="s">
        <v>54</v>
      </c>
      <c r="I6079" s="103"/>
    </row>
    <row r="6080" spans="1:9" x14ac:dyDescent="0.3">
      <c r="A6080" t="s">
        <v>4072</v>
      </c>
      <c r="B6080" t="s">
        <v>47</v>
      </c>
      <c r="C6080" t="s">
        <v>3100</v>
      </c>
      <c r="D6080" t="s">
        <v>54</v>
      </c>
      <c r="E6080" s="103">
        <v>59120</v>
      </c>
      <c r="F6080" s="103">
        <v>678218</v>
      </c>
      <c r="G6080" s="103">
        <v>7</v>
      </c>
      <c r="H6080" t="s">
        <v>54</v>
      </c>
      <c r="I6080" s="103"/>
    </row>
    <row r="6081" spans="1:9" x14ac:dyDescent="0.3">
      <c r="A6081" t="s">
        <v>4073</v>
      </c>
      <c r="B6081" t="s">
        <v>48</v>
      </c>
      <c r="C6081" t="s">
        <v>3100</v>
      </c>
      <c r="D6081" t="s">
        <v>54</v>
      </c>
      <c r="E6081" s="103">
        <v>11909339844.0625</v>
      </c>
      <c r="F6081" s="103">
        <v>678218</v>
      </c>
      <c r="G6081" s="103">
        <v>7</v>
      </c>
      <c r="H6081" t="s">
        <v>54</v>
      </c>
      <c r="I6081" s="103"/>
    </row>
    <row r="6082" spans="1:9" x14ac:dyDescent="0.3">
      <c r="A6082" t="s">
        <v>4074</v>
      </c>
      <c r="B6082" t="s">
        <v>49</v>
      </c>
      <c r="C6082" t="s">
        <v>3100</v>
      </c>
      <c r="D6082" t="s">
        <v>54</v>
      </c>
      <c r="E6082" s="103">
        <v>8.7169612130612875E-2</v>
      </c>
      <c r="F6082" s="103">
        <v>678218</v>
      </c>
      <c r="G6082" s="103">
        <v>7</v>
      </c>
      <c r="H6082" t="s">
        <v>54</v>
      </c>
      <c r="I6082" s="103"/>
    </row>
    <row r="6083" spans="1:9" x14ac:dyDescent="0.3">
      <c r="A6083" t="s">
        <v>4075</v>
      </c>
      <c r="B6083" t="s">
        <v>50</v>
      </c>
      <c r="C6083" t="s">
        <v>3100</v>
      </c>
      <c r="D6083" t="s">
        <v>54</v>
      </c>
      <c r="E6083" s="103">
        <v>17559.751944157335</v>
      </c>
      <c r="F6083" s="103">
        <v>678218</v>
      </c>
      <c r="G6083" s="103">
        <v>7</v>
      </c>
      <c r="H6083" t="s">
        <v>54</v>
      </c>
      <c r="I6083" s="103"/>
    </row>
    <row r="6084" spans="1:9" x14ac:dyDescent="0.3">
      <c r="A6084" t="s">
        <v>4076</v>
      </c>
      <c r="B6084" t="s">
        <v>51</v>
      </c>
      <c r="C6084" t="s">
        <v>3100</v>
      </c>
      <c r="D6084" t="s">
        <v>40</v>
      </c>
      <c r="E6084" s="103">
        <v>0.16917752138587605</v>
      </c>
      <c r="F6084" s="103">
        <v>678218</v>
      </c>
      <c r="G6084" s="103">
        <v>7</v>
      </c>
      <c r="H6084" t="s">
        <v>1078</v>
      </c>
      <c r="I6084" s="103"/>
    </row>
    <row r="6085" spans="1:9" x14ac:dyDescent="0.3">
      <c r="A6085" t="s">
        <v>6879</v>
      </c>
      <c r="B6085" t="s">
        <v>51</v>
      </c>
      <c r="C6085" t="s">
        <v>3100</v>
      </c>
      <c r="D6085" t="s">
        <v>5064</v>
      </c>
      <c r="E6085" s="103">
        <v>0.1769325214477076</v>
      </c>
      <c r="F6085" s="103">
        <v>678218</v>
      </c>
      <c r="G6085" s="103">
        <v>7</v>
      </c>
      <c r="H6085" t="s">
        <v>1078</v>
      </c>
      <c r="I6085" s="103"/>
    </row>
    <row r="6086" spans="1:9" x14ac:dyDescent="0.3">
      <c r="A6086" t="s">
        <v>6880</v>
      </c>
      <c r="B6086" t="s">
        <v>51</v>
      </c>
      <c r="C6086" t="s">
        <v>3100</v>
      </c>
      <c r="D6086" t="s">
        <v>5065</v>
      </c>
      <c r="E6086" s="103">
        <v>0.16917752138587605</v>
      </c>
      <c r="F6086" s="103">
        <v>678218</v>
      </c>
      <c r="G6086" s="103">
        <v>7</v>
      </c>
      <c r="H6086" t="s">
        <v>1078</v>
      </c>
      <c r="I6086" s="103"/>
    </row>
    <row r="6087" spans="1:9" x14ac:dyDescent="0.3">
      <c r="A6087" t="s">
        <v>6881</v>
      </c>
      <c r="B6087" t="s">
        <v>51</v>
      </c>
      <c r="C6087" t="s">
        <v>3100</v>
      </c>
      <c r="D6087" t="s">
        <v>5066</v>
      </c>
      <c r="E6087" s="103">
        <v>0.17668127632059863</v>
      </c>
      <c r="F6087" s="103">
        <v>678218</v>
      </c>
      <c r="G6087" s="103">
        <v>7</v>
      </c>
      <c r="H6087" t="s">
        <v>1078</v>
      </c>
      <c r="I6087" s="103"/>
    </row>
    <row r="6088" spans="1:9" x14ac:dyDescent="0.3">
      <c r="A6088" t="s">
        <v>4077</v>
      </c>
      <c r="B6088" t="s">
        <v>51</v>
      </c>
      <c r="C6088" t="s">
        <v>3100</v>
      </c>
      <c r="D6088" t="s">
        <v>42</v>
      </c>
      <c r="E6088" s="103">
        <v>0.17508301578862515</v>
      </c>
      <c r="F6088" s="103">
        <v>678218</v>
      </c>
      <c r="G6088" s="103">
        <v>7</v>
      </c>
      <c r="H6088" t="s">
        <v>1078</v>
      </c>
      <c r="I6088" s="103"/>
    </row>
    <row r="6089" spans="1:9" x14ac:dyDescent="0.3">
      <c r="A6089" t="s">
        <v>4078</v>
      </c>
      <c r="B6089" t="s">
        <v>51</v>
      </c>
      <c r="C6089" t="s">
        <v>3100</v>
      </c>
      <c r="D6089" t="s">
        <v>1763</v>
      </c>
      <c r="E6089" s="103">
        <v>0.18367918384243029</v>
      </c>
      <c r="F6089" s="103">
        <v>678218</v>
      </c>
      <c r="G6089" s="103">
        <v>7</v>
      </c>
      <c r="H6089" t="s">
        <v>1078</v>
      </c>
      <c r="I6089" s="103"/>
    </row>
    <row r="6090" spans="1:9" x14ac:dyDescent="0.3">
      <c r="A6090" t="s">
        <v>4079</v>
      </c>
      <c r="B6090" t="s">
        <v>51</v>
      </c>
      <c r="C6090" t="s">
        <v>3100</v>
      </c>
      <c r="D6090" t="s">
        <v>1764</v>
      </c>
      <c r="E6090" s="103">
        <v>9.5967995384160648E-2</v>
      </c>
      <c r="F6090" s="103">
        <v>678218</v>
      </c>
      <c r="G6090" s="103">
        <v>7</v>
      </c>
      <c r="H6090" t="s">
        <v>1078</v>
      </c>
      <c r="I6090" s="103"/>
    </row>
    <row r="6091" spans="1:9" x14ac:dyDescent="0.3">
      <c r="A6091" t="s">
        <v>4080</v>
      </c>
      <c r="B6091" t="s">
        <v>51</v>
      </c>
      <c r="C6091" t="s">
        <v>3100</v>
      </c>
      <c r="D6091" t="s">
        <v>340</v>
      </c>
      <c r="E6091" s="103">
        <v>0.17369436324690074</v>
      </c>
      <c r="F6091" s="103">
        <v>678218</v>
      </c>
      <c r="G6091" s="103">
        <v>7</v>
      </c>
      <c r="H6091" t="s">
        <v>1078</v>
      </c>
      <c r="I6091" s="103"/>
    </row>
    <row r="6092" spans="1:9" x14ac:dyDescent="0.3">
      <c r="A6092" t="s">
        <v>4081</v>
      </c>
      <c r="B6092" t="s">
        <v>51</v>
      </c>
      <c r="C6092" t="s">
        <v>3100</v>
      </c>
      <c r="D6092" t="s">
        <v>777</v>
      </c>
      <c r="E6092" s="103">
        <v>0.35856002315859975</v>
      </c>
      <c r="F6092" s="103">
        <v>678218</v>
      </c>
      <c r="G6092" s="103">
        <v>7</v>
      </c>
      <c r="H6092" t="s">
        <v>1078</v>
      </c>
      <c r="I6092" s="103"/>
    </row>
    <row r="6093" spans="1:9" x14ac:dyDescent="0.3">
      <c r="A6093" t="s">
        <v>4082</v>
      </c>
      <c r="B6093" t="s">
        <v>51</v>
      </c>
      <c r="C6093" t="s">
        <v>3100</v>
      </c>
      <c r="D6093" t="s">
        <v>776</v>
      </c>
      <c r="E6093" s="103">
        <v>0.88110087757345124</v>
      </c>
      <c r="F6093" s="103">
        <v>678218</v>
      </c>
      <c r="G6093" s="103">
        <v>7</v>
      </c>
      <c r="H6093" t="s">
        <v>1078</v>
      </c>
      <c r="I6093" s="103"/>
    </row>
    <row r="6094" spans="1:9" x14ac:dyDescent="0.3">
      <c r="A6094" t="s">
        <v>234</v>
      </c>
      <c r="B6094" t="s">
        <v>47</v>
      </c>
      <c r="C6094" t="s">
        <v>58</v>
      </c>
      <c r="D6094" t="s">
        <v>54</v>
      </c>
      <c r="E6094" s="103">
        <v>3496</v>
      </c>
      <c r="F6094" s="103">
        <v>678218</v>
      </c>
      <c r="G6094" s="103">
        <v>7</v>
      </c>
      <c r="H6094" t="s">
        <v>54</v>
      </c>
      <c r="I6094" s="103"/>
    </row>
    <row r="6095" spans="1:9" x14ac:dyDescent="0.3">
      <c r="A6095" t="s">
        <v>235</v>
      </c>
      <c r="B6095" t="s">
        <v>48</v>
      </c>
      <c r="C6095" t="s">
        <v>58</v>
      </c>
      <c r="D6095" t="s">
        <v>54</v>
      </c>
      <c r="E6095" s="103">
        <v>7849870330</v>
      </c>
      <c r="F6095" s="103">
        <v>678218</v>
      </c>
      <c r="G6095" s="103">
        <v>7</v>
      </c>
      <c r="H6095" t="s">
        <v>54</v>
      </c>
      <c r="I6095" s="103"/>
    </row>
    <row r="6096" spans="1:9" x14ac:dyDescent="0.3">
      <c r="A6096" t="s">
        <v>236</v>
      </c>
      <c r="B6096" t="s">
        <v>49</v>
      </c>
      <c r="C6096" t="s">
        <v>58</v>
      </c>
      <c r="D6096" t="s">
        <v>54</v>
      </c>
      <c r="E6096" s="103">
        <v>5.1546847768711539E-3</v>
      </c>
      <c r="F6096" s="103">
        <v>678218</v>
      </c>
      <c r="G6096" s="103">
        <v>7</v>
      </c>
      <c r="H6096" t="s">
        <v>54</v>
      </c>
      <c r="I6096" s="103"/>
    </row>
    <row r="6097" spans="1:9" x14ac:dyDescent="0.3">
      <c r="A6097" t="s">
        <v>237</v>
      </c>
      <c r="B6097" t="s">
        <v>50</v>
      </c>
      <c r="C6097" t="s">
        <v>58</v>
      </c>
      <c r="D6097" t="s">
        <v>54</v>
      </c>
      <c r="E6097" s="103">
        <v>11574.258321070805</v>
      </c>
      <c r="F6097" s="103">
        <v>678218</v>
      </c>
      <c r="G6097" s="103">
        <v>7</v>
      </c>
      <c r="H6097" t="s">
        <v>54</v>
      </c>
      <c r="I6097" s="103"/>
    </row>
    <row r="6098" spans="1:9" x14ac:dyDescent="0.3">
      <c r="A6098" t="s">
        <v>4083</v>
      </c>
      <c r="B6098" t="s">
        <v>47</v>
      </c>
      <c r="C6098" t="s">
        <v>3102</v>
      </c>
      <c r="D6098" t="s">
        <v>54</v>
      </c>
      <c r="E6098" s="103">
        <v>326808</v>
      </c>
      <c r="F6098" s="103">
        <v>678218</v>
      </c>
      <c r="G6098" s="103">
        <v>7</v>
      </c>
      <c r="H6098" t="s">
        <v>54</v>
      </c>
      <c r="I6098" s="103"/>
    </row>
    <row r="6099" spans="1:9" x14ac:dyDescent="0.3">
      <c r="A6099" t="s">
        <v>4084</v>
      </c>
      <c r="B6099" t="s">
        <v>48</v>
      </c>
      <c r="C6099" t="s">
        <v>3102</v>
      </c>
      <c r="D6099" t="s">
        <v>54</v>
      </c>
      <c r="E6099" s="103">
        <v>82152573625.75</v>
      </c>
      <c r="F6099" s="103">
        <v>678218</v>
      </c>
      <c r="G6099" s="103">
        <v>7</v>
      </c>
      <c r="H6099" t="s">
        <v>54</v>
      </c>
      <c r="I6099" s="103"/>
    </row>
    <row r="6100" spans="1:9" x14ac:dyDescent="0.3">
      <c r="A6100" t="s">
        <v>4085</v>
      </c>
      <c r="B6100" t="s">
        <v>49</v>
      </c>
      <c r="C6100" t="s">
        <v>3102</v>
      </c>
      <c r="D6100" t="s">
        <v>54</v>
      </c>
      <c r="E6100" s="103">
        <v>0.48186276389007665</v>
      </c>
      <c r="F6100" s="103">
        <v>678218</v>
      </c>
      <c r="G6100" s="103">
        <v>7</v>
      </c>
      <c r="H6100" t="s">
        <v>54</v>
      </c>
      <c r="I6100" s="103"/>
    </row>
    <row r="6101" spans="1:9" x14ac:dyDescent="0.3">
      <c r="A6101" t="s">
        <v>4086</v>
      </c>
      <c r="B6101" t="s">
        <v>50</v>
      </c>
      <c r="C6101" t="s">
        <v>3102</v>
      </c>
      <c r="D6101" t="s">
        <v>54</v>
      </c>
      <c r="E6101" s="103">
        <v>121130.04023153322</v>
      </c>
      <c r="F6101" s="103">
        <v>678218</v>
      </c>
      <c r="G6101" s="103">
        <v>7</v>
      </c>
      <c r="H6101" t="s">
        <v>54</v>
      </c>
      <c r="I6101" s="103"/>
    </row>
    <row r="6102" spans="1:9" x14ac:dyDescent="0.3">
      <c r="A6102" t="s">
        <v>4087</v>
      </c>
      <c r="B6102" t="s">
        <v>51</v>
      </c>
      <c r="C6102" t="s">
        <v>3102</v>
      </c>
      <c r="D6102" t="s">
        <v>40</v>
      </c>
      <c r="E6102" s="103">
        <v>0.21259608177091976</v>
      </c>
      <c r="F6102" s="103">
        <v>678218</v>
      </c>
      <c r="G6102" s="103">
        <v>7</v>
      </c>
      <c r="H6102" t="s">
        <v>1078</v>
      </c>
      <c r="I6102" s="103"/>
    </row>
    <row r="6103" spans="1:9" x14ac:dyDescent="0.3">
      <c r="A6103" t="s">
        <v>6882</v>
      </c>
      <c r="B6103" t="s">
        <v>51</v>
      </c>
      <c r="C6103" t="s">
        <v>3102</v>
      </c>
      <c r="D6103" t="s">
        <v>5064</v>
      </c>
      <c r="E6103" s="103">
        <v>0.22005508155260325</v>
      </c>
      <c r="F6103" s="103">
        <v>678218</v>
      </c>
      <c r="G6103" s="103">
        <v>7</v>
      </c>
      <c r="H6103" t="s">
        <v>1078</v>
      </c>
      <c r="I6103" s="103"/>
    </row>
    <row r="6104" spans="1:9" x14ac:dyDescent="0.3">
      <c r="A6104" t="s">
        <v>6883</v>
      </c>
      <c r="B6104" t="s">
        <v>51</v>
      </c>
      <c r="C6104" t="s">
        <v>3102</v>
      </c>
      <c r="D6104" t="s">
        <v>5065</v>
      </c>
      <c r="E6104" s="103">
        <v>0.21259608177091976</v>
      </c>
      <c r="F6104" s="103">
        <v>678218</v>
      </c>
      <c r="G6104" s="103">
        <v>7</v>
      </c>
      <c r="H6104" t="s">
        <v>1078</v>
      </c>
      <c r="I6104" s="103"/>
    </row>
    <row r="6105" spans="1:9" x14ac:dyDescent="0.3">
      <c r="A6105" t="s">
        <v>6884</v>
      </c>
      <c r="B6105" t="s">
        <v>51</v>
      </c>
      <c r="C6105" t="s">
        <v>3102</v>
      </c>
      <c r="D6105" t="s">
        <v>5066</v>
      </c>
      <c r="E6105" s="103">
        <v>0.21984280065772405</v>
      </c>
      <c r="F6105" s="103">
        <v>678218</v>
      </c>
      <c r="G6105" s="103">
        <v>7</v>
      </c>
      <c r="H6105" t="s">
        <v>1078</v>
      </c>
      <c r="I6105" s="103"/>
    </row>
    <row r="6106" spans="1:9" x14ac:dyDescent="0.3">
      <c r="A6106" t="s">
        <v>4088</v>
      </c>
      <c r="B6106" t="s">
        <v>51</v>
      </c>
      <c r="C6106" t="s">
        <v>3102</v>
      </c>
      <c r="D6106" t="s">
        <v>42</v>
      </c>
      <c r="E6106" s="103">
        <v>0.21721260381181642</v>
      </c>
      <c r="F6106" s="103">
        <v>678218</v>
      </c>
      <c r="G6106" s="103">
        <v>7</v>
      </c>
      <c r="H6106" t="s">
        <v>1078</v>
      </c>
      <c r="I6106" s="103"/>
    </row>
    <row r="6107" spans="1:9" x14ac:dyDescent="0.3">
      <c r="A6107" t="s">
        <v>4089</v>
      </c>
      <c r="B6107" t="s">
        <v>51</v>
      </c>
      <c r="C6107" t="s">
        <v>3102</v>
      </c>
      <c r="D6107" t="s">
        <v>1763</v>
      </c>
      <c r="E6107" s="103">
        <v>0.22724395205236309</v>
      </c>
      <c r="F6107" s="103">
        <v>678218</v>
      </c>
      <c r="G6107" s="103">
        <v>7</v>
      </c>
      <c r="H6107" t="s">
        <v>1078</v>
      </c>
      <c r="I6107" s="103"/>
    </row>
    <row r="6108" spans="1:9" x14ac:dyDescent="0.3">
      <c r="A6108" t="s">
        <v>4090</v>
      </c>
      <c r="B6108" t="s">
        <v>51</v>
      </c>
      <c r="C6108" t="s">
        <v>3102</v>
      </c>
      <c r="D6108" t="s">
        <v>1764</v>
      </c>
      <c r="E6108" s="103">
        <v>0.12295712043728664</v>
      </c>
      <c r="F6108" s="103">
        <v>678218</v>
      </c>
      <c r="G6108" s="103">
        <v>7</v>
      </c>
      <c r="H6108" t="s">
        <v>1078</v>
      </c>
      <c r="I6108" s="103"/>
    </row>
    <row r="6109" spans="1:9" x14ac:dyDescent="0.3">
      <c r="A6109" t="s">
        <v>4091</v>
      </c>
      <c r="B6109" t="s">
        <v>51</v>
      </c>
      <c r="C6109" t="s">
        <v>3102</v>
      </c>
      <c r="D6109" t="s">
        <v>340</v>
      </c>
      <c r="E6109" s="103">
        <v>0.2140651683444289</v>
      </c>
      <c r="F6109" s="103">
        <v>678218</v>
      </c>
      <c r="G6109" s="103">
        <v>7</v>
      </c>
      <c r="H6109" t="s">
        <v>1078</v>
      </c>
      <c r="I6109" s="103"/>
    </row>
    <row r="6110" spans="1:9" x14ac:dyDescent="0.3">
      <c r="A6110" t="s">
        <v>4092</v>
      </c>
      <c r="B6110" t="s">
        <v>51</v>
      </c>
      <c r="C6110" t="s">
        <v>3102</v>
      </c>
      <c r="D6110" t="s">
        <v>777</v>
      </c>
      <c r="E6110" s="103">
        <v>0.43870826987742106</v>
      </c>
      <c r="F6110" s="103">
        <v>678218</v>
      </c>
      <c r="G6110" s="103">
        <v>7</v>
      </c>
      <c r="H6110" t="s">
        <v>1078</v>
      </c>
      <c r="I6110" s="103"/>
    </row>
    <row r="6111" spans="1:9" x14ac:dyDescent="0.3">
      <c r="A6111" t="s">
        <v>4093</v>
      </c>
      <c r="B6111" t="s">
        <v>51</v>
      </c>
      <c r="C6111" t="s">
        <v>3102</v>
      </c>
      <c r="D6111" t="s">
        <v>776</v>
      </c>
      <c r="E6111" s="103">
        <v>1.0941017068265584</v>
      </c>
      <c r="F6111" s="103">
        <v>678218</v>
      </c>
      <c r="G6111" s="103">
        <v>7</v>
      </c>
      <c r="H6111" t="s">
        <v>1078</v>
      </c>
      <c r="I6111" s="103"/>
    </row>
    <row r="6112" spans="1:9" x14ac:dyDescent="0.3">
      <c r="A6112" t="s">
        <v>4094</v>
      </c>
      <c r="B6112" t="s">
        <v>47</v>
      </c>
      <c r="C6112" t="s">
        <v>3104</v>
      </c>
      <c r="D6112" t="s">
        <v>54</v>
      </c>
      <c r="E6112" s="103">
        <v>138547</v>
      </c>
      <c r="F6112" s="103">
        <v>678218</v>
      </c>
      <c r="G6112" s="103">
        <v>7</v>
      </c>
      <c r="H6112" t="s">
        <v>54</v>
      </c>
      <c r="I6112" s="103"/>
    </row>
    <row r="6113" spans="1:9" x14ac:dyDescent="0.3">
      <c r="A6113" t="s">
        <v>4095</v>
      </c>
      <c r="B6113" t="s">
        <v>48</v>
      </c>
      <c r="C6113" t="s">
        <v>3104</v>
      </c>
      <c r="D6113" t="s">
        <v>54</v>
      </c>
      <c r="E6113" s="103">
        <v>53889051006</v>
      </c>
      <c r="F6113" s="103">
        <v>678218</v>
      </c>
      <c r="G6113" s="103">
        <v>7</v>
      </c>
      <c r="H6113" t="s">
        <v>54</v>
      </c>
      <c r="I6113" s="103"/>
    </row>
    <row r="6114" spans="1:9" x14ac:dyDescent="0.3">
      <c r="A6114" t="s">
        <v>4096</v>
      </c>
      <c r="B6114" t="s">
        <v>49</v>
      </c>
      <c r="C6114" t="s">
        <v>3104</v>
      </c>
      <c r="D6114" t="s">
        <v>54</v>
      </c>
      <c r="E6114" s="103">
        <v>0.20428092442253082</v>
      </c>
      <c r="F6114" s="103">
        <v>678218</v>
      </c>
      <c r="G6114" s="103">
        <v>7</v>
      </c>
      <c r="H6114" t="s">
        <v>54</v>
      </c>
      <c r="I6114" s="103"/>
    </row>
    <row r="6115" spans="1:9" x14ac:dyDescent="0.3">
      <c r="A6115" t="s">
        <v>4097</v>
      </c>
      <c r="B6115" t="s">
        <v>50</v>
      </c>
      <c r="C6115" t="s">
        <v>3104</v>
      </c>
      <c r="D6115" t="s">
        <v>54</v>
      </c>
      <c r="E6115" s="103">
        <v>79456.828049388248</v>
      </c>
      <c r="F6115" s="103">
        <v>678218</v>
      </c>
      <c r="G6115" s="103">
        <v>7</v>
      </c>
      <c r="H6115" t="s">
        <v>54</v>
      </c>
      <c r="I6115" s="103"/>
    </row>
    <row r="6116" spans="1:9" x14ac:dyDescent="0.3">
      <c r="A6116" t="s">
        <v>4098</v>
      </c>
      <c r="B6116" t="s">
        <v>51</v>
      </c>
      <c r="C6116" t="s">
        <v>3104</v>
      </c>
      <c r="D6116" t="s">
        <v>40</v>
      </c>
      <c r="E6116" s="103">
        <v>0.32630586518533117</v>
      </c>
      <c r="F6116" s="103">
        <v>678218</v>
      </c>
      <c r="G6116" s="103">
        <v>7</v>
      </c>
      <c r="H6116" t="s">
        <v>1078</v>
      </c>
      <c r="I6116" s="103"/>
    </row>
    <row r="6117" spans="1:9" x14ac:dyDescent="0.3">
      <c r="A6117" t="s">
        <v>6885</v>
      </c>
      <c r="B6117" t="s">
        <v>51</v>
      </c>
      <c r="C6117" t="s">
        <v>3104</v>
      </c>
      <c r="D6117" t="s">
        <v>5064</v>
      </c>
      <c r="E6117" s="103">
        <v>0.33691882887916941</v>
      </c>
      <c r="F6117" s="103">
        <v>678218</v>
      </c>
      <c r="G6117" s="103">
        <v>7</v>
      </c>
      <c r="H6117" t="s">
        <v>1078</v>
      </c>
      <c r="I6117" s="103"/>
    </row>
    <row r="6118" spans="1:9" x14ac:dyDescent="0.3">
      <c r="A6118" t="s">
        <v>6886</v>
      </c>
      <c r="B6118" t="s">
        <v>51</v>
      </c>
      <c r="C6118" t="s">
        <v>3104</v>
      </c>
      <c r="D6118" t="s">
        <v>5065</v>
      </c>
      <c r="E6118" s="103">
        <v>0.32630586518533117</v>
      </c>
      <c r="F6118" s="103">
        <v>678218</v>
      </c>
      <c r="G6118" s="103">
        <v>7</v>
      </c>
      <c r="H6118" t="s">
        <v>1078</v>
      </c>
      <c r="I6118" s="103"/>
    </row>
    <row r="6119" spans="1:9" x14ac:dyDescent="0.3">
      <c r="A6119" t="s">
        <v>6887</v>
      </c>
      <c r="B6119" t="s">
        <v>51</v>
      </c>
      <c r="C6119" t="s">
        <v>3104</v>
      </c>
      <c r="D6119" t="s">
        <v>5066</v>
      </c>
      <c r="E6119" s="103">
        <v>0.33658524228064607</v>
      </c>
      <c r="F6119" s="103">
        <v>678218</v>
      </c>
      <c r="G6119" s="103">
        <v>7</v>
      </c>
      <c r="H6119" t="s">
        <v>1078</v>
      </c>
      <c r="I6119" s="103"/>
    </row>
    <row r="6120" spans="1:9" x14ac:dyDescent="0.3">
      <c r="A6120" t="s">
        <v>4099</v>
      </c>
      <c r="B6120" t="s">
        <v>51</v>
      </c>
      <c r="C6120" t="s">
        <v>3104</v>
      </c>
      <c r="D6120" t="s">
        <v>42</v>
      </c>
      <c r="E6120" s="103">
        <v>0.33364776456901463</v>
      </c>
      <c r="F6120" s="103">
        <v>678218</v>
      </c>
      <c r="G6120" s="103">
        <v>7</v>
      </c>
      <c r="H6120" t="s">
        <v>1078</v>
      </c>
      <c r="I6120" s="103"/>
    </row>
    <row r="6121" spans="1:9" x14ac:dyDescent="0.3">
      <c r="A6121" t="s">
        <v>4100</v>
      </c>
      <c r="B6121" t="s">
        <v>51</v>
      </c>
      <c r="C6121" t="s">
        <v>3104</v>
      </c>
      <c r="D6121" t="s">
        <v>1763</v>
      </c>
      <c r="E6121" s="103">
        <v>0.35026928580961258</v>
      </c>
      <c r="F6121" s="103">
        <v>678218</v>
      </c>
      <c r="G6121" s="103">
        <v>7</v>
      </c>
      <c r="H6121" t="s">
        <v>1078</v>
      </c>
      <c r="I6121" s="103"/>
    </row>
    <row r="6122" spans="1:9" x14ac:dyDescent="0.3">
      <c r="A6122" t="s">
        <v>4101</v>
      </c>
      <c r="B6122" t="s">
        <v>51</v>
      </c>
      <c r="C6122" t="s">
        <v>3104</v>
      </c>
      <c r="D6122" t="s">
        <v>1764</v>
      </c>
      <c r="E6122" s="103">
        <v>0.18181093998971942</v>
      </c>
      <c r="F6122" s="103">
        <v>678218</v>
      </c>
      <c r="G6122" s="103">
        <v>7</v>
      </c>
      <c r="H6122" t="s">
        <v>1078</v>
      </c>
      <c r="I6122" s="103"/>
    </row>
    <row r="6123" spans="1:9" x14ac:dyDescent="0.3">
      <c r="A6123" t="s">
        <v>4102</v>
      </c>
      <c r="B6123" t="s">
        <v>51</v>
      </c>
      <c r="C6123" t="s">
        <v>3104</v>
      </c>
      <c r="D6123" t="s">
        <v>340</v>
      </c>
      <c r="E6123" s="103">
        <v>0.33151782495205651</v>
      </c>
      <c r="F6123" s="103">
        <v>678218</v>
      </c>
      <c r="G6123" s="103">
        <v>7</v>
      </c>
      <c r="H6123" t="s">
        <v>1078</v>
      </c>
      <c r="I6123" s="103"/>
    </row>
    <row r="6124" spans="1:9" x14ac:dyDescent="0.3">
      <c r="A6124" t="s">
        <v>4103</v>
      </c>
      <c r="B6124" t="s">
        <v>51</v>
      </c>
      <c r="C6124" t="s">
        <v>3104</v>
      </c>
      <c r="D6124" t="s">
        <v>777</v>
      </c>
      <c r="E6124" s="103">
        <v>0.66231806109774571</v>
      </c>
      <c r="F6124" s="103">
        <v>678218</v>
      </c>
      <c r="G6124" s="103">
        <v>7</v>
      </c>
      <c r="H6124" t="s">
        <v>1078</v>
      </c>
      <c r="I6124" s="103"/>
    </row>
    <row r="6125" spans="1:9" x14ac:dyDescent="0.3">
      <c r="A6125" t="s">
        <v>4104</v>
      </c>
      <c r="B6125" t="s">
        <v>51</v>
      </c>
      <c r="C6125" t="s">
        <v>3104</v>
      </c>
      <c r="D6125" t="s">
        <v>776</v>
      </c>
      <c r="E6125" s="103">
        <v>1.6826825466819662</v>
      </c>
      <c r="F6125" s="103">
        <v>678218</v>
      </c>
      <c r="G6125" s="103">
        <v>7</v>
      </c>
      <c r="H6125" t="s">
        <v>1078</v>
      </c>
      <c r="I6125" s="103"/>
    </row>
    <row r="6126" spans="1:9" x14ac:dyDescent="0.3">
      <c r="A6126" t="s">
        <v>4105</v>
      </c>
      <c r="B6126" t="s">
        <v>47</v>
      </c>
      <c r="C6126" t="s">
        <v>3106</v>
      </c>
      <c r="D6126" t="s">
        <v>54</v>
      </c>
      <c r="E6126" s="103">
        <v>41894</v>
      </c>
      <c r="F6126" s="103">
        <v>678218</v>
      </c>
      <c r="G6126" s="103">
        <v>7</v>
      </c>
      <c r="H6126" t="s">
        <v>54</v>
      </c>
      <c r="I6126" s="103"/>
    </row>
    <row r="6127" spans="1:9" x14ac:dyDescent="0.3">
      <c r="A6127" t="s">
        <v>4106</v>
      </c>
      <c r="B6127" t="s">
        <v>48</v>
      </c>
      <c r="C6127" t="s">
        <v>3106</v>
      </c>
      <c r="D6127" t="s">
        <v>54</v>
      </c>
      <c r="E6127" s="103">
        <v>65442926261.1875</v>
      </c>
      <c r="F6127" s="103">
        <v>678218</v>
      </c>
      <c r="G6127" s="103">
        <v>7</v>
      </c>
      <c r="H6127" t="s">
        <v>54</v>
      </c>
      <c r="I6127" s="103"/>
    </row>
    <row r="6128" spans="1:9" x14ac:dyDescent="0.3">
      <c r="A6128" t="s">
        <v>4107</v>
      </c>
      <c r="B6128" t="s">
        <v>49</v>
      </c>
      <c r="C6128" t="s">
        <v>3106</v>
      </c>
      <c r="D6128" t="s">
        <v>54</v>
      </c>
      <c r="E6128" s="103">
        <v>6.1770699096750599E-2</v>
      </c>
      <c r="F6128" s="103">
        <v>678218</v>
      </c>
      <c r="G6128" s="103">
        <v>7</v>
      </c>
      <c r="H6128" t="s">
        <v>54</v>
      </c>
      <c r="I6128" s="103"/>
    </row>
    <row r="6129" spans="1:9" x14ac:dyDescent="0.3">
      <c r="A6129" t="s">
        <v>4108</v>
      </c>
      <c r="B6129" t="s">
        <v>50</v>
      </c>
      <c r="C6129" t="s">
        <v>3106</v>
      </c>
      <c r="D6129" t="s">
        <v>54</v>
      </c>
      <c r="E6129" s="103">
        <v>96492.464460081421</v>
      </c>
      <c r="F6129" s="103">
        <v>678218</v>
      </c>
      <c r="G6129" s="103">
        <v>7</v>
      </c>
      <c r="H6129" t="s">
        <v>54</v>
      </c>
      <c r="I6129" s="103"/>
    </row>
    <row r="6130" spans="1:9" x14ac:dyDescent="0.3">
      <c r="A6130" t="s">
        <v>4109</v>
      </c>
      <c r="B6130" t="s">
        <v>51</v>
      </c>
      <c r="C6130" t="s">
        <v>3106</v>
      </c>
      <c r="D6130" t="s">
        <v>40</v>
      </c>
      <c r="E6130" s="103">
        <v>1.3070540852243757</v>
      </c>
      <c r="F6130" s="103">
        <v>678218</v>
      </c>
      <c r="G6130" s="103">
        <v>7</v>
      </c>
      <c r="H6130" t="s">
        <v>1078</v>
      </c>
      <c r="I6130" s="103"/>
    </row>
    <row r="6131" spans="1:9" x14ac:dyDescent="0.3">
      <c r="A6131" t="s">
        <v>6888</v>
      </c>
      <c r="B6131" t="s">
        <v>51</v>
      </c>
      <c r="C6131" t="s">
        <v>3106</v>
      </c>
      <c r="D6131" t="s">
        <v>5064</v>
      </c>
      <c r="E6131" s="103">
        <v>1.3528191059776322</v>
      </c>
      <c r="F6131" s="103">
        <v>678218</v>
      </c>
      <c r="G6131" s="103">
        <v>7</v>
      </c>
      <c r="H6131" t="s">
        <v>1078</v>
      </c>
      <c r="I6131" s="103"/>
    </row>
    <row r="6132" spans="1:9" x14ac:dyDescent="0.3">
      <c r="A6132" t="s">
        <v>6889</v>
      </c>
      <c r="B6132" t="s">
        <v>51</v>
      </c>
      <c r="C6132" t="s">
        <v>3106</v>
      </c>
      <c r="D6132" t="s">
        <v>5065</v>
      </c>
      <c r="E6132" s="103">
        <v>1.3070540852243757</v>
      </c>
      <c r="F6132" s="103">
        <v>678218</v>
      </c>
      <c r="G6132" s="103">
        <v>7</v>
      </c>
      <c r="H6132" t="s">
        <v>1078</v>
      </c>
      <c r="I6132" s="103"/>
    </row>
    <row r="6133" spans="1:9" x14ac:dyDescent="0.3">
      <c r="A6133" t="s">
        <v>6890</v>
      </c>
      <c r="B6133" t="s">
        <v>51</v>
      </c>
      <c r="C6133" t="s">
        <v>3106</v>
      </c>
      <c r="D6133" t="s">
        <v>5066</v>
      </c>
      <c r="E6133" s="103">
        <v>1.3495290649087492</v>
      </c>
      <c r="F6133" s="103">
        <v>678218</v>
      </c>
      <c r="G6133" s="103">
        <v>7</v>
      </c>
      <c r="H6133" t="s">
        <v>1078</v>
      </c>
      <c r="I6133" s="103"/>
    </row>
    <row r="6134" spans="1:9" x14ac:dyDescent="0.3">
      <c r="A6134" t="s">
        <v>4110</v>
      </c>
      <c r="B6134" t="s">
        <v>51</v>
      </c>
      <c r="C6134" t="s">
        <v>3106</v>
      </c>
      <c r="D6134" t="s">
        <v>42</v>
      </c>
      <c r="E6134" s="103">
        <v>1.3491304611551094</v>
      </c>
      <c r="F6134" s="103">
        <v>678218</v>
      </c>
      <c r="G6134" s="103">
        <v>7</v>
      </c>
      <c r="H6134" t="s">
        <v>1078</v>
      </c>
      <c r="I6134" s="103"/>
    </row>
    <row r="6135" spans="1:9" x14ac:dyDescent="0.3">
      <c r="A6135" t="s">
        <v>4111</v>
      </c>
      <c r="B6135" t="s">
        <v>51</v>
      </c>
      <c r="C6135" t="s">
        <v>3106</v>
      </c>
      <c r="D6135" t="s">
        <v>1763</v>
      </c>
      <c r="E6135" s="103">
        <v>1.3990724914801791</v>
      </c>
      <c r="F6135" s="103">
        <v>678218</v>
      </c>
      <c r="G6135" s="103">
        <v>7</v>
      </c>
      <c r="H6135" t="s">
        <v>1078</v>
      </c>
      <c r="I6135" s="103"/>
    </row>
    <row r="6136" spans="1:9" x14ac:dyDescent="0.3">
      <c r="A6136" t="s">
        <v>4112</v>
      </c>
      <c r="B6136" t="s">
        <v>51</v>
      </c>
      <c r="C6136" t="s">
        <v>3106</v>
      </c>
      <c r="D6136" t="s">
        <v>1764</v>
      </c>
      <c r="E6136" s="103">
        <v>0.47215228559789052</v>
      </c>
      <c r="F6136" s="103">
        <v>678218</v>
      </c>
      <c r="G6136" s="103">
        <v>7</v>
      </c>
      <c r="H6136" t="s">
        <v>1078</v>
      </c>
      <c r="I6136" s="103"/>
    </row>
    <row r="6137" spans="1:9" x14ac:dyDescent="0.3">
      <c r="A6137" t="s">
        <v>4113</v>
      </c>
      <c r="B6137" t="s">
        <v>51</v>
      </c>
      <c r="C6137" t="s">
        <v>3106</v>
      </c>
      <c r="D6137" t="s">
        <v>340</v>
      </c>
      <c r="E6137" s="103">
        <v>1.3424030969787231</v>
      </c>
      <c r="F6137" s="103">
        <v>678218</v>
      </c>
      <c r="G6137" s="103">
        <v>7</v>
      </c>
      <c r="H6137" t="s">
        <v>1078</v>
      </c>
      <c r="I6137" s="103"/>
    </row>
    <row r="6138" spans="1:9" x14ac:dyDescent="0.3">
      <c r="A6138" t="s">
        <v>4114</v>
      </c>
      <c r="B6138" t="s">
        <v>51</v>
      </c>
      <c r="C6138" t="s">
        <v>3106</v>
      </c>
      <c r="D6138" t="s">
        <v>777</v>
      </c>
      <c r="E6138" s="103">
        <v>2.5631529733595508</v>
      </c>
      <c r="F6138" s="103">
        <v>678218</v>
      </c>
      <c r="G6138" s="103">
        <v>7</v>
      </c>
      <c r="H6138" t="s">
        <v>1078</v>
      </c>
      <c r="I6138" s="103"/>
    </row>
    <row r="6139" spans="1:9" x14ac:dyDescent="0.3">
      <c r="A6139" t="s">
        <v>4115</v>
      </c>
      <c r="B6139" t="s">
        <v>51</v>
      </c>
      <c r="C6139" t="s">
        <v>3106</v>
      </c>
      <c r="D6139" t="s">
        <v>776</v>
      </c>
      <c r="E6139" s="103">
        <v>6.6978795968342695</v>
      </c>
      <c r="F6139" s="103">
        <v>678218</v>
      </c>
      <c r="G6139" s="103">
        <v>7</v>
      </c>
      <c r="H6139" t="s">
        <v>1078</v>
      </c>
      <c r="I6139" s="103"/>
    </row>
    <row r="6140" spans="1:9" x14ac:dyDescent="0.3">
      <c r="A6140" t="s">
        <v>4116</v>
      </c>
      <c r="B6140" t="s">
        <v>47</v>
      </c>
      <c r="C6140" t="s">
        <v>3109</v>
      </c>
      <c r="D6140" t="s">
        <v>54</v>
      </c>
      <c r="E6140" s="103">
        <v>219515</v>
      </c>
      <c r="F6140" s="103">
        <v>678218</v>
      </c>
      <c r="G6140" s="103">
        <v>7</v>
      </c>
      <c r="H6140" t="s">
        <v>54</v>
      </c>
      <c r="I6140" s="103"/>
    </row>
    <row r="6141" spans="1:9" x14ac:dyDescent="0.3">
      <c r="A6141" t="s">
        <v>4117</v>
      </c>
      <c r="B6141" t="s">
        <v>48</v>
      </c>
      <c r="C6141" t="s">
        <v>3109</v>
      </c>
      <c r="D6141" t="s">
        <v>54</v>
      </c>
      <c r="E6141" s="103">
        <v>1267281455.0490112</v>
      </c>
      <c r="F6141" s="103">
        <v>678218</v>
      </c>
      <c r="G6141" s="103">
        <v>7</v>
      </c>
      <c r="H6141" t="s">
        <v>54</v>
      </c>
      <c r="I6141" s="103"/>
    </row>
    <row r="6142" spans="1:9" x14ac:dyDescent="0.3">
      <c r="A6142" t="s">
        <v>4118</v>
      </c>
      <c r="B6142" t="s">
        <v>49</v>
      </c>
      <c r="C6142" t="s">
        <v>3109</v>
      </c>
      <c r="D6142" t="s">
        <v>54</v>
      </c>
      <c r="E6142" s="103">
        <v>0.32366436750425381</v>
      </c>
      <c r="F6142" s="103">
        <v>678218</v>
      </c>
      <c r="G6142" s="103">
        <v>7</v>
      </c>
      <c r="H6142" t="s">
        <v>54</v>
      </c>
      <c r="I6142" s="103"/>
    </row>
    <row r="6143" spans="1:9" x14ac:dyDescent="0.3">
      <c r="A6143" t="s">
        <v>4119</v>
      </c>
      <c r="B6143" t="s">
        <v>50</v>
      </c>
      <c r="C6143" t="s">
        <v>3109</v>
      </c>
      <c r="D6143" t="s">
        <v>54</v>
      </c>
      <c r="E6143" s="103">
        <v>1868.5458879726154</v>
      </c>
      <c r="F6143" s="103">
        <v>678218</v>
      </c>
      <c r="G6143" s="103">
        <v>7</v>
      </c>
      <c r="H6143" t="s">
        <v>54</v>
      </c>
      <c r="I6143" s="103"/>
    </row>
    <row r="6144" spans="1:9" x14ac:dyDescent="0.3">
      <c r="A6144" t="s">
        <v>4120</v>
      </c>
      <c r="B6144" t="s">
        <v>51</v>
      </c>
      <c r="C6144" t="s">
        <v>3109</v>
      </c>
      <c r="D6144" t="s">
        <v>40</v>
      </c>
      <c r="E6144" s="103">
        <v>4.8985978181641009E-3</v>
      </c>
      <c r="F6144" s="103">
        <v>678218</v>
      </c>
      <c r="G6144" s="103">
        <v>7</v>
      </c>
      <c r="H6144" t="s">
        <v>1078</v>
      </c>
      <c r="I6144" s="103"/>
    </row>
    <row r="6145" spans="1:9" x14ac:dyDescent="0.3">
      <c r="A6145" t="s">
        <v>6891</v>
      </c>
      <c r="B6145" t="s">
        <v>51</v>
      </c>
      <c r="C6145" t="s">
        <v>3109</v>
      </c>
      <c r="D6145" t="s">
        <v>5064</v>
      </c>
      <c r="E6145" s="103">
        <v>5.0943530229131829E-3</v>
      </c>
      <c r="F6145" s="103">
        <v>678218</v>
      </c>
      <c r="G6145" s="103">
        <v>7</v>
      </c>
      <c r="H6145" t="s">
        <v>1078</v>
      </c>
      <c r="I6145" s="103"/>
    </row>
    <row r="6146" spans="1:9" x14ac:dyDescent="0.3">
      <c r="A6146" t="s">
        <v>6892</v>
      </c>
      <c r="B6146" t="s">
        <v>51</v>
      </c>
      <c r="C6146" t="s">
        <v>3109</v>
      </c>
      <c r="D6146" t="s">
        <v>5065</v>
      </c>
      <c r="E6146" s="103">
        <v>4.8985978181641009E-3</v>
      </c>
      <c r="F6146" s="103">
        <v>678218</v>
      </c>
      <c r="G6146" s="103">
        <v>7</v>
      </c>
      <c r="H6146" t="s">
        <v>1078</v>
      </c>
      <c r="I6146" s="103"/>
    </row>
    <row r="6147" spans="1:9" x14ac:dyDescent="0.3">
      <c r="A6147" t="s">
        <v>6893</v>
      </c>
      <c r="B6147" t="s">
        <v>51</v>
      </c>
      <c r="C6147" t="s">
        <v>3109</v>
      </c>
      <c r="D6147" t="s">
        <v>5066</v>
      </c>
      <c r="E6147" s="103">
        <v>5.0889618996964661E-3</v>
      </c>
      <c r="F6147" s="103">
        <v>678218</v>
      </c>
      <c r="G6147" s="103">
        <v>7</v>
      </c>
      <c r="H6147" t="s">
        <v>1078</v>
      </c>
      <c r="I6147" s="103"/>
    </row>
    <row r="6148" spans="1:9" x14ac:dyDescent="0.3">
      <c r="A6148" t="s">
        <v>4121</v>
      </c>
      <c r="B6148" t="s">
        <v>51</v>
      </c>
      <c r="C6148" t="s">
        <v>3109</v>
      </c>
      <c r="D6148" t="s">
        <v>42</v>
      </c>
      <c r="E6148" s="103">
        <v>5.0060166672304743E-3</v>
      </c>
      <c r="F6148" s="103">
        <v>678218</v>
      </c>
      <c r="G6148" s="103">
        <v>7</v>
      </c>
      <c r="H6148" t="s">
        <v>1078</v>
      </c>
      <c r="I6148" s="103"/>
    </row>
    <row r="6149" spans="1:9" x14ac:dyDescent="0.3">
      <c r="A6149" t="s">
        <v>4122</v>
      </c>
      <c r="B6149" t="s">
        <v>51</v>
      </c>
      <c r="C6149" t="s">
        <v>3109</v>
      </c>
      <c r="D6149" t="s">
        <v>1763</v>
      </c>
      <c r="E6149" s="103">
        <v>5.2375275139620965E-3</v>
      </c>
      <c r="F6149" s="103">
        <v>678218</v>
      </c>
      <c r="G6149" s="103">
        <v>7</v>
      </c>
      <c r="H6149" t="s">
        <v>1078</v>
      </c>
      <c r="I6149" s="103"/>
    </row>
    <row r="6150" spans="1:9" x14ac:dyDescent="0.3">
      <c r="A6150" t="s">
        <v>4123</v>
      </c>
      <c r="B6150" t="s">
        <v>51</v>
      </c>
      <c r="C6150" t="s">
        <v>3109</v>
      </c>
      <c r="D6150" t="s">
        <v>1764</v>
      </c>
      <c r="E6150" s="103">
        <v>2.7842991183986763E-3</v>
      </c>
      <c r="F6150" s="103">
        <v>678218</v>
      </c>
      <c r="G6150" s="103">
        <v>7</v>
      </c>
      <c r="H6150" t="s">
        <v>1078</v>
      </c>
      <c r="I6150" s="103"/>
    </row>
    <row r="6151" spans="1:9" x14ac:dyDescent="0.3">
      <c r="A6151" t="s">
        <v>4124</v>
      </c>
      <c r="B6151" t="s">
        <v>51</v>
      </c>
      <c r="C6151" t="s">
        <v>3109</v>
      </c>
      <c r="D6151" t="s">
        <v>340</v>
      </c>
      <c r="E6151" s="103">
        <v>4.999610342693468E-3</v>
      </c>
      <c r="F6151" s="103">
        <v>678218</v>
      </c>
      <c r="G6151" s="103">
        <v>7</v>
      </c>
      <c r="H6151" t="s">
        <v>1078</v>
      </c>
      <c r="I6151" s="103"/>
    </row>
    <row r="6152" spans="1:9" x14ac:dyDescent="0.3">
      <c r="A6152" t="s">
        <v>4125</v>
      </c>
      <c r="B6152" t="s">
        <v>51</v>
      </c>
      <c r="C6152" t="s">
        <v>3109</v>
      </c>
      <c r="D6152" t="s">
        <v>777</v>
      </c>
      <c r="E6152" s="103">
        <v>1.0466035959836327E-2</v>
      </c>
      <c r="F6152" s="103">
        <v>678218</v>
      </c>
      <c r="G6152" s="103">
        <v>7</v>
      </c>
      <c r="H6152" t="s">
        <v>1078</v>
      </c>
      <c r="I6152" s="103"/>
    </row>
    <row r="6153" spans="1:9" x14ac:dyDescent="0.3">
      <c r="A6153" t="s">
        <v>4126</v>
      </c>
      <c r="B6153" t="s">
        <v>51</v>
      </c>
      <c r="C6153" t="s">
        <v>3109</v>
      </c>
      <c r="D6153" t="s">
        <v>776</v>
      </c>
      <c r="E6153" s="103">
        <v>2.5369018018931783E-2</v>
      </c>
      <c r="F6153" s="103">
        <v>678218</v>
      </c>
      <c r="G6153" s="103">
        <v>7</v>
      </c>
      <c r="H6153" t="s">
        <v>1078</v>
      </c>
      <c r="I6153" s="103"/>
    </row>
    <row r="6154" spans="1:9" x14ac:dyDescent="0.3">
      <c r="A6154" t="s">
        <v>4127</v>
      </c>
      <c r="B6154" t="s">
        <v>47</v>
      </c>
      <c r="C6154" t="s">
        <v>3111</v>
      </c>
      <c r="D6154" t="s">
        <v>54</v>
      </c>
      <c r="E6154" s="103">
        <v>356167</v>
      </c>
      <c r="F6154" s="103">
        <v>678218</v>
      </c>
      <c r="G6154" s="103">
        <v>7</v>
      </c>
      <c r="H6154" t="s">
        <v>54</v>
      </c>
      <c r="I6154" s="103"/>
    </row>
    <row r="6155" spans="1:9" x14ac:dyDescent="0.3">
      <c r="A6155" t="s">
        <v>4128</v>
      </c>
      <c r="B6155" t="s">
        <v>48</v>
      </c>
      <c r="C6155" t="s">
        <v>3111</v>
      </c>
      <c r="D6155" t="s">
        <v>54</v>
      </c>
      <c r="E6155" s="103">
        <v>2761871204.9848633</v>
      </c>
      <c r="F6155" s="103">
        <v>678218</v>
      </c>
      <c r="G6155" s="103">
        <v>7</v>
      </c>
      <c r="H6155" t="s">
        <v>54</v>
      </c>
      <c r="I6155" s="103"/>
    </row>
    <row r="6156" spans="1:9" x14ac:dyDescent="0.3">
      <c r="A6156" t="s">
        <v>4129</v>
      </c>
      <c r="B6156" t="s">
        <v>49</v>
      </c>
      <c r="C6156" t="s">
        <v>3111</v>
      </c>
      <c r="D6156" t="s">
        <v>54</v>
      </c>
      <c r="E6156" s="103">
        <v>0.52515120506975632</v>
      </c>
      <c r="F6156" s="103">
        <v>678218</v>
      </c>
      <c r="G6156" s="103">
        <v>7</v>
      </c>
      <c r="H6156" t="s">
        <v>54</v>
      </c>
      <c r="I6156" s="103"/>
    </row>
    <row r="6157" spans="1:9" x14ac:dyDescent="0.3">
      <c r="A6157" t="s">
        <v>4130</v>
      </c>
      <c r="B6157" t="s">
        <v>50</v>
      </c>
      <c r="C6157" t="s">
        <v>3111</v>
      </c>
      <c r="D6157" t="s">
        <v>54</v>
      </c>
      <c r="E6157" s="103">
        <v>4072.2469839857736</v>
      </c>
      <c r="F6157" s="103">
        <v>678218</v>
      </c>
      <c r="G6157" s="103">
        <v>7</v>
      </c>
      <c r="H6157" t="s">
        <v>54</v>
      </c>
      <c r="I6157" s="103"/>
    </row>
    <row r="6158" spans="1:9" x14ac:dyDescent="0.3">
      <c r="A6158" t="s">
        <v>4131</v>
      </c>
      <c r="B6158" t="s">
        <v>51</v>
      </c>
      <c r="C6158" t="s">
        <v>3111</v>
      </c>
      <c r="D6158" t="s">
        <v>40</v>
      </c>
      <c r="E6158" s="103">
        <v>6.5396187461189224E-3</v>
      </c>
      <c r="F6158" s="103">
        <v>678218</v>
      </c>
      <c r="G6158" s="103">
        <v>7</v>
      </c>
      <c r="H6158" t="s">
        <v>1078</v>
      </c>
      <c r="I6158" s="103"/>
    </row>
    <row r="6159" spans="1:9" x14ac:dyDescent="0.3">
      <c r="A6159" t="s">
        <v>6894</v>
      </c>
      <c r="B6159" t="s">
        <v>51</v>
      </c>
      <c r="C6159" t="s">
        <v>3111</v>
      </c>
      <c r="D6159" t="s">
        <v>5064</v>
      </c>
      <c r="E6159" s="103">
        <v>6.7635905009259395E-3</v>
      </c>
      <c r="F6159" s="103">
        <v>678218</v>
      </c>
      <c r="G6159" s="103">
        <v>7</v>
      </c>
      <c r="H6159" t="s">
        <v>1078</v>
      </c>
      <c r="I6159" s="103"/>
    </row>
    <row r="6160" spans="1:9" x14ac:dyDescent="0.3">
      <c r="A6160" t="s">
        <v>6895</v>
      </c>
      <c r="B6160" t="s">
        <v>51</v>
      </c>
      <c r="C6160" t="s">
        <v>3111</v>
      </c>
      <c r="D6160" t="s">
        <v>5065</v>
      </c>
      <c r="E6160" s="103">
        <v>6.5396187461189224E-3</v>
      </c>
      <c r="F6160" s="103">
        <v>678218</v>
      </c>
      <c r="G6160" s="103">
        <v>7</v>
      </c>
      <c r="H6160" t="s">
        <v>1078</v>
      </c>
      <c r="I6160" s="103"/>
    </row>
    <row r="6161" spans="1:9" x14ac:dyDescent="0.3">
      <c r="A6161" t="s">
        <v>6896</v>
      </c>
      <c r="B6161" t="s">
        <v>51</v>
      </c>
      <c r="C6161" t="s">
        <v>3111</v>
      </c>
      <c r="D6161" t="s">
        <v>5066</v>
      </c>
      <c r="E6161" s="103">
        <v>6.7570164795321607E-3</v>
      </c>
      <c r="F6161" s="103">
        <v>678218</v>
      </c>
      <c r="G6161" s="103">
        <v>7</v>
      </c>
      <c r="H6161" t="s">
        <v>1078</v>
      </c>
      <c r="I6161" s="103"/>
    </row>
    <row r="6162" spans="1:9" x14ac:dyDescent="0.3">
      <c r="A6162" t="s">
        <v>4132</v>
      </c>
      <c r="B6162" t="s">
        <v>51</v>
      </c>
      <c r="C6162" t="s">
        <v>3111</v>
      </c>
      <c r="D6162" t="s">
        <v>42</v>
      </c>
      <c r="E6162" s="103">
        <v>6.6766518627315629E-3</v>
      </c>
      <c r="F6162" s="103">
        <v>678218</v>
      </c>
      <c r="G6162" s="103">
        <v>7</v>
      </c>
      <c r="H6162" t="s">
        <v>1078</v>
      </c>
      <c r="I6162" s="103"/>
    </row>
    <row r="6163" spans="1:9" x14ac:dyDescent="0.3">
      <c r="A6163" t="s">
        <v>4133</v>
      </c>
      <c r="B6163" t="s">
        <v>51</v>
      </c>
      <c r="C6163" t="s">
        <v>3111</v>
      </c>
      <c r="D6163" t="s">
        <v>1763</v>
      </c>
      <c r="E6163" s="103">
        <v>6.9933725850971689E-3</v>
      </c>
      <c r="F6163" s="103">
        <v>678218</v>
      </c>
      <c r="G6163" s="103">
        <v>7</v>
      </c>
      <c r="H6163" t="s">
        <v>1078</v>
      </c>
      <c r="I6163" s="103"/>
    </row>
    <row r="6164" spans="1:9" x14ac:dyDescent="0.3">
      <c r="A6164" t="s">
        <v>4134</v>
      </c>
      <c r="B6164" t="s">
        <v>51</v>
      </c>
      <c r="C6164" t="s">
        <v>3111</v>
      </c>
      <c r="D6164" t="s">
        <v>1764</v>
      </c>
      <c r="E6164" s="103">
        <v>3.755846081174448E-3</v>
      </c>
      <c r="F6164" s="103">
        <v>678218</v>
      </c>
      <c r="G6164" s="103">
        <v>7</v>
      </c>
      <c r="H6164" t="s">
        <v>1078</v>
      </c>
      <c r="I6164" s="103"/>
    </row>
    <row r="6165" spans="1:9" x14ac:dyDescent="0.3">
      <c r="A6165" t="s">
        <v>4135</v>
      </c>
      <c r="B6165" t="s">
        <v>51</v>
      </c>
      <c r="C6165" t="s">
        <v>3111</v>
      </c>
      <c r="D6165" t="s">
        <v>340</v>
      </c>
      <c r="E6165" s="103">
        <v>6.5886915569845009E-3</v>
      </c>
      <c r="F6165" s="103">
        <v>678218</v>
      </c>
      <c r="G6165" s="103">
        <v>7</v>
      </c>
      <c r="H6165" t="s">
        <v>1078</v>
      </c>
      <c r="I6165" s="103"/>
    </row>
    <row r="6166" spans="1:9" x14ac:dyDescent="0.3">
      <c r="A6166" t="s">
        <v>4136</v>
      </c>
      <c r="B6166" t="s">
        <v>51</v>
      </c>
      <c r="C6166" t="s">
        <v>3111</v>
      </c>
      <c r="D6166" t="s">
        <v>777</v>
      </c>
      <c r="E6166" s="103">
        <v>1.3518069898238311E-2</v>
      </c>
      <c r="F6166" s="103">
        <v>678218</v>
      </c>
      <c r="G6166" s="103">
        <v>7</v>
      </c>
      <c r="H6166" t="s">
        <v>1078</v>
      </c>
      <c r="I6166" s="103"/>
    </row>
    <row r="6167" spans="1:9" x14ac:dyDescent="0.3">
      <c r="A6167" t="s">
        <v>4137</v>
      </c>
      <c r="B6167" t="s">
        <v>51</v>
      </c>
      <c r="C6167" t="s">
        <v>3111</v>
      </c>
      <c r="D6167" t="s">
        <v>776</v>
      </c>
      <c r="E6167" s="103">
        <v>3.3741091670168366E-2</v>
      </c>
      <c r="F6167" s="103">
        <v>678218</v>
      </c>
      <c r="G6167" s="103">
        <v>7</v>
      </c>
      <c r="H6167" t="s">
        <v>1078</v>
      </c>
      <c r="I6167" s="103"/>
    </row>
    <row r="6168" spans="1:9" x14ac:dyDescent="0.3">
      <c r="A6168" t="s">
        <v>254</v>
      </c>
      <c r="B6168" t="s">
        <v>49</v>
      </c>
      <c r="C6168" t="s">
        <v>40</v>
      </c>
      <c r="D6168" t="s">
        <v>54</v>
      </c>
      <c r="E6168" s="103">
        <v>1</v>
      </c>
      <c r="F6168" s="103">
        <v>678218</v>
      </c>
      <c r="G6168" s="103">
        <v>7</v>
      </c>
      <c r="H6168" t="s">
        <v>54</v>
      </c>
      <c r="I6168" s="103"/>
    </row>
    <row r="6169" spans="1:9" x14ac:dyDescent="0.3">
      <c r="A6169" t="s">
        <v>255</v>
      </c>
      <c r="B6169" t="s">
        <v>50</v>
      </c>
      <c r="C6169" t="s">
        <v>40</v>
      </c>
      <c r="D6169" t="s">
        <v>54</v>
      </c>
      <c r="E6169" s="103">
        <v>1204148.5762575646</v>
      </c>
      <c r="F6169" s="103">
        <v>678218</v>
      </c>
      <c r="G6169" s="103">
        <v>7</v>
      </c>
      <c r="H6169" t="s">
        <v>54</v>
      </c>
      <c r="I6169" s="103"/>
    </row>
    <row r="6170" spans="1:9" x14ac:dyDescent="0.3">
      <c r="A6170" t="s">
        <v>1451</v>
      </c>
      <c r="B6170" t="s">
        <v>51</v>
      </c>
      <c r="C6170" t="s">
        <v>40</v>
      </c>
      <c r="D6170" t="s">
        <v>40</v>
      </c>
      <c r="E6170" s="103">
        <v>1</v>
      </c>
      <c r="F6170" s="103">
        <v>678218</v>
      </c>
      <c r="G6170" s="103">
        <v>7</v>
      </c>
      <c r="H6170" t="s">
        <v>1078</v>
      </c>
      <c r="I6170" s="103"/>
    </row>
    <row r="6171" spans="1:9" x14ac:dyDescent="0.3">
      <c r="A6171" t="s">
        <v>6897</v>
      </c>
      <c r="B6171" t="s">
        <v>51</v>
      </c>
      <c r="C6171" t="s">
        <v>40</v>
      </c>
      <c r="D6171" t="s">
        <v>5064</v>
      </c>
      <c r="E6171" s="103">
        <v>1.035016092434369</v>
      </c>
      <c r="F6171" s="103">
        <v>678218</v>
      </c>
      <c r="G6171" s="103">
        <v>7</v>
      </c>
      <c r="H6171" t="s">
        <v>1078</v>
      </c>
      <c r="I6171" s="103"/>
    </row>
    <row r="6172" spans="1:9" x14ac:dyDescent="0.3">
      <c r="A6172" t="s">
        <v>6898</v>
      </c>
      <c r="B6172" t="s">
        <v>51</v>
      </c>
      <c r="C6172" t="s">
        <v>40</v>
      </c>
      <c r="D6172" t="s">
        <v>5065</v>
      </c>
      <c r="E6172" s="103">
        <v>1</v>
      </c>
      <c r="F6172" s="103">
        <v>678218</v>
      </c>
      <c r="G6172" s="103">
        <v>7</v>
      </c>
      <c r="H6172" t="s">
        <v>1078</v>
      </c>
      <c r="I6172" s="103"/>
    </row>
    <row r="6173" spans="1:9" x14ac:dyDescent="0.3">
      <c r="A6173" t="s">
        <v>6899</v>
      </c>
      <c r="B6173" t="s">
        <v>51</v>
      </c>
      <c r="C6173" t="s">
        <v>40</v>
      </c>
      <c r="D6173" t="s">
        <v>5066</v>
      </c>
      <c r="E6173" s="103">
        <v>1.0322157832843379</v>
      </c>
      <c r="F6173" s="103">
        <v>678218</v>
      </c>
      <c r="G6173" s="103">
        <v>7</v>
      </c>
      <c r="H6173" t="s">
        <v>1078</v>
      </c>
      <c r="I6173" s="103"/>
    </row>
    <row r="6174" spans="1:9" x14ac:dyDescent="0.3">
      <c r="A6174" t="s">
        <v>1452</v>
      </c>
      <c r="B6174" t="s">
        <v>51</v>
      </c>
      <c r="C6174" t="s">
        <v>40</v>
      </c>
      <c r="D6174" t="s">
        <v>42</v>
      </c>
      <c r="E6174" s="103">
        <v>1.0296943000924472</v>
      </c>
      <c r="F6174" s="103">
        <v>678218</v>
      </c>
      <c r="G6174" s="103">
        <v>7</v>
      </c>
      <c r="H6174" t="s">
        <v>1078</v>
      </c>
      <c r="I6174" s="103"/>
    </row>
    <row r="6175" spans="1:9" x14ac:dyDescent="0.3">
      <c r="A6175" t="s">
        <v>2395</v>
      </c>
      <c r="B6175" t="s">
        <v>51</v>
      </c>
      <c r="C6175" t="s">
        <v>40</v>
      </c>
      <c r="D6175" t="s">
        <v>1763</v>
      </c>
      <c r="E6175" s="103">
        <v>1.07907787119275</v>
      </c>
      <c r="F6175" s="103">
        <v>678218</v>
      </c>
      <c r="G6175" s="103">
        <v>7</v>
      </c>
      <c r="H6175" t="s">
        <v>1078</v>
      </c>
      <c r="I6175" s="103"/>
    </row>
    <row r="6176" spans="1:9" x14ac:dyDescent="0.3">
      <c r="A6176" t="s">
        <v>2396</v>
      </c>
      <c r="B6176" t="s">
        <v>51</v>
      </c>
      <c r="C6176" t="s">
        <v>40</v>
      </c>
      <c r="D6176" t="s">
        <v>1764</v>
      </c>
      <c r="E6176" s="103">
        <v>0.7005699617648623</v>
      </c>
      <c r="F6176" s="103">
        <v>678218</v>
      </c>
      <c r="G6176" s="103">
        <v>7</v>
      </c>
      <c r="H6176" t="s">
        <v>1078</v>
      </c>
      <c r="I6176" s="103"/>
    </row>
    <row r="6177" spans="1:9" x14ac:dyDescent="0.3">
      <c r="A6177" t="s">
        <v>1453</v>
      </c>
      <c r="B6177" t="s">
        <v>51</v>
      </c>
      <c r="C6177" t="s">
        <v>40</v>
      </c>
      <c r="D6177" t="s">
        <v>340</v>
      </c>
      <c r="E6177" s="103">
        <v>1.0133928437509587</v>
      </c>
      <c r="F6177" s="103">
        <v>678218</v>
      </c>
      <c r="G6177" s="103">
        <v>7</v>
      </c>
      <c r="H6177" t="s">
        <v>1078</v>
      </c>
      <c r="I6177" s="103"/>
    </row>
    <row r="6178" spans="1:9" x14ac:dyDescent="0.3">
      <c r="A6178" t="s">
        <v>1454</v>
      </c>
      <c r="B6178" t="s">
        <v>51</v>
      </c>
      <c r="C6178" t="s">
        <v>40</v>
      </c>
      <c r="D6178" t="s">
        <v>777</v>
      </c>
      <c r="E6178" s="103">
        <v>2.115023147869652</v>
      </c>
      <c r="F6178" s="103">
        <v>678218</v>
      </c>
      <c r="G6178" s="103">
        <v>7</v>
      </c>
      <c r="H6178" t="s">
        <v>1078</v>
      </c>
      <c r="I6178" s="103"/>
    </row>
    <row r="6179" spans="1:9" x14ac:dyDescent="0.3">
      <c r="A6179" t="s">
        <v>665</v>
      </c>
      <c r="B6179" t="s">
        <v>44</v>
      </c>
      <c r="C6179" t="s">
        <v>40</v>
      </c>
      <c r="D6179" t="s">
        <v>777</v>
      </c>
      <c r="E6179" s="103">
        <v>0</v>
      </c>
      <c r="F6179" s="103">
        <v>678218</v>
      </c>
      <c r="G6179" s="103">
        <v>7</v>
      </c>
      <c r="H6179" t="s">
        <v>54</v>
      </c>
      <c r="I6179" s="103"/>
    </row>
    <row r="6180" spans="1:9" x14ac:dyDescent="0.3">
      <c r="A6180" t="s">
        <v>666</v>
      </c>
      <c r="B6180" t="s">
        <v>45</v>
      </c>
      <c r="C6180" t="s">
        <v>40</v>
      </c>
      <c r="D6180" t="s">
        <v>777</v>
      </c>
      <c r="E6180" s="103">
        <v>0</v>
      </c>
      <c r="F6180" s="103">
        <v>678218</v>
      </c>
      <c r="G6180" s="103">
        <v>7</v>
      </c>
      <c r="H6180" t="s">
        <v>54</v>
      </c>
      <c r="I6180" s="103"/>
    </row>
    <row r="6181" spans="1:9" x14ac:dyDescent="0.3">
      <c r="A6181" t="s">
        <v>667</v>
      </c>
      <c r="B6181" t="s">
        <v>46</v>
      </c>
      <c r="C6181" t="s">
        <v>40</v>
      </c>
      <c r="D6181" t="s">
        <v>777</v>
      </c>
      <c r="E6181" s="103">
        <v>0</v>
      </c>
      <c r="F6181" s="103">
        <v>678218</v>
      </c>
      <c r="G6181" s="103">
        <v>7</v>
      </c>
      <c r="H6181" t="s">
        <v>54</v>
      </c>
      <c r="I6181" s="103"/>
    </row>
    <row r="6182" spans="1:9" x14ac:dyDescent="0.3">
      <c r="A6182" t="s">
        <v>1455</v>
      </c>
      <c r="B6182" t="s">
        <v>51</v>
      </c>
      <c r="C6182" t="s">
        <v>40</v>
      </c>
      <c r="D6182" t="s">
        <v>776</v>
      </c>
      <c r="E6182" s="103">
        <v>5.2493274037205992</v>
      </c>
      <c r="F6182" s="103">
        <v>678218</v>
      </c>
      <c r="G6182" s="103">
        <v>7</v>
      </c>
      <c r="H6182" t="s">
        <v>1078</v>
      </c>
      <c r="I6182" s="103"/>
    </row>
    <row r="6183" spans="1:9" x14ac:dyDescent="0.3">
      <c r="A6183" t="s">
        <v>669</v>
      </c>
      <c r="B6183" t="s">
        <v>44</v>
      </c>
      <c r="C6183" t="s">
        <v>40</v>
      </c>
      <c r="D6183" t="s">
        <v>776</v>
      </c>
      <c r="E6183" s="103">
        <v>0</v>
      </c>
      <c r="F6183" s="103">
        <v>678218</v>
      </c>
      <c r="G6183" s="103">
        <v>7</v>
      </c>
      <c r="H6183" t="s">
        <v>54</v>
      </c>
      <c r="I6183" s="103"/>
    </row>
    <row r="6184" spans="1:9" x14ac:dyDescent="0.3">
      <c r="A6184" t="s">
        <v>670</v>
      </c>
      <c r="B6184" t="s">
        <v>45</v>
      </c>
      <c r="C6184" t="s">
        <v>40</v>
      </c>
      <c r="D6184" t="s">
        <v>776</v>
      </c>
      <c r="E6184" s="103">
        <v>0</v>
      </c>
      <c r="F6184" s="103">
        <v>678218</v>
      </c>
      <c r="G6184" s="103">
        <v>7</v>
      </c>
      <c r="H6184" t="s">
        <v>54</v>
      </c>
      <c r="I6184" s="103"/>
    </row>
    <row r="6185" spans="1:9" x14ac:dyDescent="0.3">
      <c r="A6185" t="s">
        <v>671</v>
      </c>
      <c r="B6185" t="s">
        <v>46</v>
      </c>
      <c r="C6185" t="s">
        <v>40</v>
      </c>
      <c r="D6185" t="s">
        <v>776</v>
      </c>
      <c r="E6185" s="103">
        <v>0</v>
      </c>
      <c r="F6185" s="103">
        <v>678218</v>
      </c>
      <c r="G6185" s="103">
        <v>7</v>
      </c>
      <c r="H6185" t="s">
        <v>54</v>
      </c>
      <c r="I6185" s="103"/>
    </row>
    <row r="6186" spans="1:9" x14ac:dyDescent="0.3">
      <c r="A6186" t="s">
        <v>6900</v>
      </c>
      <c r="B6186" t="s">
        <v>49</v>
      </c>
      <c r="C6186" t="s">
        <v>5064</v>
      </c>
      <c r="D6186" t="s">
        <v>54</v>
      </c>
      <c r="E6186" s="103">
        <v>1</v>
      </c>
      <c r="F6186" s="103">
        <v>678218</v>
      </c>
      <c r="G6186" s="103">
        <v>7</v>
      </c>
      <c r="H6186" t="s">
        <v>54</v>
      </c>
      <c r="I6186" s="103"/>
    </row>
    <row r="6187" spans="1:9" x14ac:dyDescent="0.3">
      <c r="A6187" t="s">
        <v>6901</v>
      </c>
      <c r="B6187" t="s">
        <v>50</v>
      </c>
      <c r="C6187" t="s">
        <v>5064</v>
      </c>
      <c r="D6187" t="s">
        <v>54</v>
      </c>
      <c r="E6187" s="103">
        <v>1166316.99424342</v>
      </c>
      <c r="F6187" s="103">
        <v>678218</v>
      </c>
      <c r="G6187" s="103">
        <v>7</v>
      </c>
      <c r="H6187" t="s">
        <v>54</v>
      </c>
      <c r="I6187" s="103"/>
    </row>
    <row r="6188" spans="1:9" x14ac:dyDescent="0.3">
      <c r="A6188" t="s">
        <v>6902</v>
      </c>
      <c r="B6188" t="s">
        <v>51</v>
      </c>
      <c r="C6188" t="s">
        <v>5064</v>
      </c>
      <c r="D6188" t="s">
        <v>40</v>
      </c>
      <c r="E6188" s="103">
        <v>0.96873495729613268</v>
      </c>
      <c r="F6188" s="103">
        <v>678218</v>
      </c>
      <c r="G6188" s="103">
        <v>7</v>
      </c>
      <c r="H6188" t="s">
        <v>1078</v>
      </c>
      <c r="I6188" s="103"/>
    </row>
    <row r="6189" spans="1:9" x14ac:dyDescent="0.3">
      <c r="A6189" t="s">
        <v>6903</v>
      </c>
      <c r="B6189" t="s">
        <v>51</v>
      </c>
      <c r="C6189" t="s">
        <v>5064</v>
      </c>
      <c r="D6189" t="s">
        <v>5064</v>
      </c>
      <c r="E6189" s="103">
        <v>1</v>
      </c>
      <c r="F6189" s="103">
        <v>678218</v>
      </c>
      <c r="G6189" s="103">
        <v>7</v>
      </c>
      <c r="H6189" t="s">
        <v>1078</v>
      </c>
      <c r="I6189" s="103"/>
    </row>
    <row r="6190" spans="1:9" x14ac:dyDescent="0.3">
      <c r="A6190" t="s">
        <v>6904</v>
      </c>
      <c r="B6190" t="s">
        <v>51</v>
      </c>
      <c r="C6190" t="s">
        <v>5064</v>
      </c>
      <c r="D6190" t="s">
        <v>5065</v>
      </c>
      <c r="E6190" s="103">
        <v>0.96873495729613268</v>
      </c>
      <c r="F6190" s="103">
        <v>678218</v>
      </c>
      <c r="G6190" s="103">
        <v>7</v>
      </c>
      <c r="H6190" t="s">
        <v>1078</v>
      </c>
      <c r="I6190" s="103"/>
    </row>
    <row r="6191" spans="1:9" x14ac:dyDescent="0.3">
      <c r="A6191" t="s">
        <v>6905</v>
      </c>
      <c r="B6191" t="s">
        <v>51</v>
      </c>
      <c r="C6191" t="s">
        <v>5064</v>
      </c>
      <c r="D6191" t="s">
        <v>5066</v>
      </c>
      <c r="E6191" s="103">
        <v>0.99822769932489508</v>
      </c>
      <c r="F6191" s="103">
        <v>678218</v>
      </c>
      <c r="G6191" s="103">
        <v>7</v>
      </c>
      <c r="H6191" t="s">
        <v>1078</v>
      </c>
      <c r="I6191" s="103"/>
    </row>
    <row r="6192" spans="1:9" x14ac:dyDescent="0.3">
      <c r="A6192" t="s">
        <v>6906</v>
      </c>
      <c r="B6192" t="s">
        <v>51</v>
      </c>
      <c r="C6192" t="s">
        <v>5064</v>
      </c>
      <c r="D6192" t="s">
        <v>42</v>
      </c>
      <c r="E6192" s="103">
        <v>0.99487347901014034</v>
      </c>
      <c r="F6192" s="103">
        <v>678218</v>
      </c>
      <c r="G6192" s="103">
        <v>7</v>
      </c>
      <c r="H6192" t="s">
        <v>1078</v>
      </c>
      <c r="I6192" s="103"/>
    </row>
    <row r="6193" spans="1:9" x14ac:dyDescent="0.3">
      <c r="A6193" t="s">
        <v>6907</v>
      </c>
      <c r="B6193" t="s">
        <v>51</v>
      </c>
      <c r="C6193" t="s">
        <v>5064</v>
      </c>
      <c r="D6193" t="s">
        <v>1763</v>
      </c>
      <c r="E6193" s="103">
        <v>1.0427127317026319</v>
      </c>
      <c r="F6193" s="103">
        <v>678218</v>
      </c>
      <c r="G6193" s="103">
        <v>7</v>
      </c>
      <c r="H6193" t="s">
        <v>1078</v>
      </c>
      <c r="I6193" s="103"/>
    </row>
    <row r="6194" spans="1:9" x14ac:dyDescent="0.3">
      <c r="A6194" t="s">
        <v>6908</v>
      </c>
      <c r="B6194" t="s">
        <v>51</v>
      </c>
      <c r="C6194" t="s">
        <v>5064</v>
      </c>
      <c r="D6194" t="s">
        <v>1764</v>
      </c>
      <c r="E6194" s="103">
        <v>0.67868940427397129</v>
      </c>
      <c r="F6194" s="103">
        <v>678218</v>
      </c>
      <c r="G6194" s="103">
        <v>7</v>
      </c>
      <c r="H6194" t="s">
        <v>1078</v>
      </c>
      <c r="I6194" s="103"/>
    </row>
    <row r="6195" spans="1:9" x14ac:dyDescent="0.3">
      <c r="A6195" t="s">
        <v>6909</v>
      </c>
      <c r="B6195" t="s">
        <v>51</v>
      </c>
      <c r="C6195" t="s">
        <v>5064</v>
      </c>
      <c r="D6195" t="s">
        <v>340</v>
      </c>
      <c r="E6195" s="103">
        <v>0.98018379865287297</v>
      </c>
      <c r="F6195" s="103">
        <v>678218</v>
      </c>
      <c r="G6195" s="103">
        <v>7</v>
      </c>
      <c r="H6195" t="s">
        <v>1078</v>
      </c>
      <c r="I6195" s="103"/>
    </row>
    <row r="6196" spans="1:9" x14ac:dyDescent="0.3">
      <c r="A6196" t="s">
        <v>6910</v>
      </c>
      <c r="B6196" t="s">
        <v>51</v>
      </c>
      <c r="C6196" t="s">
        <v>5064</v>
      </c>
      <c r="D6196" t="s">
        <v>777</v>
      </c>
      <c r="E6196" s="103">
        <v>2.0484803276526375</v>
      </c>
      <c r="F6196" s="103">
        <v>678218</v>
      </c>
      <c r="G6196" s="103">
        <v>7</v>
      </c>
      <c r="H6196" t="s">
        <v>1078</v>
      </c>
      <c r="I6196" s="103"/>
    </row>
    <row r="6197" spans="1:9" x14ac:dyDescent="0.3">
      <c r="A6197" t="s">
        <v>6911</v>
      </c>
      <c r="B6197" t="s">
        <v>44</v>
      </c>
      <c r="C6197" t="s">
        <v>5064</v>
      </c>
      <c r="D6197" t="s">
        <v>777</v>
      </c>
      <c r="E6197" s="103">
        <v>5.013137368810619E-4</v>
      </c>
      <c r="F6197" s="103">
        <v>678218</v>
      </c>
      <c r="G6197" s="103">
        <v>7</v>
      </c>
      <c r="H6197" t="s">
        <v>54</v>
      </c>
      <c r="I6197" s="103"/>
    </row>
    <row r="6198" spans="1:9" x14ac:dyDescent="0.3">
      <c r="A6198" t="s">
        <v>6912</v>
      </c>
      <c r="B6198" t="s">
        <v>45</v>
      </c>
      <c r="C6198" t="s">
        <v>5064</v>
      </c>
      <c r="D6198" t="s">
        <v>777</v>
      </c>
      <c r="E6198" s="103">
        <v>2.2586770588484714E-4</v>
      </c>
      <c r="F6198" s="103">
        <v>678218</v>
      </c>
      <c r="G6198" s="103">
        <v>7</v>
      </c>
      <c r="H6198" t="s">
        <v>54</v>
      </c>
      <c r="I6198" s="103"/>
    </row>
    <row r="6199" spans="1:9" x14ac:dyDescent="0.3">
      <c r="A6199" t="s">
        <v>6913</v>
      </c>
      <c r="B6199" t="s">
        <v>46</v>
      </c>
      <c r="C6199" t="s">
        <v>5064</v>
      </c>
      <c r="D6199" t="s">
        <v>777</v>
      </c>
      <c r="E6199" s="103">
        <v>1.0176505716437126E-4</v>
      </c>
      <c r="F6199" s="103">
        <v>678218</v>
      </c>
      <c r="G6199" s="103">
        <v>7</v>
      </c>
      <c r="H6199" t="s">
        <v>54</v>
      </c>
      <c r="I6199" s="103"/>
    </row>
    <row r="6200" spans="1:9" x14ac:dyDescent="0.3">
      <c r="A6200" t="s">
        <v>6914</v>
      </c>
      <c r="B6200" t="s">
        <v>51</v>
      </c>
      <c r="C6200" t="s">
        <v>5064</v>
      </c>
      <c r="D6200" t="s">
        <v>776</v>
      </c>
      <c r="E6200" s="103">
        <v>5.0843475595016745</v>
      </c>
      <c r="F6200" s="103">
        <v>678218</v>
      </c>
      <c r="G6200" s="103">
        <v>7</v>
      </c>
      <c r="H6200" t="s">
        <v>1078</v>
      </c>
      <c r="I6200" s="103"/>
    </row>
    <row r="6201" spans="1:9" x14ac:dyDescent="0.3">
      <c r="A6201" t="s">
        <v>6915</v>
      </c>
      <c r="B6201" t="s">
        <v>44</v>
      </c>
      <c r="C6201" t="s">
        <v>5064</v>
      </c>
      <c r="D6201" t="s">
        <v>776</v>
      </c>
      <c r="E6201" s="103">
        <v>0</v>
      </c>
      <c r="F6201" s="103">
        <v>678218</v>
      </c>
      <c r="G6201" s="103">
        <v>7</v>
      </c>
      <c r="H6201" t="s">
        <v>54</v>
      </c>
      <c r="I6201" s="103"/>
    </row>
    <row r="6202" spans="1:9" x14ac:dyDescent="0.3">
      <c r="A6202" t="s">
        <v>6916</v>
      </c>
      <c r="B6202" t="s">
        <v>45</v>
      </c>
      <c r="C6202" t="s">
        <v>5064</v>
      </c>
      <c r="D6202" t="s">
        <v>776</v>
      </c>
      <c r="E6202" s="103">
        <v>0</v>
      </c>
      <c r="F6202" s="103">
        <v>678218</v>
      </c>
      <c r="G6202" s="103">
        <v>7</v>
      </c>
      <c r="H6202" t="s">
        <v>54</v>
      </c>
      <c r="I6202" s="103"/>
    </row>
    <row r="6203" spans="1:9" x14ac:dyDescent="0.3">
      <c r="A6203" t="s">
        <v>6917</v>
      </c>
      <c r="B6203" t="s">
        <v>46</v>
      </c>
      <c r="C6203" t="s">
        <v>5064</v>
      </c>
      <c r="D6203" t="s">
        <v>776</v>
      </c>
      <c r="E6203" s="103">
        <v>0</v>
      </c>
      <c r="F6203" s="103">
        <v>678218</v>
      </c>
      <c r="G6203" s="103">
        <v>7</v>
      </c>
      <c r="H6203" t="s">
        <v>54</v>
      </c>
      <c r="I6203" s="103"/>
    </row>
    <row r="6204" spans="1:9" x14ac:dyDescent="0.3">
      <c r="A6204" t="s">
        <v>6918</v>
      </c>
      <c r="B6204" t="s">
        <v>49</v>
      </c>
      <c r="C6204" t="s">
        <v>5065</v>
      </c>
      <c r="D6204" t="s">
        <v>54</v>
      </c>
      <c r="E6204" s="103">
        <v>1</v>
      </c>
      <c r="F6204" s="103">
        <v>678218</v>
      </c>
      <c r="G6204" s="103">
        <v>7</v>
      </c>
      <c r="H6204" t="s">
        <v>54</v>
      </c>
      <c r="I6204" s="103"/>
    </row>
    <row r="6205" spans="1:9" x14ac:dyDescent="0.3">
      <c r="A6205" t="s">
        <v>6919</v>
      </c>
      <c r="B6205" t="s">
        <v>50</v>
      </c>
      <c r="C6205" t="s">
        <v>5065</v>
      </c>
      <c r="D6205" t="s">
        <v>54</v>
      </c>
      <c r="E6205" s="103">
        <v>1204148.5762575646</v>
      </c>
      <c r="F6205" s="103">
        <v>678218</v>
      </c>
      <c r="G6205" s="103">
        <v>7</v>
      </c>
      <c r="H6205" t="s">
        <v>54</v>
      </c>
      <c r="I6205" s="103"/>
    </row>
    <row r="6206" spans="1:9" x14ac:dyDescent="0.3">
      <c r="A6206" t="s">
        <v>6920</v>
      </c>
      <c r="B6206" t="s">
        <v>51</v>
      </c>
      <c r="C6206" t="s">
        <v>5065</v>
      </c>
      <c r="D6206" t="s">
        <v>40</v>
      </c>
      <c r="E6206" s="103">
        <v>1</v>
      </c>
      <c r="F6206" s="103">
        <v>678218</v>
      </c>
      <c r="G6206" s="103">
        <v>7</v>
      </c>
      <c r="H6206" t="s">
        <v>1078</v>
      </c>
      <c r="I6206" s="103"/>
    </row>
    <row r="6207" spans="1:9" x14ac:dyDescent="0.3">
      <c r="A6207" t="s">
        <v>6921</v>
      </c>
      <c r="B6207" t="s">
        <v>51</v>
      </c>
      <c r="C6207" t="s">
        <v>5065</v>
      </c>
      <c r="D6207" t="s">
        <v>5064</v>
      </c>
      <c r="E6207" s="103">
        <v>1.035016092434369</v>
      </c>
      <c r="F6207" s="103">
        <v>678218</v>
      </c>
      <c r="G6207" s="103">
        <v>7</v>
      </c>
      <c r="H6207" t="s">
        <v>1078</v>
      </c>
      <c r="I6207" s="103"/>
    </row>
    <row r="6208" spans="1:9" x14ac:dyDescent="0.3">
      <c r="A6208" t="s">
        <v>6922</v>
      </c>
      <c r="B6208" t="s">
        <v>51</v>
      </c>
      <c r="C6208" t="s">
        <v>5065</v>
      </c>
      <c r="D6208" t="s">
        <v>5065</v>
      </c>
      <c r="E6208" s="103">
        <v>1</v>
      </c>
      <c r="F6208" s="103">
        <v>678218</v>
      </c>
      <c r="G6208" s="103">
        <v>7</v>
      </c>
      <c r="H6208" t="s">
        <v>1078</v>
      </c>
      <c r="I6208" s="103"/>
    </row>
    <row r="6209" spans="1:9" x14ac:dyDescent="0.3">
      <c r="A6209" t="s">
        <v>6923</v>
      </c>
      <c r="B6209" t="s">
        <v>51</v>
      </c>
      <c r="C6209" t="s">
        <v>5065</v>
      </c>
      <c r="D6209" t="s">
        <v>5066</v>
      </c>
      <c r="E6209" s="103">
        <v>1.0322157832843379</v>
      </c>
      <c r="F6209" s="103">
        <v>678218</v>
      </c>
      <c r="G6209" s="103">
        <v>7</v>
      </c>
      <c r="H6209" t="s">
        <v>1078</v>
      </c>
      <c r="I6209" s="103"/>
    </row>
    <row r="6210" spans="1:9" x14ac:dyDescent="0.3">
      <c r="A6210" t="s">
        <v>6924</v>
      </c>
      <c r="B6210" t="s">
        <v>51</v>
      </c>
      <c r="C6210" t="s">
        <v>5065</v>
      </c>
      <c r="D6210" t="s">
        <v>42</v>
      </c>
      <c r="E6210" s="103">
        <v>1.0296943000924472</v>
      </c>
      <c r="F6210" s="103">
        <v>678218</v>
      </c>
      <c r="G6210" s="103">
        <v>7</v>
      </c>
      <c r="H6210" t="s">
        <v>1078</v>
      </c>
      <c r="I6210" s="103"/>
    </row>
    <row r="6211" spans="1:9" x14ac:dyDescent="0.3">
      <c r="A6211" t="s">
        <v>6925</v>
      </c>
      <c r="B6211" t="s">
        <v>51</v>
      </c>
      <c r="C6211" t="s">
        <v>5065</v>
      </c>
      <c r="D6211" t="s">
        <v>1763</v>
      </c>
      <c r="E6211" s="103">
        <v>1.07907787119275</v>
      </c>
      <c r="F6211" s="103">
        <v>678218</v>
      </c>
      <c r="G6211" s="103">
        <v>7</v>
      </c>
      <c r="H6211" t="s">
        <v>1078</v>
      </c>
      <c r="I6211" s="103"/>
    </row>
    <row r="6212" spans="1:9" x14ac:dyDescent="0.3">
      <c r="A6212" t="s">
        <v>6926</v>
      </c>
      <c r="B6212" t="s">
        <v>51</v>
      </c>
      <c r="C6212" t="s">
        <v>5065</v>
      </c>
      <c r="D6212" t="s">
        <v>1764</v>
      </c>
      <c r="E6212" s="103">
        <v>0.7005699617648623</v>
      </c>
      <c r="F6212" s="103">
        <v>678218</v>
      </c>
      <c r="G6212" s="103">
        <v>7</v>
      </c>
      <c r="H6212" t="s">
        <v>1078</v>
      </c>
      <c r="I6212" s="103"/>
    </row>
    <row r="6213" spans="1:9" x14ac:dyDescent="0.3">
      <c r="A6213" t="s">
        <v>6927</v>
      </c>
      <c r="B6213" t="s">
        <v>51</v>
      </c>
      <c r="C6213" t="s">
        <v>5065</v>
      </c>
      <c r="D6213" t="s">
        <v>340</v>
      </c>
      <c r="E6213" s="103">
        <v>1.0133928437509587</v>
      </c>
      <c r="F6213" s="103">
        <v>678218</v>
      </c>
      <c r="G6213" s="103">
        <v>7</v>
      </c>
      <c r="H6213" t="s">
        <v>1078</v>
      </c>
      <c r="I6213" s="103"/>
    </row>
    <row r="6214" spans="1:9" x14ac:dyDescent="0.3">
      <c r="A6214" t="s">
        <v>6928</v>
      </c>
      <c r="B6214" t="s">
        <v>51</v>
      </c>
      <c r="C6214" t="s">
        <v>5065</v>
      </c>
      <c r="D6214" t="s">
        <v>777</v>
      </c>
      <c r="E6214" s="103">
        <v>2.115023147869652</v>
      </c>
      <c r="F6214" s="103">
        <v>678218</v>
      </c>
      <c r="G6214" s="103">
        <v>7</v>
      </c>
      <c r="H6214" t="s">
        <v>1078</v>
      </c>
      <c r="I6214" s="103"/>
    </row>
    <row r="6215" spans="1:9" x14ac:dyDescent="0.3">
      <c r="A6215" t="s">
        <v>6929</v>
      </c>
      <c r="B6215" t="s">
        <v>44</v>
      </c>
      <c r="C6215" t="s">
        <v>5065</v>
      </c>
      <c r="D6215" t="s">
        <v>777</v>
      </c>
      <c r="E6215" s="103">
        <v>0</v>
      </c>
      <c r="F6215" s="103">
        <v>678218</v>
      </c>
      <c r="G6215" s="103">
        <v>7</v>
      </c>
      <c r="H6215" t="s">
        <v>54</v>
      </c>
      <c r="I6215" s="103"/>
    </row>
    <row r="6216" spans="1:9" x14ac:dyDescent="0.3">
      <c r="A6216" t="s">
        <v>6930</v>
      </c>
      <c r="B6216" t="s">
        <v>45</v>
      </c>
      <c r="C6216" t="s">
        <v>5065</v>
      </c>
      <c r="D6216" t="s">
        <v>777</v>
      </c>
      <c r="E6216" s="103">
        <v>0</v>
      </c>
      <c r="F6216" s="103">
        <v>678218</v>
      </c>
      <c r="G6216" s="103">
        <v>7</v>
      </c>
      <c r="H6216" t="s">
        <v>54</v>
      </c>
      <c r="I6216" s="103"/>
    </row>
    <row r="6217" spans="1:9" x14ac:dyDescent="0.3">
      <c r="A6217" t="s">
        <v>6931</v>
      </c>
      <c r="B6217" t="s">
        <v>46</v>
      </c>
      <c r="C6217" t="s">
        <v>5065</v>
      </c>
      <c r="D6217" t="s">
        <v>777</v>
      </c>
      <c r="E6217" s="103">
        <v>0</v>
      </c>
      <c r="F6217" s="103">
        <v>678218</v>
      </c>
      <c r="G6217" s="103">
        <v>7</v>
      </c>
      <c r="H6217" t="s">
        <v>54</v>
      </c>
      <c r="I6217" s="103"/>
    </row>
    <row r="6218" spans="1:9" x14ac:dyDescent="0.3">
      <c r="A6218" t="s">
        <v>6932</v>
      </c>
      <c r="B6218" t="s">
        <v>51</v>
      </c>
      <c r="C6218" t="s">
        <v>5065</v>
      </c>
      <c r="D6218" t="s">
        <v>776</v>
      </c>
      <c r="E6218" s="103">
        <v>5.2493274037205992</v>
      </c>
      <c r="F6218" s="103">
        <v>678218</v>
      </c>
      <c r="G6218" s="103">
        <v>7</v>
      </c>
      <c r="H6218" t="s">
        <v>1078</v>
      </c>
      <c r="I6218" s="103"/>
    </row>
    <row r="6219" spans="1:9" x14ac:dyDescent="0.3">
      <c r="A6219" t="s">
        <v>6933</v>
      </c>
      <c r="B6219" t="s">
        <v>44</v>
      </c>
      <c r="C6219" t="s">
        <v>5065</v>
      </c>
      <c r="D6219" t="s">
        <v>776</v>
      </c>
      <c r="E6219" s="103">
        <v>0</v>
      </c>
      <c r="F6219" s="103">
        <v>678218</v>
      </c>
      <c r="G6219" s="103">
        <v>7</v>
      </c>
      <c r="H6219" t="s">
        <v>54</v>
      </c>
      <c r="I6219" s="103"/>
    </row>
    <row r="6220" spans="1:9" x14ac:dyDescent="0.3">
      <c r="A6220" t="s">
        <v>6934</v>
      </c>
      <c r="B6220" t="s">
        <v>45</v>
      </c>
      <c r="C6220" t="s">
        <v>5065</v>
      </c>
      <c r="D6220" t="s">
        <v>776</v>
      </c>
      <c r="E6220" s="103">
        <v>0</v>
      </c>
      <c r="F6220" s="103">
        <v>678218</v>
      </c>
      <c r="G6220" s="103">
        <v>7</v>
      </c>
      <c r="H6220" t="s">
        <v>54</v>
      </c>
      <c r="I6220" s="103"/>
    </row>
    <row r="6221" spans="1:9" x14ac:dyDescent="0.3">
      <c r="A6221" t="s">
        <v>6935</v>
      </c>
      <c r="B6221" t="s">
        <v>46</v>
      </c>
      <c r="C6221" t="s">
        <v>5065</v>
      </c>
      <c r="D6221" t="s">
        <v>776</v>
      </c>
      <c r="E6221" s="103">
        <v>0</v>
      </c>
      <c r="F6221" s="103">
        <v>678218</v>
      </c>
      <c r="G6221" s="103">
        <v>7</v>
      </c>
      <c r="H6221" t="s">
        <v>54</v>
      </c>
      <c r="I6221" s="103"/>
    </row>
    <row r="6222" spans="1:9" x14ac:dyDescent="0.3">
      <c r="A6222" t="s">
        <v>6936</v>
      </c>
      <c r="B6222" t="s">
        <v>49</v>
      </c>
      <c r="C6222" t="s">
        <v>5066</v>
      </c>
      <c r="D6222" t="s">
        <v>54</v>
      </c>
      <c r="E6222" s="103">
        <v>1</v>
      </c>
      <c r="F6222" s="103">
        <v>678218</v>
      </c>
      <c r="G6222" s="103">
        <v>7</v>
      </c>
      <c r="H6222" t="s">
        <v>54</v>
      </c>
      <c r="I6222" s="103"/>
    </row>
    <row r="6223" spans="1:9" x14ac:dyDescent="0.3">
      <c r="A6223" t="s">
        <v>6937</v>
      </c>
      <c r="B6223" t="s">
        <v>50</v>
      </c>
      <c r="C6223" t="s">
        <v>5066</v>
      </c>
      <c r="D6223" t="s">
        <v>54</v>
      </c>
      <c r="E6223" s="103">
        <v>1168406.5737579672</v>
      </c>
      <c r="F6223" s="103">
        <v>678218</v>
      </c>
      <c r="G6223" s="103">
        <v>7</v>
      </c>
      <c r="H6223" t="s">
        <v>54</v>
      </c>
      <c r="I6223" s="103"/>
    </row>
    <row r="6224" spans="1:9" x14ac:dyDescent="0.3">
      <c r="A6224" t="s">
        <v>6938</v>
      </c>
      <c r="B6224" t="s">
        <v>51</v>
      </c>
      <c r="C6224" t="s">
        <v>5066</v>
      </c>
      <c r="D6224" t="s">
        <v>40</v>
      </c>
      <c r="E6224" s="103">
        <v>0.97049527988645812</v>
      </c>
      <c r="F6224" s="103">
        <v>678218</v>
      </c>
      <c r="G6224" s="103">
        <v>7</v>
      </c>
      <c r="H6224" t="s">
        <v>1078</v>
      </c>
      <c r="I6224" s="103"/>
    </row>
    <row r="6225" spans="1:9" x14ac:dyDescent="0.3">
      <c r="A6225" t="s">
        <v>6939</v>
      </c>
      <c r="B6225" t="s">
        <v>51</v>
      </c>
      <c r="C6225" t="s">
        <v>5066</v>
      </c>
      <c r="D6225" t="s">
        <v>5064</v>
      </c>
      <c r="E6225" s="103">
        <v>1.0027873787212429</v>
      </c>
      <c r="F6225" s="103">
        <v>678218</v>
      </c>
      <c r="G6225" s="103">
        <v>7</v>
      </c>
      <c r="H6225" t="s">
        <v>1078</v>
      </c>
      <c r="I6225" s="103"/>
    </row>
    <row r="6226" spans="1:9" x14ac:dyDescent="0.3">
      <c r="A6226" t="s">
        <v>6940</v>
      </c>
      <c r="B6226" t="s">
        <v>51</v>
      </c>
      <c r="C6226" t="s">
        <v>5066</v>
      </c>
      <c r="D6226" t="s">
        <v>5065</v>
      </c>
      <c r="E6226" s="103">
        <v>0.97049527988645812</v>
      </c>
      <c r="F6226" s="103">
        <v>678218</v>
      </c>
      <c r="G6226" s="103">
        <v>7</v>
      </c>
      <c r="H6226" t="s">
        <v>1078</v>
      </c>
      <c r="I6226" s="103"/>
    </row>
    <row r="6227" spans="1:9" x14ac:dyDescent="0.3">
      <c r="A6227" t="s">
        <v>6941</v>
      </c>
      <c r="B6227" t="s">
        <v>51</v>
      </c>
      <c r="C6227" t="s">
        <v>5066</v>
      </c>
      <c r="D6227" t="s">
        <v>5066</v>
      </c>
      <c r="E6227" s="103">
        <v>1</v>
      </c>
      <c r="F6227" s="103">
        <v>678218</v>
      </c>
      <c r="G6227" s="103">
        <v>7</v>
      </c>
      <c r="H6227" t="s">
        <v>1078</v>
      </c>
      <c r="I6227" s="103"/>
    </row>
    <row r="6228" spans="1:9" x14ac:dyDescent="0.3">
      <c r="A6228" t="s">
        <v>6942</v>
      </c>
      <c r="B6228" t="s">
        <v>51</v>
      </c>
      <c r="C6228" t="s">
        <v>5066</v>
      </c>
      <c r="D6228" t="s">
        <v>42</v>
      </c>
      <c r="E6228" s="103">
        <v>0.99765568896636314</v>
      </c>
      <c r="F6228" s="103">
        <v>678218</v>
      </c>
      <c r="G6228" s="103">
        <v>7</v>
      </c>
      <c r="H6228" t="s">
        <v>1078</v>
      </c>
      <c r="I6228" s="103"/>
    </row>
    <row r="6229" spans="1:9" x14ac:dyDescent="0.3">
      <c r="A6229" t="s">
        <v>6943</v>
      </c>
      <c r="B6229" t="s">
        <v>51</v>
      </c>
      <c r="C6229" t="s">
        <v>5066</v>
      </c>
      <c r="D6229" t="s">
        <v>1763</v>
      </c>
      <c r="E6229" s="103">
        <v>1.045551883395347</v>
      </c>
      <c r="F6229" s="103">
        <v>678218</v>
      </c>
      <c r="G6229" s="103">
        <v>7</v>
      </c>
      <c r="H6229" t="s">
        <v>1078</v>
      </c>
      <c r="I6229" s="103"/>
    </row>
    <row r="6230" spans="1:9" x14ac:dyDescent="0.3">
      <c r="A6230" t="s">
        <v>6944</v>
      </c>
      <c r="B6230" t="s">
        <v>51</v>
      </c>
      <c r="C6230" t="s">
        <v>5066</v>
      </c>
      <c r="D6230" t="s">
        <v>1764</v>
      </c>
      <c r="E6230" s="103">
        <v>0.68090531755769002</v>
      </c>
      <c r="F6230" s="103">
        <v>678218</v>
      </c>
      <c r="G6230" s="103">
        <v>7</v>
      </c>
      <c r="H6230" t="s">
        <v>1078</v>
      </c>
      <c r="I6230" s="103"/>
    </row>
    <row r="6231" spans="1:9" x14ac:dyDescent="0.3">
      <c r="A6231" t="s">
        <v>6945</v>
      </c>
      <c r="B6231" t="s">
        <v>51</v>
      </c>
      <c r="C6231" t="s">
        <v>5066</v>
      </c>
      <c r="D6231" t="s">
        <v>340</v>
      </c>
      <c r="E6231" s="103">
        <v>0.98157491531435603</v>
      </c>
      <c r="F6231" s="103">
        <v>678218</v>
      </c>
      <c r="G6231" s="103">
        <v>7</v>
      </c>
      <c r="H6231" t="s">
        <v>1078</v>
      </c>
      <c r="I6231" s="103"/>
    </row>
    <row r="6232" spans="1:9" x14ac:dyDescent="0.3">
      <c r="A6232" t="s">
        <v>6946</v>
      </c>
      <c r="B6232" t="s">
        <v>51</v>
      </c>
      <c r="C6232" t="s">
        <v>5066</v>
      </c>
      <c r="D6232" t="s">
        <v>777</v>
      </c>
      <c r="E6232" s="103">
        <v>2.051953213563376</v>
      </c>
      <c r="F6232" s="103">
        <v>678218</v>
      </c>
      <c r="G6232" s="103">
        <v>7</v>
      </c>
      <c r="H6232" t="s">
        <v>1078</v>
      </c>
      <c r="I6232" s="103"/>
    </row>
    <row r="6233" spans="1:9" x14ac:dyDescent="0.3">
      <c r="A6233" t="s">
        <v>7360</v>
      </c>
      <c r="B6233" t="s">
        <v>44</v>
      </c>
      <c r="C6233" t="s">
        <v>5066</v>
      </c>
      <c r="D6233" t="s">
        <v>777</v>
      </c>
      <c r="E6233" s="103">
        <v>0</v>
      </c>
      <c r="F6233" s="103">
        <v>678218</v>
      </c>
      <c r="G6233" s="103">
        <v>7</v>
      </c>
      <c r="H6233" t="s">
        <v>54</v>
      </c>
      <c r="I6233" s="103"/>
    </row>
    <row r="6234" spans="1:9" x14ac:dyDescent="0.3">
      <c r="A6234" t="s">
        <v>7361</v>
      </c>
      <c r="B6234" t="s">
        <v>45</v>
      </c>
      <c r="C6234" t="s">
        <v>5066</v>
      </c>
      <c r="D6234" t="s">
        <v>777</v>
      </c>
      <c r="E6234" s="103">
        <v>0</v>
      </c>
      <c r="F6234" s="103">
        <v>678218</v>
      </c>
      <c r="G6234" s="103">
        <v>7</v>
      </c>
      <c r="H6234" t="s">
        <v>54</v>
      </c>
      <c r="I6234" s="103"/>
    </row>
    <row r="6235" spans="1:9" x14ac:dyDescent="0.3">
      <c r="A6235" t="s">
        <v>7362</v>
      </c>
      <c r="B6235" t="s">
        <v>46</v>
      </c>
      <c r="C6235" t="s">
        <v>5066</v>
      </c>
      <c r="D6235" t="s">
        <v>777</v>
      </c>
      <c r="E6235" s="103">
        <v>0</v>
      </c>
      <c r="F6235" s="103">
        <v>678218</v>
      </c>
      <c r="G6235" s="103">
        <v>7</v>
      </c>
      <c r="H6235" t="s">
        <v>54</v>
      </c>
      <c r="I6235" s="103"/>
    </row>
    <row r="6236" spans="1:9" x14ac:dyDescent="0.3">
      <c r="A6236" t="s">
        <v>6947</v>
      </c>
      <c r="B6236" t="s">
        <v>51</v>
      </c>
      <c r="C6236" t="s">
        <v>5066</v>
      </c>
      <c r="D6236" t="s">
        <v>776</v>
      </c>
      <c r="E6236" s="103">
        <v>5.0933345082813544</v>
      </c>
      <c r="F6236" s="103">
        <v>678218</v>
      </c>
      <c r="G6236" s="103">
        <v>7</v>
      </c>
      <c r="H6236" t="s">
        <v>1078</v>
      </c>
      <c r="I6236" s="103"/>
    </row>
    <row r="6237" spans="1:9" x14ac:dyDescent="0.3">
      <c r="A6237" t="s">
        <v>7363</v>
      </c>
      <c r="B6237" t="s">
        <v>44</v>
      </c>
      <c r="C6237" t="s">
        <v>5066</v>
      </c>
      <c r="D6237" t="s">
        <v>776</v>
      </c>
      <c r="E6237" s="103">
        <v>0</v>
      </c>
      <c r="F6237" s="103">
        <v>678218</v>
      </c>
      <c r="G6237" s="103">
        <v>7</v>
      </c>
      <c r="H6237" t="s">
        <v>54</v>
      </c>
      <c r="I6237" s="103"/>
    </row>
    <row r="6238" spans="1:9" x14ac:dyDescent="0.3">
      <c r="A6238" t="s">
        <v>7364</v>
      </c>
      <c r="B6238" t="s">
        <v>45</v>
      </c>
      <c r="C6238" t="s">
        <v>5066</v>
      </c>
      <c r="D6238" t="s">
        <v>776</v>
      </c>
      <c r="E6238" s="103">
        <v>0</v>
      </c>
      <c r="F6238" s="103">
        <v>678218</v>
      </c>
      <c r="G6238" s="103">
        <v>7</v>
      </c>
      <c r="H6238" t="s">
        <v>54</v>
      </c>
      <c r="I6238" s="103"/>
    </row>
    <row r="6239" spans="1:9" x14ac:dyDescent="0.3">
      <c r="A6239" t="s">
        <v>7365</v>
      </c>
      <c r="B6239" t="s">
        <v>46</v>
      </c>
      <c r="C6239" t="s">
        <v>5066</v>
      </c>
      <c r="D6239" t="s">
        <v>776</v>
      </c>
      <c r="E6239" s="103">
        <v>0</v>
      </c>
      <c r="F6239" s="103">
        <v>678218</v>
      </c>
      <c r="G6239" s="103">
        <v>7</v>
      </c>
      <c r="H6239" t="s">
        <v>54</v>
      </c>
      <c r="I6239" s="103"/>
    </row>
    <row r="6240" spans="1:9" x14ac:dyDescent="0.3">
      <c r="A6240" t="s">
        <v>232</v>
      </c>
      <c r="B6240" t="s">
        <v>49</v>
      </c>
      <c r="C6240" t="s">
        <v>42</v>
      </c>
      <c r="D6240" t="s">
        <v>54</v>
      </c>
      <c r="E6240" s="103">
        <v>1</v>
      </c>
      <c r="F6240" s="103">
        <v>678218</v>
      </c>
      <c r="G6240" s="103">
        <v>7</v>
      </c>
      <c r="H6240" t="s">
        <v>54</v>
      </c>
      <c r="I6240" s="103"/>
    </row>
    <row r="6241" spans="1:9" x14ac:dyDescent="0.3">
      <c r="A6241" t="s">
        <v>233</v>
      </c>
      <c r="B6241" t="s">
        <v>50</v>
      </c>
      <c r="C6241" t="s">
        <v>42</v>
      </c>
      <c r="D6241" t="s">
        <v>54</v>
      </c>
      <c r="E6241" s="103">
        <v>1172257.7871153783</v>
      </c>
      <c r="F6241" s="103">
        <v>678218</v>
      </c>
      <c r="G6241" s="103">
        <v>7</v>
      </c>
      <c r="H6241" t="s">
        <v>54</v>
      </c>
      <c r="I6241" s="103"/>
    </row>
    <row r="6242" spans="1:9" x14ac:dyDescent="0.3">
      <c r="A6242" t="s">
        <v>1456</v>
      </c>
      <c r="B6242" t="s">
        <v>51</v>
      </c>
      <c r="C6242" t="s">
        <v>42</v>
      </c>
      <c r="D6242" t="s">
        <v>40</v>
      </c>
      <c r="E6242" s="103">
        <v>0.97375474752582758</v>
      </c>
      <c r="F6242" s="103">
        <v>678218</v>
      </c>
      <c r="G6242" s="103">
        <v>7</v>
      </c>
      <c r="H6242" t="s">
        <v>1078</v>
      </c>
      <c r="I6242" s="103"/>
    </row>
    <row r="6243" spans="1:9" x14ac:dyDescent="0.3">
      <c r="A6243" t="s">
        <v>6948</v>
      </c>
      <c r="B6243" t="s">
        <v>51</v>
      </c>
      <c r="C6243" t="s">
        <v>42</v>
      </c>
      <c r="D6243" t="s">
        <v>5064</v>
      </c>
      <c r="E6243" s="103">
        <v>1.0052007682511641</v>
      </c>
      <c r="F6243" s="103">
        <v>678218</v>
      </c>
      <c r="G6243" s="103">
        <v>7</v>
      </c>
      <c r="H6243" t="s">
        <v>1078</v>
      </c>
      <c r="I6243" s="103"/>
    </row>
    <row r="6244" spans="1:9" x14ac:dyDescent="0.3">
      <c r="A6244" t="s">
        <v>6949</v>
      </c>
      <c r="B6244" t="s">
        <v>51</v>
      </c>
      <c r="C6244" t="s">
        <v>42</v>
      </c>
      <c r="D6244" t="s">
        <v>5065</v>
      </c>
      <c r="E6244" s="103">
        <v>0.97375474752582758</v>
      </c>
      <c r="F6244" s="103">
        <v>678218</v>
      </c>
      <c r="G6244" s="103">
        <v>7</v>
      </c>
      <c r="H6244" t="s">
        <v>1078</v>
      </c>
      <c r="I6244" s="103"/>
    </row>
    <row r="6245" spans="1:9" x14ac:dyDescent="0.3">
      <c r="A6245" t="s">
        <v>6950</v>
      </c>
      <c r="B6245" t="s">
        <v>51</v>
      </c>
      <c r="C6245" t="s">
        <v>42</v>
      </c>
      <c r="D6245" t="s">
        <v>5066</v>
      </c>
      <c r="E6245" s="103">
        <v>1.0034232703063162</v>
      </c>
      <c r="F6245" s="103">
        <v>678218</v>
      </c>
      <c r="G6245" s="103">
        <v>7</v>
      </c>
      <c r="H6245" t="s">
        <v>1078</v>
      </c>
      <c r="I6245" s="103"/>
    </row>
    <row r="6246" spans="1:9" x14ac:dyDescent="0.3">
      <c r="A6246" t="s">
        <v>1457</v>
      </c>
      <c r="B6246" t="s">
        <v>51</v>
      </c>
      <c r="C6246" t="s">
        <v>42</v>
      </c>
      <c r="D6246" t="s">
        <v>42</v>
      </c>
      <c r="E6246" s="103">
        <v>1</v>
      </c>
      <c r="F6246" s="103">
        <v>678218</v>
      </c>
      <c r="G6246" s="103">
        <v>7</v>
      </c>
      <c r="H6246" t="s">
        <v>1078</v>
      </c>
      <c r="I6246" s="103"/>
    </row>
    <row r="6247" spans="1:9" x14ac:dyDescent="0.3">
      <c r="A6247" t="s">
        <v>2397</v>
      </c>
      <c r="B6247" t="s">
        <v>51</v>
      </c>
      <c r="C6247" t="s">
        <v>42</v>
      </c>
      <c r="D6247" t="s">
        <v>1763</v>
      </c>
      <c r="E6247" s="103">
        <v>1.0480805107732902</v>
      </c>
      <c r="F6247" s="103">
        <v>678218</v>
      </c>
      <c r="G6247" s="103">
        <v>7</v>
      </c>
      <c r="H6247" t="s">
        <v>1078</v>
      </c>
      <c r="I6247" s="103"/>
    </row>
    <row r="6248" spans="1:9" x14ac:dyDescent="0.3">
      <c r="A6248" t="s">
        <v>2398</v>
      </c>
      <c r="B6248" t="s">
        <v>51</v>
      </c>
      <c r="C6248" t="s">
        <v>42</v>
      </c>
      <c r="D6248" t="s">
        <v>1764</v>
      </c>
      <c r="E6248" s="103">
        <v>0.68156296978265574</v>
      </c>
      <c r="F6248" s="103">
        <v>678218</v>
      </c>
      <c r="G6248" s="103">
        <v>7</v>
      </c>
      <c r="H6248" t="s">
        <v>1078</v>
      </c>
      <c r="I6248" s="103"/>
    </row>
    <row r="6249" spans="1:9" x14ac:dyDescent="0.3">
      <c r="A6249" t="s">
        <v>1458</v>
      </c>
      <c r="B6249" t="s">
        <v>51</v>
      </c>
      <c r="C6249" t="s">
        <v>42</v>
      </c>
      <c r="D6249" t="s">
        <v>340</v>
      </c>
      <c r="E6249" s="103">
        <v>0.98526205368319186</v>
      </c>
      <c r="F6249" s="103">
        <v>678218</v>
      </c>
      <c r="G6249" s="103">
        <v>7</v>
      </c>
      <c r="H6249" t="s">
        <v>1078</v>
      </c>
      <c r="I6249" s="103"/>
    </row>
    <row r="6250" spans="1:9" x14ac:dyDescent="0.3">
      <c r="A6250" t="s">
        <v>1459</v>
      </c>
      <c r="B6250" t="s">
        <v>51</v>
      </c>
      <c r="C6250" t="s">
        <v>42</v>
      </c>
      <c r="D6250" t="s">
        <v>777</v>
      </c>
      <c r="E6250" s="103">
        <v>2.0589668412591315</v>
      </c>
      <c r="F6250" s="103">
        <v>678218</v>
      </c>
      <c r="G6250" s="103">
        <v>7</v>
      </c>
      <c r="H6250" t="s">
        <v>1078</v>
      </c>
      <c r="I6250" s="103"/>
    </row>
    <row r="6251" spans="1:9" x14ac:dyDescent="0.3">
      <c r="A6251" t="s">
        <v>641</v>
      </c>
      <c r="B6251" t="s">
        <v>44</v>
      </c>
      <c r="C6251" t="s">
        <v>42</v>
      </c>
      <c r="D6251" t="s">
        <v>777</v>
      </c>
      <c r="E6251" s="103">
        <v>5.013137368810619E-4</v>
      </c>
      <c r="F6251" s="103">
        <v>678218</v>
      </c>
      <c r="G6251" s="103">
        <v>7</v>
      </c>
      <c r="H6251" t="s">
        <v>54</v>
      </c>
      <c r="I6251" s="103"/>
    </row>
    <row r="6252" spans="1:9" x14ac:dyDescent="0.3">
      <c r="A6252" t="s">
        <v>642</v>
      </c>
      <c r="B6252" t="s">
        <v>45</v>
      </c>
      <c r="C6252" t="s">
        <v>42</v>
      </c>
      <c r="D6252" t="s">
        <v>777</v>
      </c>
      <c r="E6252" s="103">
        <v>2.2586770588484714E-4</v>
      </c>
      <c r="F6252" s="103">
        <v>678218</v>
      </c>
      <c r="G6252" s="103">
        <v>7</v>
      </c>
      <c r="H6252" t="s">
        <v>54</v>
      </c>
      <c r="I6252" s="103"/>
    </row>
    <row r="6253" spans="1:9" x14ac:dyDescent="0.3">
      <c r="A6253" t="s">
        <v>643</v>
      </c>
      <c r="B6253" t="s">
        <v>46</v>
      </c>
      <c r="C6253" t="s">
        <v>42</v>
      </c>
      <c r="D6253" t="s">
        <v>777</v>
      </c>
      <c r="E6253" s="103">
        <v>1.0176505716437126E-4</v>
      </c>
      <c r="F6253" s="103">
        <v>678218</v>
      </c>
      <c r="G6253" s="103">
        <v>7</v>
      </c>
      <c r="H6253" t="s">
        <v>54</v>
      </c>
      <c r="I6253" s="103"/>
    </row>
    <row r="6254" spans="1:9" x14ac:dyDescent="0.3">
      <c r="A6254" t="s">
        <v>1460</v>
      </c>
      <c r="B6254" t="s">
        <v>51</v>
      </c>
      <c r="C6254" t="s">
        <v>42</v>
      </c>
      <c r="D6254" t="s">
        <v>776</v>
      </c>
      <c r="E6254" s="103">
        <v>5.1102777816239344</v>
      </c>
      <c r="F6254" s="103">
        <v>678218</v>
      </c>
      <c r="G6254" s="103">
        <v>7</v>
      </c>
      <c r="H6254" t="s">
        <v>1078</v>
      </c>
      <c r="I6254" s="103"/>
    </row>
    <row r="6255" spans="1:9" x14ac:dyDescent="0.3">
      <c r="A6255" t="s">
        <v>645</v>
      </c>
      <c r="B6255" t="s">
        <v>44</v>
      </c>
      <c r="C6255" t="s">
        <v>42</v>
      </c>
      <c r="D6255" t="s">
        <v>776</v>
      </c>
      <c r="E6255" s="103">
        <v>0</v>
      </c>
      <c r="F6255" s="103">
        <v>678218</v>
      </c>
      <c r="G6255" s="103">
        <v>7</v>
      </c>
      <c r="H6255" t="s">
        <v>54</v>
      </c>
      <c r="I6255" s="103"/>
    </row>
    <row r="6256" spans="1:9" x14ac:dyDescent="0.3">
      <c r="A6256" t="s">
        <v>646</v>
      </c>
      <c r="B6256" t="s">
        <v>45</v>
      </c>
      <c r="C6256" t="s">
        <v>42</v>
      </c>
      <c r="D6256" t="s">
        <v>776</v>
      </c>
      <c r="E6256" s="103">
        <v>0</v>
      </c>
      <c r="F6256" s="103">
        <v>678218</v>
      </c>
      <c r="G6256" s="103">
        <v>7</v>
      </c>
      <c r="H6256" t="s">
        <v>54</v>
      </c>
      <c r="I6256" s="103"/>
    </row>
    <row r="6257" spans="1:9" x14ac:dyDescent="0.3">
      <c r="A6257" t="s">
        <v>647</v>
      </c>
      <c r="B6257" t="s">
        <v>46</v>
      </c>
      <c r="C6257" t="s">
        <v>42</v>
      </c>
      <c r="D6257" t="s">
        <v>776</v>
      </c>
      <c r="E6257" s="103">
        <v>0</v>
      </c>
      <c r="F6257" s="103">
        <v>678218</v>
      </c>
      <c r="G6257" s="103">
        <v>7</v>
      </c>
      <c r="H6257" t="s">
        <v>54</v>
      </c>
      <c r="I6257" s="103"/>
    </row>
    <row r="6258" spans="1:9" x14ac:dyDescent="0.3">
      <c r="A6258" t="s">
        <v>7617</v>
      </c>
      <c r="B6258" t="s">
        <v>51</v>
      </c>
      <c r="C6258" t="s">
        <v>58</v>
      </c>
      <c r="D6258" t="s">
        <v>40</v>
      </c>
      <c r="E6258" s="103">
        <v>1.8367347405572598</v>
      </c>
      <c r="F6258" s="103">
        <v>678218</v>
      </c>
      <c r="G6258" s="103">
        <v>7</v>
      </c>
      <c r="H6258" t="s">
        <v>1078</v>
      </c>
      <c r="I6258" s="103"/>
    </row>
    <row r="6259" spans="1:9" x14ac:dyDescent="0.3">
      <c r="A6259" t="s">
        <v>7618</v>
      </c>
      <c r="B6259" t="s">
        <v>51</v>
      </c>
      <c r="C6259" t="s">
        <v>58</v>
      </c>
      <c r="D6259" t="s">
        <v>5064</v>
      </c>
      <c r="E6259" s="103">
        <v>1.8367347405572598</v>
      </c>
      <c r="F6259" s="103">
        <v>678218</v>
      </c>
      <c r="G6259" s="103">
        <v>7</v>
      </c>
      <c r="H6259" t="s">
        <v>1078</v>
      </c>
      <c r="I6259" s="103"/>
    </row>
    <row r="6260" spans="1:9" x14ac:dyDescent="0.3">
      <c r="A6260" t="s">
        <v>7619</v>
      </c>
      <c r="B6260" t="s">
        <v>51</v>
      </c>
      <c r="C6260" t="s">
        <v>58</v>
      </c>
      <c r="D6260" t="s">
        <v>5065</v>
      </c>
      <c r="E6260" s="103">
        <v>1.8367347405572598</v>
      </c>
      <c r="F6260" s="103">
        <v>678218</v>
      </c>
      <c r="G6260" s="103">
        <v>7</v>
      </c>
      <c r="H6260" t="s">
        <v>1078</v>
      </c>
      <c r="I6260" s="103"/>
    </row>
    <row r="6261" spans="1:9" x14ac:dyDescent="0.3">
      <c r="A6261" t="s">
        <v>7620</v>
      </c>
      <c r="B6261" t="s">
        <v>51</v>
      </c>
      <c r="C6261" t="s">
        <v>58</v>
      </c>
      <c r="D6261" t="s">
        <v>5066</v>
      </c>
      <c r="E6261" s="103">
        <v>1.8367347405572598</v>
      </c>
      <c r="F6261" s="103">
        <v>678218</v>
      </c>
      <c r="G6261" s="103">
        <v>7</v>
      </c>
      <c r="H6261" t="s">
        <v>1078</v>
      </c>
      <c r="I6261" s="103"/>
    </row>
    <row r="6262" spans="1:9" x14ac:dyDescent="0.3">
      <c r="A6262" t="s">
        <v>7621</v>
      </c>
      <c r="B6262" t="s">
        <v>51</v>
      </c>
      <c r="C6262" t="s">
        <v>58</v>
      </c>
      <c r="D6262" t="s">
        <v>42</v>
      </c>
      <c r="E6262" s="103">
        <v>1.8227922296861589</v>
      </c>
      <c r="F6262" s="103">
        <v>678218</v>
      </c>
      <c r="G6262" s="103">
        <v>7</v>
      </c>
      <c r="H6262" t="s">
        <v>1078</v>
      </c>
      <c r="I6262" s="103"/>
    </row>
    <row r="6263" spans="1:9" x14ac:dyDescent="0.3">
      <c r="A6263" t="s">
        <v>7622</v>
      </c>
      <c r="B6263" t="s">
        <v>51</v>
      </c>
      <c r="C6263" t="s">
        <v>58</v>
      </c>
      <c r="D6263" t="s">
        <v>1763</v>
      </c>
      <c r="E6263" s="103">
        <v>1.8651453129166538</v>
      </c>
      <c r="F6263" s="103">
        <v>678218</v>
      </c>
      <c r="G6263" s="103">
        <v>7</v>
      </c>
      <c r="H6263" t="s">
        <v>1078</v>
      </c>
      <c r="I6263" s="103"/>
    </row>
    <row r="6264" spans="1:9" x14ac:dyDescent="0.3">
      <c r="A6264" t="s">
        <v>7623</v>
      </c>
      <c r="B6264" t="s">
        <v>51</v>
      </c>
      <c r="C6264" t="s">
        <v>58</v>
      </c>
      <c r="D6264" t="s">
        <v>1764</v>
      </c>
      <c r="E6264" s="103">
        <v>1.0909838548402078</v>
      </c>
      <c r="F6264" s="103">
        <v>678218</v>
      </c>
      <c r="G6264" s="103">
        <v>7</v>
      </c>
      <c r="H6264" t="s">
        <v>1078</v>
      </c>
      <c r="I6264" s="103"/>
    </row>
    <row r="6265" spans="1:9" x14ac:dyDescent="0.3">
      <c r="A6265" t="s">
        <v>7624</v>
      </c>
      <c r="B6265" t="s">
        <v>51</v>
      </c>
      <c r="C6265" t="s">
        <v>58</v>
      </c>
      <c r="D6265" t="s">
        <v>340</v>
      </c>
      <c r="E6265" s="103">
        <v>0.72800810753909595</v>
      </c>
      <c r="F6265" s="103">
        <v>678218</v>
      </c>
      <c r="G6265" s="103">
        <v>7</v>
      </c>
      <c r="H6265" t="s">
        <v>1078</v>
      </c>
      <c r="I6265" s="103"/>
    </row>
    <row r="6266" spans="1:9" x14ac:dyDescent="0.3">
      <c r="A6266" t="s">
        <v>7625</v>
      </c>
      <c r="B6266" t="s">
        <v>51</v>
      </c>
      <c r="C6266" t="s">
        <v>58</v>
      </c>
      <c r="D6266" t="s">
        <v>777</v>
      </c>
      <c r="E6266" s="103">
        <v>3.561140368058656</v>
      </c>
      <c r="F6266" s="103">
        <v>678218</v>
      </c>
      <c r="G6266" s="103">
        <v>7</v>
      </c>
      <c r="H6266" t="s">
        <v>1078</v>
      </c>
      <c r="I6266" s="103"/>
    </row>
    <row r="6267" spans="1:9" x14ac:dyDescent="0.3">
      <c r="A6267" t="s">
        <v>7626</v>
      </c>
      <c r="B6267" t="s">
        <v>51</v>
      </c>
      <c r="C6267" t="s">
        <v>58</v>
      </c>
      <c r="D6267" t="s">
        <v>776</v>
      </c>
      <c r="E6267" s="103">
        <v>9.5512673523945661</v>
      </c>
      <c r="F6267" s="103">
        <v>678218</v>
      </c>
      <c r="G6267" s="103">
        <v>7</v>
      </c>
      <c r="H6267" t="s">
        <v>1078</v>
      </c>
      <c r="I6267" s="103"/>
    </row>
    <row r="6268" spans="1:9" x14ac:dyDescent="0.3">
      <c r="A6268" t="s">
        <v>8894</v>
      </c>
      <c r="B6268" t="s">
        <v>47</v>
      </c>
      <c r="C6268" t="s">
        <v>8750</v>
      </c>
      <c r="D6268" t="s">
        <v>54</v>
      </c>
      <c r="E6268" s="103">
        <v>676891</v>
      </c>
      <c r="F6268" s="103">
        <v>678218</v>
      </c>
      <c r="G6268" s="103">
        <v>7</v>
      </c>
      <c r="H6268" t="s">
        <v>54</v>
      </c>
      <c r="I6268" s="103"/>
    </row>
    <row r="6269" spans="1:9" x14ac:dyDescent="0.3">
      <c r="A6269" t="s">
        <v>8895</v>
      </c>
      <c r="B6269" t="s">
        <v>48</v>
      </c>
      <c r="C6269" t="s">
        <v>8750</v>
      </c>
      <c r="D6269" t="s">
        <v>54</v>
      </c>
      <c r="E6269" s="103">
        <v>30906930177.240723</v>
      </c>
      <c r="F6269" s="103">
        <v>678218</v>
      </c>
      <c r="G6269" s="103">
        <v>7</v>
      </c>
      <c r="H6269" t="s">
        <v>54</v>
      </c>
      <c r="I6269" s="103"/>
    </row>
    <row r="6270" spans="1:9" x14ac:dyDescent="0.3">
      <c r="A6270" t="s">
        <v>8896</v>
      </c>
      <c r="B6270" t="s">
        <v>49</v>
      </c>
      <c r="C6270" t="s">
        <v>8750</v>
      </c>
      <c r="D6270" t="s">
        <v>54</v>
      </c>
      <c r="E6270" s="103">
        <v>0.99804340197399655</v>
      </c>
      <c r="F6270" s="103">
        <v>678218</v>
      </c>
      <c r="G6270" s="103">
        <v>7</v>
      </c>
      <c r="H6270" t="s">
        <v>54</v>
      </c>
      <c r="I6270" s="103"/>
    </row>
    <row r="6271" spans="1:9" x14ac:dyDescent="0.3">
      <c r="A6271" t="s">
        <v>8897</v>
      </c>
      <c r="B6271" t="s">
        <v>50</v>
      </c>
      <c r="C6271" t="s">
        <v>8750</v>
      </c>
      <c r="D6271" t="s">
        <v>54</v>
      </c>
      <c r="E6271" s="103">
        <v>45570.790184337078</v>
      </c>
      <c r="F6271" s="103">
        <v>678218</v>
      </c>
      <c r="G6271" s="103">
        <v>7</v>
      </c>
      <c r="H6271" t="s">
        <v>54</v>
      </c>
      <c r="I6271" s="103"/>
    </row>
    <row r="6272" spans="1:9" x14ac:dyDescent="0.3">
      <c r="A6272" t="s">
        <v>2399</v>
      </c>
      <c r="B6272" t="s">
        <v>49</v>
      </c>
      <c r="C6272" t="s">
        <v>1763</v>
      </c>
      <c r="D6272" t="s">
        <v>54</v>
      </c>
      <c r="E6272" s="103">
        <v>1</v>
      </c>
      <c r="F6272" s="103">
        <v>678218</v>
      </c>
      <c r="G6272" s="103">
        <v>7</v>
      </c>
      <c r="H6272" t="s">
        <v>54</v>
      </c>
      <c r="I6272" s="103"/>
    </row>
    <row r="6273" spans="1:9" x14ac:dyDescent="0.3">
      <c r="A6273" t="s">
        <v>2400</v>
      </c>
      <c r="B6273" t="s">
        <v>50</v>
      </c>
      <c r="C6273" t="s">
        <v>1763</v>
      </c>
      <c r="D6273" t="s">
        <v>54</v>
      </c>
      <c r="E6273" s="103">
        <v>1119383.8785859635</v>
      </c>
      <c r="F6273" s="103">
        <v>678218</v>
      </c>
      <c r="G6273" s="103">
        <v>7</v>
      </c>
      <c r="H6273" t="s">
        <v>54</v>
      </c>
      <c r="I6273" s="103"/>
    </row>
    <row r="6274" spans="1:9" x14ac:dyDescent="0.3">
      <c r="A6274" t="s">
        <v>2401</v>
      </c>
      <c r="B6274" t="s">
        <v>51</v>
      </c>
      <c r="C6274" t="s">
        <v>1763</v>
      </c>
      <c r="D6274" t="s">
        <v>40</v>
      </c>
      <c r="E6274" s="103">
        <v>0.92982203914701356</v>
      </c>
      <c r="F6274" s="103">
        <v>678218</v>
      </c>
      <c r="G6274" s="103">
        <v>7</v>
      </c>
      <c r="H6274" t="s">
        <v>1078</v>
      </c>
      <c r="I6274" s="103"/>
    </row>
    <row r="6275" spans="1:9" x14ac:dyDescent="0.3">
      <c r="A6275" t="s">
        <v>6951</v>
      </c>
      <c r="B6275" t="s">
        <v>51</v>
      </c>
      <c r="C6275" t="s">
        <v>1763</v>
      </c>
      <c r="D6275" t="s">
        <v>5064</v>
      </c>
      <c r="E6275" s="103">
        <v>0.95992201841929969</v>
      </c>
      <c r="F6275" s="103">
        <v>678218</v>
      </c>
      <c r="G6275" s="103">
        <v>7</v>
      </c>
      <c r="H6275" t="s">
        <v>1078</v>
      </c>
      <c r="I6275" s="103"/>
    </row>
    <row r="6276" spans="1:9" x14ac:dyDescent="0.3">
      <c r="A6276" t="s">
        <v>6952</v>
      </c>
      <c r="B6276" t="s">
        <v>51</v>
      </c>
      <c r="C6276" t="s">
        <v>1763</v>
      </c>
      <c r="D6276" t="s">
        <v>5065</v>
      </c>
      <c r="E6276" s="103">
        <v>0.92982203914701356</v>
      </c>
      <c r="F6276" s="103">
        <v>678218</v>
      </c>
      <c r="G6276" s="103">
        <v>7</v>
      </c>
      <c r="H6276" t="s">
        <v>1078</v>
      </c>
      <c r="I6276" s="103"/>
    </row>
    <row r="6277" spans="1:9" x14ac:dyDescent="0.3">
      <c r="A6277" t="s">
        <v>6953</v>
      </c>
      <c r="B6277" t="s">
        <v>51</v>
      </c>
      <c r="C6277" t="s">
        <v>1763</v>
      </c>
      <c r="D6277" t="s">
        <v>5066</v>
      </c>
      <c r="E6277" s="103">
        <v>0.95819658481785941</v>
      </c>
      <c r="F6277" s="103">
        <v>678218</v>
      </c>
      <c r="G6277" s="103">
        <v>7</v>
      </c>
      <c r="H6277" t="s">
        <v>1078</v>
      </c>
      <c r="I6277" s="103"/>
    </row>
    <row r="6278" spans="1:9" x14ac:dyDescent="0.3">
      <c r="A6278" t="s">
        <v>2402</v>
      </c>
      <c r="B6278" t="s">
        <v>51</v>
      </c>
      <c r="C6278" t="s">
        <v>1763</v>
      </c>
      <c r="D6278" t="s">
        <v>42</v>
      </c>
      <c r="E6278" s="103">
        <v>0.95495124988961289</v>
      </c>
      <c r="F6278" s="103">
        <v>678218</v>
      </c>
      <c r="G6278" s="103">
        <v>7</v>
      </c>
      <c r="H6278" t="s">
        <v>1078</v>
      </c>
      <c r="I6278" s="103"/>
    </row>
    <row r="6279" spans="1:9" x14ac:dyDescent="0.3">
      <c r="A6279" t="s">
        <v>2403</v>
      </c>
      <c r="B6279" t="s">
        <v>51</v>
      </c>
      <c r="C6279" t="s">
        <v>1763</v>
      </c>
      <c r="D6279" t="s">
        <v>1763</v>
      </c>
      <c r="E6279" s="103">
        <v>1</v>
      </c>
      <c r="F6279" s="103">
        <v>678218</v>
      </c>
      <c r="G6279" s="103">
        <v>7</v>
      </c>
      <c r="H6279" t="s">
        <v>1078</v>
      </c>
      <c r="I6279" s="103"/>
    </row>
    <row r="6280" spans="1:9" x14ac:dyDescent="0.3">
      <c r="A6280" t="s">
        <v>2404</v>
      </c>
      <c r="B6280" t="s">
        <v>51</v>
      </c>
      <c r="C6280" t="s">
        <v>1763</v>
      </c>
      <c r="D6280" t="s">
        <v>1764</v>
      </c>
      <c r="E6280" s="103">
        <v>0.64965851766177496</v>
      </c>
      <c r="F6280" s="103">
        <v>678218</v>
      </c>
      <c r="G6280" s="103">
        <v>7</v>
      </c>
      <c r="H6280" t="s">
        <v>1078</v>
      </c>
      <c r="I6280" s="103"/>
    </row>
    <row r="6281" spans="1:9" x14ac:dyDescent="0.3">
      <c r="A6281" t="s">
        <v>2405</v>
      </c>
      <c r="B6281" t="s">
        <v>51</v>
      </c>
      <c r="C6281" t="s">
        <v>1763</v>
      </c>
      <c r="D6281" t="s">
        <v>340</v>
      </c>
      <c r="E6281" s="103">
        <v>0.94112820345713299</v>
      </c>
      <c r="F6281" s="103">
        <v>678218</v>
      </c>
      <c r="G6281" s="103">
        <v>7</v>
      </c>
      <c r="H6281" t="s">
        <v>1078</v>
      </c>
      <c r="I6281" s="103"/>
    </row>
    <row r="6282" spans="1:9" x14ac:dyDescent="0.3">
      <c r="A6282" t="s">
        <v>2406</v>
      </c>
      <c r="B6282" t="s">
        <v>51</v>
      </c>
      <c r="C6282" t="s">
        <v>1763</v>
      </c>
      <c r="D6282" t="s">
        <v>777</v>
      </c>
      <c r="E6282" s="103">
        <v>1.9656601009767256</v>
      </c>
      <c r="F6282" s="103">
        <v>678218</v>
      </c>
      <c r="G6282" s="103">
        <v>7</v>
      </c>
      <c r="H6282" t="s">
        <v>1078</v>
      </c>
      <c r="I6282" s="103"/>
    </row>
    <row r="6283" spans="1:9" x14ac:dyDescent="0.3">
      <c r="A6283" t="s">
        <v>2407</v>
      </c>
      <c r="B6283" t="s">
        <v>44</v>
      </c>
      <c r="C6283" t="s">
        <v>1763</v>
      </c>
      <c r="D6283" t="s">
        <v>777</v>
      </c>
      <c r="E6283" s="103">
        <v>5.013137368810619E-4</v>
      </c>
      <c r="F6283" s="103">
        <v>678218</v>
      </c>
      <c r="G6283" s="103">
        <v>7</v>
      </c>
      <c r="H6283" t="s">
        <v>54</v>
      </c>
      <c r="I6283" s="103"/>
    </row>
    <row r="6284" spans="1:9" x14ac:dyDescent="0.3">
      <c r="A6284" t="s">
        <v>2408</v>
      </c>
      <c r="B6284" t="s">
        <v>45</v>
      </c>
      <c r="C6284" t="s">
        <v>1763</v>
      </c>
      <c r="D6284" t="s">
        <v>777</v>
      </c>
      <c r="E6284" s="103">
        <v>2.2586770588484714E-4</v>
      </c>
      <c r="F6284" s="103">
        <v>678218</v>
      </c>
      <c r="G6284" s="103">
        <v>7</v>
      </c>
      <c r="H6284" t="s">
        <v>54</v>
      </c>
      <c r="I6284" s="103"/>
    </row>
    <row r="6285" spans="1:9" x14ac:dyDescent="0.3">
      <c r="A6285" t="s">
        <v>2409</v>
      </c>
      <c r="B6285" t="s">
        <v>46</v>
      </c>
      <c r="C6285" t="s">
        <v>1763</v>
      </c>
      <c r="D6285" t="s">
        <v>777</v>
      </c>
      <c r="E6285" s="103">
        <v>1.0176505716437126E-4</v>
      </c>
      <c r="F6285" s="103">
        <v>678218</v>
      </c>
      <c r="G6285" s="103">
        <v>7</v>
      </c>
      <c r="H6285" t="s">
        <v>54</v>
      </c>
      <c r="I6285" s="103"/>
    </row>
    <row r="6286" spans="1:9" x14ac:dyDescent="0.3">
      <c r="A6286" t="s">
        <v>2410</v>
      </c>
      <c r="B6286" t="s">
        <v>51</v>
      </c>
      <c r="C6286" t="s">
        <v>1763</v>
      </c>
      <c r="D6286" t="s">
        <v>776</v>
      </c>
      <c r="E6286" s="103">
        <v>4.879510414262116</v>
      </c>
      <c r="F6286" s="103">
        <v>678218</v>
      </c>
      <c r="G6286" s="103">
        <v>7</v>
      </c>
      <c r="H6286" t="s">
        <v>1078</v>
      </c>
      <c r="I6286" s="103"/>
    </row>
    <row r="6287" spans="1:9" x14ac:dyDescent="0.3">
      <c r="A6287" t="s">
        <v>2411</v>
      </c>
      <c r="B6287" t="s">
        <v>44</v>
      </c>
      <c r="C6287" t="s">
        <v>1763</v>
      </c>
      <c r="D6287" t="s">
        <v>776</v>
      </c>
      <c r="E6287" s="103">
        <v>0</v>
      </c>
      <c r="F6287" s="103">
        <v>678218</v>
      </c>
      <c r="G6287" s="103">
        <v>7</v>
      </c>
      <c r="H6287" t="s">
        <v>54</v>
      </c>
      <c r="I6287" s="103"/>
    </row>
    <row r="6288" spans="1:9" x14ac:dyDescent="0.3">
      <c r="A6288" t="s">
        <v>2412</v>
      </c>
      <c r="B6288" t="s">
        <v>45</v>
      </c>
      <c r="C6288" t="s">
        <v>1763</v>
      </c>
      <c r="D6288" t="s">
        <v>776</v>
      </c>
      <c r="E6288" s="103">
        <v>0</v>
      </c>
      <c r="F6288" s="103">
        <v>678218</v>
      </c>
      <c r="G6288" s="103">
        <v>7</v>
      </c>
      <c r="H6288" t="s">
        <v>54</v>
      </c>
      <c r="I6288" s="103"/>
    </row>
    <row r="6289" spans="1:9" x14ac:dyDescent="0.3">
      <c r="A6289" t="s">
        <v>2413</v>
      </c>
      <c r="B6289" t="s">
        <v>46</v>
      </c>
      <c r="C6289" t="s">
        <v>1763</v>
      </c>
      <c r="D6289" t="s">
        <v>776</v>
      </c>
      <c r="E6289" s="103">
        <v>0</v>
      </c>
      <c r="F6289" s="103">
        <v>678218</v>
      </c>
      <c r="G6289" s="103">
        <v>7</v>
      </c>
      <c r="H6289" t="s">
        <v>54</v>
      </c>
      <c r="I6289" s="103"/>
    </row>
    <row r="6290" spans="1:9" x14ac:dyDescent="0.3">
      <c r="A6290" t="s">
        <v>2414</v>
      </c>
      <c r="B6290" t="s">
        <v>49</v>
      </c>
      <c r="C6290" t="s">
        <v>1764</v>
      </c>
      <c r="D6290" t="s">
        <v>54</v>
      </c>
      <c r="E6290" s="103">
        <v>1</v>
      </c>
      <c r="F6290" s="103">
        <v>678218</v>
      </c>
      <c r="G6290" s="103">
        <v>7</v>
      </c>
      <c r="H6290" t="s">
        <v>54</v>
      </c>
      <c r="I6290" s="103"/>
    </row>
    <row r="6291" spans="1:9" x14ac:dyDescent="0.3">
      <c r="A6291" t="s">
        <v>2415</v>
      </c>
      <c r="B6291" t="s">
        <v>50</v>
      </c>
      <c r="C6291" t="s">
        <v>1764</v>
      </c>
      <c r="D6291" t="s">
        <v>54</v>
      </c>
      <c r="E6291" s="103">
        <v>1846096.561851498</v>
      </c>
      <c r="F6291" s="103">
        <v>678218</v>
      </c>
      <c r="G6291" s="103">
        <v>7</v>
      </c>
      <c r="H6291" t="s">
        <v>54</v>
      </c>
      <c r="I6291" s="103"/>
    </row>
    <row r="6292" spans="1:9" x14ac:dyDescent="0.3">
      <c r="A6292" t="s">
        <v>2416</v>
      </c>
      <c r="B6292" t="s">
        <v>51</v>
      </c>
      <c r="C6292" t="s">
        <v>1764</v>
      </c>
      <c r="D6292" t="s">
        <v>40</v>
      </c>
      <c r="E6292" s="103">
        <v>1.5385250000081152</v>
      </c>
      <c r="F6292" s="103">
        <v>678218</v>
      </c>
      <c r="G6292" s="103">
        <v>7</v>
      </c>
      <c r="H6292" t="s">
        <v>1078</v>
      </c>
      <c r="I6292" s="103"/>
    </row>
    <row r="6293" spans="1:9" x14ac:dyDescent="0.3">
      <c r="A6293" t="s">
        <v>6954</v>
      </c>
      <c r="B6293" t="s">
        <v>51</v>
      </c>
      <c r="C6293" t="s">
        <v>1764</v>
      </c>
      <c r="D6293" t="s">
        <v>5064</v>
      </c>
      <c r="E6293" s="103">
        <v>1.5930395904856764</v>
      </c>
      <c r="F6293" s="103">
        <v>678218</v>
      </c>
      <c r="G6293" s="103">
        <v>7</v>
      </c>
      <c r="H6293" t="s">
        <v>1078</v>
      </c>
      <c r="I6293" s="103"/>
    </row>
    <row r="6294" spans="1:9" x14ac:dyDescent="0.3">
      <c r="A6294" t="s">
        <v>6955</v>
      </c>
      <c r="B6294" t="s">
        <v>51</v>
      </c>
      <c r="C6294" t="s">
        <v>1764</v>
      </c>
      <c r="D6294" t="s">
        <v>5065</v>
      </c>
      <c r="E6294" s="103">
        <v>1.5385250000081152</v>
      </c>
      <c r="F6294" s="103">
        <v>678218</v>
      </c>
      <c r="G6294" s="103">
        <v>7</v>
      </c>
      <c r="H6294" t="s">
        <v>1078</v>
      </c>
      <c r="I6294" s="103"/>
    </row>
    <row r="6295" spans="1:9" x14ac:dyDescent="0.3">
      <c r="A6295" t="s">
        <v>6956</v>
      </c>
      <c r="B6295" t="s">
        <v>51</v>
      </c>
      <c r="C6295" t="s">
        <v>1764</v>
      </c>
      <c r="D6295" t="s">
        <v>5066</v>
      </c>
      <c r="E6295" s="103">
        <v>1.5905086100661756</v>
      </c>
      <c r="F6295" s="103">
        <v>678218</v>
      </c>
      <c r="G6295" s="103">
        <v>7</v>
      </c>
      <c r="H6295" t="s">
        <v>1078</v>
      </c>
      <c r="I6295" s="103"/>
    </row>
    <row r="6296" spans="1:9" x14ac:dyDescent="0.3">
      <c r="A6296" t="s">
        <v>2417</v>
      </c>
      <c r="B6296" t="s">
        <v>51</v>
      </c>
      <c r="C6296" t="s">
        <v>1764</v>
      </c>
      <c r="D6296" t="s">
        <v>42</v>
      </c>
      <c r="E6296" s="103">
        <v>1.5832662911255002</v>
      </c>
      <c r="F6296" s="103">
        <v>678218</v>
      </c>
      <c r="G6296" s="103">
        <v>7</v>
      </c>
      <c r="H6296" t="s">
        <v>1078</v>
      </c>
      <c r="I6296" s="103"/>
    </row>
    <row r="6297" spans="1:9" x14ac:dyDescent="0.3">
      <c r="A6297" t="s">
        <v>2418</v>
      </c>
      <c r="B6297" t="s">
        <v>51</v>
      </c>
      <c r="C6297" t="s">
        <v>1764</v>
      </c>
      <c r="D6297" t="s">
        <v>1763</v>
      </c>
      <c r="E6297" s="103">
        <v>1.6563582576112148</v>
      </c>
      <c r="F6297" s="103">
        <v>678218</v>
      </c>
      <c r="G6297" s="103">
        <v>7</v>
      </c>
      <c r="H6297" t="s">
        <v>1078</v>
      </c>
      <c r="I6297" s="103"/>
    </row>
    <row r="6298" spans="1:9" x14ac:dyDescent="0.3">
      <c r="A6298" t="s">
        <v>2419</v>
      </c>
      <c r="B6298" t="s">
        <v>51</v>
      </c>
      <c r="C6298" t="s">
        <v>1764</v>
      </c>
      <c r="D6298" t="s">
        <v>1764</v>
      </c>
      <c r="E6298" s="103">
        <v>1</v>
      </c>
      <c r="F6298" s="103">
        <v>678218</v>
      </c>
      <c r="G6298" s="103">
        <v>7</v>
      </c>
      <c r="H6298" t="s">
        <v>1078</v>
      </c>
      <c r="I6298" s="103"/>
    </row>
    <row r="6299" spans="1:9" x14ac:dyDescent="0.3">
      <c r="A6299" t="s">
        <v>2420</v>
      </c>
      <c r="B6299" t="s">
        <v>51</v>
      </c>
      <c r="C6299" t="s">
        <v>1764</v>
      </c>
      <c r="D6299" t="s">
        <v>340</v>
      </c>
      <c r="E6299" s="103">
        <v>1.5624135124005392</v>
      </c>
      <c r="F6299" s="103">
        <v>678218</v>
      </c>
      <c r="G6299" s="103">
        <v>7</v>
      </c>
      <c r="H6299" t="s">
        <v>1078</v>
      </c>
      <c r="I6299" s="103"/>
    </row>
    <row r="6300" spans="1:9" x14ac:dyDescent="0.3">
      <c r="A6300" t="s">
        <v>2421</v>
      </c>
      <c r="B6300" t="s">
        <v>51</v>
      </c>
      <c r="C6300" t="s">
        <v>1764</v>
      </c>
      <c r="D6300" t="s">
        <v>777</v>
      </c>
      <c r="E6300" s="103">
        <v>3.2170575082231081</v>
      </c>
      <c r="F6300" s="103">
        <v>678218</v>
      </c>
      <c r="G6300" s="103">
        <v>7</v>
      </c>
      <c r="H6300" t="s">
        <v>1078</v>
      </c>
      <c r="I6300" s="103"/>
    </row>
    <row r="6301" spans="1:9" x14ac:dyDescent="0.3">
      <c r="A6301" t="s">
        <v>2422</v>
      </c>
      <c r="B6301" t="s">
        <v>44</v>
      </c>
      <c r="C6301" t="s">
        <v>1764</v>
      </c>
      <c r="D6301" t="s">
        <v>777</v>
      </c>
      <c r="E6301" s="103">
        <v>5.013137368810619E-4</v>
      </c>
      <c r="F6301" s="103">
        <v>678218</v>
      </c>
      <c r="G6301" s="103">
        <v>7</v>
      </c>
      <c r="H6301" t="s">
        <v>54</v>
      </c>
      <c r="I6301" s="103"/>
    </row>
    <row r="6302" spans="1:9" x14ac:dyDescent="0.3">
      <c r="A6302" t="s">
        <v>2423</v>
      </c>
      <c r="B6302" t="s">
        <v>45</v>
      </c>
      <c r="C6302" t="s">
        <v>1764</v>
      </c>
      <c r="D6302" t="s">
        <v>777</v>
      </c>
      <c r="E6302" s="103">
        <v>1.7453386404439302E-4</v>
      </c>
      <c r="F6302" s="103">
        <v>678218</v>
      </c>
      <c r="G6302" s="103">
        <v>7</v>
      </c>
      <c r="H6302" t="s">
        <v>54</v>
      </c>
      <c r="I6302" s="103"/>
    </row>
    <row r="6303" spans="1:9" x14ac:dyDescent="0.3">
      <c r="A6303" t="s">
        <v>2424</v>
      </c>
      <c r="B6303" t="s">
        <v>46</v>
      </c>
      <c r="C6303" t="s">
        <v>1764</v>
      </c>
      <c r="D6303" t="s">
        <v>777</v>
      </c>
      <c r="E6303" s="103">
        <v>6.0764481533827599E-5</v>
      </c>
      <c r="F6303" s="103">
        <v>678218</v>
      </c>
      <c r="G6303" s="103">
        <v>7</v>
      </c>
      <c r="H6303" t="s">
        <v>54</v>
      </c>
      <c r="I6303" s="103"/>
    </row>
    <row r="6304" spans="1:9" x14ac:dyDescent="0.3">
      <c r="A6304" t="s">
        <v>2425</v>
      </c>
      <c r="B6304" t="s">
        <v>51</v>
      </c>
      <c r="C6304" t="s">
        <v>1764</v>
      </c>
      <c r="D6304" t="s">
        <v>776</v>
      </c>
      <c r="E6304" s="103">
        <v>8.0320045896001933</v>
      </c>
      <c r="F6304" s="103">
        <v>678218</v>
      </c>
      <c r="G6304" s="103">
        <v>7</v>
      </c>
      <c r="H6304" t="s">
        <v>1078</v>
      </c>
      <c r="I6304" s="103"/>
    </row>
    <row r="6305" spans="1:9" x14ac:dyDescent="0.3">
      <c r="A6305" t="s">
        <v>2426</v>
      </c>
      <c r="B6305" t="s">
        <v>44</v>
      </c>
      <c r="C6305" t="s">
        <v>1764</v>
      </c>
      <c r="D6305" t="s">
        <v>776</v>
      </c>
      <c r="E6305" s="103">
        <v>0</v>
      </c>
      <c r="F6305" s="103">
        <v>678218</v>
      </c>
      <c r="G6305" s="103">
        <v>7</v>
      </c>
      <c r="H6305" t="s">
        <v>54</v>
      </c>
      <c r="I6305" s="103"/>
    </row>
    <row r="6306" spans="1:9" x14ac:dyDescent="0.3">
      <c r="A6306" t="s">
        <v>2427</v>
      </c>
      <c r="B6306" t="s">
        <v>45</v>
      </c>
      <c r="C6306" t="s">
        <v>1764</v>
      </c>
      <c r="D6306" t="s">
        <v>776</v>
      </c>
      <c r="E6306" s="103">
        <v>0</v>
      </c>
      <c r="F6306" s="103">
        <v>678218</v>
      </c>
      <c r="G6306" s="103">
        <v>7</v>
      </c>
      <c r="H6306" t="s">
        <v>54</v>
      </c>
      <c r="I6306" s="103"/>
    </row>
    <row r="6307" spans="1:9" x14ac:dyDescent="0.3">
      <c r="A6307" t="s">
        <v>2428</v>
      </c>
      <c r="B6307" t="s">
        <v>46</v>
      </c>
      <c r="C6307" t="s">
        <v>1764</v>
      </c>
      <c r="D6307" t="s">
        <v>776</v>
      </c>
      <c r="E6307" s="103">
        <v>0</v>
      </c>
      <c r="F6307" s="103">
        <v>678218</v>
      </c>
      <c r="G6307" s="103">
        <v>7</v>
      </c>
      <c r="H6307" t="s">
        <v>54</v>
      </c>
      <c r="I6307" s="103"/>
    </row>
    <row r="6308" spans="1:9" x14ac:dyDescent="0.3">
      <c r="A6308" t="s">
        <v>412</v>
      </c>
      <c r="B6308" t="s">
        <v>49</v>
      </c>
      <c r="C6308" t="s">
        <v>340</v>
      </c>
      <c r="D6308" t="s">
        <v>54</v>
      </c>
      <c r="E6308" s="103">
        <v>1</v>
      </c>
      <c r="F6308" s="103">
        <v>678218</v>
      </c>
      <c r="G6308" s="103">
        <v>7</v>
      </c>
      <c r="H6308" t="s">
        <v>54</v>
      </c>
      <c r="I6308" s="103"/>
    </row>
    <row r="6309" spans="1:9" x14ac:dyDescent="0.3">
      <c r="A6309" t="s">
        <v>413</v>
      </c>
      <c r="B6309" t="s">
        <v>50</v>
      </c>
      <c r="C6309" t="s">
        <v>340</v>
      </c>
      <c r="D6309" t="s">
        <v>54</v>
      </c>
      <c r="E6309" s="103">
        <v>1204452.5710143258</v>
      </c>
      <c r="F6309" s="103">
        <v>678218</v>
      </c>
      <c r="G6309" s="103">
        <v>7</v>
      </c>
      <c r="H6309" t="s">
        <v>54</v>
      </c>
      <c r="I6309" s="103"/>
    </row>
    <row r="6310" spans="1:9" x14ac:dyDescent="0.3">
      <c r="A6310" t="s">
        <v>1461</v>
      </c>
      <c r="B6310" t="s">
        <v>51</v>
      </c>
      <c r="C6310" t="s">
        <v>340</v>
      </c>
      <c r="D6310" t="s">
        <v>40</v>
      </c>
      <c r="E6310" s="103">
        <v>1.0002893030277324</v>
      </c>
      <c r="F6310" s="103">
        <v>678218</v>
      </c>
      <c r="G6310" s="103">
        <v>7</v>
      </c>
      <c r="H6310" t="s">
        <v>1078</v>
      </c>
      <c r="I6310" s="103"/>
    </row>
    <row r="6311" spans="1:9" x14ac:dyDescent="0.3">
      <c r="A6311" t="s">
        <v>6957</v>
      </c>
      <c r="B6311" t="s">
        <v>51</v>
      </c>
      <c r="C6311" t="s">
        <v>340</v>
      </c>
      <c r="D6311" t="s">
        <v>5064</v>
      </c>
      <c r="E6311" s="103">
        <v>1.0348200979034619</v>
      </c>
      <c r="F6311" s="103">
        <v>678218</v>
      </c>
      <c r="G6311" s="103">
        <v>7</v>
      </c>
      <c r="H6311" t="s">
        <v>1078</v>
      </c>
      <c r="I6311" s="103"/>
    </row>
    <row r="6312" spans="1:9" x14ac:dyDescent="0.3">
      <c r="A6312" t="s">
        <v>6958</v>
      </c>
      <c r="B6312" t="s">
        <v>51</v>
      </c>
      <c r="C6312" t="s">
        <v>340</v>
      </c>
      <c r="D6312" t="s">
        <v>5065</v>
      </c>
      <c r="E6312" s="103">
        <v>1.0002893030277324</v>
      </c>
      <c r="F6312" s="103">
        <v>678218</v>
      </c>
      <c r="G6312" s="103">
        <v>7</v>
      </c>
      <c r="H6312" t="s">
        <v>1078</v>
      </c>
      <c r="I6312" s="103"/>
    </row>
    <row r="6313" spans="1:9" x14ac:dyDescent="0.3">
      <c r="A6313" t="s">
        <v>6959</v>
      </c>
      <c r="B6313" t="s">
        <v>51</v>
      </c>
      <c r="C6313" t="s">
        <v>340</v>
      </c>
      <c r="D6313" t="s">
        <v>5066</v>
      </c>
      <c r="E6313" s="103">
        <v>1.0303198453179381</v>
      </c>
      <c r="F6313" s="103">
        <v>678218</v>
      </c>
      <c r="G6313" s="103">
        <v>7</v>
      </c>
      <c r="H6313" t="s">
        <v>1078</v>
      </c>
      <c r="I6313" s="103"/>
    </row>
    <row r="6314" spans="1:9" x14ac:dyDescent="0.3">
      <c r="A6314" t="s">
        <v>1462</v>
      </c>
      <c r="B6314" t="s">
        <v>51</v>
      </c>
      <c r="C6314" t="s">
        <v>340</v>
      </c>
      <c r="D6314" t="s">
        <v>42</v>
      </c>
      <c r="E6314" s="103">
        <v>1.0295197650606114</v>
      </c>
      <c r="F6314" s="103">
        <v>678218</v>
      </c>
      <c r="G6314" s="103">
        <v>7</v>
      </c>
      <c r="H6314" t="s">
        <v>1078</v>
      </c>
      <c r="I6314" s="103"/>
    </row>
    <row r="6315" spans="1:9" x14ac:dyDescent="0.3">
      <c r="A6315" t="s">
        <v>2429</v>
      </c>
      <c r="B6315" t="s">
        <v>51</v>
      </c>
      <c r="C6315" t="s">
        <v>340</v>
      </c>
      <c r="D6315" t="s">
        <v>1763</v>
      </c>
      <c r="E6315" s="103">
        <v>1.0792701323469323</v>
      </c>
      <c r="F6315" s="103">
        <v>678218</v>
      </c>
      <c r="G6315" s="103">
        <v>7</v>
      </c>
      <c r="H6315" t="s">
        <v>1078</v>
      </c>
      <c r="I6315" s="103"/>
    </row>
    <row r="6316" spans="1:9" x14ac:dyDescent="0.3">
      <c r="A6316" t="s">
        <v>2430</v>
      </c>
      <c r="B6316" t="s">
        <v>51</v>
      </c>
      <c r="C6316" t="s">
        <v>340</v>
      </c>
      <c r="D6316" t="s">
        <v>1764</v>
      </c>
      <c r="E6316" s="103">
        <v>0.70380273813129479</v>
      </c>
      <c r="F6316" s="103">
        <v>678218</v>
      </c>
      <c r="G6316" s="103">
        <v>7</v>
      </c>
      <c r="H6316" t="s">
        <v>1078</v>
      </c>
      <c r="I6316" s="103"/>
    </row>
    <row r="6317" spans="1:9" x14ac:dyDescent="0.3">
      <c r="A6317" t="s">
        <v>1463</v>
      </c>
      <c r="B6317" t="s">
        <v>51</v>
      </c>
      <c r="C6317" t="s">
        <v>340</v>
      </c>
      <c r="D6317" t="s">
        <v>340</v>
      </c>
      <c r="E6317" s="103">
        <v>1</v>
      </c>
      <c r="F6317" s="103">
        <v>678218</v>
      </c>
      <c r="G6317" s="103">
        <v>7</v>
      </c>
      <c r="H6317" t="s">
        <v>1078</v>
      </c>
      <c r="I6317" s="103"/>
    </row>
    <row r="6318" spans="1:9" x14ac:dyDescent="0.3">
      <c r="A6318" t="s">
        <v>1464</v>
      </c>
      <c r="B6318" t="s">
        <v>51</v>
      </c>
      <c r="C6318" t="s">
        <v>340</v>
      </c>
      <c r="D6318" t="s">
        <v>777</v>
      </c>
      <c r="E6318" s="103">
        <v>2.1112001294651992</v>
      </c>
      <c r="F6318" s="103">
        <v>678218</v>
      </c>
      <c r="G6318" s="103">
        <v>7</v>
      </c>
      <c r="H6318" t="s">
        <v>1078</v>
      </c>
      <c r="I6318" s="103"/>
    </row>
    <row r="6319" spans="1:9" x14ac:dyDescent="0.3">
      <c r="A6319" t="s">
        <v>649</v>
      </c>
      <c r="B6319" t="s">
        <v>44</v>
      </c>
      <c r="C6319" t="s">
        <v>340</v>
      </c>
      <c r="D6319" t="s">
        <v>777</v>
      </c>
      <c r="E6319" s="103">
        <v>0</v>
      </c>
      <c r="F6319" s="103">
        <v>678218</v>
      </c>
      <c r="G6319" s="103">
        <v>7</v>
      </c>
      <c r="H6319" t="s">
        <v>54</v>
      </c>
      <c r="I6319" s="103"/>
    </row>
    <row r="6320" spans="1:9" x14ac:dyDescent="0.3">
      <c r="A6320" t="s">
        <v>650</v>
      </c>
      <c r="B6320" t="s">
        <v>45</v>
      </c>
      <c r="C6320" t="s">
        <v>340</v>
      </c>
      <c r="D6320" t="s">
        <v>777</v>
      </c>
      <c r="E6320" s="103">
        <v>0</v>
      </c>
      <c r="F6320" s="103">
        <v>678218</v>
      </c>
      <c r="G6320" s="103">
        <v>7</v>
      </c>
      <c r="H6320" t="s">
        <v>54</v>
      </c>
      <c r="I6320" s="103"/>
    </row>
    <row r="6321" spans="1:9" x14ac:dyDescent="0.3">
      <c r="A6321" t="s">
        <v>651</v>
      </c>
      <c r="B6321" t="s">
        <v>46</v>
      </c>
      <c r="C6321" t="s">
        <v>340</v>
      </c>
      <c r="D6321" t="s">
        <v>777</v>
      </c>
      <c r="E6321" s="103">
        <v>0</v>
      </c>
      <c r="F6321" s="103">
        <v>678218</v>
      </c>
      <c r="G6321" s="103">
        <v>7</v>
      </c>
      <c r="H6321" t="s">
        <v>54</v>
      </c>
      <c r="I6321" s="103"/>
    </row>
    <row r="6322" spans="1:9" x14ac:dyDescent="0.3">
      <c r="A6322" t="s">
        <v>1465</v>
      </c>
      <c r="B6322" t="s">
        <v>51</v>
      </c>
      <c r="C6322" t="s">
        <v>340</v>
      </c>
      <c r="D6322" t="s">
        <v>776</v>
      </c>
      <c r="E6322" s="103">
        <v>5.2479525986070215</v>
      </c>
      <c r="F6322" s="103">
        <v>678218</v>
      </c>
      <c r="G6322" s="103">
        <v>7</v>
      </c>
      <c r="H6322" t="s">
        <v>1078</v>
      </c>
      <c r="I6322" s="103"/>
    </row>
    <row r="6323" spans="1:9" x14ac:dyDescent="0.3">
      <c r="A6323" t="s">
        <v>653</v>
      </c>
      <c r="B6323" t="s">
        <v>44</v>
      </c>
      <c r="C6323" t="s">
        <v>340</v>
      </c>
      <c r="D6323" t="s">
        <v>776</v>
      </c>
      <c r="E6323" s="103">
        <v>0</v>
      </c>
      <c r="F6323" s="103">
        <v>678218</v>
      </c>
      <c r="G6323" s="103">
        <v>7</v>
      </c>
      <c r="H6323" t="s">
        <v>54</v>
      </c>
      <c r="I6323" s="103"/>
    </row>
    <row r="6324" spans="1:9" x14ac:dyDescent="0.3">
      <c r="A6324" t="s">
        <v>654</v>
      </c>
      <c r="B6324" t="s">
        <v>45</v>
      </c>
      <c r="C6324" t="s">
        <v>340</v>
      </c>
      <c r="D6324" t="s">
        <v>776</v>
      </c>
      <c r="E6324" s="103">
        <v>0</v>
      </c>
      <c r="F6324" s="103">
        <v>678218</v>
      </c>
      <c r="G6324" s="103">
        <v>7</v>
      </c>
      <c r="H6324" t="s">
        <v>54</v>
      </c>
      <c r="I6324" s="103"/>
    </row>
    <row r="6325" spans="1:9" x14ac:dyDescent="0.3">
      <c r="A6325" t="s">
        <v>655</v>
      </c>
      <c r="B6325" t="s">
        <v>46</v>
      </c>
      <c r="C6325" t="s">
        <v>340</v>
      </c>
      <c r="D6325" t="s">
        <v>776</v>
      </c>
      <c r="E6325" s="103">
        <v>0</v>
      </c>
      <c r="F6325" s="103">
        <v>678218</v>
      </c>
      <c r="G6325" s="103">
        <v>7</v>
      </c>
      <c r="H6325" t="s">
        <v>54</v>
      </c>
      <c r="I6325" s="103"/>
    </row>
    <row r="6326" spans="1:9" x14ac:dyDescent="0.3">
      <c r="A6326" t="s">
        <v>8898</v>
      </c>
      <c r="B6326" t="s">
        <v>51</v>
      </c>
      <c r="C6326" t="s">
        <v>8750</v>
      </c>
      <c r="D6326" t="s">
        <v>40</v>
      </c>
      <c r="E6326" s="103">
        <v>3.792549084575822E-2</v>
      </c>
      <c r="F6326" s="103">
        <v>678218</v>
      </c>
      <c r="G6326" s="103">
        <v>7</v>
      </c>
      <c r="H6326" t="s">
        <v>1078</v>
      </c>
      <c r="I6326" s="103"/>
    </row>
    <row r="6327" spans="1:9" x14ac:dyDescent="0.3">
      <c r="A6327" t="s">
        <v>8990</v>
      </c>
      <c r="B6327" t="s">
        <v>51</v>
      </c>
      <c r="C6327" t="s">
        <v>8750</v>
      </c>
      <c r="D6327" t="s">
        <v>5064</v>
      </c>
      <c r="E6327" s="103">
        <v>3.9075328595606473E-2</v>
      </c>
      <c r="F6327" s="103">
        <v>678218</v>
      </c>
      <c r="G6327" s="103">
        <v>7</v>
      </c>
      <c r="H6327" t="s">
        <v>1078</v>
      </c>
      <c r="I6327" s="103"/>
    </row>
    <row r="6328" spans="1:9" x14ac:dyDescent="0.3">
      <c r="A6328" t="s">
        <v>8991</v>
      </c>
      <c r="B6328" t="s">
        <v>51</v>
      </c>
      <c r="C6328" t="s">
        <v>8750</v>
      </c>
      <c r="D6328" t="s">
        <v>5065</v>
      </c>
      <c r="E6328" s="103">
        <v>3.792549084575822E-2</v>
      </c>
      <c r="F6328" s="103">
        <v>678218</v>
      </c>
      <c r="G6328" s="103">
        <v>7</v>
      </c>
      <c r="H6328" t="s">
        <v>1078</v>
      </c>
      <c r="I6328" s="103"/>
    </row>
    <row r="6329" spans="1:9" x14ac:dyDescent="0.3">
      <c r="A6329" t="s">
        <v>8992</v>
      </c>
      <c r="B6329" t="s">
        <v>51</v>
      </c>
      <c r="C6329" t="s">
        <v>8750</v>
      </c>
      <c r="D6329" t="s">
        <v>5066</v>
      </c>
      <c r="E6329" s="103">
        <v>3.9031294215712317E-2</v>
      </c>
      <c r="F6329" s="103">
        <v>678218</v>
      </c>
      <c r="G6329" s="103">
        <v>7</v>
      </c>
      <c r="H6329" t="s">
        <v>1078</v>
      </c>
      <c r="I6329" s="103"/>
    </row>
    <row r="6330" spans="1:9" x14ac:dyDescent="0.3">
      <c r="A6330" t="s">
        <v>8899</v>
      </c>
      <c r="B6330" t="s">
        <v>51</v>
      </c>
      <c r="C6330" t="s">
        <v>8750</v>
      </c>
      <c r="D6330" t="s">
        <v>42</v>
      </c>
      <c r="E6330" s="103">
        <v>3.8879987729649589E-2</v>
      </c>
      <c r="F6330" s="103">
        <v>678218</v>
      </c>
      <c r="G6330" s="103">
        <v>7</v>
      </c>
      <c r="H6330" t="s">
        <v>1078</v>
      </c>
      <c r="I6330" s="103"/>
    </row>
    <row r="6331" spans="1:9" x14ac:dyDescent="0.3">
      <c r="A6331" t="s">
        <v>8900</v>
      </c>
      <c r="B6331" t="s">
        <v>51</v>
      </c>
      <c r="C6331" t="s">
        <v>8750</v>
      </c>
      <c r="D6331" t="s">
        <v>1763</v>
      </c>
      <c r="E6331" s="103">
        <v>4.1333204837239942E-2</v>
      </c>
      <c r="F6331" s="103">
        <v>678218</v>
      </c>
      <c r="G6331" s="103">
        <v>7</v>
      </c>
      <c r="H6331" t="s">
        <v>1078</v>
      </c>
      <c r="I6331" s="103"/>
    </row>
    <row r="6332" spans="1:9" x14ac:dyDescent="0.3">
      <c r="A6332" t="s">
        <v>8901</v>
      </c>
      <c r="B6332" t="s">
        <v>51</v>
      </c>
      <c r="C6332" t="s">
        <v>8750</v>
      </c>
      <c r="D6332" t="s">
        <v>1764</v>
      </c>
      <c r="E6332" s="103">
        <v>2.7234805333254803E-2</v>
      </c>
      <c r="F6332" s="103">
        <v>678218</v>
      </c>
      <c r="G6332" s="103">
        <v>7</v>
      </c>
      <c r="H6332" t="s">
        <v>1078</v>
      </c>
      <c r="I6332" s="103"/>
    </row>
    <row r="6333" spans="1:9" x14ac:dyDescent="0.3">
      <c r="A6333" t="s">
        <v>8902</v>
      </c>
      <c r="B6333" t="s">
        <v>51</v>
      </c>
      <c r="C6333" t="s">
        <v>8750</v>
      </c>
      <c r="D6333" t="s">
        <v>340</v>
      </c>
      <c r="E6333" s="103">
        <v>3.8098279693110755E-2</v>
      </c>
      <c r="F6333" s="103">
        <v>678218</v>
      </c>
      <c r="G6333" s="103">
        <v>7</v>
      </c>
      <c r="H6333" t="s">
        <v>1078</v>
      </c>
      <c r="I6333" s="103"/>
    </row>
    <row r="6334" spans="1:9" x14ac:dyDescent="0.3">
      <c r="A6334" t="s">
        <v>8903</v>
      </c>
      <c r="B6334" t="s">
        <v>51</v>
      </c>
      <c r="C6334" t="s">
        <v>8750</v>
      </c>
      <c r="D6334" t="s">
        <v>777</v>
      </c>
      <c r="E6334" s="103">
        <v>8.0020098197335479E-2</v>
      </c>
      <c r="F6334" s="103">
        <v>678218</v>
      </c>
      <c r="G6334" s="103">
        <v>7</v>
      </c>
      <c r="H6334" t="s">
        <v>1078</v>
      </c>
      <c r="I6334" s="103"/>
    </row>
    <row r="6335" spans="1:9" x14ac:dyDescent="0.3">
      <c r="A6335" t="s">
        <v>8904</v>
      </c>
      <c r="B6335" t="s">
        <v>51</v>
      </c>
      <c r="C6335" t="s">
        <v>8750</v>
      </c>
      <c r="D6335" t="s">
        <v>776</v>
      </c>
      <c r="E6335" s="103">
        <v>0.19893809258047387</v>
      </c>
      <c r="F6335" s="103">
        <v>678218</v>
      </c>
      <c r="G6335" s="103">
        <v>7</v>
      </c>
      <c r="H6335" t="s">
        <v>1078</v>
      </c>
      <c r="I6335" s="103"/>
    </row>
    <row r="6336" spans="1:9" x14ac:dyDescent="0.3">
      <c r="A6336" t="s">
        <v>9193</v>
      </c>
      <c r="B6336" t="s">
        <v>47</v>
      </c>
      <c r="C6336" t="s">
        <v>9007</v>
      </c>
      <c r="D6336" t="s">
        <v>54</v>
      </c>
      <c r="E6336" s="103">
        <v>662213</v>
      </c>
      <c r="F6336" s="103">
        <v>678218</v>
      </c>
      <c r="G6336" s="103">
        <v>7</v>
      </c>
      <c r="H6336" t="s">
        <v>54</v>
      </c>
      <c r="I6336" s="103"/>
    </row>
    <row r="6337" spans="1:9" x14ac:dyDescent="0.3">
      <c r="A6337" t="s">
        <v>9194</v>
      </c>
      <c r="B6337" t="s">
        <v>48</v>
      </c>
      <c r="C6337" t="s">
        <v>9007</v>
      </c>
      <c r="D6337" t="s">
        <v>54</v>
      </c>
      <c r="E6337" s="103">
        <v>8609316914.3556786</v>
      </c>
      <c r="F6337" s="103">
        <v>678218</v>
      </c>
      <c r="G6337" s="103">
        <v>7</v>
      </c>
      <c r="H6337" t="s">
        <v>54</v>
      </c>
      <c r="I6337" s="103"/>
    </row>
    <row r="6338" spans="1:9" x14ac:dyDescent="0.3">
      <c r="A6338" t="s">
        <v>9195</v>
      </c>
      <c r="B6338" t="s">
        <v>49</v>
      </c>
      <c r="C6338" t="s">
        <v>9007</v>
      </c>
      <c r="D6338" t="s">
        <v>54</v>
      </c>
      <c r="E6338" s="103">
        <v>0.9764013930624077</v>
      </c>
      <c r="F6338" s="103">
        <v>678218</v>
      </c>
      <c r="G6338" s="103">
        <v>7</v>
      </c>
      <c r="H6338" t="s">
        <v>54</v>
      </c>
      <c r="I6338" s="103"/>
    </row>
    <row r="6339" spans="1:9" x14ac:dyDescent="0.3">
      <c r="A6339" t="s">
        <v>9196</v>
      </c>
      <c r="B6339" t="s">
        <v>50</v>
      </c>
      <c r="C6339" t="s">
        <v>9007</v>
      </c>
      <c r="D6339" t="s">
        <v>54</v>
      </c>
      <c r="E6339" s="103">
        <v>12694.025983320524</v>
      </c>
      <c r="F6339" s="103">
        <v>678218</v>
      </c>
      <c r="G6339" s="103">
        <v>7</v>
      </c>
      <c r="H6339" t="s">
        <v>54</v>
      </c>
      <c r="I6339" s="103"/>
    </row>
    <row r="6340" spans="1:9" x14ac:dyDescent="0.3">
      <c r="A6340" t="s">
        <v>9197</v>
      </c>
      <c r="B6340" t="s">
        <v>51</v>
      </c>
      <c r="C6340" t="s">
        <v>9007</v>
      </c>
      <c r="D6340" t="s">
        <v>40</v>
      </c>
      <c r="E6340" s="103">
        <v>1.0856896228712245E-2</v>
      </c>
      <c r="F6340" s="103">
        <v>678218</v>
      </c>
      <c r="G6340" s="103">
        <v>7</v>
      </c>
      <c r="H6340" t="s">
        <v>1078</v>
      </c>
      <c r="I6340" s="103"/>
    </row>
    <row r="6341" spans="1:9" x14ac:dyDescent="0.3">
      <c r="A6341" t="s">
        <v>9198</v>
      </c>
      <c r="B6341" t="s">
        <v>51</v>
      </c>
      <c r="C6341" t="s">
        <v>9007</v>
      </c>
      <c r="D6341" t="s">
        <v>5064</v>
      </c>
      <c r="E6341" s="103">
        <v>1.1199300013149087E-2</v>
      </c>
      <c r="F6341" s="103">
        <v>678218</v>
      </c>
      <c r="G6341" s="103">
        <v>7</v>
      </c>
      <c r="H6341" t="s">
        <v>1078</v>
      </c>
      <c r="I6341" s="103"/>
    </row>
    <row r="6342" spans="1:9" x14ac:dyDescent="0.3">
      <c r="A6342" t="s">
        <v>9199</v>
      </c>
      <c r="B6342" t="s">
        <v>51</v>
      </c>
      <c r="C6342" t="s">
        <v>9007</v>
      </c>
      <c r="D6342" t="s">
        <v>5065</v>
      </c>
      <c r="E6342" s="103">
        <v>1.0856896228712245E-2</v>
      </c>
      <c r="F6342" s="103">
        <v>678218</v>
      </c>
      <c r="G6342" s="103">
        <v>7</v>
      </c>
      <c r="H6342" t="s">
        <v>1078</v>
      </c>
      <c r="I6342" s="103"/>
    </row>
    <row r="6343" spans="1:9" x14ac:dyDescent="0.3">
      <c r="A6343" t="s">
        <v>9200</v>
      </c>
      <c r="B6343" t="s">
        <v>51</v>
      </c>
      <c r="C6343" t="s">
        <v>9007</v>
      </c>
      <c r="D6343" t="s">
        <v>5066</v>
      </c>
      <c r="E6343" s="103">
        <v>1.1187338485542434E-2</v>
      </c>
      <c r="F6343" s="103">
        <v>678218</v>
      </c>
      <c r="G6343" s="103">
        <v>7</v>
      </c>
      <c r="H6343" t="s">
        <v>1078</v>
      </c>
      <c r="I6343" s="103"/>
    </row>
    <row r="6344" spans="1:9" x14ac:dyDescent="0.3">
      <c r="A6344" t="s">
        <v>9201</v>
      </c>
      <c r="B6344" t="s">
        <v>51</v>
      </c>
      <c r="C6344" t="s">
        <v>9007</v>
      </c>
      <c r="D6344" t="s">
        <v>42</v>
      </c>
      <c r="E6344" s="103">
        <v>1.1133164876880607E-2</v>
      </c>
      <c r="F6344" s="103">
        <v>678218</v>
      </c>
      <c r="G6344" s="103">
        <v>7</v>
      </c>
      <c r="H6344" t="s">
        <v>1078</v>
      </c>
      <c r="I6344" s="103"/>
    </row>
    <row r="6345" spans="1:9" x14ac:dyDescent="0.3">
      <c r="A6345" t="s">
        <v>9202</v>
      </c>
      <c r="B6345" t="s">
        <v>51</v>
      </c>
      <c r="C6345" t="s">
        <v>9007</v>
      </c>
      <c r="D6345" t="s">
        <v>1763</v>
      </c>
      <c r="E6345" s="103">
        <v>1.1910060763414011E-2</v>
      </c>
      <c r="F6345" s="103">
        <v>678218</v>
      </c>
      <c r="G6345" s="103">
        <v>7</v>
      </c>
      <c r="H6345" t="s">
        <v>1078</v>
      </c>
      <c r="I6345" s="103"/>
    </row>
    <row r="6346" spans="1:9" x14ac:dyDescent="0.3">
      <c r="A6346" t="s">
        <v>9203</v>
      </c>
      <c r="B6346" t="s">
        <v>51</v>
      </c>
      <c r="C6346" t="s">
        <v>9007</v>
      </c>
      <c r="D6346" t="s">
        <v>1764</v>
      </c>
      <c r="E6346" s="103">
        <v>7.6802486106491057E-3</v>
      </c>
      <c r="F6346" s="103">
        <v>678218</v>
      </c>
      <c r="G6346" s="103">
        <v>7</v>
      </c>
      <c r="H6346" t="s">
        <v>1078</v>
      </c>
      <c r="I6346" s="103"/>
    </row>
    <row r="6347" spans="1:9" x14ac:dyDescent="0.3">
      <c r="A6347" t="s">
        <v>9204</v>
      </c>
      <c r="B6347" t="s">
        <v>51</v>
      </c>
      <c r="C6347" t="s">
        <v>9007</v>
      </c>
      <c r="D6347" t="s">
        <v>340</v>
      </c>
      <c r="E6347" s="103">
        <v>1.0911557891732081E-2</v>
      </c>
      <c r="F6347" s="103">
        <v>678218</v>
      </c>
      <c r="G6347" s="103">
        <v>7</v>
      </c>
      <c r="H6347" t="s">
        <v>1078</v>
      </c>
      <c r="I6347" s="103"/>
    </row>
    <row r="6348" spans="1:9" x14ac:dyDescent="0.3">
      <c r="A6348" t="s">
        <v>9205</v>
      </c>
      <c r="B6348" t="s">
        <v>51</v>
      </c>
      <c r="C6348" t="s">
        <v>9007</v>
      </c>
      <c r="D6348" t="s">
        <v>777</v>
      </c>
      <c r="E6348" s="103">
        <v>2.2654341199937218E-2</v>
      </c>
      <c r="F6348" s="103">
        <v>678218</v>
      </c>
      <c r="G6348" s="103">
        <v>7</v>
      </c>
      <c r="H6348" t="s">
        <v>1078</v>
      </c>
      <c r="I6348" s="103"/>
    </row>
    <row r="6349" spans="1:9" x14ac:dyDescent="0.3">
      <c r="A6349" t="s">
        <v>9206</v>
      </c>
      <c r="B6349" t="s">
        <v>51</v>
      </c>
      <c r="C6349" t="s">
        <v>9007</v>
      </c>
      <c r="D6349" t="s">
        <v>776</v>
      </c>
      <c r="E6349" s="103">
        <v>5.6563279094165898E-2</v>
      </c>
      <c r="F6349" s="103">
        <v>678218</v>
      </c>
      <c r="G6349" s="103">
        <v>7</v>
      </c>
      <c r="H6349" t="s">
        <v>1078</v>
      </c>
      <c r="I6349" s="103"/>
    </row>
    <row r="6350" spans="1:9" x14ac:dyDescent="0.3">
      <c r="A6350" t="s">
        <v>378</v>
      </c>
      <c r="B6350" t="s">
        <v>47</v>
      </c>
      <c r="C6350" t="s">
        <v>353</v>
      </c>
      <c r="D6350" t="s">
        <v>54</v>
      </c>
      <c r="E6350" s="103">
        <v>304782</v>
      </c>
      <c r="F6350" s="103">
        <v>678218</v>
      </c>
      <c r="G6350" s="103">
        <v>7</v>
      </c>
      <c r="H6350" t="s">
        <v>54</v>
      </c>
      <c r="I6350" s="103"/>
    </row>
    <row r="6351" spans="1:9" x14ac:dyDescent="0.3">
      <c r="A6351" t="s">
        <v>379</v>
      </c>
      <c r="B6351" t="s">
        <v>48</v>
      </c>
      <c r="C6351" t="s">
        <v>353</v>
      </c>
      <c r="D6351" t="s">
        <v>54</v>
      </c>
      <c r="E6351" s="103">
        <v>24240869451.271931</v>
      </c>
      <c r="F6351" s="103">
        <v>678218</v>
      </c>
      <c r="G6351" s="103">
        <v>7</v>
      </c>
      <c r="H6351" t="s">
        <v>54</v>
      </c>
      <c r="I6351" s="103"/>
    </row>
    <row r="6352" spans="1:9" x14ac:dyDescent="0.3">
      <c r="A6352" t="s">
        <v>380</v>
      </c>
      <c r="B6352" t="s">
        <v>49</v>
      </c>
      <c r="C6352" t="s">
        <v>353</v>
      </c>
      <c r="D6352" t="s">
        <v>54</v>
      </c>
      <c r="E6352" s="103">
        <v>0.44938648045318763</v>
      </c>
      <c r="F6352" s="103">
        <v>678218</v>
      </c>
      <c r="G6352" s="103">
        <v>7</v>
      </c>
      <c r="H6352" t="s">
        <v>54</v>
      </c>
      <c r="I6352" s="103"/>
    </row>
    <row r="6353" spans="1:9" x14ac:dyDescent="0.3">
      <c r="A6353" t="s">
        <v>381</v>
      </c>
      <c r="B6353" t="s">
        <v>50</v>
      </c>
      <c r="C6353" t="s">
        <v>353</v>
      </c>
      <c r="D6353" t="s">
        <v>54</v>
      </c>
      <c r="E6353" s="103">
        <v>35742.002499597373</v>
      </c>
      <c r="F6353" s="103">
        <v>678218</v>
      </c>
      <c r="G6353" s="103">
        <v>7</v>
      </c>
      <c r="H6353" t="s">
        <v>54</v>
      </c>
      <c r="I6353" s="103"/>
    </row>
    <row r="6354" spans="1:9" x14ac:dyDescent="0.3">
      <c r="A6354" t="s">
        <v>1466</v>
      </c>
      <c r="B6354" t="s">
        <v>51</v>
      </c>
      <c r="C6354" t="s">
        <v>353</v>
      </c>
      <c r="D6354" t="s">
        <v>40</v>
      </c>
      <c r="E6354" s="103">
        <v>6.565555795934841E-2</v>
      </c>
      <c r="F6354" s="103">
        <v>678218</v>
      </c>
      <c r="G6354" s="103">
        <v>7</v>
      </c>
      <c r="H6354" t="s">
        <v>1078</v>
      </c>
      <c r="I6354" s="103"/>
    </row>
    <row r="6355" spans="1:9" x14ac:dyDescent="0.3">
      <c r="A6355" t="s">
        <v>6960</v>
      </c>
      <c r="B6355" t="s">
        <v>51</v>
      </c>
      <c r="C6355" t="s">
        <v>353</v>
      </c>
      <c r="D6355" t="s">
        <v>5064</v>
      </c>
      <c r="E6355" s="103">
        <v>7.1717141291444242E-2</v>
      </c>
      <c r="F6355" s="103">
        <v>678218</v>
      </c>
      <c r="G6355" s="103">
        <v>7</v>
      </c>
      <c r="H6355" t="s">
        <v>1078</v>
      </c>
      <c r="I6355" s="103"/>
    </row>
    <row r="6356" spans="1:9" x14ac:dyDescent="0.3">
      <c r="A6356" t="s">
        <v>6961</v>
      </c>
      <c r="B6356" t="s">
        <v>51</v>
      </c>
      <c r="C6356" t="s">
        <v>353</v>
      </c>
      <c r="D6356" t="s">
        <v>5065</v>
      </c>
      <c r="E6356" s="103">
        <v>6.565555795934841E-2</v>
      </c>
      <c r="F6356" s="103">
        <v>678218</v>
      </c>
      <c r="G6356" s="103">
        <v>7</v>
      </c>
      <c r="H6356" t="s">
        <v>1078</v>
      </c>
      <c r="I6356" s="103"/>
    </row>
    <row r="6357" spans="1:9" x14ac:dyDescent="0.3">
      <c r="A6357" t="s">
        <v>6962</v>
      </c>
      <c r="B6357" t="s">
        <v>51</v>
      </c>
      <c r="C6357" t="s">
        <v>353</v>
      </c>
      <c r="D6357" t="s">
        <v>5066</v>
      </c>
      <c r="E6357" s="103">
        <v>7.1688367776105696E-2</v>
      </c>
      <c r="F6357" s="103">
        <v>678218</v>
      </c>
      <c r="G6357" s="103">
        <v>7</v>
      </c>
      <c r="H6357" t="s">
        <v>1078</v>
      </c>
      <c r="I6357" s="103"/>
    </row>
    <row r="6358" spans="1:9" x14ac:dyDescent="0.3">
      <c r="A6358" t="s">
        <v>1467</v>
      </c>
      <c r="B6358" t="s">
        <v>51</v>
      </c>
      <c r="C6358" t="s">
        <v>353</v>
      </c>
      <c r="D6358" t="s">
        <v>42</v>
      </c>
      <c r="E6358" s="103">
        <v>7.1294114352916327E-2</v>
      </c>
      <c r="F6358" s="103">
        <v>678218</v>
      </c>
      <c r="G6358" s="103">
        <v>7</v>
      </c>
      <c r="H6358" t="s">
        <v>1078</v>
      </c>
      <c r="I6358" s="103"/>
    </row>
    <row r="6359" spans="1:9" x14ac:dyDescent="0.3">
      <c r="A6359" t="s">
        <v>2431</v>
      </c>
      <c r="B6359" t="s">
        <v>51</v>
      </c>
      <c r="C6359" t="s">
        <v>353</v>
      </c>
      <c r="D6359" t="s">
        <v>1763</v>
      </c>
      <c r="E6359" s="103">
        <v>7.4603908340975106E-2</v>
      </c>
      <c r="F6359" s="103">
        <v>678218</v>
      </c>
      <c r="G6359" s="103">
        <v>7</v>
      </c>
      <c r="H6359" t="s">
        <v>1078</v>
      </c>
      <c r="I6359" s="103"/>
    </row>
    <row r="6360" spans="1:9" x14ac:dyDescent="0.3">
      <c r="A6360" t="s">
        <v>2432</v>
      </c>
      <c r="B6360" t="s">
        <v>51</v>
      </c>
      <c r="C6360" t="s">
        <v>353</v>
      </c>
      <c r="D6360" t="s">
        <v>1764</v>
      </c>
      <c r="E6360" s="103">
        <v>4.3758869175016743E-2</v>
      </c>
      <c r="F6360" s="103">
        <v>678218</v>
      </c>
      <c r="G6360" s="103">
        <v>7</v>
      </c>
      <c r="H6360" t="s">
        <v>1078</v>
      </c>
      <c r="I6360" s="103"/>
    </row>
    <row r="6361" spans="1:9" x14ac:dyDescent="0.3">
      <c r="A6361" t="s">
        <v>1468</v>
      </c>
      <c r="B6361" t="s">
        <v>51</v>
      </c>
      <c r="C6361" t="s">
        <v>353</v>
      </c>
      <c r="D6361" t="s">
        <v>340</v>
      </c>
      <c r="E6361" s="103">
        <v>7.0803038855364736E-2</v>
      </c>
      <c r="F6361" s="103">
        <v>678218</v>
      </c>
      <c r="G6361" s="103">
        <v>7</v>
      </c>
      <c r="H6361" t="s">
        <v>1078</v>
      </c>
      <c r="I6361" s="103"/>
    </row>
    <row r="6362" spans="1:9" x14ac:dyDescent="0.3">
      <c r="A6362" t="s">
        <v>1469</v>
      </c>
      <c r="B6362" t="s">
        <v>51</v>
      </c>
      <c r="C6362" t="s">
        <v>353</v>
      </c>
      <c r="D6362" t="s">
        <v>777</v>
      </c>
      <c r="E6362" s="103">
        <v>0.14034675507521457</v>
      </c>
      <c r="F6362" s="103">
        <v>678218</v>
      </c>
      <c r="G6362" s="103">
        <v>7</v>
      </c>
      <c r="H6362" t="s">
        <v>1078</v>
      </c>
      <c r="I6362" s="103"/>
    </row>
    <row r="6363" spans="1:9" x14ac:dyDescent="0.3">
      <c r="A6363" t="s">
        <v>1470</v>
      </c>
      <c r="B6363" t="s">
        <v>51</v>
      </c>
      <c r="C6363" t="s">
        <v>353</v>
      </c>
      <c r="D6363" t="s">
        <v>776</v>
      </c>
      <c r="E6363" s="103">
        <v>0.3471241397425503</v>
      </c>
      <c r="F6363" s="103">
        <v>678218</v>
      </c>
      <c r="G6363" s="103">
        <v>7</v>
      </c>
      <c r="H6363" t="s">
        <v>1078</v>
      </c>
      <c r="I6363" s="103"/>
    </row>
    <row r="6364" spans="1:9" x14ac:dyDescent="0.3">
      <c r="A6364" t="s">
        <v>4742</v>
      </c>
      <c r="B6364" t="s">
        <v>47</v>
      </c>
      <c r="C6364" t="s">
        <v>4351</v>
      </c>
      <c r="D6364" t="s">
        <v>54</v>
      </c>
      <c r="E6364" s="103">
        <v>77032</v>
      </c>
      <c r="F6364" s="103">
        <v>678218</v>
      </c>
      <c r="G6364" s="103">
        <v>7</v>
      </c>
      <c r="H6364" t="s">
        <v>54</v>
      </c>
      <c r="I6364" s="103"/>
    </row>
    <row r="6365" spans="1:9" x14ac:dyDescent="0.3">
      <c r="A6365" t="s">
        <v>4743</v>
      </c>
      <c r="B6365" t="s">
        <v>48</v>
      </c>
      <c r="C6365" t="s">
        <v>4351</v>
      </c>
      <c r="D6365" t="s">
        <v>54</v>
      </c>
      <c r="E6365" s="103">
        <v>790223659.48721313</v>
      </c>
      <c r="F6365" s="103">
        <v>678218</v>
      </c>
      <c r="G6365" s="103">
        <v>7</v>
      </c>
      <c r="H6365" t="s">
        <v>54</v>
      </c>
      <c r="I6365" s="103"/>
    </row>
    <row r="6366" spans="1:9" x14ac:dyDescent="0.3">
      <c r="A6366" t="s">
        <v>4744</v>
      </c>
      <c r="B6366" t="s">
        <v>49</v>
      </c>
      <c r="C6366" t="s">
        <v>4351</v>
      </c>
      <c r="D6366" t="s">
        <v>54</v>
      </c>
      <c r="E6366" s="103">
        <v>0.11357999935124105</v>
      </c>
      <c r="F6366" s="103">
        <v>678218</v>
      </c>
      <c r="G6366" s="103">
        <v>7</v>
      </c>
      <c r="H6366" t="s">
        <v>54</v>
      </c>
      <c r="I6366" s="103"/>
    </row>
    <row r="6367" spans="1:9" x14ac:dyDescent="0.3">
      <c r="A6367" t="s">
        <v>4745</v>
      </c>
      <c r="B6367" t="s">
        <v>50</v>
      </c>
      <c r="C6367" t="s">
        <v>4351</v>
      </c>
      <c r="D6367" t="s">
        <v>54</v>
      </c>
      <c r="E6367" s="103">
        <v>1165.1469873804781</v>
      </c>
      <c r="F6367" s="103">
        <v>678218</v>
      </c>
      <c r="G6367" s="103">
        <v>7</v>
      </c>
      <c r="H6367" t="s">
        <v>54</v>
      </c>
      <c r="I6367" s="103"/>
    </row>
    <row r="6368" spans="1:9" x14ac:dyDescent="0.3">
      <c r="A6368" t="s">
        <v>4746</v>
      </c>
      <c r="B6368" t="s">
        <v>51</v>
      </c>
      <c r="C6368" t="s">
        <v>4351</v>
      </c>
      <c r="D6368" t="s">
        <v>40</v>
      </c>
      <c r="E6368" s="103">
        <v>8.5255608269039149E-3</v>
      </c>
      <c r="F6368" s="103">
        <v>678218</v>
      </c>
      <c r="G6368" s="103">
        <v>7</v>
      </c>
      <c r="H6368" t="s">
        <v>1078</v>
      </c>
      <c r="I6368" s="103"/>
    </row>
    <row r="6369" spans="1:9" x14ac:dyDescent="0.3">
      <c r="A6369" t="s">
        <v>6855</v>
      </c>
      <c r="B6369" t="s">
        <v>51</v>
      </c>
      <c r="C6369" t="s">
        <v>4351</v>
      </c>
      <c r="D6369" t="s">
        <v>5064</v>
      </c>
      <c r="E6369" s="103">
        <v>8.8194910062957509E-3</v>
      </c>
      <c r="F6369" s="103">
        <v>678218</v>
      </c>
      <c r="G6369" s="103">
        <v>7</v>
      </c>
      <c r="H6369" t="s">
        <v>1078</v>
      </c>
      <c r="I6369" s="103"/>
    </row>
    <row r="6370" spans="1:9" x14ac:dyDescent="0.3">
      <c r="A6370" t="s">
        <v>6856</v>
      </c>
      <c r="B6370" t="s">
        <v>51</v>
      </c>
      <c r="C6370" t="s">
        <v>4351</v>
      </c>
      <c r="D6370" t="s">
        <v>5065</v>
      </c>
      <c r="E6370" s="103">
        <v>8.5255608269039149E-3</v>
      </c>
      <c r="F6370" s="103">
        <v>678218</v>
      </c>
      <c r="G6370" s="103">
        <v>7</v>
      </c>
      <c r="H6370" t="s">
        <v>1078</v>
      </c>
      <c r="I6370" s="103"/>
    </row>
    <row r="6371" spans="1:9" x14ac:dyDescent="0.3">
      <c r="A6371" t="s">
        <v>6857</v>
      </c>
      <c r="B6371" t="s">
        <v>51</v>
      </c>
      <c r="C6371" t="s">
        <v>4351</v>
      </c>
      <c r="D6371" t="s">
        <v>5066</v>
      </c>
      <c r="E6371" s="103">
        <v>8.6310202814546093E-3</v>
      </c>
      <c r="F6371" s="103">
        <v>678218</v>
      </c>
      <c r="G6371" s="103">
        <v>7</v>
      </c>
      <c r="H6371" t="s">
        <v>1078</v>
      </c>
      <c r="I6371" s="103"/>
    </row>
    <row r="6372" spans="1:9" x14ac:dyDescent="0.3">
      <c r="A6372" t="s">
        <v>4747</v>
      </c>
      <c r="B6372" t="s">
        <v>51</v>
      </c>
      <c r="C6372" t="s">
        <v>4351</v>
      </c>
      <c r="D6372" t="s">
        <v>42</v>
      </c>
      <c r="E6372" s="103">
        <v>8.7739833020367697E-3</v>
      </c>
      <c r="F6372" s="103">
        <v>678218</v>
      </c>
      <c r="G6372" s="103">
        <v>7</v>
      </c>
      <c r="H6372" t="s">
        <v>1078</v>
      </c>
      <c r="I6372" s="103"/>
    </row>
    <row r="6373" spans="1:9" x14ac:dyDescent="0.3">
      <c r="A6373" t="s">
        <v>4748</v>
      </c>
      <c r="B6373" t="s">
        <v>51</v>
      </c>
      <c r="C6373" t="s">
        <v>4351</v>
      </c>
      <c r="D6373" t="s">
        <v>1763</v>
      </c>
      <c r="E6373" s="103">
        <v>9.2753192486609466E-3</v>
      </c>
      <c r="F6373" s="103">
        <v>678218</v>
      </c>
      <c r="G6373" s="103">
        <v>7</v>
      </c>
      <c r="H6373" t="s">
        <v>1078</v>
      </c>
      <c r="I6373" s="103"/>
    </row>
    <row r="6374" spans="1:9" x14ac:dyDescent="0.3">
      <c r="A6374" t="s">
        <v>4749</v>
      </c>
      <c r="B6374" t="s">
        <v>51</v>
      </c>
      <c r="C6374" t="s">
        <v>4351</v>
      </c>
      <c r="D6374" t="s">
        <v>1764</v>
      </c>
      <c r="E6374" s="103">
        <v>6.136640035309027E-3</v>
      </c>
      <c r="F6374" s="103">
        <v>678218</v>
      </c>
      <c r="G6374" s="103">
        <v>7</v>
      </c>
      <c r="H6374" t="s">
        <v>1078</v>
      </c>
      <c r="I6374" s="103"/>
    </row>
    <row r="6375" spans="1:9" x14ac:dyDescent="0.3">
      <c r="A6375" t="s">
        <v>4750</v>
      </c>
      <c r="B6375" t="s">
        <v>51</v>
      </c>
      <c r="C6375" t="s">
        <v>4351</v>
      </c>
      <c r="D6375" t="s">
        <v>340</v>
      </c>
      <c r="E6375" s="103">
        <v>8.5384096626274081E-3</v>
      </c>
      <c r="F6375" s="103">
        <v>678218</v>
      </c>
      <c r="G6375" s="103">
        <v>7</v>
      </c>
      <c r="H6375" t="s">
        <v>1078</v>
      </c>
      <c r="I6375" s="103"/>
    </row>
    <row r="6376" spans="1:9" x14ac:dyDescent="0.3">
      <c r="A6376" t="s">
        <v>4751</v>
      </c>
      <c r="B6376" t="s">
        <v>51</v>
      </c>
      <c r="C6376" t="s">
        <v>4351</v>
      </c>
      <c r="D6376" t="s">
        <v>777</v>
      </c>
      <c r="E6376" s="103">
        <v>1.7668192622368337E-2</v>
      </c>
      <c r="F6376" s="103">
        <v>678218</v>
      </c>
      <c r="G6376" s="103">
        <v>7</v>
      </c>
      <c r="H6376" t="s">
        <v>1078</v>
      </c>
      <c r="I6376" s="103"/>
    </row>
    <row r="6377" spans="1:9" x14ac:dyDescent="0.3">
      <c r="A6377" t="s">
        <v>4752</v>
      </c>
      <c r="B6377" t="s">
        <v>51</v>
      </c>
      <c r="C6377" t="s">
        <v>4351</v>
      </c>
      <c r="D6377" t="s">
        <v>776</v>
      </c>
      <c r="E6377" s="103">
        <v>4.4503101155588011E-2</v>
      </c>
      <c r="F6377" s="103">
        <v>678218</v>
      </c>
      <c r="G6377" s="103">
        <v>7</v>
      </c>
      <c r="H6377" t="s">
        <v>1078</v>
      </c>
      <c r="I6377" s="103"/>
    </row>
    <row r="6378" spans="1:9" x14ac:dyDescent="0.3">
      <c r="A6378" t="s">
        <v>4720</v>
      </c>
      <c r="B6378" t="s">
        <v>47</v>
      </c>
      <c r="C6378" t="s">
        <v>4352</v>
      </c>
      <c r="D6378" t="s">
        <v>54</v>
      </c>
      <c r="E6378" s="103">
        <v>948</v>
      </c>
      <c r="F6378" s="103">
        <v>678218</v>
      </c>
      <c r="G6378" s="103">
        <v>7</v>
      </c>
      <c r="H6378" t="s">
        <v>54</v>
      </c>
      <c r="I6378" s="103"/>
    </row>
    <row r="6379" spans="1:9" x14ac:dyDescent="0.3">
      <c r="A6379" t="s">
        <v>4721</v>
      </c>
      <c r="B6379" t="s">
        <v>48</v>
      </c>
      <c r="C6379" t="s">
        <v>4352</v>
      </c>
      <c r="D6379" t="s">
        <v>54</v>
      </c>
      <c r="E6379" s="103">
        <v>72415624.03125</v>
      </c>
      <c r="F6379" s="103">
        <v>678218</v>
      </c>
      <c r="G6379" s="103">
        <v>7</v>
      </c>
      <c r="H6379" t="s">
        <v>54</v>
      </c>
      <c r="I6379" s="103"/>
    </row>
    <row r="6380" spans="1:9" x14ac:dyDescent="0.3">
      <c r="A6380" t="s">
        <v>4722</v>
      </c>
      <c r="B6380" t="s">
        <v>49</v>
      </c>
      <c r="C6380" t="s">
        <v>4352</v>
      </c>
      <c r="D6380" t="s">
        <v>54</v>
      </c>
      <c r="E6380" s="103">
        <v>1.3977806545977841E-3</v>
      </c>
      <c r="F6380" s="103">
        <v>678218</v>
      </c>
      <c r="G6380" s="103">
        <v>7</v>
      </c>
      <c r="H6380" t="s">
        <v>54</v>
      </c>
      <c r="I6380" s="103"/>
    </row>
    <row r="6381" spans="1:9" x14ac:dyDescent="0.3">
      <c r="A6381" t="s">
        <v>4723</v>
      </c>
      <c r="B6381" t="s">
        <v>50</v>
      </c>
      <c r="C6381" t="s">
        <v>4352</v>
      </c>
      <c r="D6381" t="s">
        <v>54</v>
      </c>
      <c r="E6381" s="103">
        <v>106.7733737990587</v>
      </c>
      <c r="F6381" s="103">
        <v>678218</v>
      </c>
      <c r="G6381" s="103">
        <v>7</v>
      </c>
      <c r="H6381" t="s">
        <v>54</v>
      </c>
      <c r="I6381" s="103"/>
    </row>
    <row r="6382" spans="1:9" x14ac:dyDescent="0.3">
      <c r="A6382" t="s">
        <v>4724</v>
      </c>
      <c r="B6382" t="s">
        <v>51</v>
      </c>
      <c r="C6382" t="s">
        <v>4352</v>
      </c>
      <c r="D6382" t="s">
        <v>40</v>
      </c>
      <c r="E6382" s="103">
        <v>6.7400990349264708E-2</v>
      </c>
      <c r="F6382" s="103">
        <v>678218</v>
      </c>
      <c r="G6382" s="103">
        <v>7</v>
      </c>
      <c r="H6382" t="s">
        <v>1078</v>
      </c>
      <c r="I6382" s="103"/>
    </row>
    <row r="6383" spans="1:9" x14ac:dyDescent="0.3">
      <c r="A6383" t="s">
        <v>6858</v>
      </c>
      <c r="B6383" t="s">
        <v>51</v>
      </c>
      <c r="C6383" t="s">
        <v>4352</v>
      </c>
      <c r="D6383" t="s">
        <v>5064</v>
      </c>
      <c r="E6383" s="103">
        <v>7.2976464510018033E-2</v>
      </c>
      <c r="F6383" s="103">
        <v>678218</v>
      </c>
      <c r="G6383" s="103">
        <v>7</v>
      </c>
      <c r="H6383" t="s">
        <v>1078</v>
      </c>
      <c r="I6383" s="103"/>
    </row>
    <row r="6384" spans="1:9" x14ac:dyDescent="0.3">
      <c r="A6384" t="s">
        <v>6859</v>
      </c>
      <c r="B6384" t="s">
        <v>51</v>
      </c>
      <c r="C6384" t="s">
        <v>4352</v>
      </c>
      <c r="D6384" t="s">
        <v>5065</v>
      </c>
      <c r="E6384" s="103">
        <v>6.7400990349264708E-2</v>
      </c>
      <c r="F6384" s="103">
        <v>678218</v>
      </c>
      <c r="G6384" s="103">
        <v>7</v>
      </c>
      <c r="H6384" t="s">
        <v>1078</v>
      </c>
      <c r="I6384" s="103"/>
    </row>
    <row r="6385" spans="1:9" x14ac:dyDescent="0.3">
      <c r="A6385" t="s">
        <v>6860</v>
      </c>
      <c r="B6385" t="s">
        <v>51</v>
      </c>
      <c r="C6385" t="s">
        <v>4352</v>
      </c>
      <c r="D6385" t="s">
        <v>5066</v>
      </c>
      <c r="E6385" s="103">
        <v>6.7400990349264708E-2</v>
      </c>
      <c r="F6385" s="103">
        <v>678218</v>
      </c>
      <c r="G6385" s="103">
        <v>7</v>
      </c>
      <c r="H6385" t="s">
        <v>1078</v>
      </c>
      <c r="I6385" s="103"/>
    </row>
    <row r="6386" spans="1:9" x14ac:dyDescent="0.3">
      <c r="A6386" t="s">
        <v>4725</v>
      </c>
      <c r="B6386" t="s">
        <v>51</v>
      </c>
      <c r="C6386" t="s">
        <v>4352</v>
      </c>
      <c r="D6386" t="s">
        <v>42</v>
      </c>
      <c r="E6386" s="103">
        <v>7.2976464510018033E-2</v>
      </c>
      <c r="F6386" s="103">
        <v>678218</v>
      </c>
      <c r="G6386" s="103">
        <v>7</v>
      </c>
      <c r="H6386" t="s">
        <v>1078</v>
      </c>
      <c r="I6386" s="103"/>
    </row>
    <row r="6387" spans="1:9" x14ac:dyDescent="0.3">
      <c r="A6387" t="s">
        <v>4726</v>
      </c>
      <c r="B6387" t="s">
        <v>51</v>
      </c>
      <c r="C6387" t="s">
        <v>4352</v>
      </c>
      <c r="D6387" t="s">
        <v>1763</v>
      </c>
      <c r="E6387" s="103">
        <v>7.9481071406562409E-2</v>
      </c>
      <c r="F6387" s="103">
        <v>678218</v>
      </c>
      <c r="G6387" s="103">
        <v>7</v>
      </c>
      <c r="H6387" t="s">
        <v>1078</v>
      </c>
      <c r="I6387" s="103"/>
    </row>
    <row r="6388" spans="1:9" x14ac:dyDescent="0.3">
      <c r="A6388" t="s">
        <v>4727</v>
      </c>
      <c r="B6388" t="s">
        <v>51</v>
      </c>
      <c r="C6388" t="s">
        <v>4352</v>
      </c>
      <c r="D6388" t="s">
        <v>1764</v>
      </c>
      <c r="E6388" s="103">
        <v>7.9481071406562409E-2</v>
      </c>
      <c r="F6388" s="103">
        <v>678218</v>
      </c>
      <c r="G6388" s="103">
        <v>7</v>
      </c>
      <c r="H6388" t="s">
        <v>1078</v>
      </c>
      <c r="I6388" s="103"/>
    </row>
    <row r="6389" spans="1:9" x14ac:dyDescent="0.3">
      <c r="A6389" t="s">
        <v>4728</v>
      </c>
      <c r="B6389" t="s">
        <v>51</v>
      </c>
      <c r="C6389" t="s">
        <v>4352</v>
      </c>
      <c r="D6389" t="s">
        <v>340</v>
      </c>
      <c r="E6389" s="103">
        <v>7.4727184952445652E-2</v>
      </c>
      <c r="F6389" s="103">
        <v>678218</v>
      </c>
      <c r="G6389" s="103">
        <v>7</v>
      </c>
      <c r="H6389" t="s">
        <v>1078</v>
      </c>
      <c r="I6389" s="103"/>
    </row>
    <row r="6390" spans="1:9" x14ac:dyDescent="0.3">
      <c r="A6390" t="s">
        <v>4729</v>
      </c>
      <c r="B6390" t="s">
        <v>51</v>
      </c>
      <c r="C6390" t="s">
        <v>4352</v>
      </c>
      <c r="D6390" t="s">
        <v>777</v>
      </c>
      <c r="E6390" s="103">
        <v>0.17096726441102267</v>
      </c>
      <c r="F6390" s="103">
        <v>678218</v>
      </c>
      <c r="G6390" s="103">
        <v>7</v>
      </c>
      <c r="H6390" t="s">
        <v>1078</v>
      </c>
      <c r="I6390" s="103"/>
    </row>
    <row r="6391" spans="1:9" x14ac:dyDescent="0.3">
      <c r="A6391" t="s">
        <v>4730</v>
      </c>
      <c r="B6391" t="s">
        <v>51</v>
      </c>
      <c r="C6391" t="s">
        <v>4352</v>
      </c>
      <c r="D6391" t="s">
        <v>776</v>
      </c>
      <c r="E6391" s="103">
        <v>0.35580524467231189</v>
      </c>
      <c r="F6391" s="103">
        <v>678218</v>
      </c>
      <c r="G6391" s="103">
        <v>7</v>
      </c>
      <c r="H6391" t="s">
        <v>1078</v>
      </c>
      <c r="I6391" s="103"/>
    </row>
    <row r="6392" spans="1:9" x14ac:dyDescent="0.3">
      <c r="A6392" t="s">
        <v>4731</v>
      </c>
      <c r="B6392" t="s">
        <v>47</v>
      </c>
      <c r="C6392" t="s">
        <v>4353</v>
      </c>
      <c r="D6392" t="s">
        <v>54</v>
      </c>
      <c r="E6392" s="103">
        <v>35524</v>
      </c>
      <c r="F6392" s="103">
        <v>678218</v>
      </c>
      <c r="G6392" s="103">
        <v>7</v>
      </c>
      <c r="H6392" t="s">
        <v>54</v>
      </c>
      <c r="I6392" s="103"/>
    </row>
    <row r="6393" spans="1:9" x14ac:dyDescent="0.3">
      <c r="A6393" t="s">
        <v>4732</v>
      </c>
      <c r="B6393" t="s">
        <v>48</v>
      </c>
      <c r="C6393" t="s">
        <v>4353</v>
      </c>
      <c r="D6393" t="s">
        <v>54</v>
      </c>
      <c r="E6393" s="103">
        <v>491257385.85845947</v>
      </c>
      <c r="F6393" s="103">
        <v>678218</v>
      </c>
      <c r="G6393" s="103">
        <v>7</v>
      </c>
      <c r="H6393" t="s">
        <v>54</v>
      </c>
      <c r="I6393" s="103"/>
    </row>
    <row r="6394" spans="1:9" x14ac:dyDescent="0.3">
      <c r="A6394" t="s">
        <v>4733</v>
      </c>
      <c r="B6394" t="s">
        <v>49</v>
      </c>
      <c r="C6394" t="s">
        <v>4353</v>
      </c>
      <c r="D6394" t="s">
        <v>54</v>
      </c>
      <c r="E6394" s="103">
        <v>5.2378438791067176E-2</v>
      </c>
      <c r="F6394" s="103">
        <v>678218</v>
      </c>
      <c r="G6394" s="103">
        <v>7</v>
      </c>
      <c r="H6394" t="s">
        <v>54</v>
      </c>
      <c r="I6394" s="103"/>
    </row>
    <row r="6395" spans="1:9" x14ac:dyDescent="0.3">
      <c r="A6395" t="s">
        <v>4734</v>
      </c>
      <c r="B6395" t="s">
        <v>50</v>
      </c>
      <c r="C6395" t="s">
        <v>4353</v>
      </c>
      <c r="D6395" t="s">
        <v>54</v>
      </c>
      <c r="E6395" s="103">
        <v>724.33551727978238</v>
      </c>
      <c r="F6395" s="103">
        <v>678218</v>
      </c>
      <c r="G6395" s="103">
        <v>7</v>
      </c>
      <c r="H6395" t="s">
        <v>54</v>
      </c>
      <c r="I6395" s="103"/>
    </row>
    <row r="6396" spans="1:9" x14ac:dyDescent="0.3">
      <c r="A6396" t="s">
        <v>4735</v>
      </c>
      <c r="B6396" t="s">
        <v>51</v>
      </c>
      <c r="C6396" t="s">
        <v>4353</v>
      </c>
      <c r="D6396" t="s">
        <v>40</v>
      </c>
      <c r="E6396" s="103">
        <v>1.1318873742796162E-2</v>
      </c>
      <c r="F6396" s="103">
        <v>678218</v>
      </c>
      <c r="G6396" s="103">
        <v>7</v>
      </c>
      <c r="H6396" t="s">
        <v>1078</v>
      </c>
      <c r="I6396" s="103"/>
    </row>
    <row r="6397" spans="1:9" x14ac:dyDescent="0.3">
      <c r="A6397" t="s">
        <v>6861</v>
      </c>
      <c r="B6397" t="s">
        <v>51</v>
      </c>
      <c r="C6397" t="s">
        <v>4353</v>
      </c>
      <c r="D6397" t="s">
        <v>5064</v>
      </c>
      <c r="E6397" s="103">
        <v>1.1685599708059677E-2</v>
      </c>
      <c r="F6397" s="103">
        <v>678218</v>
      </c>
      <c r="G6397" s="103">
        <v>7</v>
      </c>
      <c r="H6397" t="s">
        <v>1078</v>
      </c>
      <c r="I6397" s="103"/>
    </row>
    <row r="6398" spans="1:9" x14ac:dyDescent="0.3">
      <c r="A6398" t="s">
        <v>6862</v>
      </c>
      <c r="B6398" t="s">
        <v>51</v>
      </c>
      <c r="C6398" t="s">
        <v>4353</v>
      </c>
      <c r="D6398" t="s">
        <v>5065</v>
      </c>
      <c r="E6398" s="103">
        <v>1.1318873742796162E-2</v>
      </c>
      <c r="F6398" s="103">
        <v>678218</v>
      </c>
      <c r="G6398" s="103">
        <v>7</v>
      </c>
      <c r="H6398" t="s">
        <v>1078</v>
      </c>
      <c r="I6398" s="103"/>
    </row>
    <row r="6399" spans="1:9" x14ac:dyDescent="0.3">
      <c r="A6399" t="s">
        <v>6863</v>
      </c>
      <c r="B6399" t="s">
        <v>51</v>
      </c>
      <c r="C6399" t="s">
        <v>4353</v>
      </c>
      <c r="D6399" t="s">
        <v>5066</v>
      </c>
      <c r="E6399" s="103">
        <v>1.1478453137838468E-2</v>
      </c>
      <c r="F6399" s="103">
        <v>678218</v>
      </c>
      <c r="G6399" s="103">
        <v>7</v>
      </c>
      <c r="H6399" t="s">
        <v>1078</v>
      </c>
      <c r="I6399" s="103"/>
    </row>
    <row r="6400" spans="1:9" x14ac:dyDescent="0.3">
      <c r="A6400" t="s">
        <v>4736</v>
      </c>
      <c r="B6400" t="s">
        <v>51</v>
      </c>
      <c r="C6400" t="s">
        <v>4353</v>
      </c>
      <c r="D6400" t="s">
        <v>42</v>
      </c>
      <c r="E6400" s="103">
        <v>1.1630353150850386E-2</v>
      </c>
      <c r="F6400" s="103">
        <v>678218</v>
      </c>
      <c r="G6400" s="103">
        <v>7</v>
      </c>
      <c r="H6400" t="s">
        <v>1078</v>
      </c>
      <c r="I6400" s="103"/>
    </row>
    <row r="6401" spans="1:9" x14ac:dyDescent="0.3">
      <c r="A6401" t="s">
        <v>4737</v>
      </c>
      <c r="B6401" t="s">
        <v>51</v>
      </c>
      <c r="C6401" t="s">
        <v>4353</v>
      </c>
      <c r="D6401" t="s">
        <v>1763</v>
      </c>
      <c r="E6401" s="103">
        <v>1.2259906745953524E-2</v>
      </c>
      <c r="F6401" s="103">
        <v>678218</v>
      </c>
      <c r="G6401" s="103">
        <v>7</v>
      </c>
      <c r="H6401" t="s">
        <v>1078</v>
      </c>
      <c r="I6401" s="103"/>
    </row>
    <row r="6402" spans="1:9" x14ac:dyDescent="0.3">
      <c r="A6402" t="s">
        <v>4738</v>
      </c>
      <c r="B6402" t="s">
        <v>51</v>
      </c>
      <c r="C6402" t="s">
        <v>4353</v>
      </c>
      <c r="D6402" t="s">
        <v>1764</v>
      </c>
      <c r="E6402" s="103">
        <v>7.6016478133908022E-3</v>
      </c>
      <c r="F6402" s="103">
        <v>678218</v>
      </c>
      <c r="G6402" s="103">
        <v>7</v>
      </c>
      <c r="H6402" t="s">
        <v>1078</v>
      </c>
      <c r="I6402" s="103"/>
    </row>
    <row r="6403" spans="1:9" x14ac:dyDescent="0.3">
      <c r="A6403" t="s">
        <v>4739</v>
      </c>
      <c r="B6403" t="s">
        <v>51</v>
      </c>
      <c r="C6403" t="s">
        <v>4353</v>
      </c>
      <c r="D6403" t="s">
        <v>340</v>
      </c>
      <c r="E6403" s="103">
        <v>1.1095297665976918E-2</v>
      </c>
      <c r="F6403" s="103">
        <v>678218</v>
      </c>
      <c r="G6403" s="103">
        <v>7</v>
      </c>
      <c r="H6403" t="s">
        <v>1078</v>
      </c>
      <c r="I6403" s="103"/>
    </row>
    <row r="6404" spans="1:9" x14ac:dyDescent="0.3">
      <c r="A6404" t="s">
        <v>4740</v>
      </c>
      <c r="B6404" t="s">
        <v>51</v>
      </c>
      <c r="C6404" t="s">
        <v>4353</v>
      </c>
      <c r="D6404" t="s">
        <v>777</v>
      </c>
      <c r="E6404" s="103">
        <v>2.2404106551522369E-2</v>
      </c>
      <c r="F6404" s="103">
        <v>678218</v>
      </c>
      <c r="G6404" s="103">
        <v>7</v>
      </c>
      <c r="H6404" t="s">
        <v>1078</v>
      </c>
      <c r="I6404" s="103"/>
    </row>
    <row r="6405" spans="1:9" x14ac:dyDescent="0.3">
      <c r="A6405" t="s">
        <v>4741</v>
      </c>
      <c r="B6405" t="s">
        <v>51</v>
      </c>
      <c r="C6405" t="s">
        <v>4353</v>
      </c>
      <c r="D6405" t="s">
        <v>776</v>
      </c>
      <c r="E6405" s="103">
        <v>5.9116701343208997E-2</v>
      </c>
      <c r="F6405" s="103">
        <v>678218</v>
      </c>
      <c r="G6405" s="103">
        <v>7</v>
      </c>
      <c r="H6405" t="s">
        <v>1078</v>
      </c>
      <c r="I6405" s="103"/>
    </row>
    <row r="6406" spans="1:9" x14ac:dyDescent="0.3">
      <c r="A6406" t="s">
        <v>7561</v>
      </c>
      <c r="B6406" t="s">
        <v>47</v>
      </c>
      <c r="C6406" t="s">
        <v>7386</v>
      </c>
      <c r="D6406" t="s">
        <v>54</v>
      </c>
      <c r="E6406" s="103">
        <v>44490</v>
      </c>
      <c r="F6406" s="103">
        <v>678218</v>
      </c>
      <c r="G6406" s="103">
        <v>7</v>
      </c>
      <c r="H6406" t="s">
        <v>54</v>
      </c>
      <c r="I6406" s="103"/>
    </row>
    <row r="6407" spans="1:9" x14ac:dyDescent="0.3">
      <c r="A6407" t="s">
        <v>7562</v>
      </c>
      <c r="B6407" t="s">
        <v>48</v>
      </c>
      <c r="C6407" t="s">
        <v>7386</v>
      </c>
      <c r="D6407" t="s">
        <v>54</v>
      </c>
      <c r="E6407" s="103">
        <v>226550649.59750366</v>
      </c>
      <c r="F6407" s="103">
        <v>678218</v>
      </c>
      <c r="G6407" s="103">
        <v>7</v>
      </c>
      <c r="H6407" t="s">
        <v>54</v>
      </c>
      <c r="I6407" s="103"/>
    </row>
    <row r="6408" spans="1:9" x14ac:dyDescent="0.3">
      <c r="A6408" t="s">
        <v>7563</v>
      </c>
      <c r="B6408" t="s">
        <v>49</v>
      </c>
      <c r="C6408" t="s">
        <v>7386</v>
      </c>
      <c r="D6408" t="s">
        <v>54</v>
      </c>
      <c r="E6408" s="103">
        <v>6.5598376923054244E-2</v>
      </c>
      <c r="F6408" s="103">
        <v>678218</v>
      </c>
      <c r="G6408" s="103">
        <v>7</v>
      </c>
      <c r="H6408" t="s">
        <v>54</v>
      </c>
      <c r="I6408" s="103"/>
    </row>
    <row r="6409" spans="1:9" x14ac:dyDescent="0.3">
      <c r="A6409" t="s">
        <v>7564</v>
      </c>
      <c r="B6409" t="s">
        <v>50</v>
      </c>
      <c r="C6409" t="s">
        <v>7386</v>
      </c>
      <c r="D6409" t="s">
        <v>54</v>
      </c>
      <c r="E6409" s="103">
        <v>334.03809630163704</v>
      </c>
      <c r="F6409" s="103">
        <v>678218</v>
      </c>
      <c r="G6409" s="103">
        <v>7</v>
      </c>
      <c r="H6409" t="s">
        <v>54</v>
      </c>
      <c r="I6409" s="103"/>
    </row>
    <row r="6410" spans="1:9" x14ac:dyDescent="0.3">
      <c r="A6410" t="s">
        <v>7565</v>
      </c>
      <c r="B6410" t="s">
        <v>51</v>
      </c>
      <c r="C6410" t="s">
        <v>7386</v>
      </c>
      <c r="D6410" t="s">
        <v>40</v>
      </c>
      <c r="E6410" s="103">
        <v>4.2875520774976065E-3</v>
      </c>
      <c r="F6410" s="103">
        <v>678218</v>
      </c>
      <c r="G6410" s="103">
        <v>7</v>
      </c>
      <c r="H6410" t="s">
        <v>1078</v>
      </c>
      <c r="I6410" s="103"/>
    </row>
    <row r="6411" spans="1:9" x14ac:dyDescent="0.3">
      <c r="A6411" t="s">
        <v>7566</v>
      </c>
      <c r="B6411" t="s">
        <v>51</v>
      </c>
      <c r="C6411" t="s">
        <v>7386</v>
      </c>
      <c r="D6411" t="s">
        <v>5064</v>
      </c>
      <c r="E6411" s="103">
        <v>4.3848527492102805E-3</v>
      </c>
      <c r="F6411" s="103">
        <v>678218</v>
      </c>
      <c r="G6411" s="103">
        <v>7</v>
      </c>
      <c r="H6411" t="s">
        <v>1078</v>
      </c>
      <c r="I6411" s="103"/>
    </row>
    <row r="6412" spans="1:9" x14ac:dyDescent="0.3">
      <c r="A6412" t="s">
        <v>7567</v>
      </c>
      <c r="B6412" t="s">
        <v>51</v>
      </c>
      <c r="C6412" t="s">
        <v>7386</v>
      </c>
      <c r="D6412" t="s">
        <v>5065</v>
      </c>
      <c r="E6412" s="103">
        <v>4.2875520774976065E-3</v>
      </c>
      <c r="F6412" s="103">
        <v>678218</v>
      </c>
      <c r="G6412" s="103">
        <v>7</v>
      </c>
      <c r="H6412" t="s">
        <v>1078</v>
      </c>
      <c r="I6412" s="103"/>
    </row>
    <row r="6413" spans="1:9" x14ac:dyDescent="0.3">
      <c r="A6413" t="s">
        <v>7568</v>
      </c>
      <c r="B6413" t="s">
        <v>51</v>
      </c>
      <c r="C6413" t="s">
        <v>7386</v>
      </c>
      <c r="D6413" t="s">
        <v>5066</v>
      </c>
      <c r="E6413" s="103">
        <v>4.3427297415449513E-3</v>
      </c>
      <c r="F6413" s="103">
        <v>678218</v>
      </c>
      <c r="G6413" s="103">
        <v>7</v>
      </c>
      <c r="H6413" t="s">
        <v>1078</v>
      </c>
      <c r="I6413" s="103"/>
    </row>
    <row r="6414" spans="1:9" x14ac:dyDescent="0.3">
      <c r="A6414" t="s">
        <v>7569</v>
      </c>
      <c r="B6414" t="s">
        <v>51</v>
      </c>
      <c r="C6414" t="s">
        <v>7386</v>
      </c>
      <c r="D6414" t="s">
        <v>42</v>
      </c>
      <c r="E6414" s="103">
        <v>4.3501714550728283E-3</v>
      </c>
      <c r="F6414" s="103">
        <v>678218</v>
      </c>
      <c r="G6414" s="103">
        <v>7</v>
      </c>
      <c r="H6414" t="s">
        <v>1078</v>
      </c>
      <c r="I6414" s="103"/>
    </row>
    <row r="6415" spans="1:9" x14ac:dyDescent="0.3">
      <c r="A6415" t="s">
        <v>7570</v>
      </c>
      <c r="B6415" t="s">
        <v>51</v>
      </c>
      <c r="C6415" t="s">
        <v>7386</v>
      </c>
      <c r="D6415" t="s">
        <v>1763</v>
      </c>
      <c r="E6415" s="103">
        <v>4.5769253635912794E-3</v>
      </c>
      <c r="F6415" s="103">
        <v>678218</v>
      </c>
      <c r="G6415" s="103">
        <v>7</v>
      </c>
      <c r="H6415" t="s">
        <v>1078</v>
      </c>
      <c r="I6415" s="103"/>
    </row>
    <row r="6416" spans="1:9" x14ac:dyDescent="0.3">
      <c r="A6416" t="s">
        <v>7571</v>
      </c>
      <c r="B6416" t="s">
        <v>51</v>
      </c>
      <c r="C6416" t="s">
        <v>7386</v>
      </c>
      <c r="D6416" t="s">
        <v>1764</v>
      </c>
      <c r="E6416" s="103">
        <v>2.8619613976985604E-3</v>
      </c>
      <c r="F6416" s="103">
        <v>678218</v>
      </c>
      <c r="G6416" s="103">
        <v>7</v>
      </c>
      <c r="H6416" t="s">
        <v>1078</v>
      </c>
      <c r="I6416" s="103"/>
    </row>
    <row r="6417" spans="1:9" x14ac:dyDescent="0.3">
      <c r="A6417" t="s">
        <v>7572</v>
      </c>
      <c r="B6417" t="s">
        <v>51</v>
      </c>
      <c r="C6417" t="s">
        <v>7386</v>
      </c>
      <c r="D6417" t="s">
        <v>340</v>
      </c>
      <c r="E6417" s="103">
        <v>4.3322105531677221E-3</v>
      </c>
      <c r="F6417" s="103">
        <v>678218</v>
      </c>
      <c r="G6417" s="103">
        <v>7</v>
      </c>
      <c r="H6417" t="s">
        <v>1078</v>
      </c>
      <c r="I6417" s="103"/>
    </row>
    <row r="6418" spans="1:9" x14ac:dyDescent="0.3">
      <c r="A6418" t="s">
        <v>7573</v>
      </c>
      <c r="B6418" t="s">
        <v>51</v>
      </c>
      <c r="C6418" t="s">
        <v>7386</v>
      </c>
      <c r="D6418" t="s">
        <v>777</v>
      </c>
      <c r="E6418" s="103">
        <v>9.0594687859821884E-3</v>
      </c>
      <c r="F6418" s="103">
        <v>678218</v>
      </c>
      <c r="G6418" s="103">
        <v>7</v>
      </c>
      <c r="H6418" t="s">
        <v>1078</v>
      </c>
      <c r="I6418" s="103"/>
    </row>
    <row r="6419" spans="1:9" x14ac:dyDescent="0.3">
      <c r="A6419" t="s">
        <v>7574</v>
      </c>
      <c r="B6419" t="s">
        <v>51</v>
      </c>
      <c r="C6419" t="s">
        <v>7386</v>
      </c>
      <c r="D6419" t="s">
        <v>776</v>
      </c>
      <c r="E6419" s="103">
        <v>2.2270124022291466E-2</v>
      </c>
      <c r="F6419" s="103">
        <v>678218</v>
      </c>
      <c r="G6419" s="103">
        <v>7</v>
      </c>
      <c r="H6419" t="s">
        <v>1078</v>
      </c>
      <c r="I6419" s="103"/>
    </row>
    <row r="6420" spans="1:9" x14ac:dyDescent="0.3">
      <c r="A6420" t="s">
        <v>256</v>
      </c>
      <c r="B6420" t="s">
        <v>47</v>
      </c>
      <c r="C6420" t="s">
        <v>35</v>
      </c>
      <c r="D6420" t="s">
        <v>54</v>
      </c>
      <c r="E6420" s="103">
        <v>62</v>
      </c>
      <c r="F6420" s="103">
        <v>677974</v>
      </c>
      <c r="G6420" s="103">
        <v>8</v>
      </c>
      <c r="H6420" t="s">
        <v>54</v>
      </c>
      <c r="I6420" s="103"/>
    </row>
    <row r="6421" spans="1:9" x14ac:dyDescent="0.3">
      <c r="A6421" t="s">
        <v>257</v>
      </c>
      <c r="B6421" t="s">
        <v>48</v>
      </c>
      <c r="C6421" t="s">
        <v>35</v>
      </c>
      <c r="D6421" t="s">
        <v>54</v>
      </c>
      <c r="E6421" s="103">
        <v>17640038.7257144</v>
      </c>
      <c r="F6421" s="103">
        <v>677974</v>
      </c>
      <c r="G6421" s="103">
        <v>8</v>
      </c>
      <c r="H6421" t="s">
        <v>54</v>
      </c>
      <c r="I6421" s="103"/>
    </row>
    <row r="6422" spans="1:9" x14ac:dyDescent="0.3">
      <c r="A6422" t="s">
        <v>258</v>
      </c>
      <c r="B6422" t="s">
        <v>49</v>
      </c>
      <c r="C6422" t="s">
        <v>35</v>
      </c>
      <c r="D6422" t="s">
        <v>54</v>
      </c>
      <c r="E6422" s="103">
        <v>9.1448934619911678E-5</v>
      </c>
      <c r="F6422" s="103">
        <v>677974</v>
      </c>
      <c r="G6422" s="103">
        <v>8</v>
      </c>
      <c r="H6422" t="s">
        <v>54</v>
      </c>
      <c r="I6422" s="103"/>
    </row>
    <row r="6423" spans="1:9" x14ac:dyDescent="0.3">
      <c r="A6423" t="s">
        <v>259</v>
      </c>
      <c r="B6423" t="s">
        <v>50</v>
      </c>
      <c r="C6423" t="s">
        <v>35</v>
      </c>
      <c r="D6423" t="s">
        <v>54</v>
      </c>
      <c r="E6423" s="103">
        <v>26.018754001944618</v>
      </c>
      <c r="F6423" s="103">
        <v>677974</v>
      </c>
      <c r="G6423" s="103">
        <v>8</v>
      </c>
      <c r="H6423" t="s">
        <v>54</v>
      </c>
      <c r="I6423" s="103"/>
    </row>
    <row r="6424" spans="1:9" x14ac:dyDescent="0.3">
      <c r="A6424" t="s">
        <v>5020</v>
      </c>
      <c r="B6424" t="s">
        <v>47</v>
      </c>
      <c r="C6424" t="s">
        <v>4868</v>
      </c>
      <c r="D6424" t="s">
        <v>54</v>
      </c>
      <c r="E6424" s="103">
        <v>122227</v>
      </c>
      <c r="F6424" s="103">
        <v>677974</v>
      </c>
      <c r="G6424" s="103">
        <v>8</v>
      </c>
      <c r="H6424" t="s">
        <v>54</v>
      </c>
      <c r="I6424" s="103"/>
    </row>
    <row r="6425" spans="1:9" x14ac:dyDescent="0.3">
      <c r="A6425" t="s">
        <v>5021</v>
      </c>
      <c r="B6425" t="s">
        <v>48</v>
      </c>
      <c r="C6425" t="s">
        <v>4868</v>
      </c>
      <c r="D6425" t="s">
        <v>54</v>
      </c>
      <c r="E6425" s="103">
        <v>2324288613.5327148</v>
      </c>
      <c r="F6425" s="103">
        <v>677974</v>
      </c>
      <c r="G6425" s="103">
        <v>8</v>
      </c>
      <c r="H6425" t="s">
        <v>54</v>
      </c>
      <c r="I6425" s="103"/>
    </row>
    <row r="6426" spans="1:9" x14ac:dyDescent="0.3">
      <c r="A6426" t="s">
        <v>5022</v>
      </c>
      <c r="B6426" t="s">
        <v>49</v>
      </c>
      <c r="C6426" t="s">
        <v>4868</v>
      </c>
      <c r="D6426" t="s">
        <v>54</v>
      </c>
      <c r="E6426" s="103">
        <v>0.18028272470625717</v>
      </c>
      <c r="F6426" s="103">
        <v>677974</v>
      </c>
      <c r="G6426" s="103">
        <v>8</v>
      </c>
      <c r="H6426" t="s">
        <v>54</v>
      </c>
      <c r="I6426" s="103"/>
    </row>
    <row r="6427" spans="1:9" x14ac:dyDescent="0.3">
      <c r="A6427" t="s">
        <v>5023</v>
      </c>
      <c r="B6427" t="s">
        <v>50</v>
      </c>
      <c r="C6427" t="s">
        <v>4868</v>
      </c>
      <c r="D6427" t="s">
        <v>54</v>
      </c>
      <c r="E6427" s="103">
        <v>3428.2857654315872</v>
      </c>
      <c r="F6427" s="103">
        <v>677974</v>
      </c>
      <c r="G6427" s="103">
        <v>8</v>
      </c>
      <c r="H6427" t="s">
        <v>54</v>
      </c>
      <c r="I6427" s="103"/>
    </row>
    <row r="6428" spans="1:9" x14ac:dyDescent="0.3">
      <c r="A6428" t="s">
        <v>5024</v>
      </c>
      <c r="B6428" t="s">
        <v>51</v>
      </c>
      <c r="C6428" t="s">
        <v>4868</v>
      </c>
      <c r="D6428" t="s">
        <v>40</v>
      </c>
      <c r="E6428" s="103">
        <v>1.2003489669789331E-2</v>
      </c>
      <c r="F6428" s="103">
        <v>677974</v>
      </c>
      <c r="G6428" s="103">
        <v>8</v>
      </c>
      <c r="H6428" t="s">
        <v>1078</v>
      </c>
      <c r="I6428" s="103"/>
    </row>
    <row r="6429" spans="1:9" x14ac:dyDescent="0.3">
      <c r="A6429" t="s">
        <v>7080</v>
      </c>
      <c r="B6429" t="s">
        <v>51</v>
      </c>
      <c r="C6429" t="s">
        <v>4868</v>
      </c>
      <c r="D6429" t="s">
        <v>5064</v>
      </c>
      <c r="E6429" s="103">
        <v>1.2540682453884783E-2</v>
      </c>
      <c r="F6429" s="103">
        <v>677974</v>
      </c>
      <c r="G6429" s="103">
        <v>8</v>
      </c>
      <c r="H6429" t="s">
        <v>1078</v>
      </c>
      <c r="I6429" s="103"/>
    </row>
    <row r="6430" spans="1:9" x14ac:dyDescent="0.3">
      <c r="A6430" t="s">
        <v>7081</v>
      </c>
      <c r="B6430" t="s">
        <v>51</v>
      </c>
      <c r="C6430" t="s">
        <v>4868</v>
      </c>
      <c r="D6430" t="s">
        <v>5065</v>
      </c>
      <c r="E6430" s="103">
        <v>1.2003489669789331E-2</v>
      </c>
      <c r="F6430" s="103">
        <v>677974</v>
      </c>
      <c r="G6430" s="103">
        <v>8</v>
      </c>
      <c r="H6430" t="s">
        <v>1078</v>
      </c>
      <c r="I6430" s="103"/>
    </row>
    <row r="6431" spans="1:9" x14ac:dyDescent="0.3">
      <c r="A6431" t="s">
        <v>7082</v>
      </c>
      <c r="B6431" t="s">
        <v>51</v>
      </c>
      <c r="C6431" t="s">
        <v>4868</v>
      </c>
      <c r="D6431" t="s">
        <v>5066</v>
      </c>
      <c r="E6431" s="103">
        <v>1.2095158641941372E-2</v>
      </c>
      <c r="F6431" s="103">
        <v>677974</v>
      </c>
      <c r="G6431" s="103">
        <v>8</v>
      </c>
      <c r="H6431" t="s">
        <v>1078</v>
      </c>
      <c r="I6431" s="103"/>
    </row>
    <row r="6432" spans="1:9" x14ac:dyDescent="0.3">
      <c r="A6432" t="s">
        <v>5025</v>
      </c>
      <c r="B6432" t="s">
        <v>51</v>
      </c>
      <c r="C6432" t="s">
        <v>4868</v>
      </c>
      <c r="D6432" t="s">
        <v>42</v>
      </c>
      <c r="E6432" s="103">
        <v>1.2497975459936007E-2</v>
      </c>
      <c r="F6432" s="103">
        <v>677974</v>
      </c>
      <c r="G6432" s="103">
        <v>8</v>
      </c>
      <c r="H6432" t="s">
        <v>1078</v>
      </c>
      <c r="I6432" s="103"/>
    </row>
    <row r="6433" spans="1:9" x14ac:dyDescent="0.3">
      <c r="A6433" t="s">
        <v>5026</v>
      </c>
      <c r="B6433" t="s">
        <v>51</v>
      </c>
      <c r="C6433" t="s">
        <v>4868</v>
      </c>
      <c r="D6433" t="s">
        <v>1763</v>
      </c>
      <c r="E6433" s="103">
        <v>1.3098119335290989E-2</v>
      </c>
      <c r="F6433" s="103">
        <v>677974</v>
      </c>
      <c r="G6433" s="103">
        <v>8</v>
      </c>
      <c r="H6433" t="s">
        <v>1078</v>
      </c>
      <c r="I6433" s="103"/>
    </row>
    <row r="6434" spans="1:9" x14ac:dyDescent="0.3">
      <c r="A6434" t="s">
        <v>5027</v>
      </c>
      <c r="B6434" t="s">
        <v>51</v>
      </c>
      <c r="C6434" t="s">
        <v>4868</v>
      </c>
      <c r="D6434" t="s">
        <v>1764</v>
      </c>
      <c r="E6434" s="103">
        <v>9.8220066746242084E-3</v>
      </c>
      <c r="F6434" s="103">
        <v>677974</v>
      </c>
      <c r="G6434" s="103">
        <v>8</v>
      </c>
      <c r="H6434" t="s">
        <v>1078</v>
      </c>
      <c r="I6434" s="103"/>
    </row>
    <row r="6435" spans="1:9" x14ac:dyDescent="0.3">
      <c r="A6435" t="s">
        <v>5028</v>
      </c>
      <c r="B6435" t="s">
        <v>51</v>
      </c>
      <c r="C6435" t="s">
        <v>4868</v>
      </c>
      <c r="D6435" t="s">
        <v>340</v>
      </c>
      <c r="E6435" s="103">
        <v>1.1975425513682773E-2</v>
      </c>
      <c r="F6435" s="103">
        <v>677974</v>
      </c>
      <c r="G6435" s="103">
        <v>8</v>
      </c>
      <c r="H6435" t="s">
        <v>1078</v>
      </c>
      <c r="I6435" s="103"/>
    </row>
    <row r="6436" spans="1:9" x14ac:dyDescent="0.3">
      <c r="A6436" t="s">
        <v>5029</v>
      </c>
      <c r="B6436" t="s">
        <v>51</v>
      </c>
      <c r="C6436" t="s">
        <v>4868</v>
      </c>
      <c r="D6436" t="s">
        <v>777</v>
      </c>
      <c r="E6436" s="103">
        <v>3.2968264736009577E-2</v>
      </c>
      <c r="F6436" s="103">
        <v>677974</v>
      </c>
      <c r="G6436" s="103">
        <v>8</v>
      </c>
      <c r="H6436" t="s">
        <v>1078</v>
      </c>
      <c r="I6436" s="103"/>
    </row>
    <row r="6437" spans="1:9" x14ac:dyDescent="0.3">
      <c r="A6437" t="s">
        <v>5030</v>
      </c>
      <c r="B6437" t="s">
        <v>51</v>
      </c>
      <c r="C6437" t="s">
        <v>4868</v>
      </c>
      <c r="D6437" t="s">
        <v>776</v>
      </c>
      <c r="E6437" s="103">
        <v>8.2630369250839719E-2</v>
      </c>
      <c r="F6437" s="103">
        <v>677974</v>
      </c>
      <c r="G6437" s="103">
        <v>8</v>
      </c>
      <c r="H6437" t="s">
        <v>1078</v>
      </c>
      <c r="I6437" s="103"/>
    </row>
    <row r="6438" spans="1:9" x14ac:dyDescent="0.3">
      <c r="A6438" t="s">
        <v>266</v>
      </c>
      <c r="B6438" t="s">
        <v>47</v>
      </c>
      <c r="C6438" t="s">
        <v>36</v>
      </c>
      <c r="D6438" t="s">
        <v>54</v>
      </c>
      <c r="E6438" s="103">
        <v>4492</v>
      </c>
      <c r="F6438" s="103">
        <v>677974</v>
      </c>
      <c r="G6438" s="103">
        <v>8</v>
      </c>
      <c r="H6438" t="s">
        <v>54</v>
      </c>
      <c r="I6438" s="103"/>
    </row>
    <row r="6439" spans="1:9" x14ac:dyDescent="0.3">
      <c r="A6439" t="s">
        <v>267</v>
      </c>
      <c r="B6439" t="s">
        <v>48</v>
      </c>
      <c r="C6439" t="s">
        <v>36</v>
      </c>
      <c r="D6439" t="s">
        <v>54</v>
      </c>
      <c r="E6439" s="103">
        <v>148616866.148</v>
      </c>
      <c r="F6439" s="103">
        <v>677974</v>
      </c>
      <c r="G6439" s="103">
        <v>8</v>
      </c>
      <c r="H6439" t="s">
        <v>54</v>
      </c>
      <c r="I6439" s="103"/>
    </row>
    <row r="6440" spans="1:9" x14ac:dyDescent="0.3">
      <c r="A6440" t="s">
        <v>268</v>
      </c>
      <c r="B6440" t="s">
        <v>49</v>
      </c>
      <c r="C6440" t="s">
        <v>36</v>
      </c>
      <c r="D6440" t="s">
        <v>54</v>
      </c>
      <c r="E6440" s="103">
        <v>6.6256228114942462E-3</v>
      </c>
      <c r="F6440" s="103">
        <v>677974</v>
      </c>
      <c r="G6440" s="103">
        <v>8</v>
      </c>
      <c r="H6440" t="s">
        <v>54</v>
      </c>
      <c r="I6440" s="103"/>
    </row>
    <row r="6441" spans="1:9" x14ac:dyDescent="0.3">
      <c r="A6441" t="s">
        <v>269</v>
      </c>
      <c r="B6441" t="s">
        <v>50</v>
      </c>
      <c r="C6441" t="s">
        <v>36</v>
      </c>
      <c r="D6441" t="s">
        <v>54</v>
      </c>
      <c r="E6441" s="103">
        <v>219.2073238029777</v>
      </c>
      <c r="F6441" s="103">
        <v>677974</v>
      </c>
      <c r="G6441" s="103">
        <v>8</v>
      </c>
      <c r="H6441" t="s">
        <v>54</v>
      </c>
      <c r="I6441" s="103"/>
    </row>
    <row r="6442" spans="1:9" x14ac:dyDescent="0.3">
      <c r="A6442" t="s">
        <v>1511</v>
      </c>
      <c r="B6442" t="s">
        <v>51</v>
      </c>
      <c r="C6442" t="s">
        <v>36</v>
      </c>
      <c r="D6442" t="s">
        <v>40</v>
      </c>
      <c r="E6442" s="103">
        <v>2.1960555426027338E-2</v>
      </c>
      <c r="F6442" s="103">
        <v>677974</v>
      </c>
      <c r="G6442" s="103">
        <v>8</v>
      </c>
      <c r="H6442" t="s">
        <v>1078</v>
      </c>
      <c r="I6442" s="103"/>
    </row>
    <row r="6443" spans="1:9" x14ac:dyDescent="0.3">
      <c r="A6443" t="s">
        <v>6975</v>
      </c>
      <c r="B6443" t="s">
        <v>51</v>
      </c>
      <c r="C6443" t="s">
        <v>36</v>
      </c>
      <c r="D6443" t="s">
        <v>5064</v>
      </c>
      <c r="E6443" s="103">
        <v>2.2311161683703749E-2</v>
      </c>
      <c r="F6443" s="103">
        <v>677974</v>
      </c>
      <c r="G6443" s="103">
        <v>8</v>
      </c>
      <c r="H6443" t="s">
        <v>1078</v>
      </c>
      <c r="I6443" s="103"/>
    </row>
    <row r="6444" spans="1:9" x14ac:dyDescent="0.3">
      <c r="A6444" t="s">
        <v>6976</v>
      </c>
      <c r="B6444" t="s">
        <v>51</v>
      </c>
      <c r="C6444" t="s">
        <v>36</v>
      </c>
      <c r="D6444" t="s">
        <v>5065</v>
      </c>
      <c r="E6444" s="103">
        <v>2.1960555426027338E-2</v>
      </c>
      <c r="F6444" s="103">
        <v>677974</v>
      </c>
      <c r="G6444" s="103">
        <v>8</v>
      </c>
      <c r="H6444" t="s">
        <v>1078</v>
      </c>
      <c r="I6444" s="103"/>
    </row>
    <row r="6445" spans="1:9" x14ac:dyDescent="0.3">
      <c r="A6445" t="s">
        <v>6977</v>
      </c>
      <c r="B6445" t="s">
        <v>51</v>
      </c>
      <c r="C6445" t="s">
        <v>36</v>
      </c>
      <c r="D6445" t="s">
        <v>5066</v>
      </c>
      <c r="E6445" s="103">
        <v>2.2155392649798027E-2</v>
      </c>
      <c r="F6445" s="103">
        <v>677974</v>
      </c>
      <c r="G6445" s="103">
        <v>8</v>
      </c>
      <c r="H6445" t="s">
        <v>1078</v>
      </c>
      <c r="I6445" s="103"/>
    </row>
    <row r="6446" spans="1:9" x14ac:dyDescent="0.3">
      <c r="A6446" t="s">
        <v>1512</v>
      </c>
      <c r="B6446" t="s">
        <v>51</v>
      </c>
      <c r="C6446" t="s">
        <v>36</v>
      </c>
      <c r="D6446" t="s">
        <v>42</v>
      </c>
      <c r="E6446" s="103">
        <v>2.2243974601506764E-2</v>
      </c>
      <c r="F6446" s="103">
        <v>677974</v>
      </c>
      <c r="G6446" s="103">
        <v>8</v>
      </c>
      <c r="H6446" t="s">
        <v>1078</v>
      </c>
      <c r="I6446" s="103"/>
    </row>
    <row r="6447" spans="1:9" x14ac:dyDescent="0.3">
      <c r="A6447" t="s">
        <v>2479</v>
      </c>
      <c r="B6447" t="s">
        <v>51</v>
      </c>
      <c r="C6447" t="s">
        <v>36</v>
      </c>
      <c r="D6447" t="s">
        <v>1763</v>
      </c>
      <c r="E6447" s="103">
        <v>2.3083397873087639E-2</v>
      </c>
      <c r="F6447" s="103">
        <v>677974</v>
      </c>
      <c r="G6447" s="103">
        <v>8</v>
      </c>
      <c r="H6447" t="s">
        <v>1078</v>
      </c>
      <c r="I6447" s="103"/>
    </row>
    <row r="6448" spans="1:9" x14ac:dyDescent="0.3">
      <c r="A6448" t="s">
        <v>2480</v>
      </c>
      <c r="B6448" t="s">
        <v>51</v>
      </c>
      <c r="C6448" t="s">
        <v>36</v>
      </c>
      <c r="D6448" t="s">
        <v>1764</v>
      </c>
      <c r="E6448" s="103">
        <v>1.7091039170227439E-2</v>
      </c>
      <c r="F6448" s="103">
        <v>677974</v>
      </c>
      <c r="G6448" s="103">
        <v>8</v>
      </c>
      <c r="H6448" t="s">
        <v>1078</v>
      </c>
      <c r="I6448" s="103"/>
    </row>
    <row r="6449" spans="1:9" x14ac:dyDescent="0.3">
      <c r="A6449" t="s">
        <v>1513</v>
      </c>
      <c r="B6449" t="s">
        <v>51</v>
      </c>
      <c r="C6449" t="s">
        <v>36</v>
      </c>
      <c r="D6449" t="s">
        <v>340</v>
      </c>
      <c r="E6449" s="103">
        <v>2.0837490142631206E-2</v>
      </c>
      <c r="F6449" s="103">
        <v>677974</v>
      </c>
      <c r="G6449" s="103">
        <v>8</v>
      </c>
      <c r="H6449" t="s">
        <v>1078</v>
      </c>
      <c r="I6449" s="103"/>
    </row>
    <row r="6450" spans="1:9" x14ac:dyDescent="0.3">
      <c r="A6450" t="s">
        <v>1514</v>
      </c>
      <c r="B6450" t="s">
        <v>51</v>
      </c>
      <c r="C6450" t="s">
        <v>36</v>
      </c>
      <c r="D6450" t="s">
        <v>777</v>
      </c>
      <c r="E6450" s="103">
        <v>7.4048689044175706E-2</v>
      </c>
      <c r="F6450" s="103">
        <v>677974</v>
      </c>
      <c r="G6450" s="103">
        <v>8</v>
      </c>
      <c r="H6450" t="s">
        <v>1078</v>
      </c>
      <c r="I6450" s="103"/>
    </row>
    <row r="6451" spans="1:9" x14ac:dyDescent="0.3">
      <c r="A6451" t="s">
        <v>1515</v>
      </c>
      <c r="B6451" t="s">
        <v>51</v>
      </c>
      <c r="C6451" t="s">
        <v>36</v>
      </c>
      <c r="D6451" t="s">
        <v>776</v>
      </c>
      <c r="E6451" s="103">
        <v>0.15410500959813117</v>
      </c>
      <c r="F6451" s="103">
        <v>677974</v>
      </c>
      <c r="G6451" s="103">
        <v>8</v>
      </c>
      <c r="H6451" t="s">
        <v>1078</v>
      </c>
      <c r="I6451" s="103"/>
    </row>
    <row r="6452" spans="1:9" x14ac:dyDescent="0.3">
      <c r="A6452" t="s">
        <v>270</v>
      </c>
      <c r="B6452" t="s">
        <v>47</v>
      </c>
      <c r="C6452" t="s">
        <v>37</v>
      </c>
      <c r="D6452" t="s">
        <v>54</v>
      </c>
      <c r="E6452" s="103">
        <v>147095</v>
      </c>
      <c r="F6452" s="103">
        <v>677974</v>
      </c>
      <c r="G6452" s="103">
        <v>8</v>
      </c>
      <c r="H6452" t="s">
        <v>54</v>
      </c>
      <c r="I6452" s="103"/>
    </row>
    <row r="6453" spans="1:9" x14ac:dyDescent="0.3">
      <c r="A6453" t="s">
        <v>271</v>
      </c>
      <c r="B6453" t="s">
        <v>48</v>
      </c>
      <c r="C6453" t="s">
        <v>37</v>
      </c>
      <c r="D6453" t="s">
        <v>54</v>
      </c>
      <c r="E6453" s="103">
        <v>39015273309.378906</v>
      </c>
      <c r="F6453" s="103">
        <v>677974</v>
      </c>
      <c r="G6453" s="103">
        <v>8</v>
      </c>
      <c r="H6453" t="s">
        <v>54</v>
      </c>
      <c r="I6453" s="103"/>
    </row>
    <row r="6454" spans="1:9" x14ac:dyDescent="0.3">
      <c r="A6454" t="s">
        <v>272</v>
      </c>
      <c r="B6454" t="s">
        <v>49</v>
      </c>
      <c r="C6454" t="s">
        <v>37</v>
      </c>
      <c r="D6454" t="s">
        <v>54</v>
      </c>
      <c r="E6454" s="103">
        <v>0.21696259738574045</v>
      </c>
      <c r="F6454" s="103">
        <v>677974</v>
      </c>
      <c r="G6454" s="103">
        <v>8</v>
      </c>
      <c r="H6454" t="s">
        <v>54</v>
      </c>
      <c r="I6454" s="103"/>
    </row>
    <row r="6455" spans="1:9" x14ac:dyDescent="0.3">
      <c r="A6455" t="s">
        <v>273</v>
      </c>
      <c r="B6455" t="s">
        <v>50</v>
      </c>
      <c r="C6455" t="s">
        <v>37</v>
      </c>
      <c r="D6455" t="s">
        <v>54</v>
      </c>
      <c r="E6455" s="103">
        <v>57546.85771044156</v>
      </c>
      <c r="F6455" s="103">
        <v>677974</v>
      </c>
      <c r="G6455" s="103">
        <v>8</v>
      </c>
      <c r="H6455" t="s">
        <v>54</v>
      </c>
      <c r="I6455" s="103"/>
    </row>
    <row r="6456" spans="1:9" x14ac:dyDescent="0.3">
      <c r="A6456" t="s">
        <v>1476</v>
      </c>
      <c r="B6456" t="s">
        <v>51</v>
      </c>
      <c r="C6456" t="s">
        <v>37</v>
      </c>
      <c r="D6456" t="s">
        <v>40</v>
      </c>
      <c r="E6456" s="103">
        <v>0.1705187221031769</v>
      </c>
      <c r="F6456" s="103">
        <v>677974</v>
      </c>
      <c r="G6456" s="103">
        <v>8</v>
      </c>
      <c r="H6456" t="s">
        <v>1078</v>
      </c>
      <c r="I6456" s="103"/>
    </row>
    <row r="6457" spans="1:9" x14ac:dyDescent="0.3">
      <c r="A6457" t="s">
        <v>6978</v>
      </c>
      <c r="B6457" t="s">
        <v>51</v>
      </c>
      <c r="C6457" t="s">
        <v>37</v>
      </c>
      <c r="D6457" t="s">
        <v>5064</v>
      </c>
      <c r="E6457" s="103">
        <v>0.17413669213700322</v>
      </c>
      <c r="F6457" s="103">
        <v>677974</v>
      </c>
      <c r="G6457" s="103">
        <v>8</v>
      </c>
      <c r="H6457" t="s">
        <v>1078</v>
      </c>
      <c r="I6457" s="103"/>
    </row>
    <row r="6458" spans="1:9" x14ac:dyDescent="0.3">
      <c r="A6458" t="s">
        <v>6979</v>
      </c>
      <c r="B6458" t="s">
        <v>51</v>
      </c>
      <c r="C6458" t="s">
        <v>37</v>
      </c>
      <c r="D6458" t="s">
        <v>5065</v>
      </c>
      <c r="E6458" s="103">
        <v>0.1705187221031769</v>
      </c>
      <c r="F6458" s="103">
        <v>677974</v>
      </c>
      <c r="G6458" s="103">
        <v>8</v>
      </c>
      <c r="H6458" t="s">
        <v>1078</v>
      </c>
      <c r="I6458" s="103"/>
    </row>
    <row r="6459" spans="1:9" x14ac:dyDescent="0.3">
      <c r="A6459" t="s">
        <v>6980</v>
      </c>
      <c r="B6459" t="s">
        <v>51</v>
      </c>
      <c r="C6459" t="s">
        <v>37</v>
      </c>
      <c r="D6459" t="s">
        <v>5066</v>
      </c>
      <c r="E6459" s="103">
        <v>0.17397175277198035</v>
      </c>
      <c r="F6459" s="103">
        <v>677974</v>
      </c>
      <c r="G6459" s="103">
        <v>8</v>
      </c>
      <c r="H6459" t="s">
        <v>1078</v>
      </c>
      <c r="I6459" s="103"/>
    </row>
    <row r="6460" spans="1:9" x14ac:dyDescent="0.3">
      <c r="A6460" t="s">
        <v>1477</v>
      </c>
      <c r="B6460" t="s">
        <v>51</v>
      </c>
      <c r="C6460" t="s">
        <v>37</v>
      </c>
      <c r="D6460" t="s">
        <v>42</v>
      </c>
      <c r="E6460" s="103">
        <v>0.17371883426281376</v>
      </c>
      <c r="F6460" s="103">
        <v>677974</v>
      </c>
      <c r="G6460" s="103">
        <v>8</v>
      </c>
      <c r="H6460" t="s">
        <v>1078</v>
      </c>
      <c r="I6460" s="103"/>
    </row>
    <row r="6461" spans="1:9" x14ac:dyDescent="0.3">
      <c r="A6461" t="s">
        <v>2435</v>
      </c>
      <c r="B6461" t="s">
        <v>51</v>
      </c>
      <c r="C6461" t="s">
        <v>37</v>
      </c>
      <c r="D6461" t="s">
        <v>1763</v>
      </c>
      <c r="E6461" s="103">
        <v>0.1826773579463096</v>
      </c>
      <c r="F6461" s="103">
        <v>677974</v>
      </c>
      <c r="G6461" s="103">
        <v>8</v>
      </c>
      <c r="H6461" t="s">
        <v>1078</v>
      </c>
      <c r="I6461" s="103"/>
    </row>
    <row r="6462" spans="1:9" x14ac:dyDescent="0.3">
      <c r="A6462" t="s">
        <v>2436</v>
      </c>
      <c r="B6462" t="s">
        <v>51</v>
      </c>
      <c r="C6462" t="s">
        <v>37</v>
      </c>
      <c r="D6462" t="s">
        <v>1764</v>
      </c>
      <c r="E6462" s="103">
        <v>0.13881799911534057</v>
      </c>
      <c r="F6462" s="103">
        <v>677974</v>
      </c>
      <c r="G6462" s="103">
        <v>8</v>
      </c>
      <c r="H6462" t="s">
        <v>1078</v>
      </c>
      <c r="I6462" s="103"/>
    </row>
    <row r="6463" spans="1:9" x14ac:dyDescent="0.3">
      <c r="A6463" t="s">
        <v>1478</v>
      </c>
      <c r="B6463" t="s">
        <v>51</v>
      </c>
      <c r="C6463" t="s">
        <v>37</v>
      </c>
      <c r="D6463" t="s">
        <v>340</v>
      </c>
      <c r="E6463" s="103">
        <v>0.16262283207486339</v>
      </c>
      <c r="F6463" s="103">
        <v>677974</v>
      </c>
      <c r="G6463" s="103">
        <v>8</v>
      </c>
      <c r="H6463" t="s">
        <v>1078</v>
      </c>
      <c r="I6463" s="103"/>
    </row>
    <row r="6464" spans="1:9" x14ac:dyDescent="0.3">
      <c r="A6464" t="s">
        <v>1479</v>
      </c>
      <c r="B6464" t="s">
        <v>51</v>
      </c>
      <c r="C6464" t="s">
        <v>37</v>
      </c>
      <c r="D6464" t="s">
        <v>777</v>
      </c>
      <c r="E6464" s="103">
        <v>0.45798650063942925</v>
      </c>
      <c r="F6464" s="103">
        <v>677974</v>
      </c>
      <c r="G6464" s="103">
        <v>8</v>
      </c>
      <c r="H6464" t="s">
        <v>1078</v>
      </c>
      <c r="I6464" s="103"/>
    </row>
    <row r="6465" spans="1:9" x14ac:dyDescent="0.3">
      <c r="A6465" t="s">
        <v>1480</v>
      </c>
      <c r="B6465" t="s">
        <v>51</v>
      </c>
      <c r="C6465" t="s">
        <v>37</v>
      </c>
      <c r="D6465" t="s">
        <v>776</v>
      </c>
      <c r="E6465" s="103">
        <v>1.1513827285409493</v>
      </c>
      <c r="F6465" s="103">
        <v>677974</v>
      </c>
      <c r="G6465" s="103">
        <v>8</v>
      </c>
      <c r="H6465" t="s">
        <v>1078</v>
      </c>
      <c r="I6465" s="103"/>
    </row>
    <row r="6466" spans="1:9" x14ac:dyDescent="0.3">
      <c r="A6466" t="s">
        <v>274</v>
      </c>
      <c r="B6466" t="s">
        <v>47</v>
      </c>
      <c r="C6466" t="s">
        <v>38</v>
      </c>
      <c r="D6466" t="s">
        <v>54</v>
      </c>
      <c r="E6466" s="103">
        <v>9447</v>
      </c>
      <c r="F6466" s="103">
        <v>677974</v>
      </c>
      <c r="G6466" s="103">
        <v>8</v>
      </c>
      <c r="H6466" t="s">
        <v>54</v>
      </c>
      <c r="I6466" s="103"/>
    </row>
    <row r="6467" spans="1:9" x14ac:dyDescent="0.3">
      <c r="A6467" t="s">
        <v>275</v>
      </c>
      <c r="B6467" t="s">
        <v>48</v>
      </c>
      <c r="C6467" t="s">
        <v>38</v>
      </c>
      <c r="D6467" t="s">
        <v>54</v>
      </c>
      <c r="E6467" s="103">
        <v>1774832580.003</v>
      </c>
      <c r="F6467" s="103">
        <v>677974</v>
      </c>
      <c r="G6467" s="103">
        <v>8</v>
      </c>
      <c r="H6467" t="s">
        <v>54</v>
      </c>
      <c r="I6467" s="103"/>
    </row>
    <row r="6468" spans="1:9" x14ac:dyDescent="0.3">
      <c r="A6468" t="s">
        <v>276</v>
      </c>
      <c r="B6468" t="s">
        <v>49</v>
      </c>
      <c r="C6468" t="s">
        <v>38</v>
      </c>
      <c r="D6468" t="s">
        <v>54</v>
      </c>
      <c r="E6468" s="103">
        <v>1.3934162667004929E-2</v>
      </c>
      <c r="F6468" s="103">
        <v>677974</v>
      </c>
      <c r="G6468" s="103">
        <v>8</v>
      </c>
      <c r="H6468" t="s">
        <v>54</v>
      </c>
      <c r="I6468" s="103"/>
    </row>
    <row r="6469" spans="1:9" x14ac:dyDescent="0.3">
      <c r="A6469" t="s">
        <v>277</v>
      </c>
      <c r="B6469" t="s">
        <v>50</v>
      </c>
      <c r="C6469" t="s">
        <v>38</v>
      </c>
      <c r="D6469" t="s">
        <v>54</v>
      </c>
      <c r="E6469" s="103">
        <v>2617.8475575803791</v>
      </c>
      <c r="F6469" s="103">
        <v>677974</v>
      </c>
      <c r="G6469" s="103">
        <v>8</v>
      </c>
      <c r="H6469" t="s">
        <v>54</v>
      </c>
      <c r="I6469" s="103"/>
    </row>
    <row r="6470" spans="1:9" x14ac:dyDescent="0.3">
      <c r="A6470" t="s">
        <v>1481</v>
      </c>
      <c r="B6470" t="s">
        <v>51</v>
      </c>
      <c r="C6470" t="s">
        <v>38</v>
      </c>
      <c r="D6470" t="s">
        <v>40</v>
      </c>
      <c r="E6470" s="103">
        <v>0.11963179370742111</v>
      </c>
      <c r="F6470" s="103">
        <v>677974</v>
      </c>
      <c r="G6470" s="103">
        <v>8</v>
      </c>
      <c r="H6470" t="s">
        <v>1078</v>
      </c>
      <c r="I6470" s="103"/>
    </row>
    <row r="6471" spans="1:9" x14ac:dyDescent="0.3">
      <c r="A6471" t="s">
        <v>6981</v>
      </c>
      <c r="B6471" t="s">
        <v>51</v>
      </c>
      <c r="C6471" t="s">
        <v>38</v>
      </c>
      <c r="D6471" t="s">
        <v>5064</v>
      </c>
      <c r="E6471" s="103">
        <v>0.12285230679675124</v>
      </c>
      <c r="F6471" s="103">
        <v>677974</v>
      </c>
      <c r="G6471" s="103">
        <v>8</v>
      </c>
      <c r="H6471" t="s">
        <v>1078</v>
      </c>
      <c r="I6471" s="103"/>
    </row>
    <row r="6472" spans="1:9" x14ac:dyDescent="0.3">
      <c r="A6472" t="s">
        <v>6982</v>
      </c>
      <c r="B6472" t="s">
        <v>51</v>
      </c>
      <c r="C6472" t="s">
        <v>38</v>
      </c>
      <c r="D6472" t="s">
        <v>5065</v>
      </c>
      <c r="E6472" s="103">
        <v>0.11963179370742111</v>
      </c>
      <c r="F6472" s="103">
        <v>677974</v>
      </c>
      <c r="G6472" s="103">
        <v>8</v>
      </c>
      <c r="H6472" t="s">
        <v>1078</v>
      </c>
      <c r="I6472" s="103"/>
    </row>
    <row r="6473" spans="1:9" x14ac:dyDescent="0.3">
      <c r="A6473" t="s">
        <v>6983</v>
      </c>
      <c r="B6473" t="s">
        <v>51</v>
      </c>
      <c r="C6473" t="s">
        <v>38</v>
      </c>
      <c r="D6473" t="s">
        <v>5066</v>
      </c>
      <c r="E6473" s="103">
        <v>0.12272774390535574</v>
      </c>
      <c r="F6473" s="103">
        <v>677974</v>
      </c>
      <c r="G6473" s="103">
        <v>8</v>
      </c>
      <c r="H6473" t="s">
        <v>1078</v>
      </c>
      <c r="I6473" s="103"/>
    </row>
    <row r="6474" spans="1:9" x14ac:dyDescent="0.3">
      <c r="A6474" t="s">
        <v>1482</v>
      </c>
      <c r="B6474" t="s">
        <v>51</v>
      </c>
      <c r="C6474" t="s">
        <v>38</v>
      </c>
      <c r="D6474" t="s">
        <v>42</v>
      </c>
      <c r="E6474" s="103">
        <v>0.12284497968492852</v>
      </c>
      <c r="F6474" s="103">
        <v>677974</v>
      </c>
      <c r="G6474" s="103">
        <v>8</v>
      </c>
      <c r="H6474" t="s">
        <v>1078</v>
      </c>
      <c r="I6474" s="103"/>
    </row>
    <row r="6475" spans="1:9" x14ac:dyDescent="0.3">
      <c r="A6475" t="s">
        <v>2437</v>
      </c>
      <c r="B6475" t="s">
        <v>51</v>
      </c>
      <c r="C6475" t="s">
        <v>38</v>
      </c>
      <c r="D6475" t="s">
        <v>1763</v>
      </c>
      <c r="E6475" s="103">
        <v>0.12828063463871789</v>
      </c>
      <c r="F6475" s="103">
        <v>677974</v>
      </c>
      <c r="G6475" s="103">
        <v>8</v>
      </c>
      <c r="H6475" t="s">
        <v>1078</v>
      </c>
      <c r="I6475" s="103"/>
    </row>
    <row r="6476" spans="1:9" x14ac:dyDescent="0.3">
      <c r="A6476" t="s">
        <v>2438</v>
      </c>
      <c r="B6476" t="s">
        <v>51</v>
      </c>
      <c r="C6476" t="s">
        <v>38</v>
      </c>
      <c r="D6476" t="s">
        <v>1764</v>
      </c>
      <c r="E6476" s="103">
        <v>0.11014047879995731</v>
      </c>
      <c r="F6476" s="103">
        <v>677974</v>
      </c>
      <c r="G6476" s="103">
        <v>8</v>
      </c>
      <c r="H6476" t="s">
        <v>1078</v>
      </c>
      <c r="I6476" s="103"/>
    </row>
    <row r="6477" spans="1:9" x14ac:dyDescent="0.3">
      <c r="A6477" t="s">
        <v>1483</v>
      </c>
      <c r="B6477" t="s">
        <v>51</v>
      </c>
      <c r="C6477" t="s">
        <v>38</v>
      </c>
      <c r="D6477" t="s">
        <v>340</v>
      </c>
      <c r="E6477" s="103">
        <v>0.10801405148463139</v>
      </c>
      <c r="F6477" s="103">
        <v>677974</v>
      </c>
      <c r="G6477" s="103">
        <v>8</v>
      </c>
      <c r="H6477" t="s">
        <v>1078</v>
      </c>
      <c r="I6477" s="103"/>
    </row>
    <row r="6478" spans="1:9" x14ac:dyDescent="0.3">
      <c r="A6478" t="s">
        <v>1484</v>
      </c>
      <c r="B6478" t="s">
        <v>51</v>
      </c>
      <c r="C6478" t="s">
        <v>38</v>
      </c>
      <c r="D6478" t="s">
        <v>777</v>
      </c>
      <c r="E6478" s="103">
        <v>0.33882839733992087</v>
      </c>
      <c r="F6478" s="103">
        <v>677974</v>
      </c>
      <c r="G6478" s="103">
        <v>8</v>
      </c>
      <c r="H6478" t="s">
        <v>1078</v>
      </c>
      <c r="I6478" s="103"/>
    </row>
    <row r="6479" spans="1:9" x14ac:dyDescent="0.3">
      <c r="A6479" t="s">
        <v>1485</v>
      </c>
      <c r="B6479" t="s">
        <v>51</v>
      </c>
      <c r="C6479" t="s">
        <v>38</v>
      </c>
      <c r="D6479" t="s">
        <v>776</v>
      </c>
      <c r="E6479" s="103">
        <v>0.82448420797639288</v>
      </c>
      <c r="F6479" s="103">
        <v>677974</v>
      </c>
      <c r="G6479" s="103">
        <v>8</v>
      </c>
      <c r="H6479" t="s">
        <v>1078</v>
      </c>
      <c r="I6479" s="103"/>
    </row>
    <row r="6480" spans="1:9" x14ac:dyDescent="0.3">
      <c r="A6480" t="s">
        <v>278</v>
      </c>
      <c r="B6480" t="s">
        <v>47</v>
      </c>
      <c r="C6480" t="s">
        <v>39</v>
      </c>
      <c r="D6480" t="s">
        <v>54</v>
      </c>
      <c r="E6480" s="103">
        <v>618</v>
      </c>
      <c r="F6480" s="103">
        <v>677974</v>
      </c>
      <c r="G6480" s="103">
        <v>8</v>
      </c>
      <c r="H6480" t="s">
        <v>54</v>
      </c>
      <c r="I6480" s="103"/>
    </row>
    <row r="6481" spans="1:9" x14ac:dyDescent="0.3">
      <c r="A6481" t="s">
        <v>279</v>
      </c>
      <c r="B6481" t="s">
        <v>48</v>
      </c>
      <c r="C6481" t="s">
        <v>39</v>
      </c>
      <c r="D6481" t="s">
        <v>54</v>
      </c>
      <c r="E6481" s="103">
        <v>50976271.162000008</v>
      </c>
      <c r="F6481" s="103">
        <v>677974</v>
      </c>
      <c r="G6481" s="103">
        <v>8</v>
      </c>
      <c r="H6481" t="s">
        <v>54</v>
      </c>
      <c r="I6481" s="103"/>
    </row>
    <row r="6482" spans="1:9" x14ac:dyDescent="0.3">
      <c r="A6482" t="s">
        <v>280</v>
      </c>
      <c r="B6482" t="s">
        <v>49</v>
      </c>
      <c r="C6482" t="s">
        <v>39</v>
      </c>
      <c r="D6482" t="s">
        <v>54</v>
      </c>
      <c r="E6482" s="103">
        <v>9.115393805662164E-4</v>
      </c>
      <c r="F6482" s="103">
        <v>677974</v>
      </c>
      <c r="G6482" s="103">
        <v>8</v>
      </c>
      <c r="H6482" t="s">
        <v>54</v>
      </c>
      <c r="I6482" s="103"/>
    </row>
    <row r="6483" spans="1:9" x14ac:dyDescent="0.3">
      <c r="A6483" t="s">
        <v>281</v>
      </c>
      <c r="B6483" t="s">
        <v>50</v>
      </c>
      <c r="C6483" t="s">
        <v>39</v>
      </c>
      <c r="D6483" t="s">
        <v>54</v>
      </c>
      <c r="E6483" s="103">
        <v>75.189124010655291</v>
      </c>
      <c r="F6483" s="103">
        <v>677974</v>
      </c>
      <c r="G6483" s="103">
        <v>8</v>
      </c>
      <c r="H6483" t="s">
        <v>54</v>
      </c>
      <c r="I6483" s="103"/>
    </row>
    <row r="6484" spans="1:9" x14ac:dyDescent="0.3">
      <c r="A6484" t="s">
        <v>1486</v>
      </c>
      <c r="B6484" t="s">
        <v>51</v>
      </c>
      <c r="C6484" t="s">
        <v>39</v>
      </c>
      <c r="D6484" t="s">
        <v>40</v>
      </c>
      <c r="E6484" s="103">
        <v>4.7539855964622617E-2</v>
      </c>
      <c r="F6484" s="103">
        <v>677974</v>
      </c>
      <c r="G6484" s="103">
        <v>8</v>
      </c>
      <c r="H6484" t="s">
        <v>1078</v>
      </c>
      <c r="I6484" s="103"/>
    </row>
    <row r="6485" spans="1:9" x14ac:dyDescent="0.3">
      <c r="A6485" t="s">
        <v>6984</v>
      </c>
      <c r="B6485" t="s">
        <v>51</v>
      </c>
      <c r="C6485" t="s">
        <v>39</v>
      </c>
      <c r="D6485" t="s">
        <v>5064</v>
      </c>
      <c r="E6485" s="103">
        <v>4.8867893372409835E-2</v>
      </c>
      <c r="F6485" s="103">
        <v>677974</v>
      </c>
      <c r="G6485" s="103">
        <v>8</v>
      </c>
      <c r="H6485" t="s">
        <v>1078</v>
      </c>
      <c r="I6485" s="103"/>
    </row>
    <row r="6486" spans="1:9" x14ac:dyDescent="0.3">
      <c r="A6486" t="s">
        <v>6985</v>
      </c>
      <c r="B6486" t="s">
        <v>51</v>
      </c>
      <c r="C6486" t="s">
        <v>39</v>
      </c>
      <c r="D6486" t="s">
        <v>5065</v>
      </c>
      <c r="E6486" s="103">
        <v>4.7539855964622617E-2</v>
      </c>
      <c r="F6486" s="103">
        <v>677974</v>
      </c>
      <c r="G6486" s="103">
        <v>8</v>
      </c>
      <c r="H6486" t="s">
        <v>1078</v>
      </c>
      <c r="I6486" s="103"/>
    </row>
    <row r="6487" spans="1:9" x14ac:dyDescent="0.3">
      <c r="A6487" t="s">
        <v>6986</v>
      </c>
      <c r="B6487" t="s">
        <v>51</v>
      </c>
      <c r="C6487" t="s">
        <v>39</v>
      </c>
      <c r="D6487" t="s">
        <v>5066</v>
      </c>
      <c r="E6487" s="103">
        <v>4.8867893372409835E-2</v>
      </c>
      <c r="F6487" s="103">
        <v>677974</v>
      </c>
      <c r="G6487" s="103">
        <v>8</v>
      </c>
      <c r="H6487" t="s">
        <v>1078</v>
      </c>
      <c r="I6487" s="103"/>
    </row>
    <row r="6488" spans="1:9" x14ac:dyDescent="0.3">
      <c r="A6488" t="s">
        <v>1487</v>
      </c>
      <c r="B6488" t="s">
        <v>51</v>
      </c>
      <c r="C6488" t="s">
        <v>39</v>
      </c>
      <c r="D6488" t="s">
        <v>42</v>
      </c>
      <c r="E6488" s="103">
        <v>4.8867893372409835E-2</v>
      </c>
      <c r="F6488" s="103">
        <v>677974</v>
      </c>
      <c r="G6488" s="103">
        <v>8</v>
      </c>
      <c r="H6488" t="s">
        <v>1078</v>
      </c>
      <c r="I6488" s="103"/>
    </row>
    <row r="6489" spans="1:9" x14ac:dyDescent="0.3">
      <c r="A6489" t="s">
        <v>2439</v>
      </c>
      <c r="B6489" t="s">
        <v>51</v>
      </c>
      <c r="C6489" t="s">
        <v>39</v>
      </c>
      <c r="D6489" t="s">
        <v>1763</v>
      </c>
      <c r="E6489" s="103">
        <v>5.1062017238752699E-2</v>
      </c>
      <c r="F6489" s="103">
        <v>677974</v>
      </c>
      <c r="G6489" s="103">
        <v>8</v>
      </c>
      <c r="H6489" t="s">
        <v>1078</v>
      </c>
      <c r="I6489" s="103"/>
    </row>
    <row r="6490" spans="1:9" x14ac:dyDescent="0.3">
      <c r="A6490" t="s">
        <v>2440</v>
      </c>
      <c r="B6490" t="s">
        <v>51</v>
      </c>
      <c r="C6490" t="s">
        <v>39</v>
      </c>
      <c r="D6490" t="s">
        <v>1764</v>
      </c>
      <c r="E6490" s="103">
        <v>3.584796243653543E-2</v>
      </c>
      <c r="F6490" s="103">
        <v>677974</v>
      </c>
      <c r="G6490" s="103">
        <v>8</v>
      </c>
      <c r="H6490" t="s">
        <v>1078</v>
      </c>
      <c r="I6490" s="103"/>
    </row>
    <row r="6491" spans="1:9" x14ac:dyDescent="0.3">
      <c r="A6491" t="s">
        <v>1488</v>
      </c>
      <c r="B6491" t="s">
        <v>51</v>
      </c>
      <c r="C6491" t="s">
        <v>39</v>
      </c>
      <c r="D6491" t="s">
        <v>340</v>
      </c>
      <c r="E6491" s="103">
        <v>4.6591085549955662E-2</v>
      </c>
      <c r="F6491" s="103">
        <v>677974</v>
      </c>
      <c r="G6491" s="103">
        <v>8</v>
      </c>
      <c r="H6491" t="s">
        <v>1078</v>
      </c>
      <c r="I6491" s="103"/>
    </row>
    <row r="6492" spans="1:9" x14ac:dyDescent="0.3">
      <c r="A6492" t="s">
        <v>1489</v>
      </c>
      <c r="B6492" t="s">
        <v>51</v>
      </c>
      <c r="C6492" t="s">
        <v>39</v>
      </c>
      <c r="D6492" t="s">
        <v>777</v>
      </c>
      <c r="E6492" s="103">
        <v>0.18461569170092434</v>
      </c>
      <c r="F6492" s="103">
        <v>677974</v>
      </c>
      <c r="G6492" s="103">
        <v>8</v>
      </c>
      <c r="H6492" t="s">
        <v>1078</v>
      </c>
      <c r="I6492" s="103"/>
    </row>
    <row r="6493" spans="1:9" x14ac:dyDescent="0.3">
      <c r="A6493" t="s">
        <v>1490</v>
      </c>
      <c r="B6493" t="s">
        <v>51</v>
      </c>
      <c r="C6493" t="s">
        <v>39</v>
      </c>
      <c r="D6493" t="s">
        <v>776</v>
      </c>
      <c r="E6493" s="103">
        <v>0.3842094074692376</v>
      </c>
      <c r="F6493" s="103">
        <v>677974</v>
      </c>
      <c r="G6493" s="103">
        <v>8</v>
      </c>
      <c r="H6493" t="s">
        <v>1078</v>
      </c>
      <c r="I6493" s="103"/>
    </row>
    <row r="6494" spans="1:9" x14ac:dyDescent="0.3">
      <c r="A6494" t="s">
        <v>3025</v>
      </c>
      <c r="B6494" t="s">
        <v>47</v>
      </c>
      <c r="C6494" t="s">
        <v>2584</v>
      </c>
      <c r="D6494" t="s">
        <v>54</v>
      </c>
      <c r="E6494" s="103">
        <v>42187</v>
      </c>
      <c r="F6494" s="103">
        <v>677974</v>
      </c>
      <c r="G6494" s="103">
        <v>8</v>
      </c>
      <c r="H6494" t="s">
        <v>54</v>
      </c>
      <c r="I6494" s="103"/>
    </row>
    <row r="6495" spans="1:9" x14ac:dyDescent="0.3">
      <c r="A6495" t="s">
        <v>3026</v>
      </c>
      <c r="B6495" t="s">
        <v>48</v>
      </c>
      <c r="C6495" t="s">
        <v>2584</v>
      </c>
      <c r="D6495" t="s">
        <v>54</v>
      </c>
      <c r="E6495" s="103">
        <v>226904806.85742188</v>
      </c>
      <c r="F6495" s="103">
        <v>677974</v>
      </c>
      <c r="G6495" s="103">
        <v>8</v>
      </c>
      <c r="H6495" t="s">
        <v>54</v>
      </c>
      <c r="I6495" s="103"/>
    </row>
    <row r="6496" spans="1:9" x14ac:dyDescent="0.3">
      <c r="A6496" t="s">
        <v>3027</v>
      </c>
      <c r="B6496" t="s">
        <v>49</v>
      </c>
      <c r="C6496" t="s">
        <v>2584</v>
      </c>
      <c r="D6496" t="s">
        <v>54</v>
      </c>
      <c r="E6496" s="103">
        <v>6.2225100077584097E-2</v>
      </c>
      <c r="F6496" s="103">
        <v>677974</v>
      </c>
      <c r="G6496" s="103">
        <v>8</v>
      </c>
      <c r="H6496" t="s">
        <v>54</v>
      </c>
      <c r="I6496" s="103"/>
    </row>
    <row r="6497" spans="1:9" x14ac:dyDescent="0.3">
      <c r="A6497" t="s">
        <v>3028</v>
      </c>
      <c r="B6497" t="s">
        <v>50</v>
      </c>
      <c r="C6497" t="s">
        <v>2584</v>
      </c>
      <c r="D6497" t="s">
        <v>54</v>
      </c>
      <c r="E6497" s="103">
        <v>334.68069108464613</v>
      </c>
      <c r="F6497" s="103">
        <v>677974</v>
      </c>
      <c r="G6497" s="103">
        <v>8</v>
      </c>
      <c r="H6497" t="s">
        <v>54</v>
      </c>
      <c r="I6497" s="103"/>
    </row>
    <row r="6498" spans="1:9" x14ac:dyDescent="0.3">
      <c r="A6498" t="s">
        <v>3029</v>
      </c>
      <c r="B6498" t="s">
        <v>51</v>
      </c>
      <c r="C6498" t="s">
        <v>2584</v>
      </c>
      <c r="D6498" t="s">
        <v>40</v>
      </c>
      <c r="E6498" s="103">
        <v>3.4612750265812231E-3</v>
      </c>
      <c r="F6498" s="103">
        <v>677974</v>
      </c>
      <c r="G6498" s="103">
        <v>8</v>
      </c>
      <c r="H6498" t="s">
        <v>1078</v>
      </c>
      <c r="I6498" s="103"/>
    </row>
    <row r="6499" spans="1:9" x14ac:dyDescent="0.3">
      <c r="A6499" t="s">
        <v>6987</v>
      </c>
      <c r="B6499" t="s">
        <v>51</v>
      </c>
      <c r="C6499" t="s">
        <v>2584</v>
      </c>
      <c r="D6499" t="s">
        <v>5064</v>
      </c>
      <c r="E6499" s="103">
        <v>3.6633202363116637E-3</v>
      </c>
      <c r="F6499" s="103">
        <v>677974</v>
      </c>
      <c r="G6499" s="103">
        <v>8</v>
      </c>
      <c r="H6499" t="s">
        <v>1078</v>
      </c>
      <c r="I6499" s="103"/>
    </row>
    <row r="6500" spans="1:9" x14ac:dyDescent="0.3">
      <c r="A6500" t="s">
        <v>6988</v>
      </c>
      <c r="B6500" t="s">
        <v>51</v>
      </c>
      <c r="C6500" t="s">
        <v>2584</v>
      </c>
      <c r="D6500" t="s">
        <v>5065</v>
      </c>
      <c r="E6500" s="103">
        <v>3.4612750265812231E-3</v>
      </c>
      <c r="F6500" s="103">
        <v>677974</v>
      </c>
      <c r="G6500" s="103">
        <v>8</v>
      </c>
      <c r="H6500" t="s">
        <v>1078</v>
      </c>
      <c r="I6500" s="103"/>
    </row>
    <row r="6501" spans="1:9" x14ac:dyDescent="0.3">
      <c r="A6501" t="s">
        <v>6989</v>
      </c>
      <c r="B6501" t="s">
        <v>51</v>
      </c>
      <c r="C6501" t="s">
        <v>2584</v>
      </c>
      <c r="D6501" t="s">
        <v>5066</v>
      </c>
      <c r="E6501" s="103">
        <v>3.651083268022048E-3</v>
      </c>
      <c r="F6501" s="103">
        <v>677974</v>
      </c>
      <c r="G6501" s="103">
        <v>8</v>
      </c>
      <c r="H6501" t="s">
        <v>1078</v>
      </c>
      <c r="I6501" s="103"/>
    </row>
    <row r="6502" spans="1:9" x14ac:dyDescent="0.3">
      <c r="A6502" t="s">
        <v>3030</v>
      </c>
      <c r="B6502" t="s">
        <v>51</v>
      </c>
      <c r="C6502" t="s">
        <v>2584</v>
      </c>
      <c r="D6502" t="s">
        <v>42</v>
      </c>
      <c r="E6502" s="103">
        <v>3.6436306006181049E-3</v>
      </c>
      <c r="F6502" s="103">
        <v>677974</v>
      </c>
      <c r="G6502" s="103">
        <v>8</v>
      </c>
      <c r="H6502" t="s">
        <v>1078</v>
      </c>
      <c r="I6502" s="103"/>
    </row>
    <row r="6503" spans="1:9" x14ac:dyDescent="0.3">
      <c r="A6503" t="s">
        <v>3031</v>
      </c>
      <c r="B6503" t="s">
        <v>51</v>
      </c>
      <c r="C6503" t="s">
        <v>2584</v>
      </c>
      <c r="D6503" t="s">
        <v>1763</v>
      </c>
      <c r="E6503" s="103">
        <v>3.8025790223587285E-3</v>
      </c>
      <c r="F6503" s="103">
        <v>677974</v>
      </c>
      <c r="G6503" s="103">
        <v>8</v>
      </c>
      <c r="H6503" t="s">
        <v>1078</v>
      </c>
      <c r="I6503" s="103"/>
    </row>
    <row r="6504" spans="1:9" x14ac:dyDescent="0.3">
      <c r="A6504" t="s">
        <v>3032</v>
      </c>
      <c r="B6504" t="s">
        <v>51</v>
      </c>
      <c r="C6504" t="s">
        <v>2584</v>
      </c>
      <c r="D6504" t="s">
        <v>1764</v>
      </c>
      <c r="E6504" s="103">
        <v>2.8090884229019161E-3</v>
      </c>
      <c r="F6504" s="103">
        <v>677974</v>
      </c>
      <c r="G6504" s="103">
        <v>8</v>
      </c>
      <c r="H6504" t="s">
        <v>1078</v>
      </c>
      <c r="I6504" s="103"/>
    </row>
    <row r="6505" spans="1:9" x14ac:dyDescent="0.3">
      <c r="A6505" t="s">
        <v>3033</v>
      </c>
      <c r="B6505" t="s">
        <v>51</v>
      </c>
      <c r="C6505" t="s">
        <v>2584</v>
      </c>
      <c r="D6505" t="s">
        <v>340</v>
      </c>
      <c r="E6505" s="103">
        <v>3.5858519908539333E-3</v>
      </c>
      <c r="F6505" s="103">
        <v>677974</v>
      </c>
      <c r="G6505" s="103">
        <v>8</v>
      </c>
      <c r="H6505" t="s">
        <v>1078</v>
      </c>
      <c r="I6505" s="103"/>
    </row>
    <row r="6506" spans="1:9" x14ac:dyDescent="0.3">
      <c r="A6506" t="s">
        <v>3034</v>
      </c>
      <c r="B6506" t="s">
        <v>51</v>
      </c>
      <c r="C6506" t="s">
        <v>2584</v>
      </c>
      <c r="D6506" t="s">
        <v>777</v>
      </c>
      <c r="E6506" s="103">
        <v>9.8289513083864646E-3</v>
      </c>
      <c r="F6506" s="103">
        <v>677974</v>
      </c>
      <c r="G6506" s="103">
        <v>8</v>
      </c>
      <c r="H6506" t="s">
        <v>1078</v>
      </c>
      <c r="I6506" s="103"/>
    </row>
    <row r="6507" spans="1:9" x14ac:dyDescent="0.3">
      <c r="A6507" t="s">
        <v>3035</v>
      </c>
      <c r="B6507" t="s">
        <v>51</v>
      </c>
      <c r="C6507" t="s">
        <v>2584</v>
      </c>
      <c r="D6507" t="s">
        <v>776</v>
      </c>
      <c r="E6507" s="103">
        <v>2.3683686395195969E-2</v>
      </c>
      <c r="F6507" s="103">
        <v>677974</v>
      </c>
      <c r="G6507" s="103">
        <v>8</v>
      </c>
      <c r="H6507" t="s">
        <v>1078</v>
      </c>
      <c r="I6507" s="103"/>
    </row>
    <row r="6508" spans="1:9" x14ac:dyDescent="0.3">
      <c r="A6508" t="s">
        <v>3036</v>
      </c>
      <c r="B6508" t="s">
        <v>47</v>
      </c>
      <c r="C6508" t="s">
        <v>2585</v>
      </c>
      <c r="D6508" t="s">
        <v>54</v>
      </c>
      <c r="E6508" s="103">
        <v>292257</v>
      </c>
      <c r="F6508" s="103">
        <v>677974</v>
      </c>
      <c r="G6508" s="103">
        <v>8</v>
      </c>
      <c r="H6508" t="s">
        <v>54</v>
      </c>
      <c r="I6508" s="103"/>
    </row>
    <row r="6509" spans="1:9" x14ac:dyDescent="0.3">
      <c r="A6509" t="s">
        <v>3037</v>
      </c>
      <c r="B6509" t="s">
        <v>48</v>
      </c>
      <c r="C6509" t="s">
        <v>2585</v>
      </c>
      <c r="D6509" t="s">
        <v>54</v>
      </c>
      <c r="E6509" s="103">
        <v>2651306200</v>
      </c>
      <c r="F6509" s="103">
        <v>677974</v>
      </c>
      <c r="G6509" s="103">
        <v>8</v>
      </c>
      <c r="H6509" t="s">
        <v>54</v>
      </c>
      <c r="I6509" s="103"/>
    </row>
    <row r="6510" spans="1:9" x14ac:dyDescent="0.3">
      <c r="A6510" t="s">
        <v>3038</v>
      </c>
      <c r="B6510" t="s">
        <v>49</v>
      </c>
      <c r="C6510" t="s">
        <v>2585</v>
      </c>
      <c r="D6510" t="s">
        <v>54</v>
      </c>
      <c r="E6510" s="103">
        <v>0.43107405298728269</v>
      </c>
      <c r="F6510" s="103">
        <v>677974</v>
      </c>
      <c r="G6510" s="103">
        <v>8</v>
      </c>
      <c r="H6510" t="s">
        <v>54</v>
      </c>
      <c r="I6510" s="103"/>
    </row>
    <row r="6511" spans="1:9" x14ac:dyDescent="0.3">
      <c r="A6511" t="s">
        <v>3039</v>
      </c>
      <c r="B6511" t="s">
        <v>50</v>
      </c>
      <c r="C6511" t="s">
        <v>2585</v>
      </c>
      <c r="D6511" t="s">
        <v>54</v>
      </c>
      <c r="E6511" s="103">
        <v>3910.6310861478464</v>
      </c>
      <c r="F6511" s="103">
        <v>677974</v>
      </c>
      <c r="G6511" s="103">
        <v>8</v>
      </c>
      <c r="H6511" t="s">
        <v>54</v>
      </c>
      <c r="I6511" s="103"/>
    </row>
    <row r="6512" spans="1:9" x14ac:dyDescent="0.3">
      <c r="A6512" t="s">
        <v>3040</v>
      </c>
      <c r="B6512" t="s">
        <v>51</v>
      </c>
      <c r="C6512" t="s">
        <v>2585</v>
      </c>
      <c r="D6512" t="s">
        <v>40</v>
      </c>
      <c r="E6512" s="103">
        <v>5.8728878274577779E-3</v>
      </c>
      <c r="F6512" s="103">
        <v>677974</v>
      </c>
      <c r="G6512" s="103">
        <v>8</v>
      </c>
      <c r="H6512" t="s">
        <v>1078</v>
      </c>
      <c r="I6512" s="103"/>
    </row>
    <row r="6513" spans="1:9" x14ac:dyDescent="0.3">
      <c r="A6513" t="s">
        <v>6990</v>
      </c>
      <c r="B6513" t="s">
        <v>51</v>
      </c>
      <c r="C6513" t="s">
        <v>2585</v>
      </c>
      <c r="D6513" t="s">
        <v>5064</v>
      </c>
      <c r="E6513" s="103">
        <v>6.1000225013102E-3</v>
      </c>
      <c r="F6513" s="103">
        <v>677974</v>
      </c>
      <c r="G6513" s="103">
        <v>8</v>
      </c>
      <c r="H6513" t="s">
        <v>1078</v>
      </c>
      <c r="I6513" s="103"/>
    </row>
    <row r="6514" spans="1:9" x14ac:dyDescent="0.3">
      <c r="A6514" t="s">
        <v>6991</v>
      </c>
      <c r="B6514" t="s">
        <v>51</v>
      </c>
      <c r="C6514" t="s">
        <v>2585</v>
      </c>
      <c r="D6514" t="s">
        <v>5065</v>
      </c>
      <c r="E6514" s="103">
        <v>5.8728878274577779E-3</v>
      </c>
      <c r="F6514" s="103">
        <v>677974</v>
      </c>
      <c r="G6514" s="103">
        <v>8</v>
      </c>
      <c r="H6514" t="s">
        <v>1078</v>
      </c>
      <c r="I6514" s="103"/>
    </row>
    <row r="6515" spans="1:9" x14ac:dyDescent="0.3">
      <c r="A6515" t="s">
        <v>6992</v>
      </c>
      <c r="B6515" t="s">
        <v>51</v>
      </c>
      <c r="C6515" t="s">
        <v>2585</v>
      </c>
      <c r="D6515" t="s">
        <v>5066</v>
      </c>
      <c r="E6515" s="103">
        <v>6.0898340479671829E-3</v>
      </c>
      <c r="F6515" s="103">
        <v>677974</v>
      </c>
      <c r="G6515" s="103">
        <v>8</v>
      </c>
      <c r="H6515" t="s">
        <v>1078</v>
      </c>
      <c r="I6515" s="103"/>
    </row>
    <row r="6516" spans="1:9" x14ac:dyDescent="0.3">
      <c r="A6516" t="s">
        <v>3041</v>
      </c>
      <c r="B6516" t="s">
        <v>51</v>
      </c>
      <c r="C6516" t="s">
        <v>2585</v>
      </c>
      <c r="D6516" t="s">
        <v>42</v>
      </c>
      <c r="E6516" s="103">
        <v>6.0819767266452936E-3</v>
      </c>
      <c r="F6516" s="103">
        <v>677974</v>
      </c>
      <c r="G6516" s="103">
        <v>8</v>
      </c>
      <c r="H6516" t="s">
        <v>1078</v>
      </c>
      <c r="I6516" s="103"/>
    </row>
    <row r="6517" spans="1:9" x14ac:dyDescent="0.3">
      <c r="A6517" t="s">
        <v>3042</v>
      </c>
      <c r="B6517" t="s">
        <v>51</v>
      </c>
      <c r="C6517" t="s">
        <v>2585</v>
      </c>
      <c r="D6517" t="s">
        <v>1763</v>
      </c>
      <c r="E6517" s="103">
        <v>6.3105027100928126E-3</v>
      </c>
      <c r="F6517" s="103">
        <v>677974</v>
      </c>
      <c r="G6517" s="103">
        <v>8</v>
      </c>
      <c r="H6517" t="s">
        <v>1078</v>
      </c>
      <c r="I6517" s="103"/>
    </row>
    <row r="6518" spans="1:9" x14ac:dyDescent="0.3">
      <c r="A6518" t="s">
        <v>3043</v>
      </c>
      <c r="B6518" t="s">
        <v>51</v>
      </c>
      <c r="C6518" t="s">
        <v>2585</v>
      </c>
      <c r="D6518" t="s">
        <v>1764</v>
      </c>
      <c r="E6518" s="103">
        <v>3.9864169585520203E-3</v>
      </c>
      <c r="F6518" s="103">
        <v>677974</v>
      </c>
      <c r="G6518" s="103">
        <v>8</v>
      </c>
      <c r="H6518" t="s">
        <v>1078</v>
      </c>
      <c r="I6518" s="103"/>
    </row>
    <row r="6519" spans="1:9" x14ac:dyDescent="0.3">
      <c r="A6519" t="s">
        <v>3044</v>
      </c>
      <c r="B6519" t="s">
        <v>51</v>
      </c>
      <c r="C6519" t="s">
        <v>2585</v>
      </c>
      <c r="D6519" t="s">
        <v>340</v>
      </c>
      <c r="E6519" s="103">
        <v>6.0103567392713921E-3</v>
      </c>
      <c r="F6519" s="103">
        <v>677974</v>
      </c>
      <c r="G6519" s="103">
        <v>8</v>
      </c>
      <c r="H6519" t="s">
        <v>1078</v>
      </c>
      <c r="I6519" s="103"/>
    </row>
    <row r="6520" spans="1:9" x14ac:dyDescent="0.3">
      <c r="A6520" t="s">
        <v>3045</v>
      </c>
      <c r="B6520" t="s">
        <v>51</v>
      </c>
      <c r="C6520" t="s">
        <v>2585</v>
      </c>
      <c r="D6520" t="s">
        <v>777</v>
      </c>
      <c r="E6520" s="103">
        <v>1.4387753844877997E-2</v>
      </c>
      <c r="F6520" s="103">
        <v>677974</v>
      </c>
      <c r="G6520" s="103">
        <v>8</v>
      </c>
      <c r="H6520" t="s">
        <v>1078</v>
      </c>
      <c r="I6520" s="103"/>
    </row>
    <row r="6521" spans="1:9" x14ac:dyDescent="0.3">
      <c r="A6521" t="s">
        <v>3046</v>
      </c>
      <c r="B6521" t="s">
        <v>51</v>
      </c>
      <c r="C6521" t="s">
        <v>2585</v>
      </c>
      <c r="D6521" t="s">
        <v>776</v>
      </c>
      <c r="E6521" s="103">
        <v>3.85891229689964E-2</v>
      </c>
      <c r="F6521" s="103">
        <v>677974</v>
      </c>
      <c r="G6521" s="103">
        <v>8</v>
      </c>
      <c r="H6521" t="s">
        <v>1078</v>
      </c>
      <c r="I6521" s="103"/>
    </row>
    <row r="6522" spans="1:9" x14ac:dyDescent="0.3">
      <c r="A6522" t="s">
        <v>3014</v>
      </c>
      <c r="B6522" t="s">
        <v>47</v>
      </c>
      <c r="C6522" t="s">
        <v>2586</v>
      </c>
      <c r="D6522" t="s">
        <v>54</v>
      </c>
      <c r="E6522" s="103">
        <v>2270</v>
      </c>
      <c r="F6522" s="103">
        <v>677974</v>
      </c>
      <c r="G6522" s="103">
        <v>8</v>
      </c>
      <c r="H6522" t="s">
        <v>54</v>
      </c>
      <c r="I6522" s="103"/>
    </row>
    <row r="6523" spans="1:9" x14ac:dyDescent="0.3">
      <c r="A6523" t="s">
        <v>3015</v>
      </c>
      <c r="B6523" t="s">
        <v>48</v>
      </c>
      <c r="C6523" t="s">
        <v>2586</v>
      </c>
      <c r="D6523" t="s">
        <v>54</v>
      </c>
      <c r="E6523" s="103">
        <v>31458568</v>
      </c>
      <c r="F6523" s="103">
        <v>677974</v>
      </c>
      <c r="G6523" s="103">
        <v>8</v>
      </c>
      <c r="H6523" t="s">
        <v>54</v>
      </c>
      <c r="I6523" s="103"/>
    </row>
    <row r="6524" spans="1:9" x14ac:dyDescent="0.3">
      <c r="A6524" t="s">
        <v>3016</v>
      </c>
      <c r="B6524" t="s">
        <v>49</v>
      </c>
      <c r="C6524" t="s">
        <v>2586</v>
      </c>
      <c r="D6524" t="s">
        <v>54</v>
      </c>
      <c r="E6524" s="103">
        <v>3.3482109933419277E-3</v>
      </c>
      <c r="F6524" s="103">
        <v>677974</v>
      </c>
      <c r="G6524" s="103">
        <v>8</v>
      </c>
      <c r="H6524" t="s">
        <v>54</v>
      </c>
      <c r="I6524" s="103"/>
    </row>
    <row r="6525" spans="1:9" x14ac:dyDescent="0.3">
      <c r="A6525" t="s">
        <v>3017</v>
      </c>
      <c r="B6525" t="s">
        <v>50</v>
      </c>
      <c r="C6525" t="s">
        <v>2586</v>
      </c>
      <c r="D6525" t="s">
        <v>54</v>
      </c>
      <c r="E6525" s="103">
        <v>46.40084723012977</v>
      </c>
      <c r="F6525" s="103">
        <v>677974</v>
      </c>
      <c r="G6525" s="103">
        <v>8</v>
      </c>
      <c r="H6525" t="s">
        <v>54</v>
      </c>
      <c r="I6525" s="103"/>
    </row>
    <row r="6526" spans="1:9" x14ac:dyDescent="0.3">
      <c r="A6526" t="s">
        <v>3018</v>
      </c>
      <c r="B6526" t="s">
        <v>51</v>
      </c>
      <c r="C6526" t="s">
        <v>2586</v>
      </c>
      <c r="D6526" t="s">
        <v>40</v>
      </c>
      <c r="E6526" s="103">
        <v>9.4531480370752471E-3</v>
      </c>
      <c r="F6526" s="103">
        <v>677974</v>
      </c>
      <c r="G6526" s="103">
        <v>8</v>
      </c>
      <c r="H6526" t="s">
        <v>1078</v>
      </c>
      <c r="I6526" s="103"/>
    </row>
    <row r="6527" spans="1:9" x14ac:dyDescent="0.3">
      <c r="A6527" t="s">
        <v>6993</v>
      </c>
      <c r="B6527" t="s">
        <v>51</v>
      </c>
      <c r="C6527" t="s">
        <v>2586</v>
      </c>
      <c r="D6527" t="s">
        <v>5064</v>
      </c>
      <c r="E6527" s="103">
        <v>9.4531480370752471E-3</v>
      </c>
      <c r="F6527" s="103">
        <v>677974</v>
      </c>
      <c r="G6527" s="103">
        <v>8</v>
      </c>
      <c r="H6527" t="s">
        <v>1078</v>
      </c>
      <c r="I6527" s="103"/>
    </row>
    <row r="6528" spans="1:9" x14ac:dyDescent="0.3">
      <c r="A6528" t="s">
        <v>6994</v>
      </c>
      <c r="B6528" t="s">
        <v>51</v>
      </c>
      <c r="C6528" t="s">
        <v>2586</v>
      </c>
      <c r="D6528" t="s">
        <v>5065</v>
      </c>
      <c r="E6528" s="103">
        <v>9.4531480370752471E-3</v>
      </c>
      <c r="F6528" s="103">
        <v>677974</v>
      </c>
      <c r="G6528" s="103">
        <v>8</v>
      </c>
      <c r="H6528" t="s">
        <v>1078</v>
      </c>
      <c r="I6528" s="103"/>
    </row>
    <row r="6529" spans="1:9" x14ac:dyDescent="0.3">
      <c r="A6529" t="s">
        <v>6995</v>
      </c>
      <c r="B6529" t="s">
        <v>51</v>
      </c>
      <c r="C6529" t="s">
        <v>2586</v>
      </c>
      <c r="D6529" t="s">
        <v>5066</v>
      </c>
      <c r="E6529" s="103">
        <v>9.4531480370752471E-3</v>
      </c>
      <c r="F6529" s="103">
        <v>677974</v>
      </c>
      <c r="G6529" s="103">
        <v>8</v>
      </c>
      <c r="H6529" t="s">
        <v>1078</v>
      </c>
      <c r="I6529" s="103"/>
    </row>
    <row r="6530" spans="1:9" x14ac:dyDescent="0.3">
      <c r="A6530" t="s">
        <v>3019</v>
      </c>
      <c r="B6530" t="s">
        <v>51</v>
      </c>
      <c r="C6530" t="s">
        <v>2586</v>
      </c>
      <c r="D6530" t="s">
        <v>42</v>
      </c>
      <c r="E6530" s="103">
        <v>9.4531480370752471E-3</v>
      </c>
      <c r="F6530" s="103">
        <v>677974</v>
      </c>
      <c r="G6530" s="103">
        <v>8</v>
      </c>
      <c r="H6530" t="s">
        <v>1078</v>
      </c>
      <c r="I6530" s="103"/>
    </row>
    <row r="6531" spans="1:9" x14ac:dyDescent="0.3">
      <c r="A6531" t="s">
        <v>3020</v>
      </c>
      <c r="B6531" t="s">
        <v>51</v>
      </c>
      <c r="C6531" t="s">
        <v>2586</v>
      </c>
      <c r="D6531" t="s">
        <v>1763</v>
      </c>
      <c r="E6531" s="103">
        <v>9.7098408623744435E-3</v>
      </c>
      <c r="F6531" s="103">
        <v>677974</v>
      </c>
      <c r="G6531" s="103">
        <v>8</v>
      </c>
      <c r="H6531" t="s">
        <v>1078</v>
      </c>
      <c r="I6531" s="103"/>
    </row>
    <row r="6532" spans="1:9" x14ac:dyDescent="0.3">
      <c r="A6532" t="s">
        <v>3021</v>
      </c>
      <c r="B6532" t="s">
        <v>51</v>
      </c>
      <c r="C6532" t="s">
        <v>2586</v>
      </c>
      <c r="D6532" t="s">
        <v>1764</v>
      </c>
      <c r="E6532" s="103">
        <v>6.5639096004434568E-3</v>
      </c>
      <c r="F6532" s="103">
        <v>677974</v>
      </c>
      <c r="G6532" s="103">
        <v>8</v>
      </c>
      <c r="H6532" t="s">
        <v>1078</v>
      </c>
      <c r="I6532" s="103"/>
    </row>
    <row r="6533" spans="1:9" x14ac:dyDescent="0.3">
      <c r="A6533" t="s">
        <v>3022</v>
      </c>
      <c r="B6533" t="s">
        <v>51</v>
      </c>
      <c r="C6533" t="s">
        <v>2586</v>
      </c>
      <c r="D6533" t="s">
        <v>340</v>
      </c>
      <c r="E6533" s="103">
        <v>9.4531480370752471E-3</v>
      </c>
      <c r="F6533" s="103">
        <v>677974</v>
      </c>
      <c r="G6533" s="103">
        <v>8</v>
      </c>
      <c r="H6533" t="s">
        <v>1078</v>
      </c>
      <c r="I6533" s="103"/>
    </row>
    <row r="6534" spans="1:9" x14ac:dyDescent="0.3">
      <c r="A6534" t="s">
        <v>3023</v>
      </c>
      <c r="B6534" t="s">
        <v>51</v>
      </c>
      <c r="C6534" t="s">
        <v>2586</v>
      </c>
      <c r="D6534" t="s">
        <v>777</v>
      </c>
      <c r="E6534" s="103">
        <v>2.1979161793078617E-2</v>
      </c>
      <c r="F6534" s="103">
        <v>677974</v>
      </c>
      <c r="G6534" s="103">
        <v>8</v>
      </c>
      <c r="H6534" t="s">
        <v>1078</v>
      </c>
      <c r="I6534" s="103"/>
    </row>
    <row r="6535" spans="1:9" x14ac:dyDescent="0.3">
      <c r="A6535" t="s">
        <v>3024</v>
      </c>
      <c r="B6535" t="s">
        <v>51</v>
      </c>
      <c r="C6535" t="s">
        <v>2586</v>
      </c>
      <c r="D6535" t="s">
        <v>776</v>
      </c>
      <c r="E6535" s="103">
        <v>5.8949894912924149E-2</v>
      </c>
      <c r="F6535" s="103">
        <v>677974</v>
      </c>
      <c r="G6535" s="103">
        <v>8</v>
      </c>
      <c r="H6535" t="s">
        <v>1078</v>
      </c>
      <c r="I6535" s="103"/>
    </row>
    <row r="6536" spans="1:9" x14ac:dyDescent="0.3">
      <c r="A6536" t="s">
        <v>4138</v>
      </c>
      <c r="B6536" t="s">
        <v>47</v>
      </c>
      <c r="C6536" t="s">
        <v>3115</v>
      </c>
      <c r="D6536" t="s">
        <v>54</v>
      </c>
      <c r="E6536" s="103">
        <v>0</v>
      </c>
      <c r="F6536" s="103">
        <v>677974</v>
      </c>
      <c r="G6536" s="103">
        <v>8</v>
      </c>
      <c r="H6536" t="s">
        <v>54</v>
      </c>
      <c r="I6536" s="103"/>
    </row>
    <row r="6537" spans="1:9" x14ac:dyDescent="0.3">
      <c r="A6537" t="s">
        <v>4139</v>
      </c>
      <c r="B6537" t="s">
        <v>48</v>
      </c>
      <c r="C6537" t="s">
        <v>3115</v>
      </c>
      <c r="D6537" t="s">
        <v>54</v>
      </c>
      <c r="E6537" s="103">
        <v>0</v>
      </c>
      <c r="F6537" s="103">
        <v>677974</v>
      </c>
      <c r="G6537" s="103">
        <v>8</v>
      </c>
      <c r="H6537" t="s">
        <v>54</v>
      </c>
      <c r="I6537" s="103"/>
    </row>
    <row r="6538" spans="1:9" x14ac:dyDescent="0.3">
      <c r="A6538" t="s">
        <v>4140</v>
      </c>
      <c r="B6538" t="s">
        <v>49</v>
      </c>
      <c r="C6538" t="s">
        <v>3115</v>
      </c>
      <c r="D6538" t="s">
        <v>54</v>
      </c>
      <c r="E6538" s="103">
        <v>0</v>
      </c>
      <c r="F6538" s="103">
        <v>677974</v>
      </c>
      <c r="G6538" s="103">
        <v>8</v>
      </c>
      <c r="H6538" t="s">
        <v>54</v>
      </c>
      <c r="I6538" s="103"/>
    </row>
    <row r="6539" spans="1:9" x14ac:dyDescent="0.3">
      <c r="A6539" t="s">
        <v>4141</v>
      </c>
      <c r="B6539" t="s">
        <v>50</v>
      </c>
      <c r="C6539" t="s">
        <v>3115</v>
      </c>
      <c r="D6539" t="s">
        <v>54</v>
      </c>
      <c r="E6539" s="103">
        <v>0</v>
      </c>
      <c r="F6539" s="103">
        <v>677974</v>
      </c>
      <c r="G6539" s="103">
        <v>8</v>
      </c>
      <c r="H6539" t="s">
        <v>54</v>
      </c>
      <c r="I6539" s="103"/>
    </row>
    <row r="6540" spans="1:9" x14ac:dyDescent="0.3">
      <c r="A6540" t="s">
        <v>4142</v>
      </c>
      <c r="B6540" t="s">
        <v>47</v>
      </c>
      <c r="C6540" t="s">
        <v>3100</v>
      </c>
      <c r="D6540" t="s">
        <v>54</v>
      </c>
      <c r="E6540" s="103">
        <v>38878</v>
      </c>
      <c r="F6540" s="103">
        <v>677974</v>
      </c>
      <c r="G6540" s="103">
        <v>8</v>
      </c>
      <c r="H6540" t="s">
        <v>54</v>
      </c>
      <c r="I6540" s="103"/>
    </row>
    <row r="6541" spans="1:9" x14ac:dyDescent="0.3">
      <c r="A6541" t="s">
        <v>4143</v>
      </c>
      <c r="B6541" t="s">
        <v>48</v>
      </c>
      <c r="C6541" t="s">
        <v>3100</v>
      </c>
      <c r="D6541" t="s">
        <v>54</v>
      </c>
      <c r="E6541" s="103">
        <v>7743428405.703125</v>
      </c>
      <c r="F6541" s="103">
        <v>677974</v>
      </c>
      <c r="G6541" s="103">
        <v>8</v>
      </c>
      <c r="H6541" t="s">
        <v>54</v>
      </c>
      <c r="I6541" s="103"/>
    </row>
    <row r="6542" spans="1:9" x14ac:dyDescent="0.3">
      <c r="A6542" t="s">
        <v>4144</v>
      </c>
      <c r="B6542" t="s">
        <v>49</v>
      </c>
      <c r="C6542" t="s">
        <v>3100</v>
      </c>
      <c r="D6542" t="s">
        <v>54</v>
      </c>
      <c r="E6542" s="103">
        <v>5.7344381937950425E-2</v>
      </c>
      <c r="F6542" s="103">
        <v>677974</v>
      </c>
      <c r="G6542" s="103">
        <v>8</v>
      </c>
      <c r="H6542" t="s">
        <v>54</v>
      </c>
      <c r="I6542" s="103"/>
    </row>
    <row r="6543" spans="1:9" x14ac:dyDescent="0.3">
      <c r="A6543" t="s">
        <v>4145</v>
      </c>
      <c r="B6543" t="s">
        <v>50</v>
      </c>
      <c r="C6543" t="s">
        <v>3100</v>
      </c>
      <c r="D6543" t="s">
        <v>54</v>
      </c>
      <c r="E6543" s="103">
        <v>11421.423838824387</v>
      </c>
      <c r="F6543" s="103">
        <v>677974</v>
      </c>
      <c r="G6543" s="103">
        <v>8</v>
      </c>
      <c r="H6543" t="s">
        <v>54</v>
      </c>
      <c r="I6543" s="103"/>
    </row>
    <row r="6544" spans="1:9" x14ac:dyDescent="0.3">
      <c r="A6544" t="s">
        <v>4146</v>
      </c>
      <c r="B6544" t="s">
        <v>51</v>
      </c>
      <c r="C6544" t="s">
        <v>3100</v>
      </c>
      <c r="D6544" t="s">
        <v>40</v>
      </c>
      <c r="E6544" s="103">
        <v>0.12979281549300012</v>
      </c>
      <c r="F6544" s="103">
        <v>677974</v>
      </c>
      <c r="G6544" s="103">
        <v>8</v>
      </c>
      <c r="H6544" t="s">
        <v>1078</v>
      </c>
      <c r="I6544" s="103"/>
    </row>
    <row r="6545" spans="1:9" x14ac:dyDescent="0.3">
      <c r="A6545" t="s">
        <v>6996</v>
      </c>
      <c r="B6545" t="s">
        <v>51</v>
      </c>
      <c r="C6545" t="s">
        <v>3100</v>
      </c>
      <c r="D6545" t="s">
        <v>5064</v>
      </c>
      <c r="E6545" s="103">
        <v>0.13928746921646337</v>
      </c>
      <c r="F6545" s="103">
        <v>677974</v>
      </c>
      <c r="G6545" s="103">
        <v>8</v>
      </c>
      <c r="H6545" t="s">
        <v>1078</v>
      </c>
      <c r="I6545" s="103"/>
    </row>
    <row r="6546" spans="1:9" x14ac:dyDescent="0.3">
      <c r="A6546" t="s">
        <v>6997</v>
      </c>
      <c r="B6546" t="s">
        <v>51</v>
      </c>
      <c r="C6546" t="s">
        <v>3100</v>
      </c>
      <c r="D6546" t="s">
        <v>5065</v>
      </c>
      <c r="E6546" s="103">
        <v>0.12979281549300012</v>
      </c>
      <c r="F6546" s="103">
        <v>677974</v>
      </c>
      <c r="G6546" s="103">
        <v>8</v>
      </c>
      <c r="H6546" t="s">
        <v>1078</v>
      </c>
      <c r="I6546" s="103"/>
    </row>
    <row r="6547" spans="1:9" x14ac:dyDescent="0.3">
      <c r="A6547" t="s">
        <v>6998</v>
      </c>
      <c r="B6547" t="s">
        <v>51</v>
      </c>
      <c r="C6547" t="s">
        <v>3100</v>
      </c>
      <c r="D6547" t="s">
        <v>5066</v>
      </c>
      <c r="E6547" s="103">
        <v>0.13632086085500936</v>
      </c>
      <c r="F6547" s="103">
        <v>677974</v>
      </c>
      <c r="G6547" s="103">
        <v>8</v>
      </c>
      <c r="H6547" t="s">
        <v>1078</v>
      </c>
      <c r="I6547" s="103"/>
    </row>
    <row r="6548" spans="1:9" x14ac:dyDescent="0.3">
      <c r="A6548" t="s">
        <v>4147</v>
      </c>
      <c r="B6548" t="s">
        <v>51</v>
      </c>
      <c r="C6548" t="s">
        <v>3100</v>
      </c>
      <c r="D6548" t="s">
        <v>42</v>
      </c>
      <c r="E6548" s="103">
        <v>0.13801578993469396</v>
      </c>
      <c r="F6548" s="103">
        <v>677974</v>
      </c>
      <c r="G6548" s="103">
        <v>8</v>
      </c>
      <c r="H6548" t="s">
        <v>1078</v>
      </c>
      <c r="I6548" s="103"/>
    </row>
    <row r="6549" spans="1:9" x14ac:dyDescent="0.3">
      <c r="A6549" t="s">
        <v>4148</v>
      </c>
      <c r="B6549" t="s">
        <v>51</v>
      </c>
      <c r="C6549" t="s">
        <v>3100</v>
      </c>
      <c r="D6549" t="s">
        <v>1763</v>
      </c>
      <c r="E6549" s="103">
        <v>0.14337039156560566</v>
      </c>
      <c r="F6549" s="103">
        <v>677974</v>
      </c>
      <c r="G6549" s="103">
        <v>8</v>
      </c>
      <c r="H6549" t="s">
        <v>1078</v>
      </c>
      <c r="I6549" s="103"/>
    </row>
    <row r="6550" spans="1:9" x14ac:dyDescent="0.3">
      <c r="A6550" t="s">
        <v>4149</v>
      </c>
      <c r="B6550" t="s">
        <v>51</v>
      </c>
      <c r="C6550" t="s">
        <v>3100</v>
      </c>
      <c r="D6550" t="s">
        <v>1764</v>
      </c>
      <c r="E6550" s="103">
        <v>8.537296931683358E-2</v>
      </c>
      <c r="F6550" s="103">
        <v>677974</v>
      </c>
      <c r="G6550" s="103">
        <v>8</v>
      </c>
      <c r="H6550" t="s">
        <v>1078</v>
      </c>
      <c r="I6550" s="103"/>
    </row>
    <row r="6551" spans="1:9" x14ac:dyDescent="0.3">
      <c r="A6551" t="s">
        <v>4150</v>
      </c>
      <c r="B6551" t="s">
        <v>51</v>
      </c>
      <c r="C6551" t="s">
        <v>3100</v>
      </c>
      <c r="D6551" t="s">
        <v>340</v>
      </c>
      <c r="E6551" s="103">
        <v>0.13439546843935049</v>
      </c>
      <c r="F6551" s="103">
        <v>677974</v>
      </c>
      <c r="G6551" s="103">
        <v>8</v>
      </c>
      <c r="H6551" t="s">
        <v>1078</v>
      </c>
      <c r="I6551" s="103"/>
    </row>
    <row r="6552" spans="1:9" x14ac:dyDescent="0.3">
      <c r="A6552" t="s">
        <v>4151</v>
      </c>
      <c r="B6552" t="s">
        <v>51</v>
      </c>
      <c r="C6552" t="s">
        <v>3100</v>
      </c>
      <c r="D6552" t="s">
        <v>777</v>
      </c>
      <c r="E6552" s="103">
        <v>0.34230092892969444</v>
      </c>
      <c r="F6552" s="103">
        <v>677974</v>
      </c>
      <c r="G6552" s="103">
        <v>8</v>
      </c>
      <c r="H6552" t="s">
        <v>1078</v>
      </c>
      <c r="I6552" s="103"/>
    </row>
    <row r="6553" spans="1:9" x14ac:dyDescent="0.3">
      <c r="A6553" t="s">
        <v>4152</v>
      </c>
      <c r="B6553" t="s">
        <v>51</v>
      </c>
      <c r="C6553" t="s">
        <v>3100</v>
      </c>
      <c r="D6553" t="s">
        <v>776</v>
      </c>
      <c r="E6553" s="103">
        <v>0.86359684917211577</v>
      </c>
      <c r="F6553" s="103">
        <v>677974</v>
      </c>
      <c r="G6553" s="103">
        <v>8</v>
      </c>
      <c r="H6553" t="s">
        <v>1078</v>
      </c>
      <c r="I6553" s="103"/>
    </row>
    <row r="6554" spans="1:9" x14ac:dyDescent="0.3">
      <c r="A6554" t="s">
        <v>7627</v>
      </c>
      <c r="B6554" t="s">
        <v>51</v>
      </c>
      <c r="C6554" t="s">
        <v>35</v>
      </c>
      <c r="D6554" t="s">
        <v>40</v>
      </c>
      <c r="E6554" s="103">
        <v>0.1896778357603699</v>
      </c>
      <c r="F6554" s="103">
        <v>677974</v>
      </c>
      <c r="G6554" s="103">
        <v>8</v>
      </c>
      <c r="H6554" t="s">
        <v>1078</v>
      </c>
      <c r="I6554" s="103"/>
    </row>
    <row r="6555" spans="1:9" x14ac:dyDescent="0.3">
      <c r="A6555" t="s">
        <v>7628</v>
      </c>
      <c r="B6555" t="s">
        <v>51</v>
      </c>
      <c r="C6555" t="s">
        <v>35</v>
      </c>
      <c r="D6555" t="s">
        <v>5064</v>
      </c>
      <c r="E6555" s="103">
        <v>0.23407706728391794</v>
      </c>
      <c r="F6555" s="103">
        <v>677974</v>
      </c>
      <c r="G6555" s="103">
        <v>8</v>
      </c>
      <c r="H6555" t="s">
        <v>1078</v>
      </c>
      <c r="I6555" s="103"/>
    </row>
    <row r="6556" spans="1:9" x14ac:dyDescent="0.3">
      <c r="A6556" t="s">
        <v>7629</v>
      </c>
      <c r="B6556" t="s">
        <v>51</v>
      </c>
      <c r="C6556" t="s">
        <v>35</v>
      </c>
      <c r="D6556" t="s">
        <v>5065</v>
      </c>
      <c r="E6556" s="103">
        <v>0.23407706728391794</v>
      </c>
      <c r="F6556" s="103">
        <v>677974</v>
      </c>
      <c r="G6556" s="103">
        <v>8</v>
      </c>
      <c r="H6556" t="s">
        <v>1078</v>
      </c>
      <c r="I6556" s="103"/>
    </row>
    <row r="6557" spans="1:9" x14ac:dyDescent="0.3">
      <c r="A6557" t="s">
        <v>7630</v>
      </c>
      <c r="B6557" t="s">
        <v>51</v>
      </c>
      <c r="C6557" t="s">
        <v>35</v>
      </c>
      <c r="D6557" t="s">
        <v>5066</v>
      </c>
      <c r="E6557" s="103">
        <v>0.23407706728391794</v>
      </c>
      <c r="F6557" s="103">
        <v>677974</v>
      </c>
      <c r="G6557" s="103">
        <v>8</v>
      </c>
      <c r="H6557" t="s">
        <v>1078</v>
      </c>
      <c r="I6557" s="103"/>
    </row>
    <row r="6558" spans="1:9" x14ac:dyDescent="0.3">
      <c r="A6558" t="s">
        <v>7631</v>
      </c>
      <c r="B6558" t="s">
        <v>51</v>
      </c>
      <c r="C6558" t="s">
        <v>35</v>
      </c>
      <c r="D6558" t="s">
        <v>42</v>
      </c>
      <c r="E6558" s="103">
        <v>0.23407706728391794</v>
      </c>
      <c r="F6558" s="103">
        <v>677974</v>
      </c>
      <c r="G6558" s="103">
        <v>8</v>
      </c>
      <c r="H6558" t="s">
        <v>1078</v>
      </c>
      <c r="I6558" s="103"/>
    </row>
    <row r="6559" spans="1:9" x14ac:dyDescent="0.3">
      <c r="A6559" t="s">
        <v>7632</v>
      </c>
      <c r="B6559" t="s">
        <v>51</v>
      </c>
      <c r="C6559" t="s">
        <v>35</v>
      </c>
      <c r="D6559" t="s">
        <v>1763</v>
      </c>
      <c r="E6559" s="103">
        <v>0.75022969879908052</v>
      </c>
      <c r="F6559" s="103">
        <v>677974</v>
      </c>
      <c r="G6559" s="103">
        <v>8</v>
      </c>
      <c r="H6559" t="s">
        <v>1078</v>
      </c>
      <c r="I6559" s="103"/>
    </row>
    <row r="6560" spans="1:9" x14ac:dyDescent="0.3">
      <c r="A6560" t="s">
        <v>7633</v>
      </c>
      <c r="B6560" t="s">
        <v>51</v>
      </c>
      <c r="C6560" t="s">
        <v>35</v>
      </c>
      <c r="D6560" t="s">
        <v>1764</v>
      </c>
      <c r="E6560" s="103">
        <v>0.64108596647074423</v>
      </c>
      <c r="F6560" s="103">
        <v>677974</v>
      </c>
      <c r="G6560" s="103">
        <v>8</v>
      </c>
      <c r="H6560" t="s">
        <v>1078</v>
      </c>
      <c r="I6560" s="103"/>
    </row>
    <row r="6561" spans="1:9" x14ac:dyDescent="0.3">
      <c r="A6561" t="s">
        <v>7634</v>
      </c>
      <c r="B6561" t="s">
        <v>51</v>
      </c>
      <c r="C6561" t="s">
        <v>35</v>
      </c>
      <c r="D6561" t="s">
        <v>340</v>
      </c>
      <c r="E6561" s="103">
        <v>2.1010468995510217E-2</v>
      </c>
      <c r="F6561" s="103">
        <v>677974</v>
      </c>
      <c r="G6561" s="103">
        <v>8</v>
      </c>
      <c r="H6561" t="s">
        <v>1078</v>
      </c>
      <c r="I6561" s="103"/>
    </row>
    <row r="6562" spans="1:9" x14ac:dyDescent="0.3">
      <c r="A6562" t="s">
        <v>7635</v>
      </c>
      <c r="B6562" t="s">
        <v>51</v>
      </c>
      <c r="C6562" t="s">
        <v>35</v>
      </c>
      <c r="D6562" t="s">
        <v>777</v>
      </c>
      <c r="E6562" s="103">
        <v>0.45123822094233429</v>
      </c>
      <c r="F6562" s="103">
        <v>677974</v>
      </c>
      <c r="G6562" s="103">
        <v>8</v>
      </c>
      <c r="H6562" t="s">
        <v>1078</v>
      </c>
      <c r="I6562" s="103"/>
    </row>
    <row r="6563" spans="1:9" x14ac:dyDescent="0.3">
      <c r="A6563" t="s">
        <v>7636</v>
      </c>
      <c r="B6563" t="s">
        <v>51</v>
      </c>
      <c r="C6563" t="s">
        <v>35</v>
      </c>
      <c r="D6563" t="s">
        <v>776</v>
      </c>
      <c r="E6563" s="103">
        <v>1.2102575137156553</v>
      </c>
      <c r="F6563" s="103">
        <v>677974</v>
      </c>
      <c r="G6563" s="103">
        <v>8</v>
      </c>
      <c r="H6563" t="s">
        <v>1078</v>
      </c>
      <c r="I6563" s="103"/>
    </row>
    <row r="6564" spans="1:9" x14ac:dyDescent="0.3">
      <c r="A6564" t="s">
        <v>262</v>
      </c>
      <c r="B6564" t="s">
        <v>47</v>
      </c>
      <c r="C6564" t="s">
        <v>58</v>
      </c>
      <c r="D6564" t="s">
        <v>54</v>
      </c>
      <c r="E6564" s="103">
        <v>62</v>
      </c>
      <c r="F6564" s="103">
        <v>677974</v>
      </c>
      <c r="G6564" s="103">
        <v>8</v>
      </c>
      <c r="H6564" t="s">
        <v>54</v>
      </c>
      <c r="I6564" s="103"/>
    </row>
    <row r="6565" spans="1:9" x14ac:dyDescent="0.3">
      <c r="A6565" t="s">
        <v>263</v>
      </c>
      <c r="B6565" t="s">
        <v>48</v>
      </c>
      <c r="C6565" t="s">
        <v>58</v>
      </c>
      <c r="D6565" t="s">
        <v>54</v>
      </c>
      <c r="E6565" s="103">
        <v>526082772</v>
      </c>
      <c r="F6565" s="103">
        <v>677974</v>
      </c>
      <c r="G6565" s="103">
        <v>8</v>
      </c>
      <c r="H6565" t="s">
        <v>54</v>
      </c>
      <c r="I6565" s="103"/>
    </row>
    <row r="6566" spans="1:9" x14ac:dyDescent="0.3">
      <c r="A6566" t="s">
        <v>264</v>
      </c>
      <c r="B6566" t="s">
        <v>49</v>
      </c>
      <c r="C6566" t="s">
        <v>58</v>
      </c>
      <c r="D6566" t="s">
        <v>54</v>
      </c>
      <c r="E6566" s="103">
        <v>9.1448934619911678E-5</v>
      </c>
      <c r="F6566" s="103">
        <v>677974</v>
      </c>
      <c r="G6566" s="103">
        <v>8</v>
      </c>
      <c r="H6566" t="s">
        <v>54</v>
      </c>
      <c r="I6566" s="103"/>
    </row>
    <row r="6567" spans="1:9" x14ac:dyDescent="0.3">
      <c r="A6567" t="s">
        <v>265</v>
      </c>
      <c r="B6567" t="s">
        <v>50</v>
      </c>
      <c r="C6567" t="s">
        <v>58</v>
      </c>
      <c r="D6567" t="s">
        <v>54</v>
      </c>
      <c r="E6567" s="103">
        <v>775.96304873048234</v>
      </c>
      <c r="F6567" s="103">
        <v>677974</v>
      </c>
      <c r="G6567" s="103">
        <v>8</v>
      </c>
      <c r="H6567" t="s">
        <v>54</v>
      </c>
      <c r="I6567" s="103"/>
    </row>
    <row r="6568" spans="1:9" x14ac:dyDescent="0.3">
      <c r="A6568" t="s">
        <v>4153</v>
      </c>
      <c r="B6568" t="s">
        <v>47</v>
      </c>
      <c r="C6568" t="s">
        <v>3102</v>
      </c>
      <c r="D6568" t="s">
        <v>54</v>
      </c>
      <c r="E6568" s="103">
        <v>257882</v>
      </c>
      <c r="F6568" s="103">
        <v>677974</v>
      </c>
      <c r="G6568" s="103">
        <v>8</v>
      </c>
      <c r="H6568" t="s">
        <v>54</v>
      </c>
      <c r="I6568" s="103"/>
    </row>
    <row r="6569" spans="1:9" x14ac:dyDescent="0.3">
      <c r="A6569" t="s">
        <v>4154</v>
      </c>
      <c r="B6569" t="s">
        <v>48</v>
      </c>
      <c r="C6569" t="s">
        <v>3102</v>
      </c>
      <c r="D6569" t="s">
        <v>54</v>
      </c>
      <c r="E6569" s="103">
        <v>56519811516.25</v>
      </c>
      <c r="F6569" s="103">
        <v>677974</v>
      </c>
      <c r="G6569" s="103">
        <v>8</v>
      </c>
      <c r="H6569" t="s">
        <v>54</v>
      </c>
      <c r="I6569" s="103"/>
    </row>
    <row r="6570" spans="1:9" x14ac:dyDescent="0.3">
      <c r="A6570" t="s">
        <v>4155</v>
      </c>
      <c r="B6570" t="s">
        <v>49</v>
      </c>
      <c r="C6570" t="s">
        <v>3102</v>
      </c>
      <c r="D6570" t="s">
        <v>54</v>
      </c>
      <c r="E6570" s="103">
        <v>0.38037151867180746</v>
      </c>
      <c r="F6570" s="103">
        <v>677974</v>
      </c>
      <c r="G6570" s="103">
        <v>8</v>
      </c>
      <c r="H6570" t="s">
        <v>54</v>
      </c>
      <c r="I6570" s="103"/>
    </row>
    <row r="6571" spans="1:9" x14ac:dyDescent="0.3">
      <c r="A6571" t="s">
        <v>4156</v>
      </c>
      <c r="B6571" t="s">
        <v>50</v>
      </c>
      <c r="C6571" t="s">
        <v>3102</v>
      </c>
      <c r="D6571" t="s">
        <v>54</v>
      </c>
      <c r="E6571" s="103">
        <v>83365.750775472217</v>
      </c>
      <c r="F6571" s="103">
        <v>677974</v>
      </c>
      <c r="G6571" s="103">
        <v>8</v>
      </c>
      <c r="H6571" t="s">
        <v>54</v>
      </c>
      <c r="I6571" s="103"/>
    </row>
    <row r="6572" spans="1:9" x14ac:dyDescent="0.3">
      <c r="A6572" t="s">
        <v>4157</v>
      </c>
      <c r="B6572" t="s">
        <v>51</v>
      </c>
      <c r="C6572" t="s">
        <v>3102</v>
      </c>
      <c r="D6572" t="s">
        <v>40</v>
      </c>
      <c r="E6572" s="103">
        <v>0.1405491852500784</v>
      </c>
      <c r="F6572" s="103">
        <v>677974</v>
      </c>
      <c r="G6572" s="103">
        <v>8</v>
      </c>
      <c r="H6572" t="s">
        <v>1078</v>
      </c>
      <c r="I6572" s="103"/>
    </row>
    <row r="6573" spans="1:9" x14ac:dyDescent="0.3">
      <c r="A6573" t="s">
        <v>6999</v>
      </c>
      <c r="B6573" t="s">
        <v>51</v>
      </c>
      <c r="C6573" t="s">
        <v>3102</v>
      </c>
      <c r="D6573" t="s">
        <v>5064</v>
      </c>
      <c r="E6573" s="103">
        <v>0.14939363340075124</v>
      </c>
      <c r="F6573" s="103">
        <v>677974</v>
      </c>
      <c r="G6573" s="103">
        <v>8</v>
      </c>
      <c r="H6573" t="s">
        <v>1078</v>
      </c>
      <c r="I6573" s="103"/>
    </row>
    <row r="6574" spans="1:9" x14ac:dyDescent="0.3">
      <c r="A6574" t="s">
        <v>7000</v>
      </c>
      <c r="B6574" t="s">
        <v>51</v>
      </c>
      <c r="C6574" t="s">
        <v>3102</v>
      </c>
      <c r="D6574" t="s">
        <v>5065</v>
      </c>
      <c r="E6574" s="103">
        <v>0.1405491852500784</v>
      </c>
      <c r="F6574" s="103">
        <v>677974</v>
      </c>
      <c r="G6574" s="103">
        <v>8</v>
      </c>
      <c r="H6574" t="s">
        <v>1078</v>
      </c>
      <c r="I6574" s="103"/>
    </row>
    <row r="6575" spans="1:9" x14ac:dyDescent="0.3">
      <c r="A6575" t="s">
        <v>7001</v>
      </c>
      <c r="B6575" t="s">
        <v>51</v>
      </c>
      <c r="C6575" t="s">
        <v>3102</v>
      </c>
      <c r="D6575" t="s">
        <v>5066</v>
      </c>
      <c r="E6575" s="103">
        <v>0.14776583425869022</v>
      </c>
      <c r="F6575" s="103">
        <v>677974</v>
      </c>
      <c r="G6575" s="103">
        <v>8</v>
      </c>
      <c r="H6575" t="s">
        <v>1078</v>
      </c>
      <c r="I6575" s="103"/>
    </row>
    <row r="6576" spans="1:9" x14ac:dyDescent="0.3">
      <c r="A6576" t="s">
        <v>4158</v>
      </c>
      <c r="B6576" t="s">
        <v>51</v>
      </c>
      <c r="C6576" t="s">
        <v>3102</v>
      </c>
      <c r="D6576" t="s">
        <v>42</v>
      </c>
      <c r="E6576" s="103">
        <v>0.14816338200872151</v>
      </c>
      <c r="F6576" s="103">
        <v>677974</v>
      </c>
      <c r="G6576" s="103">
        <v>8</v>
      </c>
      <c r="H6576" t="s">
        <v>1078</v>
      </c>
      <c r="I6576" s="103"/>
    </row>
    <row r="6577" spans="1:9" x14ac:dyDescent="0.3">
      <c r="A6577" t="s">
        <v>4159</v>
      </c>
      <c r="B6577" t="s">
        <v>51</v>
      </c>
      <c r="C6577" t="s">
        <v>3102</v>
      </c>
      <c r="D6577" t="s">
        <v>1763</v>
      </c>
      <c r="E6577" s="103">
        <v>0.1547159337033204</v>
      </c>
      <c r="F6577" s="103">
        <v>677974</v>
      </c>
      <c r="G6577" s="103">
        <v>8</v>
      </c>
      <c r="H6577" t="s">
        <v>1078</v>
      </c>
      <c r="I6577" s="103"/>
    </row>
    <row r="6578" spans="1:9" x14ac:dyDescent="0.3">
      <c r="A6578" t="s">
        <v>4160</v>
      </c>
      <c r="B6578" t="s">
        <v>51</v>
      </c>
      <c r="C6578" t="s">
        <v>3102</v>
      </c>
      <c r="D6578" t="s">
        <v>1764</v>
      </c>
      <c r="E6578" s="103">
        <v>9.6890207586844052E-2</v>
      </c>
      <c r="F6578" s="103">
        <v>677974</v>
      </c>
      <c r="G6578" s="103">
        <v>8</v>
      </c>
      <c r="H6578" t="s">
        <v>1078</v>
      </c>
      <c r="I6578" s="103"/>
    </row>
    <row r="6579" spans="1:9" x14ac:dyDescent="0.3">
      <c r="A6579" t="s">
        <v>4161</v>
      </c>
      <c r="B6579" t="s">
        <v>51</v>
      </c>
      <c r="C6579" t="s">
        <v>3102</v>
      </c>
      <c r="D6579" t="s">
        <v>340</v>
      </c>
      <c r="E6579" s="103">
        <v>0.14595251776606932</v>
      </c>
      <c r="F6579" s="103">
        <v>677974</v>
      </c>
      <c r="G6579" s="103">
        <v>8</v>
      </c>
      <c r="H6579" t="s">
        <v>1078</v>
      </c>
      <c r="I6579" s="103"/>
    </row>
    <row r="6580" spans="1:9" x14ac:dyDescent="0.3">
      <c r="A6580" t="s">
        <v>4162</v>
      </c>
      <c r="B6580" t="s">
        <v>51</v>
      </c>
      <c r="C6580" t="s">
        <v>3102</v>
      </c>
      <c r="D6580" t="s">
        <v>777</v>
      </c>
      <c r="E6580" s="103">
        <v>0.37696350416205376</v>
      </c>
      <c r="F6580" s="103">
        <v>677974</v>
      </c>
      <c r="G6580" s="103">
        <v>8</v>
      </c>
      <c r="H6580" t="s">
        <v>1078</v>
      </c>
      <c r="I6580" s="103"/>
    </row>
    <row r="6581" spans="1:9" x14ac:dyDescent="0.3">
      <c r="A6581" t="s">
        <v>4163</v>
      </c>
      <c r="B6581" t="s">
        <v>51</v>
      </c>
      <c r="C6581" t="s">
        <v>3102</v>
      </c>
      <c r="D6581" t="s">
        <v>776</v>
      </c>
      <c r="E6581" s="103">
        <v>0.95048467411657145</v>
      </c>
      <c r="F6581" s="103">
        <v>677974</v>
      </c>
      <c r="G6581" s="103">
        <v>8</v>
      </c>
      <c r="H6581" t="s">
        <v>1078</v>
      </c>
      <c r="I6581" s="103"/>
    </row>
    <row r="6582" spans="1:9" x14ac:dyDescent="0.3">
      <c r="A6582" t="s">
        <v>4164</v>
      </c>
      <c r="B6582" t="s">
        <v>47</v>
      </c>
      <c r="C6582" t="s">
        <v>3104</v>
      </c>
      <c r="D6582" t="s">
        <v>54</v>
      </c>
      <c r="E6582" s="103">
        <v>130254</v>
      </c>
      <c r="F6582" s="103">
        <v>677974</v>
      </c>
      <c r="G6582" s="103">
        <v>8</v>
      </c>
      <c r="H6582" t="s">
        <v>54</v>
      </c>
      <c r="I6582" s="103"/>
    </row>
    <row r="6583" spans="1:9" x14ac:dyDescent="0.3">
      <c r="A6583" t="s">
        <v>4165</v>
      </c>
      <c r="B6583" t="s">
        <v>48</v>
      </c>
      <c r="C6583" t="s">
        <v>3104</v>
      </c>
      <c r="D6583" t="s">
        <v>54</v>
      </c>
      <c r="E6583" s="103">
        <v>55923111268.59375</v>
      </c>
      <c r="F6583" s="103">
        <v>677974</v>
      </c>
      <c r="G6583" s="103">
        <v>8</v>
      </c>
      <c r="H6583" t="s">
        <v>54</v>
      </c>
      <c r="I6583" s="103"/>
    </row>
    <row r="6584" spans="1:9" x14ac:dyDescent="0.3">
      <c r="A6584" t="s">
        <v>4166</v>
      </c>
      <c r="B6584" t="s">
        <v>49</v>
      </c>
      <c r="C6584" t="s">
        <v>3104</v>
      </c>
      <c r="D6584" t="s">
        <v>54</v>
      </c>
      <c r="E6584" s="103">
        <v>0.19212241177390282</v>
      </c>
      <c r="F6584" s="103">
        <v>677974</v>
      </c>
      <c r="G6584" s="103">
        <v>8</v>
      </c>
      <c r="H6584" t="s">
        <v>54</v>
      </c>
      <c r="I6584" s="103"/>
    </row>
    <row r="6585" spans="1:9" x14ac:dyDescent="0.3">
      <c r="A6585" t="s">
        <v>4167</v>
      </c>
      <c r="B6585" t="s">
        <v>50</v>
      </c>
      <c r="C6585" t="s">
        <v>3104</v>
      </c>
      <c r="D6585" t="s">
        <v>54</v>
      </c>
      <c r="E6585" s="103">
        <v>82485.628163607675</v>
      </c>
      <c r="F6585" s="103">
        <v>677974</v>
      </c>
      <c r="G6585" s="103">
        <v>8</v>
      </c>
      <c r="H6585" t="s">
        <v>54</v>
      </c>
      <c r="I6585" s="103"/>
    </row>
    <row r="6586" spans="1:9" x14ac:dyDescent="0.3">
      <c r="A6586" t="s">
        <v>4168</v>
      </c>
      <c r="B6586" t="s">
        <v>51</v>
      </c>
      <c r="C6586" t="s">
        <v>3104</v>
      </c>
      <c r="D6586" t="s">
        <v>40</v>
      </c>
      <c r="E6586" s="103">
        <v>0.27877943936793409</v>
      </c>
      <c r="F6586" s="103">
        <v>677974</v>
      </c>
      <c r="G6586" s="103">
        <v>8</v>
      </c>
      <c r="H6586" t="s">
        <v>1078</v>
      </c>
      <c r="I6586" s="103"/>
    </row>
    <row r="6587" spans="1:9" x14ac:dyDescent="0.3">
      <c r="A6587" t="s">
        <v>7002</v>
      </c>
      <c r="B6587" t="s">
        <v>51</v>
      </c>
      <c r="C6587" t="s">
        <v>3104</v>
      </c>
      <c r="D6587" t="s">
        <v>5064</v>
      </c>
      <c r="E6587" s="103">
        <v>0.28918994575079227</v>
      </c>
      <c r="F6587" s="103">
        <v>677974</v>
      </c>
      <c r="G6587" s="103">
        <v>8</v>
      </c>
      <c r="H6587" t="s">
        <v>1078</v>
      </c>
      <c r="I6587" s="103"/>
    </row>
    <row r="6588" spans="1:9" x14ac:dyDescent="0.3">
      <c r="A6588" t="s">
        <v>7003</v>
      </c>
      <c r="B6588" t="s">
        <v>51</v>
      </c>
      <c r="C6588" t="s">
        <v>3104</v>
      </c>
      <c r="D6588" t="s">
        <v>5065</v>
      </c>
      <c r="E6588" s="103">
        <v>0.27877943936793409</v>
      </c>
      <c r="F6588" s="103">
        <v>677974</v>
      </c>
      <c r="G6588" s="103">
        <v>8</v>
      </c>
      <c r="H6588" t="s">
        <v>1078</v>
      </c>
      <c r="I6588" s="103"/>
    </row>
    <row r="6589" spans="1:9" x14ac:dyDescent="0.3">
      <c r="A6589" t="s">
        <v>7004</v>
      </c>
      <c r="B6589" t="s">
        <v>51</v>
      </c>
      <c r="C6589" t="s">
        <v>3104</v>
      </c>
      <c r="D6589" t="s">
        <v>5066</v>
      </c>
      <c r="E6589" s="103">
        <v>0.28844161146395042</v>
      </c>
      <c r="F6589" s="103">
        <v>677974</v>
      </c>
      <c r="G6589" s="103">
        <v>8</v>
      </c>
      <c r="H6589" t="s">
        <v>1078</v>
      </c>
      <c r="I6589" s="103"/>
    </row>
    <row r="6590" spans="1:9" x14ac:dyDescent="0.3">
      <c r="A6590" t="s">
        <v>4169</v>
      </c>
      <c r="B6590" t="s">
        <v>51</v>
      </c>
      <c r="C6590" t="s">
        <v>3104</v>
      </c>
      <c r="D6590" t="s">
        <v>42</v>
      </c>
      <c r="E6590" s="103">
        <v>0.28736726845188382</v>
      </c>
      <c r="F6590" s="103">
        <v>677974</v>
      </c>
      <c r="G6590" s="103">
        <v>8</v>
      </c>
      <c r="H6590" t="s">
        <v>1078</v>
      </c>
      <c r="I6590" s="103"/>
    </row>
    <row r="6591" spans="1:9" x14ac:dyDescent="0.3">
      <c r="A6591" t="s">
        <v>4170</v>
      </c>
      <c r="B6591" t="s">
        <v>51</v>
      </c>
      <c r="C6591" t="s">
        <v>3104</v>
      </c>
      <c r="D6591" t="s">
        <v>1763</v>
      </c>
      <c r="E6591" s="103">
        <v>0.29870531944159795</v>
      </c>
      <c r="F6591" s="103">
        <v>677974</v>
      </c>
      <c r="G6591" s="103">
        <v>8</v>
      </c>
      <c r="H6591" t="s">
        <v>1078</v>
      </c>
      <c r="I6591" s="103"/>
    </row>
    <row r="6592" spans="1:9" x14ac:dyDescent="0.3">
      <c r="A6592" t="s">
        <v>4171</v>
      </c>
      <c r="B6592" t="s">
        <v>51</v>
      </c>
      <c r="C6592" t="s">
        <v>3104</v>
      </c>
      <c r="D6592" t="s">
        <v>1764</v>
      </c>
      <c r="E6592" s="103">
        <v>0.1596926000767292</v>
      </c>
      <c r="F6592" s="103">
        <v>677974</v>
      </c>
      <c r="G6592" s="103">
        <v>8</v>
      </c>
      <c r="H6592" t="s">
        <v>1078</v>
      </c>
      <c r="I6592" s="103"/>
    </row>
    <row r="6593" spans="1:9" x14ac:dyDescent="0.3">
      <c r="A6593" t="s">
        <v>4172</v>
      </c>
      <c r="B6593" t="s">
        <v>51</v>
      </c>
      <c r="C6593" t="s">
        <v>3104</v>
      </c>
      <c r="D6593" t="s">
        <v>340</v>
      </c>
      <c r="E6593" s="103">
        <v>0.28376330958089863</v>
      </c>
      <c r="F6593" s="103">
        <v>677974</v>
      </c>
      <c r="G6593" s="103">
        <v>8</v>
      </c>
      <c r="H6593" t="s">
        <v>1078</v>
      </c>
      <c r="I6593" s="103"/>
    </row>
    <row r="6594" spans="1:9" x14ac:dyDescent="0.3">
      <c r="A6594" t="s">
        <v>4173</v>
      </c>
      <c r="B6594" t="s">
        <v>51</v>
      </c>
      <c r="C6594" t="s">
        <v>3104</v>
      </c>
      <c r="D6594" t="s">
        <v>777</v>
      </c>
      <c r="E6594" s="103">
        <v>0.70671071304480637</v>
      </c>
      <c r="F6594" s="103">
        <v>677974</v>
      </c>
      <c r="G6594" s="103">
        <v>8</v>
      </c>
      <c r="H6594" t="s">
        <v>1078</v>
      </c>
      <c r="I6594" s="103"/>
    </row>
    <row r="6595" spans="1:9" x14ac:dyDescent="0.3">
      <c r="A6595" t="s">
        <v>4174</v>
      </c>
      <c r="B6595" t="s">
        <v>51</v>
      </c>
      <c r="C6595" t="s">
        <v>3104</v>
      </c>
      <c r="D6595" t="s">
        <v>776</v>
      </c>
      <c r="E6595" s="103">
        <v>1.8422723918858022</v>
      </c>
      <c r="F6595" s="103">
        <v>677974</v>
      </c>
      <c r="G6595" s="103">
        <v>8</v>
      </c>
      <c r="H6595" t="s">
        <v>1078</v>
      </c>
      <c r="I6595" s="103"/>
    </row>
    <row r="6596" spans="1:9" x14ac:dyDescent="0.3">
      <c r="A6596" t="s">
        <v>4175</v>
      </c>
      <c r="B6596" t="s">
        <v>47</v>
      </c>
      <c r="C6596" t="s">
        <v>3106</v>
      </c>
      <c r="D6596" t="s">
        <v>54</v>
      </c>
      <c r="E6596" s="103">
        <v>51851</v>
      </c>
      <c r="F6596" s="103">
        <v>677974</v>
      </c>
      <c r="G6596" s="103">
        <v>8</v>
      </c>
      <c r="H6596" t="s">
        <v>54</v>
      </c>
      <c r="I6596" s="103"/>
    </row>
    <row r="6597" spans="1:9" x14ac:dyDescent="0.3">
      <c r="A6597" t="s">
        <v>4176</v>
      </c>
      <c r="B6597" t="s">
        <v>48</v>
      </c>
      <c r="C6597" t="s">
        <v>3106</v>
      </c>
      <c r="D6597" t="s">
        <v>54</v>
      </c>
      <c r="E6597" s="103">
        <v>80227515453.1875</v>
      </c>
      <c r="F6597" s="103">
        <v>677974</v>
      </c>
      <c r="G6597" s="103">
        <v>8</v>
      </c>
      <c r="H6597" t="s">
        <v>54</v>
      </c>
      <c r="I6597" s="103"/>
    </row>
    <row r="6598" spans="1:9" x14ac:dyDescent="0.3">
      <c r="A6598" t="s">
        <v>4177</v>
      </c>
      <c r="B6598" t="s">
        <v>49</v>
      </c>
      <c r="C6598" t="s">
        <v>3106</v>
      </c>
      <c r="D6598" t="s">
        <v>54</v>
      </c>
      <c r="E6598" s="103">
        <v>7.647933401575871E-2</v>
      </c>
      <c r="F6598" s="103">
        <v>677974</v>
      </c>
      <c r="G6598" s="103">
        <v>8</v>
      </c>
      <c r="H6598" t="s">
        <v>54</v>
      </c>
      <c r="I6598" s="103"/>
    </row>
    <row r="6599" spans="1:9" x14ac:dyDescent="0.3">
      <c r="A6599" t="s">
        <v>4178</v>
      </c>
      <c r="B6599" t="s">
        <v>50</v>
      </c>
      <c r="C6599" t="s">
        <v>3106</v>
      </c>
      <c r="D6599" t="s">
        <v>54</v>
      </c>
      <c r="E6599" s="103">
        <v>118334.2066999435</v>
      </c>
      <c r="F6599" s="103">
        <v>677974</v>
      </c>
      <c r="G6599" s="103">
        <v>8</v>
      </c>
      <c r="H6599" t="s">
        <v>54</v>
      </c>
      <c r="I6599" s="103"/>
    </row>
    <row r="6600" spans="1:9" x14ac:dyDescent="0.3">
      <c r="A6600" t="s">
        <v>4179</v>
      </c>
      <c r="B6600" t="s">
        <v>51</v>
      </c>
      <c r="C6600" t="s">
        <v>3106</v>
      </c>
      <c r="D6600" t="s">
        <v>40</v>
      </c>
      <c r="E6600" s="103">
        <v>0.96406868489377728</v>
      </c>
      <c r="F6600" s="103">
        <v>677974</v>
      </c>
      <c r="G6600" s="103">
        <v>8</v>
      </c>
      <c r="H6600" t="s">
        <v>1078</v>
      </c>
      <c r="I6600" s="103"/>
    </row>
    <row r="6601" spans="1:9" x14ac:dyDescent="0.3">
      <c r="A6601" t="s">
        <v>7005</v>
      </c>
      <c r="B6601" t="s">
        <v>51</v>
      </c>
      <c r="C6601" t="s">
        <v>3106</v>
      </c>
      <c r="D6601" t="s">
        <v>5064</v>
      </c>
      <c r="E6601" s="103">
        <v>1.0079414831807625</v>
      </c>
      <c r="F6601" s="103">
        <v>677974</v>
      </c>
      <c r="G6601" s="103">
        <v>8</v>
      </c>
      <c r="H6601" t="s">
        <v>1078</v>
      </c>
      <c r="I6601" s="103"/>
    </row>
    <row r="6602" spans="1:9" x14ac:dyDescent="0.3">
      <c r="A6602" t="s">
        <v>7006</v>
      </c>
      <c r="B6602" t="s">
        <v>51</v>
      </c>
      <c r="C6602" t="s">
        <v>3106</v>
      </c>
      <c r="D6602" t="s">
        <v>5065</v>
      </c>
      <c r="E6602" s="103">
        <v>0.96406868489377728</v>
      </c>
      <c r="F6602" s="103">
        <v>677974</v>
      </c>
      <c r="G6602" s="103">
        <v>8</v>
      </c>
      <c r="H6602" t="s">
        <v>1078</v>
      </c>
      <c r="I6602" s="103"/>
    </row>
    <row r="6603" spans="1:9" x14ac:dyDescent="0.3">
      <c r="A6603" t="s">
        <v>7007</v>
      </c>
      <c r="B6603" t="s">
        <v>51</v>
      </c>
      <c r="C6603" t="s">
        <v>3106</v>
      </c>
      <c r="D6603" t="s">
        <v>5066</v>
      </c>
      <c r="E6603" s="103">
        <v>1.0068827737857546</v>
      </c>
      <c r="F6603" s="103">
        <v>677974</v>
      </c>
      <c r="G6603" s="103">
        <v>8</v>
      </c>
      <c r="H6603" t="s">
        <v>1078</v>
      </c>
      <c r="I6603" s="103"/>
    </row>
    <row r="6604" spans="1:9" x14ac:dyDescent="0.3">
      <c r="A6604" t="s">
        <v>4180</v>
      </c>
      <c r="B6604" t="s">
        <v>51</v>
      </c>
      <c r="C6604" t="s">
        <v>3106</v>
      </c>
      <c r="D6604" t="s">
        <v>42</v>
      </c>
      <c r="E6604" s="103">
        <v>1.0051260681995031</v>
      </c>
      <c r="F6604" s="103">
        <v>677974</v>
      </c>
      <c r="G6604" s="103">
        <v>8</v>
      </c>
      <c r="H6604" t="s">
        <v>1078</v>
      </c>
      <c r="I6604" s="103"/>
    </row>
    <row r="6605" spans="1:9" x14ac:dyDescent="0.3">
      <c r="A6605" t="s">
        <v>4181</v>
      </c>
      <c r="B6605" t="s">
        <v>51</v>
      </c>
      <c r="C6605" t="s">
        <v>3106</v>
      </c>
      <c r="D6605" t="s">
        <v>1763</v>
      </c>
      <c r="E6605" s="103">
        <v>1.044434176759381</v>
      </c>
      <c r="F6605" s="103">
        <v>677974</v>
      </c>
      <c r="G6605" s="103">
        <v>8</v>
      </c>
      <c r="H6605" t="s">
        <v>1078</v>
      </c>
      <c r="I6605" s="103"/>
    </row>
    <row r="6606" spans="1:9" x14ac:dyDescent="0.3">
      <c r="A6606" t="s">
        <v>4182</v>
      </c>
      <c r="B6606" t="s">
        <v>51</v>
      </c>
      <c r="C6606" t="s">
        <v>3106</v>
      </c>
      <c r="D6606" t="s">
        <v>1764</v>
      </c>
      <c r="E6606" s="103">
        <v>0.402809717344707</v>
      </c>
      <c r="F6606" s="103">
        <v>677974</v>
      </c>
      <c r="G6606" s="103">
        <v>8</v>
      </c>
      <c r="H6606" t="s">
        <v>1078</v>
      </c>
      <c r="I6606" s="103"/>
    </row>
    <row r="6607" spans="1:9" x14ac:dyDescent="0.3">
      <c r="A6607" t="s">
        <v>4183</v>
      </c>
      <c r="B6607" t="s">
        <v>51</v>
      </c>
      <c r="C6607" t="s">
        <v>3106</v>
      </c>
      <c r="D6607" t="s">
        <v>340</v>
      </c>
      <c r="E6607" s="103">
        <v>0.99835734402451026</v>
      </c>
      <c r="F6607" s="103">
        <v>677974</v>
      </c>
      <c r="G6607" s="103">
        <v>8</v>
      </c>
      <c r="H6607" t="s">
        <v>1078</v>
      </c>
      <c r="I6607" s="103"/>
    </row>
    <row r="6608" spans="1:9" x14ac:dyDescent="0.3">
      <c r="A6608" t="s">
        <v>4184</v>
      </c>
      <c r="B6608" t="s">
        <v>51</v>
      </c>
      <c r="C6608" t="s">
        <v>3106</v>
      </c>
      <c r="D6608" t="s">
        <v>777</v>
      </c>
      <c r="E6608" s="103">
        <v>2.4999948089238608</v>
      </c>
      <c r="F6608" s="103">
        <v>677974</v>
      </c>
      <c r="G6608" s="103">
        <v>8</v>
      </c>
      <c r="H6608" t="s">
        <v>1078</v>
      </c>
      <c r="I6608" s="103"/>
    </row>
    <row r="6609" spans="1:9" x14ac:dyDescent="0.3">
      <c r="A6609" t="s">
        <v>4185</v>
      </c>
      <c r="B6609" t="s">
        <v>51</v>
      </c>
      <c r="C6609" t="s">
        <v>3106</v>
      </c>
      <c r="D6609" t="s">
        <v>776</v>
      </c>
      <c r="E6609" s="103">
        <v>6.6102099833655004</v>
      </c>
      <c r="F6609" s="103">
        <v>677974</v>
      </c>
      <c r="G6609" s="103">
        <v>8</v>
      </c>
      <c r="H6609" t="s">
        <v>1078</v>
      </c>
      <c r="I6609" s="103"/>
    </row>
    <row r="6610" spans="1:9" x14ac:dyDescent="0.3">
      <c r="A6610" t="s">
        <v>4186</v>
      </c>
      <c r="B6610" t="s">
        <v>47</v>
      </c>
      <c r="C6610" t="s">
        <v>3109</v>
      </c>
      <c r="D6610" t="s">
        <v>54</v>
      </c>
      <c r="E6610" s="103">
        <v>154716</v>
      </c>
      <c r="F6610" s="103">
        <v>677974</v>
      </c>
      <c r="G6610" s="103">
        <v>8</v>
      </c>
      <c r="H6610" t="s">
        <v>54</v>
      </c>
      <c r="I6610" s="103"/>
    </row>
    <row r="6611" spans="1:9" x14ac:dyDescent="0.3">
      <c r="A6611" t="s">
        <v>4187</v>
      </c>
      <c r="B6611" t="s">
        <v>48</v>
      </c>
      <c r="C6611" t="s">
        <v>3109</v>
      </c>
      <c r="D6611" t="s">
        <v>54</v>
      </c>
      <c r="E6611" s="103">
        <v>854047299.29992676</v>
      </c>
      <c r="F6611" s="103">
        <v>677974</v>
      </c>
      <c r="G6611" s="103">
        <v>8</v>
      </c>
      <c r="H6611" t="s">
        <v>54</v>
      </c>
      <c r="I6611" s="103"/>
    </row>
    <row r="6612" spans="1:9" x14ac:dyDescent="0.3">
      <c r="A6612" t="s">
        <v>4188</v>
      </c>
      <c r="B6612" t="s">
        <v>49</v>
      </c>
      <c r="C6612" t="s">
        <v>3109</v>
      </c>
      <c r="D6612" t="s">
        <v>54</v>
      </c>
      <c r="E6612" s="103">
        <v>0.22820344142990734</v>
      </c>
      <c r="F6612" s="103">
        <v>677974</v>
      </c>
      <c r="G6612" s="103">
        <v>8</v>
      </c>
      <c r="H6612" t="s">
        <v>54</v>
      </c>
      <c r="I6612" s="103"/>
    </row>
    <row r="6613" spans="1:9" x14ac:dyDescent="0.3">
      <c r="A6613" t="s">
        <v>4189</v>
      </c>
      <c r="B6613" t="s">
        <v>50</v>
      </c>
      <c r="C6613" t="s">
        <v>3109</v>
      </c>
      <c r="D6613" t="s">
        <v>54</v>
      </c>
      <c r="E6613" s="103">
        <v>1259.7050909030829</v>
      </c>
      <c r="F6613" s="103">
        <v>677974</v>
      </c>
      <c r="G6613" s="103">
        <v>8</v>
      </c>
      <c r="H6613" t="s">
        <v>54</v>
      </c>
      <c r="I6613" s="103"/>
    </row>
    <row r="6614" spans="1:9" x14ac:dyDescent="0.3">
      <c r="A6614" t="s">
        <v>4190</v>
      </c>
      <c r="B6614" t="s">
        <v>51</v>
      </c>
      <c r="C6614" t="s">
        <v>3109</v>
      </c>
      <c r="D6614" t="s">
        <v>40</v>
      </c>
      <c r="E6614" s="103">
        <v>3.5319089235370661E-3</v>
      </c>
      <c r="F6614" s="103">
        <v>677974</v>
      </c>
      <c r="G6614" s="103">
        <v>8</v>
      </c>
      <c r="H6614" t="s">
        <v>1078</v>
      </c>
      <c r="I6614" s="103"/>
    </row>
    <row r="6615" spans="1:9" x14ac:dyDescent="0.3">
      <c r="A6615" t="s">
        <v>7008</v>
      </c>
      <c r="B6615" t="s">
        <v>51</v>
      </c>
      <c r="C6615" t="s">
        <v>3109</v>
      </c>
      <c r="D6615" t="s">
        <v>5064</v>
      </c>
      <c r="E6615" s="103">
        <v>3.8037274766525961E-3</v>
      </c>
      <c r="F6615" s="103">
        <v>677974</v>
      </c>
      <c r="G6615" s="103">
        <v>8</v>
      </c>
      <c r="H6615" t="s">
        <v>1078</v>
      </c>
      <c r="I6615" s="103"/>
    </row>
    <row r="6616" spans="1:9" x14ac:dyDescent="0.3">
      <c r="A6616" t="s">
        <v>7009</v>
      </c>
      <c r="B6616" t="s">
        <v>51</v>
      </c>
      <c r="C6616" t="s">
        <v>3109</v>
      </c>
      <c r="D6616" t="s">
        <v>5065</v>
      </c>
      <c r="E6616" s="103">
        <v>3.5319089235370661E-3</v>
      </c>
      <c r="F6616" s="103">
        <v>677974</v>
      </c>
      <c r="G6616" s="103">
        <v>8</v>
      </c>
      <c r="H6616" t="s">
        <v>1078</v>
      </c>
      <c r="I6616" s="103"/>
    </row>
    <row r="6617" spans="1:9" x14ac:dyDescent="0.3">
      <c r="A6617" t="s">
        <v>7010</v>
      </c>
      <c r="B6617" t="s">
        <v>51</v>
      </c>
      <c r="C6617" t="s">
        <v>3109</v>
      </c>
      <c r="D6617" t="s">
        <v>5066</v>
      </c>
      <c r="E6617" s="103">
        <v>3.7352519402190226E-3</v>
      </c>
      <c r="F6617" s="103">
        <v>677974</v>
      </c>
      <c r="G6617" s="103">
        <v>8</v>
      </c>
      <c r="H6617" t="s">
        <v>1078</v>
      </c>
      <c r="I6617" s="103"/>
    </row>
    <row r="6618" spans="1:9" x14ac:dyDescent="0.3">
      <c r="A6618" t="s">
        <v>4191</v>
      </c>
      <c r="B6618" t="s">
        <v>51</v>
      </c>
      <c r="C6618" t="s">
        <v>3109</v>
      </c>
      <c r="D6618" t="s">
        <v>42</v>
      </c>
      <c r="E6618" s="103">
        <v>3.7582302076871114E-3</v>
      </c>
      <c r="F6618" s="103">
        <v>677974</v>
      </c>
      <c r="G6618" s="103">
        <v>8</v>
      </c>
      <c r="H6618" t="s">
        <v>1078</v>
      </c>
      <c r="I6618" s="103"/>
    </row>
    <row r="6619" spans="1:9" x14ac:dyDescent="0.3">
      <c r="A6619" t="s">
        <v>4192</v>
      </c>
      <c r="B6619" t="s">
        <v>51</v>
      </c>
      <c r="C6619" t="s">
        <v>3109</v>
      </c>
      <c r="D6619" t="s">
        <v>1763</v>
      </c>
      <c r="E6619" s="103">
        <v>3.9207789885823277E-3</v>
      </c>
      <c r="F6619" s="103">
        <v>677974</v>
      </c>
      <c r="G6619" s="103">
        <v>8</v>
      </c>
      <c r="H6619" t="s">
        <v>1078</v>
      </c>
      <c r="I6619" s="103"/>
    </row>
    <row r="6620" spans="1:9" x14ac:dyDescent="0.3">
      <c r="A6620" t="s">
        <v>4193</v>
      </c>
      <c r="B6620" t="s">
        <v>51</v>
      </c>
      <c r="C6620" t="s">
        <v>3109</v>
      </c>
      <c r="D6620" t="s">
        <v>1764</v>
      </c>
      <c r="E6620" s="103">
        <v>2.4526661212195917E-3</v>
      </c>
      <c r="F6620" s="103">
        <v>677974</v>
      </c>
      <c r="G6620" s="103">
        <v>8</v>
      </c>
      <c r="H6620" t="s">
        <v>1078</v>
      </c>
      <c r="I6620" s="103"/>
    </row>
    <row r="6621" spans="1:9" x14ac:dyDescent="0.3">
      <c r="A6621" t="s">
        <v>4194</v>
      </c>
      <c r="B6621" t="s">
        <v>51</v>
      </c>
      <c r="C6621" t="s">
        <v>3109</v>
      </c>
      <c r="D6621" t="s">
        <v>340</v>
      </c>
      <c r="E6621" s="103">
        <v>3.6905006590219305E-3</v>
      </c>
      <c r="F6621" s="103">
        <v>677974</v>
      </c>
      <c r="G6621" s="103">
        <v>8</v>
      </c>
      <c r="H6621" t="s">
        <v>1078</v>
      </c>
      <c r="I6621" s="103"/>
    </row>
    <row r="6622" spans="1:9" x14ac:dyDescent="0.3">
      <c r="A6622" t="s">
        <v>4195</v>
      </c>
      <c r="B6622" t="s">
        <v>51</v>
      </c>
      <c r="C6622" t="s">
        <v>3109</v>
      </c>
      <c r="D6622" t="s">
        <v>777</v>
      </c>
      <c r="E6622" s="103">
        <v>9.7751184682070245E-3</v>
      </c>
      <c r="F6622" s="103">
        <v>677974</v>
      </c>
      <c r="G6622" s="103">
        <v>8</v>
      </c>
      <c r="H6622" t="s">
        <v>1078</v>
      </c>
      <c r="I6622" s="103"/>
    </row>
    <row r="6623" spans="1:9" x14ac:dyDescent="0.3">
      <c r="A6623" t="s">
        <v>4196</v>
      </c>
      <c r="B6623" t="s">
        <v>51</v>
      </c>
      <c r="C6623" t="s">
        <v>3109</v>
      </c>
      <c r="D6623" t="s">
        <v>776</v>
      </c>
      <c r="E6623" s="103">
        <v>2.4113316642301357E-2</v>
      </c>
      <c r="F6623" s="103">
        <v>677974</v>
      </c>
      <c r="G6623" s="103">
        <v>8</v>
      </c>
      <c r="H6623" t="s">
        <v>1078</v>
      </c>
      <c r="I6623" s="103"/>
    </row>
    <row r="6624" spans="1:9" x14ac:dyDescent="0.3">
      <c r="A6624" t="s">
        <v>4197</v>
      </c>
      <c r="B6624" t="s">
        <v>47</v>
      </c>
      <c r="C6624" t="s">
        <v>3111</v>
      </c>
      <c r="D6624" t="s">
        <v>54</v>
      </c>
      <c r="E6624" s="103">
        <v>287516</v>
      </c>
      <c r="F6624" s="103">
        <v>677974</v>
      </c>
      <c r="G6624" s="103">
        <v>8</v>
      </c>
      <c r="H6624" t="s">
        <v>54</v>
      </c>
      <c r="I6624" s="103"/>
    </row>
    <row r="6625" spans="1:9" x14ac:dyDescent="0.3">
      <c r="A6625" t="s">
        <v>4198</v>
      </c>
      <c r="B6625" t="s">
        <v>48</v>
      </c>
      <c r="C6625" t="s">
        <v>3111</v>
      </c>
      <c r="D6625" t="s">
        <v>54</v>
      </c>
      <c r="E6625" s="103">
        <v>2036929610.1166992</v>
      </c>
      <c r="F6625" s="103">
        <v>677974</v>
      </c>
      <c r="G6625" s="103">
        <v>8</v>
      </c>
      <c r="H6625" t="s">
        <v>54</v>
      </c>
      <c r="I6625" s="103"/>
    </row>
    <row r="6626" spans="1:9" x14ac:dyDescent="0.3">
      <c r="A6626" t="s">
        <v>4199</v>
      </c>
      <c r="B6626" t="s">
        <v>49</v>
      </c>
      <c r="C6626" t="s">
        <v>3111</v>
      </c>
      <c r="D6626" t="s">
        <v>54</v>
      </c>
      <c r="E6626" s="103">
        <v>0.42408115945449237</v>
      </c>
      <c r="F6626" s="103">
        <v>677974</v>
      </c>
      <c r="G6626" s="103">
        <v>8</v>
      </c>
      <c r="H6626" t="s">
        <v>54</v>
      </c>
      <c r="I6626" s="103"/>
    </row>
    <row r="6627" spans="1:9" x14ac:dyDescent="0.3">
      <c r="A6627" t="s">
        <v>4200</v>
      </c>
      <c r="B6627" t="s">
        <v>50</v>
      </c>
      <c r="C6627" t="s">
        <v>3111</v>
      </c>
      <c r="D6627" t="s">
        <v>54</v>
      </c>
      <c r="E6627" s="103">
        <v>3004.4361732407133</v>
      </c>
      <c r="F6627" s="103">
        <v>677974</v>
      </c>
      <c r="G6627" s="103">
        <v>8</v>
      </c>
      <c r="H6627" t="s">
        <v>54</v>
      </c>
      <c r="I6627" s="103"/>
    </row>
    <row r="6628" spans="1:9" x14ac:dyDescent="0.3">
      <c r="A6628" t="s">
        <v>4201</v>
      </c>
      <c r="B6628" t="s">
        <v>51</v>
      </c>
      <c r="C6628" t="s">
        <v>3111</v>
      </c>
      <c r="D6628" t="s">
        <v>40</v>
      </c>
      <c r="E6628" s="103">
        <v>4.5533392825674642E-3</v>
      </c>
      <c r="F6628" s="103">
        <v>677974</v>
      </c>
      <c r="G6628" s="103">
        <v>8</v>
      </c>
      <c r="H6628" t="s">
        <v>1078</v>
      </c>
      <c r="I6628" s="103"/>
    </row>
    <row r="6629" spans="1:9" x14ac:dyDescent="0.3">
      <c r="A6629" t="s">
        <v>7011</v>
      </c>
      <c r="B6629" t="s">
        <v>51</v>
      </c>
      <c r="C6629" t="s">
        <v>3111</v>
      </c>
      <c r="D6629" t="s">
        <v>5064</v>
      </c>
      <c r="E6629" s="103">
        <v>4.8115295754243429E-3</v>
      </c>
      <c r="F6629" s="103">
        <v>677974</v>
      </c>
      <c r="G6629" s="103">
        <v>8</v>
      </c>
      <c r="H6629" t="s">
        <v>1078</v>
      </c>
      <c r="I6629" s="103"/>
    </row>
    <row r="6630" spans="1:9" x14ac:dyDescent="0.3">
      <c r="A6630" t="s">
        <v>7012</v>
      </c>
      <c r="B6630" t="s">
        <v>51</v>
      </c>
      <c r="C6630" t="s">
        <v>3111</v>
      </c>
      <c r="D6630" t="s">
        <v>5065</v>
      </c>
      <c r="E6630" s="103">
        <v>4.5533392825674642E-3</v>
      </c>
      <c r="F6630" s="103">
        <v>677974</v>
      </c>
      <c r="G6630" s="103">
        <v>8</v>
      </c>
      <c r="H6630" t="s">
        <v>1078</v>
      </c>
      <c r="I6630" s="103"/>
    </row>
    <row r="6631" spans="1:9" x14ac:dyDescent="0.3">
      <c r="A6631" t="s">
        <v>7013</v>
      </c>
      <c r="B6631" t="s">
        <v>51</v>
      </c>
      <c r="C6631" t="s">
        <v>3111</v>
      </c>
      <c r="D6631" t="s">
        <v>5066</v>
      </c>
      <c r="E6631" s="103">
        <v>4.7676153290724345E-3</v>
      </c>
      <c r="F6631" s="103">
        <v>677974</v>
      </c>
      <c r="G6631" s="103">
        <v>8</v>
      </c>
      <c r="H6631" t="s">
        <v>1078</v>
      </c>
      <c r="I6631" s="103"/>
    </row>
    <row r="6632" spans="1:9" x14ac:dyDescent="0.3">
      <c r="A6632" t="s">
        <v>4202</v>
      </c>
      <c r="B6632" t="s">
        <v>51</v>
      </c>
      <c r="C6632" t="s">
        <v>3111</v>
      </c>
      <c r="D6632" t="s">
        <v>42</v>
      </c>
      <c r="E6632" s="103">
        <v>4.7712682579918939E-3</v>
      </c>
      <c r="F6632" s="103">
        <v>677974</v>
      </c>
      <c r="G6632" s="103">
        <v>8</v>
      </c>
      <c r="H6632" t="s">
        <v>1078</v>
      </c>
      <c r="I6632" s="103"/>
    </row>
    <row r="6633" spans="1:9" x14ac:dyDescent="0.3">
      <c r="A6633" t="s">
        <v>4203</v>
      </c>
      <c r="B6633" t="s">
        <v>51</v>
      </c>
      <c r="C6633" t="s">
        <v>3111</v>
      </c>
      <c r="D6633" t="s">
        <v>1763</v>
      </c>
      <c r="E6633" s="103">
        <v>4.972908692575208E-3</v>
      </c>
      <c r="F6633" s="103">
        <v>677974</v>
      </c>
      <c r="G6633" s="103">
        <v>8</v>
      </c>
      <c r="H6633" t="s">
        <v>1078</v>
      </c>
      <c r="I6633" s="103"/>
    </row>
    <row r="6634" spans="1:9" x14ac:dyDescent="0.3">
      <c r="A6634" t="s">
        <v>4204</v>
      </c>
      <c r="B6634" t="s">
        <v>51</v>
      </c>
      <c r="C6634" t="s">
        <v>3111</v>
      </c>
      <c r="D6634" t="s">
        <v>1764</v>
      </c>
      <c r="E6634" s="103">
        <v>2.9583716865462413E-3</v>
      </c>
      <c r="F6634" s="103">
        <v>677974</v>
      </c>
      <c r="G6634" s="103">
        <v>8</v>
      </c>
      <c r="H6634" t="s">
        <v>1078</v>
      </c>
      <c r="I6634" s="103"/>
    </row>
    <row r="6635" spans="1:9" x14ac:dyDescent="0.3">
      <c r="A6635" t="s">
        <v>4205</v>
      </c>
      <c r="B6635" t="s">
        <v>51</v>
      </c>
      <c r="C6635" t="s">
        <v>3111</v>
      </c>
      <c r="D6635" t="s">
        <v>340</v>
      </c>
      <c r="E6635" s="103">
        <v>4.7070922854200135E-3</v>
      </c>
      <c r="F6635" s="103">
        <v>677974</v>
      </c>
      <c r="G6635" s="103">
        <v>8</v>
      </c>
      <c r="H6635" t="s">
        <v>1078</v>
      </c>
      <c r="I6635" s="103"/>
    </row>
    <row r="6636" spans="1:9" x14ac:dyDescent="0.3">
      <c r="A6636" t="s">
        <v>4206</v>
      </c>
      <c r="B6636" t="s">
        <v>51</v>
      </c>
      <c r="C6636" t="s">
        <v>3111</v>
      </c>
      <c r="D6636" t="s">
        <v>777</v>
      </c>
      <c r="E6636" s="103">
        <v>1.208145531454558E-2</v>
      </c>
      <c r="F6636" s="103">
        <v>677974</v>
      </c>
      <c r="G6636" s="103">
        <v>8</v>
      </c>
      <c r="H6636" t="s">
        <v>1078</v>
      </c>
      <c r="I6636" s="103"/>
    </row>
    <row r="6637" spans="1:9" x14ac:dyDescent="0.3">
      <c r="A6637" t="s">
        <v>4207</v>
      </c>
      <c r="B6637" t="s">
        <v>51</v>
      </c>
      <c r="C6637" t="s">
        <v>3111</v>
      </c>
      <c r="D6637" t="s">
        <v>776</v>
      </c>
      <c r="E6637" s="103">
        <v>3.0659811714886388E-2</v>
      </c>
      <c r="F6637" s="103">
        <v>677974</v>
      </c>
      <c r="G6637" s="103">
        <v>8</v>
      </c>
      <c r="H6637" t="s">
        <v>1078</v>
      </c>
      <c r="I6637" s="103"/>
    </row>
    <row r="6638" spans="1:9" x14ac:dyDescent="0.3">
      <c r="A6638" t="s">
        <v>282</v>
      </c>
      <c r="B6638" t="s">
        <v>49</v>
      </c>
      <c r="C6638" t="s">
        <v>40</v>
      </c>
      <c r="D6638" t="s">
        <v>54</v>
      </c>
      <c r="E6638" s="103">
        <v>1</v>
      </c>
      <c r="F6638" s="103">
        <v>677974</v>
      </c>
      <c r="G6638" s="103">
        <v>8</v>
      </c>
      <c r="H6638" t="s">
        <v>54</v>
      </c>
      <c r="I6638" s="103"/>
    </row>
    <row r="6639" spans="1:9" x14ac:dyDescent="0.3">
      <c r="A6639" t="s">
        <v>283</v>
      </c>
      <c r="B6639" t="s">
        <v>50</v>
      </c>
      <c r="C6639" t="s">
        <v>40</v>
      </c>
      <c r="D6639" t="s">
        <v>54</v>
      </c>
      <c r="E6639" s="103">
        <v>1571948.1302765517</v>
      </c>
      <c r="F6639" s="103">
        <v>677974</v>
      </c>
      <c r="G6639" s="103">
        <v>8</v>
      </c>
      <c r="H6639" t="s">
        <v>54</v>
      </c>
      <c r="I6639" s="103"/>
    </row>
    <row r="6640" spans="1:9" x14ac:dyDescent="0.3">
      <c r="A6640" t="s">
        <v>1491</v>
      </c>
      <c r="B6640" t="s">
        <v>51</v>
      </c>
      <c r="C6640" t="s">
        <v>40</v>
      </c>
      <c r="D6640" t="s">
        <v>40</v>
      </c>
      <c r="E6640" s="103">
        <v>1</v>
      </c>
      <c r="F6640" s="103">
        <v>677974</v>
      </c>
      <c r="G6640" s="103">
        <v>8</v>
      </c>
      <c r="H6640" t="s">
        <v>1078</v>
      </c>
      <c r="I6640" s="103"/>
    </row>
    <row r="6641" spans="1:9" x14ac:dyDescent="0.3">
      <c r="A6641" t="s">
        <v>7014</v>
      </c>
      <c r="B6641" t="s">
        <v>51</v>
      </c>
      <c r="C6641" t="s">
        <v>40</v>
      </c>
      <c r="D6641" t="s">
        <v>5064</v>
      </c>
      <c r="E6641" s="103">
        <v>1.0406209617280828</v>
      </c>
      <c r="F6641" s="103">
        <v>677974</v>
      </c>
      <c r="G6641" s="103">
        <v>8</v>
      </c>
      <c r="H6641" t="s">
        <v>1078</v>
      </c>
      <c r="I6641" s="103"/>
    </row>
    <row r="6642" spans="1:9" x14ac:dyDescent="0.3">
      <c r="A6642" t="s">
        <v>7015</v>
      </c>
      <c r="B6642" t="s">
        <v>51</v>
      </c>
      <c r="C6642" t="s">
        <v>40</v>
      </c>
      <c r="D6642" t="s">
        <v>5065</v>
      </c>
      <c r="E6642" s="103">
        <v>1.000021406098422</v>
      </c>
      <c r="F6642" s="103">
        <v>677974</v>
      </c>
      <c r="G6642" s="103">
        <v>8</v>
      </c>
      <c r="H6642" t="s">
        <v>1078</v>
      </c>
      <c r="I6642" s="103"/>
    </row>
    <row r="6643" spans="1:9" x14ac:dyDescent="0.3">
      <c r="A6643" t="s">
        <v>7016</v>
      </c>
      <c r="B6643" t="s">
        <v>51</v>
      </c>
      <c r="C6643" t="s">
        <v>40</v>
      </c>
      <c r="D6643" t="s">
        <v>5066</v>
      </c>
      <c r="E6643" s="103">
        <v>1.0359219158604036</v>
      </c>
      <c r="F6643" s="103">
        <v>677974</v>
      </c>
      <c r="G6643" s="103">
        <v>8</v>
      </c>
      <c r="H6643" t="s">
        <v>1078</v>
      </c>
      <c r="I6643" s="103"/>
    </row>
    <row r="6644" spans="1:9" x14ac:dyDescent="0.3">
      <c r="A6644" t="s">
        <v>1492</v>
      </c>
      <c r="B6644" t="s">
        <v>51</v>
      </c>
      <c r="C6644" t="s">
        <v>40</v>
      </c>
      <c r="D6644" t="s">
        <v>42</v>
      </c>
      <c r="E6644" s="103">
        <v>1.0375307809474477</v>
      </c>
      <c r="F6644" s="103">
        <v>677974</v>
      </c>
      <c r="G6644" s="103">
        <v>8</v>
      </c>
      <c r="H6644" t="s">
        <v>1078</v>
      </c>
      <c r="I6644" s="103"/>
    </row>
    <row r="6645" spans="1:9" x14ac:dyDescent="0.3">
      <c r="A6645" t="s">
        <v>2441</v>
      </c>
      <c r="B6645" t="s">
        <v>51</v>
      </c>
      <c r="C6645" t="s">
        <v>40</v>
      </c>
      <c r="D6645" t="s">
        <v>1763</v>
      </c>
      <c r="E6645" s="103">
        <v>1.0872438810753255</v>
      </c>
      <c r="F6645" s="103">
        <v>677974</v>
      </c>
      <c r="G6645" s="103">
        <v>8</v>
      </c>
      <c r="H6645" t="s">
        <v>1078</v>
      </c>
      <c r="I6645" s="103"/>
    </row>
    <row r="6646" spans="1:9" x14ac:dyDescent="0.3">
      <c r="A6646" t="s">
        <v>2442</v>
      </c>
      <c r="B6646" t="s">
        <v>51</v>
      </c>
      <c r="C6646" t="s">
        <v>40</v>
      </c>
      <c r="D6646" t="s">
        <v>1764</v>
      </c>
      <c r="E6646" s="103">
        <v>0.78272152645560977</v>
      </c>
      <c r="F6646" s="103">
        <v>677974</v>
      </c>
      <c r="G6646" s="103">
        <v>8</v>
      </c>
      <c r="H6646" t="s">
        <v>1078</v>
      </c>
      <c r="I6646" s="103"/>
    </row>
    <row r="6647" spans="1:9" x14ac:dyDescent="0.3">
      <c r="A6647" t="s">
        <v>1493</v>
      </c>
      <c r="B6647" t="s">
        <v>51</v>
      </c>
      <c r="C6647" t="s">
        <v>40</v>
      </c>
      <c r="D6647" t="s">
        <v>340</v>
      </c>
      <c r="E6647" s="103">
        <v>1.019384620753498</v>
      </c>
      <c r="F6647" s="103">
        <v>677974</v>
      </c>
      <c r="G6647" s="103">
        <v>8</v>
      </c>
      <c r="H6647" t="s">
        <v>1078</v>
      </c>
      <c r="I6647" s="103"/>
    </row>
    <row r="6648" spans="1:9" x14ac:dyDescent="0.3">
      <c r="A6648" t="s">
        <v>1494</v>
      </c>
      <c r="B6648" t="s">
        <v>51</v>
      </c>
      <c r="C6648" t="s">
        <v>40</v>
      </c>
      <c r="D6648" t="s">
        <v>777</v>
      </c>
      <c r="E6648" s="103">
        <v>2.689529390829275</v>
      </c>
      <c r="F6648" s="103">
        <v>677974</v>
      </c>
      <c r="G6648" s="103">
        <v>8</v>
      </c>
      <c r="H6648" t="s">
        <v>1078</v>
      </c>
      <c r="I6648" s="103"/>
    </row>
    <row r="6649" spans="1:9" x14ac:dyDescent="0.3">
      <c r="A6649" t="s">
        <v>699</v>
      </c>
      <c r="B6649" t="s">
        <v>44</v>
      </c>
      <c r="C6649" t="s">
        <v>40</v>
      </c>
      <c r="D6649" t="s">
        <v>777</v>
      </c>
      <c r="E6649" s="103">
        <v>0</v>
      </c>
      <c r="F6649" s="103">
        <v>677974</v>
      </c>
      <c r="G6649" s="103">
        <v>8</v>
      </c>
      <c r="H6649" t="s">
        <v>54</v>
      </c>
      <c r="I6649" s="103"/>
    </row>
    <row r="6650" spans="1:9" x14ac:dyDescent="0.3">
      <c r="A6650" t="s">
        <v>700</v>
      </c>
      <c r="B6650" t="s">
        <v>45</v>
      </c>
      <c r="C6650" t="s">
        <v>40</v>
      </c>
      <c r="D6650" t="s">
        <v>777</v>
      </c>
      <c r="E6650" s="103">
        <v>0</v>
      </c>
      <c r="F6650" s="103">
        <v>677974</v>
      </c>
      <c r="G6650" s="103">
        <v>8</v>
      </c>
      <c r="H6650" t="s">
        <v>54</v>
      </c>
      <c r="I6650" s="103"/>
    </row>
    <row r="6651" spans="1:9" x14ac:dyDescent="0.3">
      <c r="A6651" t="s">
        <v>701</v>
      </c>
      <c r="B6651" t="s">
        <v>46</v>
      </c>
      <c r="C6651" t="s">
        <v>40</v>
      </c>
      <c r="D6651" t="s">
        <v>777</v>
      </c>
      <c r="E6651" s="103">
        <v>0</v>
      </c>
      <c r="F6651" s="103">
        <v>677974</v>
      </c>
      <c r="G6651" s="103">
        <v>8</v>
      </c>
      <c r="H6651" t="s">
        <v>54</v>
      </c>
      <c r="I6651" s="103"/>
    </row>
    <row r="6652" spans="1:9" x14ac:dyDescent="0.3">
      <c r="A6652" t="s">
        <v>1495</v>
      </c>
      <c r="B6652" t="s">
        <v>51</v>
      </c>
      <c r="C6652" t="s">
        <v>40</v>
      </c>
      <c r="D6652" t="s">
        <v>776</v>
      </c>
      <c r="E6652" s="103">
        <v>6.8083835953807883</v>
      </c>
      <c r="F6652" s="103">
        <v>677974</v>
      </c>
      <c r="G6652" s="103">
        <v>8</v>
      </c>
      <c r="H6652" t="s">
        <v>1078</v>
      </c>
      <c r="I6652" s="103"/>
    </row>
    <row r="6653" spans="1:9" x14ac:dyDescent="0.3">
      <c r="A6653" t="s">
        <v>703</v>
      </c>
      <c r="B6653" t="s">
        <v>44</v>
      </c>
      <c r="C6653" t="s">
        <v>40</v>
      </c>
      <c r="D6653" t="s">
        <v>776</v>
      </c>
      <c r="E6653" s="103">
        <v>0</v>
      </c>
      <c r="F6653" s="103">
        <v>677974</v>
      </c>
      <c r="G6653" s="103">
        <v>8</v>
      </c>
      <c r="H6653" t="s">
        <v>54</v>
      </c>
      <c r="I6653" s="103"/>
    </row>
    <row r="6654" spans="1:9" x14ac:dyDescent="0.3">
      <c r="A6654" t="s">
        <v>704</v>
      </c>
      <c r="B6654" t="s">
        <v>45</v>
      </c>
      <c r="C6654" t="s">
        <v>40</v>
      </c>
      <c r="D6654" t="s">
        <v>776</v>
      </c>
      <c r="E6654" s="103">
        <v>0</v>
      </c>
      <c r="F6654" s="103">
        <v>677974</v>
      </c>
      <c r="G6654" s="103">
        <v>8</v>
      </c>
      <c r="H6654" t="s">
        <v>54</v>
      </c>
      <c r="I6654" s="103"/>
    </row>
    <row r="6655" spans="1:9" x14ac:dyDescent="0.3">
      <c r="A6655" t="s">
        <v>705</v>
      </c>
      <c r="B6655" t="s">
        <v>46</v>
      </c>
      <c r="C6655" t="s">
        <v>40</v>
      </c>
      <c r="D6655" t="s">
        <v>776</v>
      </c>
      <c r="E6655" s="103">
        <v>0</v>
      </c>
      <c r="F6655" s="103">
        <v>677974</v>
      </c>
      <c r="G6655" s="103">
        <v>8</v>
      </c>
      <c r="H6655" t="s">
        <v>54</v>
      </c>
      <c r="I6655" s="103"/>
    </row>
    <row r="6656" spans="1:9" x14ac:dyDescent="0.3">
      <c r="A6656" t="s">
        <v>7017</v>
      </c>
      <c r="B6656" t="s">
        <v>49</v>
      </c>
      <c r="C6656" t="s">
        <v>5064</v>
      </c>
      <c r="D6656" t="s">
        <v>54</v>
      </c>
      <c r="E6656" s="103">
        <v>1</v>
      </c>
      <c r="F6656" s="103">
        <v>677974</v>
      </c>
      <c r="G6656" s="103">
        <v>8</v>
      </c>
      <c r="H6656" t="s">
        <v>54</v>
      </c>
      <c r="I6656" s="103"/>
    </row>
    <row r="6657" spans="1:9" x14ac:dyDescent="0.3">
      <c r="A6657" t="s">
        <v>7018</v>
      </c>
      <c r="B6657" t="s">
        <v>50</v>
      </c>
      <c r="C6657" t="s">
        <v>5064</v>
      </c>
      <c r="D6657" t="s">
        <v>54</v>
      </c>
      <c r="E6657" s="103">
        <v>1514848.9584676377</v>
      </c>
      <c r="F6657" s="103">
        <v>677974</v>
      </c>
      <c r="G6657" s="103">
        <v>8</v>
      </c>
      <c r="H6657" t="s">
        <v>54</v>
      </c>
      <c r="I6657" s="103"/>
    </row>
    <row r="6658" spans="1:9" x14ac:dyDescent="0.3">
      <c r="A6658" t="s">
        <v>7019</v>
      </c>
      <c r="B6658" t="s">
        <v>51</v>
      </c>
      <c r="C6658" t="s">
        <v>5064</v>
      </c>
      <c r="D6658" t="s">
        <v>40</v>
      </c>
      <c r="E6658" s="103">
        <v>0.96364111283588338</v>
      </c>
      <c r="F6658" s="103">
        <v>677974</v>
      </c>
      <c r="G6658" s="103">
        <v>8</v>
      </c>
      <c r="H6658" t="s">
        <v>1078</v>
      </c>
      <c r="I6658" s="103"/>
    </row>
    <row r="6659" spans="1:9" x14ac:dyDescent="0.3">
      <c r="A6659" t="s">
        <v>7020</v>
      </c>
      <c r="B6659" t="s">
        <v>51</v>
      </c>
      <c r="C6659" t="s">
        <v>5064</v>
      </c>
      <c r="D6659" t="s">
        <v>5064</v>
      </c>
      <c r="E6659" s="103">
        <v>1</v>
      </c>
      <c r="F6659" s="103">
        <v>677974</v>
      </c>
      <c r="G6659" s="103">
        <v>8</v>
      </c>
      <c r="H6659" t="s">
        <v>1078</v>
      </c>
      <c r="I6659" s="103"/>
    </row>
    <row r="6660" spans="1:9" x14ac:dyDescent="0.3">
      <c r="A6660" t="s">
        <v>7021</v>
      </c>
      <c r="B6660" t="s">
        <v>51</v>
      </c>
      <c r="C6660" t="s">
        <v>5064</v>
      </c>
      <c r="D6660" t="s">
        <v>5065</v>
      </c>
      <c r="E6660" s="103">
        <v>0.96365845867188482</v>
      </c>
      <c r="F6660" s="103">
        <v>677974</v>
      </c>
      <c r="G6660" s="103">
        <v>8</v>
      </c>
      <c r="H6660" t="s">
        <v>1078</v>
      </c>
      <c r="I6660" s="103"/>
    </row>
    <row r="6661" spans="1:9" x14ac:dyDescent="0.3">
      <c r="A6661" t="s">
        <v>7022</v>
      </c>
      <c r="B6661" t="s">
        <v>51</v>
      </c>
      <c r="C6661" t="s">
        <v>5064</v>
      </c>
      <c r="D6661" t="s">
        <v>5066</v>
      </c>
      <c r="E6661" s="103">
        <v>0.99652901835061503</v>
      </c>
      <c r="F6661" s="103">
        <v>677974</v>
      </c>
      <c r="G6661" s="103">
        <v>8</v>
      </c>
      <c r="H6661" t="s">
        <v>1078</v>
      </c>
      <c r="I6661" s="103"/>
    </row>
    <row r="6662" spans="1:9" x14ac:dyDescent="0.3">
      <c r="A6662" t="s">
        <v>7023</v>
      </c>
      <c r="B6662" t="s">
        <v>51</v>
      </c>
      <c r="C6662" t="s">
        <v>5064</v>
      </c>
      <c r="D6662" t="s">
        <v>42</v>
      </c>
      <c r="E6662" s="103">
        <v>0.99711895395800232</v>
      </c>
      <c r="F6662" s="103">
        <v>677974</v>
      </c>
      <c r="G6662" s="103">
        <v>8</v>
      </c>
      <c r="H6662" t="s">
        <v>1078</v>
      </c>
      <c r="I6662" s="103"/>
    </row>
    <row r="6663" spans="1:9" x14ac:dyDescent="0.3">
      <c r="A6663" t="s">
        <v>7024</v>
      </c>
      <c r="B6663" t="s">
        <v>51</v>
      </c>
      <c r="C6663" t="s">
        <v>5064</v>
      </c>
      <c r="D6663" t="s">
        <v>1763</v>
      </c>
      <c r="E6663" s="103">
        <v>1.0450614690487634</v>
      </c>
      <c r="F6663" s="103">
        <v>677974</v>
      </c>
      <c r="G6663" s="103">
        <v>8</v>
      </c>
      <c r="H6663" t="s">
        <v>1078</v>
      </c>
      <c r="I6663" s="103"/>
    </row>
    <row r="6664" spans="1:9" x14ac:dyDescent="0.3">
      <c r="A6664" t="s">
        <v>7025</v>
      </c>
      <c r="B6664" t="s">
        <v>51</v>
      </c>
      <c r="C6664" t="s">
        <v>5064</v>
      </c>
      <c r="D6664" t="s">
        <v>1764</v>
      </c>
      <c r="E6664" s="103">
        <v>0.75516678722620245</v>
      </c>
      <c r="F6664" s="103">
        <v>677974</v>
      </c>
      <c r="G6664" s="103">
        <v>8</v>
      </c>
      <c r="H6664" t="s">
        <v>1078</v>
      </c>
      <c r="I6664" s="103"/>
    </row>
    <row r="6665" spans="1:9" x14ac:dyDescent="0.3">
      <c r="A6665" t="s">
        <v>7026</v>
      </c>
      <c r="B6665" t="s">
        <v>51</v>
      </c>
      <c r="C6665" t="s">
        <v>5064</v>
      </c>
      <c r="D6665" t="s">
        <v>340</v>
      </c>
      <c r="E6665" s="103">
        <v>0.98033869533752216</v>
      </c>
      <c r="F6665" s="103">
        <v>677974</v>
      </c>
      <c r="G6665" s="103">
        <v>8</v>
      </c>
      <c r="H6665" t="s">
        <v>1078</v>
      </c>
      <c r="I6665" s="103"/>
    </row>
    <row r="6666" spans="1:9" x14ac:dyDescent="0.3">
      <c r="A6666" t="s">
        <v>7027</v>
      </c>
      <c r="B6666" t="s">
        <v>51</v>
      </c>
      <c r="C6666" t="s">
        <v>5064</v>
      </c>
      <c r="D6666" t="s">
        <v>777</v>
      </c>
      <c r="E6666" s="103">
        <v>2.5918100209142021</v>
      </c>
      <c r="F6666" s="103">
        <v>677974</v>
      </c>
      <c r="G6666" s="103">
        <v>8</v>
      </c>
      <c r="H6666" t="s">
        <v>1078</v>
      </c>
      <c r="I6666" s="103"/>
    </row>
    <row r="6667" spans="1:9" x14ac:dyDescent="0.3">
      <c r="A6667" t="s">
        <v>7028</v>
      </c>
      <c r="B6667" t="s">
        <v>44</v>
      </c>
      <c r="C6667" t="s">
        <v>5064</v>
      </c>
      <c r="D6667" t="s">
        <v>777</v>
      </c>
      <c r="E6667" s="103">
        <v>0</v>
      </c>
      <c r="F6667" s="103">
        <v>677974</v>
      </c>
      <c r="G6667" s="103">
        <v>8</v>
      </c>
      <c r="H6667" t="s">
        <v>54</v>
      </c>
      <c r="I6667" s="103"/>
    </row>
    <row r="6668" spans="1:9" x14ac:dyDescent="0.3">
      <c r="A6668" t="s">
        <v>7029</v>
      </c>
      <c r="B6668" t="s">
        <v>45</v>
      </c>
      <c r="C6668" t="s">
        <v>5064</v>
      </c>
      <c r="D6668" t="s">
        <v>777</v>
      </c>
      <c r="E6668" s="103">
        <v>0</v>
      </c>
      <c r="F6668" s="103">
        <v>677974</v>
      </c>
      <c r="G6668" s="103">
        <v>8</v>
      </c>
      <c r="H6668" t="s">
        <v>54</v>
      </c>
      <c r="I6668" s="103"/>
    </row>
    <row r="6669" spans="1:9" x14ac:dyDescent="0.3">
      <c r="A6669" t="s">
        <v>7030</v>
      </c>
      <c r="B6669" t="s">
        <v>46</v>
      </c>
      <c r="C6669" t="s">
        <v>5064</v>
      </c>
      <c r="D6669" t="s">
        <v>777</v>
      </c>
      <c r="E6669" s="103">
        <v>0</v>
      </c>
      <c r="F6669" s="103">
        <v>677974</v>
      </c>
      <c r="G6669" s="103">
        <v>8</v>
      </c>
      <c r="H6669" t="s">
        <v>54</v>
      </c>
      <c r="I6669" s="103"/>
    </row>
    <row r="6670" spans="1:9" x14ac:dyDescent="0.3">
      <c r="A6670" t="s">
        <v>7031</v>
      </c>
      <c r="B6670" t="s">
        <v>51</v>
      </c>
      <c r="C6670" t="s">
        <v>5064</v>
      </c>
      <c r="D6670" t="s">
        <v>776</v>
      </c>
      <c r="E6670" s="103">
        <v>6.561061326287545</v>
      </c>
      <c r="F6670" s="103">
        <v>677974</v>
      </c>
      <c r="G6670" s="103">
        <v>8</v>
      </c>
      <c r="H6670" t="s">
        <v>1078</v>
      </c>
      <c r="I6670" s="103"/>
    </row>
    <row r="6671" spans="1:9" x14ac:dyDescent="0.3">
      <c r="A6671" t="s">
        <v>7032</v>
      </c>
      <c r="B6671" t="s">
        <v>44</v>
      </c>
      <c r="C6671" t="s">
        <v>5064</v>
      </c>
      <c r="D6671" t="s">
        <v>776</v>
      </c>
      <c r="E6671" s="103">
        <v>0</v>
      </c>
      <c r="F6671" s="103">
        <v>677974</v>
      </c>
      <c r="G6671" s="103">
        <v>8</v>
      </c>
      <c r="H6671" t="s">
        <v>54</v>
      </c>
      <c r="I6671" s="103"/>
    </row>
    <row r="6672" spans="1:9" x14ac:dyDescent="0.3">
      <c r="A6672" t="s">
        <v>7033</v>
      </c>
      <c r="B6672" t="s">
        <v>45</v>
      </c>
      <c r="C6672" t="s">
        <v>5064</v>
      </c>
      <c r="D6672" t="s">
        <v>776</v>
      </c>
      <c r="E6672" s="103">
        <v>0</v>
      </c>
      <c r="F6672" s="103">
        <v>677974</v>
      </c>
      <c r="G6672" s="103">
        <v>8</v>
      </c>
      <c r="H6672" t="s">
        <v>54</v>
      </c>
      <c r="I6672" s="103"/>
    </row>
    <row r="6673" spans="1:9" x14ac:dyDescent="0.3">
      <c r="A6673" t="s">
        <v>7034</v>
      </c>
      <c r="B6673" t="s">
        <v>46</v>
      </c>
      <c r="C6673" t="s">
        <v>5064</v>
      </c>
      <c r="D6673" t="s">
        <v>776</v>
      </c>
      <c r="E6673" s="103">
        <v>0</v>
      </c>
      <c r="F6673" s="103">
        <v>677974</v>
      </c>
      <c r="G6673" s="103">
        <v>8</v>
      </c>
      <c r="H6673" t="s">
        <v>54</v>
      </c>
      <c r="I6673" s="103"/>
    </row>
    <row r="6674" spans="1:9" x14ac:dyDescent="0.3">
      <c r="A6674" t="s">
        <v>7035</v>
      </c>
      <c r="B6674" t="s">
        <v>49</v>
      </c>
      <c r="C6674" t="s">
        <v>5065</v>
      </c>
      <c r="D6674" t="s">
        <v>54</v>
      </c>
      <c r="E6674" s="103">
        <v>1</v>
      </c>
      <c r="F6674" s="103">
        <v>677974</v>
      </c>
      <c r="G6674" s="103">
        <v>8</v>
      </c>
      <c r="H6674" t="s">
        <v>54</v>
      </c>
      <c r="I6674" s="103"/>
    </row>
    <row r="6675" spans="1:9" x14ac:dyDescent="0.3">
      <c r="A6675" t="s">
        <v>7036</v>
      </c>
      <c r="B6675" t="s">
        <v>50</v>
      </c>
      <c r="C6675" t="s">
        <v>5065</v>
      </c>
      <c r="D6675" t="s">
        <v>54</v>
      </c>
      <c r="E6675" s="103">
        <v>1571922.1115225498</v>
      </c>
      <c r="F6675" s="103">
        <v>677974</v>
      </c>
      <c r="G6675" s="103">
        <v>8</v>
      </c>
      <c r="H6675" t="s">
        <v>54</v>
      </c>
      <c r="I6675" s="103"/>
    </row>
    <row r="6676" spans="1:9" x14ac:dyDescent="0.3">
      <c r="A6676" t="s">
        <v>7037</v>
      </c>
      <c r="B6676" t="s">
        <v>51</v>
      </c>
      <c r="C6676" t="s">
        <v>5065</v>
      </c>
      <c r="D6676" t="s">
        <v>40</v>
      </c>
      <c r="E6676" s="103">
        <v>0.99998265416399879</v>
      </c>
      <c r="F6676" s="103">
        <v>677974</v>
      </c>
      <c r="G6676" s="103">
        <v>8</v>
      </c>
      <c r="H6676" t="s">
        <v>1078</v>
      </c>
      <c r="I6676" s="103"/>
    </row>
    <row r="6677" spans="1:9" x14ac:dyDescent="0.3">
      <c r="A6677" t="s">
        <v>7038</v>
      </c>
      <c r="B6677" t="s">
        <v>51</v>
      </c>
      <c r="C6677" t="s">
        <v>5065</v>
      </c>
      <c r="D6677" t="s">
        <v>5064</v>
      </c>
      <c r="E6677" s="103">
        <v>1.0405995556296608</v>
      </c>
      <c r="F6677" s="103">
        <v>677974</v>
      </c>
      <c r="G6677" s="103">
        <v>8</v>
      </c>
      <c r="H6677" t="s">
        <v>1078</v>
      </c>
      <c r="I6677" s="103"/>
    </row>
    <row r="6678" spans="1:9" x14ac:dyDescent="0.3">
      <c r="A6678" t="s">
        <v>7039</v>
      </c>
      <c r="B6678" t="s">
        <v>51</v>
      </c>
      <c r="C6678" t="s">
        <v>5065</v>
      </c>
      <c r="D6678" t="s">
        <v>5065</v>
      </c>
      <c r="E6678" s="103">
        <v>1</v>
      </c>
      <c r="F6678" s="103">
        <v>677974</v>
      </c>
      <c r="G6678" s="103">
        <v>8</v>
      </c>
      <c r="H6678" t="s">
        <v>1078</v>
      </c>
      <c r="I6678" s="103"/>
    </row>
    <row r="6679" spans="1:9" x14ac:dyDescent="0.3">
      <c r="A6679" t="s">
        <v>7040</v>
      </c>
      <c r="B6679" t="s">
        <v>51</v>
      </c>
      <c r="C6679" t="s">
        <v>5065</v>
      </c>
      <c r="D6679" t="s">
        <v>5066</v>
      </c>
      <c r="E6679" s="103">
        <v>1.0359005097619816</v>
      </c>
      <c r="F6679" s="103">
        <v>677974</v>
      </c>
      <c r="G6679" s="103">
        <v>8</v>
      </c>
      <c r="H6679" t="s">
        <v>1078</v>
      </c>
      <c r="I6679" s="103"/>
    </row>
    <row r="6680" spans="1:9" x14ac:dyDescent="0.3">
      <c r="A6680" t="s">
        <v>7041</v>
      </c>
      <c r="B6680" t="s">
        <v>51</v>
      </c>
      <c r="C6680" t="s">
        <v>5065</v>
      </c>
      <c r="D6680" t="s">
        <v>42</v>
      </c>
      <c r="E6680" s="103">
        <v>1.0375093748490256</v>
      </c>
      <c r="F6680" s="103">
        <v>677974</v>
      </c>
      <c r="G6680" s="103">
        <v>8</v>
      </c>
      <c r="H6680" t="s">
        <v>1078</v>
      </c>
      <c r="I6680" s="103"/>
    </row>
    <row r="6681" spans="1:9" x14ac:dyDescent="0.3">
      <c r="A6681" t="s">
        <v>7042</v>
      </c>
      <c r="B6681" t="s">
        <v>51</v>
      </c>
      <c r="C6681" t="s">
        <v>5065</v>
      </c>
      <c r="D6681" t="s">
        <v>1763</v>
      </c>
      <c r="E6681" s="103">
        <v>1.0871752733686502</v>
      </c>
      <c r="F6681" s="103">
        <v>677974</v>
      </c>
      <c r="G6681" s="103">
        <v>8</v>
      </c>
      <c r="H6681" t="s">
        <v>1078</v>
      </c>
      <c r="I6681" s="103"/>
    </row>
    <row r="6682" spans="1:9" x14ac:dyDescent="0.3">
      <c r="A6682" t="s">
        <v>7043</v>
      </c>
      <c r="B6682" t="s">
        <v>51</v>
      </c>
      <c r="C6682" t="s">
        <v>5065</v>
      </c>
      <c r="D6682" t="s">
        <v>1764</v>
      </c>
      <c r="E6682" s="103">
        <v>0.78266289982697634</v>
      </c>
      <c r="F6682" s="103">
        <v>677974</v>
      </c>
      <c r="G6682" s="103">
        <v>8</v>
      </c>
      <c r="H6682" t="s">
        <v>1078</v>
      </c>
      <c r="I6682" s="103"/>
    </row>
    <row r="6683" spans="1:9" x14ac:dyDescent="0.3">
      <c r="A6683" t="s">
        <v>7044</v>
      </c>
      <c r="B6683" t="s">
        <v>51</v>
      </c>
      <c r="C6683" t="s">
        <v>5065</v>
      </c>
      <c r="D6683" t="s">
        <v>340</v>
      </c>
      <c r="E6683" s="103">
        <v>1.0193826993684925</v>
      </c>
      <c r="F6683" s="103">
        <v>677974</v>
      </c>
      <c r="G6683" s="103">
        <v>8</v>
      </c>
      <c r="H6683" t="s">
        <v>1078</v>
      </c>
      <c r="I6683" s="103"/>
    </row>
    <row r="6684" spans="1:9" x14ac:dyDescent="0.3">
      <c r="A6684" t="s">
        <v>7045</v>
      </c>
      <c r="B6684" t="s">
        <v>51</v>
      </c>
      <c r="C6684" t="s">
        <v>5065</v>
      </c>
      <c r="D6684" t="s">
        <v>777</v>
      </c>
      <c r="E6684" s="103">
        <v>2.6894881255747101</v>
      </c>
      <c r="F6684" s="103">
        <v>677974</v>
      </c>
      <c r="G6684" s="103">
        <v>8</v>
      </c>
      <c r="H6684" t="s">
        <v>1078</v>
      </c>
      <c r="I6684" s="103"/>
    </row>
    <row r="6685" spans="1:9" x14ac:dyDescent="0.3">
      <c r="A6685" t="s">
        <v>7046</v>
      </c>
      <c r="B6685" t="s">
        <v>44</v>
      </c>
      <c r="C6685" t="s">
        <v>5065</v>
      </c>
      <c r="D6685" t="s">
        <v>777</v>
      </c>
      <c r="E6685" s="103">
        <v>0</v>
      </c>
      <c r="F6685" s="103">
        <v>677974</v>
      </c>
      <c r="G6685" s="103">
        <v>8</v>
      </c>
      <c r="H6685" t="s">
        <v>54</v>
      </c>
      <c r="I6685" s="103"/>
    </row>
    <row r="6686" spans="1:9" x14ac:dyDescent="0.3">
      <c r="A6686" t="s">
        <v>7047</v>
      </c>
      <c r="B6686" t="s">
        <v>45</v>
      </c>
      <c r="C6686" t="s">
        <v>5065</v>
      </c>
      <c r="D6686" t="s">
        <v>777</v>
      </c>
      <c r="E6686" s="103">
        <v>0</v>
      </c>
      <c r="F6686" s="103">
        <v>677974</v>
      </c>
      <c r="G6686" s="103">
        <v>8</v>
      </c>
      <c r="H6686" t="s">
        <v>54</v>
      </c>
      <c r="I6686" s="103"/>
    </row>
    <row r="6687" spans="1:9" x14ac:dyDescent="0.3">
      <c r="A6687" t="s">
        <v>7048</v>
      </c>
      <c r="B6687" t="s">
        <v>46</v>
      </c>
      <c r="C6687" t="s">
        <v>5065</v>
      </c>
      <c r="D6687" t="s">
        <v>777</v>
      </c>
      <c r="E6687" s="103">
        <v>0</v>
      </c>
      <c r="F6687" s="103">
        <v>677974</v>
      </c>
      <c r="G6687" s="103">
        <v>8</v>
      </c>
      <c r="H6687" t="s">
        <v>54</v>
      </c>
      <c r="I6687" s="103"/>
    </row>
    <row r="6688" spans="1:9" x14ac:dyDescent="0.3">
      <c r="A6688" t="s">
        <v>7049</v>
      </c>
      <c r="B6688" t="s">
        <v>51</v>
      </c>
      <c r="C6688" t="s">
        <v>5065</v>
      </c>
      <c r="D6688" t="s">
        <v>776</v>
      </c>
      <c r="E6688" s="103">
        <v>6.8082729186205428</v>
      </c>
      <c r="F6688" s="103">
        <v>677974</v>
      </c>
      <c r="G6688" s="103">
        <v>8</v>
      </c>
      <c r="H6688" t="s">
        <v>1078</v>
      </c>
      <c r="I6688" s="103"/>
    </row>
    <row r="6689" spans="1:9" x14ac:dyDescent="0.3">
      <c r="A6689" t="s">
        <v>7050</v>
      </c>
      <c r="B6689" t="s">
        <v>44</v>
      </c>
      <c r="C6689" t="s">
        <v>5065</v>
      </c>
      <c r="D6689" t="s">
        <v>776</v>
      </c>
      <c r="E6689" s="103">
        <v>0</v>
      </c>
      <c r="F6689" s="103">
        <v>677974</v>
      </c>
      <c r="G6689" s="103">
        <v>8</v>
      </c>
      <c r="H6689" t="s">
        <v>54</v>
      </c>
      <c r="I6689" s="103"/>
    </row>
    <row r="6690" spans="1:9" x14ac:dyDescent="0.3">
      <c r="A6690" t="s">
        <v>7051</v>
      </c>
      <c r="B6690" t="s">
        <v>45</v>
      </c>
      <c r="C6690" t="s">
        <v>5065</v>
      </c>
      <c r="D6690" t="s">
        <v>776</v>
      </c>
      <c r="E6690" s="103">
        <v>0</v>
      </c>
      <c r="F6690" s="103">
        <v>677974</v>
      </c>
      <c r="G6690" s="103">
        <v>8</v>
      </c>
      <c r="H6690" t="s">
        <v>54</v>
      </c>
      <c r="I6690" s="103"/>
    </row>
    <row r="6691" spans="1:9" x14ac:dyDescent="0.3">
      <c r="A6691" t="s">
        <v>7052</v>
      </c>
      <c r="B6691" t="s">
        <v>46</v>
      </c>
      <c r="C6691" t="s">
        <v>5065</v>
      </c>
      <c r="D6691" t="s">
        <v>776</v>
      </c>
      <c r="E6691" s="103">
        <v>0</v>
      </c>
      <c r="F6691" s="103">
        <v>677974</v>
      </c>
      <c r="G6691" s="103">
        <v>8</v>
      </c>
      <c r="H6691" t="s">
        <v>54</v>
      </c>
      <c r="I6691" s="103"/>
    </row>
    <row r="6692" spans="1:9" x14ac:dyDescent="0.3">
      <c r="A6692" t="s">
        <v>7053</v>
      </c>
      <c r="B6692" t="s">
        <v>49</v>
      </c>
      <c r="C6692" t="s">
        <v>5066</v>
      </c>
      <c r="D6692" t="s">
        <v>54</v>
      </c>
      <c r="E6692" s="103">
        <v>1</v>
      </c>
      <c r="F6692" s="103">
        <v>677974</v>
      </c>
      <c r="G6692" s="103">
        <v>8</v>
      </c>
      <c r="H6692" t="s">
        <v>54</v>
      </c>
      <c r="I6692" s="103"/>
    </row>
    <row r="6693" spans="1:9" x14ac:dyDescent="0.3">
      <c r="A6693" t="s">
        <v>7054</v>
      </c>
      <c r="B6693" t="s">
        <v>50</v>
      </c>
      <c r="C6693" t="s">
        <v>5066</v>
      </c>
      <c r="D6693" t="s">
        <v>54</v>
      </c>
      <c r="E6693" s="103">
        <v>1520355.4934535762</v>
      </c>
      <c r="F6693" s="103">
        <v>677974</v>
      </c>
      <c r="G6693" s="103">
        <v>8</v>
      </c>
      <c r="H6693" t="s">
        <v>54</v>
      </c>
      <c r="I6693" s="103"/>
    </row>
    <row r="6694" spans="1:9" x14ac:dyDescent="0.3">
      <c r="A6694" t="s">
        <v>7055</v>
      </c>
      <c r="B6694" t="s">
        <v>51</v>
      </c>
      <c r="C6694" t="s">
        <v>5066</v>
      </c>
      <c r="D6694" t="s">
        <v>40</v>
      </c>
      <c r="E6694" s="103">
        <v>0.9670547240089169</v>
      </c>
      <c r="F6694" s="103">
        <v>677974</v>
      </c>
      <c r="G6694" s="103">
        <v>8</v>
      </c>
      <c r="H6694" t="s">
        <v>1078</v>
      </c>
      <c r="I6694" s="103"/>
    </row>
    <row r="6695" spans="1:9" x14ac:dyDescent="0.3">
      <c r="A6695" t="s">
        <v>7056</v>
      </c>
      <c r="B6695" t="s">
        <v>51</v>
      </c>
      <c r="C6695" t="s">
        <v>5066</v>
      </c>
      <c r="D6695" t="s">
        <v>5064</v>
      </c>
      <c r="E6695" s="103">
        <v>1.0046025183916056</v>
      </c>
      <c r="F6695" s="103">
        <v>677974</v>
      </c>
      <c r="G6695" s="103">
        <v>8</v>
      </c>
      <c r="H6695" t="s">
        <v>1078</v>
      </c>
      <c r="I6695" s="103"/>
    </row>
    <row r="6696" spans="1:9" x14ac:dyDescent="0.3">
      <c r="A6696" t="s">
        <v>7057</v>
      </c>
      <c r="B6696" t="s">
        <v>51</v>
      </c>
      <c r="C6696" t="s">
        <v>5066</v>
      </c>
      <c r="D6696" t="s">
        <v>5065</v>
      </c>
      <c r="E6696" s="103">
        <v>0.96707206984491811</v>
      </c>
      <c r="F6696" s="103">
        <v>677974</v>
      </c>
      <c r="G6696" s="103">
        <v>8</v>
      </c>
      <c r="H6696" t="s">
        <v>1078</v>
      </c>
      <c r="I6696" s="103"/>
    </row>
    <row r="6697" spans="1:9" x14ac:dyDescent="0.3">
      <c r="A6697" t="s">
        <v>7058</v>
      </c>
      <c r="B6697" t="s">
        <v>51</v>
      </c>
      <c r="C6697" t="s">
        <v>5066</v>
      </c>
      <c r="D6697" t="s">
        <v>5066</v>
      </c>
      <c r="E6697" s="103">
        <v>1</v>
      </c>
      <c r="F6697" s="103">
        <v>677974</v>
      </c>
      <c r="G6697" s="103">
        <v>8</v>
      </c>
      <c r="H6697" t="s">
        <v>1078</v>
      </c>
      <c r="I6697" s="103"/>
    </row>
    <row r="6698" spans="1:9" x14ac:dyDescent="0.3">
      <c r="A6698" t="s">
        <v>7059</v>
      </c>
      <c r="B6698" t="s">
        <v>51</v>
      </c>
      <c r="C6698" t="s">
        <v>5066</v>
      </c>
      <c r="D6698" t="s">
        <v>42</v>
      </c>
      <c r="E6698" s="103">
        <v>1.0016661145603334</v>
      </c>
      <c r="F6698" s="103">
        <v>677974</v>
      </c>
      <c r="G6698" s="103">
        <v>8</v>
      </c>
      <c r="H6698" t="s">
        <v>1078</v>
      </c>
      <c r="I6698" s="103"/>
    </row>
    <row r="6699" spans="1:9" x14ac:dyDescent="0.3">
      <c r="A6699" t="s">
        <v>7060</v>
      </c>
      <c r="B6699" t="s">
        <v>51</v>
      </c>
      <c r="C6699" t="s">
        <v>5066</v>
      </c>
      <c r="D6699" t="s">
        <v>1763</v>
      </c>
      <c r="E6699" s="103">
        <v>1.0497168252241591</v>
      </c>
      <c r="F6699" s="103">
        <v>677974</v>
      </c>
      <c r="G6699" s="103">
        <v>8</v>
      </c>
      <c r="H6699" t="s">
        <v>1078</v>
      </c>
      <c r="I6699" s="103"/>
    </row>
    <row r="6700" spans="1:9" x14ac:dyDescent="0.3">
      <c r="A6700" t="s">
        <v>7061</v>
      </c>
      <c r="B6700" t="s">
        <v>51</v>
      </c>
      <c r="C6700" t="s">
        <v>5066</v>
      </c>
      <c r="D6700" t="s">
        <v>1764</v>
      </c>
      <c r="E6700" s="103">
        <v>0.75794242988004867</v>
      </c>
      <c r="F6700" s="103">
        <v>677974</v>
      </c>
      <c r="G6700" s="103">
        <v>8</v>
      </c>
      <c r="H6700" t="s">
        <v>1078</v>
      </c>
      <c r="I6700" s="103"/>
    </row>
    <row r="6701" spans="1:9" x14ac:dyDescent="0.3">
      <c r="A6701" t="s">
        <v>7062</v>
      </c>
      <c r="B6701" t="s">
        <v>51</v>
      </c>
      <c r="C6701" t="s">
        <v>5066</v>
      </c>
      <c r="D6701" t="s">
        <v>340</v>
      </c>
      <c r="E6701" s="103">
        <v>0.98386880139179866</v>
      </c>
      <c r="F6701" s="103">
        <v>677974</v>
      </c>
      <c r="G6701" s="103">
        <v>8</v>
      </c>
      <c r="H6701" t="s">
        <v>1078</v>
      </c>
      <c r="I6701" s="103"/>
    </row>
    <row r="6702" spans="1:9" x14ac:dyDescent="0.3">
      <c r="A6702" t="s">
        <v>7063</v>
      </c>
      <c r="B6702" t="s">
        <v>51</v>
      </c>
      <c r="C6702" t="s">
        <v>5066</v>
      </c>
      <c r="D6702" t="s">
        <v>777</v>
      </c>
      <c r="E6702" s="103">
        <v>2.6019746875591592</v>
      </c>
      <c r="F6702" s="103">
        <v>677974</v>
      </c>
      <c r="G6702" s="103">
        <v>8</v>
      </c>
      <c r="H6702" t="s">
        <v>1078</v>
      </c>
      <c r="I6702" s="103"/>
    </row>
    <row r="6703" spans="1:9" x14ac:dyDescent="0.3">
      <c r="A6703" t="s">
        <v>7366</v>
      </c>
      <c r="B6703" t="s">
        <v>44</v>
      </c>
      <c r="C6703" t="s">
        <v>5066</v>
      </c>
      <c r="D6703" t="s">
        <v>777</v>
      </c>
      <c r="E6703" s="103">
        <v>0</v>
      </c>
      <c r="F6703" s="103">
        <v>677974</v>
      </c>
      <c r="G6703" s="103">
        <v>8</v>
      </c>
      <c r="H6703" t="s">
        <v>54</v>
      </c>
      <c r="I6703" s="103"/>
    </row>
    <row r="6704" spans="1:9" x14ac:dyDescent="0.3">
      <c r="A6704" t="s">
        <v>7367</v>
      </c>
      <c r="B6704" t="s">
        <v>45</v>
      </c>
      <c r="C6704" t="s">
        <v>5066</v>
      </c>
      <c r="D6704" t="s">
        <v>777</v>
      </c>
      <c r="E6704" s="103">
        <v>0</v>
      </c>
      <c r="F6704" s="103">
        <v>677974</v>
      </c>
      <c r="G6704" s="103">
        <v>8</v>
      </c>
      <c r="H6704" t="s">
        <v>54</v>
      </c>
      <c r="I6704" s="103"/>
    </row>
    <row r="6705" spans="1:9" x14ac:dyDescent="0.3">
      <c r="A6705" t="s">
        <v>7368</v>
      </c>
      <c r="B6705" t="s">
        <v>46</v>
      </c>
      <c r="C6705" t="s">
        <v>5066</v>
      </c>
      <c r="D6705" t="s">
        <v>777</v>
      </c>
      <c r="E6705" s="103">
        <v>0</v>
      </c>
      <c r="F6705" s="103">
        <v>677974</v>
      </c>
      <c r="G6705" s="103">
        <v>8</v>
      </c>
      <c r="H6705" t="s">
        <v>54</v>
      </c>
      <c r="I6705" s="103"/>
    </row>
    <row r="6706" spans="1:9" x14ac:dyDescent="0.3">
      <c r="A6706" t="s">
        <v>7064</v>
      </c>
      <c r="B6706" t="s">
        <v>51</v>
      </c>
      <c r="C6706" t="s">
        <v>5066</v>
      </c>
      <c r="D6706" t="s">
        <v>776</v>
      </c>
      <c r="E6706" s="103">
        <v>6.585371688131139</v>
      </c>
      <c r="F6706" s="103">
        <v>677974</v>
      </c>
      <c r="G6706" s="103">
        <v>8</v>
      </c>
      <c r="H6706" t="s">
        <v>1078</v>
      </c>
      <c r="I6706" s="103"/>
    </row>
    <row r="6707" spans="1:9" x14ac:dyDescent="0.3">
      <c r="A6707" t="s">
        <v>7369</v>
      </c>
      <c r="B6707" t="s">
        <v>44</v>
      </c>
      <c r="C6707" t="s">
        <v>5066</v>
      </c>
      <c r="D6707" t="s">
        <v>776</v>
      </c>
      <c r="E6707" s="103">
        <v>0</v>
      </c>
      <c r="F6707" s="103">
        <v>677974</v>
      </c>
      <c r="G6707" s="103">
        <v>8</v>
      </c>
      <c r="H6707" t="s">
        <v>54</v>
      </c>
      <c r="I6707" s="103"/>
    </row>
    <row r="6708" spans="1:9" x14ac:dyDescent="0.3">
      <c r="A6708" t="s">
        <v>7370</v>
      </c>
      <c r="B6708" t="s">
        <v>45</v>
      </c>
      <c r="C6708" t="s">
        <v>5066</v>
      </c>
      <c r="D6708" t="s">
        <v>776</v>
      </c>
      <c r="E6708" s="103">
        <v>0</v>
      </c>
      <c r="F6708" s="103">
        <v>677974</v>
      </c>
      <c r="G6708" s="103">
        <v>8</v>
      </c>
      <c r="H6708" t="s">
        <v>54</v>
      </c>
      <c r="I6708" s="103"/>
    </row>
    <row r="6709" spans="1:9" x14ac:dyDescent="0.3">
      <c r="A6709" t="s">
        <v>7371</v>
      </c>
      <c r="B6709" t="s">
        <v>46</v>
      </c>
      <c r="C6709" t="s">
        <v>5066</v>
      </c>
      <c r="D6709" t="s">
        <v>776</v>
      </c>
      <c r="E6709" s="103">
        <v>0</v>
      </c>
      <c r="F6709" s="103">
        <v>677974</v>
      </c>
      <c r="G6709" s="103">
        <v>8</v>
      </c>
      <c r="H6709" t="s">
        <v>54</v>
      </c>
      <c r="I6709" s="103"/>
    </row>
    <row r="6710" spans="1:9" x14ac:dyDescent="0.3">
      <c r="A6710" t="s">
        <v>260</v>
      </c>
      <c r="B6710" t="s">
        <v>49</v>
      </c>
      <c r="C6710" t="s">
        <v>42</v>
      </c>
      <c r="D6710" t="s">
        <v>54</v>
      </c>
      <c r="E6710" s="103">
        <v>1</v>
      </c>
      <c r="F6710" s="103">
        <v>677974</v>
      </c>
      <c r="G6710" s="103">
        <v>8</v>
      </c>
      <c r="H6710" t="s">
        <v>54</v>
      </c>
      <c r="I6710" s="103"/>
    </row>
    <row r="6711" spans="1:9" x14ac:dyDescent="0.3">
      <c r="A6711" t="s">
        <v>261</v>
      </c>
      <c r="B6711" t="s">
        <v>50</v>
      </c>
      <c r="C6711" t="s">
        <v>42</v>
      </c>
      <c r="D6711" t="s">
        <v>54</v>
      </c>
      <c r="E6711" s="103">
        <v>1519113.0997317815</v>
      </c>
      <c r="F6711" s="103">
        <v>677974</v>
      </c>
      <c r="G6711" s="103">
        <v>8</v>
      </c>
      <c r="H6711" t="s">
        <v>54</v>
      </c>
      <c r="I6711" s="103"/>
    </row>
    <row r="6712" spans="1:9" x14ac:dyDescent="0.3">
      <c r="A6712" t="s">
        <v>1496</v>
      </c>
      <c r="B6712" t="s">
        <v>51</v>
      </c>
      <c r="C6712" t="s">
        <v>42</v>
      </c>
      <c r="D6712" t="s">
        <v>40</v>
      </c>
      <c r="E6712" s="103">
        <v>0.96637809200939251</v>
      </c>
      <c r="F6712" s="103">
        <v>677974</v>
      </c>
      <c r="G6712" s="103">
        <v>8</v>
      </c>
      <c r="H6712" t="s">
        <v>1078</v>
      </c>
      <c r="I6712" s="103"/>
    </row>
    <row r="6713" spans="1:9" x14ac:dyDescent="0.3">
      <c r="A6713" t="s">
        <v>7065</v>
      </c>
      <c r="B6713" t="s">
        <v>51</v>
      </c>
      <c r="C6713" t="s">
        <v>42</v>
      </c>
      <c r="D6713" t="s">
        <v>5064</v>
      </c>
      <c r="E6713" s="103">
        <v>1.0029085027415292</v>
      </c>
      <c r="F6713" s="103">
        <v>677974</v>
      </c>
      <c r="G6713" s="103">
        <v>8</v>
      </c>
      <c r="H6713" t="s">
        <v>1078</v>
      </c>
      <c r="I6713" s="103"/>
    </row>
    <row r="6714" spans="1:9" x14ac:dyDescent="0.3">
      <c r="A6714" t="s">
        <v>7066</v>
      </c>
      <c r="B6714" t="s">
        <v>51</v>
      </c>
      <c r="C6714" t="s">
        <v>42</v>
      </c>
      <c r="D6714" t="s">
        <v>5065</v>
      </c>
      <c r="E6714" s="103">
        <v>0.96639543784539395</v>
      </c>
      <c r="F6714" s="103">
        <v>677974</v>
      </c>
      <c r="G6714" s="103">
        <v>8</v>
      </c>
      <c r="H6714" t="s">
        <v>1078</v>
      </c>
      <c r="I6714" s="103"/>
    </row>
    <row r="6715" spans="1:9" x14ac:dyDescent="0.3">
      <c r="A6715" t="s">
        <v>7067</v>
      </c>
      <c r="B6715" t="s">
        <v>51</v>
      </c>
      <c r="C6715" t="s">
        <v>42</v>
      </c>
      <c r="D6715" t="s">
        <v>5066</v>
      </c>
      <c r="E6715" s="103">
        <v>0.99940327153456676</v>
      </c>
      <c r="F6715" s="103">
        <v>677974</v>
      </c>
      <c r="G6715" s="103">
        <v>8</v>
      </c>
      <c r="H6715" t="s">
        <v>1078</v>
      </c>
      <c r="I6715" s="103"/>
    </row>
    <row r="6716" spans="1:9" x14ac:dyDescent="0.3">
      <c r="A6716" t="s">
        <v>1497</v>
      </c>
      <c r="B6716" t="s">
        <v>51</v>
      </c>
      <c r="C6716" t="s">
        <v>42</v>
      </c>
      <c r="D6716" t="s">
        <v>42</v>
      </c>
      <c r="E6716" s="103">
        <v>1</v>
      </c>
      <c r="F6716" s="103">
        <v>677974</v>
      </c>
      <c r="G6716" s="103">
        <v>8</v>
      </c>
      <c r="H6716" t="s">
        <v>1078</v>
      </c>
      <c r="I6716" s="103"/>
    </row>
    <row r="6717" spans="1:9" x14ac:dyDescent="0.3">
      <c r="A6717" t="s">
        <v>2443</v>
      </c>
      <c r="B6717" t="s">
        <v>51</v>
      </c>
      <c r="C6717" t="s">
        <v>42</v>
      </c>
      <c r="D6717" t="s">
        <v>1763</v>
      </c>
      <c r="E6717" s="103">
        <v>1.0480651211912526</v>
      </c>
      <c r="F6717" s="103">
        <v>677974</v>
      </c>
      <c r="G6717" s="103">
        <v>8</v>
      </c>
      <c r="H6717" t="s">
        <v>1078</v>
      </c>
      <c r="I6717" s="103"/>
    </row>
    <row r="6718" spans="1:9" x14ac:dyDescent="0.3">
      <c r="A6718" t="s">
        <v>2444</v>
      </c>
      <c r="B6718" t="s">
        <v>51</v>
      </c>
      <c r="C6718" t="s">
        <v>42</v>
      </c>
      <c r="D6718" t="s">
        <v>1764</v>
      </c>
      <c r="E6718" s="103">
        <v>0.75698108377067119</v>
      </c>
      <c r="F6718" s="103">
        <v>677974</v>
      </c>
      <c r="G6718" s="103">
        <v>8</v>
      </c>
      <c r="H6718" t="s">
        <v>1078</v>
      </c>
      <c r="I6718" s="103"/>
    </row>
    <row r="6719" spans="1:9" x14ac:dyDescent="0.3">
      <c r="A6719" t="s">
        <v>1498</v>
      </c>
      <c r="B6719" t="s">
        <v>51</v>
      </c>
      <c r="C6719" t="s">
        <v>42</v>
      </c>
      <c r="D6719" t="s">
        <v>340</v>
      </c>
      <c r="E6719" s="103">
        <v>0.98317706944257055</v>
      </c>
      <c r="F6719" s="103">
        <v>677974</v>
      </c>
      <c r="G6719" s="103">
        <v>8</v>
      </c>
      <c r="H6719" t="s">
        <v>1078</v>
      </c>
      <c r="I6719" s="103"/>
    </row>
    <row r="6720" spans="1:9" x14ac:dyDescent="0.3">
      <c r="A6720" t="s">
        <v>1499</v>
      </c>
      <c r="B6720" t="s">
        <v>51</v>
      </c>
      <c r="C6720" t="s">
        <v>42</v>
      </c>
      <c r="D6720" t="s">
        <v>777</v>
      </c>
      <c r="E6720" s="103">
        <v>2.5991642541667219</v>
      </c>
      <c r="F6720" s="103">
        <v>677974</v>
      </c>
      <c r="G6720" s="103">
        <v>8</v>
      </c>
      <c r="H6720" t="s">
        <v>1078</v>
      </c>
      <c r="I6720" s="103"/>
    </row>
    <row r="6721" spans="1:9" x14ac:dyDescent="0.3">
      <c r="A6721" t="s">
        <v>673</v>
      </c>
      <c r="B6721" t="s">
        <v>44</v>
      </c>
      <c r="C6721" t="s">
        <v>42</v>
      </c>
      <c r="D6721" t="s">
        <v>777</v>
      </c>
      <c r="E6721" s="103">
        <v>0</v>
      </c>
      <c r="F6721" s="103">
        <v>677974</v>
      </c>
      <c r="G6721" s="103">
        <v>8</v>
      </c>
      <c r="H6721" t="s">
        <v>54</v>
      </c>
      <c r="I6721" s="103"/>
    </row>
    <row r="6722" spans="1:9" x14ac:dyDescent="0.3">
      <c r="A6722" t="s">
        <v>674</v>
      </c>
      <c r="B6722" t="s">
        <v>45</v>
      </c>
      <c r="C6722" t="s">
        <v>42</v>
      </c>
      <c r="D6722" t="s">
        <v>777</v>
      </c>
      <c r="E6722" s="103">
        <v>0</v>
      </c>
      <c r="F6722" s="103">
        <v>677974</v>
      </c>
      <c r="G6722" s="103">
        <v>8</v>
      </c>
      <c r="H6722" t="s">
        <v>54</v>
      </c>
      <c r="I6722" s="103"/>
    </row>
    <row r="6723" spans="1:9" x14ac:dyDescent="0.3">
      <c r="A6723" t="s">
        <v>675</v>
      </c>
      <c r="B6723" t="s">
        <v>46</v>
      </c>
      <c r="C6723" t="s">
        <v>42</v>
      </c>
      <c r="D6723" t="s">
        <v>777</v>
      </c>
      <c r="E6723" s="103">
        <v>0</v>
      </c>
      <c r="F6723" s="103">
        <v>677974</v>
      </c>
      <c r="G6723" s="103">
        <v>8</v>
      </c>
      <c r="H6723" t="s">
        <v>54</v>
      </c>
      <c r="I6723" s="103"/>
    </row>
    <row r="6724" spans="1:9" x14ac:dyDescent="0.3">
      <c r="A6724" t="s">
        <v>1500</v>
      </c>
      <c r="B6724" t="s">
        <v>51</v>
      </c>
      <c r="C6724" t="s">
        <v>42</v>
      </c>
      <c r="D6724" t="s">
        <v>776</v>
      </c>
      <c r="E6724" s="103">
        <v>6.5795663166303129</v>
      </c>
      <c r="F6724" s="103">
        <v>677974</v>
      </c>
      <c r="G6724" s="103">
        <v>8</v>
      </c>
      <c r="H6724" t="s">
        <v>1078</v>
      </c>
      <c r="I6724" s="103"/>
    </row>
    <row r="6725" spans="1:9" x14ac:dyDescent="0.3">
      <c r="A6725" t="s">
        <v>677</v>
      </c>
      <c r="B6725" t="s">
        <v>44</v>
      </c>
      <c r="C6725" t="s">
        <v>42</v>
      </c>
      <c r="D6725" t="s">
        <v>776</v>
      </c>
      <c r="E6725" s="103">
        <v>0</v>
      </c>
      <c r="F6725" s="103">
        <v>677974</v>
      </c>
      <c r="G6725" s="103">
        <v>8</v>
      </c>
      <c r="H6725" t="s">
        <v>54</v>
      </c>
      <c r="I6725" s="103"/>
    </row>
    <row r="6726" spans="1:9" x14ac:dyDescent="0.3">
      <c r="A6726" t="s">
        <v>678</v>
      </c>
      <c r="B6726" t="s">
        <v>45</v>
      </c>
      <c r="C6726" t="s">
        <v>42</v>
      </c>
      <c r="D6726" t="s">
        <v>776</v>
      </c>
      <c r="E6726" s="103">
        <v>0</v>
      </c>
      <c r="F6726" s="103">
        <v>677974</v>
      </c>
      <c r="G6726" s="103">
        <v>8</v>
      </c>
      <c r="H6726" t="s">
        <v>54</v>
      </c>
      <c r="I6726" s="103"/>
    </row>
    <row r="6727" spans="1:9" x14ac:dyDescent="0.3">
      <c r="A6727" t="s">
        <v>679</v>
      </c>
      <c r="B6727" t="s">
        <v>46</v>
      </c>
      <c r="C6727" t="s">
        <v>42</v>
      </c>
      <c r="D6727" t="s">
        <v>776</v>
      </c>
      <c r="E6727" s="103">
        <v>0</v>
      </c>
      <c r="F6727" s="103">
        <v>677974</v>
      </c>
      <c r="G6727" s="103">
        <v>8</v>
      </c>
      <c r="H6727" t="s">
        <v>54</v>
      </c>
      <c r="I6727" s="103"/>
    </row>
    <row r="6728" spans="1:9" x14ac:dyDescent="0.3">
      <c r="A6728" t="s">
        <v>7637</v>
      </c>
      <c r="B6728" t="s">
        <v>51</v>
      </c>
      <c r="C6728" t="s">
        <v>58</v>
      </c>
      <c r="D6728" t="s">
        <v>40</v>
      </c>
      <c r="E6728" s="103">
        <v>5.6568040000000002</v>
      </c>
      <c r="F6728" s="103">
        <v>677974</v>
      </c>
      <c r="G6728" s="103">
        <v>8</v>
      </c>
      <c r="H6728" t="s">
        <v>1078</v>
      </c>
      <c r="I6728" s="103"/>
    </row>
    <row r="6729" spans="1:9" x14ac:dyDescent="0.3">
      <c r="A6729" t="s">
        <v>7638</v>
      </c>
      <c r="B6729" t="s">
        <v>51</v>
      </c>
      <c r="C6729" t="s">
        <v>58</v>
      </c>
      <c r="D6729" t="s">
        <v>5064</v>
      </c>
      <c r="E6729" s="103">
        <v>6.9809320905199357</v>
      </c>
      <c r="F6729" s="103">
        <v>677974</v>
      </c>
      <c r="G6729" s="103">
        <v>8</v>
      </c>
      <c r="H6729" t="s">
        <v>1078</v>
      </c>
      <c r="I6729" s="103"/>
    </row>
    <row r="6730" spans="1:9" x14ac:dyDescent="0.3">
      <c r="A6730" t="s">
        <v>7639</v>
      </c>
      <c r="B6730" t="s">
        <v>51</v>
      </c>
      <c r="C6730" t="s">
        <v>58</v>
      </c>
      <c r="D6730" t="s">
        <v>5065</v>
      </c>
      <c r="E6730" s="103">
        <v>6.9809320905199357</v>
      </c>
      <c r="F6730" s="103">
        <v>677974</v>
      </c>
      <c r="G6730" s="103">
        <v>8</v>
      </c>
      <c r="H6730" t="s">
        <v>1078</v>
      </c>
      <c r="I6730" s="103"/>
    </row>
    <row r="6731" spans="1:9" x14ac:dyDescent="0.3">
      <c r="A6731" t="s">
        <v>7640</v>
      </c>
      <c r="B6731" t="s">
        <v>51</v>
      </c>
      <c r="C6731" t="s">
        <v>58</v>
      </c>
      <c r="D6731" t="s">
        <v>5066</v>
      </c>
      <c r="E6731" s="103">
        <v>6.9809320905199357</v>
      </c>
      <c r="F6731" s="103">
        <v>677974</v>
      </c>
      <c r="G6731" s="103">
        <v>8</v>
      </c>
      <c r="H6731" t="s">
        <v>1078</v>
      </c>
      <c r="I6731" s="103"/>
    </row>
    <row r="6732" spans="1:9" x14ac:dyDescent="0.3">
      <c r="A6732" t="s">
        <v>7641</v>
      </c>
      <c r="B6732" t="s">
        <v>51</v>
      </c>
      <c r="C6732" t="s">
        <v>58</v>
      </c>
      <c r="D6732" t="s">
        <v>42</v>
      </c>
      <c r="E6732" s="103">
        <v>6.9809320905199357</v>
      </c>
      <c r="F6732" s="103">
        <v>677974</v>
      </c>
      <c r="G6732" s="103">
        <v>8</v>
      </c>
      <c r="H6732" t="s">
        <v>1078</v>
      </c>
      <c r="I6732" s="103"/>
    </row>
    <row r="6733" spans="1:9" x14ac:dyDescent="0.3">
      <c r="A6733" t="s">
        <v>7642</v>
      </c>
      <c r="B6733" t="s">
        <v>51</v>
      </c>
      <c r="C6733" t="s">
        <v>58</v>
      </c>
      <c r="D6733" t="s">
        <v>1763</v>
      </c>
      <c r="E6733" s="103">
        <v>22.374266049972128</v>
      </c>
      <c r="F6733" s="103">
        <v>677974</v>
      </c>
      <c r="G6733" s="103">
        <v>8</v>
      </c>
      <c r="H6733" t="s">
        <v>1078</v>
      </c>
      <c r="I6733" s="103"/>
    </row>
    <row r="6734" spans="1:9" x14ac:dyDescent="0.3">
      <c r="A6734" t="s">
        <v>7643</v>
      </c>
      <c r="B6734" t="s">
        <v>51</v>
      </c>
      <c r="C6734" t="s">
        <v>58</v>
      </c>
      <c r="D6734" t="s">
        <v>1764</v>
      </c>
      <c r="E6734" s="103">
        <v>19.119248408428273</v>
      </c>
      <c r="F6734" s="103">
        <v>677974</v>
      </c>
      <c r="G6734" s="103">
        <v>8</v>
      </c>
      <c r="H6734" t="s">
        <v>1078</v>
      </c>
      <c r="I6734" s="103"/>
    </row>
    <row r="6735" spans="1:9" x14ac:dyDescent="0.3">
      <c r="A6735" t="s">
        <v>7644</v>
      </c>
      <c r="B6735" t="s">
        <v>51</v>
      </c>
      <c r="C6735" t="s">
        <v>58</v>
      </c>
      <c r="D6735" t="s">
        <v>340</v>
      </c>
      <c r="E6735" s="103">
        <v>0.62659985854030065</v>
      </c>
      <c r="F6735" s="103">
        <v>677974</v>
      </c>
      <c r="G6735" s="103">
        <v>8</v>
      </c>
      <c r="H6735" t="s">
        <v>1078</v>
      </c>
      <c r="I6735" s="103"/>
    </row>
    <row r="6736" spans="1:9" x14ac:dyDescent="0.3">
      <c r="A6736" t="s">
        <v>7645</v>
      </c>
      <c r="B6736" t="s">
        <v>51</v>
      </c>
      <c r="C6736" t="s">
        <v>58</v>
      </c>
      <c r="D6736" t="s">
        <v>777</v>
      </c>
      <c r="E6736" s="103">
        <v>13.457377151879109</v>
      </c>
      <c r="F6736" s="103">
        <v>677974</v>
      </c>
      <c r="G6736" s="103">
        <v>8</v>
      </c>
      <c r="H6736" t="s">
        <v>1078</v>
      </c>
      <c r="I6736" s="103"/>
    </row>
    <row r="6737" spans="1:9" x14ac:dyDescent="0.3">
      <c r="A6737" t="s">
        <v>7646</v>
      </c>
      <c r="B6737" t="s">
        <v>51</v>
      </c>
      <c r="C6737" t="s">
        <v>58</v>
      </c>
      <c r="D6737" t="s">
        <v>776</v>
      </c>
      <c r="E6737" s="103">
        <v>36.093777204764869</v>
      </c>
      <c r="F6737" s="103">
        <v>677974</v>
      </c>
      <c r="G6737" s="103">
        <v>8</v>
      </c>
      <c r="H6737" t="s">
        <v>1078</v>
      </c>
      <c r="I6737" s="103"/>
    </row>
    <row r="6738" spans="1:9" x14ac:dyDescent="0.3">
      <c r="A6738" t="s">
        <v>8905</v>
      </c>
      <c r="B6738" t="s">
        <v>47</v>
      </c>
      <c r="C6738" t="s">
        <v>8750</v>
      </c>
      <c r="D6738" t="s">
        <v>54</v>
      </c>
      <c r="E6738" s="103">
        <v>676018</v>
      </c>
      <c r="F6738" s="103">
        <v>677974</v>
      </c>
      <c r="G6738" s="103">
        <v>8</v>
      </c>
      <c r="H6738" t="s">
        <v>54</v>
      </c>
      <c r="I6738" s="103"/>
    </row>
    <row r="6739" spans="1:9" x14ac:dyDescent="0.3">
      <c r="A6739" t="s">
        <v>8906</v>
      </c>
      <c r="B6739" t="s">
        <v>48</v>
      </c>
      <c r="C6739" t="s">
        <v>8750</v>
      </c>
      <c r="D6739" t="s">
        <v>54</v>
      </c>
      <c r="E6739" s="103">
        <v>38569083711.599121</v>
      </c>
      <c r="F6739" s="103">
        <v>677974</v>
      </c>
      <c r="G6739" s="103">
        <v>8</v>
      </c>
      <c r="H6739" t="s">
        <v>54</v>
      </c>
      <c r="I6739" s="103"/>
    </row>
    <row r="6740" spans="1:9" x14ac:dyDescent="0.3">
      <c r="A6740" t="s">
        <v>8907</v>
      </c>
      <c r="B6740" t="s">
        <v>49</v>
      </c>
      <c r="C6740" t="s">
        <v>8750</v>
      </c>
      <c r="D6740" t="s">
        <v>54</v>
      </c>
      <c r="E6740" s="103">
        <v>0.99711493361102344</v>
      </c>
      <c r="F6740" s="103">
        <v>677974</v>
      </c>
      <c r="G6740" s="103">
        <v>8</v>
      </c>
      <c r="H6740" t="s">
        <v>54</v>
      </c>
      <c r="I6740" s="103"/>
    </row>
    <row r="6741" spans="1:9" x14ac:dyDescent="0.3">
      <c r="A6741" t="s">
        <v>8908</v>
      </c>
      <c r="B6741" t="s">
        <v>50</v>
      </c>
      <c r="C6741" t="s">
        <v>8750</v>
      </c>
      <c r="D6741" t="s">
        <v>54</v>
      </c>
      <c r="E6741" s="103">
        <v>56888.735720837554</v>
      </c>
      <c r="F6741" s="103">
        <v>677974</v>
      </c>
      <c r="G6741" s="103">
        <v>8</v>
      </c>
      <c r="H6741" t="s">
        <v>54</v>
      </c>
      <c r="I6741" s="103"/>
    </row>
    <row r="6742" spans="1:9" x14ac:dyDescent="0.3">
      <c r="A6742" t="s">
        <v>2445</v>
      </c>
      <c r="B6742" t="s">
        <v>49</v>
      </c>
      <c r="C6742" t="s">
        <v>1763</v>
      </c>
      <c r="D6742" t="s">
        <v>54</v>
      </c>
      <c r="E6742" s="103">
        <v>1</v>
      </c>
      <c r="F6742" s="103">
        <v>677974</v>
      </c>
      <c r="G6742" s="103">
        <v>8</v>
      </c>
      <c r="H6742" t="s">
        <v>54</v>
      </c>
      <c r="I6742" s="103"/>
    </row>
    <row r="6743" spans="1:9" x14ac:dyDescent="0.3">
      <c r="A6743" t="s">
        <v>2446</v>
      </c>
      <c r="B6743" t="s">
        <v>50</v>
      </c>
      <c r="C6743" t="s">
        <v>1763</v>
      </c>
      <c r="D6743" t="s">
        <v>54</v>
      </c>
      <c r="E6743" s="103">
        <v>1450642.5636559995</v>
      </c>
      <c r="F6743" s="103">
        <v>677974</v>
      </c>
      <c r="G6743" s="103">
        <v>8</v>
      </c>
      <c r="H6743" t="s">
        <v>54</v>
      </c>
      <c r="I6743" s="103"/>
    </row>
    <row r="6744" spans="1:9" x14ac:dyDescent="0.3">
      <c r="A6744" t="s">
        <v>2447</v>
      </c>
      <c r="B6744" t="s">
        <v>51</v>
      </c>
      <c r="C6744" t="s">
        <v>1763</v>
      </c>
      <c r="D6744" t="s">
        <v>40</v>
      </c>
      <c r="E6744" s="103">
        <v>0.92285619704127508</v>
      </c>
      <c r="F6744" s="103">
        <v>677974</v>
      </c>
      <c r="G6744" s="103">
        <v>8</v>
      </c>
      <c r="H6744" t="s">
        <v>1078</v>
      </c>
      <c r="I6744" s="103"/>
    </row>
    <row r="6745" spans="1:9" x14ac:dyDescent="0.3">
      <c r="A6745" t="s">
        <v>7068</v>
      </c>
      <c r="B6745" t="s">
        <v>51</v>
      </c>
      <c r="C6745" t="s">
        <v>1763</v>
      </c>
      <c r="D6745" t="s">
        <v>5064</v>
      </c>
      <c r="E6745" s="103">
        <v>0.9578712721986602</v>
      </c>
      <c r="F6745" s="103">
        <v>677974</v>
      </c>
      <c r="G6745" s="103">
        <v>8</v>
      </c>
      <c r="H6745" t="s">
        <v>1078</v>
      </c>
      <c r="I6745" s="103"/>
    </row>
    <row r="6746" spans="1:9" x14ac:dyDescent="0.3">
      <c r="A6746" t="s">
        <v>7069</v>
      </c>
      <c r="B6746" t="s">
        <v>51</v>
      </c>
      <c r="C6746" t="s">
        <v>1763</v>
      </c>
      <c r="D6746" t="s">
        <v>5065</v>
      </c>
      <c r="E6746" s="103">
        <v>0.92286160906698833</v>
      </c>
      <c r="F6746" s="103">
        <v>677974</v>
      </c>
      <c r="G6746" s="103">
        <v>8</v>
      </c>
      <c r="H6746" t="s">
        <v>1078</v>
      </c>
      <c r="I6746" s="103"/>
    </row>
    <row r="6747" spans="1:9" x14ac:dyDescent="0.3">
      <c r="A6747" t="s">
        <v>7070</v>
      </c>
      <c r="B6747" t="s">
        <v>51</v>
      </c>
      <c r="C6747" t="s">
        <v>1763</v>
      </c>
      <c r="D6747" t="s">
        <v>5066</v>
      </c>
      <c r="E6747" s="103">
        <v>0.95446335622428724</v>
      </c>
      <c r="F6747" s="103">
        <v>677974</v>
      </c>
      <c r="G6747" s="103">
        <v>8</v>
      </c>
      <c r="H6747" t="s">
        <v>1078</v>
      </c>
      <c r="I6747" s="103"/>
    </row>
    <row r="6748" spans="1:9" x14ac:dyDescent="0.3">
      <c r="A6748" t="s">
        <v>2448</v>
      </c>
      <c r="B6748" t="s">
        <v>51</v>
      </c>
      <c r="C6748" t="s">
        <v>1763</v>
      </c>
      <c r="D6748" t="s">
        <v>42</v>
      </c>
      <c r="E6748" s="103">
        <v>0.95507952201992952</v>
      </c>
      <c r="F6748" s="103">
        <v>677974</v>
      </c>
      <c r="G6748" s="103">
        <v>8</v>
      </c>
      <c r="H6748" t="s">
        <v>1078</v>
      </c>
      <c r="I6748" s="103"/>
    </row>
    <row r="6749" spans="1:9" x14ac:dyDescent="0.3">
      <c r="A6749" t="s">
        <v>2449</v>
      </c>
      <c r="B6749" t="s">
        <v>51</v>
      </c>
      <c r="C6749" t="s">
        <v>1763</v>
      </c>
      <c r="D6749" t="s">
        <v>1763</v>
      </c>
      <c r="E6749" s="103">
        <v>1</v>
      </c>
      <c r="F6749" s="103">
        <v>677974</v>
      </c>
      <c r="G6749" s="103">
        <v>8</v>
      </c>
      <c r="H6749" t="s">
        <v>1078</v>
      </c>
      <c r="I6749" s="103"/>
    </row>
    <row r="6750" spans="1:9" x14ac:dyDescent="0.3">
      <c r="A6750" t="s">
        <v>2450</v>
      </c>
      <c r="B6750" t="s">
        <v>51</v>
      </c>
      <c r="C6750" t="s">
        <v>1763</v>
      </c>
      <c r="D6750" t="s">
        <v>1764</v>
      </c>
      <c r="E6750" s="103">
        <v>0.72143520806047268</v>
      </c>
      <c r="F6750" s="103">
        <v>677974</v>
      </c>
      <c r="G6750" s="103">
        <v>8</v>
      </c>
      <c r="H6750" t="s">
        <v>1078</v>
      </c>
      <c r="I6750" s="103"/>
    </row>
    <row r="6751" spans="1:9" x14ac:dyDescent="0.3">
      <c r="A6751" t="s">
        <v>2451</v>
      </c>
      <c r="B6751" t="s">
        <v>51</v>
      </c>
      <c r="C6751" t="s">
        <v>1763</v>
      </c>
      <c r="D6751" t="s">
        <v>340</v>
      </c>
      <c r="E6751" s="103">
        <v>0.93918552200362793</v>
      </c>
      <c r="F6751" s="103">
        <v>677974</v>
      </c>
      <c r="G6751" s="103">
        <v>8</v>
      </c>
      <c r="H6751" t="s">
        <v>1078</v>
      </c>
      <c r="I6751" s="103"/>
    </row>
    <row r="6752" spans="1:9" x14ac:dyDescent="0.3">
      <c r="A6752" t="s">
        <v>2452</v>
      </c>
      <c r="B6752" t="s">
        <v>51</v>
      </c>
      <c r="C6752" t="s">
        <v>1763</v>
      </c>
      <c r="D6752" t="s">
        <v>777</v>
      </c>
      <c r="E6752" s="103">
        <v>2.481387482030923</v>
      </c>
      <c r="F6752" s="103">
        <v>677974</v>
      </c>
      <c r="G6752" s="103">
        <v>8</v>
      </c>
      <c r="H6752" t="s">
        <v>1078</v>
      </c>
      <c r="I6752" s="103"/>
    </row>
    <row r="6753" spans="1:9" x14ac:dyDescent="0.3">
      <c r="A6753" t="s">
        <v>2453</v>
      </c>
      <c r="B6753" t="s">
        <v>44</v>
      </c>
      <c r="C6753" t="s">
        <v>1763</v>
      </c>
      <c r="D6753" t="s">
        <v>777</v>
      </c>
      <c r="E6753" s="103">
        <v>9.1448934619911678E-5</v>
      </c>
      <c r="F6753" s="103">
        <v>677974</v>
      </c>
      <c r="G6753" s="103">
        <v>8</v>
      </c>
      <c r="H6753" t="s">
        <v>54</v>
      </c>
      <c r="I6753" s="103"/>
    </row>
    <row r="6754" spans="1:9" x14ac:dyDescent="0.3">
      <c r="A6754" t="s">
        <v>2454</v>
      </c>
      <c r="B6754" t="s">
        <v>45</v>
      </c>
      <c r="C6754" t="s">
        <v>1763</v>
      </c>
      <c r="D6754" t="s">
        <v>777</v>
      </c>
      <c r="E6754" s="103">
        <v>3.6445441567720242E-5</v>
      </c>
      <c r="F6754" s="103">
        <v>677974</v>
      </c>
      <c r="G6754" s="103">
        <v>8</v>
      </c>
      <c r="H6754" t="s">
        <v>54</v>
      </c>
      <c r="I6754" s="103"/>
    </row>
    <row r="6755" spans="1:9" x14ac:dyDescent="0.3">
      <c r="A6755" t="s">
        <v>2455</v>
      </c>
      <c r="B6755" t="s">
        <v>46</v>
      </c>
      <c r="C6755" t="s">
        <v>1763</v>
      </c>
      <c r="D6755" t="s">
        <v>777</v>
      </c>
      <c r="E6755" s="103">
        <v>1.452471999762361E-5</v>
      </c>
      <c r="F6755" s="103">
        <v>677974</v>
      </c>
      <c r="G6755" s="103">
        <v>8</v>
      </c>
      <c r="H6755" t="s">
        <v>54</v>
      </c>
      <c r="I6755" s="103"/>
    </row>
    <row r="6756" spans="1:9" x14ac:dyDescent="0.3">
      <c r="A6756" t="s">
        <v>2456</v>
      </c>
      <c r="B6756" t="s">
        <v>51</v>
      </c>
      <c r="C6756" t="s">
        <v>1763</v>
      </c>
      <c r="D6756" t="s">
        <v>776</v>
      </c>
      <c r="E6756" s="103">
        <v>6.2826198987478703</v>
      </c>
      <c r="F6756" s="103">
        <v>677974</v>
      </c>
      <c r="G6756" s="103">
        <v>8</v>
      </c>
      <c r="H6756" t="s">
        <v>1078</v>
      </c>
      <c r="I6756" s="103"/>
    </row>
    <row r="6757" spans="1:9" x14ac:dyDescent="0.3">
      <c r="A6757" t="s">
        <v>2457</v>
      </c>
      <c r="B6757" t="s">
        <v>44</v>
      </c>
      <c r="C6757" t="s">
        <v>1763</v>
      </c>
      <c r="D6757" t="s">
        <v>776</v>
      </c>
      <c r="E6757" s="103">
        <v>0</v>
      </c>
      <c r="F6757" s="103">
        <v>677974</v>
      </c>
      <c r="G6757" s="103">
        <v>8</v>
      </c>
      <c r="H6757" t="s">
        <v>54</v>
      </c>
      <c r="I6757" s="103"/>
    </row>
    <row r="6758" spans="1:9" x14ac:dyDescent="0.3">
      <c r="A6758" t="s">
        <v>2458</v>
      </c>
      <c r="B6758" t="s">
        <v>45</v>
      </c>
      <c r="C6758" t="s">
        <v>1763</v>
      </c>
      <c r="D6758" t="s">
        <v>776</v>
      </c>
      <c r="E6758" s="103">
        <v>0</v>
      </c>
      <c r="F6758" s="103">
        <v>677974</v>
      </c>
      <c r="G6758" s="103">
        <v>8</v>
      </c>
      <c r="H6758" t="s">
        <v>54</v>
      </c>
      <c r="I6758" s="103"/>
    </row>
    <row r="6759" spans="1:9" x14ac:dyDescent="0.3">
      <c r="A6759" t="s">
        <v>2459</v>
      </c>
      <c r="B6759" t="s">
        <v>46</v>
      </c>
      <c r="C6759" t="s">
        <v>1763</v>
      </c>
      <c r="D6759" t="s">
        <v>776</v>
      </c>
      <c r="E6759" s="103">
        <v>0</v>
      </c>
      <c r="F6759" s="103">
        <v>677974</v>
      </c>
      <c r="G6759" s="103">
        <v>8</v>
      </c>
      <c r="H6759" t="s">
        <v>54</v>
      </c>
      <c r="I6759" s="103"/>
    </row>
    <row r="6760" spans="1:9" x14ac:dyDescent="0.3">
      <c r="A6760" t="s">
        <v>2460</v>
      </c>
      <c r="B6760" t="s">
        <v>49</v>
      </c>
      <c r="C6760" t="s">
        <v>1764</v>
      </c>
      <c r="D6760" t="s">
        <v>54</v>
      </c>
      <c r="E6760" s="103">
        <v>1</v>
      </c>
      <c r="F6760" s="103">
        <v>677974</v>
      </c>
      <c r="G6760" s="103">
        <v>8</v>
      </c>
      <c r="H6760" t="s">
        <v>54</v>
      </c>
      <c r="I6760" s="103"/>
    </row>
    <row r="6761" spans="1:9" x14ac:dyDescent="0.3">
      <c r="A6761" t="s">
        <v>2461</v>
      </c>
      <c r="B6761" t="s">
        <v>50</v>
      </c>
      <c r="C6761" t="s">
        <v>1764</v>
      </c>
      <c r="D6761" t="s">
        <v>54</v>
      </c>
      <c r="E6761" s="103">
        <v>2130931.4349650661</v>
      </c>
      <c r="F6761" s="103">
        <v>677974</v>
      </c>
      <c r="G6761" s="103">
        <v>8</v>
      </c>
      <c r="H6761" t="s">
        <v>54</v>
      </c>
      <c r="I6761" s="103"/>
    </row>
    <row r="6762" spans="1:9" x14ac:dyDescent="0.3">
      <c r="A6762" t="s">
        <v>2462</v>
      </c>
      <c r="B6762" t="s">
        <v>51</v>
      </c>
      <c r="C6762" t="s">
        <v>1764</v>
      </c>
      <c r="D6762" t="s">
        <v>40</v>
      </c>
      <c r="E6762" s="103">
        <v>1.3585642017270583</v>
      </c>
      <c r="F6762" s="103">
        <v>677974</v>
      </c>
      <c r="G6762" s="103">
        <v>8</v>
      </c>
      <c r="H6762" t="s">
        <v>1078</v>
      </c>
      <c r="I6762" s="103"/>
    </row>
    <row r="6763" spans="1:9" x14ac:dyDescent="0.3">
      <c r="A6763" t="s">
        <v>7071</v>
      </c>
      <c r="B6763" t="s">
        <v>51</v>
      </c>
      <c r="C6763" t="s">
        <v>1764</v>
      </c>
      <c r="D6763" t="s">
        <v>5064</v>
      </c>
      <c r="E6763" s="103">
        <v>1.4158572530044544</v>
      </c>
      <c r="F6763" s="103">
        <v>677974</v>
      </c>
      <c r="G6763" s="103">
        <v>8</v>
      </c>
      <c r="H6763" t="s">
        <v>1078</v>
      </c>
      <c r="I6763" s="103"/>
    </row>
    <row r="6764" spans="1:9" x14ac:dyDescent="0.3">
      <c r="A6764" t="s">
        <v>7072</v>
      </c>
      <c r="B6764" t="s">
        <v>51</v>
      </c>
      <c r="C6764" t="s">
        <v>1764</v>
      </c>
      <c r="D6764" t="s">
        <v>5065</v>
      </c>
      <c r="E6764" s="103">
        <v>1.3585705351404116</v>
      </c>
      <c r="F6764" s="103">
        <v>677974</v>
      </c>
      <c r="G6764" s="103">
        <v>8</v>
      </c>
      <c r="H6764" t="s">
        <v>1078</v>
      </c>
      <c r="I6764" s="103"/>
    </row>
    <row r="6765" spans="1:9" x14ac:dyDescent="0.3">
      <c r="A6765" t="s">
        <v>7073</v>
      </c>
      <c r="B6765" t="s">
        <v>51</v>
      </c>
      <c r="C6765" t="s">
        <v>1764</v>
      </c>
      <c r="D6765" t="s">
        <v>5066</v>
      </c>
      <c r="E6765" s="103">
        <v>1.4098556168335394</v>
      </c>
      <c r="F6765" s="103">
        <v>677974</v>
      </c>
      <c r="G6765" s="103">
        <v>8</v>
      </c>
      <c r="H6765" t="s">
        <v>1078</v>
      </c>
      <c r="I6765" s="103"/>
    </row>
    <row r="6766" spans="1:9" x14ac:dyDescent="0.3">
      <c r="A6766" t="s">
        <v>2463</v>
      </c>
      <c r="B6766" t="s">
        <v>51</v>
      </c>
      <c r="C6766" t="s">
        <v>1764</v>
      </c>
      <c r="D6766" t="s">
        <v>42</v>
      </c>
      <c r="E6766" s="103">
        <v>1.4109775120775914</v>
      </c>
      <c r="F6766" s="103">
        <v>677974</v>
      </c>
      <c r="G6766" s="103">
        <v>8</v>
      </c>
      <c r="H6766" t="s">
        <v>1078</v>
      </c>
      <c r="I6766" s="103"/>
    </row>
    <row r="6767" spans="1:9" x14ac:dyDescent="0.3">
      <c r="A6767" t="s">
        <v>2464</v>
      </c>
      <c r="B6767" t="s">
        <v>51</v>
      </c>
      <c r="C6767" t="s">
        <v>1764</v>
      </c>
      <c r="D6767" t="s">
        <v>1763</v>
      </c>
      <c r="E6767" s="103">
        <v>1.4752941316165413</v>
      </c>
      <c r="F6767" s="103">
        <v>677974</v>
      </c>
      <c r="G6767" s="103">
        <v>8</v>
      </c>
      <c r="H6767" t="s">
        <v>1078</v>
      </c>
      <c r="I6767" s="103"/>
    </row>
    <row r="6768" spans="1:9" x14ac:dyDescent="0.3">
      <c r="A6768" t="s">
        <v>2465</v>
      </c>
      <c r="B6768" t="s">
        <v>51</v>
      </c>
      <c r="C6768" t="s">
        <v>1764</v>
      </c>
      <c r="D6768" t="s">
        <v>1764</v>
      </c>
      <c r="E6768" s="103">
        <v>1</v>
      </c>
      <c r="F6768" s="103">
        <v>677974</v>
      </c>
      <c r="G6768" s="103">
        <v>8</v>
      </c>
      <c r="H6768" t="s">
        <v>1078</v>
      </c>
      <c r="I6768" s="103"/>
    </row>
    <row r="6769" spans="1:9" x14ac:dyDescent="0.3">
      <c r="A6769" t="s">
        <v>2466</v>
      </c>
      <c r="B6769" t="s">
        <v>51</v>
      </c>
      <c r="C6769" t="s">
        <v>1764</v>
      </c>
      <c r="D6769" t="s">
        <v>340</v>
      </c>
      <c r="E6769" s="103">
        <v>1.3882356608488911</v>
      </c>
      <c r="F6769" s="103">
        <v>677974</v>
      </c>
      <c r="G6769" s="103">
        <v>8</v>
      </c>
      <c r="H6769" t="s">
        <v>1078</v>
      </c>
      <c r="I6769" s="103"/>
    </row>
    <row r="6770" spans="1:9" x14ac:dyDescent="0.3">
      <c r="A6770" t="s">
        <v>2467</v>
      </c>
      <c r="B6770" t="s">
        <v>51</v>
      </c>
      <c r="C6770" t="s">
        <v>1764</v>
      </c>
      <c r="D6770" t="s">
        <v>777</v>
      </c>
      <c r="E6770" s="103">
        <v>3.6212739272521088</v>
      </c>
      <c r="F6770" s="103">
        <v>677974</v>
      </c>
      <c r="G6770" s="103">
        <v>8</v>
      </c>
      <c r="H6770" t="s">
        <v>1078</v>
      </c>
      <c r="I6770" s="103"/>
    </row>
    <row r="6771" spans="1:9" x14ac:dyDescent="0.3">
      <c r="A6771" t="s">
        <v>2468</v>
      </c>
      <c r="B6771" t="s">
        <v>44</v>
      </c>
      <c r="C6771" t="s">
        <v>1764</v>
      </c>
      <c r="D6771" t="s">
        <v>777</v>
      </c>
      <c r="E6771" s="103">
        <v>9.1448934619911678E-5</v>
      </c>
      <c r="F6771" s="103">
        <v>677974</v>
      </c>
      <c r="G6771" s="103">
        <v>8</v>
      </c>
      <c r="H6771" t="s">
        <v>54</v>
      </c>
      <c r="I6771" s="103"/>
    </row>
    <row r="6772" spans="1:9" x14ac:dyDescent="0.3">
      <c r="A6772" t="s">
        <v>2469</v>
      </c>
      <c r="B6772" t="s">
        <v>45</v>
      </c>
      <c r="C6772" t="s">
        <v>1764</v>
      </c>
      <c r="D6772" t="s">
        <v>777</v>
      </c>
      <c r="E6772" s="103">
        <v>2.7081195585826588E-5</v>
      </c>
      <c r="F6772" s="103">
        <v>677974</v>
      </c>
      <c r="G6772" s="103">
        <v>8</v>
      </c>
      <c r="H6772" t="s">
        <v>54</v>
      </c>
      <c r="I6772" s="103"/>
    </row>
    <row r="6773" spans="1:9" x14ac:dyDescent="0.3">
      <c r="A6773" t="s">
        <v>2470</v>
      </c>
      <c r="B6773" t="s">
        <v>46</v>
      </c>
      <c r="C6773" t="s">
        <v>1764</v>
      </c>
      <c r="D6773" t="s">
        <v>777</v>
      </c>
      <c r="E6773" s="103">
        <v>8.0196792832501551E-6</v>
      </c>
      <c r="F6773" s="103">
        <v>677974</v>
      </c>
      <c r="G6773" s="103">
        <v>8</v>
      </c>
      <c r="H6773" t="s">
        <v>54</v>
      </c>
      <c r="I6773" s="103"/>
    </row>
    <row r="6774" spans="1:9" x14ac:dyDescent="0.3">
      <c r="A6774" t="s">
        <v>2471</v>
      </c>
      <c r="B6774" t="s">
        <v>51</v>
      </c>
      <c r="C6774" t="s">
        <v>1764</v>
      </c>
      <c r="D6774" t="s">
        <v>776</v>
      </c>
      <c r="E6774" s="103">
        <v>9.2141630484020975</v>
      </c>
      <c r="F6774" s="103">
        <v>677974</v>
      </c>
      <c r="G6774" s="103">
        <v>8</v>
      </c>
      <c r="H6774" t="s">
        <v>1078</v>
      </c>
      <c r="I6774" s="103"/>
    </row>
    <row r="6775" spans="1:9" x14ac:dyDescent="0.3">
      <c r="A6775" t="s">
        <v>2472</v>
      </c>
      <c r="B6775" t="s">
        <v>44</v>
      </c>
      <c r="C6775" t="s">
        <v>1764</v>
      </c>
      <c r="D6775" t="s">
        <v>776</v>
      </c>
      <c r="E6775" s="103">
        <v>0</v>
      </c>
      <c r="F6775" s="103">
        <v>677974</v>
      </c>
      <c r="G6775" s="103">
        <v>8</v>
      </c>
      <c r="H6775" t="s">
        <v>54</v>
      </c>
      <c r="I6775" s="103"/>
    </row>
    <row r="6776" spans="1:9" x14ac:dyDescent="0.3">
      <c r="A6776" t="s">
        <v>2473</v>
      </c>
      <c r="B6776" t="s">
        <v>45</v>
      </c>
      <c r="C6776" t="s">
        <v>1764</v>
      </c>
      <c r="D6776" t="s">
        <v>776</v>
      </c>
      <c r="E6776" s="103">
        <v>0</v>
      </c>
      <c r="F6776" s="103">
        <v>677974</v>
      </c>
      <c r="G6776" s="103">
        <v>8</v>
      </c>
      <c r="H6776" t="s">
        <v>54</v>
      </c>
      <c r="I6776" s="103"/>
    </row>
    <row r="6777" spans="1:9" x14ac:dyDescent="0.3">
      <c r="A6777" t="s">
        <v>2474</v>
      </c>
      <c r="B6777" t="s">
        <v>46</v>
      </c>
      <c r="C6777" t="s">
        <v>1764</v>
      </c>
      <c r="D6777" t="s">
        <v>776</v>
      </c>
      <c r="E6777" s="103">
        <v>0</v>
      </c>
      <c r="F6777" s="103">
        <v>677974</v>
      </c>
      <c r="G6777" s="103">
        <v>8</v>
      </c>
      <c r="H6777" t="s">
        <v>54</v>
      </c>
      <c r="I6777" s="103"/>
    </row>
    <row r="6778" spans="1:9" x14ac:dyDescent="0.3">
      <c r="A6778" t="s">
        <v>414</v>
      </c>
      <c r="B6778" t="s">
        <v>49</v>
      </c>
      <c r="C6778" t="s">
        <v>340</v>
      </c>
      <c r="D6778" t="s">
        <v>54</v>
      </c>
      <c r="E6778" s="103">
        <v>1</v>
      </c>
      <c r="F6778" s="103">
        <v>677974</v>
      </c>
      <c r="G6778" s="103">
        <v>8</v>
      </c>
      <c r="H6778" t="s">
        <v>54</v>
      </c>
      <c r="I6778" s="103"/>
    </row>
    <row r="6779" spans="1:9" x14ac:dyDescent="0.3">
      <c r="A6779" t="s">
        <v>415</v>
      </c>
      <c r="B6779" t="s">
        <v>50</v>
      </c>
      <c r="C6779" t="s">
        <v>340</v>
      </c>
      <c r="D6779" t="s">
        <v>54</v>
      </c>
      <c r="E6779" s="103">
        <v>1555034.4051525421</v>
      </c>
      <c r="F6779" s="103">
        <v>677974</v>
      </c>
      <c r="G6779" s="103">
        <v>8</v>
      </c>
      <c r="H6779" t="s">
        <v>54</v>
      </c>
      <c r="I6779" s="103"/>
    </row>
    <row r="6780" spans="1:9" x14ac:dyDescent="0.3">
      <c r="A6780" t="s">
        <v>1501</v>
      </c>
      <c r="B6780" t="s">
        <v>51</v>
      </c>
      <c r="C6780" t="s">
        <v>340</v>
      </c>
      <c r="D6780" t="s">
        <v>40</v>
      </c>
      <c r="E6780" s="103">
        <v>0.98937814612398234</v>
      </c>
      <c r="F6780" s="103">
        <v>677974</v>
      </c>
      <c r="G6780" s="103">
        <v>8</v>
      </c>
      <c r="H6780" t="s">
        <v>1078</v>
      </c>
      <c r="I6780" s="103"/>
    </row>
    <row r="6781" spans="1:9" x14ac:dyDescent="0.3">
      <c r="A6781" t="s">
        <v>7074</v>
      </c>
      <c r="B6781" t="s">
        <v>51</v>
      </c>
      <c r="C6781" t="s">
        <v>340</v>
      </c>
      <c r="D6781" t="s">
        <v>5064</v>
      </c>
      <c r="E6781" s="103">
        <v>1.0275005496649225</v>
      </c>
      <c r="F6781" s="103">
        <v>677974</v>
      </c>
      <c r="G6781" s="103">
        <v>8</v>
      </c>
      <c r="H6781" t="s">
        <v>1078</v>
      </c>
      <c r="I6781" s="103"/>
    </row>
    <row r="6782" spans="1:9" x14ac:dyDescent="0.3">
      <c r="A6782" t="s">
        <v>7075</v>
      </c>
      <c r="B6782" t="s">
        <v>51</v>
      </c>
      <c r="C6782" t="s">
        <v>340</v>
      </c>
      <c r="D6782" t="s">
        <v>5065</v>
      </c>
      <c r="E6782" s="103">
        <v>0.98957139561411223</v>
      </c>
      <c r="F6782" s="103">
        <v>677974</v>
      </c>
      <c r="G6782" s="103">
        <v>8</v>
      </c>
      <c r="H6782" t="s">
        <v>1078</v>
      </c>
      <c r="I6782" s="103"/>
    </row>
    <row r="6783" spans="1:9" x14ac:dyDescent="0.3">
      <c r="A6783" t="s">
        <v>7076</v>
      </c>
      <c r="B6783" t="s">
        <v>51</v>
      </c>
      <c r="C6783" t="s">
        <v>340</v>
      </c>
      <c r="D6783" t="s">
        <v>5066</v>
      </c>
      <c r="E6783" s="103">
        <v>1.0230082142856767</v>
      </c>
      <c r="F6783" s="103">
        <v>677974</v>
      </c>
      <c r="G6783" s="103">
        <v>8</v>
      </c>
      <c r="H6783" t="s">
        <v>1078</v>
      </c>
      <c r="I6783" s="103"/>
    </row>
    <row r="6784" spans="1:9" x14ac:dyDescent="0.3">
      <c r="A6784" t="s">
        <v>1502</v>
      </c>
      <c r="B6784" t="s">
        <v>51</v>
      </c>
      <c r="C6784" t="s">
        <v>340</v>
      </c>
      <c r="D6784" t="s">
        <v>42</v>
      </c>
      <c r="E6784" s="103">
        <v>1.0245251881638182</v>
      </c>
      <c r="F6784" s="103">
        <v>677974</v>
      </c>
      <c r="G6784" s="103">
        <v>8</v>
      </c>
      <c r="H6784" t="s">
        <v>1078</v>
      </c>
      <c r="I6784" s="103"/>
    </row>
    <row r="6785" spans="1:9" x14ac:dyDescent="0.3">
      <c r="A6785" t="s">
        <v>2475</v>
      </c>
      <c r="B6785" t="s">
        <v>51</v>
      </c>
      <c r="C6785" t="s">
        <v>340</v>
      </c>
      <c r="D6785" t="s">
        <v>1763</v>
      </c>
      <c r="E6785" s="103">
        <v>1.0760511525945211</v>
      </c>
      <c r="F6785" s="103">
        <v>677974</v>
      </c>
      <c r="G6785" s="103">
        <v>8</v>
      </c>
      <c r="H6785" t="s">
        <v>1078</v>
      </c>
      <c r="I6785" s="103"/>
    </row>
    <row r="6786" spans="1:9" x14ac:dyDescent="0.3">
      <c r="A6786" t="s">
        <v>2476</v>
      </c>
      <c r="B6786" t="s">
        <v>51</v>
      </c>
      <c r="C6786" t="s">
        <v>340</v>
      </c>
      <c r="D6786" t="s">
        <v>1764</v>
      </c>
      <c r="E6786" s="103">
        <v>0.77780799435902892</v>
      </c>
      <c r="F6786" s="103">
        <v>677974</v>
      </c>
      <c r="G6786" s="103">
        <v>8</v>
      </c>
      <c r="H6786" t="s">
        <v>1078</v>
      </c>
      <c r="I6786" s="103"/>
    </row>
    <row r="6787" spans="1:9" x14ac:dyDescent="0.3">
      <c r="A6787" t="s">
        <v>1503</v>
      </c>
      <c r="B6787" t="s">
        <v>51</v>
      </c>
      <c r="C6787" t="s">
        <v>340</v>
      </c>
      <c r="D6787" t="s">
        <v>340</v>
      </c>
      <c r="E6787" s="103">
        <v>1</v>
      </c>
      <c r="F6787" s="103">
        <v>677974</v>
      </c>
      <c r="G6787" s="103">
        <v>8</v>
      </c>
      <c r="H6787" t="s">
        <v>1078</v>
      </c>
      <c r="I6787" s="103"/>
    </row>
    <row r="6788" spans="1:9" x14ac:dyDescent="0.3">
      <c r="A6788" t="s">
        <v>1504</v>
      </c>
      <c r="B6788" t="s">
        <v>51</v>
      </c>
      <c r="C6788" t="s">
        <v>340</v>
      </c>
      <c r="D6788" t="s">
        <v>777</v>
      </c>
      <c r="E6788" s="103">
        <v>2.6583090872927913</v>
      </c>
      <c r="F6788" s="103">
        <v>677974</v>
      </c>
      <c r="G6788" s="103">
        <v>8</v>
      </c>
      <c r="H6788" t="s">
        <v>1078</v>
      </c>
      <c r="I6788" s="103"/>
    </row>
    <row r="6789" spans="1:9" x14ac:dyDescent="0.3">
      <c r="A6789" t="s">
        <v>681</v>
      </c>
      <c r="B6789" t="s">
        <v>44</v>
      </c>
      <c r="C6789" t="s">
        <v>340</v>
      </c>
      <c r="D6789" t="s">
        <v>777</v>
      </c>
      <c r="E6789" s="103">
        <v>0</v>
      </c>
      <c r="F6789" s="103">
        <v>677974</v>
      </c>
      <c r="G6789" s="103">
        <v>8</v>
      </c>
      <c r="H6789" t="s">
        <v>54</v>
      </c>
      <c r="I6789" s="103"/>
    </row>
    <row r="6790" spans="1:9" x14ac:dyDescent="0.3">
      <c r="A6790" t="s">
        <v>682</v>
      </c>
      <c r="B6790" t="s">
        <v>45</v>
      </c>
      <c r="C6790" t="s">
        <v>340</v>
      </c>
      <c r="D6790" t="s">
        <v>777</v>
      </c>
      <c r="E6790" s="103">
        <v>0</v>
      </c>
      <c r="F6790" s="103">
        <v>677974</v>
      </c>
      <c r="G6790" s="103">
        <v>8</v>
      </c>
      <c r="H6790" t="s">
        <v>54</v>
      </c>
      <c r="I6790" s="103"/>
    </row>
    <row r="6791" spans="1:9" x14ac:dyDescent="0.3">
      <c r="A6791" t="s">
        <v>683</v>
      </c>
      <c r="B6791" t="s">
        <v>46</v>
      </c>
      <c r="C6791" t="s">
        <v>340</v>
      </c>
      <c r="D6791" t="s">
        <v>777</v>
      </c>
      <c r="E6791" s="103">
        <v>0</v>
      </c>
      <c r="F6791" s="103">
        <v>677974</v>
      </c>
      <c r="G6791" s="103">
        <v>8</v>
      </c>
      <c r="H6791" t="s">
        <v>54</v>
      </c>
      <c r="I6791" s="103"/>
    </row>
    <row r="6792" spans="1:9" x14ac:dyDescent="0.3">
      <c r="A6792" t="s">
        <v>1505</v>
      </c>
      <c r="B6792" t="s">
        <v>51</v>
      </c>
      <c r="C6792" t="s">
        <v>340</v>
      </c>
      <c r="D6792" t="s">
        <v>776</v>
      </c>
      <c r="E6792" s="103">
        <v>6.7337132923879945</v>
      </c>
      <c r="F6792" s="103">
        <v>677974</v>
      </c>
      <c r="G6792" s="103">
        <v>8</v>
      </c>
      <c r="H6792" t="s">
        <v>1078</v>
      </c>
      <c r="I6792" s="103"/>
    </row>
    <row r="6793" spans="1:9" x14ac:dyDescent="0.3">
      <c r="A6793" t="s">
        <v>685</v>
      </c>
      <c r="B6793" t="s">
        <v>44</v>
      </c>
      <c r="C6793" t="s">
        <v>340</v>
      </c>
      <c r="D6793" t="s">
        <v>776</v>
      </c>
      <c r="E6793" s="103">
        <v>0</v>
      </c>
      <c r="F6793" s="103">
        <v>677974</v>
      </c>
      <c r="G6793" s="103">
        <v>8</v>
      </c>
      <c r="H6793" t="s">
        <v>54</v>
      </c>
      <c r="I6793" s="103"/>
    </row>
    <row r="6794" spans="1:9" x14ac:dyDescent="0.3">
      <c r="A6794" t="s">
        <v>686</v>
      </c>
      <c r="B6794" t="s">
        <v>45</v>
      </c>
      <c r="C6794" t="s">
        <v>340</v>
      </c>
      <c r="D6794" t="s">
        <v>776</v>
      </c>
      <c r="E6794" s="103">
        <v>0</v>
      </c>
      <c r="F6794" s="103">
        <v>677974</v>
      </c>
      <c r="G6794" s="103">
        <v>8</v>
      </c>
      <c r="H6794" t="s">
        <v>54</v>
      </c>
      <c r="I6794" s="103"/>
    </row>
    <row r="6795" spans="1:9" x14ac:dyDescent="0.3">
      <c r="A6795" t="s">
        <v>687</v>
      </c>
      <c r="B6795" t="s">
        <v>46</v>
      </c>
      <c r="C6795" t="s">
        <v>340</v>
      </c>
      <c r="D6795" t="s">
        <v>776</v>
      </c>
      <c r="E6795" s="103">
        <v>0</v>
      </c>
      <c r="F6795" s="103">
        <v>677974</v>
      </c>
      <c r="G6795" s="103">
        <v>8</v>
      </c>
      <c r="H6795" t="s">
        <v>54</v>
      </c>
      <c r="I6795" s="103"/>
    </row>
    <row r="6796" spans="1:9" x14ac:dyDescent="0.3">
      <c r="A6796" t="s">
        <v>8909</v>
      </c>
      <c r="B6796" t="s">
        <v>51</v>
      </c>
      <c r="C6796" t="s">
        <v>8750</v>
      </c>
      <c r="D6796" t="s">
        <v>40</v>
      </c>
      <c r="E6796" s="103">
        <v>3.6396693083842802E-2</v>
      </c>
      <c r="F6796" s="103">
        <v>677974</v>
      </c>
      <c r="G6796" s="103">
        <v>8</v>
      </c>
      <c r="H6796" t="s">
        <v>1078</v>
      </c>
      <c r="I6796" s="103"/>
    </row>
    <row r="6797" spans="1:9" x14ac:dyDescent="0.3">
      <c r="A6797" t="s">
        <v>8993</v>
      </c>
      <c r="B6797" t="s">
        <v>51</v>
      </c>
      <c r="C6797" t="s">
        <v>8750</v>
      </c>
      <c r="D6797" t="s">
        <v>5064</v>
      </c>
      <c r="E6797" s="103">
        <v>3.7693414283926703E-2</v>
      </c>
      <c r="F6797" s="103">
        <v>677974</v>
      </c>
      <c r="G6797" s="103">
        <v>8</v>
      </c>
      <c r="H6797" t="s">
        <v>1078</v>
      </c>
      <c r="I6797" s="103"/>
    </row>
    <row r="6798" spans="1:9" x14ac:dyDescent="0.3">
      <c r="A6798" t="s">
        <v>8994</v>
      </c>
      <c r="B6798" t="s">
        <v>51</v>
      </c>
      <c r="C6798" t="s">
        <v>8750</v>
      </c>
      <c r="D6798" t="s">
        <v>5065</v>
      </c>
      <c r="E6798" s="103">
        <v>3.6407953751666902E-2</v>
      </c>
      <c r="F6798" s="103">
        <v>677974</v>
      </c>
      <c r="G6798" s="103">
        <v>8</v>
      </c>
      <c r="H6798" t="s">
        <v>1078</v>
      </c>
      <c r="I6798" s="103"/>
    </row>
    <row r="6799" spans="1:9" x14ac:dyDescent="0.3">
      <c r="A6799" t="s">
        <v>8995</v>
      </c>
      <c r="B6799" t="s">
        <v>51</v>
      </c>
      <c r="C6799" t="s">
        <v>8750</v>
      </c>
      <c r="D6799" t="s">
        <v>5066</v>
      </c>
      <c r="E6799" s="103">
        <v>3.7610857339842388E-2</v>
      </c>
      <c r="F6799" s="103">
        <v>677974</v>
      </c>
      <c r="G6799" s="103">
        <v>8</v>
      </c>
      <c r="H6799" t="s">
        <v>1078</v>
      </c>
      <c r="I6799" s="103"/>
    </row>
    <row r="6800" spans="1:9" x14ac:dyDescent="0.3">
      <c r="A6800" t="s">
        <v>8910</v>
      </c>
      <c r="B6800" t="s">
        <v>51</v>
      </c>
      <c r="C6800" t="s">
        <v>8750</v>
      </c>
      <c r="D6800" t="s">
        <v>42</v>
      </c>
      <c r="E6800" s="103">
        <v>3.7593361523309651E-2</v>
      </c>
      <c r="F6800" s="103">
        <v>677974</v>
      </c>
      <c r="G6800" s="103">
        <v>8</v>
      </c>
      <c r="H6800" t="s">
        <v>1078</v>
      </c>
      <c r="I6800" s="103"/>
    </row>
    <row r="6801" spans="1:9" x14ac:dyDescent="0.3">
      <c r="A6801" t="s">
        <v>8911</v>
      </c>
      <c r="B6801" t="s">
        <v>51</v>
      </c>
      <c r="C6801" t="s">
        <v>8750</v>
      </c>
      <c r="D6801" t="s">
        <v>1763</v>
      </c>
      <c r="E6801" s="103">
        <v>4.010666693585678E-2</v>
      </c>
      <c r="F6801" s="103">
        <v>677974</v>
      </c>
      <c r="G6801" s="103">
        <v>8</v>
      </c>
      <c r="H6801" t="s">
        <v>1078</v>
      </c>
      <c r="I6801" s="103"/>
    </row>
    <row r="6802" spans="1:9" x14ac:dyDescent="0.3">
      <c r="A6802" t="s">
        <v>8912</v>
      </c>
      <c r="B6802" t="s">
        <v>51</v>
      </c>
      <c r="C6802" t="s">
        <v>8750</v>
      </c>
      <c r="D6802" t="s">
        <v>1764</v>
      </c>
      <c r="E6802" s="103">
        <v>2.9462286444994917E-2</v>
      </c>
      <c r="F6802" s="103">
        <v>677974</v>
      </c>
      <c r="G6802" s="103">
        <v>8</v>
      </c>
      <c r="H6802" t="s">
        <v>1078</v>
      </c>
      <c r="I6802" s="103"/>
    </row>
    <row r="6803" spans="1:9" x14ac:dyDescent="0.3">
      <c r="A6803" t="s">
        <v>8913</v>
      </c>
      <c r="B6803" t="s">
        <v>51</v>
      </c>
      <c r="C6803" t="s">
        <v>8750</v>
      </c>
      <c r="D6803" t="s">
        <v>340</v>
      </c>
      <c r="E6803" s="103">
        <v>3.684802507684351E-2</v>
      </c>
      <c r="F6803" s="103">
        <v>677974</v>
      </c>
      <c r="G6803" s="103">
        <v>8</v>
      </c>
      <c r="H6803" t="s">
        <v>1078</v>
      </c>
      <c r="I6803" s="103"/>
    </row>
    <row r="6804" spans="1:9" x14ac:dyDescent="0.3">
      <c r="A6804" t="s">
        <v>8914</v>
      </c>
      <c r="B6804" t="s">
        <v>51</v>
      </c>
      <c r="C6804" t="s">
        <v>8750</v>
      </c>
      <c r="D6804" t="s">
        <v>777</v>
      </c>
      <c r="E6804" s="103">
        <v>9.7813564547562695E-2</v>
      </c>
      <c r="F6804" s="103">
        <v>677974</v>
      </c>
      <c r="G6804" s="103">
        <v>8</v>
      </c>
      <c r="H6804" t="s">
        <v>1078</v>
      </c>
      <c r="I6804" s="103"/>
    </row>
    <row r="6805" spans="1:9" x14ac:dyDescent="0.3">
      <c r="A6805" t="s">
        <v>8915</v>
      </c>
      <c r="B6805" t="s">
        <v>51</v>
      </c>
      <c r="C6805" t="s">
        <v>8750</v>
      </c>
      <c r="D6805" t="s">
        <v>776</v>
      </c>
      <c r="E6805" s="103">
        <v>0.24723072571682009</v>
      </c>
      <c r="F6805" s="103">
        <v>677974</v>
      </c>
      <c r="G6805" s="103">
        <v>8</v>
      </c>
      <c r="H6805" t="s">
        <v>1078</v>
      </c>
      <c r="I6805" s="103"/>
    </row>
    <row r="6806" spans="1:9" x14ac:dyDescent="0.3">
      <c r="A6806" t="s">
        <v>9207</v>
      </c>
      <c r="B6806" t="s">
        <v>47</v>
      </c>
      <c r="C6806" t="s">
        <v>9007</v>
      </c>
      <c r="D6806" t="s">
        <v>54</v>
      </c>
      <c r="E6806" s="103">
        <v>660813</v>
      </c>
      <c r="F6806" s="103">
        <v>677974</v>
      </c>
      <c r="G6806" s="103">
        <v>8</v>
      </c>
      <c r="H6806" t="s">
        <v>54</v>
      </c>
      <c r="I6806" s="103"/>
    </row>
    <row r="6807" spans="1:9" x14ac:dyDescent="0.3">
      <c r="A6807" t="s">
        <v>9208</v>
      </c>
      <c r="B6807" t="s">
        <v>48</v>
      </c>
      <c r="C6807" t="s">
        <v>9007</v>
      </c>
      <c r="D6807" t="s">
        <v>54</v>
      </c>
      <c r="E6807" s="103">
        <v>10761829088.700565</v>
      </c>
      <c r="F6807" s="103">
        <v>677974</v>
      </c>
      <c r="G6807" s="103">
        <v>8</v>
      </c>
      <c r="H6807" t="s">
        <v>54</v>
      </c>
      <c r="I6807" s="103"/>
    </row>
    <row r="6808" spans="1:9" x14ac:dyDescent="0.3">
      <c r="A6808" t="s">
        <v>9209</v>
      </c>
      <c r="B6808" t="s">
        <v>49</v>
      </c>
      <c r="C6808" t="s">
        <v>9007</v>
      </c>
      <c r="D6808" t="s">
        <v>54</v>
      </c>
      <c r="E6808" s="103">
        <v>0.97468781988689834</v>
      </c>
      <c r="F6808" s="103">
        <v>677974</v>
      </c>
      <c r="G6808" s="103">
        <v>8</v>
      </c>
      <c r="H6808" t="s">
        <v>54</v>
      </c>
      <c r="I6808" s="103"/>
    </row>
    <row r="6809" spans="1:9" x14ac:dyDescent="0.3">
      <c r="A6809" t="s">
        <v>9210</v>
      </c>
      <c r="B6809" t="s">
        <v>50</v>
      </c>
      <c r="C6809" t="s">
        <v>9007</v>
      </c>
      <c r="D6809" t="s">
        <v>54</v>
      </c>
      <c r="E6809" s="103">
        <v>15873.512979407124</v>
      </c>
      <c r="F6809" s="103">
        <v>677974</v>
      </c>
      <c r="G6809" s="103">
        <v>8</v>
      </c>
      <c r="H6809" t="s">
        <v>54</v>
      </c>
      <c r="I6809" s="103"/>
    </row>
    <row r="6810" spans="1:9" x14ac:dyDescent="0.3">
      <c r="A6810" t="s">
        <v>9211</v>
      </c>
      <c r="B6810" t="s">
        <v>51</v>
      </c>
      <c r="C6810" t="s">
        <v>9007</v>
      </c>
      <c r="D6810" t="s">
        <v>40</v>
      </c>
      <c r="E6810" s="103">
        <v>1.0268813699701862E-2</v>
      </c>
      <c r="F6810" s="103">
        <v>677974</v>
      </c>
      <c r="G6810" s="103">
        <v>8</v>
      </c>
      <c r="H6810" t="s">
        <v>1078</v>
      </c>
      <c r="I6810" s="103"/>
    </row>
    <row r="6811" spans="1:9" x14ac:dyDescent="0.3">
      <c r="A6811" t="s">
        <v>9212</v>
      </c>
      <c r="B6811" t="s">
        <v>51</v>
      </c>
      <c r="C6811" t="s">
        <v>9007</v>
      </c>
      <c r="D6811" t="s">
        <v>5064</v>
      </c>
      <c r="E6811" s="103">
        <v>1.0610297036678104E-2</v>
      </c>
      <c r="F6811" s="103">
        <v>677974</v>
      </c>
      <c r="G6811" s="103">
        <v>8</v>
      </c>
      <c r="H6811" t="s">
        <v>1078</v>
      </c>
      <c r="I6811" s="103"/>
    </row>
    <row r="6812" spans="1:9" x14ac:dyDescent="0.3">
      <c r="A6812" t="s">
        <v>9213</v>
      </c>
      <c r="B6812" t="s">
        <v>51</v>
      </c>
      <c r="C6812" t="s">
        <v>9007</v>
      </c>
      <c r="D6812" t="s">
        <v>5065</v>
      </c>
      <c r="E6812" s="103">
        <v>1.0269537654822436E-2</v>
      </c>
      <c r="F6812" s="103">
        <v>677974</v>
      </c>
      <c r="G6812" s="103">
        <v>8</v>
      </c>
      <c r="H6812" t="s">
        <v>1078</v>
      </c>
      <c r="I6812" s="103"/>
    </row>
    <row r="6813" spans="1:9" x14ac:dyDescent="0.3">
      <c r="A6813" t="s">
        <v>9214</v>
      </c>
      <c r="B6813" t="s">
        <v>51</v>
      </c>
      <c r="C6813" t="s">
        <v>9007</v>
      </c>
      <c r="D6813" t="s">
        <v>5066</v>
      </c>
      <c r="E6813" s="103">
        <v>1.05896238582396E-2</v>
      </c>
      <c r="F6813" s="103">
        <v>677974</v>
      </c>
      <c r="G6813" s="103">
        <v>8</v>
      </c>
      <c r="H6813" t="s">
        <v>1078</v>
      </c>
      <c r="I6813" s="103"/>
    </row>
    <row r="6814" spans="1:9" x14ac:dyDescent="0.3">
      <c r="A6814" t="s">
        <v>9215</v>
      </c>
      <c r="B6814" t="s">
        <v>51</v>
      </c>
      <c r="C6814" t="s">
        <v>9007</v>
      </c>
      <c r="D6814" t="s">
        <v>42</v>
      </c>
      <c r="E6814" s="103">
        <v>1.0583629302370161E-2</v>
      </c>
      <c r="F6814" s="103">
        <v>677974</v>
      </c>
      <c r="G6814" s="103">
        <v>8</v>
      </c>
      <c r="H6814" t="s">
        <v>1078</v>
      </c>
      <c r="I6814" s="103"/>
    </row>
    <row r="6815" spans="1:9" x14ac:dyDescent="0.3">
      <c r="A6815" t="s">
        <v>9216</v>
      </c>
      <c r="B6815" t="s">
        <v>51</v>
      </c>
      <c r="C6815" t="s">
        <v>9007</v>
      </c>
      <c r="D6815" t="s">
        <v>1763</v>
      </c>
      <c r="E6815" s="103">
        <v>1.135090114206542E-2</v>
      </c>
      <c r="F6815" s="103">
        <v>677974</v>
      </c>
      <c r="G6815" s="103">
        <v>8</v>
      </c>
      <c r="H6815" t="s">
        <v>1078</v>
      </c>
      <c r="I6815" s="103"/>
    </row>
    <row r="6816" spans="1:9" x14ac:dyDescent="0.3">
      <c r="A6816" t="s">
        <v>9217</v>
      </c>
      <c r="B6816" t="s">
        <v>51</v>
      </c>
      <c r="C6816" t="s">
        <v>9007</v>
      </c>
      <c r="D6816" t="s">
        <v>1764</v>
      </c>
      <c r="E6816" s="103">
        <v>8.2937365486439821E-3</v>
      </c>
      <c r="F6816" s="103">
        <v>677974</v>
      </c>
      <c r="G6816" s="103">
        <v>8</v>
      </c>
      <c r="H6816" t="s">
        <v>1078</v>
      </c>
      <c r="I6816" s="103"/>
    </row>
    <row r="6817" spans="1:9" x14ac:dyDescent="0.3">
      <c r="A6817" t="s">
        <v>9218</v>
      </c>
      <c r="B6817" t="s">
        <v>51</v>
      </c>
      <c r="C6817" t="s">
        <v>9007</v>
      </c>
      <c r="D6817" t="s">
        <v>340</v>
      </c>
      <c r="E6817" s="103">
        <v>1.0357697231294647E-2</v>
      </c>
      <c r="F6817" s="103">
        <v>677974</v>
      </c>
      <c r="G6817" s="103">
        <v>8</v>
      </c>
      <c r="H6817" t="s">
        <v>1078</v>
      </c>
      <c r="I6817" s="103"/>
    </row>
    <row r="6818" spans="1:9" x14ac:dyDescent="0.3">
      <c r="A6818" t="s">
        <v>9219</v>
      </c>
      <c r="B6818" t="s">
        <v>51</v>
      </c>
      <c r="C6818" t="s">
        <v>9007</v>
      </c>
      <c r="D6818" t="s">
        <v>777</v>
      </c>
      <c r="E6818" s="103">
        <v>2.7837417658613941E-2</v>
      </c>
      <c r="F6818" s="103">
        <v>677974</v>
      </c>
      <c r="G6818" s="103">
        <v>8</v>
      </c>
      <c r="H6818" t="s">
        <v>1078</v>
      </c>
      <c r="I6818" s="103"/>
    </row>
    <row r="6819" spans="1:9" x14ac:dyDescent="0.3">
      <c r="A6819" t="s">
        <v>9220</v>
      </c>
      <c r="B6819" t="s">
        <v>51</v>
      </c>
      <c r="C6819" t="s">
        <v>9007</v>
      </c>
      <c r="D6819" t="s">
        <v>776</v>
      </c>
      <c r="E6819" s="103">
        <v>7.0519846357069246E-2</v>
      </c>
      <c r="F6819" s="103">
        <v>677974</v>
      </c>
      <c r="G6819" s="103">
        <v>8</v>
      </c>
      <c r="H6819" t="s">
        <v>1078</v>
      </c>
      <c r="I6819" s="103"/>
    </row>
    <row r="6820" spans="1:9" x14ac:dyDescent="0.3">
      <c r="A6820" t="s">
        <v>382</v>
      </c>
      <c r="B6820" t="s">
        <v>47</v>
      </c>
      <c r="C6820" t="s">
        <v>353</v>
      </c>
      <c r="D6820" t="s">
        <v>54</v>
      </c>
      <c r="E6820" s="103">
        <v>351468</v>
      </c>
      <c r="F6820" s="103">
        <v>677974</v>
      </c>
      <c r="G6820" s="103">
        <v>8</v>
      </c>
      <c r="H6820" t="s">
        <v>54</v>
      </c>
      <c r="I6820" s="103"/>
    </row>
    <row r="6821" spans="1:9" x14ac:dyDescent="0.3">
      <c r="A6821" t="s">
        <v>383</v>
      </c>
      <c r="B6821" t="s">
        <v>48</v>
      </c>
      <c r="C6821" t="s">
        <v>353</v>
      </c>
      <c r="D6821" t="s">
        <v>54</v>
      </c>
      <c r="E6821" s="103">
        <v>34960826318.694344</v>
      </c>
      <c r="F6821" s="103">
        <v>677974</v>
      </c>
      <c r="G6821" s="103">
        <v>8</v>
      </c>
      <c r="H6821" t="s">
        <v>54</v>
      </c>
      <c r="I6821" s="103"/>
    </row>
    <row r="6822" spans="1:9" x14ac:dyDescent="0.3">
      <c r="A6822" t="s">
        <v>384</v>
      </c>
      <c r="B6822" t="s">
        <v>49</v>
      </c>
      <c r="C6822" t="s">
        <v>353</v>
      </c>
      <c r="D6822" t="s">
        <v>54</v>
      </c>
      <c r="E6822" s="103">
        <v>0.51840926053211478</v>
      </c>
      <c r="F6822" s="103">
        <v>677974</v>
      </c>
      <c r="G6822" s="103">
        <v>8</v>
      </c>
      <c r="H6822" t="s">
        <v>54</v>
      </c>
      <c r="I6822" s="103"/>
    </row>
    <row r="6823" spans="1:9" x14ac:dyDescent="0.3">
      <c r="A6823" t="s">
        <v>385</v>
      </c>
      <c r="B6823" t="s">
        <v>50</v>
      </c>
      <c r="C6823" t="s">
        <v>353</v>
      </c>
      <c r="D6823" t="s">
        <v>54</v>
      </c>
      <c r="E6823" s="103">
        <v>51566.61806897365</v>
      </c>
      <c r="F6823" s="103">
        <v>677974</v>
      </c>
      <c r="G6823" s="103">
        <v>8</v>
      </c>
      <c r="H6823" t="s">
        <v>54</v>
      </c>
      <c r="I6823" s="103"/>
    </row>
    <row r="6824" spans="1:9" x14ac:dyDescent="0.3">
      <c r="A6824" t="s">
        <v>1506</v>
      </c>
      <c r="B6824" t="s">
        <v>51</v>
      </c>
      <c r="C6824" t="s">
        <v>353</v>
      </c>
      <c r="D6824" t="s">
        <v>40</v>
      </c>
      <c r="E6824" s="103">
        <v>6.3517249134946774E-2</v>
      </c>
      <c r="F6824" s="103">
        <v>677974</v>
      </c>
      <c r="G6824" s="103">
        <v>8</v>
      </c>
      <c r="H6824" t="s">
        <v>1078</v>
      </c>
      <c r="I6824" s="103"/>
    </row>
    <row r="6825" spans="1:9" x14ac:dyDescent="0.3">
      <c r="A6825" t="s">
        <v>7077</v>
      </c>
      <c r="B6825" t="s">
        <v>51</v>
      </c>
      <c r="C6825" t="s">
        <v>353</v>
      </c>
      <c r="D6825" t="s">
        <v>5064</v>
      </c>
      <c r="E6825" s="103">
        <v>6.9437488830940891E-2</v>
      </c>
      <c r="F6825" s="103">
        <v>677974</v>
      </c>
      <c r="G6825" s="103">
        <v>8</v>
      </c>
      <c r="H6825" t="s">
        <v>1078</v>
      </c>
      <c r="I6825" s="103"/>
    </row>
    <row r="6826" spans="1:9" x14ac:dyDescent="0.3">
      <c r="A6826" t="s">
        <v>7078</v>
      </c>
      <c r="B6826" t="s">
        <v>51</v>
      </c>
      <c r="C6826" t="s">
        <v>353</v>
      </c>
      <c r="D6826" t="s">
        <v>5065</v>
      </c>
      <c r="E6826" s="103">
        <v>6.3517249134946774E-2</v>
      </c>
      <c r="F6826" s="103">
        <v>677974</v>
      </c>
      <c r="G6826" s="103">
        <v>8</v>
      </c>
      <c r="H6826" t="s">
        <v>1078</v>
      </c>
      <c r="I6826" s="103"/>
    </row>
    <row r="6827" spans="1:9" x14ac:dyDescent="0.3">
      <c r="A6827" t="s">
        <v>7079</v>
      </c>
      <c r="B6827" t="s">
        <v>51</v>
      </c>
      <c r="C6827" t="s">
        <v>353</v>
      </c>
      <c r="D6827" t="s">
        <v>5066</v>
      </c>
      <c r="E6827" s="103">
        <v>6.9251289464104054E-2</v>
      </c>
      <c r="F6827" s="103">
        <v>677974</v>
      </c>
      <c r="G6827" s="103">
        <v>8</v>
      </c>
      <c r="H6827" t="s">
        <v>1078</v>
      </c>
      <c r="I6827" s="103"/>
    </row>
    <row r="6828" spans="1:9" x14ac:dyDescent="0.3">
      <c r="A6828" t="s">
        <v>1507</v>
      </c>
      <c r="B6828" t="s">
        <v>51</v>
      </c>
      <c r="C6828" t="s">
        <v>353</v>
      </c>
      <c r="D6828" t="s">
        <v>42</v>
      </c>
      <c r="E6828" s="103">
        <v>6.9140856496084729E-2</v>
      </c>
      <c r="F6828" s="103">
        <v>677974</v>
      </c>
      <c r="G6828" s="103">
        <v>8</v>
      </c>
      <c r="H6828" t="s">
        <v>1078</v>
      </c>
      <c r="I6828" s="103"/>
    </row>
    <row r="6829" spans="1:9" x14ac:dyDescent="0.3">
      <c r="A6829" t="s">
        <v>2477</v>
      </c>
      <c r="B6829" t="s">
        <v>51</v>
      </c>
      <c r="C6829" t="s">
        <v>353</v>
      </c>
      <c r="D6829" t="s">
        <v>1763</v>
      </c>
      <c r="E6829" s="103">
        <v>7.2256518153326038E-2</v>
      </c>
      <c r="F6829" s="103">
        <v>677974</v>
      </c>
      <c r="G6829" s="103">
        <v>8</v>
      </c>
      <c r="H6829" t="s">
        <v>1078</v>
      </c>
      <c r="I6829" s="103"/>
    </row>
    <row r="6830" spans="1:9" x14ac:dyDescent="0.3">
      <c r="A6830" t="s">
        <v>2478</v>
      </c>
      <c r="B6830" t="s">
        <v>51</v>
      </c>
      <c r="C6830" t="s">
        <v>353</v>
      </c>
      <c r="D6830" t="s">
        <v>1764</v>
      </c>
      <c r="E6830" s="103">
        <v>4.7685239884707284E-2</v>
      </c>
      <c r="F6830" s="103">
        <v>677974</v>
      </c>
      <c r="G6830" s="103">
        <v>8</v>
      </c>
      <c r="H6830" t="s">
        <v>1078</v>
      </c>
      <c r="I6830" s="103"/>
    </row>
    <row r="6831" spans="1:9" x14ac:dyDescent="0.3">
      <c r="A6831" t="s">
        <v>1508</v>
      </c>
      <c r="B6831" t="s">
        <v>51</v>
      </c>
      <c r="C6831" t="s">
        <v>353</v>
      </c>
      <c r="D6831" t="s">
        <v>340</v>
      </c>
      <c r="E6831" s="103">
        <v>6.8505523879417288E-2</v>
      </c>
      <c r="F6831" s="103">
        <v>677974</v>
      </c>
      <c r="G6831" s="103">
        <v>8</v>
      </c>
      <c r="H6831" t="s">
        <v>1078</v>
      </c>
      <c r="I6831" s="103"/>
    </row>
    <row r="6832" spans="1:9" x14ac:dyDescent="0.3">
      <c r="A6832" t="s">
        <v>1509</v>
      </c>
      <c r="B6832" t="s">
        <v>51</v>
      </c>
      <c r="C6832" t="s">
        <v>353</v>
      </c>
      <c r="D6832" t="s">
        <v>777</v>
      </c>
      <c r="E6832" s="103">
        <v>0.16881148675030247</v>
      </c>
      <c r="F6832" s="103">
        <v>677974</v>
      </c>
      <c r="G6832" s="103">
        <v>8</v>
      </c>
      <c r="H6832" t="s">
        <v>1078</v>
      </c>
      <c r="I6832" s="103"/>
    </row>
    <row r="6833" spans="1:9" x14ac:dyDescent="0.3">
      <c r="A6833" t="s">
        <v>1510</v>
      </c>
      <c r="B6833" t="s">
        <v>51</v>
      </c>
      <c r="C6833" t="s">
        <v>353</v>
      </c>
      <c r="D6833" t="s">
        <v>776</v>
      </c>
      <c r="E6833" s="103">
        <v>0.4299715446066853</v>
      </c>
      <c r="F6833" s="103">
        <v>677974</v>
      </c>
      <c r="G6833" s="103">
        <v>8</v>
      </c>
      <c r="H6833" t="s">
        <v>1078</v>
      </c>
      <c r="I6833" s="103"/>
    </row>
    <row r="6834" spans="1:9" x14ac:dyDescent="0.3">
      <c r="A6834" t="s">
        <v>4775</v>
      </c>
      <c r="B6834" t="s">
        <v>47</v>
      </c>
      <c r="C6834" t="s">
        <v>4351</v>
      </c>
      <c r="D6834" t="s">
        <v>54</v>
      </c>
      <c r="E6834" s="103">
        <v>122289</v>
      </c>
      <c r="F6834" s="103">
        <v>677974</v>
      </c>
      <c r="G6834" s="103">
        <v>8</v>
      </c>
      <c r="H6834" t="s">
        <v>54</v>
      </c>
      <c r="I6834" s="103"/>
    </row>
    <row r="6835" spans="1:9" x14ac:dyDescent="0.3">
      <c r="A6835" t="s">
        <v>4776</v>
      </c>
      <c r="B6835" t="s">
        <v>48</v>
      </c>
      <c r="C6835" t="s">
        <v>4351</v>
      </c>
      <c r="D6835" t="s">
        <v>54</v>
      </c>
      <c r="E6835" s="103">
        <v>2341928652.2584291</v>
      </c>
      <c r="F6835" s="103">
        <v>677974</v>
      </c>
      <c r="G6835" s="103">
        <v>8</v>
      </c>
      <c r="H6835" t="s">
        <v>54</v>
      </c>
      <c r="I6835" s="103"/>
    </row>
    <row r="6836" spans="1:9" x14ac:dyDescent="0.3">
      <c r="A6836" t="s">
        <v>4777</v>
      </c>
      <c r="B6836" t="s">
        <v>49</v>
      </c>
      <c r="C6836" t="s">
        <v>4351</v>
      </c>
      <c r="D6836" t="s">
        <v>54</v>
      </c>
      <c r="E6836" s="103">
        <v>0.18037417364087707</v>
      </c>
      <c r="F6836" s="103">
        <v>677974</v>
      </c>
      <c r="G6836" s="103">
        <v>8</v>
      </c>
      <c r="H6836" t="s">
        <v>54</v>
      </c>
      <c r="I6836" s="103"/>
    </row>
    <row r="6837" spans="1:9" x14ac:dyDescent="0.3">
      <c r="A6837" t="s">
        <v>4778</v>
      </c>
      <c r="B6837" t="s">
        <v>50</v>
      </c>
      <c r="C6837" t="s">
        <v>4351</v>
      </c>
      <c r="D6837" t="s">
        <v>54</v>
      </c>
      <c r="E6837" s="103">
        <v>3454.3045194335314</v>
      </c>
      <c r="F6837" s="103">
        <v>677974</v>
      </c>
      <c r="G6837" s="103">
        <v>8</v>
      </c>
      <c r="H6837" t="s">
        <v>54</v>
      </c>
      <c r="I6837" s="103"/>
    </row>
    <row r="6838" spans="1:9" x14ac:dyDescent="0.3">
      <c r="A6838" t="s">
        <v>4779</v>
      </c>
      <c r="B6838" t="s">
        <v>51</v>
      </c>
      <c r="C6838" t="s">
        <v>4351</v>
      </c>
      <c r="D6838" t="s">
        <v>40</v>
      </c>
      <c r="E6838" s="103">
        <v>1.2093569803387742E-2</v>
      </c>
      <c r="F6838" s="103">
        <v>677974</v>
      </c>
      <c r="G6838" s="103">
        <v>8</v>
      </c>
      <c r="H6838" t="s">
        <v>1078</v>
      </c>
      <c r="I6838" s="103"/>
    </row>
    <row r="6839" spans="1:9" x14ac:dyDescent="0.3">
      <c r="A6839" t="s">
        <v>6966</v>
      </c>
      <c r="B6839" t="s">
        <v>51</v>
      </c>
      <c r="C6839" t="s">
        <v>4351</v>
      </c>
      <c r="D6839" t="s">
        <v>5064</v>
      </c>
      <c r="E6839" s="103">
        <v>1.2653000453536935E-2</v>
      </c>
      <c r="F6839" s="103">
        <v>677974</v>
      </c>
      <c r="G6839" s="103">
        <v>8</v>
      </c>
      <c r="H6839" t="s">
        <v>1078</v>
      </c>
      <c r="I6839" s="103"/>
    </row>
    <row r="6840" spans="1:9" x14ac:dyDescent="0.3">
      <c r="A6840" t="s">
        <v>6967</v>
      </c>
      <c r="B6840" t="s">
        <v>51</v>
      </c>
      <c r="C6840" t="s">
        <v>4351</v>
      </c>
      <c r="D6840" t="s">
        <v>5065</v>
      </c>
      <c r="E6840" s="103">
        <v>1.2116080023885579E-2</v>
      </c>
      <c r="F6840" s="103">
        <v>677974</v>
      </c>
      <c r="G6840" s="103">
        <v>8</v>
      </c>
      <c r="H6840" t="s">
        <v>1078</v>
      </c>
      <c r="I6840" s="103"/>
    </row>
    <row r="6841" spans="1:9" x14ac:dyDescent="0.3">
      <c r="A6841" t="s">
        <v>6968</v>
      </c>
      <c r="B6841" t="s">
        <v>51</v>
      </c>
      <c r="C6841" t="s">
        <v>4351</v>
      </c>
      <c r="D6841" t="s">
        <v>5066</v>
      </c>
      <c r="E6841" s="103">
        <v>1.2207702520260783E-2</v>
      </c>
      <c r="F6841" s="103">
        <v>677974</v>
      </c>
      <c r="G6841" s="103">
        <v>8</v>
      </c>
      <c r="H6841" t="s">
        <v>1078</v>
      </c>
      <c r="I6841" s="103"/>
    </row>
    <row r="6842" spans="1:9" x14ac:dyDescent="0.3">
      <c r="A6842" t="s">
        <v>4780</v>
      </c>
      <c r="B6842" t="s">
        <v>51</v>
      </c>
      <c r="C6842" t="s">
        <v>4351</v>
      </c>
      <c r="D6842" t="s">
        <v>42</v>
      </c>
      <c r="E6842" s="103">
        <v>1.2610315111851443E-2</v>
      </c>
      <c r="F6842" s="103">
        <v>677974</v>
      </c>
      <c r="G6842" s="103">
        <v>8</v>
      </c>
      <c r="H6842" t="s">
        <v>1078</v>
      </c>
      <c r="I6842" s="103"/>
    </row>
    <row r="6843" spans="1:9" x14ac:dyDescent="0.3">
      <c r="A6843" t="s">
        <v>4781</v>
      </c>
      <c r="B6843" t="s">
        <v>51</v>
      </c>
      <c r="C6843" t="s">
        <v>4351</v>
      </c>
      <c r="D6843" t="s">
        <v>1763</v>
      </c>
      <c r="E6843" s="103">
        <v>1.347184189354852E-2</v>
      </c>
      <c r="F6843" s="103">
        <v>677974</v>
      </c>
      <c r="G6843" s="103">
        <v>8</v>
      </c>
      <c r="H6843" t="s">
        <v>1078</v>
      </c>
      <c r="I6843" s="103"/>
    </row>
    <row r="6844" spans="1:9" x14ac:dyDescent="0.3">
      <c r="A6844" t="s">
        <v>4782</v>
      </c>
      <c r="B6844" t="s">
        <v>51</v>
      </c>
      <c r="C6844" t="s">
        <v>4351</v>
      </c>
      <c r="D6844" t="s">
        <v>1764</v>
      </c>
      <c r="E6844" s="103">
        <v>1.0142054802480023E-2</v>
      </c>
      <c r="F6844" s="103">
        <v>677974</v>
      </c>
      <c r="G6844" s="103">
        <v>8</v>
      </c>
      <c r="H6844" t="s">
        <v>1078</v>
      </c>
      <c r="I6844" s="103"/>
    </row>
    <row r="6845" spans="1:9" x14ac:dyDescent="0.3">
      <c r="A6845" t="s">
        <v>4783</v>
      </c>
      <c r="B6845" t="s">
        <v>51</v>
      </c>
      <c r="C6845" t="s">
        <v>4351</v>
      </c>
      <c r="D6845" t="s">
        <v>340</v>
      </c>
      <c r="E6845" s="103">
        <v>1.19800062420874E-2</v>
      </c>
      <c r="F6845" s="103">
        <v>677974</v>
      </c>
      <c r="G6845" s="103">
        <v>8</v>
      </c>
      <c r="H6845" t="s">
        <v>1078</v>
      </c>
      <c r="I6845" s="103"/>
    </row>
    <row r="6846" spans="1:9" x14ac:dyDescent="0.3">
      <c r="A6846" t="s">
        <v>4784</v>
      </c>
      <c r="B6846" t="s">
        <v>51</v>
      </c>
      <c r="C6846" t="s">
        <v>4351</v>
      </c>
      <c r="D6846" t="s">
        <v>777</v>
      </c>
      <c r="E6846" s="103">
        <v>3.3180325814968374E-2</v>
      </c>
      <c r="F6846" s="103">
        <v>677974</v>
      </c>
      <c r="G6846" s="103">
        <v>8</v>
      </c>
      <c r="H6846" t="s">
        <v>1078</v>
      </c>
      <c r="I6846" s="103"/>
    </row>
    <row r="6847" spans="1:9" x14ac:dyDescent="0.3">
      <c r="A6847" t="s">
        <v>4785</v>
      </c>
      <c r="B6847" t="s">
        <v>51</v>
      </c>
      <c r="C6847" t="s">
        <v>4351</v>
      </c>
      <c r="D6847" t="s">
        <v>776</v>
      </c>
      <c r="E6847" s="103">
        <v>8.3202071390499191E-2</v>
      </c>
      <c r="F6847" s="103">
        <v>677974</v>
      </c>
      <c r="G6847" s="103">
        <v>8</v>
      </c>
      <c r="H6847" t="s">
        <v>1078</v>
      </c>
      <c r="I6847" s="103"/>
    </row>
    <row r="6848" spans="1:9" x14ac:dyDescent="0.3">
      <c r="A6848" t="s">
        <v>4753</v>
      </c>
      <c r="B6848" t="s">
        <v>47</v>
      </c>
      <c r="C6848" t="s">
        <v>4352</v>
      </c>
      <c r="D6848" t="s">
        <v>54</v>
      </c>
      <c r="E6848" s="103">
        <v>2562</v>
      </c>
      <c r="F6848" s="103">
        <v>677974</v>
      </c>
      <c r="G6848" s="103">
        <v>8</v>
      </c>
      <c r="H6848" t="s">
        <v>54</v>
      </c>
      <c r="I6848" s="103"/>
    </row>
    <row r="6849" spans="1:9" x14ac:dyDescent="0.3">
      <c r="A6849" t="s">
        <v>4754</v>
      </c>
      <c r="B6849" t="s">
        <v>48</v>
      </c>
      <c r="C6849" t="s">
        <v>4352</v>
      </c>
      <c r="D6849" t="s">
        <v>54</v>
      </c>
      <c r="E6849" s="103">
        <v>336977011.359375</v>
      </c>
      <c r="F6849" s="103">
        <v>677974</v>
      </c>
      <c r="G6849" s="103">
        <v>8</v>
      </c>
      <c r="H6849" t="s">
        <v>54</v>
      </c>
      <c r="I6849" s="103"/>
    </row>
    <row r="6850" spans="1:9" x14ac:dyDescent="0.3">
      <c r="A6850" t="s">
        <v>4755</v>
      </c>
      <c r="B6850" t="s">
        <v>49</v>
      </c>
      <c r="C6850" t="s">
        <v>4352</v>
      </c>
      <c r="D6850" t="s">
        <v>54</v>
      </c>
      <c r="E6850" s="103">
        <v>3.7789059757453824E-3</v>
      </c>
      <c r="F6850" s="103">
        <v>677974</v>
      </c>
      <c r="G6850" s="103">
        <v>8</v>
      </c>
      <c r="H6850" t="s">
        <v>54</v>
      </c>
      <c r="I6850" s="103"/>
    </row>
    <row r="6851" spans="1:9" x14ac:dyDescent="0.3">
      <c r="A6851" t="s">
        <v>4756</v>
      </c>
      <c r="B6851" t="s">
        <v>50</v>
      </c>
      <c r="C6851" t="s">
        <v>4352</v>
      </c>
      <c r="D6851" t="s">
        <v>54</v>
      </c>
      <c r="E6851" s="103">
        <v>497.03530129381807</v>
      </c>
      <c r="F6851" s="103">
        <v>677974</v>
      </c>
      <c r="G6851" s="103">
        <v>8</v>
      </c>
      <c r="H6851" t="s">
        <v>54</v>
      </c>
      <c r="I6851" s="103"/>
    </row>
    <row r="6852" spans="1:9" x14ac:dyDescent="0.3">
      <c r="A6852" t="s">
        <v>4757</v>
      </c>
      <c r="B6852" t="s">
        <v>51</v>
      </c>
      <c r="C6852" t="s">
        <v>4352</v>
      </c>
      <c r="D6852" t="s">
        <v>40</v>
      </c>
      <c r="E6852" s="103">
        <v>8.1978685567527673E-2</v>
      </c>
      <c r="F6852" s="103">
        <v>677974</v>
      </c>
      <c r="G6852" s="103">
        <v>8</v>
      </c>
      <c r="H6852" t="s">
        <v>1078</v>
      </c>
      <c r="I6852" s="103"/>
    </row>
    <row r="6853" spans="1:9" x14ac:dyDescent="0.3">
      <c r="A6853" t="s">
        <v>6969</v>
      </c>
      <c r="B6853" t="s">
        <v>51</v>
      </c>
      <c r="C6853" t="s">
        <v>4352</v>
      </c>
      <c r="D6853" t="s">
        <v>5064</v>
      </c>
      <c r="E6853" s="103">
        <v>9.2755567766592481E-2</v>
      </c>
      <c r="F6853" s="103">
        <v>677974</v>
      </c>
      <c r="G6853" s="103">
        <v>8</v>
      </c>
      <c r="H6853" t="s">
        <v>1078</v>
      </c>
      <c r="I6853" s="103"/>
    </row>
    <row r="6854" spans="1:9" x14ac:dyDescent="0.3">
      <c r="A6854" t="s">
        <v>6970</v>
      </c>
      <c r="B6854" t="s">
        <v>51</v>
      </c>
      <c r="C6854" t="s">
        <v>4352</v>
      </c>
      <c r="D6854" t="s">
        <v>5065</v>
      </c>
      <c r="E6854" s="103">
        <v>8.1978685567527673E-2</v>
      </c>
      <c r="F6854" s="103">
        <v>677974</v>
      </c>
      <c r="G6854" s="103">
        <v>8</v>
      </c>
      <c r="H6854" t="s">
        <v>1078</v>
      </c>
      <c r="I6854" s="103"/>
    </row>
    <row r="6855" spans="1:9" x14ac:dyDescent="0.3">
      <c r="A6855" t="s">
        <v>6971</v>
      </c>
      <c r="B6855" t="s">
        <v>51</v>
      </c>
      <c r="C6855" t="s">
        <v>4352</v>
      </c>
      <c r="D6855" t="s">
        <v>5066</v>
      </c>
      <c r="E6855" s="103">
        <v>8.1978685567527673E-2</v>
      </c>
      <c r="F6855" s="103">
        <v>677974</v>
      </c>
      <c r="G6855" s="103">
        <v>8</v>
      </c>
      <c r="H6855" t="s">
        <v>1078</v>
      </c>
      <c r="I6855" s="103"/>
    </row>
    <row r="6856" spans="1:9" x14ac:dyDescent="0.3">
      <c r="A6856" t="s">
        <v>4758</v>
      </c>
      <c r="B6856" t="s">
        <v>51</v>
      </c>
      <c r="C6856" t="s">
        <v>4352</v>
      </c>
      <c r="D6856" t="s">
        <v>42</v>
      </c>
      <c r="E6856" s="103">
        <v>9.2484678947769142E-2</v>
      </c>
      <c r="F6856" s="103">
        <v>677974</v>
      </c>
      <c r="G6856" s="103">
        <v>8</v>
      </c>
      <c r="H6856" t="s">
        <v>1078</v>
      </c>
      <c r="I6856" s="103"/>
    </row>
    <row r="6857" spans="1:9" x14ac:dyDescent="0.3">
      <c r="A6857" t="s">
        <v>4759</v>
      </c>
      <c r="B6857" t="s">
        <v>51</v>
      </c>
      <c r="C6857" t="s">
        <v>4352</v>
      </c>
      <c r="D6857" t="s">
        <v>1763</v>
      </c>
      <c r="E6857" s="103">
        <v>9.9096310027064718E-2</v>
      </c>
      <c r="F6857" s="103">
        <v>677974</v>
      </c>
      <c r="G6857" s="103">
        <v>8</v>
      </c>
      <c r="H6857" t="s">
        <v>1078</v>
      </c>
      <c r="I6857" s="103"/>
    </row>
    <row r="6858" spans="1:9" x14ac:dyDescent="0.3">
      <c r="A6858" t="s">
        <v>4760</v>
      </c>
      <c r="B6858" t="s">
        <v>51</v>
      </c>
      <c r="C6858" t="s">
        <v>4352</v>
      </c>
      <c r="D6858" t="s">
        <v>1764</v>
      </c>
      <c r="E6858" s="103">
        <v>8.7156993924611306E-2</v>
      </c>
      <c r="F6858" s="103">
        <v>677974</v>
      </c>
      <c r="G6858" s="103">
        <v>8</v>
      </c>
      <c r="H6858" t="s">
        <v>1078</v>
      </c>
      <c r="I6858" s="103"/>
    </row>
    <row r="6859" spans="1:9" x14ac:dyDescent="0.3">
      <c r="A6859" t="s">
        <v>4761</v>
      </c>
      <c r="B6859" t="s">
        <v>51</v>
      </c>
      <c r="C6859" t="s">
        <v>4352</v>
      </c>
      <c r="D6859" t="s">
        <v>340</v>
      </c>
      <c r="E6859" s="103">
        <v>8.2231864708569524E-2</v>
      </c>
      <c r="F6859" s="103">
        <v>677974</v>
      </c>
      <c r="G6859" s="103">
        <v>8</v>
      </c>
      <c r="H6859" t="s">
        <v>1078</v>
      </c>
      <c r="I6859" s="103"/>
    </row>
    <row r="6860" spans="1:9" x14ac:dyDescent="0.3">
      <c r="A6860" t="s">
        <v>4762</v>
      </c>
      <c r="B6860" t="s">
        <v>51</v>
      </c>
      <c r="C6860" t="s">
        <v>4352</v>
      </c>
      <c r="D6860" t="s">
        <v>777</v>
      </c>
      <c r="E6860" s="103">
        <v>0.29438126785198304</v>
      </c>
      <c r="F6860" s="103">
        <v>677974</v>
      </c>
      <c r="G6860" s="103">
        <v>8</v>
      </c>
      <c r="H6860" t="s">
        <v>1078</v>
      </c>
      <c r="I6860" s="103"/>
    </row>
    <row r="6861" spans="1:9" x14ac:dyDescent="0.3">
      <c r="A6861" t="s">
        <v>4763</v>
      </c>
      <c r="B6861" t="s">
        <v>51</v>
      </c>
      <c r="C6861" t="s">
        <v>4352</v>
      </c>
      <c r="D6861" t="s">
        <v>776</v>
      </c>
      <c r="E6861" s="103">
        <v>0.6126459319323776</v>
      </c>
      <c r="F6861" s="103">
        <v>677974</v>
      </c>
      <c r="G6861" s="103">
        <v>8</v>
      </c>
      <c r="H6861" t="s">
        <v>1078</v>
      </c>
      <c r="I6861" s="103"/>
    </row>
    <row r="6862" spans="1:9" x14ac:dyDescent="0.3">
      <c r="A6862" t="s">
        <v>4764</v>
      </c>
      <c r="B6862" t="s">
        <v>47</v>
      </c>
      <c r="C6862" t="s">
        <v>4353</v>
      </c>
      <c r="D6862" t="s">
        <v>54</v>
      </c>
      <c r="E6862" s="103">
        <v>65635</v>
      </c>
      <c r="F6862" s="103">
        <v>677974</v>
      </c>
      <c r="G6862" s="103">
        <v>8</v>
      </c>
      <c r="H6862" t="s">
        <v>54</v>
      </c>
      <c r="I6862" s="103"/>
    </row>
    <row r="6863" spans="1:9" x14ac:dyDescent="0.3">
      <c r="A6863" t="s">
        <v>4765</v>
      </c>
      <c r="B6863" t="s">
        <v>48</v>
      </c>
      <c r="C6863" t="s">
        <v>4353</v>
      </c>
      <c r="D6863" t="s">
        <v>54</v>
      </c>
      <c r="E6863" s="103">
        <v>1635506584.3427734</v>
      </c>
      <c r="F6863" s="103">
        <v>677974</v>
      </c>
      <c r="G6863" s="103">
        <v>8</v>
      </c>
      <c r="H6863" t="s">
        <v>54</v>
      </c>
      <c r="I6863" s="103"/>
    </row>
    <row r="6864" spans="1:9" x14ac:dyDescent="0.3">
      <c r="A6864" t="s">
        <v>4766</v>
      </c>
      <c r="B6864" t="s">
        <v>49</v>
      </c>
      <c r="C6864" t="s">
        <v>4353</v>
      </c>
      <c r="D6864" t="s">
        <v>54</v>
      </c>
      <c r="E6864" s="103">
        <v>9.6810497157708106E-2</v>
      </c>
      <c r="F6864" s="103">
        <v>677974</v>
      </c>
      <c r="G6864" s="103">
        <v>8</v>
      </c>
      <c r="H6864" t="s">
        <v>54</v>
      </c>
      <c r="I6864" s="103"/>
    </row>
    <row r="6865" spans="1:9" x14ac:dyDescent="0.3">
      <c r="A6865" t="s">
        <v>4767</v>
      </c>
      <c r="B6865" t="s">
        <v>50</v>
      </c>
      <c r="C6865" t="s">
        <v>4353</v>
      </c>
      <c r="D6865" t="s">
        <v>54</v>
      </c>
      <c r="E6865" s="103">
        <v>2412.3441080967314</v>
      </c>
      <c r="F6865" s="103">
        <v>677974</v>
      </c>
      <c r="G6865" s="103">
        <v>8</v>
      </c>
      <c r="H6865" t="s">
        <v>54</v>
      </c>
      <c r="I6865" s="103"/>
    </row>
    <row r="6866" spans="1:9" x14ac:dyDescent="0.3">
      <c r="A6866" t="s">
        <v>4768</v>
      </c>
      <c r="B6866" t="s">
        <v>51</v>
      </c>
      <c r="C6866" t="s">
        <v>4353</v>
      </c>
      <c r="D6866" t="s">
        <v>40</v>
      </c>
      <c r="E6866" s="103">
        <v>1.578535843352398E-2</v>
      </c>
      <c r="F6866" s="103">
        <v>677974</v>
      </c>
      <c r="G6866" s="103">
        <v>8</v>
      </c>
      <c r="H6866" t="s">
        <v>1078</v>
      </c>
      <c r="I6866" s="103"/>
    </row>
    <row r="6867" spans="1:9" x14ac:dyDescent="0.3">
      <c r="A6867" t="s">
        <v>6972</v>
      </c>
      <c r="B6867" t="s">
        <v>51</v>
      </c>
      <c r="C6867" t="s">
        <v>4353</v>
      </c>
      <c r="D6867" t="s">
        <v>5064</v>
      </c>
      <c r="E6867" s="103">
        <v>1.630593515065374E-2</v>
      </c>
      <c r="F6867" s="103">
        <v>677974</v>
      </c>
      <c r="G6867" s="103">
        <v>8</v>
      </c>
      <c r="H6867" t="s">
        <v>1078</v>
      </c>
      <c r="I6867" s="103"/>
    </row>
    <row r="6868" spans="1:9" x14ac:dyDescent="0.3">
      <c r="A6868" t="s">
        <v>6973</v>
      </c>
      <c r="B6868" t="s">
        <v>51</v>
      </c>
      <c r="C6868" t="s">
        <v>4353</v>
      </c>
      <c r="D6868" t="s">
        <v>5065</v>
      </c>
      <c r="E6868" s="103">
        <v>1.578535843352398E-2</v>
      </c>
      <c r="F6868" s="103">
        <v>677974</v>
      </c>
      <c r="G6868" s="103">
        <v>8</v>
      </c>
      <c r="H6868" t="s">
        <v>1078</v>
      </c>
      <c r="I6868" s="103"/>
    </row>
    <row r="6869" spans="1:9" x14ac:dyDescent="0.3">
      <c r="A6869" t="s">
        <v>6974</v>
      </c>
      <c r="B6869" t="s">
        <v>51</v>
      </c>
      <c r="C6869" t="s">
        <v>4353</v>
      </c>
      <c r="D6869" t="s">
        <v>5066</v>
      </c>
      <c r="E6869" s="103">
        <v>1.592722243286436E-2</v>
      </c>
      <c r="F6869" s="103">
        <v>677974</v>
      </c>
      <c r="G6869" s="103">
        <v>8</v>
      </c>
      <c r="H6869" t="s">
        <v>1078</v>
      </c>
      <c r="I6869" s="103"/>
    </row>
    <row r="6870" spans="1:9" x14ac:dyDescent="0.3">
      <c r="A6870" t="s">
        <v>4769</v>
      </c>
      <c r="B6870" t="s">
        <v>51</v>
      </c>
      <c r="C6870" t="s">
        <v>4353</v>
      </c>
      <c r="D6870" t="s">
        <v>42</v>
      </c>
      <c r="E6870" s="103">
        <v>1.6247965397425186E-2</v>
      </c>
      <c r="F6870" s="103">
        <v>677974</v>
      </c>
      <c r="G6870" s="103">
        <v>8</v>
      </c>
      <c r="H6870" t="s">
        <v>1078</v>
      </c>
      <c r="I6870" s="103"/>
    </row>
    <row r="6871" spans="1:9" x14ac:dyDescent="0.3">
      <c r="A6871" t="s">
        <v>4770</v>
      </c>
      <c r="B6871" t="s">
        <v>51</v>
      </c>
      <c r="C6871" t="s">
        <v>4353</v>
      </c>
      <c r="D6871" t="s">
        <v>1763</v>
      </c>
      <c r="E6871" s="103">
        <v>1.6967214127642825E-2</v>
      </c>
      <c r="F6871" s="103">
        <v>677974</v>
      </c>
      <c r="G6871" s="103">
        <v>8</v>
      </c>
      <c r="H6871" t="s">
        <v>1078</v>
      </c>
      <c r="I6871" s="103"/>
    </row>
    <row r="6872" spans="1:9" x14ac:dyDescent="0.3">
      <c r="A6872" t="s">
        <v>4771</v>
      </c>
      <c r="B6872" t="s">
        <v>51</v>
      </c>
      <c r="C6872" t="s">
        <v>4353</v>
      </c>
      <c r="D6872" t="s">
        <v>1764</v>
      </c>
      <c r="E6872" s="103">
        <v>1.2375393418242368E-2</v>
      </c>
      <c r="F6872" s="103">
        <v>677974</v>
      </c>
      <c r="G6872" s="103">
        <v>8</v>
      </c>
      <c r="H6872" t="s">
        <v>1078</v>
      </c>
      <c r="I6872" s="103"/>
    </row>
    <row r="6873" spans="1:9" x14ac:dyDescent="0.3">
      <c r="A6873" t="s">
        <v>4772</v>
      </c>
      <c r="B6873" t="s">
        <v>51</v>
      </c>
      <c r="C6873" t="s">
        <v>4353</v>
      </c>
      <c r="D6873" t="s">
        <v>340</v>
      </c>
      <c r="E6873" s="103">
        <v>1.5709323353482085E-2</v>
      </c>
      <c r="F6873" s="103">
        <v>677974</v>
      </c>
      <c r="G6873" s="103">
        <v>8</v>
      </c>
      <c r="H6873" t="s">
        <v>1078</v>
      </c>
      <c r="I6873" s="103"/>
    </row>
    <row r="6874" spans="1:9" x14ac:dyDescent="0.3">
      <c r="A6874" t="s">
        <v>4773</v>
      </c>
      <c r="B6874" t="s">
        <v>51</v>
      </c>
      <c r="C6874" t="s">
        <v>4353</v>
      </c>
      <c r="D6874" t="s">
        <v>777</v>
      </c>
      <c r="E6874" s="103">
        <v>4.1110465669500107E-2</v>
      </c>
      <c r="F6874" s="103">
        <v>677974</v>
      </c>
      <c r="G6874" s="103">
        <v>8</v>
      </c>
      <c r="H6874" t="s">
        <v>1078</v>
      </c>
      <c r="I6874" s="103"/>
    </row>
    <row r="6875" spans="1:9" x14ac:dyDescent="0.3">
      <c r="A6875" t="s">
        <v>4774</v>
      </c>
      <c r="B6875" t="s">
        <v>51</v>
      </c>
      <c r="C6875" t="s">
        <v>4353</v>
      </c>
      <c r="D6875" t="s">
        <v>776</v>
      </c>
      <c r="E6875" s="103">
        <v>0.10698107036103797</v>
      </c>
      <c r="F6875" s="103">
        <v>677974</v>
      </c>
      <c r="G6875" s="103">
        <v>8</v>
      </c>
      <c r="H6875" t="s">
        <v>1078</v>
      </c>
      <c r="I6875" s="103"/>
    </row>
    <row r="6876" spans="1:9" x14ac:dyDescent="0.3">
      <c r="A6876" t="s">
        <v>7575</v>
      </c>
      <c r="B6876" t="s">
        <v>47</v>
      </c>
      <c r="C6876" t="s">
        <v>7386</v>
      </c>
      <c r="D6876" t="s">
        <v>54</v>
      </c>
      <c r="E6876" s="103">
        <v>55426</v>
      </c>
      <c r="F6876" s="103">
        <v>677974</v>
      </c>
      <c r="G6876" s="103">
        <v>8</v>
      </c>
      <c r="H6876" t="s">
        <v>54</v>
      </c>
      <c r="I6876" s="103"/>
    </row>
    <row r="6877" spans="1:9" x14ac:dyDescent="0.3">
      <c r="A6877" t="s">
        <v>7576</v>
      </c>
      <c r="B6877" t="s">
        <v>48</v>
      </c>
      <c r="C6877" t="s">
        <v>7386</v>
      </c>
      <c r="D6877" t="s">
        <v>54</v>
      </c>
      <c r="E6877" s="103">
        <v>351805017.83056641</v>
      </c>
      <c r="F6877" s="103">
        <v>677974</v>
      </c>
      <c r="G6877" s="103">
        <v>8</v>
      </c>
      <c r="H6877" t="s">
        <v>54</v>
      </c>
      <c r="I6877" s="103"/>
    </row>
    <row r="6878" spans="1:9" x14ac:dyDescent="0.3">
      <c r="A6878" t="s">
        <v>7577</v>
      </c>
      <c r="B6878" t="s">
        <v>49</v>
      </c>
      <c r="C6878" t="s">
        <v>7386</v>
      </c>
      <c r="D6878" t="s">
        <v>54</v>
      </c>
      <c r="E6878" s="103">
        <v>8.1752397584568134E-2</v>
      </c>
      <c r="F6878" s="103">
        <v>677974</v>
      </c>
      <c r="G6878" s="103">
        <v>8</v>
      </c>
      <c r="H6878" t="s">
        <v>54</v>
      </c>
      <c r="I6878" s="103"/>
    </row>
    <row r="6879" spans="1:9" x14ac:dyDescent="0.3">
      <c r="A6879" t="s">
        <v>7578</v>
      </c>
      <c r="B6879" t="s">
        <v>50</v>
      </c>
      <c r="C6879" t="s">
        <v>7386</v>
      </c>
      <c r="D6879" t="s">
        <v>54</v>
      </c>
      <c r="E6879" s="103">
        <v>518.90635604103761</v>
      </c>
      <c r="F6879" s="103">
        <v>677974</v>
      </c>
      <c r="G6879" s="103">
        <v>8</v>
      </c>
      <c r="H6879" t="s">
        <v>54</v>
      </c>
      <c r="I6879" s="103"/>
    </row>
    <row r="6880" spans="1:9" x14ac:dyDescent="0.3">
      <c r="A6880" t="s">
        <v>7579</v>
      </c>
      <c r="B6880" t="s">
        <v>51</v>
      </c>
      <c r="C6880" t="s">
        <v>7386</v>
      </c>
      <c r="D6880" t="s">
        <v>40</v>
      </c>
      <c r="E6880" s="103">
        <v>3.9881849431852951E-3</v>
      </c>
      <c r="F6880" s="103">
        <v>677974</v>
      </c>
      <c r="G6880" s="103">
        <v>8</v>
      </c>
      <c r="H6880" t="s">
        <v>1078</v>
      </c>
      <c r="I6880" s="103"/>
    </row>
    <row r="6881" spans="1:9" x14ac:dyDescent="0.3">
      <c r="A6881" t="s">
        <v>7580</v>
      </c>
      <c r="B6881" t="s">
        <v>51</v>
      </c>
      <c r="C6881" t="s">
        <v>7386</v>
      </c>
      <c r="D6881" t="s">
        <v>5064</v>
      </c>
      <c r="E6881" s="103">
        <v>4.058206907585021E-3</v>
      </c>
      <c r="F6881" s="103">
        <v>677974</v>
      </c>
      <c r="G6881" s="103">
        <v>8</v>
      </c>
      <c r="H6881" t="s">
        <v>1078</v>
      </c>
      <c r="I6881" s="103"/>
    </row>
    <row r="6882" spans="1:9" x14ac:dyDescent="0.3">
      <c r="A6882" t="s">
        <v>7581</v>
      </c>
      <c r="B6882" t="s">
        <v>51</v>
      </c>
      <c r="C6882" t="s">
        <v>7386</v>
      </c>
      <c r="D6882" t="s">
        <v>5065</v>
      </c>
      <c r="E6882" s="103">
        <v>3.9881849431852951E-3</v>
      </c>
      <c r="F6882" s="103">
        <v>677974</v>
      </c>
      <c r="G6882" s="103">
        <v>8</v>
      </c>
      <c r="H6882" t="s">
        <v>1078</v>
      </c>
      <c r="I6882" s="103"/>
    </row>
    <row r="6883" spans="1:9" x14ac:dyDescent="0.3">
      <c r="A6883" t="s">
        <v>7582</v>
      </c>
      <c r="B6883" t="s">
        <v>51</v>
      </c>
      <c r="C6883" t="s">
        <v>7386</v>
      </c>
      <c r="D6883" t="s">
        <v>5066</v>
      </c>
      <c r="E6883" s="103">
        <v>4.0223418345814201E-3</v>
      </c>
      <c r="F6883" s="103">
        <v>677974</v>
      </c>
      <c r="G6883" s="103">
        <v>8</v>
      </c>
      <c r="H6883" t="s">
        <v>1078</v>
      </c>
      <c r="I6883" s="103"/>
    </row>
    <row r="6884" spans="1:9" x14ac:dyDescent="0.3">
      <c r="A6884" t="s">
        <v>7583</v>
      </c>
      <c r="B6884" t="s">
        <v>51</v>
      </c>
      <c r="C6884" t="s">
        <v>7386</v>
      </c>
      <c r="D6884" t="s">
        <v>42</v>
      </c>
      <c r="E6884" s="103">
        <v>4.045197023371915E-3</v>
      </c>
      <c r="F6884" s="103">
        <v>677974</v>
      </c>
      <c r="G6884" s="103">
        <v>8</v>
      </c>
      <c r="H6884" t="s">
        <v>1078</v>
      </c>
      <c r="I6884" s="103"/>
    </row>
    <row r="6885" spans="1:9" x14ac:dyDescent="0.3">
      <c r="A6885" t="s">
        <v>7584</v>
      </c>
      <c r="B6885" t="s">
        <v>51</v>
      </c>
      <c r="C6885" t="s">
        <v>7386</v>
      </c>
      <c r="D6885" t="s">
        <v>1763</v>
      </c>
      <c r="E6885" s="103">
        <v>4.2113085273596381E-3</v>
      </c>
      <c r="F6885" s="103">
        <v>677974</v>
      </c>
      <c r="G6885" s="103">
        <v>8</v>
      </c>
      <c r="H6885" t="s">
        <v>1078</v>
      </c>
      <c r="I6885" s="103"/>
    </row>
    <row r="6886" spans="1:9" x14ac:dyDescent="0.3">
      <c r="A6886" t="s">
        <v>7585</v>
      </c>
      <c r="B6886" t="s">
        <v>51</v>
      </c>
      <c r="C6886" t="s">
        <v>7386</v>
      </c>
      <c r="D6886" t="s">
        <v>1764</v>
      </c>
      <c r="E6886" s="103">
        <v>2.9762069133277016E-3</v>
      </c>
      <c r="F6886" s="103">
        <v>677974</v>
      </c>
      <c r="G6886" s="103">
        <v>8</v>
      </c>
      <c r="H6886" t="s">
        <v>1078</v>
      </c>
      <c r="I6886" s="103"/>
    </row>
    <row r="6887" spans="1:9" x14ac:dyDescent="0.3">
      <c r="A6887" t="s">
        <v>7586</v>
      </c>
      <c r="B6887" t="s">
        <v>51</v>
      </c>
      <c r="C6887" t="s">
        <v>7386</v>
      </c>
      <c r="D6887" t="s">
        <v>340</v>
      </c>
      <c r="E6887" s="103">
        <v>4.0046342613891091E-3</v>
      </c>
      <c r="F6887" s="103">
        <v>677974</v>
      </c>
      <c r="G6887" s="103">
        <v>8</v>
      </c>
      <c r="H6887" t="s">
        <v>1078</v>
      </c>
      <c r="I6887" s="103"/>
    </row>
    <row r="6888" spans="1:9" x14ac:dyDescent="0.3">
      <c r="A6888" t="s">
        <v>7587</v>
      </c>
      <c r="B6888" t="s">
        <v>51</v>
      </c>
      <c r="C6888" t="s">
        <v>7386</v>
      </c>
      <c r="D6888" t="s">
        <v>777</v>
      </c>
      <c r="E6888" s="103">
        <v>1.041247557885871E-2</v>
      </c>
      <c r="F6888" s="103">
        <v>677974</v>
      </c>
      <c r="G6888" s="103">
        <v>8</v>
      </c>
      <c r="H6888" t="s">
        <v>1078</v>
      </c>
      <c r="I6888" s="103"/>
    </row>
    <row r="6889" spans="1:9" x14ac:dyDescent="0.3">
      <c r="A6889" t="s">
        <v>7588</v>
      </c>
      <c r="B6889" t="s">
        <v>51</v>
      </c>
      <c r="C6889" t="s">
        <v>7386</v>
      </c>
      <c r="D6889" t="s">
        <v>776</v>
      </c>
      <c r="E6889" s="103">
        <v>2.7213955754788501E-2</v>
      </c>
      <c r="F6889" s="103">
        <v>677974</v>
      </c>
      <c r="G6889" s="103">
        <v>8</v>
      </c>
      <c r="H6889" t="s">
        <v>1078</v>
      </c>
      <c r="I6889" s="103"/>
    </row>
    <row r="6890" spans="1:9" x14ac:dyDescent="0.3">
      <c r="A6890" t="s">
        <v>284</v>
      </c>
      <c r="B6890" t="s">
        <v>47</v>
      </c>
      <c r="C6890" t="s">
        <v>35</v>
      </c>
      <c r="D6890" t="s">
        <v>54</v>
      </c>
      <c r="E6890" s="103">
        <v>3198</v>
      </c>
      <c r="F6890" s="103">
        <v>676064</v>
      </c>
      <c r="G6890" s="103">
        <v>9</v>
      </c>
      <c r="H6890" t="s">
        <v>54</v>
      </c>
      <c r="I6890" s="103"/>
    </row>
    <row r="6891" spans="1:9" x14ac:dyDescent="0.3">
      <c r="A6891" t="s">
        <v>285</v>
      </c>
      <c r="B6891" t="s">
        <v>48</v>
      </c>
      <c r="C6891" t="s">
        <v>35</v>
      </c>
      <c r="D6891" t="s">
        <v>54</v>
      </c>
      <c r="E6891" s="103">
        <v>5028169798.3575754</v>
      </c>
      <c r="F6891" s="103">
        <v>676064</v>
      </c>
      <c r="G6891" s="103">
        <v>9</v>
      </c>
      <c r="H6891" t="s">
        <v>54</v>
      </c>
      <c r="I6891" s="103"/>
    </row>
    <row r="6892" spans="1:9" x14ac:dyDescent="0.3">
      <c r="A6892" t="s">
        <v>286</v>
      </c>
      <c r="B6892" t="s">
        <v>49</v>
      </c>
      <c r="C6892" t="s">
        <v>35</v>
      </c>
      <c r="D6892" t="s">
        <v>54</v>
      </c>
      <c r="E6892" s="103">
        <v>4.7303213896909167E-3</v>
      </c>
      <c r="F6892" s="103">
        <v>676064</v>
      </c>
      <c r="G6892" s="103">
        <v>9</v>
      </c>
      <c r="H6892" t="s">
        <v>54</v>
      </c>
      <c r="I6892" s="103"/>
    </row>
    <row r="6893" spans="1:9" x14ac:dyDescent="0.3">
      <c r="A6893" t="s">
        <v>287</v>
      </c>
      <c r="B6893" t="s">
        <v>50</v>
      </c>
      <c r="C6893" t="s">
        <v>35</v>
      </c>
      <c r="D6893" t="s">
        <v>54</v>
      </c>
      <c r="E6893" s="103">
        <v>7437.4168693460606</v>
      </c>
      <c r="F6893" s="103">
        <v>676064</v>
      </c>
      <c r="G6893" s="103">
        <v>9</v>
      </c>
      <c r="H6893" t="s">
        <v>54</v>
      </c>
      <c r="I6893" s="103"/>
    </row>
    <row r="6894" spans="1:9" x14ac:dyDescent="0.3">
      <c r="A6894" t="s">
        <v>5031</v>
      </c>
      <c r="B6894" t="s">
        <v>47</v>
      </c>
      <c r="C6894" t="s">
        <v>4868</v>
      </c>
      <c r="D6894" t="s">
        <v>54</v>
      </c>
      <c r="E6894" s="103">
        <v>154528</v>
      </c>
      <c r="F6894" s="103">
        <v>676064</v>
      </c>
      <c r="G6894" s="103">
        <v>9</v>
      </c>
      <c r="H6894" t="s">
        <v>54</v>
      </c>
      <c r="I6894" s="103"/>
    </row>
    <row r="6895" spans="1:9" x14ac:dyDescent="0.3">
      <c r="A6895" t="s">
        <v>5032</v>
      </c>
      <c r="B6895" t="s">
        <v>48</v>
      </c>
      <c r="C6895" t="s">
        <v>4868</v>
      </c>
      <c r="D6895" t="s">
        <v>54</v>
      </c>
      <c r="E6895" s="103">
        <v>2877594734.8982849</v>
      </c>
      <c r="F6895" s="103">
        <v>676064</v>
      </c>
      <c r="G6895" s="103">
        <v>9</v>
      </c>
      <c r="H6895" t="s">
        <v>54</v>
      </c>
      <c r="I6895" s="103"/>
    </row>
    <row r="6896" spans="1:9" x14ac:dyDescent="0.3">
      <c r="A6896" t="s">
        <v>5033</v>
      </c>
      <c r="B6896" t="s">
        <v>49</v>
      </c>
      <c r="C6896" t="s">
        <v>4868</v>
      </c>
      <c r="D6896" t="s">
        <v>54</v>
      </c>
      <c r="E6896" s="103">
        <v>0.228570076205803</v>
      </c>
      <c r="F6896" s="103">
        <v>676064</v>
      </c>
      <c r="G6896" s="103">
        <v>9</v>
      </c>
      <c r="H6896" t="s">
        <v>54</v>
      </c>
      <c r="I6896" s="103"/>
    </row>
    <row r="6897" spans="1:9" x14ac:dyDescent="0.3">
      <c r="A6897" t="s">
        <v>5034</v>
      </c>
      <c r="B6897" t="s">
        <v>50</v>
      </c>
      <c r="C6897" t="s">
        <v>4868</v>
      </c>
      <c r="D6897" t="s">
        <v>54</v>
      </c>
      <c r="E6897" s="103">
        <v>4256.3939729053536</v>
      </c>
      <c r="F6897" s="103">
        <v>676064</v>
      </c>
      <c r="G6897" s="103">
        <v>9</v>
      </c>
      <c r="H6897" t="s">
        <v>54</v>
      </c>
      <c r="I6897" s="103"/>
    </row>
    <row r="6898" spans="1:9" x14ac:dyDescent="0.3">
      <c r="A6898" t="s">
        <v>5035</v>
      </c>
      <c r="B6898" t="s">
        <v>51</v>
      </c>
      <c r="C6898" t="s">
        <v>4868</v>
      </c>
      <c r="D6898" t="s">
        <v>40</v>
      </c>
      <c r="E6898" s="103">
        <v>8.3809413506204036E-3</v>
      </c>
      <c r="F6898" s="103">
        <v>676064</v>
      </c>
      <c r="G6898" s="103">
        <v>9</v>
      </c>
      <c r="H6898" t="s">
        <v>1078</v>
      </c>
      <c r="I6898" s="103"/>
    </row>
    <row r="6899" spans="1:9" x14ac:dyDescent="0.3">
      <c r="A6899" t="s">
        <v>7194</v>
      </c>
      <c r="B6899" t="s">
        <v>51</v>
      </c>
      <c r="C6899" t="s">
        <v>4868</v>
      </c>
      <c r="D6899" t="s">
        <v>5064</v>
      </c>
      <c r="E6899" s="103">
        <v>8.7120700933426328E-3</v>
      </c>
      <c r="F6899" s="103">
        <v>676064</v>
      </c>
      <c r="G6899" s="103">
        <v>9</v>
      </c>
      <c r="H6899" t="s">
        <v>1078</v>
      </c>
      <c r="I6899" s="103"/>
    </row>
    <row r="6900" spans="1:9" x14ac:dyDescent="0.3">
      <c r="A6900" t="s">
        <v>7195</v>
      </c>
      <c r="B6900" t="s">
        <v>51</v>
      </c>
      <c r="C6900" t="s">
        <v>4868</v>
      </c>
      <c r="D6900" t="s">
        <v>5065</v>
      </c>
      <c r="E6900" s="103">
        <v>8.3192724777540316E-3</v>
      </c>
      <c r="F6900" s="103">
        <v>676064</v>
      </c>
      <c r="G6900" s="103">
        <v>9</v>
      </c>
      <c r="H6900" t="s">
        <v>1078</v>
      </c>
      <c r="I6900" s="103"/>
    </row>
    <row r="6901" spans="1:9" x14ac:dyDescent="0.3">
      <c r="A6901" t="s">
        <v>7196</v>
      </c>
      <c r="B6901" t="s">
        <v>51</v>
      </c>
      <c r="C6901" t="s">
        <v>4868</v>
      </c>
      <c r="D6901" t="s">
        <v>5066</v>
      </c>
      <c r="E6901" s="103">
        <v>8.4774270776376212E-3</v>
      </c>
      <c r="F6901" s="103">
        <v>676064</v>
      </c>
      <c r="G6901" s="103">
        <v>9</v>
      </c>
      <c r="H6901" t="s">
        <v>1078</v>
      </c>
      <c r="I6901" s="103"/>
    </row>
    <row r="6902" spans="1:9" x14ac:dyDescent="0.3">
      <c r="A6902" t="s">
        <v>5036</v>
      </c>
      <c r="B6902" t="s">
        <v>51</v>
      </c>
      <c r="C6902" t="s">
        <v>4868</v>
      </c>
      <c r="D6902" t="s">
        <v>42</v>
      </c>
      <c r="E6902" s="103">
        <v>8.6930071439234903E-3</v>
      </c>
      <c r="F6902" s="103">
        <v>676064</v>
      </c>
      <c r="G6902" s="103">
        <v>9</v>
      </c>
      <c r="H6902" t="s">
        <v>1078</v>
      </c>
      <c r="I6902" s="103"/>
    </row>
    <row r="6903" spans="1:9" x14ac:dyDescent="0.3">
      <c r="A6903" t="s">
        <v>5037</v>
      </c>
      <c r="B6903" t="s">
        <v>51</v>
      </c>
      <c r="C6903" t="s">
        <v>4868</v>
      </c>
      <c r="D6903" t="s">
        <v>1763</v>
      </c>
      <c r="E6903" s="103">
        <v>9.0908918081504669E-3</v>
      </c>
      <c r="F6903" s="103">
        <v>676064</v>
      </c>
      <c r="G6903" s="103">
        <v>9</v>
      </c>
      <c r="H6903" t="s">
        <v>1078</v>
      </c>
      <c r="I6903" s="103"/>
    </row>
    <row r="6904" spans="1:9" x14ac:dyDescent="0.3">
      <c r="A6904" t="s">
        <v>5038</v>
      </c>
      <c r="B6904" t="s">
        <v>51</v>
      </c>
      <c r="C6904" t="s">
        <v>4868</v>
      </c>
      <c r="D6904" t="s">
        <v>1764</v>
      </c>
      <c r="E6904" s="103">
        <v>7.2281920599898885E-3</v>
      </c>
      <c r="F6904" s="103">
        <v>676064</v>
      </c>
      <c r="G6904" s="103">
        <v>9</v>
      </c>
      <c r="H6904" t="s">
        <v>1078</v>
      </c>
      <c r="I6904" s="103"/>
    </row>
    <row r="6905" spans="1:9" x14ac:dyDescent="0.3">
      <c r="A6905" t="s">
        <v>5039</v>
      </c>
      <c r="B6905" t="s">
        <v>51</v>
      </c>
      <c r="C6905" t="s">
        <v>4868</v>
      </c>
      <c r="D6905" t="s">
        <v>340</v>
      </c>
      <c r="E6905" s="103">
        <v>8.3521574439606276E-3</v>
      </c>
      <c r="F6905" s="103">
        <v>676064</v>
      </c>
      <c r="G6905" s="103">
        <v>9</v>
      </c>
      <c r="H6905" t="s">
        <v>1078</v>
      </c>
      <c r="I6905" s="103"/>
    </row>
    <row r="6906" spans="1:9" x14ac:dyDescent="0.3">
      <c r="A6906" t="s">
        <v>5040</v>
      </c>
      <c r="B6906" t="s">
        <v>51</v>
      </c>
      <c r="C6906" t="s">
        <v>4868</v>
      </c>
      <c r="D6906" t="s">
        <v>777</v>
      </c>
      <c r="E6906" s="103">
        <v>3.2921390813003083E-2</v>
      </c>
      <c r="F6906" s="103">
        <v>676064</v>
      </c>
      <c r="G6906" s="103">
        <v>9</v>
      </c>
      <c r="H6906" t="s">
        <v>1078</v>
      </c>
      <c r="I6906" s="103"/>
    </row>
    <row r="6907" spans="1:9" x14ac:dyDescent="0.3">
      <c r="A6907" t="s">
        <v>5041</v>
      </c>
      <c r="B6907" t="s">
        <v>51</v>
      </c>
      <c r="C6907" t="s">
        <v>4868</v>
      </c>
      <c r="D6907" t="s">
        <v>776</v>
      </c>
      <c r="E6907" s="103">
        <v>8.1311511678698781E-2</v>
      </c>
      <c r="F6907" s="103">
        <v>676064</v>
      </c>
      <c r="G6907" s="103">
        <v>9</v>
      </c>
      <c r="H6907" t="s">
        <v>1078</v>
      </c>
      <c r="I6907" s="103"/>
    </row>
    <row r="6908" spans="1:9" x14ac:dyDescent="0.3">
      <c r="A6908" t="s">
        <v>294</v>
      </c>
      <c r="B6908" t="s">
        <v>47</v>
      </c>
      <c r="C6908" t="s">
        <v>36</v>
      </c>
      <c r="D6908" t="s">
        <v>54</v>
      </c>
      <c r="E6908" s="103">
        <v>2606</v>
      </c>
      <c r="F6908" s="103">
        <v>676064</v>
      </c>
      <c r="G6908" s="103">
        <v>9</v>
      </c>
      <c r="H6908" t="s">
        <v>54</v>
      </c>
      <c r="I6908" s="103"/>
    </row>
    <row r="6909" spans="1:9" x14ac:dyDescent="0.3">
      <c r="A6909" t="s">
        <v>295</v>
      </c>
      <c r="B6909" t="s">
        <v>48</v>
      </c>
      <c r="C6909" t="s">
        <v>36</v>
      </c>
      <c r="D6909" t="s">
        <v>54</v>
      </c>
      <c r="E6909" s="103">
        <v>102943399.544</v>
      </c>
      <c r="F6909" s="103">
        <v>676064</v>
      </c>
      <c r="G6909" s="103">
        <v>9</v>
      </c>
      <c r="H6909" t="s">
        <v>54</v>
      </c>
      <c r="I6909" s="103"/>
    </row>
    <row r="6910" spans="1:9" x14ac:dyDescent="0.3">
      <c r="A6910" t="s">
        <v>296</v>
      </c>
      <c r="B6910" t="s">
        <v>49</v>
      </c>
      <c r="C6910" t="s">
        <v>36</v>
      </c>
      <c r="D6910" t="s">
        <v>54</v>
      </c>
      <c r="E6910" s="103">
        <v>3.854664647133999E-3</v>
      </c>
      <c r="F6910" s="103">
        <v>676064</v>
      </c>
      <c r="G6910" s="103">
        <v>9</v>
      </c>
      <c r="H6910" t="s">
        <v>54</v>
      </c>
      <c r="I6910" s="103"/>
    </row>
    <row r="6911" spans="1:9" x14ac:dyDescent="0.3">
      <c r="A6911" t="s">
        <v>297</v>
      </c>
      <c r="B6911" t="s">
        <v>50</v>
      </c>
      <c r="C6911" t="s">
        <v>36</v>
      </c>
      <c r="D6911" t="s">
        <v>54</v>
      </c>
      <c r="E6911" s="103">
        <v>152.2687194466796</v>
      </c>
      <c r="F6911" s="103">
        <v>676064</v>
      </c>
      <c r="G6911" s="103">
        <v>9</v>
      </c>
      <c r="H6911" t="s">
        <v>54</v>
      </c>
      <c r="I6911" s="103"/>
    </row>
    <row r="6912" spans="1:9" x14ac:dyDescent="0.3">
      <c r="A6912" t="s">
        <v>1551</v>
      </c>
      <c r="B6912" t="s">
        <v>51</v>
      </c>
      <c r="C6912" t="s">
        <v>36</v>
      </c>
      <c r="D6912" t="s">
        <v>40</v>
      </c>
      <c r="E6912" s="103">
        <v>1.5952334219296021E-2</v>
      </c>
      <c r="F6912" s="103">
        <v>676064</v>
      </c>
      <c r="G6912" s="103">
        <v>9</v>
      </c>
      <c r="H6912" t="s">
        <v>1078</v>
      </c>
      <c r="I6912" s="103"/>
    </row>
    <row r="6913" spans="1:9" x14ac:dyDescent="0.3">
      <c r="A6913" t="s">
        <v>7092</v>
      </c>
      <c r="B6913" t="s">
        <v>51</v>
      </c>
      <c r="C6913" t="s">
        <v>36</v>
      </c>
      <c r="D6913" t="s">
        <v>5064</v>
      </c>
      <c r="E6913" s="103">
        <v>1.5975117398784766E-2</v>
      </c>
      <c r="F6913" s="103">
        <v>676064</v>
      </c>
      <c r="G6913" s="103">
        <v>9</v>
      </c>
      <c r="H6913" t="s">
        <v>1078</v>
      </c>
      <c r="I6913" s="103"/>
    </row>
    <row r="6914" spans="1:9" x14ac:dyDescent="0.3">
      <c r="A6914" t="s">
        <v>7093</v>
      </c>
      <c r="B6914" t="s">
        <v>51</v>
      </c>
      <c r="C6914" t="s">
        <v>36</v>
      </c>
      <c r="D6914" t="s">
        <v>5065</v>
      </c>
      <c r="E6914" s="103">
        <v>1.5952334219296021E-2</v>
      </c>
      <c r="F6914" s="103">
        <v>676064</v>
      </c>
      <c r="G6914" s="103">
        <v>9</v>
      </c>
      <c r="H6914" t="s">
        <v>1078</v>
      </c>
      <c r="I6914" s="103"/>
    </row>
    <row r="6915" spans="1:9" x14ac:dyDescent="0.3">
      <c r="A6915" t="s">
        <v>7094</v>
      </c>
      <c r="B6915" t="s">
        <v>51</v>
      </c>
      <c r="C6915" t="s">
        <v>36</v>
      </c>
      <c r="D6915" t="s">
        <v>5066</v>
      </c>
      <c r="E6915" s="103">
        <v>1.5952334219296021E-2</v>
      </c>
      <c r="F6915" s="103">
        <v>676064</v>
      </c>
      <c r="G6915" s="103">
        <v>9</v>
      </c>
      <c r="H6915" t="s">
        <v>1078</v>
      </c>
      <c r="I6915" s="103"/>
    </row>
    <row r="6916" spans="1:9" x14ac:dyDescent="0.3">
      <c r="A6916" t="s">
        <v>1552</v>
      </c>
      <c r="B6916" t="s">
        <v>51</v>
      </c>
      <c r="C6916" t="s">
        <v>36</v>
      </c>
      <c r="D6916" t="s">
        <v>42</v>
      </c>
      <c r="E6916" s="103">
        <v>1.5924647642914729E-2</v>
      </c>
      <c r="F6916" s="103">
        <v>676064</v>
      </c>
      <c r="G6916" s="103">
        <v>9</v>
      </c>
      <c r="H6916" t="s">
        <v>1078</v>
      </c>
      <c r="I6916" s="103"/>
    </row>
    <row r="6917" spans="1:9" x14ac:dyDescent="0.3">
      <c r="A6917" t="s">
        <v>2525</v>
      </c>
      <c r="B6917" t="s">
        <v>51</v>
      </c>
      <c r="C6917" t="s">
        <v>36</v>
      </c>
      <c r="D6917" t="s">
        <v>1763</v>
      </c>
      <c r="E6917" s="103">
        <v>1.683193891725332E-2</v>
      </c>
      <c r="F6917" s="103">
        <v>676064</v>
      </c>
      <c r="G6917" s="103">
        <v>9</v>
      </c>
      <c r="H6917" t="s">
        <v>1078</v>
      </c>
      <c r="I6917" s="103"/>
    </row>
    <row r="6918" spans="1:9" x14ac:dyDescent="0.3">
      <c r="A6918" t="s">
        <v>2526</v>
      </c>
      <c r="B6918" t="s">
        <v>51</v>
      </c>
      <c r="C6918" t="s">
        <v>36</v>
      </c>
      <c r="D6918" t="s">
        <v>1764</v>
      </c>
      <c r="E6918" s="103">
        <v>1.3944870613534527E-2</v>
      </c>
      <c r="F6918" s="103">
        <v>676064</v>
      </c>
      <c r="G6918" s="103">
        <v>9</v>
      </c>
      <c r="H6918" t="s">
        <v>1078</v>
      </c>
      <c r="I6918" s="103"/>
    </row>
    <row r="6919" spans="1:9" x14ac:dyDescent="0.3">
      <c r="A6919" t="s">
        <v>1553</v>
      </c>
      <c r="B6919" t="s">
        <v>51</v>
      </c>
      <c r="C6919" t="s">
        <v>36</v>
      </c>
      <c r="D6919" t="s">
        <v>340</v>
      </c>
      <c r="E6919" s="103">
        <v>1.5654719854500287E-2</v>
      </c>
      <c r="F6919" s="103">
        <v>676064</v>
      </c>
      <c r="G6919" s="103">
        <v>9</v>
      </c>
      <c r="H6919" t="s">
        <v>1078</v>
      </c>
      <c r="I6919" s="103"/>
    </row>
    <row r="6920" spans="1:9" x14ac:dyDescent="0.3">
      <c r="A6920" t="s">
        <v>1554</v>
      </c>
      <c r="B6920" t="s">
        <v>51</v>
      </c>
      <c r="C6920" t="s">
        <v>36</v>
      </c>
      <c r="D6920" t="s">
        <v>777</v>
      </c>
      <c r="E6920" s="103">
        <v>7.881475839365909E-2</v>
      </c>
      <c r="F6920" s="103">
        <v>676064</v>
      </c>
      <c r="G6920" s="103">
        <v>9</v>
      </c>
      <c r="H6920" t="s">
        <v>1078</v>
      </c>
      <c r="I6920" s="103"/>
    </row>
    <row r="6921" spans="1:9" x14ac:dyDescent="0.3">
      <c r="A6921" t="s">
        <v>1555</v>
      </c>
      <c r="B6921" t="s">
        <v>51</v>
      </c>
      <c r="C6921" t="s">
        <v>36</v>
      </c>
      <c r="D6921" t="s">
        <v>776</v>
      </c>
      <c r="E6921" s="103">
        <v>0.17805005769556784</v>
      </c>
      <c r="F6921" s="103">
        <v>676064</v>
      </c>
      <c r="G6921" s="103">
        <v>9</v>
      </c>
      <c r="H6921" t="s">
        <v>1078</v>
      </c>
      <c r="I6921" s="103"/>
    </row>
    <row r="6922" spans="1:9" x14ac:dyDescent="0.3">
      <c r="A6922" t="s">
        <v>298</v>
      </c>
      <c r="B6922" t="s">
        <v>47</v>
      </c>
      <c r="C6922" t="s">
        <v>37</v>
      </c>
      <c r="D6922" t="s">
        <v>54</v>
      </c>
      <c r="E6922" s="103">
        <v>123176</v>
      </c>
      <c r="F6922" s="103">
        <v>676064</v>
      </c>
      <c r="G6922" s="103">
        <v>9</v>
      </c>
      <c r="H6922" t="s">
        <v>54</v>
      </c>
      <c r="I6922" s="103"/>
    </row>
    <row r="6923" spans="1:9" x14ac:dyDescent="0.3">
      <c r="A6923" t="s">
        <v>299</v>
      </c>
      <c r="B6923" t="s">
        <v>48</v>
      </c>
      <c r="C6923" t="s">
        <v>37</v>
      </c>
      <c r="D6923" t="s">
        <v>54</v>
      </c>
      <c r="E6923" s="103">
        <v>45125466388.226563</v>
      </c>
      <c r="F6923" s="103">
        <v>676064</v>
      </c>
      <c r="G6923" s="103">
        <v>9</v>
      </c>
      <c r="H6923" t="s">
        <v>54</v>
      </c>
      <c r="I6923" s="103"/>
    </row>
    <row r="6924" spans="1:9" x14ac:dyDescent="0.3">
      <c r="A6924" t="s">
        <v>300</v>
      </c>
      <c r="B6924" t="s">
        <v>49</v>
      </c>
      <c r="C6924" t="s">
        <v>37</v>
      </c>
      <c r="D6924" t="s">
        <v>54</v>
      </c>
      <c r="E6924" s="103">
        <v>0.1821957684479576</v>
      </c>
      <c r="F6924" s="103">
        <v>676064</v>
      </c>
      <c r="G6924" s="103">
        <v>9</v>
      </c>
      <c r="H6924" t="s">
        <v>54</v>
      </c>
      <c r="I6924" s="103"/>
    </row>
    <row r="6925" spans="1:9" x14ac:dyDescent="0.3">
      <c r="A6925" t="s">
        <v>301</v>
      </c>
      <c r="B6925" t="s">
        <v>50</v>
      </c>
      <c r="C6925" t="s">
        <v>37</v>
      </c>
      <c r="D6925" t="s">
        <v>54</v>
      </c>
      <c r="E6925" s="103">
        <v>66747.329229520517</v>
      </c>
      <c r="F6925" s="103">
        <v>676064</v>
      </c>
      <c r="G6925" s="103">
        <v>9</v>
      </c>
      <c r="H6925" t="s">
        <v>54</v>
      </c>
      <c r="I6925" s="103"/>
    </row>
    <row r="6926" spans="1:9" x14ac:dyDescent="0.3">
      <c r="A6926" t="s">
        <v>1516</v>
      </c>
      <c r="B6926" t="s">
        <v>51</v>
      </c>
      <c r="C6926" t="s">
        <v>37</v>
      </c>
      <c r="D6926" t="s">
        <v>40</v>
      </c>
      <c r="E6926" s="103">
        <v>0.16471730016214245</v>
      </c>
      <c r="F6926" s="103">
        <v>676064</v>
      </c>
      <c r="G6926" s="103">
        <v>9</v>
      </c>
      <c r="H6926" t="s">
        <v>1078</v>
      </c>
      <c r="I6926" s="103"/>
    </row>
    <row r="6927" spans="1:9" x14ac:dyDescent="0.3">
      <c r="A6927" t="s">
        <v>7095</v>
      </c>
      <c r="B6927" t="s">
        <v>51</v>
      </c>
      <c r="C6927" t="s">
        <v>37</v>
      </c>
      <c r="D6927" t="s">
        <v>5064</v>
      </c>
      <c r="E6927" s="103">
        <v>0.16896726354569916</v>
      </c>
      <c r="F6927" s="103">
        <v>676064</v>
      </c>
      <c r="G6927" s="103">
        <v>9</v>
      </c>
      <c r="H6927" t="s">
        <v>1078</v>
      </c>
      <c r="I6927" s="103"/>
    </row>
    <row r="6928" spans="1:9" x14ac:dyDescent="0.3">
      <c r="A6928" t="s">
        <v>7096</v>
      </c>
      <c r="B6928" t="s">
        <v>51</v>
      </c>
      <c r="C6928" t="s">
        <v>37</v>
      </c>
      <c r="D6928" t="s">
        <v>5065</v>
      </c>
      <c r="E6928" s="103">
        <v>0.16057272213183429</v>
      </c>
      <c r="F6928" s="103">
        <v>676064</v>
      </c>
      <c r="G6928" s="103">
        <v>9</v>
      </c>
      <c r="H6928" t="s">
        <v>1078</v>
      </c>
      <c r="I6928" s="103"/>
    </row>
    <row r="6929" spans="1:9" x14ac:dyDescent="0.3">
      <c r="A6929" t="s">
        <v>7097</v>
      </c>
      <c r="B6929" t="s">
        <v>51</v>
      </c>
      <c r="C6929" t="s">
        <v>37</v>
      </c>
      <c r="D6929" t="s">
        <v>5066</v>
      </c>
      <c r="E6929" s="103">
        <v>0.16478930209406245</v>
      </c>
      <c r="F6929" s="103">
        <v>676064</v>
      </c>
      <c r="G6929" s="103">
        <v>9</v>
      </c>
      <c r="H6929" t="s">
        <v>1078</v>
      </c>
      <c r="I6929" s="103"/>
    </row>
    <row r="6930" spans="1:9" x14ac:dyDescent="0.3">
      <c r="A6930" t="s">
        <v>1517</v>
      </c>
      <c r="B6930" t="s">
        <v>51</v>
      </c>
      <c r="C6930" t="s">
        <v>37</v>
      </c>
      <c r="D6930" t="s">
        <v>42</v>
      </c>
      <c r="E6930" s="103">
        <v>0.16872962553680038</v>
      </c>
      <c r="F6930" s="103">
        <v>676064</v>
      </c>
      <c r="G6930" s="103">
        <v>9</v>
      </c>
      <c r="H6930" t="s">
        <v>1078</v>
      </c>
      <c r="I6930" s="103"/>
    </row>
    <row r="6931" spans="1:9" x14ac:dyDescent="0.3">
      <c r="A6931" t="s">
        <v>2481</v>
      </c>
      <c r="B6931" t="s">
        <v>51</v>
      </c>
      <c r="C6931" t="s">
        <v>37</v>
      </c>
      <c r="D6931" t="s">
        <v>1763</v>
      </c>
      <c r="E6931" s="103">
        <v>0.17797374060822529</v>
      </c>
      <c r="F6931" s="103">
        <v>676064</v>
      </c>
      <c r="G6931" s="103">
        <v>9</v>
      </c>
      <c r="H6931" t="s">
        <v>1078</v>
      </c>
      <c r="I6931" s="103"/>
    </row>
    <row r="6932" spans="1:9" x14ac:dyDescent="0.3">
      <c r="A6932" t="s">
        <v>2482</v>
      </c>
      <c r="B6932" t="s">
        <v>51</v>
      </c>
      <c r="C6932" t="s">
        <v>37</v>
      </c>
      <c r="D6932" t="s">
        <v>1764</v>
      </c>
      <c r="E6932" s="103">
        <v>0.14687049221514925</v>
      </c>
      <c r="F6932" s="103">
        <v>676064</v>
      </c>
      <c r="G6932" s="103">
        <v>9</v>
      </c>
      <c r="H6932" t="s">
        <v>1078</v>
      </c>
      <c r="I6932" s="103"/>
    </row>
    <row r="6933" spans="1:9" x14ac:dyDescent="0.3">
      <c r="A6933" t="s">
        <v>1518</v>
      </c>
      <c r="B6933" t="s">
        <v>51</v>
      </c>
      <c r="C6933" t="s">
        <v>37</v>
      </c>
      <c r="D6933" t="s">
        <v>340</v>
      </c>
      <c r="E6933" s="103">
        <v>0.16298565321530059</v>
      </c>
      <c r="F6933" s="103">
        <v>676064</v>
      </c>
      <c r="G6933" s="103">
        <v>9</v>
      </c>
      <c r="H6933" t="s">
        <v>1078</v>
      </c>
      <c r="I6933" s="103"/>
    </row>
    <row r="6934" spans="1:9" x14ac:dyDescent="0.3">
      <c r="A6934" t="s">
        <v>1519</v>
      </c>
      <c r="B6934" t="s">
        <v>51</v>
      </c>
      <c r="C6934" t="s">
        <v>37</v>
      </c>
      <c r="D6934" t="s">
        <v>777</v>
      </c>
      <c r="E6934" s="103">
        <v>0.61440609899651477</v>
      </c>
      <c r="F6934" s="103">
        <v>676064</v>
      </c>
      <c r="G6934" s="103">
        <v>9</v>
      </c>
      <c r="H6934" t="s">
        <v>1078</v>
      </c>
      <c r="I6934" s="103"/>
    </row>
    <row r="6935" spans="1:9" x14ac:dyDescent="0.3">
      <c r="A6935" t="s">
        <v>1520</v>
      </c>
      <c r="B6935" t="s">
        <v>51</v>
      </c>
      <c r="C6935" t="s">
        <v>37</v>
      </c>
      <c r="D6935" t="s">
        <v>776</v>
      </c>
      <c r="E6935" s="103">
        <v>1.5790393243975536</v>
      </c>
      <c r="F6935" s="103">
        <v>676064</v>
      </c>
      <c r="G6935" s="103">
        <v>9</v>
      </c>
      <c r="H6935" t="s">
        <v>1078</v>
      </c>
      <c r="I6935" s="103"/>
    </row>
    <row r="6936" spans="1:9" x14ac:dyDescent="0.3">
      <c r="A6936" t="s">
        <v>302</v>
      </c>
      <c r="B6936" t="s">
        <v>47</v>
      </c>
      <c r="C6936" t="s">
        <v>38</v>
      </c>
      <c r="D6936" t="s">
        <v>54</v>
      </c>
      <c r="E6936" s="103">
        <v>10353</v>
      </c>
      <c r="F6936" s="103">
        <v>676064</v>
      </c>
      <c r="G6936" s="103">
        <v>9</v>
      </c>
      <c r="H6936" t="s">
        <v>54</v>
      </c>
      <c r="I6936" s="103"/>
    </row>
    <row r="6937" spans="1:9" x14ac:dyDescent="0.3">
      <c r="A6937" t="s">
        <v>303</v>
      </c>
      <c r="B6937" t="s">
        <v>48</v>
      </c>
      <c r="C6937" t="s">
        <v>38</v>
      </c>
      <c r="D6937" t="s">
        <v>54</v>
      </c>
      <c r="E6937" s="103">
        <v>1496329832.7579999</v>
      </c>
      <c r="F6937" s="103">
        <v>676064</v>
      </c>
      <c r="G6937" s="103">
        <v>9</v>
      </c>
      <c r="H6937" t="s">
        <v>54</v>
      </c>
      <c r="I6937" s="103"/>
    </row>
    <row r="6938" spans="1:9" x14ac:dyDescent="0.3">
      <c r="A6938" t="s">
        <v>304</v>
      </c>
      <c r="B6938" t="s">
        <v>49</v>
      </c>
      <c r="C6938" t="s">
        <v>38</v>
      </c>
      <c r="D6938" t="s">
        <v>54</v>
      </c>
      <c r="E6938" s="103">
        <v>1.5313638945425286E-2</v>
      </c>
      <c r="F6938" s="103">
        <v>676064</v>
      </c>
      <c r="G6938" s="103">
        <v>9</v>
      </c>
      <c r="H6938" t="s">
        <v>54</v>
      </c>
      <c r="I6938" s="103"/>
    </row>
    <row r="6939" spans="1:9" x14ac:dyDescent="0.3">
      <c r="A6939" t="s">
        <v>305</v>
      </c>
      <c r="B6939" t="s">
        <v>50</v>
      </c>
      <c r="C6939" t="s">
        <v>38</v>
      </c>
      <c r="D6939" t="s">
        <v>54</v>
      </c>
      <c r="E6939" s="103">
        <v>2213.2961269317698</v>
      </c>
      <c r="F6939" s="103">
        <v>676064</v>
      </c>
      <c r="G6939" s="103">
        <v>9</v>
      </c>
      <c r="H6939" t="s">
        <v>54</v>
      </c>
      <c r="I6939" s="103"/>
    </row>
    <row r="6940" spans="1:9" x14ac:dyDescent="0.3">
      <c r="A6940" t="s">
        <v>1521</v>
      </c>
      <c r="B6940" t="s">
        <v>51</v>
      </c>
      <c r="C6940" t="s">
        <v>38</v>
      </c>
      <c r="D6940" t="s">
        <v>40</v>
      </c>
      <c r="E6940" s="103">
        <v>6.5354218464898847E-2</v>
      </c>
      <c r="F6940" s="103">
        <v>676064</v>
      </c>
      <c r="G6940" s="103">
        <v>9</v>
      </c>
      <c r="H6940" t="s">
        <v>1078</v>
      </c>
      <c r="I6940" s="103"/>
    </row>
    <row r="6941" spans="1:9" x14ac:dyDescent="0.3">
      <c r="A6941" t="s">
        <v>7098</v>
      </c>
      <c r="B6941" t="s">
        <v>51</v>
      </c>
      <c r="C6941" t="s">
        <v>38</v>
      </c>
      <c r="D6941" t="s">
        <v>5064</v>
      </c>
      <c r="E6941" s="103">
        <v>6.7230726496011251E-2</v>
      </c>
      <c r="F6941" s="103">
        <v>676064</v>
      </c>
      <c r="G6941" s="103">
        <v>9</v>
      </c>
      <c r="H6941" t="s">
        <v>1078</v>
      </c>
      <c r="I6941" s="103"/>
    </row>
    <row r="6942" spans="1:9" x14ac:dyDescent="0.3">
      <c r="A6942" t="s">
        <v>7099</v>
      </c>
      <c r="B6942" t="s">
        <v>51</v>
      </c>
      <c r="C6942" t="s">
        <v>38</v>
      </c>
      <c r="D6942" t="s">
        <v>5065</v>
      </c>
      <c r="E6942" s="103">
        <v>6.5354218464898847E-2</v>
      </c>
      <c r="F6942" s="103">
        <v>676064</v>
      </c>
      <c r="G6942" s="103">
        <v>9</v>
      </c>
      <c r="H6942" t="s">
        <v>1078</v>
      </c>
      <c r="I6942" s="103"/>
    </row>
    <row r="6943" spans="1:9" x14ac:dyDescent="0.3">
      <c r="A6943" t="s">
        <v>7100</v>
      </c>
      <c r="B6943" t="s">
        <v>51</v>
      </c>
      <c r="C6943" t="s">
        <v>38</v>
      </c>
      <c r="D6943" t="s">
        <v>5066</v>
      </c>
      <c r="E6943" s="103">
        <v>6.7221846860764711E-2</v>
      </c>
      <c r="F6943" s="103">
        <v>676064</v>
      </c>
      <c r="G6943" s="103">
        <v>9</v>
      </c>
      <c r="H6943" t="s">
        <v>1078</v>
      </c>
      <c r="I6943" s="103"/>
    </row>
    <row r="6944" spans="1:9" x14ac:dyDescent="0.3">
      <c r="A6944" t="s">
        <v>1522</v>
      </c>
      <c r="B6944" t="s">
        <v>51</v>
      </c>
      <c r="C6944" t="s">
        <v>38</v>
      </c>
      <c r="D6944" t="s">
        <v>42</v>
      </c>
      <c r="E6944" s="103">
        <v>6.7140299188738914E-2</v>
      </c>
      <c r="F6944" s="103">
        <v>676064</v>
      </c>
      <c r="G6944" s="103">
        <v>9</v>
      </c>
      <c r="H6944" t="s">
        <v>1078</v>
      </c>
      <c r="I6944" s="103"/>
    </row>
    <row r="6945" spans="1:9" x14ac:dyDescent="0.3">
      <c r="A6945" t="s">
        <v>2483</v>
      </c>
      <c r="B6945" t="s">
        <v>51</v>
      </c>
      <c r="C6945" t="s">
        <v>38</v>
      </c>
      <c r="D6945" t="s">
        <v>1763</v>
      </c>
      <c r="E6945" s="103">
        <v>7.05334370444992E-2</v>
      </c>
      <c r="F6945" s="103">
        <v>676064</v>
      </c>
      <c r="G6945" s="103">
        <v>9</v>
      </c>
      <c r="H6945" t="s">
        <v>1078</v>
      </c>
      <c r="I6945" s="103"/>
    </row>
    <row r="6946" spans="1:9" x14ac:dyDescent="0.3">
      <c r="A6946" t="s">
        <v>2484</v>
      </c>
      <c r="B6946" t="s">
        <v>51</v>
      </c>
      <c r="C6946" t="s">
        <v>38</v>
      </c>
      <c r="D6946" t="s">
        <v>1764</v>
      </c>
      <c r="E6946" s="103">
        <v>5.9960320057364999E-2</v>
      </c>
      <c r="F6946" s="103">
        <v>676064</v>
      </c>
      <c r="G6946" s="103">
        <v>9</v>
      </c>
      <c r="H6946" t="s">
        <v>1078</v>
      </c>
      <c r="I6946" s="103"/>
    </row>
    <row r="6947" spans="1:9" x14ac:dyDescent="0.3">
      <c r="A6947" t="s">
        <v>1523</v>
      </c>
      <c r="B6947" t="s">
        <v>51</v>
      </c>
      <c r="C6947" t="s">
        <v>38</v>
      </c>
      <c r="D6947" t="s">
        <v>340</v>
      </c>
      <c r="E6947" s="103">
        <v>6.11958774606602E-2</v>
      </c>
      <c r="F6947" s="103">
        <v>676064</v>
      </c>
      <c r="G6947" s="103">
        <v>9</v>
      </c>
      <c r="H6947" t="s">
        <v>1078</v>
      </c>
      <c r="I6947" s="103"/>
    </row>
    <row r="6948" spans="1:9" x14ac:dyDescent="0.3">
      <c r="A6948" t="s">
        <v>1524</v>
      </c>
      <c r="B6948" t="s">
        <v>51</v>
      </c>
      <c r="C6948" t="s">
        <v>38</v>
      </c>
      <c r="D6948" t="s">
        <v>777</v>
      </c>
      <c r="E6948" s="103">
        <v>0.27484349685075671</v>
      </c>
      <c r="F6948" s="103">
        <v>676064</v>
      </c>
      <c r="G6948" s="103">
        <v>9</v>
      </c>
      <c r="H6948" t="s">
        <v>1078</v>
      </c>
      <c r="I6948" s="103"/>
    </row>
    <row r="6949" spans="1:9" x14ac:dyDescent="0.3">
      <c r="A6949" t="s">
        <v>1525</v>
      </c>
      <c r="B6949" t="s">
        <v>51</v>
      </c>
      <c r="C6949" t="s">
        <v>38</v>
      </c>
      <c r="D6949" t="s">
        <v>776</v>
      </c>
      <c r="E6949" s="103">
        <v>0.64306692338507365</v>
      </c>
      <c r="F6949" s="103">
        <v>676064</v>
      </c>
      <c r="G6949" s="103">
        <v>9</v>
      </c>
      <c r="H6949" t="s">
        <v>1078</v>
      </c>
      <c r="I6949" s="103"/>
    </row>
    <row r="6950" spans="1:9" x14ac:dyDescent="0.3">
      <c r="A6950" t="s">
        <v>306</v>
      </c>
      <c r="B6950" t="s">
        <v>47</v>
      </c>
      <c r="C6950" t="s">
        <v>39</v>
      </c>
      <c r="D6950" t="s">
        <v>54</v>
      </c>
      <c r="E6950" s="103">
        <v>268</v>
      </c>
      <c r="F6950" s="103">
        <v>676064</v>
      </c>
      <c r="G6950" s="103">
        <v>9</v>
      </c>
      <c r="H6950" t="s">
        <v>54</v>
      </c>
      <c r="I6950" s="103"/>
    </row>
    <row r="6951" spans="1:9" x14ac:dyDescent="0.3">
      <c r="A6951" t="s">
        <v>307</v>
      </c>
      <c r="B6951" t="s">
        <v>48</v>
      </c>
      <c r="C6951" t="s">
        <v>39</v>
      </c>
      <c r="D6951" t="s">
        <v>54</v>
      </c>
      <c r="E6951" s="103">
        <v>837500</v>
      </c>
      <c r="F6951" s="103">
        <v>676064</v>
      </c>
      <c r="G6951" s="103">
        <v>9</v>
      </c>
      <c r="H6951" t="s">
        <v>54</v>
      </c>
      <c r="I6951" s="103"/>
    </row>
    <row r="6952" spans="1:9" x14ac:dyDescent="0.3">
      <c r="A6952" t="s">
        <v>308</v>
      </c>
      <c r="B6952" t="s">
        <v>49</v>
      </c>
      <c r="C6952" t="s">
        <v>39</v>
      </c>
      <c r="D6952" t="s">
        <v>54</v>
      </c>
      <c r="E6952" s="103">
        <v>3.9641217399536137E-4</v>
      </c>
      <c r="F6952" s="103">
        <v>676064</v>
      </c>
      <c r="G6952" s="103">
        <v>9</v>
      </c>
      <c r="H6952" t="s">
        <v>54</v>
      </c>
      <c r="I6952" s="103"/>
    </row>
    <row r="6953" spans="1:9" x14ac:dyDescent="0.3">
      <c r="A6953" t="s">
        <v>309</v>
      </c>
      <c r="B6953" t="s">
        <v>50</v>
      </c>
      <c r="C6953" t="s">
        <v>39</v>
      </c>
      <c r="D6953" t="s">
        <v>54</v>
      </c>
      <c r="E6953" s="103">
        <v>1.2387880437355043</v>
      </c>
      <c r="F6953" s="103">
        <v>676064</v>
      </c>
      <c r="G6953" s="103">
        <v>9</v>
      </c>
      <c r="H6953" t="s">
        <v>54</v>
      </c>
      <c r="I6953" s="103"/>
    </row>
    <row r="6954" spans="1:9" x14ac:dyDescent="0.3">
      <c r="A6954" t="s">
        <v>1526</v>
      </c>
      <c r="B6954" t="s">
        <v>51</v>
      </c>
      <c r="C6954" t="s">
        <v>39</v>
      </c>
      <c r="D6954" t="s">
        <v>40</v>
      </c>
      <c r="E6954" s="103">
        <v>1.3864680716209792E-3</v>
      </c>
      <c r="F6954" s="103">
        <v>676064</v>
      </c>
      <c r="G6954" s="103">
        <v>9</v>
      </c>
      <c r="H6954" t="s">
        <v>1078</v>
      </c>
      <c r="I6954" s="103"/>
    </row>
    <row r="6955" spans="1:9" x14ac:dyDescent="0.3">
      <c r="A6955" t="s">
        <v>7101</v>
      </c>
      <c r="B6955" t="s">
        <v>51</v>
      </c>
      <c r="C6955" t="s">
        <v>39</v>
      </c>
      <c r="D6955" t="s">
        <v>5064</v>
      </c>
      <c r="E6955" s="103">
        <v>1.4904942416821706E-3</v>
      </c>
      <c r="F6955" s="103">
        <v>676064</v>
      </c>
      <c r="G6955" s="103">
        <v>9</v>
      </c>
      <c r="H6955" t="s">
        <v>1078</v>
      </c>
      <c r="I6955" s="103"/>
    </row>
    <row r="6956" spans="1:9" x14ac:dyDescent="0.3">
      <c r="A6956" t="s">
        <v>7102</v>
      </c>
      <c r="B6956" t="s">
        <v>51</v>
      </c>
      <c r="C6956" t="s">
        <v>39</v>
      </c>
      <c r="D6956" t="s">
        <v>5065</v>
      </c>
      <c r="E6956" s="103">
        <v>1.3864680716209792E-3</v>
      </c>
      <c r="F6956" s="103">
        <v>676064</v>
      </c>
      <c r="G6956" s="103">
        <v>9</v>
      </c>
      <c r="H6956" t="s">
        <v>1078</v>
      </c>
      <c r="I6956" s="103"/>
    </row>
    <row r="6957" spans="1:9" x14ac:dyDescent="0.3">
      <c r="A6957" t="s">
        <v>7103</v>
      </c>
      <c r="B6957" t="s">
        <v>51</v>
      </c>
      <c r="C6957" t="s">
        <v>39</v>
      </c>
      <c r="D6957" t="s">
        <v>5066</v>
      </c>
      <c r="E6957" s="103">
        <v>1.4863258201627623E-3</v>
      </c>
      <c r="F6957" s="103">
        <v>676064</v>
      </c>
      <c r="G6957" s="103">
        <v>9</v>
      </c>
      <c r="H6957" t="s">
        <v>1078</v>
      </c>
      <c r="I6957" s="103"/>
    </row>
    <row r="6958" spans="1:9" x14ac:dyDescent="0.3">
      <c r="A6958" t="s">
        <v>1527</v>
      </c>
      <c r="B6958" t="s">
        <v>51</v>
      </c>
      <c r="C6958" t="s">
        <v>39</v>
      </c>
      <c r="D6958" t="s">
        <v>42</v>
      </c>
      <c r="E6958" s="103">
        <v>1.4728451080830798E-3</v>
      </c>
      <c r="F6958" s="103">
        <v>676064</v>
      </c>
      <c r="G6958" s="103">
        <v>9</v>
      </c>
      <c r="H6958" t="s">
        <v>1078</v>
      </c>
      <c r="I6958" s="103"/>
    </row>
    <row r="6959" spans="1:9" x14ac:dyDescent="0.3">
      <c r="A6959" t="s">
        <v>2485</v>
      </c>
      <c r="B6959" t="s">
        <v>51</v>
      </c>
      <c r="C6959" t="s">
        <v>39</v>
      </c>
      <c r="D6959" t="s">
        <v>1763</v>
      </c>
      <c r="E6959" s="103">
        <v>1.5091729795689932E-3</v>
      </c>
      <c r="F6959" s="103">
        <v>676064</v>
      </c>
      <c r="G6959" s="103">
        <v>9</v>
      </c>
      <c r="H6959" t="s">
        <v>1078</v>
      </c>
      <c r="I6959" s="103"/>
    </row>
    <row r="6960" spans="1:9" x14ac:dyDescent="0.3">
      <c r="A6960" t="s">
        <v>2486</v>
      </c>
      <c r="B6960" t="s">
        <v>51</v>
      </c>
      <c r="C6960" t="s">
        <v>39</v>
      </c>
      <c r="D6960" t="s">
        <v>1764</v>
      </c>
      <c r="E6960" s="103">
        <v>1.1718717082017484E-3</v>
      </c>
      <c r="F6960" s="103">
        <v>676064</v>
      </c>
      <c r="G6960" s="103">
        <v>9</v>
      </c>
      <c r="H6960" t="s">
        <v>1078</v>
      </c>
      <c r="I6960" s="103"/>
    </row>
    <row r="6961" spans="1:9" x14ac:dyDescent="0.3">
      <c r="A6961" t="s">
        <v>1528</v>
      </c>
      <c r="B6961" t="s">
        <v>51</v>
      </c>
      <c r="C6961" t="s">
        <v>39</v>
      </c>
      <c r="D6961" t="s">
        <v>340</v>
      </c>
      <c r="E6961" s="103">
        <v>1.4704176668447636E-3</v>
      </c>
      <c r="F6961" s="103">
        <v>676064</v>
      </c>
      <c r="G6961" s="103">
        <v>9</v>
      </c>
      <c r="H6961" t="s">
        <v>1078</v>
      </c>
      <c r="I6961" s="103"/>
    </row>
    <row r="6962" spans="1:9" x14ac:dyDescent="0.3">
      <c r="A6962" t="s">
        <v>1529</v>
      </c>
      <c r="B6962" t="s">
        <v>51</v>
      </c>
      <c r="C6962" t="s">
        <v>39</v>
      </c>
      <c r="D6962" t="s">
        <v>777</v>
      </c>
      <c r="E6962" s="103">
        <v>4.9561912344405334E-3</v>
      </c>
      <c r="F6962" s="103">
        <v>676064</v>
      </c>
      <c r="G6962" s="103">
        <v>9</v>
      </c>
      <c r="H6962" t="s">
        <v>1078</v>
      </c>
      <c r="I6962" s="103"/>
    </row>
    <row r="6963" spans="1:9" x14ac:dyDescent="0.3">
      <c r="A6963" t="s">
        <v>1530</v>
      </c>
      <c r="B6963" t="s">
        <v>51</v>
      </c>
      <c r="C6963" t="s">
        <v>39</v>
      </c>
      <c r="D6963" t="s">
        <v>776</v>
      </c>
      <c r="E6963" s="103">
        <v>1.3292906944733011E-2</v>
      </c>
      <c r="F6963" s="103">
        <v>676064</v>
      </c>
      <c r="G6963" s="103">
        <v>9</v>
      </c>
      <c r="H6963" t="s">
        <v>1078</v>
      </c>
      <c r="I6963" s="103"/>
    </row>
    <row r="6964" spans="1:9" x14ac:dyDescent="0.3">
      <c r="A6964" t="s">
        <v>3051</v>
      </c>
      <c r="B6964" t="s">
        <v>47</v>
      </c>
      <c r="C6964" t="s">
        <v>2584</v>
      </c>
      <c r="D6964" t="s">
        <v>54</v>
      </c>
      <c r="E6964" s="103">
        <v>44934</v>
      </c>
      <c r="F6964" s="103">
        <v>676064</v>
      </c>
      <c r="G6964" s="103">
        <v>9</v>
      </c>
      <c r="H6964" t="s">
        <v>54</v>
      </c>
      <c r="I6964" s="103"/>
    </row>
    <row r="6965" spans="1:9" x14ac:dyDescent="0.3">
      <c r="A6965" t="s">
        <v>3052</v>
      </c>
      <c r="B6965" t="s">
        <v>48</v>
      </c>
      <c r="C6965" t="s">
        <v>2584</v>
      </c>
      <c r="D6965" t="s">
        <v>54</v>
      </c>
      <c r="E6965" s="103">
        <v>209299979.30273438</v>
      </c>
      <c r="F6965" s="103">
        <v>676064</v>
      </c>
      <c r="G6965" s="103">
        <v>9</v>
      </c>
      <c r="H6965" t="s">
        <v>54</v>
      </c>
      <c r="I6965" s="103"/>
    </row>
    <row r="6966" spans="1:9" x14ac:dyDescent="0.3">
      <c r="A6966" t="s">
        <v>3053</v>
      </c>
      <c r="B6966" t="s">
        <v>49</v>
      </c>
      <c r="C6966" t="s">
        <v>2584</v>
      </c>
      <c r="D6966" t="s">
        <v>54</v>
      </c>
      <c r="E6966" s="103">
        <v>6.6464121739953613E-2</v>
      </c>
      <c r="F6966" s="103">
        <v>676064</v>
      </c>
      <c r="G6966" s="103">
        <v>9</v>
      </c>
      <c r="H6966" t="s">
        <v>54</v>
      </c>
      <c r="I6966" s="103"/>
    </row>
    <row r="6967" spans="1:9" x14ac:dyDescent="0.3">
      <c r="A6967" t="s">
        <v>3054</v>
      </c>
      <c r="B6967" t="s">
        <v>50</v>
      </c>
      <c r="C6967" t="s">
        <v>2584</v>
      </c>
      <c r="D6967" t="s">
        <v>54</v>
      </c>
      <c r="E6967" s="103">
        <v>309.58604407679508</v>
      </c>
      <c r="F6967" s="103">
        <v>676064</v>
      </c>
      <c r="G6967" s="103">
        <v>9</v>
      </c>
      <c r="H6967" t="s">
        <v>54</v>
      </c>
      <c r="I6967" s="103"/>
    </row>
    <row r="6968" spans="1:9" x14ac:dyDescent="0.3">
      <c r="A6968" t="s">
        <v>3055</v>
      </c>
      <c r="B6968" t="s">
        <v>51</v>
      </c>
      <c r="C6968" t="s">
        <v>2584</v>
      </c>
      <c r="D6968" t="s">
        <v>40</v>
      </c>
      <c r="E6968" s="103">
        <v>2.1550895010991667E-3</v>
      </c>
      <c r="F6968" s="103">
        <v>676064</v>
      </c>
      <c r="G6968" s="103">
        <v>9</v>
      </c>
      <c r="H6968" t="s">
        <v>1078</v>
      </c>
      <c r="I6968" s="103"/>
    </row>
    <row r="6969" spans="1:9" x14ac:dyDescent="0.3">
      <c r="A6969" t="s">
        <v>7104</v>
      </c>
      <c r="B6969" t="s">
        <v>51</v>
      </c>
      <c r="C6969" t="s">
        <v>2584</v>
      </c>
      <c r="D6969" t="s">
        <v>5064</v>
      </c>
      <c r="E6969" s="103">
        <v>2.2976987092818667E-3</v>
      </c>
      <c r="F6969" s="103">
        <v>676064</v>
      </c>
      <c r="G6969" s="103">
        <v>9</v>
      </c>
      <c r="H6969" t="s">
        <v>1078</v>
      </c>
      <c r="I6969" s="103"/>
    </row>
    <row r="6970" spans="1:9" x14ac:dyDescent="0.3">
      <c r="A6970" t="s">
        <v>7105</v>
      </c>
      <c r="B6970" t="s">
        <v>51</v>
      </c>
      <c r="C6970" t="s">
        <v>2584</v>
      </c>
      <c r="D6970" t="s">
        <v>5065</v>
      </c>
      <c r="E6970" s="103">
        <v>2.1550895010991667E-3</v>
      </c>
      <c r="F6970" s="103">
        <v>676064</v>
      </c>
      <c r="G6970" s="103">
        <v>9</v>
      </c>
      <c r="H6970" t="s">
        <v>1078</v>
      </c>
      <c r="I6970" s="103"/>
    </row>
    <row r="6971" spans="1:9" x14ac:dyDescent="0.3">
      <c r="A6971" t="s">
        <v>7106</v>
      </c>
      <c r="B6971" t="s">
        <v>51</v>
      </c>
      <c r="C6971" t="s">
        <v>2584</v>
      </c>
      <c r="D6971" t="s">
        <v>5066</v>
      </c>
      <c r="E6971" s="103">
        <v>2.2902433050196059E-3</v>
      </c>
      <c r="F6971" s="103">
        <v>676064</v>
      </c>
      <c r="G6971" s="103">
        <v>9</v>
      </c>
      <c r="H6971" t="s">
        <v>1078</v>
      </c>
      <c r="I6971" s="103"/>
    </row>
    <row r="6972" spans="1:9" x14ac:dyDescent="0.3">
      <c r="A6972" t="s">
        <v>3056</v>
      </c>
      <c r="B6972" t="s">
        <v>51</v>
      </c>
      <c r="C6972" t="s">
        <v>2584</v>
      </c>
      <c r="D6972" t="s">
        <v>42</v>
      </c>
      <c r="E6972" s="103">
        <v>2.2915071203414186E-3</v>
      </c>
      <c r="F6972" s="103">
        <v>676064</v>
      </c>
      <c r="G6972" s="103">
        <v>9</v>
      </c>
      <c r="H6972" t="s">
        <v>1078</v>
      </c>
      <c r="I6972" s="103"/>
    </row>
    <row r="6973" spans="1:9" x14ac:dyDescent="0.3">
      <c r="A6973" t="s">
        <v>3057</v>
      </c>
      <c r="B6973" t="s">
        <v>51</v>
      </c>
      <c r="C6973" t="s">
        <v>2584</v>
      </c>
      <c r="D6973" t="s">
        <v>1763</v>
      </c>
      <c r="E6973" s="103">
        <v>2.4050282669013804E-3</v>
      </c>
      <c r="F6973" s="103">
        <v>676064</v>
      </c>
      <c r="G6973" s="103">
        <v>9</v>
      </c>
      <c r="H6973" t="s">
        <v>1078</v>
      </c>
      <c r="I6973" s="103"/>
    </row>
    <row r="6974" spans="1:9" x14ac:dyDescent="0.3">
      <c r="A6974" t="s">
        <v>3058</v>
      </c>
      <c r="B6974" t="s">
        <v>51</v>
      </c>
      <c r="C6974" t="s">
        <v>2584</v>
      </c>
      <c r="D6974" t="s">
        <v>1764</v>
      </c>
      <c r="E6974" s="103">
        <v>1.7960820907972678E-3</v>
      </c>
      <c r="F6974" s="103">
        <v>676064</v>
      </c>
      <c r="G6974" s="103">
        <v>9</v>
      </c>
      <c r="H6974" t="s">
        <v>1078</v>
      </c>
      <c r="I6974" s="103"/>
    </row>
    <row r="6975" spans="1:9" x14ac:dyDescent="0.3">
      <c r="A6975" t="s">
        <v>3059</v>
      </c>
      <c r="B6975" t="s">
        <v>51</v>
      </c>
      <c r="C6975" t="s">
        <v>2584</v>
      </c>
      <c r="D6975" t="s">
        <v>340</v>
      </c>
      <c r="E6975" s="103">
        <v>2.2799030344789637E-3</v>
      </c>
      <c r="F6975" s="103">
        <v>676064</v>
      </c>
      <c r="G6975" s="103">
        <v>9</v>
      </c>
      <c r="H6975" t="s">
        <v>1078</v>
      </c>
      <c r="I6975" s="103"/>
    </row>
    <row r="6976" spans="1:9" x14ac:dyDescent="0.3">
      <c r="A6976" t="s">
        <v>3060</v>
      </c>
      <c r="B6976" t="s">
        <v>51</v>
      </c>
      <c r="C6976" t="s">
        <v>2584</v>
      </c>
      <c r="D6976" t="s">
        <v>777</v>
      </c>
      <c r="E6976" s="103">
        <v>8.0849741474356487E-3</v>
      </c>
      <c r="F6976" s="103">
        <v>676064</v>
      </c>
      <c r="G6976" s="103">
        <v>9</v>
      </c>
      <c r="H6976" t="s">
        <v>1078</v>
      </c>
      <c r="I6976" s="103"/>
    </row>
    <row r="6977" spans="1:9" x14ac:dyDescent="0.3">
      <c r="A6977" t="s">
        <v>3061</v>
      </c>
      <c r="B6977" t="s">
        <v>51</v>
      </c>
      <c r="C6977" t="s">
        <v>2584</v>
      </c>
      <c r="D6977" t="s">
        <v>776</v>
      </c>
      <c r="E6977" s="103">
        <v>2.0245913771131826E-2</v>
      </c>
      <c r="F6977" s="103">
        <v>676064</v>
      </c>
      <c r="G6977" s="103">
        <v>9</v>
      </c>
      <c r="H6977" t="s">
        <v>1078</v>
      </c>
      <c r="I6977" s="103"/>
    </row>
    <row r="6978" spans="1:9" x14ac:dyDescent="0.3">
      <c r="A6978" t="s">
        <v>3062</v>
      </c>
      <c r="B6978" t="s">
        <v>47</v>
      </c>
      <c r="C6978" t="s">
        <v>2585</v>
      </c>
      <c r="D6978" t="s">
        <v>54</v>
      </c>
      <c r="E6978" s="103">
        <v>295311</v>
      </c>
      <c r="F6978" s="103">
        <v>676064</v>
      </c>
      <c r="G6978" s="103">
        <v>9</v>
      </c>
      <c r="H6978" t="s">
        <v>54</v>
      </c>
      <c r="I6978" s="103"/>
    </row>
    <row r="6979" spans="1:9" x14ac:dyDescent="0.3">
      <c r="A6979" t="s">
        <v>3063</v>
      </c>
      <c r="B6979" t="s">
        <v>48</v>
      </c>
      <c r="C6979" t="s">
        <v>2585</v>
      </c>
      <c r="D6979" t="s">
        <v>54</v>
      </c>
      <c r="E6979" s="103">
        <v>2390086800</v>
      </c>
      <c r="F6979" s="103">
        <v>676064</v>
      </c>
      <c r="G6979" s="103">
        <v>9</v>
      </c>
      <c r="H6979" t="s">
        <v>54</v>
      </c>
      <c r="I6979" s="103"/>
    </row>
    <row r="6980" spans="1:9" x14ac:dyDescent="0.3">
      <c r="A6980" t="s">
        <v>3064</v>
      </c>
      <c r="B6980" t="s">
        <v>49</v>
      </c>
      <c r="C6980" t="s">
        <v>2585</v>
      </c>
      <c r="D6980" t="s">
        <v>54</v>
      </c>
      <c r="E6980" s="103">
        <v>0.43680923699531404</v>
      </c>
      <c r="F6980" s="103">
        <v>676064</v>
      </c>
      <c r="G6980" s="103">
        <v>9</v>
      </c>
      <c r="H6980" t="s">
        <v>54</v>
      </c>
      <c r="I6980" s="103"/>
    </row>
    <row r="6981" spans="1:9" x14ac:dyDescent="0.3">
      <c r="A6981" t="s">
        <v>3065</v>
      </c>
      <c r="B6981" t="s">
        <v>50</v>
      </c>
      <c r="C6981" t="s">
        <v>2585</v>
      </c>
      <c r="D6981" t="s">
        <v>54</v>
      </c>
      <c r="E6981" s="103">
        <v>3535.2966583045391</v>
      </c>
      <c r="F6981" s="103">
        <v>676064</v>
      </c>
      <c r="G6981" s="103">
        <v>9</v>
      </c>
      <c r="H6981" t="s">
        <v>54</v>
      </c>
      <c r="I6981" s="103"/>
    </row>
    <row r="6982" spans="1:9" x14ac:dyDescent="0.3">
      <c r="A6982" t="s">
        <v>3066</v>
      </c>
      <c r="B6982" t="s">
        <v>51</v>
      </c>
      <c r="C6982" t="s">
        <v>2585</v>
      </c>
      <c r="D6982" t="s">
        <v>40</v>
      </c>
      <c r="E6982" s="103">
        <v>3.8315167438839649E-3</v>
      </c>
      <c r="F6982" s="103">
        <v>676064</v>
      </c>
      <c r="G6982" s="103">
        <v>9</v>
      </c>
      <c r="H6982" t="s">
        <v>1078</v>
      </c>
      <c r="I6982" s="103"/>
    </row>
    <row r="6983" spans="1:9" x14ac:dyDescent="0.3">
      <c r="A6983" t="s">
        <v>7107</v>
      </c>
      <c r="B6983" t="s">
        <v>51</v>
      </c>
      <c r="C6983" t="s">
        <v>2585</v>
      </c>
      <c r="D6983" t="s">
        <v>5064</v>
      </c>
      <c r="E6983" s="103">
        <v>4.0470526151301558E-3</v>
      </c>
      <c r="F6983" s="103">
        <v>676064</v>
      </c>
      <c r="G6983" s="103">
        <v>9</v>
      </c>
      <c r="H6983" t="s">
        <v>1078</v>
      </c>
      <c r="I6983" s="103"/>
    </row>
    <row r="6984" spans="1:9" x14ac:dyDescent="0.3">
      <c r="A6984" t="s">
        <v>7108</v>
      </c>
      <c r="B6984" t="s">
        <v>51</v>
      </c>
      <c r="C6984" t="s">
        <v>2585</v>
      </c>
      <c r="D6984" t="s">
        <v>5065</v>
      </c>
      <c r="E6984" s="103">
        <v>3.7413911963615175E-3</v>
      </c>
      <c r="F6984" s="103">
        <v>676064</v>
      </c>
      <c r="G6984" s="103">
        <v>9</v>
      </c>
      <c r="H6984" t="s">
        <v>1078</v>
      </c>
      <c r="I6984" s="103"/>
    </row>
    <row r="6985" spans="1:9" x14ac:dyDescent="0.3">
      <c r="A6985" t="s">
        <v>7109</v>
      </c>
      <c r="B6985" t="s">
        <v>51</v>
      </c>
      <c r="C6985" t="s">
        <v>2585</v>
      </c>
      <c r="D6985" t="s">
        <v>5066</v>
      </c>
      <c r="E6985" s="103">
        <v>3.9871578008873095E-3</v>
      </c>
      <c r="F6985" s="103">
        <v>676064</v>
      </c>
      <c r="G6985" s="103">
        <v>9</v>
      </c>
      <c r="H6985" t="s">
        <v>1078</v>
      </c>
      <c r="I6985" s="103"/>
    </row>
    <row r="6986" spans="1:9" x14ac:dyDescent="0.3">
      <c r="A6986" t="s">
        <v>3067</v>
      </c>
      <c r="B6986" t="s">
        <v>51</v>
      </c>
      <c r="C6986" t="s">
        <v>2585</v>
      </c>
      <c r="D6986" t="s">
        <v>42</v>
      </c>
      <c r="E6986" s="103">
        <v>4.0370502511657301E-3</v>
      </c>
      <c r="F6986" s="103">
        <v>676064</v>
      </c>
      <c r="G6986" s="103">
        <v>9</v>
      </c>
      <c r="H6986" t="s">
        <v>1078</v>
      </c>
      <c r="I6986" s="103"/>
    </row>
    <row r="6987" spans="1:9" x14ac:dyDescent="0.3">
      <c r="A6987" t="s">
        <v>3068</v>
      </c>
      <c r="B6987" t="s">
        <v>51</v>
      </c>
      <c r="C6987" t="s">
        <v>2585</v>
      </c>
      <c r="D6987" t="s">
        <v>1763</v>
      </c>
      <c r="E6987" s="103">
        <v>4.22920812258304E-3</v>
      </c>
      <c r="F6987" s="103">
        <v>676064</v>
      </c>
      <c r="G6987" s="103">
        <v>9</v>
      </c>
      <c r="H6987" t="s">
        <v>1078</v>
      </c>
      <c r="I6987" s="103"/>
    </row>
    <row r="6988" spans="1:9" x14ac:dyDescent="0.3">
      <c r="A6988" t="s">
        <v>3069</v>
      </c>
      <c r="B6988" t="s">
        <v>51</v>
      </c>
      <c r="C6988" t="s">
        <v>2585</v>
      </c>
      <c r="D6988" t="s">
        <v>1764</v>
      </c>
      <c r="E6988" s="103">
        <v>2.9893320710074052E-3</v>
      </c>
      <c r="F6988" s="103">
        <v>676064</v>
      </c>
      <c r="G6988" s="103">
        <v>9</v>
      </c>
      <c r="H6988" t="s">
        <v>1078</v>
      </c>
      <c r="I6988" s="103"/>
    </row>
    <row r="6989" spans="1:9" x14ac:dyDescent="0.3">
      <c r="A6989" t="s">
        <v>3070</v>
      </c>
      <c r="B6989" t="s">
        <v>51</v>
      </c>
      <c r="C6989" t="s">
        <v>2585</v>
      </c>
      <c r="D6989" t="s">
        <v>340</v>
      </c>
      <c r="E6989" s="103">
        <v>4.0454606613943367E-3</v>
      </c>
      <c r="F6989" s="103">
        <v>676064</v>
      </c>
      <c r="G6989" s="103">
        <v>9</v>
      </c>
      <c r="H6989" t="s">
        <v>1078</v>
      </c>
      <c r="I6989" s="103"/>
    </row>
    <row r="6990" spans="1:9" x14ac:dyDescent="0.3">
      <c r="A6990" t="s">
        <v>3071</v>
      </c>
      <c r="B6990" t="s">
        <v>51</v>
      </c>
      <c r="C6990" t="s">
        <v>2585</v>
      </c>
      <c r="D6990" t="s">
        <v>777</v>
      </c>
      <c r="E6990" s="103">
        <v>1.2836070174385133E-2</v>
      </c>
      <c r="F6990" s="103">
        <v>676064</v>
      </c>
      <c r="G6990" s="103">
        <v>9</v>
      </c>
      <c r="H6990" t="s">
        <v>1078</v>
      </c>
      <c r="I6990" s="103"/>
    </row>
    <row r="6991" spans="1:9" x14ac:dyDescent="0.3">
      <c r="A6991" t="s">
        <v>3072</v>
      </c>
      <c r="B6991" t="s">
        <v>51</v>
      </c>
      <c r="C6991" t="s">
        <v>2585</v>
      </c>
      <c r="D6991" t="s">
        <v>776</v>
      </c>
      <c r="E6991" s="103">
        <v>3.4427381489734905E-2</v>
      </c>
      <c r="F6991" s="103">
        <v>676064</v>
      </c>
      <c r="G6991" s="103">
        <v>9</v>
      </c>
      <c r="H6991" t="s">
        <v>1078</v>
      </c>
      <c r="I6991" s="103"/>
    </row>
    <row r="6992" spans="1:9" x14ac:dyDescent="0.3">
      <c r="A6992" t="s">
        <v>3047</v>
      </c>
      <c r="B6992" t="s">
        <v>47</v>
      </c>
      <c r="C6992" t="s">
        <v>2586</v>
      </c>
      <c r="D6992" t="s">
        <v>54</v>
      </c>
      <c r="E6992" s="103">
        <v>0</v>
      </c>
      <c r="F6992" s="103">
        <v>676064</v>
      </c>
      <c r="G6992" s="103">
        <v>9</v>
      </c>
      <c r="H6992" t="s">
        <v>54</v>
      </c>
      <c r="I6992" s="103"/>
    </row>
    <row r="6993" spans="1:9" x14ac:dyDescent="0.3">
      <c r="A6993" t="s">
        <v>3048</v>
      </c>
      <c r="B6993" t="s">
        <v>48</v>
      </c>
      <c r="C6993" t="s">
        <v>2586</v>
      </c>
      <c r="D6993" t="s">
        <v>54</v>
      </c>
      <c r="E6993" s="103">
        <v>0</v>
      </c>
      <c r="F6993" s="103">
        <v>676064</v>
      </c>
      <c r="G6993" s="103">
        <v>9</v>
      </c>
      <c r="H6993" t="s">
        <v>54</v>
      </c>
      <c r="I6993" s="103"/>
    </row>
    <row r="6994" spans="1:9" x14ac:dyDescent="0.3">
      <c r="A6994" t="s">
        <v>3049</v>
      </c>
      <c r="B6994" t="s">
        <v>49</v>
      </c>
      <c r="C6994" t="s">
        <v>2586</v>
      </c>
      <c r="D6994" t="s">
        <v>54</v>
      </c>
      <c r="E6994" s="103">
        <v>0</v>
      </c>
      <c r="F6994" s="103">
        <v>676064</v>
      </c>
      <c r="G6994" s="103">
        <v>9</v>
      </c>
      <c r="H6994" t="s">
        <v>54</v>
      </c>
      <c r="I6994" s="103"/>
    </row>
    <row r="6995" spans="1:9" x14ac:dyDescent="0.3">
      <c r="A6995" t="s">
        <v>3050</v>
      </c>
      <c r="B6995" t="s">
        <v>50</v>
      </c>
      <c r="C6995" t="s">
        <v>2586</v>
      </c>
      <c r="D6995" t="s">
        <v>54</v>
      </c>
      <c r="E6995" s="103">
        <v>0</v>
      </c>
      <c r="F6995" s="103">
        <v>676064</v>
      </c>
      <c r="G6995" s="103">
        <v>9</v>
      </c>
      <c r="H6995" t="s">
        <v>54</v>
      </c>
      <c r="I6995" s="103"/>
    </row>
    <row r="6996" spans="1:9" x14ac:dyDescent="0.3">
      <c r="A6996" t="s">
        <v>4208</v>
      </c>
      <c r="B6996" t="s">
        <v>47</v>
      </c>
      <c r="C6996" t="s">
        <v>3115</v>
      </c>
      <c r="D6996" t="s">
        <v>54</v>
      </c>
      <c r="E6996" s="103">
        <v>0</v>
      </c>
      <c r="F6996" s="103">
        <v>676064</v>
      </c>
      <c r="G6996" s="103">
        <v>9</v>
      </c>
      <c r="H6996" t="s">
        <v>54</v>
      </c>
      <c r="I6996" s="103"/>
    </row>
    <row r="6997" spans="1:9" x14ac:dyDescent="0.3">
      <c r="A6997" t="s">
        <v>4209</v>
      </c>
      <c r="B6997" t="s">
        <v>48</v>
      </c>
      <c r="C6997" t="s">
        <v>3115</v>
      </c>
      <c r="D6997" t="s">
        <v>54</v>
      </c>
      <c r="E6997" s="103">
        <v>0</v>
      </c>
      <c r="F6997" s="103">
        <v>676064</v>
      </c>
      <c r="G6997" s="103">
        <v>9</v>
      </c>
      <c r="H6997" t="s">
        <v>54</v>
      </c>
      <c r="I6997" s="103"/>
    </row>
    <row r="6998" spans="1:9" x14ac:dyDescent="0.3">
      <c r="A6998" t="s">
        <v>4210</v>
      </c>
      <c r="B6998" t="s">
        <v>49</v>
      </c>
      <c r="C6998" t="s">
        <v>3115</v>
      </c>
      <c r="D6998" t="s">
        <v>54</v>
      </c>
      <c r="E6998" s="103">
        <v>0</v>
      </c>
      <c r="F6998" s="103">
        <v>676064</v>
      </c>
      <c r="G6998" s="103">
        <v>9</v>
      </c>
      <c r="H6998" t="s">
        <v>54</v>
      </c>
      <c r="I6998" s="103"/>
    </row>
    <row r="6999" spans="1:9" x14ac:dyDescent="0.3">
      <c r="A6999" t="s">
        <v>4211</v>
      </c>
      <c r="B6999" t="s">
        <v>50</v>
      </c>
      <c r="C6999" t="s">
        <v>3115</v>
      </c>
      <c r="D6999" t="s">
        <v>54</v>
      </c>
      <c r="E6999" s="103">
        <v>0</v>
      </c>
      <c r="F6999" s="103">
        <v>676064</v>
      </c>
      <c r="G6999" s="103">
        <v>9</v>
      </c>
      <c r="H6999" t="s">
        <v>54</v>
      </c>
      <c r="I6999" s="103"/>
    </row>
    <row r="7000" spans="1:9" x14ac:dyDescent="0.3">
      <c r="A7000" t="s">
        <v>4212</v>
      </c>
      <c r="B7000" t="s">
        <v>47</v>
      </c>
      <c r="C7000" t="s">
        <v>3100</v>
      </c>
      <c r="D7000" t="s">
        <v>54</v>
      </c>
      <c r="E7000" s="103">
        <v>39767</v>
      </c>
      <c r="F7000" s="103">
        <v>676064</v>
      </c>
      <c r="G7000" s="103">
        <v>9</v>
      </c>
      <c r="H7000" t="s">
        <v>54</v>
      </c>
      <c r="I7000" s="103"/>
    </row>
    <row r="7001" spans="1:9" x14ac:dyDescent="0.3">
      <c r="A7001" t="s">
        <v>4213</v>
      </c>
      <c r="B7001" t="s">
        <v>48</v>
      </c>
      <c r="C7001" t="s">
        <v>3100</v>
      </c>
      <c r="D7001" t="s">
        <v>54</v>
      </c>
      <c r="E7001" s="103">
        <v>7812581946.203125</v>
      </c>
      <c r="F7001" s="103">
        <v>676064</v>
      </c>
      <c r="G7001" s="103">
        <v>9</v>
      </c>
      <c r="H7001" t="s">
        <v>54</v>
      </c>
      <c r="I7001" s="103"/>
    </row>
    <row r="7002" spans="1:9" x14ac:dyDescent="0.3">
      <c r="A7002" t="s">
        <v>4214</v>
      </c>
      <c r="B7002" t="s">
        <v>49</v>
      </c>
      <c r="C7002" t="s">
        <v>3100</v>
      </c>
      <c r="D7002" t="s">
        <v>54</v>
      </c>
      <c r="E7002" s="103">
        <v>5.8821354191319168E-2</v>
      </c>
      <c r="F7002" s="103">
        <v>676064</v>
      </c>
      <c r="G7002" s="103">
        <v>9</v>
      </c>
      <c r="H7002" t="s">
        <v>54</v>
      </c>
      <c r="I7002" s="103"/>
    </row>
    <row r="7003" spans="1:9" x14ac:dyDescent="0.3">
      <c r="A7003" t="s">
        <v>4215</v>
      </c>
      <c r="B7003" t="s">
        <v>50</v>
      </c>
      <c r="C7003" t="s">
        <v>3100</v>
      </c>
      <c r="D7003" t="s">
        <v>54</v>
      </c>
      <c r="E7003" s="103">
        <v>11555.979827654075</v>
      </c>
      <c r="F7003" s="103">
        <v>676064</v>
      </c>
      <c r="G7003" s="103">
        <v>9</v>
      </c>
      <c r="H7003" t="s">
        <v>54</v>
      </c>
      <c r="I7003" s="103"/>
    </row>
    <row r="7004" spans="1:9" x14ac:dyDescent="0.3">
      <c r="A7004" t="s">
        <v>4216</v>
      </c>
      <c r="B7004" t="s">
        <v>51</v>
      </c>
      <c r="C7004" t="s">
        <v>3100</v>
      </c>
      <c r="D7004" t="s">
        <v>40</v>
      </c>
      <c r="E7004" s="103">
        <v>9.0475743611558024E-2</v>
      </c>
      <c r="F7004" s="103">
        <v>676064</v>
      </c>
      <c r="G7004" s="103">
        <v>9</v>
      </c>
      <c r="H7004" t="s">
        <v>1078</v>
      </c>
      <c r="I7004" s="103"/>
    </row>
    <row r="7005" spans="1:9" x14ac:dyDescent="0.3">
      <c r="A7005" t="s">
        <v>7110</v>
      </c>
      <c r="B7005" t="s">
        <v>51</v>
      </c>
      <c r="C7005" t="s">
        <v>3100</v>
      </c>
      <c r="D7005" t="s">
        <v>5064</v>
      </c>
      <c r="E7005" s="103">
        <v>9.8545023162825832E-2</v>
      </c>
      <c r="F7005" s="103">
        <v>676064</v>
      </c>
      <c r="G7005" s="103">
        <v>9</v>
      </c>
      <c r="H7005" t="s">
        <v>1078</v>
      </c>
      <c r="I7005" s="103"/>
    </row>
    <row r="7006" spans="1:9" x14ac:dyDescent="0.3">
      <c r="A7006" t="s">
        <v>7111</v>
      </c>
      <c r="B7006" t="s">
        <v>51</v>
      </c>
      <c r="C7006" t="s">
        <v>3100</v>
      </c>
      <c r="D7006" t="s">
        <v>5065</v>
      </c>
      <c r="E7006" s="103">
        <v>9.0475743611558024E-2</v>
      </c>
      <c r="F7006" s="103">
        <v>676064</v>
      </c>
      <c r="G7006" s="103">
        <v>9</v>
      </c>
      <c r="H7006" t="s">
        <v>1078</v>
      </c>
      <c r="I7006" s="103"/>
    </row>
    <row r="7007" spans="1:9" x14ac:dyDescent="0.3">
      <c r="A7007" t="s">
        <v>7112</v>
      </c>
      <c r="B7007" t="s">
        <v>51</v>
      </c>
      <c r="C7007" t="s">
        <v>3100</v>
      </c>
      <c r="D7007" t="s">
        <v>5066</v>
      </c>
      <c r="E7007" s="103">
        <v>9.8347448233733273E-2</v>
      </c>
      <c r="F7007" s="103">
        <v>676064</v>
      </c>
      <c r="G7007" s="103">
        <v>9</v>
      </c>
      <c r="H7007" t="s">
        <v>1078</v>
      </c>
      <c r="I7007" s="103"/>
    </row>
    <row r="7008" spans="1:9" x14ac:dyDescent="0.3">
      <c r="A7008" t="s">
        <v>4217</v>
      </c>
      <c r="B7008" t="s">
        <v>51</v>
      </c>
      <c r="C7008" t="s">
        <v>3100</v>
      </c>
      <c r="D7008" t="s">
        <v>42</v>
      </c>
      <c r="E7008" s="103">
        <v>9.7979254661751308E-2</v>
      </c>
      <c r="F7008" s="103">
        <v>676064</v>
      </c>
      <c r="G7008" s="103">
        <v>9</v>
      </c>
      <c r="H7008" t="s">
        <v>1078</v>
      </c>
      <c r="I7008" s="103"/>
    </row>
    <row r="7009" spans="1:9" x14ac:dyDescent="0.3">
      <c r="A7009" t="s">
        <v>4218</v>
      </c>
      <c r="B7009" t="s">
        <v>51</v>
      </c>
      <c r="C7009" t="s">
        <v>3100</v>
      </c>
      <c r="D7009" t="s">
        <v>1763</v>
      </c>
      <c r="E7009" s="103">
        <v>0.10165639273137655</v>
      </c>
      <c r="F7009" s="103">
        <v>676064</v>
      </c>
      <c r="G7009" s="103">
        <v>9</v>
      </c>
      <c r="H7009" t="s">
        <v>1078</v>
      </c>
      <c r="I7009" s="103"/>
    </row>
    <row r="7010" spans="1:9" x14ac:dyDescent="0.3">
      <c r="A7010" t="s">
        <v>4219</v>
      </c>
      <c r="B7010" t="s">
        <v>51</v>
      </c>
      <c r="C7010" t="s">
        <v>3100</v>
      </c>
      <c r="D7010" t="s">
        <v>1764</v>
      </c>
      <c r="E7010" s="103">
        <v>6.1204093856756653E-2</v>
      </c>
      <c r="F7010" s="103">
        <v>676064</v>
      </c>
      <c r="G7010" s="103">
        <v>9</v>
      </c>
      <c r="H7010" t="s">
        <v>1078</v>
      </c>
      <c r="I7010" s="103"/>
    </row>
    <row r="7011" spans="1:9" x14ac:dyDescent="0.3">
      <c r="A7011" t="s">
        <v>4220</v>
      </c>
      <c r="B7011" t="s">
        <v>51</v>
      </c>
      <c r="C7011" t="s">
        <v>3100</v>
      </c>
      <c r="D7011" t="s">
        <v>340</v>
      </c>
      <c r="E7011" s="103">
        <v>9.6574914134465228E-2</v>
      </c>
      <c r="F7011" s="103">
        <v>676064</v>
      </c>
      <c r="G7011" s="103">
        <v>9</v>
      </c>
      <c r="H7011" t="s">
        <v>1078</v>
      </c>
      <c r="I7011" s="103"/>
    </row>
    <row r="7012" spans="1:9" x14ac:dyDescent="0.3">
      <c r="A7012" t="s">
        <v>4221</v>
      </c>
      <c r="B7012" t="s">
        <v>51</v>
      </c>
      <c r="C7012" t="s">
        <v>3100</v>
      </c>
      <c r="D7012" t="s">
        <v>777</v>
      </c>
      <c r="E7012" s="103">
        <v>0.32505724916331807</v>
      </c>
      <c r="F7012" s="103">
        <v>676064</v>
      </c>
      <c r="G7012" s="103">
        <v>9</v>
      </c>
      <c r="H7012" t="s">
        <v>1078</v>
      </c>
      <c r="I7012" s="103"/>
    </row>
    <row r="7013" spans="1:9" x14ac:dyDescent="0.3">
      <c r="A7013" t="s">
        <v>4222</v>
      </c>
      <c r="B7013" t="s">
        <v>51</v>
      </c>
      <c r="C7013" t="s">
        <v>3100</v>
      </c>
      <c r="D7013" t="s">
        <v>776</v>
      </c>
      <c r="E7013" s="103">
        <v>0.84403505943802581</v>
      </c>
      <c r="F7013" s="103">
        <v>676064</v>
      </c>
      <c r="G7013" s="103">
        <v>9</v>
      </c>
      <c r="H7013" t="s">
        <v>1078</v>
      </c>
      <c r="I7013" s="103"/>
    </row>
    <row r="7014" spans="1:9" x14ac:dyDescent="0.3">
      <c r="A7014" t="s">
        <v>7647</v>
      </c>
      <c r="B7014" t="s">
        <v>51</v>
      </c>
      <c r="C7014" t="s">
        <v>35</v>
      </c>
      <c r="D7014" t="s">
        <v>40</v>
      </c>
      <c r="E7014" s="103">
        <v>0.7127553568183832</v>
      </c>
      <c r="F7014" s="103">
        <v>676064</v>
      </c>
      <c r="G7014" s="103">
        <v>9</v>
      </c>
      <c r="H7014" t="s">
        <v>1078</v>
      </c>
      <c r="I7014" s="103"/>
    </row>
    <row r="7015" spans="1:9" x14ac:dyDescent="0.3">
      <c r="A7015" t="s">
        <v>7648</v>
      </c>
      <c r="B7015" t="s">
        <v>51</v>
      </c>
      <c r="C7015" t="s">
        <v>35</v>
      </c>
      <c r="D7015" t="s">
        <v>5064</v>
      </c>
      <c r="E7015" s="103">
        <v>-1.4508707654723716</v>
      </c>
      <c r="F7015" s="103">
        <v>676064</v>
      </c>
      <c r="G7015" s="103">
        <v>9</v>
      </c>
      <c r="H7015" t="s">
        <v>1078</v>
      </c>
      <c r="I7015" s="103"/>
    </row>
    <row r="7016" spans="1:9" x14ac:dyDescent="0.3">
      <c r="A7016" t="s">
        <v>7649</v>
      </c>
      <c r="B7016" t="s">
        <v>51</v>
      </c>
      <c r="C7016" t="s">
        <v>35</v>
      </c>
      <c r="D7016" t="s">
        <v>5065</v>
      </c>
      <c r="E7016" s="103">
        <v>-3.1218287226651946</v>
      </c>
      <c r="F7016" s="103">
        <v>676064</v>
      </c>
      <c r="G7016" s="103">
        <v>9</v>
      </c>
      <c r="H7016" t="s">
        <v>1078</v>
      </c>
      <c r="I7016" s="103"/>
    </row>
    <row r="7017" spans="1:9" x14ac:dyDescent="0.3">
      <c r="A7017" t="s">
        <v>7650</v>
      </c>
      <c r="B7017" t="s">
        <v>51</v>
      </c>
      <c r="C7017" t="s">
        <v>35</v>
      </c>
      <c r="D7017" t="s">
        <v>5066</v>
      </c>
      <c r="E7017" s="103">
        <v>-3.0163079966800925</v>
      </c>
      <c r="F7017" s="103">
        <v>676064</v>
      </c>
      <c r="G7017" s="103">
        <v>9</v>
      </c>
      <c r="H7017" t="s">
        <v>1078</v>
      </c>
      <c r="I7017" s="103"/>
    </row>
    <row r="7018" spans="1:9" x14ac:dyDescent="0.3">
      <c r="A7018" t="s">
        <v>7651</v>
      </c>
      <c r="B7018" t="s">
        <v>51</v>
      </c>
      <c r="C7018" t="s">
        <v>35</v>
      </c>
      <c r="D7018" t="s">
        <v>42</v>
      </c>
      <c r="E7018" s="103">
        <v>-1.4515332712211992</v>
      </c>
      <c r="F7018" s="103">
        <v>676064</v>
      </c>
      <c r="G7018" s="103">
        <v>9</v>
      </c>
      <c r="H7018" t="s">
        <v>1078</v>
      </c>
      <c r="I7018" s="103"/>
    </row>
    <row r="7019" spans="1:9" x14ac:dyDescent="0.3">
      <c r="A7019" t="s">
        <v>7652</v>
      </c>
      <c r="B7019" t="s">
        <v>51</v>
      </c>
      <c r="C7019" t="s">
        <v>35</v>
      </c>
      <c r="D7019" t="s">
        <v>1763</v>
      </c>
      <c r="E7019" s="103">
        <v>-5.3721101161534356E-2</v>
      </c>
      <c r="F7019" s="103">
        <v>676064</v>
      </c>
      <c r="G7019" s="103">
        <v>9</v>
      </c>
      <c r="H7019" t="s">
        <v>1078</v>
      </c>
      <c r="I7019" s="103"/>
    </row>
    <row r="7020" spans="1:9" x14ac:dyDescent="0.3">
      <c r="A7020" t="s">
        <v>7653</v>
      </c>
      <c r="B7020" t="s">
        <v>51</v>
      </c>
      <c r="C7020" t="s">
        <v>35</v>
      </c>
      <c r="D7020" t="s">
        <v>1764</v>
      </c>
      <c r="E7020" s="103">
        <v>-0.25547685674013271</v>
      </c>
      <c r="F7020" s="103">
        <v>676064</v>
      </c>
      <c r="G7020" s="103">
        <v>9</v>
      </c>
      <c r="H7020" t="s">
        <v>1078</v>
      </c>
      <c r="I7020" s="103"/>
    </row>
    <row r="7021" spans="1:9" x14ac:dyDescent="0.3">
      <c r="A7021" t="s">
        <v>7654</v>
      </c>
      <c r="B7021" t="s">
        <v>51</v>
      </c>
      <c r="C7021" t="s">
        <v>35</v>
      </c>
      <c r="D7021" t="s">
        <v>340</v>
      </c>
      <c r="E7021" s="103">
        <v>4.9059448661356746E-2</v>
      </c>
      <c r="F7021" s="103">
        <v>676064</v>
      </c>
      <c r="G7021" s="103">
        <v>9</v>
      </c>
      <c r="H7021" t="s">
        <v>1078</v>
      </c>
      <c r="I7021" s="103"/>
    </row>
    <row r="7022" spans="1:9" x14ac:dyDescent="0.3">
      <c r="A7022" t="s">
        <v>7655</v>
      </c>
      <c r="B7022" t="s">
        <v>51</v>
      </c>
      <c r="C7022" t="s">
        <v>35</v>
      </c>
      <c r="D7022" t="s">
        <v>777</v>
      </c>
      <c r="E7022" s="103">
        <v>2.4936156177509381</v>
      </c>
      <c r="F7022" s="103">
        <v>676064</v>
      </c>
      <c r="G7022" s="103">
        <v>9</v>
      </c>
      <c r="H7022" t="s">
        <v>1078</v>
      </c>
      <c r="I7022" s="103"/>
    </row>
    <row r="7023" spans="1:9" x14ac:dyDescent="0.3">
      <c r="A7023" t="s">
        <v>7656</v>
      </c>
      <c r="B7023" t="s">
        <v>51</v>
      </c>
      <c r="C7023" t="s">
        <v>35</v>
      </c>
      <c r="D7023" t="s">
        <v>776</v>
      </c>
      <c r="E7023" s="103">
        <v>6.688079372796417</v>
      </c>
      <c r="F7023" s="103">
        <v>676064</v>
      </c>
      <c r="G7023" s="103">
        <v>9</v>
      </c>
      <c r="H7023" t="s">
        <v>1078</v>
      </c>
      <c r="I7023" s="103"/>
    </row>
    <row r="7024" spans="1:9" x14ac:dyDescent="0.3">
      <c r="A7024" t="s">
        <v>290</v>
      </c>
      <c r="B7024" t="s">
        <v>47</v>
      </c>
      <c r="C7024" t="s">
        <v>58</v>
      </c>
      <c r="D7024" t="s">
        <v>54</v>
      </c>
      <c r="E7024" s="103">
        <v>3198</v>
      </c>
      <c r="F7024" s="103">
        <v>676064</v>
      </c>
      <c r="G7024" s="103">
        <v>9</v>
      </c>
      <c r="H7024" t="s">
        <v>54</v>
      </c>
      <c r="I7024" s="103"/>
    </row>
    <row r="7025" spans="1:9" x14ac:dyDescent="0.3">
      <c r="A7025" t="s">
        <v>291</v>
      </c>
      <c r="B7025" t="s">
        <v>48</v>
      </c>
      <c r="C7025" t="s">
        <v>58</v>
      </c>
      <c r="D7025" t="s">
        <v>54</v>
      </c>
      <c r="E7025" s="103">
        <v>31634747348</v>
      </c>
      <c r="F7025" s="103">
        <v>676064</v>
      </c>
      <c r="G7025" s="103">
        <v>9</v>
      </c>
      <c r="H7025" t="s">
        <v>54</v>
      </c>
      <c r="I7025" s="103"/>
    </row>
    <row r="7026" spans="1:9" x14ac:dyDescent="0.3">
      <c r="A7026" t="s">
        <v>292</v>
      </c>
      <c r="B7026" t="s">
        <v>49</v>
      </c>
      <c r="C7026" t="s">
        <v>58</v>
      </c>
      <c r="D7026" t="s">
        <v>54</v>
      </c>
      <c r="E7026" s="103">
        <v>4.7303213896909167E-3</v>
      </c>
      <c r="F7026" s="103">
        <v>676064</v>
      </c>
      <c r="G7026" s="103">
        <v>9</v>
      </c>
      <c r="H7026" t="s">
        <v>54</v>
      </c>
      <c r="I7026" s="103"/>
    </row>
    <row r="7027" spans="1:9" x14ac:dyDescent="0.3">
      <c r="A7027" t="s">
        <v>293</v>
      </c>
      <c r="B7027" t="s">
        <v>50</v>
      </c>
      <c r="C7027" t="s">
        <v>58</v>
      </c>
      <c r="D7027" t="s">
        <v>54</v>
      </c>
      <c r="E7027" s="103">
        <v>46792.533470204005</v>
      </c>
      <c r="F7027" s="103">
        <v>676064</v>
      </c>
      <c r="G7027" s="103">
        <v>9</v>
      </c>
      <c r="H7027" t="s">
        <v>54</v>
      </c>
      <c r="I7027" s="103"/>
    </row>
    <row r="7028" spans="1:9" x14ac:dyDescent="0.3">
      <c r="A7028" t="s">
        <v>4223</v>
      </c>
      <c r="B7028" t="s">
        <v>47</v>
      </c>
      <c r="C7028" t="s">
        <v>3102</v>
      </c>
      <c r="D7028" t="s">
        <v>54</v>
      </c>
      <c r="E7028" s="103">
        <v>216026</v>
      </c>
      <c r="F7028" s="103">
        <v>676064</v>
      </c>
      <c r="G7028" s="103">
        <v>9</v>
      </c>
      <c r="H7028" t="s">
        <v>54</v>
      </c>
      <c r="I7028" s="103"/>
    </row>
    <row r="7029" spans="1:9" x14ac:dyDescent="0.3">
      <c r="A7029" t="s">
        <v>4224</v>
      </c>
      <c r="B7029" t="s">
        <v>48</v>
      </c>
      <c r="C7029" t="s">
        <v>3102</v>
      </c>
      <c r="D7029" t="s">
        <v>54</v>
      </c>
      <c r="E7029" s="103">
        <v>50463212753.125</v>
      </c>
      <c r="F7029" s="103">
        <v>676064</v>
      </c>
      <c r="G7029" s="103">
        <v>9</v>
      </c>
      <c r="H7029" t="s">
        <v>54</v>
      </c>
      <c r="I7029" s="103"/>
    </row>
    <row r="7030" spans="1:9" x14ac:dyDescent="0.3">
      <c r="A7030" t="s">
        <v>4225</v>
      </c>
      <c r="B7030" t="s">
        <v>49</v>
      </c>
      <c r="C7030" t="s">
        <v>3102</v>
      </c>
      <c r="D7030" t="s">
        <v>54</v>
      </c>
      <c r="E7030" s="103">
        <v>0.3195348369385147</v>
      </c>
      <c r="F7030" s="103">
        <v>676064</v>
      </c>
      <c r="G7030" s="103">
        <v>9</v>
      </c>
      <c r="H7030" t="s">
        <v>54</v>
      </c>
      <c r="I7030" s="103"/>
    </row>
    <row r="7031" spans="1:9" x14ac:dyDescent="0.3">
      <c r="A7031" t="s">
        <v>4226</v>
      </c>
      <c r="B7031" t="s">
        <v>50</v>
      </c>
      <c r="C7031" t="s">
        <v>3102</v>
      </c>
      <c r="D7031" t="s">
        <v>54</v>
      </c>
      <c r="E7031" s="103">
        <v>74642.656247226594</v>
      </c>
      <c r="F7031" s="103">
        <v>676064</v>
      </c>
      <c r="G7031" s="103">
        <v>9</v>
      </c>
      <c r="H7031" t="s">
        <v>54</v>
      </c>
      <c r="I7031" s="103"/>
    </row>
    <row r="7032" spans="1:9" x14ac:dyDescent="0.3">
      <c r="A7032" t="s">
        <v>4227</v>
      </c>
      <c r="B7032" t="s">
        <v>51</v>
      </c>
      <c r="C7032" t="s">
        <v>3102</v>
      </c>
      <c r="D7032" t="s">
        <v>40</v>
      </c>
      <c r="E7032" s="103">
        <v>0.11057073460401631</v>
      </c>
      <c r="F7032" s="103">
        <v>676064</v>
      </c>
      <c r="G7032" s="103">
        <v>9</v>
      </c>
      <c r="H7032" t="s">
        <v>1078</v>
      </c>
      <c r="I7032" s="103"/>
    </row>
    <row r="7033" spans="1:9" x14ac:dyDescent="0.3">
      <c r="A7033" t="s">
        <v>7113</v>
      </c>
      <c r="B7033" t="s">
        <v>51</v>
      </c>
      <c r="C7033" t="s">
        <v>3102</v>
      </c>
      <c r="D7033" t="s">
        <v>5064</v>
      </c>
      <c r="E7033" s="103">
        <v>0.11836946720133727</v>
      </c>
      <c r="F7033" s="103">
        <v>676064</v>
      </c>
      <c r="G7033" s="103">
        <v>9</v>
      </c>
      <c r="H7033" t="s">
        <v>1078</v>
      </c>
      <c r="I7033" s="103"/>
    </row>
    <row r="7034" spans="1:9" x14ac:dyDescent="0.3">
      <c r="A7034" t="s">
        <v>7114</v>
      </c>
      <c r="B7034" t="s">
        <v>51</v>
      </c>
      <c r="C7034" t="s">
        <v>3102</v>
      </c>
      <c r="D7034" t="s">
        <v>5065</v>
      </c>
      <c r="E7034" s="103">
        <v>0.11057073460401631</v>
      </c>
      <c r="F7034" s="103">
        <v>676064</v>
      </c>
      <c r="G7034" s="103">
        <v>9</v>
      </c>
      <c r="H7034" t="s">
        <v>1078</v>
      </c>
      <c r="I7034" s="103"/>
    </row>
    <row r="7035" spans="1:9" x14ac:dyDescent="0.3">
      <c r="A7035" t="s">
        <v>7115</v>
      </c>
      <c r="B7035" t="s">
        <v>51</v>
      </c>
      <c r="C7035" t="s">
        <v>3102</v>
      </c>
      <c r="D7035" t="s">
        <v>5066</v>
      </c>
      <c r="E7035" s="103">
        <v>0.11807057884999256</v>
      </c>
      <c r="F7035" s="103">
        <v>676064</v>
      </c>
      <c r="G7035" s="103">
        <v>9</v>
      </c>
      <c r="H7035" t="s">
        <v>1078</v>
      </c>
      <c r="I7035" s="103"/>
    </row>
    <row r="7036" spans="1:9" x14ac:dyDescent="0.3">
      <c r="A7036" t="s">
        <v>4228</v>
      </c>
      <c r="B7036" t="s">
        <v>51</v>
      </c>
      <c r="C7036" t="s">
        <v>3102</v>
      </c>
      <c r="D7036" t="s">
        <v>42</v>
      </c>
      <c r="E7036" s="103">
        <v>0.11763831368543623</v>
      </c>
      <c r="F7036" s="103">
        <v>676064</v>
      </c>
      <c r="G7036" s="103">
        <v>9</v>
      </c>
      <c r="H7036" t="s">
        <v>1078</v>
      </c>
      <c r="I7036" s="103"/>
    </row>
    <row r="7037" spans="1:9" x14ac:dyDescent="0.3">
      <c r="A7037" t="s">
        <v>4229</v>
      </c>
      <c r="B7037" t="s">
        <v>51</v>
      </c>
      <c r="C7037" t="s">
        <v>3102</v>
      </c>
      <c r="D7037" t="s">
        <v>1763</v>
      </c>
      <c r="E7037" s="103">
        <v>0.1224935773883981</v>
      </c>
      <c r="F7037" s="103">
        <v>676064</v>
      </c>
      <c r="G7037" s="103">
        <v>9</v>
      </c>
      <c r="H7037" t="s">
        <v>1078</v>
      </c>
      <c r="I7037" s="103"/>
    </row>
    <row r="7038" spans="1:9" x14ac:dyDescent="0.3">
      <c r="A7038" t="s">
        <v>4230</v>
      </c>
      <c r="B7038" t="s">
        <v>51</v>
      </c>
      <c r="C7038" t="s">
        <v>3102</v>
      </c>
      <c r="D7038" t="s">
        <v>1764</v>
      </c>
      <c r="E7038" s="103">
        <v>8.3075038108483851E-2</v>
      </c>
      <c r="F7038" s="103">
        <v>676064</v>
      </c>
      <c r="G7038" s="103">
        <v>9</v>
      </c>
      <c r="H7038" t="s">
        <v>1078</v>
      </c>
      <c r="I7038" s="103"/>
    </row>
    <row r="7039" spans="1:9" x14ac:dyDescent="0.3">
      <c r="A7039" t="s">
        <v>4231</v>
      </c>
      <c r="B7039" t="s">
        <v>51</v>
      </c>
      <c r="C7039" t="s">
        <v>3102</v>
      </c>
      <c r="D7039" t="s">
        <v>340</v>
      </c>
      <c r="E7039" s="103">
        <v>0.11685192186747015</v>
      </c>
      <c r="F7039" s="103">
        <v>676064</v>
      </c>
      <c r="G7039" s="103">
        <v>9</v>
      </c>
      <c r="H7039" t="s">
        <v>1078</v>
      </c>
      <c r="I7039" s="103"/>
    </row>
    <row r="7040" spans="1:9" x14ac:dyDescent="0.3">
      <c r="A7040" t="s">
        <v>4232</v>
      </c>
      <c r="B7040" t="s">
        <v>51</v>
      </c>
      <c r="C7040" t="s">
        <v>3102</v>
      </c>
      <c r="D7040" t="s">
        <v>777</v>
      </c>
      <c r="E7040" s="103">
        <v>0.39909154184048345</v>
      </c>
      <c r="F7040" s="103">
        <v>676064</v>
      </c>
      <c r="G7040" s="103">
        <v>9</v>
      </c>
      <c r="H7040" t="s">
        <v>1078</v>
      </c>
      <c r="I7040" s="103"/>
    </row>
    <row r="7041" spans="1:9" x14ac:dyDescent="0.3">
      <c r="A7041" t="s">
        <v>4233</v>
      </c>
      <c r="B7041" t="s">
        <v>51</v>
      </c>
      <c r="C7041" t="s">
        <v>3102</v>
      </c>
      <c r="D7041" t="s">
        <v>776</v>
      </c>
      <c r="E7041" s="103">
        <v>1.0113918564156328</v>
      </c>
      <c r="F7041" s="103">
        <v>676064</v>
      </c>
      <c r="G7041" s="103">
        <v>9</v>
      </c>
      <c r="H7041" t="s">
        <v>1078</v>
      </c>
      <c r="I7041" s="103"/>
    </row>
    <row r="7042" spans="1:9" x14ac:dyDescent="0.3">
      <c r="A7042" t="s">
        <v>4234</v>
      </c>
      <c r="B7042" t="s">
        <v>47</v>
      </c>
      <c r="C7042" t="s">
        <v>3104</v>
      </c>
      <c r="D7042" t="s">
        <v>54</v>
      </c>
      <c r="E7042" s="103">
        <v>86469</v>
      </c>
      <c r="F7042" s="103">
        <v>676064</v>
      </c>
      <c r="G7042" s="103">
        <v>9</v>
      </c>
      <c r="H7042" t="s">
        <v>54</v>
      </c>
      <c r="I7042" s="103"/>
    </row>
    <row r="7043" spans="1:9" x14ac:dyDescent="0.3">
      <c r="A7043" t="s">
        <v>4235</v>
      </c>
      <c r="B7043" t="s">
        <v>48</v>
      </c>
      <c r="C7043" t="s">
        <v>3104</v>
      </c>
      <c r="D7043" t="s">
        <v>54</v>
      </c>
      <c r="E7043" s="103">
        <v>35034529701.375</v>
      </c>
      <c r="F7043" s="103">
        <v>676064</v>
      </c>
      <c r="G7043" s="103">
        <v>9</v>
      </c>
      <c r="H7043" t="s">
        <v>54</v>
      </c>
      <c r="I7043" s="103"/>
    </row>
    <row r="7044" spans="1:9" x14ac:dyDescent="0.3">
      <c r="A7044" t="s">
        <v>4236</v>
      </c>
      <c r="B7044" t="s">
        <v>49</v>
      </c>
      <c r="C7044" t="s">
        <v>3104</v>
      </c>
      <c r="D7044" t="s">
        <v>54</v>
      </c>
      <c r="E7044" s="103">
        <v>0.1279006129597198</v>
      </c>
      <c r="F7044" s="103">
        <v>676064</v>
      </c>
      <c r="G7044" s="103">
        <v>9</v>
      </c>
      <c r="H7044" t="s">
        <v>54</v>
      </c>
      <c r="I7044" s="103"/>
    </row>
    <row r="7045" spans="1:9" x14ac:dyDescent="0.3">
      <c r="A7045" t="s">
        <v>4237</v>
      </c>
      <c r="B7045" t="s">
        <v>50</v>
      </c>
      <c r="C7045" t="s">
        <v>3104</v>
      </c>
      <c r="D7045" t="s">
        <v>54</v>
      </c>
      <c r="E7045" s="103">
        <v>51821.321208310161</v>
      </c>
      <c r="F7045" s="103">
        <v>676064</v>
      </c>
      <c r="G7045" s="103">
        <v>9</v>
      </c>
      <c r="H7045" t="s">
        <v>54</v>
      </c>
      <c r="I7045" s="103"/>
    </row>
    <row r="7046" spans="1:9" x14ac:dyDescent="0.3">
      <c r="A7046" t="s">
        <v>4238</v>
      </c>
      <c r="B7046" t="s">
        <v>51</v>
      </c>
      <c r="C7046" t="s">
        <v>3104</v>
      </c>
      <c r="D7046" t="s">
        <v>40</v>
      </c>
      <c r="E7046" s="103">
        <v>0.19527071251127467</v>
      </c>
      <c r="F7046" s="103">
        <v>676064</v>
      </c>
      <c r="G7046" s="103">
        <v>9</v>
      </c>
      <c r="H7046" t="s">
        <v>1078</v>
      </c>
      <c r="I7046" s="103"/>
    </row>
    <row r="7047" spans="1:9" x14ac:dyDescent="0.3">
      <c r="A7047" t="s">
        <v>7116</v>
      </c>
      <c r="B7047" t="s">
        <v>51</v>
      </c>
      <c r="C7047" t="s">
        <v>3104</v>
      </c>
      <c r="D7047" t="s">
        <v>5064</v>
      </c>
      <c r="E7047" s="103">
        <v>0.20802574037647809</v>
      </c>
      <c r="F7047" s="103">
        <v>676064</v>
      </c>
      <c r="G7047" s="103">
        <v>9</v>
      </c>
      <c r="H7047" t="s">
        <v>1078</v>
      </c>
      <c r="I7047" s="103"/>
    </row>
    <row r="7048" spans="1:9" x14ac:dyDescent="0.3">
      <c r="A7048" t="s">
        <v>7117</v>
      </c>
      <c r="B7048" t="s">
        <v>51</v>
      </c>
      <c r="C7048" t="s">
        <v>3104</v>
      </c>
      <c r="D7048" t="s">
        <v>5065</v>
      </c>
      <c r="E7048" s="103">
        <v>0.18957189864102986</v>
      </c>
      <c r="F7048" s="103">
        <v>676064</v>
      </c>
      <c r="G7048" s="103">
        <v>9</v>
      </c>
      <c r="H7048" t="s">
        <v>1078</v>
      </c>
      <c r="I7048" s="103"/>
    </row>
    <row r="7049" spans="1:9" x14ac:dyDescent="0.3">
      <c r="A7049" t="s">
        <v>7118</v>
      </c>
      <c r="B7049" t="s">
        <v>51</v>
      </c>
      <c r="C7049" t="s">
        <v>3104</v>
      </c>
      <c r="D7049" t="s">
        <v>5066</v>
      </c>
      <c r="E7049" s="103">
        <v>0.20188029713070302</v>
      </c>
      <c r="F7049" s="103">
        <v>676064</v>
      </c>
      <c r="G7049" s="103">
        <v>9</v>
      </c>
      <c r="H7049" t="s">
        <v>1078</v>
      </c>
      <c r="I7049" s="103"/>
    </row>
    <row r="7050" spans="1:9" x14ac:dyDescent="0.3">
      <c r="A7050" t="s">
        <v>4239</v>
      </c>
      <c r="B7050" t="s">
        <v>51</v>
      </c>
      <c r="C7050" t="s">
        <v>3104</v>
      </c>
      <c r="D7050" t="s">
        <v>42</v>
      </c>
      <c r="E7050" s="103">
        <v>0.20713656435248051</v>
      </c>
      <c r="F7050" s="103">
        <v>676064</v>
      </c>
      <c r="G7050" s="103">
        <v>9</v>
      </c>
      <c r="H7050" t="s">
        <v>1078</v>
      </c>
      <c r="I7050" s="103"/>
    </row>
    <row r="7051" spans="1:9" x14ac:dyDescent="0.3">
      <c r="A7051" t="s">
        <v>4240</v>
      </c>
      <c r="B7051" t="s">
        <v>51</v>
      </c>
      <c r="C7051" t="s">
        <v>3104</v>
      </c>
      <c r="D7051" t="s">
        <v>1763</v>
      </c>
      <c r="E7051" s="103">
        <v>0.21546491730977776</v>
      </c>
      <c r="F7051" s="103">
        <v>676064</v>
      </c>
      <c r="G7051" s="103">
        <v>9</v>
      </c>
      <c r="H7051" t="s">
        <v>1078</v>
      </c>
      <c r="I7051" s="103"/>
    </row>
    <row r="7052" spans="1:9" x14ac:dyDescent="0.3">
      <c r="A7052" t="s">
        <v>4241</v>
      </c>
      <c r="B7052" t="s">
        <v>51</v>
      </c>
      <c r="C7052" t="s">
        <v>3104</v>
      </c>
      <c r="D7052" t="s">
        <v>1764</v>
      </c>
      <c r="E7052" s="103">
        <v>0.13873986059745841</v>
      </c>
      <c r="F7052" s="103">
        <v>676064</v>
      </c>
      <c r="G7052" s="103">
        <v>9</v>
      </c>
      <c r="H7052" t="s">
        <v>1078</v>
      </c>
      <c r="I7052" s="103"/>
    </row>
    <row r="7053" spans="1:9" x14ac:dyDescent="0.3">
      <c r="A7053" t="s">
        <v>4242</v>
      </c>
      <c r="B7053" t="s">
        <v>51</v>
      </c>
      <c r="C7053" t="s">
        <v>3104</v>
      </c>
      <c r="D7053" t="s">
        <v>340</v>
      </c>
      <c r="E7053" s="103">
        <v>0.20611184037246671</v>
      </c>
      <c r="F7053" s="103">
        <v>676064</v>
      </c>
      <c r="G7053" s="103">
        <v>9</v>
      </c>
      <c r="H7053" t="s">
        <v>1078</v>
      </c>
      <c r="I7053" s="103"/>
    </row>
    <row r="7054" spans="1:9" x14ac:dyDescent="0.3">
      <c r="A7054" t="s">
        <v>4243</v>
      </c>
      <c r="B7054" t="s">
        <v>51</v>
      </c>
      <c r="C7054" t="s">
        <v>3104</v>
      </c>
      <c r="D7054" t="s">
        <v>777</v>
      </c>
      <c r="E7054" s="103">
        <v>0.68205613360303641</v>
      </c>
      <c r="F7054" s="103">
        <v>676064</v>
      </c>
      <c r="G7054" s="103">
        <v>9</v>
      </c>
      <c r="H7054" t="s">
        <v>1078</v>
      </c>
      <c r="I7054" s="103"/>
    </row>
    <row r="7055" spans="1:9" x14ac:dyDescent="0.3">
      <c r="A7055" t="s">
        <v>4244</v>
      </c>
      <c r="B7055" t="s">
        <v>51</v>
      </c>
      <c r="C7055" t="s">
        <v>3104</v>
      </c>
      <c r="D7055" t="s">
        <v>776</v>
      </c>
      <c r="E7055" s="103">
        <v>1.7479355959467793</v>
      </c>
      <c r="F7055" s="103">
        <v>676064</v>
      </c>
      <c r="G7055" s="103">
        <v>9</v>
      </c>
      <c r="H7055" t="s">
        <v>1078</v>
      </c>
      <c r="I7055" s="103"/>
    </row>
    <row r="7056" spans="1:9" x14ac:dyDescent="0.3">
      <c r="A7056" t="s">
        <v>4245</v>
      </c>
      <c r="B7056" t="s">
        <v>47</v>
      </c>
      <c r="C7056" t="s">
        <v>3106</v>
      </c>
      <c r="D7056" t="s">
        <v>54</v>
      </c>
      <c r="E7056" s="103">
        <v>50013</v>
      </c>
      <c r="F7056" s="103">
        <v>676064</v>
      </c>
      <c r="G7056" s="103">
        <v>9</v>
      </c>
      <c r="H7056" t="s">
        <v>54</v>
      </c>
      <c r="I7056" s="103"/>
    </row>
    <row r="7057" spans="1:9" x14ac:dyDescent="0.3">
      <c r="A7057" t="s">
        <v>4246</v>
      </c>
      <c r="B7057" t="s">
        <v>48</v>
      </c>
      <c r="C7057" t="s">
        <v>3106</v>
      </c>
      <c r="D7057" t="s">
        <v>54</v>
      </c>
      <c r="E7057" s="103">
        <v>82980162116.75</v>
      </c>
      <c r="F7057" s="103">
        <v>676064</v>
      </c>
      <c r="G7057" s="103">
        <v>9</v>
      </c>
      <c r="H7057" t="s">
        <v>54</v>
      </c>
      <c r="I7057" s="103"/>
    </row>
    <row r="7058" spans="1:9" x14ac:dyDescent="0.3">
      <c r="A7058" t="s">
        <v>4247</v>
      </c>
      <c r="B7058" t="s">
        <v>49</v>
      </c>
      <c r="C7058" t="s">
        <v>3106</v>
      </c>
      <c r="D7058" t="s">
        <v>54</v>
      </c>
      <c r="E7058" s="103">
        <v>7.3976724097126897E-2</v>
      </c>
      <c r="F7058" s="103">
        <v>676064</v>
      </c>
      <c r="G7058" s="103">
        <v>9</v>
      </c>
      <c r="H7058" t="s">
        <v>54</v>
      </c>
      <c r="I7058" s="103"/>
    </row>
    <row r="7059" spans="1:9" x14ac:dyDescent="0.3">
      <c r="A7059" t="s">
        <v>4248</v>
      </c>
      <c r="B7059" t="s">
        <v>50</v>
      </c>
      <c r="C7059" t="s">
        <v>3106</v>
      </c>
      <c r="D7059" t="s">
        <v>54</v>
      </c>
      <c r="E7059" s="103">
        <v>122740.09874324029</v>
      </c>
      <c r="F7059" s="103">
        <v>676064</v>
      </c>
      <c r="G7059" s="103">
        <v>9</v>
      </c>
      <c r="H7059" t="s">
        <v>54</v>
      </c>
      <c r="I7059" s="103"/>
    </row>
    <row r="7060" spans="1:9" x14ac:dyDescent="0.3">
      <c r="A7060" t="s">
        <v>4249</v>
      </c>
      <c r="B7060" t="s">
        <v>51</v>
      </c>
      <c r="C7060" t="s">
        <v>3106</v>
      </c>
      <c r="D7060" t="s">
        <v>40</v>
      </c>
      <c r="E7060" s="103">
        <v>0.77568283068360666</v>
      </c>
      <c r="F7060" s="103">
        <v>676064</v>
      </c>
      <c r="G7060" s="103">
        <v>9</v>
      </c>
      <c r="H7060" t="s">
        <v>1078</v>
      </c>
      <c r="I7060" s="103"/>
    </row>
    <row r="7061" spans="1:9" x14ac:dyDescent="0.3">
      <c r="A7061" t="s">
        <v>7119</v>
      </c>
      <c r="B7061" t="s">
        <v>51</v>
      </c>
      <c r="C7061" t="s">
        <v>3106</v>
      </c>
      <c r="D7061" t="s">
        <v>5064</v>
      </c>
      <c r="E7061" s="103">
        <v>0.82411260913319706</v>
      </c>
      <c r="F7061" s="103">
        <v>676064</v>
      </c>
      <c r="G7061" s="103">
        <v>9</v>
      </c>
      <c r="H7061" t="s">
        <v>1078</v>
      </c>
      <c r="I7061" s="103"/>
    </row>
    <row r="7062" spans="1:9" x14ac:dyDescent="0.3">
      <c r="A7062" t="s">
        <v>7120</v>
      </c>
      <c r="B7062" t="s">
        <v>51</v>
      </c>
      <c r="C7062" t="s">
        <v>3106</v>
      </c>
      <c r="D7062" t="s">
        <v>5065</v>
      </c>
      <c r="E7062" s="103">
        <v>0.77568283068360666</v>
      </c>
      <c r="F7062" s="103">
        <v>676064</v>
      </c>
      <c r="G7062" s="103">
        <v>9</v>
      </c>
      <c r="H7062" t="s">
        <v>1078</v>
      </c>
      <c r="I7062" s="103"/>
    </row>
    <row r="7063" spans="1:9" x14ac:dyDescent="0.3">
      <c r="A7063" t="s">
        <v>7121</v>
      </c>
      <c r="B7063" t="s">
        <v>51</v>
      </c>
      <c r="C7063" t="s">
        <v>3106</v>
      </c>
      <c r="D7063" t="s">
        <v>5066</v>
      </c>
      <c r="E7063" s="103">
        <v>0.8235248083377702</v>
      </c>
      <c r="F7063" s="103">
        <v>676064</v>
      </c>
      <c r="G7063" s="103">
        <v>9</v>
      </c>
      <c r="H7063" t="s">
        <v>1078</v>
      </c>
      <c r="I7063" s="103"/>
    </row>
    <row r="7064" spans="1:9" x14ac:dyDescent="0.3">
      <c r="A7064" t="s">
        <v>4250</v>
      </c>
      <c r="B7064" t="s">
        <v>51</v>
      </c>
      <c r="C7064" t="s">
        <v>3106</v>
      </c>
      <c r="D7064" t="s">
        <v>42</v>
      </c>
      <c r="E7064" s="103">
        <v>0.82306476325905886</v>
      </c>
      <c r="F7064" s="103">
        <v>676064</v>
      </c>
      <c r="G7064" s="103">
        <v>9</v>
      </c>
      <c r="H7064" t="s">
        <v>1078</v>
      </c>
      <c r="I7064" s="103"/>
    </row>
    <row r="7065" spans="1:9" x14ac:dyDescent="0.3">
      <c r="A7065" t="s">
        <v>4251</v>
      </c>
      <c r="B7065" t="s">
        <v>51</v>
      </c>
      <c r="C7065" t="s">
        <v>3106</v>
      </c>
      <c r="D7065" t="s">
        <v>1763</v>
      </c>
      <c r="E7065" s="103">
        <v>0.85533825104887273</v>
      </c>
      <c r="F7065" s="103">
        <v>676064</v>
      </c>
      <c r="G7065" s="103">
        <v>9</v>
      </c>
      <c r="H7065" t="s">
        <v>1078</v>
      </c>
      <c r="I7065" s="103"/>
    </row>
    <row r="7066" spans="1:9" x14ac:dyDescent="0.3">
      <c r="A7066" t="s">
        <v>4252</v>
      </c>
      <c r="B7066" t="s">
        <v>51</v>
      </c>
      <c r="C7066" t="s">
        <v>3106</v>
      </c>
      <c r="D7066" t="s">
        <v>1764</v>
      </c>
      <c r="E7066" s="103">
        <v>0.36910686346656019</v>
      </c>
      <c r="F7066" s="103">
        <v>676064</v>
      </c>
      <c r="G7066" s="103">
        <v>9</v>
      </c>
      <c r="H7066" t="s">
        <v>1078</v>
      </c>
      <c r="I7066" s="103"/>
    </row>
    <row r="7067" spans="1:9" x14ac:dyDescent="0.3">
      <c r="A7067" t="s">
        <v>4253</v>
      </c>
      <c r="B7067" t="s">
        <v>51</v>
      </c>
      <c r="C7067" t="s">
        <v>3106</v>
      </c>
      <c r="D7067" t="s">
        <v>340</v>
      </c>
      <c r="E7067" s="103">
        <v>0.82344294862448253</v>
      </c>
      <c r="F7067" s="103">
        <v>676064</v>
      </c>
      <c r="G7067" s="103">
        <v>9</v>
      </c>
      <c r="H7067" t="s">
        <v>1078</v>
      </c>
      <c r="I7067" s="103"/>
    </row>
    <row r="7068" spans="1:9" x14ac:dyDescent="0.3">
      <c r="A7068" t="s">
        <v>4254</v>
      </c>
      <c r="B7068" t="s">
        <v>51</v>
      </c>
      <c r="C7068" t="s">
        <v>3106</v>
      </c>
      <c r="D7068" t="s">
        <v>777</v>
      </c>
      <c r="E7068" s="103">
        <v>2.6353586560806694</v>
      </c>
      <c r="F7068" s="103">
        <v>676064</v>
      </c>
      <c r="G7068" s="103">
        <v>9</v>
      </c>
      <c r="H7068" t="s">
        <v>1078</v>
      </c>
      <c r="I7068" s="103"/>
    </row>
    <row r="7069" spans="1:9" x14ac:dyDescent="0.3">
      <c r="A7069" t="s">
        <v>4255</v>
      </c>
      <c r="B7069" t="s">
        <v>51</v>
      </c>
      <c r="C7069" t="s">
        <v>3106</v>
      </c>
      <c r="D7069" t="s">
        <v>776</v>
      </c>
      <c r="E7069" s="103">
        <v>7.0601131470309433</v>
      </c>
      <c r="F7069" s="103">
        <v>676064</v>
      </c>
      <c r="G7069" s="103">
        <v>9</v>
      </c>
      <c r="H7069" t="s">
        <v>1078</v>
      </c>
      <c r="I7069" s="103"/>
    </row>
    <row r="7070" spans="1:9" x14ac:dyDescent="0.3">
      <c r="A7070" t="s">
        <v>4256</v>
      </c>
      <c r="B7070" t="s">
        <v>47</v>
      </c>
      <c r="C7070" t="s">
        <v>3109</v>
      </c>
      <c r="D7070" t="s">
        <v>54</v>
      </c>
      <c r="E7070" s="103">
        <v>111538</v>
      </c>
      <c r="F7070" s="103">
        <v>676064</v>
      </c>
      <c r="G7070" s="103">
        <v>9</v>
      </c>
      <c r="H7070" t="s">
        <v>54</v>
      </c>
      <c r="I7070" s="103"/>
    </row>
    <row r="7071" spans="1:9" x14ac:dyDescent="0.3">
      <c r="A7071" t="s">
        <v>4257</v>
      </c>
      <c r="B7071" t="s">
        <v>48</v>
      </c>
      <c r="C7071" t="s">
        <v>3109</v>
      </c>
      <c r="D7071" t="s">
        <v>54</v>
      </c>
      <c r="E7071" s="103">
        <v>654351647.85113525</v>
      </c>
      <c r="F7071" s="103">
        <v>676064</v>
      </c>
      <c r="G7071" s="103">
        <v>9</v>
      </c>
      <c r="H7071" t="s">
        <v>54</v>
      </c>
      <c r="I7071" s="103"/>
    </row>
    <row r="7072" spans="1:9" x14ac:dyDescent="0.3">
      <c r="A7072" t="s">
        <v>4258</v>
      </c>
      <c r="B7072" t="s">
        <v>49</v>
      </c>
      <c r="C7072" t="s">
        <v>3109</v>
      </c>
      <c r="D7072" t="s">
        <v>54</v>
      </c>
      <c r="E7072" s="103">
        <v>0.16498142187721873</v>
      </c>
      <c r="F7072" s="103">
        <v>676064</v>
      </c>
      <c r="G7072" s="103">
        <v>9</v>
      </c>
      <c r="H7072" t="s">
        <v>54</v>
      </c>
      <c r="I7072" s="103"/>
    </row>
    <row r="7073" spans="1:9" x14ac:dyDescent="0.3">
      <c r="A7073" t="s">
        <v>4259</v>
      </c>
      <c r="B7073" t="s">
        <v>50</v>
      </c>
      <c r="C7073" t="s">
        <v>3109</v>
      </c>
      <c r="D7073" t="s">
        <v>54</v>
      </c>
      <c r="E7073" s="103">
        <v>967.88417642580475</v>
      </c>
      <c r="F7073" s="103">
        <v>676064</v>
      </c>
      <c r="G7073" s="103">
        <v>9</v>
      </c>
      <c r="H7073" t="s">
        <v>54</v>
      </c>
      <c r="I7073" s="103"/>
    </row>
    <row r="7074" spans="1:9" x14ac:dyDescent="0.3">
      <c r="A7074" t="s">
        <v>4260</v>
      </c>
      <c r="B7074" t="s">
        <v>51</v>
      </c>
      <c r="C7074" t="s">
        <v>3109</v>
      </c>
      <c r="D7074" t="s">
        <v>40</v>
      </c>
      <c r="E7074" s="103">
        <v>2.7872744254478533E-3</v>
      </c>
      <c r="F7074" s="103">
        <v>676064</v>
      </c>
      <c r="G7074" s="103">
        <v>9</v>
      </c>
      <c r="H7074" t="s">
        <v>1078</v>
      </c>
      <c r="I7074" s="103"/>
    </row>
    <row r="7075" spans="1:9" x14ac:dyDescent="0.3">
      <c r="A7075" t="s">
        <v>7122</v>
      </c>
      <c r="B7075" t="s">
        <v>51</v>
      </c>
      <c r="C7075" t="s">
        <v>3109</v>
      </c>
      <c r="D7075" t="s">
        <v>5064</v>
      </c>
      <c r="E7075" s="103">
        <v>2.9997514364085197E-3</v>
      </c>
      <c r="F7075" s="103">
        <v>676064</v>
      </c>
      <c r="G7075" s="103">
        <v>9</v>
      </c>
      <c r="H7075" t="s">
        <v>1078</v>
      </c>
      <c r="I7075" s="103"/>
    </row>
    <row r="7076" spans="1:9" x14ac:dyDescent="0.3">
      <c r="A7076" t="s">
        <v>7123</v>
      </c>
      <c r="B7076" t="s">
        <v>51</v>
      </c>
      <c r="C7076" t="s">
        <v>3109</v>
      </c>
      <c r="D7076" t="s">
        <v>5065</v>
      </c>
      <c r="E7076" s="103">
        <v>2.7872744254478533E-3</v>
      </c>
      <c r="F7076" s="103">
        <v>676064</v>
      </c>
      <c r="G7076" s="103">
        <v>9</v>
      </c>
      <c r="H7076" t="s">
        <v>1078</v>
      </c>
      <c r="I7076" s="103"/>
    </row>
    <row r="7077" spans="1:9" x14ac:dyDescent="0.3">
      <c r="A7077" t="s">
        <v>7124</v>
      </c>
      <c r="B7077" t="s">
        <v>51</v>
      </c>
      <c r="C7077" t="s">
        <v>3109</v>
      </c>
      <c r="D7077" t="s">
        <v>5066</v>
      </c>
      <c r="E7077" s="103">
        <v>2.9922251908019006E-3</v>
      </c>
      <c r="F7077" s="103">
        <v>676064</v>
      </c>
      <c r="G7077" s="103">
        <v>9</v>
      </c>
      <c r="H7077" t="s">
        <v>1078</v>
      </c>
      <c r="I7077" s="103"/>
    </row>
    <row r="7078" spans="1:9" x14ac:dyDescent="0.3">
      <c r="A7078" t="s">
        <v>4261</v>
      </c>
      <c r="B7078" t="s">
        <v>51</v>
      </c>
      <c r="C7078" t="s">
        <v>3109</v>
      </c>
      <c r="D7078" t="s">
        <v>42</v>
      </c>
      <c r="E7078" s="103">
        <v>2.9719119398766351E-3</v>
      </c>
      <c r="F7078" s="103">
        <v>676064</v>
      </c>
      <c r="G7078" s="103">
        <v>9</v>
      </c>
      <c r="H7078" t="s">
        <v>1078</v>
      </c>
      <c r="I7078" s="103"/>
    </row>
    <row r="7079" spans="1:9" x14ac:dyDescent="0.3">
      <c r="A7079" t="s">
        <v>4262</v>
      </c>
      <c r="B7079" t="s">
        <v>51</v>
      </c>
      <c r="C7079" t="s">
        <v>3109</v>
      </c>
      <c r="D7079" t="s">
        <v>1763</v>
      </c>
      <c r="E7079" s="103">
        <v>3.106741708188612E-3</v>
      </c>
      <c r="F7079" s="103">
        <v>676064</v>
      </c>
      <c r="G7079" s="103">
        <v>9</v>
      </c>
      <c r="H7079" t="s">
        <v>1078</v>
      </c>
      <c r="I7079" s="103"/>
    </row>
    <row r="7080" spans="1:9" x14ac:dyDescent="0.3">
      <c r="A7080" t="s">
        <v>4263</v>
      </c>
      <c r="B7080" t="s">
        <v>51</v>
      </c>
      <c r="C7080" t="s">
        <v>3109</v>
      </c>
      <c r="D7080" t="s">
        <v>1764</v>
      </c>
      <c r="E7080" s="103">
        <v>2.1334715545317088E-3</v>
      </c>
      <c r="F7080" s="103">
        <v>676064</v>
      </c>
      <c r="G7080" s="103">
        <v>9</v>
      </c>
      <c r="H7080" t="s">
        <v>1078</v>
      </c>
      <c r="I7080" s="103"/>
    </row>
    <row r="7081" spans="1:9" x14ac:dyDescent="0.3">
      <c r="A7081" t="s">
        <v>4264</v>
      </c>
      <c r="B7081" t="s">
        <v>51</v>
      </c>
      <c r="C7081" t="s">
        <v>3109</v>
      </c>
      <c r="D7081" t="s">
        <v>340</v>
      </c>
      <c r="E7081" s="103">
        <v>2.9467345766902419E-3</v>
      </c>
      <c r="F7081" s="103">
        <v>676064</v>
      </c>
      <c r="G7081" s="103">
        <v>9</v>
      </c>
      <c r="H7081" t="s">
        <v>1078</v>
      </c>
      <c r="I7081" s="103"/>
    </row>
    <row r="7082" spans="1:9" x14ac:dyDescent="0.3">
      <c r="A7082" t="s">
        <v>4265</v>
      </c>
      <c r="B7082" t="s">
        <v>51</v>
      </c>
      <c r="C7082" t="s">
        <v>3109</v>
      </c>
      <c r="D7082" t="s">
        <v>777</v>
      </c>
      <c r="E7082" s="103">
        <v>1.0213684583535346E-2</v>
      </c>
      <c r="F7082" s="103">
        <v>676064</v>
      </c>
      <c r="G7082" s="103">
        <v>9</v>
      </c>
      <c r="H7082" t="s">
        <v>1078</v>
      </c>
      <c r="I7082" s="103"/>
    </row>
    <row r="7083" spans="1:9" x14ac:dyDescent="0.3">
      <c r="A7083" t="s">
        <v>4266</v>
      </c>
      <c r="B7083" t="s">
        <v>51</v>
      </c>
      <c r="C7083" t="s">
        <v>3109</v>
      </c>
      <c r="D7083" t="s">
        <v>776</v>
      </c>
      <c r="E7083" s="103">
        <v>2.5518554705989533E-2</v>
      </c>
      <c r="F7083" s="103">
        <v>676064</v>
      </c>
      <c r="G7083" s="103">
        <v>9</v>
      </c>
      <c r="H7083" t="s">
        <v>1078</v>
      </c>
      <c r="I7083" s="103"/>
    </row>
    <row r="7084" spans="1:9" x14ac:dyDescent="0.3">
      <c r="A7084" t="s">
        <v>4267</v>
      </c>
      <c r="B7084" t="s">
        <v>47</v>
      </c>
      <c r="C7084" t="s">
        <v>3111</v>
      </c>
      <c r="D7084" t="s">
        <v>54</v>
      </c>
      <c r="E7084" s="103">
        <v>242232</v>
      </c>
      <c r="F7084" s="103">
        <v>676064</v>
      </c>
      <c r="G7084" s="103">
        <v>9</v>
      </c>
      <c r="H7084" t="s">
        <v>54</v>
      </c>
      <c r="I7084" s="103"/>
    </row>
    <row r="7085" spans="1:9" x14ac:dyDescent="0.3">
      <c r="A7085" t="s">
        <v>4268</v>
      </c>
      <c r="B7085" t="s">
        <v>48</v>
      </c>
      <c r="C7085" t="s">
        <v>3111</v>
      </c>
      <c r="D7085" t="s">
        <v>54</v>
      </c>
      <c r="E7085" s="103">
        <v>1668143789.6386719</v>
      </c>
      <c r="F7085" s="103">
        <v>676064</v>
      </c>
      <c r="G7085" s="103">
        <v>9</v>
      </c>
      <c r="H7085" t="s">
        <v>54</v>
      </c>
      <c r="I7085" s="103"/>
    </row>
    <row r="7086" spans="1:9" x14ac:dyDescent="0.3">
      <c r="A7086" t="s">
        <v>4269</v>
      </c>
      <c r="B7086" t="s">
        <v>49</v>
      </c>
      <c r="C7086" t="s">
        <v>3111</v>
      </c>
      <c r="D7086" t="s">
        <v>54</v>
      </c>
      <c r="E7086" s="103">
        <v>0.35829743929568797</v>
      </c>
      <c r="F7086" s="103">
        <v>676064</v>
      </c>
      <c r="G7086" s="103">
        <v>9</v>
      </c>
      <c r="H7086" t="s">
        <v>54</v>
      </c>
      <c r="I7086" s="103"/>
    </row>
    <row r="7087" spans="1:9" x14ac:dyDescent="0.3">
      <c r="A7087" t="s">
        <v>4270</v>
      </c>
      <c r="B7087" t="s">
        <v>50</v>
      </c>
      <c r="C7087" t="s">
        <v>3111</v>
      </c>
      <c r="D7087" t="s">
        <v>54</v>
      </c>
      <c r="E7087" s="103">
        <v>2467.4347245803237</v>
      </c>
      <c r="F7087" s="103">
        <v>676064</v>
      </c>
      <c r="G7087" s="103">
        <v>9</v>
      </c>
      <c r="H7087" t="s">
        <v>54</v>
      </c>
      <c r="I7087" s="103"/>
    </row>
    <row r="7088" spans="1:9" x14ac:dyDescent="0.3">
      <c r="A7088" t="s">
        <v>4271</v>
      </c>
      <c r="B7088" t="s">
        <v>51</v>
      </c>
      <c r="C7088" t="s">
        <v>3111</v>
      </c>
      <c r="D7088" t="s">
        <v>40</v>
      </c>
      <c r="E7088" s="103">
        <v>3.2882898182004464E-3</v>
      </c>
      <c r="F7088" s="103">
        <v>676064</v>
      </c>
      <c r="G7088" s="103">
        <v>9</v>
      </c>
      <c r="H7088" t="s">
        <v>1078</v>
      </c>
      <c r="I7088" s="103"/>
    </row>
    <row r="7089" spans="1:9" x14ac:dyDescent="0.3">
      <c r="A7089" t="s">
        <v>7125</v>
      </c>
      <c r="B7089" t="s">
        <v>51</v>
      </c>
      <c r="C7089" t="s">
        <v>3111</v>
      </c>
      <c r="D7089" t="s">
        <v>5064</v>
      </c>
      <c r="E7089" s="103">
        <v>3.5146712867108239E-3</v>
      </c>
      <c r="F7089" s="103">
        <v>676064</v>
      </c>
      <c r="G7089" s="103">
        <v>9</v>
      </c>
      <c r="H7089" t="s">
        <v>1078</v>
      </c>
      <c r="I7089" s="103"/>
    </row>
    <row r="7090" spans="1:9" x14ac:dyDescent="0.3">
      <c r="A7090" t="s">
        <v>7126</v>
      </c>
      <c r="B7090" t="s">
        <v>51</v>
      </c>
      <c r="C7090" t="s">
        <v>3111</v>
      </c>
      <c r="D7090" t="s">
        <v>5065</v>
      </c>
      <c r="E7090" s="103">
        <v>3.261959654942644E-3</v>
      </c>
      <c r="F7090" s="103">
        <v>676064</v>
      </c>
      <c r="G7090" s="103">
        <v>9</v>
      </c>
      <c r="H7090" t="s">
        <v>1078</v>
      </c>
      <c r="I7090" s="103"/>
    </row>
    <row r="7091" spans="1:9" x14ac:dyDescent="0.3">
      <c r="A7091" t="s">
        <v>7127</v>
      </c>
      <c r="B7091" t="s">
        <v>51</v>
      </c>
      <c r="C7091" t="s">
        <v>3111</v>
      </c>
      <c r="D7091" t="s">
        <v>5066</v>
      </c>
      <c r="E7091" s="103">
        <v>3.4804555428527353E-3</v>
      </c>
      <c r="F7091" s="103">
        <v>676064</v>
      </c>
      <c r="G7091" s="103">
        <v>9</v>
      </c>
      <c r="H7091" t="s">
        <v>1078</v>
      </c>
      <c r="I7091" s="103"/>
    </row>
    <row r="7092" spans="1:9" x14ac:dyDescent="0.3">
      <c r="A7092" t="s">
        <v>4272</v>
      </c>
      <c r="B7092" t="s">
        <v>51</v>
      </c>
      <c r="C7092" t="s">
        <v>3111</v>
      </c>
      <c r="D7092" t="s">
        <v>42</v>
      </c>
      <c r="E7092" s="103">
        <v>3.4926673173528025E-3</v>
      </c>
      <c r="F7092" s="103">
        <v>676064</v>
      </c>
      <c r="G7092" s="103">
        <v>9</v>
      </c>
      <c r="H7092" t="s">
        <v>1078</v>
      </c>
      <c r="I7092" s="103"/>
    </row>
    <row r="7093" spans="1:9" x14ac:dyDescent="0.3">
      <c r="A7093" t="s">
        <v>4273</v>
      </c>
      <c r="B7093" t="s">
        <v>51</v>
      </c>
      <c r="C7093" t="s">
        <v>3111</v>
      </c>
      <c r="D7093" t="s">
        <v>1763</v>
      </c>
      <c r="E7093" s="103">
        <v>3.6360702626879915E-3</v>
      </c>
      <c r="F7093" s="103">
        <v>676064</v>
      </c>
      <c r="G7093" s="103">
        <v>9</v>
      </c>
      <c r="H7093" t="s">
        <v>1078</v>
      </c>
      <c r="I7093" s="103"/>
    </row>
    <row r="7094" spans="1:9" x14ac:dyDescent="0.3">
      <c r="A7094" t="s">
        <v>4274</v>
      </c>
      <c r="B7094" t="s">
        <v>51</v>
      </c>
      <c r="C7094" t="s">
        <v>3111</v>
      </c>
      <c r="D7094" t="s">
        <v>1764</v>
      </c>
      <c r="E7094" s="103">
        <v>2.4375218574658156E-3</v>
      </c>
      <c r="F7094" s="103">
        <v>676064</v>
      </c>
      <c r="G7094" s="103">
        <v>9</v>
      </c>
      <c r="H7094" t="s">
        <v>1078</v>
      </c>
      <c r="I7094" s="103"/>
    </row>
    <row r="7095" spans="1:9" x14ac:dyDescent="0.3">
      <c r="A7095" t="s">
        <v>4275</v>
      </c>
      <c r="B7095" t="s">
        <v>51</v>
      </c>
      <c r="C7095" t="s">
        <v>3111</v>
      </c>
      <c r="D7095" t="s">
        <v>340</v>
      </c>
      <c r="E7095" s="103">
        <v>3.471973836731446E-3</v>
      </c>
      <c r="F7095" s="103">
        <v>676064</v>
      </c>
      <c r="G7095" s="103">
        <v>9</v>
      </c>
      <c r="H7095" t="s">
        <v>1078</v>
      </c>
      <c r="I7095" s="103"/>
    </row>
    <row r="7096" spans="1:9" x14ac:dyDescent="0.3">
      <c r="A7096" t="s">
        <v>4276</v>
      </c>
      <c r="B7096" t="s">
        <v>51</v>
      </c>
      <c r="C7096" t="s">
        <v>3111</v>
      </c>
      <c r="D7096" t="s">
        <v>777</v>
      </c>
      <c r="E7096" s="103">
        <v>1.1794955457420693E-2</v>
      </c>
      <c r="F7096" s="103">
        <v>676064</v>
      </c>
      <c r="G7096" s="103">
        <v>9</v>
      </c>
      <c r="H7096" t="s">
        <v>1078</v>
      </c>
      <c r="I7096" s="103"/>
    </row>
    <row r="7097" spans="1:9" x14ac:dyDescent="0.3">
      <c r="A7097" t="s">
        <v>4277</v>
      </c>
      <c r="B7097" t="s">
        <v>51</v>
      </c>
      <c r="C7097" t="s">
        <v>3111</v>
      </c>
      <c r="D7097" t="s">
        <v>776</v>
      </c>
      <c r="E7097" s="103">
        <v>2.9834551240521753E-2</v>
      </c>
      <c r="F7097" s="103">
        <v>676064</v>
      </c>
      <c r="G7097" s="103">
        <v>9</v>
      </c>
      <c r="H7097" t="s">
        <v>1078</v>
      </c>
      <c r="I7097" s="103"/>
    </row>
    <row r="7098" spans="1:9" x14ac:dyDescent="0.3">
      <c r="A7098" t="s">
        <v>310</v>
      </c>
      <c r="B7098" t="s">
        <v>49</v>
      </c>
      <c r="C7098" t="s">
        <v>40</v>
      </c>
      <c r="D7098" t="s">
        <v>54</v>
      </c>
      <c r="E7098" s="103">
        <v>1</v>
      </c>
      <c r="F7098" s="103">
        <v>676064</v>
      </c>
      <c r="G7098" s="103">
        <v>9</v>
      </c>
      <c r="H7098" t="s">
        <v>54</v>
      </c>
      <c r="I7098" s="103"/>
    </row>
    <row r="7099" spans="1:9" x14ac:dyDescent="0.3">
      <c r="A7099" t="s">
        <v>311</v>
      </c>
      <c r="B7099" t="s">
        <v>50</v>
      </c>
      <c r="C7099" t="s">
        <v>40</v>
      </c>
      <c r="D7099" t="s">
        <v>54</v>
      </c>
      <c r="E7099" s="103">
        <v>2178245.9162422488</v>
      </c>
      <c r="F7099" s="103">
        <v>676064</v>
      </c>
      <c r="G7099" s="103">
        <v>9</v>
      </c>
      <c r="H7099" t="s">
        <v>54</v>
      </c>
      <c r="I7099" s="103"/>
    </row>
    <row r="7100" spans="1:9" x14ac:dyDescent="0.3">
      <c r="A7100" t="s">
        <v>1531</v>
      </c>
      <c r="B7100" t="s">
        <v>51</v>
      </c>
      <c r="C7100" t="s">
        <v>40</v>
      </c>
      <c r="D7100" t="s">
        <v>40</v>
      </c>
      <c r="E7100" s="103">
        <v>1</v>
      </c>
      <c r="F7100" s="103">
        <v>676064</v>
      </c>
      <c r="G7100" s="103">
        <v>9</v>
      </c>
      <c r="H7100" t="s">
        <v>1078</v>
      </c>
      <c r="I7100" s="103"/>
    </row>
    <row r="7101" spans="1:9" x14ac:dyDescent="0.3">
      <c r="A7101" t="s">
        <v>7128</v>
      </c>
      <c r="B7101" t="s">
        <v>51</v>
      </c>
      <c r="C7101" t="s">
        <v>40</v>
      </c>
      <c r="D7101" t="s">
        <v>5064</v>
      </c>
      <c r="E7101" s="103">
        <v>1.044846198479068</v>
      </c>
      <c r="F7101" s="103">
        <v>676064</v>
      </c>
      <c r="G7101" s="103">
        <v>9</v>
      </c>
      <c r="H7101" t="s">
        <v>1078</v>
      </c>
      <c r="I7101" s="103"/>
    </row>
    <row r="7102" spans="1:9" x14ac:dyDescent="0.3">
      <c r="A7102" t="s">
        <v>7129</v>
      </c>
      <c r="B7102" t="s">
        <v>51</v>
      </c>
      <c r="C7102" t="s">
        <v>40</v>
      </c>
      <c r="D7102" t="s">
        <v>5065</v>
      </c>
      <c r="E7102" s="103">
        <v>0.98523274681822526</v>
      </c>
      <c r="F7102" s="103">
        <v>676064</v>
      </c>
      <c r="G7102" s="103">
        <v>9</v>
      </c>
      <c r="H7102" t="s">
        <v>1078</v>
      </c>
      <c r="I7102" s="103"/>
    </row>
    <row r="7103" spans="1:9" x14ac:dyDescent="0.3">
      <c r="A7103" t="s">
        <v>7130</v>
      </c>
      <c r="B7103" t="s">
        <v>51</v>
      </c>
      <c r="C7103" t="s">
        <v>40</v>
      </c>
      <c r="D7103" t="s">
        <v>5066</v>
      </c>
      <c r="E7103" s="103">
        <v>1.0363181088503959</v>
      </c>
      <c r="F7103" s="103">
        <v>676064</v>
      </c>
      <c r="G7103" s="103">
        <v>9</v>
      </c>
      <c r="H7103" t="s">
        <v>1078</v>
      </c>
      <c r="I7103" s="103"/>
    </row>
    <row r="7104" spans="1:9" x14ac:dyDescent="0.3">
      <c r="A7104" t="s">
        <v>1532</v>
      </c>
      <c r="B7104" t="s">
        <v>51</v>
      </c>
      <c r="C7104" t="s">
        <v>40</v>
      </c>
      <c r="D7104" t="s">
        <v>42</v>
      </c>
      <c r="E7104" s="103">
        <v>1.0429758296578016</v>
      </c>
      <c r="F7104" s="103">
        <v>676064</v>
      </c>
      <c r="G7104" s="103">
        <v>9</v>
      </c>
      <c r="H7104" t="s">
        <v>1078</v>
      </c>
      <c r="I7104" s="103"/>
    </row>
    <row r="7105" spans="1:9" x14ac:dyDescent="0.3">
      <c r="A7105" t="s">
        <v>2487</v>
      </c>
      <c r="B7105" t="s">
        <v>51</v>
      </c>
      <c r="C7105" t="s">
        <v>40</v>
      </c>
      <c r="D7105" t="s">
        <v>1763</v>
      </c>
      <c r="E7105" s="103">
        <v>1.0998878095000126</v>
      </c>
      <c r="F7105" s="103">
        <v>676064</v>
      </c>
      <c r="G7105" s="103">
        <v>9</v>
      </c>
      <c r="H7105" t="s">
        <v>1078</v>
      </c>
      <c r="I7105" s="103"/>
    </row>
    <row r="7106" spans="1:9" x14ac:dyDescent="0.3">
      <c r="A7106" t="s">
        <v>2488</v>
      </c>
      <c r="B7106" t="s">
        <v>51</v>
      </c>
      <c r="C7106" t="s">
        <v>40</v>
      </c>
      <c r="D7106" t="s">
        <v>1764</v>
      </c>
      <c r="E7106" s="103">
        <v>0.8588092513087956</v>
      </c>
      <c r="F7106" s="103">
        <v>676064</v>
      </c>
      <c r="G7106" s="103">
        <v>9</v>
      </c>
      <c r="H7106" t="s">
        <v>1078</v>
      </c>
      <c r="I7106" s="103"/>
    </row>
    <row r="7107" spans="1:9" x14ac:dyDescent="0.3">
      <c r="A7107" t="s">
        <v>1533</v>
      </c>
      <c r="B7107" t="s">
        <v>51</v>
      </c>
      <c r="C7107" t="s">
        <v>40</v>
      </c>
      <c r="D7107" t="s">
        <v>340</v>
      </c>
      <c r="E7107" s="103">
        <v>1.0385547686628573</v>
      </c>
      <c r="F7107" s="103">
        <v>676064</v>
      </c>
      <c r="G7107" s="103">
        <v>9</v>
      </c>
      <c r="H7107" t="s">
        <v>1078</v>
      </c>
      <c r="I7107" s="103"/>
    </row>
    <row r="7108" spans="1:9" x14ac:dyDescent="0.3">
      <c r="A7108" t="s">
        <v>1534</v>
      </c>
      <c r="B7108" t="s">
        <v>51</v>
      </c>
      <c r="C7108" t="s">
        <v>40</v>
      </c>
      <c r="D7108" t="s">
        <v>777</v>
      </c>
      <c r="E7108" s="103">
        <v>3.6635141569700322</v>
      </c>
      <c r="F7108" s="103">
        <v>676064</v>
      </c>
      <c r="G7108" s="103">
        <v>9</v>
      </c>
      <c r="H7108" t="s">
        <v>1078</v>
      </c>
      <c r="I7108" s="103"/>
    </row>
    <row r="7109" spans="1:9" x14ac:dyDescent="0.3">
      <c r="A7109" t="s">
        <v>733</v>
      </c>
      <c r="B7109" t="s">
        <v>44</v>
      </c>
      <c r="C7109" t="s">
        <v>40</v>
      </c>
      <c r="D7109" t="s">
        <v>777</v>
      </c>
      <c r="E7109" s="103">
        <v>0</v>
      </c>
      <c r="F7109" s="103">
        <v>676064</v>
      </c>
      <c r="G7109" s="103">
        <v>9</v>
      </c>
      <c r="H7109" t="s">
        <v>54</v>
      </c>
      <c r="I7109" s="103"/>
    </row>
    <row r="7110" spans="1:9" x14ac:dyDescent="0.3">
      <c r="A7110" t="s">
        <v>734</v>
      </c>
      <c r="B7110" t="s">
        <v>45</v>
      </c>
      <c r="C7110" t="s">
        <v>40</v>
      </c>
      <c r="D7110" t="s">
        <v>777</v>
      </c>
      <c r="E7110" s="103">
        <v>0</v>
      </c>
      <c r="F7110" s="103">
        <v>676064</v>
      </c>
      <c r="G7110" s="103">
        <v>9</v>
      </c>
      <c r="H7110" t="s">
        <v>54</v>
      </c>
      <c r="I7110" s="103"/>
    </row>
    <row r="7111" spans="1:9" x14ac:dyDescent="0.3">
      <c r="A7111" t="s">
        <v>735</v>
      </c>
      <c r="B7111" t="s">
        <v>46</v>
      </c>
      <c r="C7111" t="s">
        <v>40</v>
      </c>
      <c r="D7111" t="s">
        <v>777</v>
      </c>
      <c r="E7111" s="103">
        <v>0</v>
      </c>
      <c r="F7111" s="103">
        <v>676064</v>
      </c>
      <c r="G7111" s="103">
        <v>9</v>
      </c>
      <c r="H7111" t="s">
        <v>54</v>
      </c>
      <c r="I7111" s="103"/>
    </row>
    <row r="7112" spans="1:9" x14ac:dyDescent="0.3">
      <c r="A7112" t="s">
        <v>1535</v>
      </c>
      <c r="B7112" t="s">
        <v>51</v>
      </c>
      <c r="C7112" t="s">
        <v>40</v>
      </c>
      <c r="D7112" t="s">
        <v>776</v>
      </c>
      <c r="E7112" s="103">
        <v>9.3951000210190845</v>
      </c>
      <c r="F7112" s="103">
        <v>676064</v>
      </c>
      <c r="G7112" s="103">
        <v>9</v>
      </c>
      <c r="H7112" t="s">
        <v>1078</v>
      </c>
      <c r="I7112" s="103"/>
    </row>
    <row r="7113" spans="1:9" x14ac:dyDescent="0.3">
      <c r="A7113" t="s">
        <v>737</v>
      </c>
      <c r="B7113" t="s">
        <v>44</v>
      </c>
      <c r="C7113" t="s">
        <v>40</v>
      </c>
      <c r="D7113" t="s">
        <v>776</v>
      </c>
      <c r="E7113" s="103">
        <v>0</v>
      </c>
      <c r="F7113" s="103">
        <v>676064</v>
      </c>
      <c r="G7113" s="103">
        <v>9</v>
      </c>
      <c r="H7113" t="s">
        <v>54</v>
      </c>
      <c r="I7113" s="103"/>
    </row>
    <row r="7114" spans="1:9" x14ac:dyDescent="0.3">
      <c r="A7114" t="s">
        <v>738</v>
      </c>
      <c r="B7114" t="s">
        <v>45</v>
      </c>
      <c r="C7114" t="s">
        <v>40</v>
      </c>
      <c r="D7114" t="s">
        <v>776</v>
      </c>
      <c r="E7114" s="103">
        <v>0</v>
      </c>
      <c r="F7114" s="103">
        <v>676064</v>
      </c>
      <c r="G7114" s="103">
        <v>9</v>
      </c>
      <c r="H7114" t="s">
        <v>54</v>
      </c>
      <c r="I7114" s="103"/>
    </row>
    <row r="7115" spans="1:9" x14ac:dyDescent="0.3">
      <c r="A7115" t="s">
        <v>739</v>
      </c>
      <c r="B7115" t="s">
        <v>46</v>
      </c>
      <c r="C7115" t="s">
        <v>40</v>
      </c>
      <c r="D7115" t="s">
        <v>776</v>
      </c>
      <c r="E7115" s="103">
        <v>0</v>
      </c>
      <c r="F7115" s="103">
        <v>676064</v>
      </c>
      <c r="G7115" s="103">
        <v>9</v>
      </c>
      <c r="H7115" t="s">
        <v>54</v>
      </c>
      <c r="I7115" s="103"/>
    </row>
    <row r="7116" spans="1:9" x14ac:dyDescent="0.3">
      <c r="A7116" t="s">
        <v>7131</v>
      </c>
      <c r="B7116" t="s">
        <v>49</v>
      </c>
      <c r="C7116" t="s">
        <v>5064</v>
      </c>
      <c r="D7116" t="s">
        <v>54</v>
      </c>
      <c r="E7116" s="103">
        <v>0.99841730960382447</v>
      </c>
      <c r="F7116" s="103">
        <v>676064</v>
      </c>
      <c r="G7116" s="103">
        <v>9</v>
      </c>
      <c r="H7116" t="s">
        <v>54</v>
      </c>
      <c r="I7116" s="103"/>
    </row>
    <row r="7117" spans="1:9" x14ac:dyDescent="0.3">
      <c r="A7117" t="s">
        <v>7132</v>
      </c>
      <c r="B7117" t="s">
        <v>50</v>
      </c>
      <c r="C7117" t="s">
        <v>5064</v>
      </c>
      <c r="D7117" t="s">
        <v>54</v>
      </c>
      <c r="E7117" s="103">
        <v>2068347.1199265688</v>
      </c>
      <c r="F7117" s="103">
        <v>676064</v>
      </c>
      <c r="G7117" s="103">
        <v>9</v>
      </c>
      <c r="H7117" t="s">
        <v>54</v>
      </c>
      <c r="I7117" s="103"/>
    </row>
    <row r="7118" spans="1:9" x14ac:dyDescent="0.3">
      <c r="A7118" t="s">
        <v>7133</v>
      </c>
      <c r="B7118" t="s">
        <v>51</v>
      </c>
      <c r="C7118" t="s">
        <v>5064</v>
      </c>
      <c r="D7118" t="s">
        <v>40</v>
      </c>
      <c r="E7118" s="103">
        <v>0.9514071523245301</v>
      </c>
      <c r="F7118" s="103">
        <v>676064</v>
      </c>
      <c r="G7118" s="103">
        <v>9</v>
      </c>
      <c r="H7118" t="s">
        <v>1078</v>
      </c>
      <c r="I7118" s="103"/>
    </row>
    <row r="7119" spans="1:9" x14ac:dyDescent="0.3">
      <c r="A7119" t="s">
        <v>7134</v>
      </c>
      <c r="B7119" t="s">
        <v>51</v>
      </c>
      <c r="C7119" t="s">
        <v>5064</v>
      </c>
      <c r="D7119" t="s">
        <v>5064</v>
      </c>
      <c r="E7119" s="103">
        <v>1</v>
      </c>
      <c r="F7119" s="103">
        <v>676064</v>
      </c>
      <c r="G7119" s="103">
        <v>9</v>
      </c>
      <c r="H7119" t="s">
        <v>1078</v>
      </c>
      <c r="I7119" s="103"/>
    </row>
    <row r="7120" spans="1:9" x14ac:dyDescent="0.3">
      <c r="A7120" t="s">
        <v>7135</v>
      </c>
      <c r="B7120" t="s">
        <v>51</v>
      </c>
      <c r="C7120" t="s">
        <v>5064</v>
      </c>
      <c r="D7120" t="s">
        <v>5065</v>
      </c>
      <c r="E7120" s="103">
        <v>0.94669023182411183</v>
      </c>
      <c r="F7120" s="103">
        <v>676064</v>
      </c>
      <c r="G7120" s="103">
        <v>9</v>
      </c>
      <c r="H7120" t="s">
        <v>1078</v>
      </c>
      <c r="I7120" s="103"/>
    </row>
    <row r="7121" spans="1:9" x14ac:dyDescent="0.3">
      <c r="A7121" t="s">
        <v>7136</v>
      </c>
      <c r="B7121" t="s">
        <v>51</v>
      </c>
      <c r="C7121" t="s">
        <v>5064</v>
      </c>
      <c r="D7121" t="s">
        <v>5066</v>
      </c>
      <c r="E7121" s="103">
        <v>0.9930876281662302</v>
      </c>
      <c r="F7121" s="103">
        <v>676064</v>
      </c>
      <c r="G7121" s="103">
        <v>9</v>
      </c>
      <c r="H7121" t="s">
        <v>1078</v>
      </c>
      <c r="I7121" s="103"/>
    </row>
    <row r="7122" spans="1:9" x14ac:dyDescent="0.3">
      <c r="A7122" t="s">
        <v>7137</v>
      </c>
      <c r="B7122" t="s">
        <v>51</v>
      </c>
      <c r="C7122" t="s">
        <v>5064</v>
      </c>
      <c r="D7122" t="s">
        <v>42</v>
      </c>
      <c r="E7122" s="103">
        <v>0.99825551500670073</v>
      </c>
      <c r="F7122" s="103">
        <v>676064</v>
      </c>
      <c r="G7122" s="103">
        <v>9</v>
      </c>
      <c r="H7122" t="s">
        <v>1078</v>
      </c>
      <c r="I7122" s="103"/>
    </row>
    <row r="7123" spans="1:9" x14ac:dyDescent="0.3">
      <c r="A7123" t="s">
        <v>7138</v>
      </c>
      <c r="B7123" t="s">
        <v>51</v>
      </c>
      <c r="C7123" t="s">
        <v>5064</v>
      </c>
      <c r="D7123" t="s">
        <v>1763</v>
      </c>
      <c r="E7123" s="103">
        <v>1.047384129061111</v>
      </c>
      <c r="F7123" s="103">
        <v>676064</v>
      </c>
      <c r="G7123" s="103">
        <v>9</v>
      </c>
      <c r="H7123" t="s">
        <v>1078</v>
      </c>
      <c r="I7123" s="103"/>
    </row>
    <row r="7124" spans="1:9" x14ac:dyDescent="0.3">
      <c r="A7124" t="s">
        <v>7139</v>
      </c>
      <c r="B7124" t="s">
        <v>51</v>
      </c>
      <c r="C7124" t="s">
        <v>5064</v>
      </c>
      <c r="D7124" t="s">
        <v>1764</v>
      </c>
      <c r="E7124" s="103">
        <v>0.8209637711290636</v>
      </c>
      <c r="F7124" s="103">
        <v>676064</v>
      </c>
      <c r="G7124" s="103">
        <v>9</v>
      </c>
      <c r="H7124" t="s">
        <v>1078</v>
      </c>
      <c r="I7124" s="103"/>
    </row>
    <row r="7125" spans="1:9" x14ac:dyDescent="0.3">
      <c r="A7125" t="s">
        <v>7140</v>
      </c>
      <c r="B7125" t="s">
        <v>51</v>
      </c>
      <c r="C7125" t="s">
        <v>5064</v>
      </c>
      <c r="D7125" t="s">
        <v>340</v>
      </c>
      <c r="E7125" s="103">
        <v>0.98744374165861881</v>
      </c>
      <c r="F7125" s="103">
        <v>676064</v>
      </c>
      <c r="G7125" s="103">
        <v>9</v>
      </c>
      <c r="H7125" t="s">
        <v>1078</v>
      </c>
      <c r="I7125" s="103"/>
    </row>
    <row r="7126" spans="1:9" x14ac:dyDescent="0.3">
      <c r="A7126" t="s">
        <v>7141</v>
      </c>
      <c r="B7126" t="s">
        <v>51</v>
      </c>
      <c r="C7126" t="s">
        <v>5064</v>
      </c>
      <c r="D7126" t="s">
        <v>777</v>
      </c>
      <c r="E7126" s="103">
        <v>3.487117040453223</v>
      </c>
      <c r="F7126" s="103">
        <v>676064</v>
      </c>
      <c r="G7126" s="103">
        <v>9</v>
      </c>
      <c r="H7126" t="s">
        <v>1078</v>
      </c>
      <c r="I7126" s="103"/>
    </row>
    <row r="7127" spans="1:9" x14ac:dyDescent="0.3">
      <c r="A7127" t="s">
        <v>7142</v>
      </c>
      <c r="B7127" t="s">
        <v>44</v>
      </c>
      <c r="C7127" t="s">
        <v>5064</v>
      </c>
      <c r="D7127" t="s">
        <v>777</v>
      </c>
      <c r="E7127" s="103">
        <v>1.58269039617551E-3</v>
      </c>
      <c r="F7127" s="103">
        <v>676064</v>
      </c>
      <c r="G7127" s="103">
        <v>9</v>
      </c>
      <c r="H7127" t="s">
        <v>54</v>
      </c>
      <c r="I7127" s="103"/>
    </row>
    <row r="7128" spans="1:9" x14ac:dyDescent="0.3">
      <c r="A7128" t="s">
        <v>7143</v>
      </c>
      <c r="B7128" t="s">
        <v>45</v>
      </c>
      <c r="C7128" t="s">
        <v>5064</v>
      </c>
      <c r="D7128" t="s">
        <v>777</v>
      </c>
      <c r="E7128" s="103">
        <v>2.6956658013196385E-3</v>
      </c>
      <c r="F7128" s="103">
        <v>676064</v>
      </c>
      <c r="G7128" s="103">
        <v>9</v>
      </c>
      <c r="H7128" t="s">
        <v>54</v>
      </c>
      <c r="I7128" s="103"/>
    </row>
    <row r="7129" spans="1:9" x14ac:dyDescent="0.3">
      <c r="A7129" t="s">
        <v>7144</v>
      </c>
      <c r="B7129" t="s">
        <v>46</v>
      </c>
      <c r="C7129" t="s">
        <v>5064</v>
      </c>
      <c r="D7129" t="s">
        <v>777</v>
      </c>
      <c r="E7129" s="103">
        <v>4.5913045015146398E-3</v>
      </c>
      <c r="F7129" s="103">
        <v>676064</v>
      </c>
      <c r="G7129" s="103">
        <v>9</v>
      </c>
      <c r="H7129" t="s">
        <v>54</v>
      </c>
      <c r="I7129" s="103"/>
    </row>
    <row r="7130" spans="1:9" x14ac:dyDescent="0.3">
      <c r="A7130" t="s">
        <v>7145</v>
      </c>
      <c r="B7130" t="s">
        <v>51</v>
      </c>
      <c r="C7130" t="s">
        <v>5064</v>
      </c>
      <c r="D7130" t="s">
        <v>776</v>
      </c>
      <c r="E7130" s="103">
        <v>8.9393424271967969</v>
      </c>
      <c r="F7130" s="103">
        <v>676064</v>
      </c>
      <c r="G7130" s="103">
        <v>9</v>
      </c>
      <c r="H7130" t="s">
        <v>1078</v>
      </c>
      <c r="I7130" s="103"/>
    </row>
    <row r="7131" spans="1:9" x14ac:dyDescent="0.3">
      <c r="A7131" t="s">
        <v>7146</v>
      </c>
      <c r="B7131" t="s">
        <v>44</v>
      </c>
      <c r="C7131" t="s">
        <v>5064</v>
      </c>
      <c r="D7131" t="s">
        <v>776</v>
      </c>
      <c r="E7131" s="103">
        <v>1.58269039617551E-3</v>
      </c>
      <c r="F7131" s="103">
        <v>676064</v>
      </c>
      <c r="G7131" s="103">
        <v>9</v>
      </c>
      <c r="H7131" t="s">
        <v>54</v>
      </c>
      <c r="I7131" s="103"/>
    </row>
    <row r="7132" spans="1:9" x14ac:dyDescent="0.3">
      <c r="A7132" t="s">
        <v>7147</v>
      </c>
      <c r="B7132" t="s">
        <v>45</v>
      </c>
      <c r="C7132" t="s">
        <v>5064</v>
      </c>
      <c r="D7132" t="s">
        <v>776</v>
      </c>
      <c r="E7132" s="103">
        <v>4.5677805743057449E-3</v>
      </c>
      <c r="F7132" s="103">
        <v>676064</v>
      </c>
      <c r="G7132" s="103">
        <v>9</v>
      </c>
      <c r="H7132" t="s">
        <v>54</v>
      </c>
      <c r="I7132" s="103"/>
    </row>
    <row r="7133" spans="1:9" x14ac:dyDescent="0.3">
      <c r="A7133" t="s">
        <v>7148</v>
      </c>
      <c r="B7133" t="s">
        <v>46</v>
      </c>
      <c r="C7133" t="s">
        <v>5064</v>
      </c>
      <c r="D7133" t="s">
        <v>776</v>
      </c>
      <c r="E7133" s="103">
        <v>1.3183006384552481E-2</v>
      </c>
      <c r="F7133" s="103">
        <v>676064</v>
      </c>
      <c r="G7133" s="103">
        <v>9</v>
      </c>
      <c r="H7133" t="s">
        <v>54</v>
      </c>
      <c r="I7133" s="103"/>
    </row>
    <row r="7134" spans="1:9" x14ac:dyDescent="0.3">
      <c r="A7134" t="s">
        <v>7149</v>
      </c>
      <c r="B7134" t="s">
        <v>49</v>
      </c>
      <c r="C7134" t="s">
        <v>5065</v>
      </c>
      <c r="D7134" t="s">
        <v>54</v>
      </c>
      <c r="E7134" s="103">
        <v>0.99736711317271742</v>
      </c>
      <c r="F7134" s="103">
        <v>676064</v>
      </c>
      <c r="G7134" s="103">
        <v>9</v>
      </c>
      <c r="H7134" t="s">
        <v>54</v>
      </c>
      <c r="I7134" s="103"/>
    </row>
    <row r="7135" spans="1:9" x14ac:dyDescent="0.3">
      <c r="A7135" t="s">
        <v>7150</v>
      </c>
      <c r="B7135" t="s">
        <v>50</v>
      </c>
      <c r="C7135" t="s">
        <v>5065</v>
      </c>
      <c r="D7135" t="s">
        <v>54</v>
      </c>
      <c r="E7135" s="103">
        <v>2170808.4993729028</v>
      </c>
      <c r="F7135" s="103">
        <v>676064</v>
      </c>
      <c r="G7135" s="103">
        <v>9</v>
      </c>
      <c r="H7135" t="s">
        <v>54</v>
      </c>
      <c r="I7135" s="103"/>
    </row>
    <row r="7136" spans="1:9" x14ac:dyDescent="0.3">
      <c r="A7136" t="s">
        <v>7151</v>
      </c>
      <c r="B7136" t="s">
        <v>51</v>
      </c>
      <c r="C7136" t="s">
        <v>5065</v>
      </c>
      <c r="D7136" t="s">
        <v>40</v>
      </c>
      <c r="E7136" s="103">
        <v>0.99982452003700983</v>
      </c>
      <c r="F7136" s="103">
        <v>676064</v>
      </c>
      <c r="G7136" s="103">
        <v>9</v>
      </c>
      <c r="H7136" t="s">
        <v>1078</v>
      </c>
      <c r="I7136" s="103"/>
    </row>
    <row r="7137" spans="1:9" x14ac:dyDescent="0.3">
      <c r="A7137" t="s">
        <v>7152</v>
      </c>
      <c r="B7137" t="s">
        <v>51</v>
      </c>
      <c r="C7137" t="s">
        <v>5065</v>
      </c>
      <c r="D7137" t="s">
        <v>5064</v>
      </c>
      <c r="E7137" s="103">
        <v>1.0531717285721249</v>
      </c>
      <c r="F7137" s="103">
        <v>676064</v>
      </c>
      <c r="G7137" s="103">
        <v>9</v>
      </c>
      <c r="H7137" t="s">
        <v>1078</v>
      </c>
      <c r="I7137" s="103"/>
    </row>
    <row r="7138" spans="1:9" x14ac:dyDescent="0.3">
      <c r="A7138" t="s">
        <v>7153</v>
      </c>
      <c r="B7138" t="s">
        <v>51</v>
      </c>
      <c r="C7138" t="s">
        <v>5065</v>
      </c>
      <c r="D7138" t="s">
        <v>5065</v>
      </c>
      <c r="E7138" s="103">
        <v>1</v>
      </c>
      <c r="F7138" s="103">
        <v>676064</v>
      </c>
      <c r="G7138" s="103">
        <v>9</v>
      </c>
      <c r="H7138" t="s">
        <v>1078</v>
      </c>
      <c r="I7138" s="103"/>
    </row>
    <row r="7139" spans="1:9" x14ac:dyDescent="0.3">
      <c r="A7139" t="s">
        <v>7154</v>
      </c>
      <c r="B7139" t="s">
        <v>51</v>
      </c>
      <c r="C7139" t="s">
        <v>5065</v>
      </c>
      <c r="D7139" t="s">
        <v>5066</v>
      </c>
      <c r="E7139" s="103">
        <v>1.050803831904948</v>
      </c>
      <c r="F7139" s="103">
        <v>676064</v>
      </c>
      <c r="G7139" s="103">
        <v>9</v>
      </c>
      <c r="H7139" t="s">
        <v>1078</v>
      </c>
      <c r="I7139" s="103"/>
    </row>
    <row r="7140" spans="1:9" x14ac:dyDescent="0.3">
      <c r="A7140" t="s">
        <v>7155</v>
      </c>
      <c r="B7140" t="s">
        <v>51</v>
      </c>
      <c r="C7140" t="s">
        <v>5065</v>
      </c>
      <c r="D7140" t="s">
        <v>42</v>
      </c>
      <c r="E7140" s="103">
        <v>1.0512990365442727</v>
      </c>
      <c r="F7140" s="103">
        <v>676064</v>
      </c>
      <c r="G7140" s="103">
        <v>9</v>
      </c>
      <c r="H7140" t="s">
        <v>1078</v>
      </c>
      <c r="I7140" s="103"/>
    </row>
    <row r="7141" spans="1:9" x14ac:dyDescent="0.3">
      <c r="A7141" t="s">
        <v>7156</v>
      </c>
      <c r="B7141" t="s">
        <v>51</v>
      </c>
      <c r="C7141" t="s">
        <v>5065</v>
      </c>
      <c r="D7141" t="s">
        <v>1763</v>
      </c>
      <c r="E7141" s="103">
        <v>1.1029346388024861</v>
      </c>
      <c r="F7141" s="103">
        <v>676064</v>
      </c>
      <c r="G7141" s="103">
        <v>9</v>
      </c>
      <c r="H7141" t="s">
        <v>1078</v>
      </c>
      <c r="I7141" s="103"/>
    </row>
    <row r="7142" spans="1:9" x14ac:dyDescent="0.3">
      <c r="A7142" t="s">
        <v>7157</v>
      </c>
      <c r="B7142" t="s">
        <v>51</v>
      </c>
      <c r="C7142" t="s">
        <v>5065</v>
      </c>
      <c r="D7142" t="s">
        <v>1764</v>
      </c>
      <c r="E7142" s="103">
        <v>0.86201346638573606</v>
      </c>
      <c r="F7142" s="103">
        <v>676064</v>
      </c>
      <c r="G7142" s="103">
        <v>9</v>
      </c>
      <c r="H7142" t="s">
        <v>1078</v>
      </c>
      <c r="I7142" s="103"/>
    </row>
    <row r="7143" spans="1:9" x14ac:dyDescent="0.3">
      <c r="A7143" t="s">
        <v>7158</v>
      </c>
      <c r="B7143" t="s">
        <v>51</v>
      </c>
      <c r="C7143" t="s">
        <v>5065</v>
      </c>
      <c r="D7143" t="s">
        <v>340</v>
      </c>
      <c r="E7143" s="103">
        <v>1.041092933379417</v>
      </c>
      <c r="F7143" s="103">
        <v>676064</v>
      </c>
      <c r="G7143" s="103">
        <v>9</v>
      </c>
      <c r="H7143" t="s">
        <v>1078</v>
      </c>
      <c r="I7143" s="103"/>
    </row>
    <row r="7144" spans="1:9" x14ac:dyDescent="0.3">
      <c r="A7144" t="s">
        <v>7159</v>
      </c>
      <c r="B7144" t="s">
        <v>51</v>
      </c>
      <c r="C7144" t="s">
        <v>5065</v>
      </c>
      <c r="D7144" t="s">
        <v>777</v>
      </c>
      <c r="E7144" s="103">
        <v>3.6633101498046776</v>
      </c>
      <c r="F7144" s="103">
        <v>676064</v>
      </c>
      <c r="G7144" s="103">
        <v>9</v>
      </c>
      <c r="H7144" t="s">
        <v>1078</v>
      </c>
      <c r="I7144" s="103"/>
    </row>
    <row r="7145" spans="1:9" x14ac:dyDescent="0.3">
      <c r="A7145" t="s">
        <v>7160</v>
      </c>
      <c r="B7145" t="s">
        <v>44</v>
      </c>
      <c r="C7145" t="s">
        <v>5065</v>
      </c>
      <c r="D7145" t="s">
        <v>777</v>
      </c>
      <c r="E7145" s="103">
        <v>2.632886827282624E-3</v>
      </c>
      <c r="F7145" s="103">
        <v>676064</v>
      </c>
      <c r="G7145" s="103">
        <v>9</v>
      </c>
      <c r="H7145" t="s">
        <v>54</v>
      </c>
      <c r="I7145" s="103"/>
    </row>
    <row r="7146" spans="1:9" x14ac:dyDescent="0.3">
      <c r="A7146" t="s">
        <v>7161</v>
      </c>
      <c r="B7146" t="s">
        <v>45</v>
      </c>
      <c r="C7146" t="s">
        <v>5065</v>
      </c>
      <c r="D7146" t="s">
        <v>777</v>
      </c>
      <c r="E7146" s="103">
        <v>4.5794019918251735E-3</v>
      </c>
      <c r="F7146" s="103">
        <v>676064</v>
      </c>
      <c r="G7146" s="103">
        <v>9</v>
      </c>
      <c r="H7146" t="s">
        <v>54</v>
      </c>
      <c r="I7146" s="103"/>
    </row>
    <row r="7147" spans="1:9" x14ac:dyDescent="0.3">
      <c r="A7147" t="s">
        <v>7162</v>
      </c>
      <c r="B7147" t="s">
        <v>46</v>
      </c>
      <c r="C7147" t="s">
        <v>5065</v>
      </c>
      <c r="D7147" t="s">
        <v>777</v>
      </c>
      <c r="E7147" s="103">
        <v>7.9701600048191854E-3</v>
      </c>
      <c r="F7147" s="103">
        <v>676064</v>
      </c>
      <c r="G7147" s="103">
        <v>9</v>
      </c>
      <c r="H7147" t="s">
        <v>54</v>
      </c>
      <c r="I7147" s="103"/>
    </row>
    <row r="7148" spans="1:9" x14ac:dyDescent="0.3">
      <c r="A7148" t="s">
        <v>7163</v>
      </c>
      <c r="B7148" t="s">
        <v>51</v>
      </c>
      <c r="C7148" t="s">
        <v>5065</v>
      </c>
      <c r="D7148" t="s">
        <v>776</v>
      </c>
      <c r="E7148" s="103">
        <v>9.3934157681242549</v>
      </c>
      <c r="F7148" s="103">
        <v>676064</v>
      </c>
      <c r="G7148" s="103">
        <v>9</v>
      </c>
      <c r="H7148" t="s">
        <v>1078</v>
      </c>
      <c r="I7148" s="103"/>
    </row>
    <row r="7149" spans="1:9" x14ac:dyDescent="0.3">
      <c r="A7149" t="s">
        <v>7164</v>
      </c>
      <c r="B7149" t="s">
        <v>44</v>
      </c>
      <c r="C7149" t="s">
        <v>5065</v>
      </c>
      <c r="D7149" t="s">
        <v>776</v>
      </c>
      <c r="E7149" s="103">
        <v>2.632886827282624E-3</v>
      </c>
      <c r="F7149" s="103">
        <v>676064</v>
      </c>
      <c r="G7149" s="103">
        <v>9</v>
      </c>
      <c r="H7149" t="s">
        <v>54</v>
      </c>
      <c r="I7149" s="103"/>
    </row>
    <row r="7150" spans="1:9" x14ac:dyDescent="0.3">
      <c r="A7150" t="s">
        <v>7165</v>
      </c>
      <c r="B7150" t="s">
        <v>45</v>
      </c>
      <c r="C7150" t="s">
        <v>5065</v>
      </c>
      <c r="D7150" t="s">
        <v>776</v>
      </c>
      <c r="E7150" s="103">
        <v>7.8535982722243453E-3</v>
      </c>
      <c r="F7150" s="103">
        <v>676064</v>
      </c>
      <c r="G7150" s="103">
        <v>9</v>
      </c>
      <c r="H7150" t="s">
        <v>54</v>
      </c>
      <c r="I7150" s="103"/>
    </row>
    <row r="7151" spans="1:9" x14ac:dyDescent="0.3">
      <c r="A7151" t="s">
        <v>7166</v>
      </c>
      <c r="B7151" t="s">
        <v>46</v>
      </c>
      <c r="C7151" t="s">
        <v>5065</v>
      </c>
      <c r="D7151" t="s">
        <v>776</v>
      </c>
      <c r="E7151" s="103">
        <v>2.3463557059017683E-2</v>
      </c>
      <c r="F7151" s="103">
        <v>676064</v>
      </c>
      <c r="G7151" s="103">
        <v>9</v>
      </c>
      <c r="H7151" t="s">
        <v>54</v>
      </c>
      <c r="I7151" s="103"/>
    </row>
    <row r="7152" spans="1:9" x14ac:dyDescent="0.3">
      <c r="A7152" t="s">
        <v>7167</v>
      </c>
      <c r="B7152" t="s">
        <v>49</v>
      </c>
      <c r="C7152" t="s">
        <v>5066</v>
      </c>
      <c r="D7152" t="s">
        <v>54</v>
      </c>
      <c r="E7152" s="103">
        <v>0.99736711317271742</v>
      </c>
      <c r="F7152" s="103">
        <v>676064</v>
      </c>
      <c r="G7152" s="103">
        <v>9</v>
      </c>
      <c r="H7152" t="s">
        <v>54</v>
      </c>
      <c r="I7152" s="103"/>
    </row>
    <row r="7153" spans="1:9" x14ac:dyDescent="0.3">
      <c r="A7153" t="s">
        <v>7168</v>
      </c>
      <c r="B7153" t="s">
        <v>50</v>
      </c>
      <c r="C7153" t="s">
        <v>5066</v>
      </c>
      <c r="D7153" t="s">
        <v>54</v>
      </c>
      <c r="E7153" s="103">
        <v>2070334.4283223874</v>
      </c>
      <c r="F7153" s="103">
        <v>676064</v>
      </c>
      <c r="G7153" s="103">
        <v>9</v>
      </c>
      <c r="H7153" t="s">
        <v>54</v>
      </c>
      <c r="I7153" s="103"/>
    </row>
    <row r="7154" spans="1:9" x14ac:dyDescent="0.3">
      <c r="A7154" t="s">
        <v>7169</v>
      </c>
      <c r="B7154" t="s">
        <v>51</v>
      </c>
      <c r="C7154" t="s">
        <v>5066</v>
      </c>
      <c r="D7154" t="s">
        <v>40</v>
      </c>
      <c r="E7154" s="103">
        <v>0.9536672848697284</v>
      </c>
      <c r="F7154" s="103">
        <v>676064</v>
      </c>
      <c r="G7154" s="103">
        <v>9</v>
      </c>
      <c r="H7154" t="s">
        <v>1078</v>
      </c>
      <c r="I7154" s="103"/>
    </row>
    <row r="7155" spans="1:9" x14ac:dyDescent="0.3">
      <c r="A7155" t="s">
        <v>7170</v>
      </c>
      <c r="B7155" t="s">
        <v>51</v>
      </c>
      <c r="C7155" t="s">
        <v>5066</v>
      </c>
      <c r="D7155" t="s">
        <v>5064</v>
      </c>
      <c r="E7155" s="103">
        <v>1.002329704174785</v>
      </c>
      <c r="F7155" s="103">
        <v>676064</v>
      </c>
      <c r="G7155" s="103">
        <v>9</v>
      </c>
      <c r="H7155" t="s">
        <v>1078</v>
      </c>
      <c r="I7155" s="103"/>
    </row>
    <row r="7156" spans="1:9" x14ac:dyDescent="0.3">
      <c r="A7156" t="s">
        <v>7171</v>
      </c>
      <c r="B7156" t="s">
        <v>51</v>
      </c>
      <c r="C7156" t="s">
        <v>5066</v>
      </c>
      <c r="D7156" t="s">
        <v>5065</v>
      </c>
      <c r="E7156" s="103">
        <v>0.95384276483271857</v>
      </c>
      <c r="F7156" s="103">
        <v>676064</v>
      </c>
      <c r="G7156" s="103">
        <v>9</v>
      </c>
      <c r="H7156" t="s">
        <v>1078</v>
      </c>
      <c r="I7156" s="103"/>
    </row>
    <row r="7157" spans="1:9" x14ac:dyDescent="0.3">
      <c r="A7157" t="s">
        <v>7172</v>
      </c>
      <c r="B7157" t="s">
        <v>51</v>
      </c>
      <c r="C7157" t="s">
        <v>5066</v>
      </c>
      <c r="D7157" t="s">
        <v>5066</v>
      </c>
      <c r="E7157" s="103">
        <v>1</v>
      </c>
      <c r="F7157" s="103">
        <v>676064</v>
      </c>
      <c r="G7157" s="103">
        <v>9</v>
      </c>
      <c r="H7157" t="s">
        <v>1078</v>
      </c>
      <c r="I7157" s="103"/>
    </row>
    <row r="7158" spans="1:9" x14ac:dyDescent="0.3">
      <c r="A7158" t="s">
        <v>7173</v>
      </c>
      <c r="B7158" t="s">
        <v>51</v>
      </c>
      <c r="C7158" t="s">
        <v>5066</v>
      </c>
      <c r="D7158" t="s">
        <v>42</v>
      </c>
      <c r="E7158" s="103">
        <v>1.0005810557035346</v>
      </c>
      <c r="F7158" s="103">
        <v>676064</v>
      </c>
      <c r="G7158" s="103">
        <v>9</v>
      </c>
      <c r="H7158" t="s">
        <v>1078</v>
      </c>
      <c r="I7158" s="103"/>
    </row>
    <row r="7159" spans="1:9" x14ac:dyDescent="0.3">
      <c r="A7159" t="s">
        <v>7174</v>
      </c>
      <c r="B7159" t="s">
        <v>51</v>
      </c>
      <c r="C7159" t="s">
        <v>5066</v>
      </c>
      <c r="D7159" t="s">
        <v>1763</v>
      </c>
      <c r="E7159" s="103">
        <v>1.0498577475159498</v>
      </c>
      <c r="F7159" s="103">
        <v>676064</v>
      </c>
      <c r="G7159" s="103">
        <v>9</v>
      </c>
      <c r="H7159" t="s">
        <v>1078</v>
      </c>
      <c r="I7159" s="103"/>
    </row>
    <row r="7160" spans="1:9" x14ac:dyDescent="0.3">
      <c r="A7160" t="s">
        <v>7175</v>
      </c>
      <c r="B7160" t="s">
        <v>51</v>
      </c>
      <c r="C7160" t="s">
        <v>5066</v>
      </c>
      <c r="D7160" t="s">
        <v>1764</v>
      </c>
      <c r="E7160" s="103">
        <v>0.82304055373955354</v>
      </c>
      <c r="F7160" s="103">
        <v>676064</v>
      </c>
      <c r="G7160" s="103">
        <v>9</v>
      </c>
      <c r="H7160" t="s">
        <v>1078</v>
      </c>
      <c r="I7160" s="103"/>
    </row>
    <row r="7161" spans="1:9" x14ac:dyDescent="0.3">
      <c r="A7161" t="s">
        <v>7176</v>
      </c>
      <c r="B7161" t="s">
        <v>51</v>
      </c>
      <c r="C7161" t="s">
        <v>5066</v>
      </c>
      <c r="D7161" t="s">
        <v>340</v>
      </c>
      <c r="E7161" s="103">
        <v>0.99040489863645298</v>
      </c>
      <c r="F7161" s="103">
        <v>676064</v>
      </c>
      <c r="G7161" s="103">
        <v>9</v>
      </c>
      <c r="H7161" t="s">
        <v>1078</v>
      </c>
      <c r="I7161" s="103"/>
    </row>
    <row r="7162" spans="1:9" x14ac:dyDescent="0.3">
      <c r="A7162" t="s">
        <v>7177</v>
      </c>
      <c r="B7162" t="s">
        <v>51</v>
      </c>
      <c r="C7162" t="s">
        <v>5066</v>
      </c>
      <c r="D7162" t="s">
        <v>777</v>
      </c>
      <c r="E7162" s="103">
        <v>3.4956336110606561</v>
      </c>
      <c r="F7162" s="103">
        <v>676064</v>
      </c>
      <c r="G7162" s="103">
        <v>9</v>
      </c>
      <c r="H7162" t="s">
        <v>1078</v>
      </c>
      <c r="I7162" s="103"/>
    </row>
    <row r="7163" spans="1:9" x14ac:dyDescent="0.3">
      <c r="A7163" t="s">
        <v>7372</v>
      </c>
      <c r="B7163" t="s">
        <v>44</v>
      </c>
      <c r="C7163" t="s">
        <v>5066</v>
      </c>
      <c r="D7163" t="s">
        <v>777</v>
      </c>
      <c r="E7163" s="103">
        <v>2.632886827282624E-3</v>
      </c>
      <c r="F7163" s="103">
        <v>676064</v>
      </c>
      <c r="G7163" s="103">
        <v>9</v>
      </c>
      <c r="H7163" t="s">
        <v>54</v>
      </c>
      <c r="I7163" s="103"/>
    </row>
    <row r="7164" spans="1:9" x14ac:dyDescent="0.3">
      <c r="A7164" t="s">
        <v>7373</v>
      </c>
      <c r="B7164" t="s">
        <v>45</v>
      </c>
      <c r="C7164" t="s">
        <v>5066</v>
      </c>
      <c r="D7164" t="s">
        <v>777</v>
      </c>
      <c r="E7164" s="103">
        <v>4.6517340987518732E-3</v>
      </c>
      <c r="F7164" s="103">
        <v>676064</v>
      </c>
      <c r="G7164" s="103">
        <v>9</v>
      </c>
      <c r="H7164" t="s">
        <v>54</v>
      </c>
      <c r="I7164" s="103"/>
    </row>
    <row r="7165" spans="1:9" x14ac:dyDescent="0.3">
      <c r="A7165" t="s">
        <v>7374</v>
      </c>
      <c r="B7165" t="s">
        <v>46</v>
      </c>
      <c r="C7165" t="s">
        <v>5066</v>
      </c>
      <c r="D7165" t="s">
        <v>777</v>
      </c>
      <c r="E7165" s="103">
        <v>8.2346258200354152E-3</v>
      </c>
      <c r="F7165" s="103">
        <v>676064</v>
      </c>
      <c r="G7165" s="103">
        <v>9</v>
      </c>
      <c r="H7165" t="s">
        <v>54</v>
      </c>
      <c r="I7165" s="103"/>
    </row>
    <row r="7166" spans="1:9" x14ac:dyDescent="0.3">
      <c r="A7166" t="s">
        <v>7178</v>
      </c>
      <c r="B7166" t="s">
        <v>51</v>
      </c>
      <c r="C7166" t="s">
        <v>5066</v>
      </c>
      <c r="D7166" t="s">
        <v>776</v>
      </c>
      <c r="E7166" s="103">
        <v>8.9601481941671715</v>
      </c>
      <c r="F7166" s="103">
        <v>676064</v>
      </c>
      <c r="G7166" s="103">
        <v>9</v>
      </c>
      <c r="H7166" t="s">
        <v>1078</v>
      </c>
      <c r="I7166" s="103"/>
    </row>
    <row r="7167" spans="1:9" x14ac:dyDescent="0.3">
      <c r="A7167" t="s">
        <v>7375</v>
      </c>
      <c r="B7167" t="s">
        <v>44</v>
      </c>
      <c r="C7167" t="s">
        <v>5066</v>
      </c>
      <c r="D7167" t="s">
        <v>776</v>
      </c>
      <c r="E7167" s="103">
        <v>2.632886827282624E-3</v>
      </c>
      <c r="F7167" s="103">
        <v>676064</v>
      </c>
      <c r="G7167" s="103">
        <v>9</v>
      </c>
      <c r="H7167" t="s">
        <v>54</v>
      </c>
      <c r="I7167" s="103"/>
    </row>
    <row r="7168" spans="1:9" x14ac:dyDescent="0.3">
      <c r="A7168" t="s">
        <v>7376</v>
      </c>
      <c r="B7168" t="s">
        <v>45</v>
      </c>
      <c r="C7168" t="s">
        <v>5066</v>
      </c>
      <c r="D7168" t="s">
        <v>776</v>
      </c>
      <c r="E7168" s="103">
        <v>8.047598610685153E-3</v>
      </c>
      <c r="F7168" s="103">
        <v>676064</v>
      </c>
      <c r="G7168" s="103">
        <v>9</v>
      </c>
      <c r="H7168" t="s">
        <v>54</v>
      </c>
      <c r="I7168" s="103"/>
    </row>
    <row r="7169" spans="1:9" x14ac:dyDescent="0.3">
      <c r="A7169" t="s">
        <v>7377</v>
      </c>
      <c r="B7169" t="s">
        <v>46</v>
      </c>
      <c r="C7169" t="s">
        <v>5066</v>
      </c>
      <c r="D7169" t="s">
        <v>776</v>
      </c>
      <c r="E7169" s="103">
        <v>2.4713358476439906E-2</v>
      </c>
      <c r="F7169" s="103">
        <v>676064</v>
      </c>
      <c r="G7169" s="103">
        <v>9</v>
      </c>
      <c r="H7169" t="s">
        <v>54</v>
      </c>
      <c r="I7169" s="103"/>
    </row>
    <row r="7170" spans="1:9" x14ac:dyDescent="0.3">
      <c r="A7170" t="s">
        <v>288</v>
      </c>
      <c r="B7170" t="s">
        <v>49</v>
      </c>
      <c r="C7170" t="s">
        <v>42</v>
      </c>
      <c r="D7170" t="s">
        <v>54</v>
      </c>
      <c r="E7170" s="103">
        <v>0.99841730960382447</v>
      </c>
      <c r="F7170" s="103">
        <v>676064</v>
      </c>
      <c r="G7170" s="103">
        <v>9</v>
      </c>
      <c r="H7170" t="s">
        <v>54</v>
      </c>
      <c r="I7170" s="103"/>
    </row>
    <row r="7171" spans="1:9" x14ac:dyDescent="0.3">
      <c r="A7171" t="s">
        <v>289</v>
      </c>
      <c r="B7171" t="s">
        <v>50</v>
      </c>
      <c r="C7171" t="s">
        <v>42</v>
      </c>
      <c r="D7171" t="s">
        <v>54</v>
      </c>
      <c r="E7171" s="103">
        <v>2071782.438827575</v>
      </c>
      <c r="F7171" s="103">
        <v>676064</v>
      </c>
      <c r="G7171" s="103">
        <v>9</v>
      </c>
      <c r="H7171" t="s">
        <v>54</v>
      </c>
      <c r="I7171" s="103"/>
    </row>
    <row r="7172" spans="1:9" x14ac:dyDescent="0.3">
      <c r="A7172" t="s">
        <v>1536</v>
      </c>
      <c r="B7172" t="s">
        <v>51</v>
      </c>
      <c r="C7172" t="s">
        <v>42</v>
      </c>
      <c r="D7172" t="s">
        <v>40</v>
      </c>
      <c r="E7172" s="103">
        <v>0.95304778325474271</v>
      </c>
      <c r="F7172" s="103">
        <v>676064</v>
      </c>
      <c r="G7172" s="103">
        <v>9</v>
      </c>
      <c r="H7172" t="s">
        <v>1078</v>
      </c>
      <c r="I7172" s="103"/>
    </row>
    <row r="7173" spans="1:9" x14ac:dyDescent="0.3">
      <c r="A7173" t="s">
        <v>7179</v>
      </c>
      <c r="B7173" t="s">
        <v>51</v>
      </c>
      <c r="C7173" t="s">
        <v>42</v>
      </c>
      <c r="D7173" t="s">
        <v>5064</v>
      </c>
      <c r="E7173" s="103">
        <v>1.0017569817373735</v>
      </c>
      <c r="F7173" s="103">
        <v>676064</v>
      </c>
      <c r="G7173" s="103">
        <v>9</v>
      </c>
      <c r="H7173" t="s">
        <v>1078</v>
      </c>
      <c r="I7173" s="103"/>
    </row>
    <row r="7174" spans="1:9" x14ac:dyDescent="0.3">
      <c r="A7174" t="s">
        <v>7180</v>
      </c>
      <c r="B7174" t="s">
        <v>51</v>
      </c>
      <c r="C7174" t="s">
        <v>42</v>
      </c>
      <c r="D7174" t="s">
        <v>5065</v>
      </c>
      <c r="E7174" s="103">
        <v>0.94832141376943535</v>
      </c>
      <c r="F7174" s="103">
        <v>676064</v>
      </c>
      <c r="G7174" s="103">
        <v>9</v>
      </c>
      <c r="H7174" t="s">
        <v>1078</v>
      </c>
      <c r="I7174" s="103"/>
    </row>
    <row r="7175" spans="1:9" x14ac:dyDescent="0.3">
      <c r="A7175" t="s">
        <v>7181</v>
      </c>
      <c r="B7175" t="s">
        <v>51</v>
      </c>
      <c r="C7175" t="s">
        <v>42</v>
      </c>
      <c r="D7175" t="s">
        <v>5066</v>
      </c>
      <c r="E7175" s="103">
        <v>0.99483108739755355</v>
      </c>
      <c r="F7175" s="103">
        <v>676064</v>
      </c>
      <c r="G7175" s="103">
        <v>9</v>
      </c>
      <c r="H7175" t="s">
        <v>1078</v>
      </c>
      <c r="I7175" s="103"/>
    </row>
    <row r="7176" spans="1:9" x14ac:dyDescent="0.3">
      <c r="A7176" t="s">
        <v>1537</v>
      </c>
      <c r="B7176" t="s">
        <v>51</v>
      </c>
      <c r="C7176" t="s">
        <v>42</v>
      </c>
      <c r="D7176" t="s">
        <v>42</v>
      </c>
      <c r="E7176" s="103">
        <v>1</v>
      </c>
      <c r="F7176" s="103">
        <v>676064</v>
      </c>
      <c r="G7176" s="103">
        <v>9</v>
      </c>
      <c r="H7176" t="s">
        <v>1078</v>
      </c>
      <c r="I7176" s="103"/>
    </row>
    <row r="7177" spans="1:9" x14ac:dyDescent="0.3">
      <c r="A7177" t="s">
        <v>2489</v>
      </c>
      <c r="B7177" t="s">
        <v>51</v>
      </c>
      <c r="C7177" t="s">
        <v>42</v>
      </c>
      <c r="D7177" t="s">
        <v>1763</v>
      </c>
      <c r="E7177" s="103">
        <v>1.0492023560801946</v>
      </c>
      <c r="F7177" s="103">
        <v>676064</v>
      </c>
      <c r="G7177" s="103">
        <v>9</v>
      </c>
      <c r="H7177" t="s">
        <v>1078</v>
      </c>
      <c r="I7177" s="103"/>
    </row>
    <row r="7178" spans="1:9" x14ac:dyDescent="0.3">
      <c r="A7178" t="s">
        <v>2490</v>
      </c>
      <c r="B7178" t="s">
        <v>51</v>
      </c>
      <c r="C7178" t="s">
        <v>42</v>
      </c>
      <c r="D7178" t="s">
        <v>1764</v>
      </c>
      <c r="E7178" s="103">
        <v>0.82219105454910446</v>
      </c>
      <c r="F7178" s="103">
        <v>676064</v>
      </c>
      <c r="G7178" s="103">
        <v>9</v>
      </c>
      <c r="H7178" t="s">
        <v>1078</v>
      </c>
      <c r="I7178" s="103"/>
    </row>
    <row r="7179" spans="1:9" x14ac:dyDescent="0.3">
      <c r="A7179" t="s">
        <v>1538</v>
      </c>
      <c r="B7179" t="s">
        <v>51</v>
      </c>
      <c r="C7179" t="s">
        <v>42</v>
      </c>
      <c r="D7179" t="s">
        <v>340</v>
      </c>
      <c r="E7179" s="103">
        <v>0.98917664009569228</v>
      </c>
      <c r="F7179" s="103">
        <v>676064</v>
      </c>
      <c r="G7179" s="103">
        <v>9</v>
      </c>
      <c r="H7179" t="s">
        <v>1078</v>
      </c>
      <c r="I7179" s="103"/>
    </row>
    <row r="7180" spans="1:9" x14ac:dyDescent="0.3">
      <c r="A7180" t="s">
        <v>1539</v>
      </c>
      <c r="B7180" t="s">
        <v>51</v>
      </c>
      <c r="C7180" t="s">
        <v>42</v>
      </c>
      <c r="D7180" t="s">
        <v>777</v>
      </c>
      <c r="E7180" s="103">
        <v>3.4930375813786831</v>
      </c>
      <c r="F7180" s="103">
        <v>676064</v>
      </c>
      <c r="G7180" s="103">
        <v>9</v>
      </c>
      <c r="H7180" t="s">
        <v>1078</v>
      </c>
      <c r="I7180" s="103"/>
    </row>
    <row r="7181" spans="1:9" x14ac:dyDescent="0.3">
      <c r="A7181" t="s">
        <v>707</v>
      </c>
      <c r="B7181" t="s">
        <v>44</v>
      </c>
      <c r="C7181" t="s">
        <v>42</v>
      </c>
      <c r="D7181" t="s">
        <v>777</v>
      </c>
      <c r="E7181" s="103">
        <v>1.58269039617551E-3</v>
      </c>
      <c r="F7181" s="103">
        <v>676064</v>
      </c>
      <c r="G7181" s="103">
        <v>9</v>
      </c>
      <c r="H7181" t="s">
        <v>54</v>
      </c>
      <c r="I7181" s="103"/>
    </row>
    <row r="7182" spans="1:9" x14ac:dyDescent="0.3">
      <c r="A7182" t="s">
        <v>708</v>
      </c>
      <c r="B7182" t="s">
        <v>45</v>
      </c>
      <c r="C7182" t="s">
        <v>42</v>
      </c>
      <c r="D7182" t="s">
        <v>777</v>
      </c>
      <c r="E7182" s="103">
        <v>2.6956658013196385E-3</v>
      </c>
      <c r="F7182" s="103">
        <v>676064</v>
      </c>
      <c r="G7182" s="103">
        <v>9</v>
      </c>
      <c r="H7182" t="s">
        <v>54</v>
      </c>
      <c r="I7182" s="103"/>
    </row>
    <row r="7183" spans="1:9" x14ac:dyDescent="0.3">
      <c r="A7183" t="s">
        <v>709</v>
      </c>
      <c r="B7183" t="s">
        <v>46</v>
      </c>
      <c r="C7183" t="s">
        <v>42</v>
      </c>
      <c r="D7183" t="s">
        <v>777</v>
      </c>
      <c r="E7183" s="103">
        <v>4.5913045015146398E-3</v>
      </c>
      <c r="F7183" s="103">
        <v>676064</v>
      </c>
      <c r="G7183" s="103">
        <v>9</v>
      </c>
      <c r="H7183" t="s">
        <v>54</v>
      </c>
      <c r="I7183" s="103"/>
    </row>
    <row r="7184" spans="1:9" x14ac:dyDescent="0.3">
      <c r="A7184" t="s">
        <v>1540</v>
      </c>
      <c r="B7184" t="s">
        <v>51</v>
      </c>
      <c r="C7184" t="s">
        <v>42</v>
      </c>
      <c r="D7184" t="s">
        <v>776</v>
      </c>
      <c r="E7184" s="103">
        <v>8.9542657769908569</v>
      </c>
      <c r="F7184" s="103">
        <v>676064</v>
      </c>
      <c r="G7184" s="103">
        <v>9</v>
      </c>
      <c r="H7184" t="s">
        <v>1078</v>
      </c>
      <c r="I7184" s="103"/>
    </row>
    <row r="7185" spans="1:9" x14ac:dyDescent="0.3">
      <c r="A7185" t="s">
        <v>711</v>
      </c>
      <c r="B7185" t="s">
        <v>44</v>
      </c>
      <c r="C7185" t="s">
        <v>42</v>
      </c>
      <c r="D7185" t="s">
        <v>776</v>
      </c>
      <c r="E7185" s="103">
        <v>1.58269039617551E-3</v>
      </c>
      <c r="F7185" s="103">
        <v>676064</v>
      </c>
      <c r="G7185" s="103">
        <v>9</v>
      </c>
      <c r="H7185" t="s">
        <v>54</v>
      </c>
      <c r="I7185" s="103"/>
    </row>
    <row r="7186" spans="1:9" x14ac:dyDescent="0.3">
      <c r="A7186" t="s">
        <v>712</v>
      </c>
      <c r="B7186" t="s">
        <v>45</v>
      </c>
      <c r="C7186" t="s">
        <v>42</v>
      </c>
      <c r="D7186" t="s">
        <v>776</v>
      </c>
      <c r="E7186" s="103">
        <v>4.5677805743057449E-3</v>
      </c>
      <c r="F7186" s="103">
        <v>676064</v>
      </c>
      <c r="G7186" s="103">
        <v>9</v>
      </c>
      <c r="H7186" t="s">
        <v>54</v>
      </c>
      <c r="I7186" s="103"/>
    </row>
    <row r="7187" spans="1:9" x14ac:dyDescent="0.3">
      <c r="A7187" t="s">
        <v>713</v>
      </c>
      <c r="B7187" t="s">
        <v>46</v>
      </c>
      <c r="C7187" t="s">
        <v>42</v>
      </c>
      <c r="D7187" t="s">
        <v>776</v>
      </c>
      <c r="E7187" s="103">
        <v>1.3183006384552481E-2</v>
      </c>
      <c r="F7187" s="103">
        <v>676064</v>
      </c>
      <c r="G7187" s="103">
        <v>9</v>
      </c>
      <c r="H7187" t="s">
        <v>54</v>
      </c>
      <c r="I7187" s="103"/>
    </row>
    <row r="7188" spans="1:9" x14ac:dyDescent="0.3">
      <c r="A7188" t="s">
        <v>7657</v>
      </c>
      <c r="B7188" t="s">
        <v>51</v>
      </c>
      <c r="C7188" t="s">
        <v>58</v>
      </c>
      <c r="D7188" t="s">
        <v>40</v>
      </c>
      <c r="E7188" s="103">
        <v>4.3477295492800403</v>
      </c>
      <c r="F7188" s="103">
        <v>676064</v>
      </c>
      <c r="G7188" s="103">
        <v>9</v>
      </c>
      <c r="H7188" t="s">
        <v>1078</v>
      </c>
      <c r="I7188" s="103"/>
    </row>
    <row r="7189" spans="1:9" x14ac:dyDescent="0.3">
      <c r="A7189" t="s">
        <v>7658</v>
      </c>
      <c r="B7189" t="s">
        <v>51</v>
      </c>
      <c r="C7189" t="s">
        <v>58</v>
      </c>
      <c r="D7189" t="s">
        <v>5064</v>
      </c>
      <c r="E7189" s="103">
        <v>-5.5804876740286282</v>
      </c>
      <c r="F7189" s="103">
        <v>676064</v>
      </c>
      <c r="G7189" s="103">
        <v>9</v>
      </c>
      <c r="H7189" t="s">
        <v>1078</v>
      </c>
      <c r="I7189" s="103"/>
    </row>
    <row r="7190" spans="1:9" x14ac:dyDescent="0.3">
      <c r="A7190" t="s">
        <v>7659</v>
      </c>
      <c r="B7190" t="s">
        <v>51</v>
      </c>
      <c r="C7190" t="s">
        <v>58</v>
      </c>
      <c r="D7190" t="s">
        <v>5065</v>
      </c>
      <c r="E7190" s="103">
        <v>-15.904984252720949</v>
      </c>
      <c r="F7190" s="103">
        <v>676064</v>
      </c>
      <c r="G7190" s="103">
        <v>9</v>
      </c>
      <c r="H7190" t="s">
        <v>1078</v>
      </c>
      <c r="I7190" s="103"/>
    </row>
    <row r="7191" spans="1:9" x14ac:dyDescent="0.3">
      <c r="A7191" t="s">
        <v>7660</v>
      </c>
      <c r="B7191" t="s">
        <v>51</v>
      </c>
      <c r="C7191" t="s">
        <v>58</v>
      </c>
      <c r="D7191" t="s">
        <v>5066</v>
      </c>
      <c r="E7191" s="103">
        <v>-15.261356315229152</v>
      </c>
      <c r="F7191" s="103">
        <v>676064</v>
      </c>
      <c r="G7191" s="103">
        <v>9</v>
      </c>
      <c r="H7191" t="s">
        <v>1078</v>
      </c>
      <c r="I7191" s="103"/>
    </row>
    <row r="7192" spans="1:9" x14ac:dyDescent="0.3">
      <c r="A7192" t="s">
        <v>7661</v>
      </c>
      <c r="B7192" t="s">
        <v>51</v>
      </c>
      <c r="C7192" t="s">
        <v>58</v>
      </c>
      <c r="D7192" t="s">
        <v>42</v>
      </c>
      <c r="E7192" s="103">
        <v>-5.5845286546484401</v>
      </c>
      <c r="F7192" s="103">
        <v>676064</v>
      </c>
      <c r="G7192" s="103">
        <v>9</v>
      </c>
      <c r="H7192" t="s">
        <v>1078</v>
      </c>
      <c r="I7192" s="103"/>
    </row>
    <row r="7193" spans="1:9" x14ac:dyDescent="0.3">
      <c r="A7193" t="s">
        <v>7662</v>
      </c>
      <c r="B7193" t="s">
        <v>51</v>
      </c>
      <c r="C7193" t="s">
        <v>58</v>
      </c>
      <c r="D7193" t="s">
        <v>1763</v>
      </c>
      <c r="E7193" s="103">
        <v>1.0626436607081091</v>
      </c>
      <c r="F7193" s="103">
        <v>676064</v>
      </c>
      <c r="G7193" s="103">
        <v>9</v>
      </c>
      <c r="H7193" t="s">
        <v>1078</v>
      </c>
      <c r="I7193" s="103"/>
    </row>
    <row r="7194" spans="1:9" x14ac:dyDescent="0.3">
      <c r="A7194" t="s">
        <v>7663</v>
      </c>
      <c r="B7194" t="s">
        <v>51</v>
      </c>
      <c r="C7194" t="s">
        <v>58</v>
      </c>
      <c r="D7194" t="s">
        <v>1764</v>
      </c>
      <c r="E7194" s="103">
        <v>-0.11714282521216503</v>
      </c>
      <c r="F7194" s="103">
        <v>676064</v>
      </c>
      <c r="G7194" s="103">
        <v>9</v>
      </c>
      <c r="H7194" t="s">
        <v>1078</v>
      </c>
      <c r="I7194" s="103"/>
    </row>
    <row r="7195" spans="1:9" x14ac:dyDescent="0.3">
      <c r="A7195" t="s">
        <v>7664</v>
      </c>
      <c r="B7195" t="s">
        <v>51</v>
      </c>
      <c r="C7195" t="s">
        <v>58</v>
      </c>
      <c r="D7195" t="s">
        <v>340</v>
      </c>
      <c r="E7195" s="103">
        <v>0.4813958441502989</v>
      </c>
      <c r="F7195" s="103">
        <v>676064</v>
      </c>
      <c r="G7195" s="103">
        <v>9</v>
      </c>
      <c r="H7195" t="s">
        <v>1078</v>
      </c>
      <c r="I7195" s="103"/>
    </row>
    <row r="7196" spans="1:9" x14ac:dyDescent="0.3">
      <c r="A7196" t="s">
        <v>7665</v>
      </c>
      <c r="B7196" t="s">
        <v>51</v>
      </c>
      <c r="C7196" t="s">
        <v>58</v>
      </c>
      <c r="D7196" t="s">
        <v>777</v>
      </c>
      <c r="E7196" s="103">
        <v>15.688591120440126</v>
      </c>
      <c r="F7196" s="103">
        <v>676064</v>
      </c>
      <c r="G7196" s="103">
        <v>9</v>
      </c>
      <c r="H7196" t="s">
        <v>1078</v>
      </c>
      <c r="I7196" s="103"/>
    </row>
    <row r="7197" spans="1:9" x14ac:dyDescent="0.3">
      <c r="A7197" t="s">
        <v>7666</v>
      </c>
      <c r="B7197" t="s">
        <v>51</v>
      </c>
      <c r="C7197" t="s">
        <v>58</v>
      </c>
      <c r="D7197" t="s">
        <v>776</v>
      </c>
      <c r="E7197" s="103">
        <v>42.078074068002842</v>
      </c>
      <c r="F7197" s="103">
        <v>676064</v>
      </c>
      <c r="G7197" s="103">
        <v>9</v>
      </c>
      <c r="H7197" t="s">
        <v>1078</v>
      </c>
      <c r="I7197" s="103"/>
    </row>
    <row r="7198" spans="1:9" x14ac:dyDescent="0.3">
      <c r="A7198" t="s">
        <v>8916</v>
      </c>
      <c r="B7198" t="s">
        <v>47</v>
      </c>
      <c r="C7198" t="s">
        <v>8750</v>
      </c>
      <c r="D7198" t="s">
        <v>54</v>
      </c>
      <c r="E7198" s="103">
        <v>675106</v>
      </c>
      <c r="F7198" s="103">
        <v>676064</v>
      </c>
      <c r="G7198" s="103">
        <v>9</v>
      </c>
      <c r="H7198" t="s">
        <v>54</v>
      </c>
      <c r="I7198" s="103"/>
    </row>
    <row r="7199" spans="1:9" x14ac:dyDescent="0.3">
      <c r="A7199" t="s">
        <v>8917</v>
      </c>
      <c r="B7199" t="s">
        <v>48</v>
      </c>
      <c r="C7199" t="s">
        <v>8750</v>
      </c>
      <c r="D7199" t="s">
        <v>54</v>
      </c>
      <c r="E7199" s="103">
        <v>52440306392.675293</v>
      </c>
      <c r="F7199" s="103">
        <v>676064</v>
      </c>
      <c r="G7199" s="103">
        <v>9</v>
      </c>
      <c r="H7199" t="s">
        <v>54</v>
      </c>
      <c r="I7199" s="103"/>
    </row>
    <row r="7200" spans="1:9" x14ac:dyDescent="0.3">
      <c r="A7200" t="s">
        <v>8918</v>
      </c>
      <c r="B7200" t="s">
        <v>49</v>
      </c>
      <c r="C7200" t="s">
        <v>8750</v>
      </c>
      <c r="D7200" t="s">
        <v>54</v>
      </c>
      <c r="E7200" s="103">
        <v>0.99858297439295685</v>
      </c>
      <c r="F7200" s="103">
        <v>676064</v>
      </c>
      <c r="G7200" s="103">
        <v>9</v>
      </c>
      <c r="H7200" t="s">
        <v>54</v>
      </c>
      <c r="I7200" s="103"/>
    </row>
    <row r="7201" spans="1:9" x14ac:dyDescent="0.3">
      <c r="A7201" t="s">
        <v>8919</v>
      </c>
      <c r="B7201" t="s">
        <v>50</v>
      </c>
      <c r="C7201" t="s">
        <v>8750</v>
      </c>
      <c r="D7201" t="s">
        <v>54</v>
      </c>
      <c r="E7201" s="103">
        <v>77567.074112325601</v>
      </c>
      <c r="F7201" s="103">
        <v>676064</v>
      </c>
      <c r="G7201" s="103">
        <v>9</v>
      </c>
      <c r="H7201" t="s">
        <v>54</v>
      </c>
      <c r="I7201" s="103"/>
    </row>
    <row r="7202" spans="1:9" x14ac:dyDescent="0.3">
      <c r="A7202" t="s">
        <v>2491</v>
      </c>
      <c r="B7202" t="s">
        <v>49</v>
      </c>
      <c r="C7202" t="s">
        <v>1763</v>
      </c>
      <c r="D7202" t="s">
        <v>54</v>
      </c>
      <c r="E7202" s="103">
        <v>0.99841730960382447</v>
      </c>
      <c r="F7202" s="103">
        <v>676064</v>
      </c>
      <c r="G7202" s="103">
        <v>9</v>
      </c>
      <c r="H7202" t="s">
        <v>54</v>
      </c>
      <c r="I7202" s="103"/>
    </row>
    <row r="7203" spans="1:9" x14ac:dyDescent="0.3">
      <c r="A7203" t="s">
        <v>2492</v>
      </c>
      <c r="B7203" t="s">
        <v>50</v>
      </c>
      <c r="C7203" t="s">
        <v>1763</v>
      </c>
      <c r="D7203" t="s">
        <v>54</v>
      </c>
      <c r="E7203" s="103">
        <v>1973834.1523356049</v>
      </c>
      <c r="F7203" s="103">
        <v>676064</v>
      </c>
      <c r="G7203" s="103">
        <v>9</v>
      </c>
      <c r="H7203" t="s">
        <v>54</v>
      </c>
      <c r="I7203" s="103"/>
    </row>
    <row r="7204" spans="1:9" x14ac:dyDescent="0.3">
      <c r="A7204" t="s">
        <v>2493</v>
      </c>
      <c r="B7204" t="s">
        <v>51</v>
      </c>
      <c r="C7204" t="s">
        <v>1763</v>
      </c>
      <c r="D7204" t="s">
        <v>40</v>
      </c>
      <c r="E7204" s="103">
        <v>0.90899634537308216</v>
      </c>
      <c r="F7204" s="103">
        <v>676064</v>
      </c>
      <c r="G7204" s="103">
        <v>9</v>
      </c>
      <c r="H7204" t="s">
        <v>1078</v>
      </c>
      <c r="I7204" s="103"/>
    </row>
    <row r="7205" spans="1:9" x14ac:dyDescent="0.3">
      <c r="A7205" t="s">
        <v>7182</v>
      </c>
      <c r="B7205" t="s">
        <v>51</v>
      </c>
      <c r="C7205" t="s">
        <v>1763</v>
      </c>
      <c r="D7205" t="s">
        <v>5064</v>
      </c>
      <c r="E7205" s="103">
        <v>0.9555886755513715</v>
      </c>
      <c r="F7205" s="103">
        <v>676064</v>
      </c>
      <c r="G7205" s="103">
        <v>9</v>
      </c>
      <c r="H7205" t="s">
        <v>1078</v>
      </c>
      <c r="I7205" s="103"/>
    </row>
    <row r="7206" spans="1:9" x14ac:dyDescent="0.3">
      <c r="A7206" t="s">
        <v>7183</v>
      </c>
      <c r="B7206" t="s">
        <v>51</v>
      </c>
      <c r="C7206" t="s">
        <v>1763</v>
      </c>
      <c r="D7206" t="s">
        <v>5065</v>
      </c>
      <c r="E7206" s="103">
        <v>0.90423546641773833</v>
      </c>
      <c r="F7206" s="103">
        <v>676064</v>
      </c>
      <c r="G7206" s="103">
        <v>9</v>
      </c>
      <c r="H7206" t="s">
        <v>1078</v>
      </c>
      <c r="I7206" s="103"/>
    </row>
    <row r="7207" spans="1:9" x14ac:dyDescent="0.3">
      <c r="A7207" t="s">
        <v>7184</v>
      </c>
      <c r="B7207" t="s">
        <v>51</v>
      </c>
      <c r="C7207" t="s">
        <v>1763</v>
      </c>
      <c r="D7207" t="s">
        <v>5066</v>
      </c>
      <c r="E7207" s="103">
        <v>0.94872350655253845</v>
      </c>
      <c r="F7207" s="103">
        <v>676064</v>
      </c>
      <c r="G7207" s="103">
        <v>9</v>
      </c>
      <c r="H7207" t="s">
        <v>1078</v>
      </c>
      <c r="I7207" s="103"/>
    </row>
    <row r="7208" spans="1:9" x14ac:dyDescent="0.3">
      <c r="A7208" t="s">
        <v>2494</v>
      </c>
      <c r="B7208" t="s">
        <v>51</v>
      </c>
      <c r="C7208" t="s">
        <v>1763</v>
      </c>
      <c r="D7208" t="s">
        <v>42</v>
      </c>
      <c r="E7208" s="103">
        <v>0.95390208633980356</v>
      </c>
      <c r="F7208" s="103">
        <v>676064</v>
      </c>
      <c r="G7208" s="103">
        <v>9</v>
      </c>
      <c r="H7208" t="s">
        <v>1078</v>
      </c>
      <c r="I7208" s="103"/>
    </row>
    <row r="7209" spans="1:9" x14ac:dyDescent="0.3">
      <c r="A7209" t="s">
        <v>2495</v>
      </c>
      <c r="B7209" t="s">
        <v>51</v>
      </c>
      <c r="C7209" t="s">
        <v>1763</v>
      </c>
      <c r="D7209" t="s">
        <v>1763</v>
      </c>
      <c r="E7209" s="103">
        <v>1</v>
      </c>
      <c r="F7209" s="103">
        <v>676064</v>
      </c>
      <c r="G7209" s="103">
        <v>9</v>
      </c>
      <c r="H7209" t="s">
        <v>1078</v>
      </c>
      <c r="I7209" s="103"/>
    </row>
    <row r="7210" spans="1:9" x14ac:dyDescent="0.3">
      <c r="A7210" t="s">
        <v>2496</v>
      </c>
      <c r="B7210" t="s">
        <v>51</v>
      </c>
      <c r="C7210" t="s">
        <v>1763</v>
      </c>
      <c r="D7210" t="s">
        <v>1764</v>
      </c>
      <c r="E7210" s="103">
        <v>0.7827846915512513</v>
      </c>
      <c r="F7210" s="103">
        <v>676064</v>
      </c>
      <c r="G7210" s="103">
        <v>9</v>
      </c>
      <c r="H7210" t="s">
        <v>1078</v>
      </c>
      <c r="I7210" s="103"/>
    </row>
    <row r="7211" spans="1:9" x14ac:dyDescent="0.3">
      <c r="A7211" t="s">
        <v>2497</v>
      </c>
      <c r="B7211" t="s">
        <v>51</v>
      </c>
      <c r="C7211" t="s">
        <v>1763</v>
      </c>
      <c r="D7211" t="s">
        <v>340</v>
      </c>
      <c r="E7211" s="103">
        <v>0.94372012460497257</v>
      </c>
      <c r="F7211" s="103">
        <v>676064</v>
      </c>
      <c r="G7211" s="103">
        <v>9</v>
      </c>
      <c r="H7211" t="s">
        <v>1078</v>
      </c>
      <c r="I7211" s="103"/>
    </row>
    <row r="7212" spans="1:9" x14ac:dyDescent="0.3">
      <c r="A7212" t="s">
        <v>2498</v>
      </c>
      <c r="B7212" t="s">
        <v>51</v>
      </c>
      <c r="C7212" t="s">
        <v>1763</v>
      </c>
      <c r="D7212" t="s">
        <v>777</v>
      </c>
      <c r="E7212" s="103">
        <v>3.3306592072171424</v>
      </c>
      <c r="F7212" s="103">
        <v>676064</v>
      </c>
      <c r="G7212" s="103">
        <v>9</v>
      </c>
      <c r="H7212" t="s">
        <v>1078</v>
      </c>
      <c r="I7212" s="103"/>
    </row>
    <row r="7213" spans="1:9" x14ac:dyDescent="0.3">
      <c r="A7213" t="s">
        <v>2499</v>
      </c>
      <c r="B7213" t="s">
        <v>44</v>
      </c>
      <c r="C7213" t="s">
        <v>1763</v>
      </c>
      <c r="D7213" t="s">
        <v>777</v>
      </c>
      <c r="E7213" s="103">
        <v>1.58269039617551E-3</v>
      </c>
      <c r="F7213" s="103">
        <v>676064</v>
      </c>
      <c r="G7213" s="103">
        <v>9</v>
      </c>
      <c r="H7213" t="s">
        <v>54</v>
      </c>
      <c r="I7213" s="103"/>
    </row>
    <row r="7214" spans="1:9" x14ac:dyDescent="0.3">
      <c r="A7214" t="s">
        <v>2500</v>
      </c>
      <c r="B7214" t="s">
        <v>45</v>
      </c>
      <c r="C7214" t="s">
        <v>1763</v>
      </c>
      <c r="D7214" t="s">
        <v>777</v>
      </c>
      <c r="E7214" s="103">
        <v>6.1989259361831433E-3</v>
      </c>
      <c r="F7214" s="103">
        <v>676064</v>
      </c>
      <c r="G7214" s="103">
        <v>9</v>
      </c>
      <c r="H7214" t="s">
        <v>54</v>
      </c>
      <c r="I7214" s="103"/>
    </row>
    <row r="7215" spans="1:9" x14ac:dyDescent="0.3">
      <c r="A7215" t="s">
        <v>2501</v>
      </c>
      <c r="B7215" t="s">
        <v>46</v>
      </c>
      <c r="C7215" t="s">
        <v>1763</v>
      </c>
      <c r="D7215" t="s">
        <v>777</v>
      </c>
      <c r="E7215" s="103">
        <v>2.4279341826003529E-2</v>
      </c>
      <c r="F7215" s="103">
        <v>676064</v>
      </c>
      <c r="G7215" s="103">
        <v>9</v>
      </c>
      <c r="H7215" t="s">
        <v>54</v>
      </c>
      <c r="I7215" s="103"/>
    </row>
    <row r="7216" spans="1:9" x14ac:dyDescent="0.3">
      <c r="A7216" t="s">
        <v>2502</v>
      </c>
      <c r="B7216" t="s">
        <v>51</v>
      </c>
      <c r="C7216" t="s">
        <v>1763</v>
      </c>
      <c r="D7216" t="s">
        <v>776</v>
      </c>
      <c r="E7216" s="103">
        <v>8.5399896832358948</v>
      </c>
      <c r="F7216" s="103">
        <v>676064</v>
      </c>
      <c r="G7216" s="103">
        <v>9</v>
      </c>
      <c r="H7216" t="s">
        <v>1078</v>
      </c>
      <c r="I7216" s="103"/>
    </row>
    <row r="7217" spans="1:9" x14ac:dyDescent="0.3">
      <c r="A7217" t="s">
        <v>2503</v>
      </c>
      <c r="B7217" t="s">
        <v>44</v>
      </c>
      <c r="C7217" t="s">
        <v>1763</v>
      </c>
      <c r="D7217" t="s">
        <v>776</v>
      </c>
      <c r="E7217" s="103">
        <v>1.58269039617551E-3</v>
      </c>
      <c r="F7217" s="103">
        <v>676064</v>
      </c>
      <c r="G7217" s="103">
        <v>9</v>
      </c>
      <c r="H7217" t="s">
        <v>54</v>
      </c>
      <c r="I7217" s="103"/>
    </row>
    <row r="7218" spans="1:9" x14ac:dyDescent="0.3">
      <c r="A7218" t="s">
        <v>2504</v>
      </c>
      <c r="B7218" t="s">
        <v>45</v>
      </c>
      <c r="C7218" t="s">
        <v>1763</v>
      </c>
      <c r="D7218" t="s">
        <v>776</v>
      </c>
      <c r="E7218" s="103">
        <v>1.3963808624936373E-2</v>
      </c>
      <c r="F7218" s="103">
        <v>676064</v>
      </c>
      <c r="G7218" s="103">
        <v>9</v>
      </c>
      <c r="H7218" t="s">
        <v>54</v>
      </c>
      <c r="I7218" s="103"/>
    </row>
    <row r="7219" spans="1:9" x14ac:dyDescent="0.3">
      <c r="A7219" t="s">
        <v>2505</v>
      </c>
      <c r="B7219" t="s">
        <v>46</v>
      </c>
      <c r="C7219" t="s">
        <v>1763</v>
      </c>
      <c r="D7219" t="s">
        <v>776</v>
      </c>
      <c r="E7219" s="103">
        <v>0.12320030958296906</v>
      </c>
      <c r="F7219" s="103">
        <v>676064</v>
      </c>
      <c r="G7219" s="103">
        <v>9</v>
      </c>
      <c r="H7219" t="s">
        <v>54</v>
      </c>
      <c r="I7219" s="103"/>
    </row>
    <row r="7220" spans="1:9" x14ac:dyDescent="0.3">
      <c r="A7220" t="s">
        <v>2506</v>
      </c>
      <c r="B7220" t="s">
        <v>49</v>
      </c>
      <c r="C7220" t="s">
        <v>1764</v>
      </c>
      <c r="D7220" t="s">
        <v>54</v>
      </c>
      <c r="E7220" s="103">
        <v>0.99841730960382447</v>
      </c>
      <c r="F7220" s="103">
        <v>676064</v>
      </c>
      <c r="G7220" s="103">
        <v>9</v>
      </c>
      <c r="H7220" t="s">
        <v>54</v>
      </c>
      <c r="I7220" s="103"/>
    </row>
    <row r="7221" spans="1:9" x14ac:dyDescent="0.3">
      <c r="A7221" t="s">
        <v>2507</v>
      </c>
      <c r="B7221" t="s">
        <v>50</v>
      </c>
      <c r="C7221" t="s">
        <v>1764</v>
      </c>
      <c r="D7221" t="s">
        <v>54</v>
      </c>
      <c r="E7221" s="103">
        <v>2623898.376396697</v>
      </c>
      <c r="F7221" s="103">
        <v>676064</v>
      </c>
      <c r="G7221" s="103">
        <v>9</v>
      </c>
      <c r="H7221" t="s">
        <v>54</v>
      </c>
      <c r="I7221" s="103"/>
    </row>
    <row r="7222" spans="1:9" x14ac:dyDescent="0.3">
      <c r="A7222" t="s">
        <v>2508</v>
      </c>
      <c r="B7222" t="s">
        <v>51</v>
      </c>
      <c r="C7222" t="s">
        <v>1764</v>
      </c>
      <c r="D7222" t="s">
        <v>40</v>
      </c>
      <c r="E7222" s="103">
        <v>1.2136826866178154</v>
      </c>
      <c r="F7222" s="103">
        <v>676064</v>
      </c>
      <c r="G7222" s="103">
        <v>9</v>
      </c>
      <c r="H7222" t="s">
        <v>1078</v>
      </c>
      <c r="I7222" s="103"/>
    </row>
    <row r="7223" spans="1:9" x14ac:dyDescent="0.3">
      <c r="A7223" t="s">
        <v>7185</v>
      </c>
      <c r="B7223" t="s">
        <v>51</v>
      </c>
      <c r="C7223" t="s">
        <v>1764</v>
      </c>
      <c r="D7223" t="s">
        <v>5064</v>
      </c>
      <c r="E7223" s="103">
        <v>1.2801496700084782</v>
      </c>
      <c r="F7223" s="103">
        <v>676064</v>
      </c>
      <c r="G7223" s="103">
        <v>9</v>
      </c>
      <c r="H7223" t="s">
        <v>1078</v>
      </c>
      <c r="I7223" s="103"/>
    </row>
    <row r="7224" spans="1:9" x14ac:dyDescent="0.3">
      <c r="A7224" t="s">
        <v>7186</v>
      </c>
      <c r="B7224" t="s">
        <v>51</v>
      </c>
      <c r="C7224" t="s">
        <v>1764</v>
      </c>
      <c r="D7224" t="s">
        <v>5065</v>
      </c>
      <c r="E7224" s="103">
        <v>1.2068202866590572</v>
      </c>
      <c r="F7224" s="103">
        <v>676064</v>
      </c>
      <c r="G7224" s="103">
        <v>9</v>
      </c>
      <c r="H7224" t="s">
        <v>1078</v>
      </c>
      <c r="I7224" s="103"/>
    </row>
    <row r="7225" spans="1:9" x14ac:dyDescent="0.3">
      <c r="A7225" t="s">
        <v>7187</v>
      </c>
      <c r="B7225" t="s">
        <v>51</v>
      </c>
      <c r="C7225" t="s">
        <v>1764</v>
      </c>
      <c r="D7225" t="s">
        <v>5066</v>
      </c>
      <c r="E7225" s="103">
        <v>1.2706266245528524</v>
      </c>
      <c r="F7225" s="103">
        <v>676064</v>
      </c>
      <c r="G7225" s="103">
        <v>9</v>
      </c>
      <c r="H7225" t="s">
        <v>1078</v>
      </c>
      <c r="I7225" s="103"/>
    </row>
    <row r="7226" spans="1:9" x14ac:dyDescent="0.3">
      <c r="A7226" t="s">
        <v>2509</v>
      </c>
      <c r="B7226" t="s">
        <v>51</v>
      </c>
      <c r="C7226" t="s">
        <v>1764</v>
      </c>
      <c r="D7226" t="s">
        <v>42</v>
      </c>
      <c r="E7226" s="103">
        <v>1.2775699111879844</v>
      </c>
      <c r="F7226" s="103">
        <v>676064</v>
      </c>
      <c r="G7226" s="103">
        <v>9</v>
      </c>
      <c r="H7226" t="s">
        <v>1078</v>
      </c>
      <c r="I7226" s="103"/>
    </row>
    <row r="7227" spans="1:9" x14ac:dyDescent="0.3">
      <c r="A7227" t="s">
        <v>2510</v>
      </c>
      <c r="B7227" t="s">
        <v>51</v>
      </c>
      <c r="C7227" t="s">
        <v>1764</v>
      </c>
      <c r="D7227" t="s">
        <v>1763</v>
      </c>
      <c r="E7227" s="103">
        <v>1.3376164225377143</v>
      </c>
      <c r="F7227" s="103">
        <v>676064</v>
      </c>
      <c r="G7227" s="103">
        <v>9</v>
      </c>
      <c r="H7227" t="s">
        <v>1078</v>
      </c>
      <c r="I7227" s="103"/>
    </row>
    <row r="7228" spans="1:9" x14ac:dyDescent="0.3">
      <c r="A7228" t="s">
        <v>2511</v>
      </c>
      <c r="B7228" t="s">
        <v>51</v>
      </c>
      <c r="C7228" t="s">
        <v>1764</v>
      </c>
      <c r="D7228" t="s">
        <v>1764</v>
      </c>
      <c r="E7228" s="103">
        <v>1</v>
      </c>
      <c r="F7228" s="103">
        <v>676064</v>
      </c>
      <c r="G7228" s="103">
        <v>9</v>
      </c>
      <c r="H7228" t="s">
        <v>1078</v>
      </c>
      <c r="I7228" s="103"/>
    </row>
    <row r="7229" spans="1:9" x14ac:dyDescent="0.3">
      <c r="A7229" t="s">
        <v>2512</v>
      </c>
      <c r="B7229" t="s">
        <v>51</v>
      </c>
      <c r="C7229" t="s">
        <v>1764</v>
      </c>
      <c r="D7229" t="s">
        <v>340</v>
      </c>
      <c r="E7229" s="103">
        <v>1.2649900357103188</v>
      </c>
      <c r="F7229" s="103">
        <v>676064</v>
      </c>
      <c r="G7229" s="103">
        <v>9</v>
      </c>
      <c r="H7229" t="s">
        <v>1078</v>
      </c>
      <c r="I7229" s="103"/>
    </row>
    <row r="7230" spans="1:9" x14ac:dyDescent="0.3">
      <c r="A7230" t="s">
        <v>2513</v>
      </c>
      <c r="B7230" t="s">
        <v>51</v>
      </c>
      <c r="C7230" t="s">
        <v>1764</v>
      </c>
      <c r="D7230" t="s">
        <v>777</v>
      </c>
      <c r="E7230" s="103">
        <v>4.4123436301973875</v>
      </c>
      <c r="F7230" s="103">
        <v>676064</v>
      </c>
      <c r="G7230" s="103">
        <v>9</v>
      </c>
      <c r="H7230" t="s">
        <v>1078</v>
      </c>
      <c r="I7230" s="103"/>
    </row>
    <row r="7231" spans="1:9" x14ac:dyDescent="0.3">
      <c r="A7231" t="s">
        <v>2514</v>
      </c>
      <c r="B7231" t="s">
        <v>44</v>
      </c>
      <c r="C7231" t="s">
        <v>1764</v>
      </c>
      <c r="D7231" t="s">
        <v>777</v>
      </c>
      <c r="E7231" s="103">
        <v>1.58269039617551E-3</v>
      </c>
      <c r="F7231" s="103">
        <v>676064</v>
      </c>
      <c r="G7231" s="103">
        <v>9</v>
      </c>
      <c r="H7231" t="s">
        <v>54</v>
      </c>
      <c r="I7231" s="103"/>
    </row>
    <row r="7232" spans="1:9" x14ac:dyDescent="0.3">
      <c r="A7232" t="s">
        <v>2515</v>
      </c>
      <c r="B7232" t="s">
        <v>45</v>
      </c>
      <c r="C7232" t="s">
        <v>1764</v>
      </c>
      <c r="D7232" t="s">
        <v>777</v>
      </c>
      <c r="E7232" s="103">
        <v>5.3885992634576853E-3</v>
      </c>
      <c r="F7232" s="103">
        <v>676064</v>
      </c>
      <c r="G7232" s="103">
        <v>9</v>
      </c>
      <c r="H7232" t="s">
        <v>54</v>
      </c>
      <c r="I7232" s="103"/>
    </row>
    <row r="7233" spans="1:9" x14ac:dyDescent="0.3">
      <c r="A7233" t="s">
        <v>2516</v>
      </c>
      <c r="B7233" t="s">
        <v>46</v>
      </c>
      <c r="C7233" t="s">
        <v>1764</v>
      </c>
      <c r="D7233" t="s">
        <v>777</v>
      </c>
      <c r="E7233" s="103">
        <v>1.834660896875993E-2</v>
      </c>
      <c r="F7233" s="103">
        <v>676064</v>
      </c>
      <c r="G7233" s="103">
        <v>9</v>
      </c>
      <c r="H7233" t="s">
        <v>54</v>
      </c>
      <c r="I7233" s="103"/>
    </row>
    <row r="7234" spans="1:9" x14ac:dyDescent="0.3">
      <c r="A7234" t="s">
        <v>2517</v>
      </c>
      <c r="B7234" t="s">
        <v>51</v>
      </c>
      <c r="C7234" t="s">
        <v>1764</v>
      </c>
      <c r="D7234" t="s">
        <v>776</v>
      </c>
      <c r="E7234" s="103">
        <v>11.33830001656878</v>
      </c>
      <c r="F7234" s="103">
        <v>676064</v>
      </c>
      <c r="G7234" s="103">
        <v>9</v>
      </c>
      <c r="H7234" t="s">
        <v>1078</v>
      </c>
      <c r="I7234" s="103"/>
    </row>
    <row r="7235" spans="1:9" x14ac:dyDescent="0.3">
      <c r="A7235" t="s">
        <v>2518</v>
      </c>
      <c r="B7235" t="s">
        <v>44</v>
      </c>
      <c r="C7235" t="s">
        <v>1764</v>
      </c>
      <c r="D7235" t="s">
        <v>776</v>
      </c>
      <c r="E7235" s="103">
        <v>1.58269039617551E-3</v>
      </c>
      <c r="F7235" s="103">
        <v>676064</v>
      </c>
      <c r="G7235" s="103">
        <v>9</v>
      </c>
      <c r="H7235" t="s">
        <v>54</v>
      </c>
      <c r="I7235" s="103"/>
    </row>
    <row r="7236" spans="1:9" x14ac:dyDescent="0.3">
      <c r="A7236" t="s">
        <v>2519</v>
      </c>
      <c r="B7236" t="s">
        <v>45</v>
      </c>
      <c r="C7236" t="s">
        <v>1764</v>
      </c>
      <c r="D7236" t="s">
        <v>776</v>
      </c>
      <c r="E7236" s="103">
        <v>1.1790446193330969E-2</v>
      </c>
      <c r="F7236" s="103">
        <v>676064</v>
      </c>
      <c r="G7236" s="103">
        <v>9</v>
      </c>
      <c r="H7236" t="s">
        <v>54</v>
      </c>
      <c r="I7236" s="103"/>
    </row>
    <row r="7237" spans="1:9" x14ac:dyDescent="0.3">
      <c r="A7237" t="s">
        <v>2520</v>
      </c>
      <c r="B7237" t="s">
        <v>46</v>
      </c>
      <c r="C7237" t="s">
        <v>1764</v>
      </c>
      <c r="D7237" t="s">
        <v>776</v>
      </c>
      <c r="E7237" s="103">
        <v>8.7834378325234427E-2</v>
      </c>
      <c r="F7237" s="103">
        <v>676064</v>
      </c>
      <c r="G7237" s="103">
        <v>9</v>
      </c>
      <c r="H7237" t="s">
        <v>54</v>
      </c>
      <c r="I7237" s="103"/>
    </row>
    <row r="7238" spans="1:9" x14ac:dyDescent="0.3">
      <c r="A7238" t="s">
        <v>416</v>
      </c>
      <c r="B7238" t="s">
        <v>49</v>
      </c>
      <c r="C7238" t="s">
        <v>340</v>
      </c>
      <c r="D7238" t="s">
        <v>54</v>
      </c>
      <c r="E7238" s="103">
        <v>1</v>
      </c>
      <c r="F7238" s="103">
        <v>676064</v>
      </c>
      <c r="G7238" s="103">
        <v>9</v>
      </c>
      <c r="H7238" t="s">
        <v>54</v>
      </c>
      <c r="I7238" s="103"/>
    </row>
    <row r="7239" spans="1:9" x14ac:dyDescent="0.3">
      <c r="A7239" t="s">
        <v>417</v>
      </c>
      <c r="B7239" t="s">
        <v>50</v>
      </c>
      <c r="C7239" t="s">
        <v>340</v>
      </c>
      <c r="D7239" t="s">
        <v>54</v>
      </c>
      <c r="E7239" s="103">
        <v>2222138.0592263713</v>
      </c>
      <c r="F7239" s="103">
        <v>676064</v>
      </c>
      <c r="G7239" s="103">
        <v>9</v>
      </c>
      <c r="H7239" t="s">
        <v>54</v>
      </c>
      <c r="I7239" s="103"/>
    </row>
    <row r="7240" spans="1:9" x14ac:dyDescent="0.3">
      <c r="A7240" t="s">
        <v>1541</v>
      </c>
      <c r="B7240" t="s">
        <v>51</v>
      </c>
      <c r="C7240" t="s">
        <v>340</v>
      </c>
      <c r="D7240" t="s">
        <v>40</v>
      </c>
      <c r="E7240" s="103">
        <v>1.019438973251005</v>
      </c>
      <c r="F7240" s="103">
        <v>676064</v>
      </c>
      <c r="G7240" s="103">
        <v>9</v>
      </c>
      <c r="H7240" t="s">
        <v>1078</v>
      </c>
      <c r="I7240" s="103"/>
    </row>
    <row r="7241" spans="1:9" x14ac:dyDescent="0.3">
      <c r="A7241" t="s">
        <v>7188</v>
      </c>
      <c r="B7241" t="s">
        <v>51</v>
      </c>
      <c r="C7241" t="s">
        <v>340</v>
      </c>
      <c r="D7241" t="s">
        <v>5064</v>
      </c>
      <c r="E7241" s="103">
        <v>0.91006923267468953</v>
      </c>
      <c r="F7241" s="103">
        <v>676064</v>
      </c>
      <c r="G7241" s="103">
        <v>9</v>
      </c>
      <c r="H7241" t="s">
        <v>1078</v>
      </c>
      <c r="I7241" s="103"/>
    </row>
    <row r="7242" spans="1:9" x14ac:dyDescent="0.3">
      <c r="A7242" t="s">
        <v>7189</v>
      </c>
      <c r="B7242" t="s">
        <v>51</v>
      </c>
      <c r="C7242" t="s">
        <v>340</v>
      </c>
      <c r="D7242" t="s">
        <v>5065</v>
      </c>
      <c r="E7242" s="103">
        <v>0.73000020578193514</v>
      </c>
      <c r="F7242" s="103">
        <v>676064</v>
      </c>
      <c r="G7242" s="103">
        <v>9</v>
      </c>
      <c r="H7242" t="s">
        <v>1078</v>
      </c>
      <c r="I7242" s="103"/>
    </row>
    <row r="7243" spans="1:9" x14ac:dyDescent="0.3">
      <c r="A7243" t="s">
        <v>7190</v>
      </c>
      <c r="B7243" t="s">
        <v>51</v>
      </c>
      <c r="C7243" t="s">
        <v>340</v>
      </c>
      <c r="D7243" t="s">
        <v>5066</v>
      </c>
      <c r="E7243" s="103">
        <v>0.78462323646897358</v>
      </c>
      <c r="F7243" s="103">
        <v>676064</v>
      </c>
      <c r="G7243" s="103">
        <v>9</v>
      </c>
      <c r="H7243" t="s">
        <v>1078</v>
      </c>
      <c r="I7243" s="103"/>
    </row>
    <row r="7244" spans="1:9" x14ac:dyDescent="0.3">
      <c r="A7244" t="s">
        <v>1542</v>
      </c>
      <c r="B7244" t="s">
        <v>51</v>
      </c>
      <c r="C7244" t="s">
        <v>340</v>
      </c>
      <c r="D7244" t="s">
        <v>42</v>
      </c>
      <c r="E7244" s="103">
        <v>0.90825078160782202</v>
      </c>
      <c r="F7244" s="103">
        <v>676064</v>
      </c>
      <c r="G7244" s="103">
        <v>9</v>
      </c>
      <c r="H7244" t="s">
        <v>1078</v>
      </c>
      <c r="I7244" s="103"/>
    </row>
    <row r="7245" spans="1:9" x14ac:dyDescent="0.3">
      <c r="A7245" t="s">
        <v>2521</v>
      </c>
      <c r="B7245" t="s">
        <v>51</v>
      </c>
      <c r="C7245" t="s">
        <v>340</v>
      </c>
      <c r="D7245" t="s">
        <v>1763</v>
      </c>
      <c r="E7245" s="103">
        <v>1.0614159174287348</v>
      </c>
      <c r="F7245" s="103">
        <v>676064</v>
      </c>
      <c r="G7245" s="103">
        <v>9</v>
      </c>
      <c r="H7245" t="s">
        <v>1078</v>
      </c>
      <c r="I7245" s="103"/>
    </row>
    <row r="7246" spans="1:9" x14ac:dyDescent="0.3">
      <c r="A7246" t="s">
        <v>2522</v>
      </c>
      <c r="B7246" t="s">
        <v>51</v>
      </c>
      <c r="C7246" t="s">
        <v>340</v>
      </c>
      <c r="D7246" t="s">
        <v>1764</v>
      </c>
      <c r="E7246" s="103">
        <v>0.81726196833371245</v>
      </c>
      <c r="F7246" s="103">
        <v>676064</v>
      </c>
      <c r="G7246" s="103">
        <v>9</v>
      </c>
      <c r="H7246" t="s">
        <v>1078</v>
      </c>
      <c r="I7246" s="103"/>
    </row>
    <row r="7247" spans="1:9" x14ac:dyDescent="0.3">
      <c r="A7247" t="s">
        <v>1543</v>
      </c>
      <c r="B7247" t="s">
        <v>51</v>
      </c>
      <c r="C7247" t="s">
        <v>340</v>
      </c>
      <c r="D7247" t="s">
        <v>340</v>
      </c>
      <c r="E7247" s="103">
        <v>1</v>
      </c>
      <c r="F7247" s="103">
        <v>676064</v>
      </c>
      <c r="G7247" s="103">
        <v>9</v>
      </c>
      <c r="H7247" t="s">
        <v>1078</v>
      </c>
      <c r="I7247" s="103"/>
    </row>
    <row r="7248" spans="1:9" x14ac:dyDescent="0.3">
      <c r="A7248" t="s">
        <v>1544</v>
      </c>
      <c r="B7248" t="s">
        <v>51</v>
      </c>
      <c r="C7248" t="s">
        <v>340</v>
      </c>
      <c r="D7248" t="s">
        <v>777</v>
      </c>
      <c r="E7248" s="103">
        <v>3.7273252206324403</v>
      </c>
      <c r="F7248" s="103">
        <v>676064</v>
      </c>
      <c r="G7248" s="103">
        <v>9</v>
      </c>
      <c r="H7248" t="s">
        <v>1078</v>
      </c>
      <c r="I7248" s="103"/>
    </row>
    <row r="7249" spans="1:9" x14ac:dyDescent="0.3">
      <c r="A7249" t="s">
        <v>715</v>
      </c>
      <c r="B7249" t="s">
        <v>44</v>
      </c>
      <c r="C7249" t="s">
        <v>340</v>
      </c>
      <c r="D7249" t="s">
        <v>777</v>
      </c>
      <c r="E7249" s="103">
        <v>0</v>
      </c>
      <c r="F7249" s="103">
        <v>676064</v>
      </c>
      <c r="G7249" s="103">
        <v>9</v>
      </c>
      <c r="H7249" t="s">
        <v>54</v>
      </c>
      <c r="I7249" s="103"/>
    </row>
    <row r="7250" spans="1:9" x14ac:dyDescent="0.3">
      <c r="A7250" t="s">
        <v>716</v>
      </c>
      <c r="B7250" t="s">
        <v>45</v>
      </c>
      <c r="C7250" t="s">
        <v>340</v>
      </c>
      <c r="D7250" t="s">
        <v>777</v>
      </c>
      <c r="E7250" s="103">
        <v>0</v>
      </c>
      <c r="F7250" s="103">
        <v>676064</v>
      </c>
      <c r="G7250" s="103">
        <v>9</v>
      </c>
      <c r="H7250" t="s">
        <v>54</v>
      </c>
      <c r="I7250" s="103"/>
    </row>
    <row r="7251" spans="1:9" x14ac:dyDescent="0.3">
      <c r="A7251" t="s">
        <v>717</v>
      </c>
      <c r="B7251" t="s">
        <v>46</v>
      </c>
      <c r="C7251" t="s">
        <v>340</v>
      </c>
      <c r="D7251" t="s">
        <v>777</v>
      </c>
      <c r="E7251" s="103">
        <v>0</v>
      </c>
      <c r="F7251" s="103">
        <v>676064</v>
      </c>
      <c r="G7251" s="103">
        <v>9</v>
      </c>
      <c r="H7251" t="s">
        <v>54</v>
      </c>
      <c r="I7251" s="103"/>
    </row>
    <row r="7252" spans="1:9" x14ac:dyDescent="0.3">
      <c r="A7252" t="s">
        <v>1545</v>
      </c>
      <c r="B7252" t="s">
        <v>51</v>
      </c>
      <c r="C7252" t="s">
        <v>340</v>
      </c>
      <c r="D7252" t="s">
        <v>776</v>
      </c>
      <c r="E7252" s="103">
        <v>9.5782104236082191</v>
      </c>
      <c r="F7252" s="103">
        <v>676064</v>
      </c>
      <c r="G7252" s="103">
        <v>9</v>
      </c>
      <c r="H7252" t="s">
        <v>1078</v>
      </c>
      <c r="I7252" s="103"/>
    </row>
    <row r="7253" spans="1:9" x14ac:dyDescent="0.3">
      <c r="A7253" t="s">
        <v>719</v>
      </c>
      <c r="B7253" t="s">
        <v>44</v>
      </c>
      <c r="C7253" t="s">
        <v>340</v>
      </c>
      <c r="D7253" t="s">
        <v>776</v>
      </c>
      <c r="E7253" s="103">
        <v>0</v>
      </c>
      <c r="F7253" s="103">
        <v>676064</v>
      </c>
      <c r="G7253" s="103">
        <v>9</v>
      </c>
      <c r="H7253" t="s">
        <v>54</v>
      </c>
      <c r="I7253" s="103"/>
    </row>
    <row r="7254" spans="1:9" x14ac:dyDescent="0.3">
      <c r="A7254" t="s">
        <v>720</v>
      </c>
      <c r="B7254" t="s">
        <v>45</v>
      </c>
      <c r="C7254" t="s">
        <v>340</v>
      </c>
      <c r="D7254" t="s">
        <v>776</v>
      </c>
      <c r="E7254" s="103">
        <v>0</v>
      </c>
      <c r="F7254" s="103">
        <v>676064</v>
      </c>
      <c r="G7254" s="103">
        <v>9</v>
      </c>
      <c r="H7254" t="s">
        <v>54</v>
      </c>
      <c r="I7254" s="103"/>
    </row>
    <row r="7255" spans="1:9" x14ac:dyDescent="0.3">
      <c r="A7255" t="s">
        <v>721</v>
      </c>
      <c r="B7255" t="s">
        <v>46</v>
      </c>
      <c r="C7255" t="s">
        <v>340</v>
      </c>
      <c r="D7255" t="s">
        <v>776</v>
      </c>
      <c r="E7255" s="103">
        <v>0</v>
      </c>
      <c r="F7255" s="103">
        <v>676064</v>
      </c>
      <c r="G7255" s="103">
        <v>9</v>
      </c>
      <c r="H7255" t="s">
        <v>54</v>
      </c>
      <c r="I7255" s="103"/>
    </row>
    <row r="7256" spans="1:9" x14ac:dyDescent="0.3">
      <c r="A7256" t="s">
        <v>8920</v>
      </c>
      <c r="B7256" t="s">
        <v>51</v>
      </c>
      <c r="C7256" t="s">
        <v>8750</v>
      </c>
      <c r="D7256" t="s">
        <v>40</v>
      </c>
      <c r="E7256" s="103">
        <v>3.5845376749536653E-2</v>
      </c>
      <c r="F7256" s="103">
        <v>676064</v>
      </c>
      <c r="G7256" s="103">
        <v>9</v>
      </c>
      <c r="H7256" t="s">
        <v>1078</v>
      </c>
      <c r="I7256" s="103"/>
    </row>
    <row r="7257" spans="1:9" x14ac:dyDescent="0.3">
      <c r="A7257" t="s">
        <v>8996</v>
      </c>
      <c r="B7257" t="s">
        <v>51</v>
      </c>
      <c r="C7257" t="s">
        <v>8750</v>
      </c>
      <c r="D7257" t="s">
        <v>5064</v>
      </c>
      <c r="E7257" s="103">
        <v>3.264105939641132E-2</v>
      </c>
      <c r="F7257" s="103">
        <v>676064</v>
      </c>
      <c r="G7257" s="103">
        <v>9</v>
      </c>
      <c r="H7257" t="s">
        <v>1078</v>
      </c>
      <c r="I7257" s="103"/>
    </row>
    <row r="7258" spans="1:9" x14ac:dyDescent="0.3">
      <c r="A7258" t="s">
        <v>8997</v>
      </c>
      <c r="B7258" t="s">
        <v>51</v>
      </c>
      <c r="C7258" t="s">
        <v>8750</v>
      </c>
      <c r="D7258" t="s">
        <v>5065</v>
      </c>
      <c r="E7258" s="103">
        <v>3.0938005649743472E-2</v>
      </c>
      <c r="F7258" s="103">
        <v>676064</v>
      </c>
      <c r="G7258" s="103">
        <v>9</v>
      </c>
      <c r="H7258" t="s">
        <v>1078</v>
      </c>
      <c r="I7258" s="103"/>
    </row>
    <row r="7259" spans="1:9" x14ac:dyDescent="0.3">
      <c r="A7259" t="s">
        <v>8998</v>
      </c>
      <c r="B7259" t="s">
        <v>51</v>
      </c>
      <c r="C7259" t="s">
        <v>8750</v>
      </c>
      <c r="D7259" t="s">
        <v>5066</v>
      </c>
      <c r="E7259" s="103">
        <v>3.2577090671023101E-2</v>
      </c>
      <c r="F7259" s="103">
        <v>676064</v>
      </c>
      <c r="G7259" s="103">
        <v>9</v>
      </c>
      <c r="H7259" t="s">
        <v>1078</v>
      </c>
      <c r="I7259" s="103"/>
    </row>
    <row r="7260" spans="1:9" x14ac:dyDescent="0.3">
      <c r="A7260" t="s">
        <v>8921</v>
      </c>
      <c r="B7260" t="s">
        <v>51</v>
      </c>
      <c r="C7260" t="s">
        <v>8750</v>
      </c>
      <c r="D7260" t="s">
        <v>42</v>
      </c>
      <c r="E7260" s="103">
        <v>3.2584713022146036E-2</v>
      </c>
      <c r="F7260" s="103">
        <v>676064</v>
      </c>
      <c r="G7260" s="103">
        <v>9</v>
      </c>
      <c r="H7260" t="s">
        <v>1078</v>
      </c>
      <c r="I7260" s="103"/>
    </row>
    <row r="7261" spans="1:9" x14ac:dyDescent="0.3">
      <c r="A7261" t="s">
        <v>8922</v>
      </c>
      <c r="B7261" t="s">
        <v>51</v>
      </c>
      <c r="C7261" t="s">
        <v>8750</v>
      </c>
      <c r="D7261" t="s">
        <v>1763</v>
      </c>
      <c r="E7261" s="103">
        <v>3.8010721013276204E-2</v>
      </c>
      <c r="F7261" s="103">
        <v>676064</v>
      </c>
      <c r="G7261" s="103">
        <v>9</v>
      </c>
      <c r="H7261" t="s">
        <v>1078</v>
      </c>
      <c r="I7261" s="103"/>
    </row>
    <row r="7262" spans="1:9" x14ac:dyDescent="0.3">
      <c r="A7262" t="s">
        <v>8923</v>
      </c>
      <c r="B7262" t="s">
        <v>51</v>
      </c>
      <c r="C7262" t="s">
        <v>8750</v>
      </c>
      <c r="D7262" t="s">
        <v>1764</v>
      </c>
      <c r="E7262" s="103">
        <v>2.9993270270996093E-2</v>
      </c>
      <c r="F7262" s="103">
        <v>676064</v>
      </c>
      <c r="G7262" s="103">
        <v>9</v>
      </c>
      <c r="H7262" t="s">
        <v>1078</v>
      </c>
      <c r="I7262" s="103"/>
    </row>
    <row r="7263" spans="1:9" x14ac:dyDescent="0.3">
      <c r="A7263" t="s">
        <v>8924</v>
      </c>
      <c r="B7263" t="s">
        <v>51</v>
      </c>
      <c r="C7263" t="s">
        <v>8750</v>
      </c>
      <c r="D7263" t="s">
        <v>340</v>
      </c>
      <c r="E7263" s="103">
        <v>3.6155621569616068E-2</v>
      </c>
      <c r="F7263" s="103">
        <v>676064</v>
      </c>
      <c r="G7263" s="103">
        <v>9</v>
      </c>
      <c r="H7263" t="s">
        <v>1078</v>
      </c>
      <c r="I7263" s="103"/>
    </row>
    <row r="7264" spans="1:9" x14ac:dyDescent="0.3">
      <c r="A7264" t="s">
        <v>8925</v>
      </c>
      <c r="B7264" t="s">
        <v>51</v>
      </c>
      <c r="C7264" t="s">
        <v>8750</v>
      </c>
      <c r="D7264" t="s">
        <v>777</v>
      </c>
      <c r="E7264" s="103">
        <v>0.13118492045193725</v>
      </c>
      <c r="F7264" s="103">
        <v>676064</v>
      </c>
      <c r="G7264" s="103">
        <v>9</v>
      </c>
      <c r="H7264" t="s">
        <v>1078</v>
      </c>
      <c r="I7264" s="103"/>
    </row>
    <row r="7265" spans="1:9" x14ac:dyDescent="0.3">
      <c r="A7265" t="s">
        <v>8926</v>
      </c>
      <c r="B7265" t="s">
        <v>51</v>
      </c>
      <c r="C7265" t="s">
        <v>8750</v>
      </c>
      <c r="D7265" t="s">
        <v>776</v>
      </c>
      <c r="E7265" s="103">
        <v>0.33536931733500563</v>
      </c>
      <c r="F7265" s="103">
        <v>676064</v>
      </c>
      <c r="G7265" s="103">
        <v>9</v>
      </c>
      <c r="H7265" t="s">
        <v>1078</v>
      </c>
      <c r="I7265" s="103"/>
    </row>
    <row r="7266" spans="1:9" x14ac:dyDescent="0.3">
      <c r="A7266" t="s">
        <v>9221</v>
      </c>
      <c r="B7266" t="s">
        <v>47</v>
      </c>
      <c r="C7266" t="s">
        <v>9007</v>
      </c>
      <c r="D7266" t="s">
        <v>54</v>
      </c>
      <c r="E7266" s="103">
        <v>668756</v>
      </c>
      <c r="F7266" s="103">
        <v>676064</v>
      </c>
      <c r="G7266" s="103">
        <v>9</v>
      </c>
      <c r="H7266" t="s">
        <v>54</v>
      </c>
      <c r="I7266" s="103"/>
    </row>
    <row r="7267" spans="1:9" x14ac:dyDescent="0.3">
      <c r="A7267" t="s">
        <v>9222</v>
      </c>
      <c r="B7267" t="s">
        <v>48</v>
      </c>
      <c r="C7267" t="s">
        <v>9007</v>
      </c>
      <c r="D7267" t="s">
        <v>54</v>
      </c>
      <c r="E7267" s="103">
        <v>16378390745.534657</v>
      </c>
      <c r="F7267" s="103">
        <v>676064</v>
      </c>
      <c r="G7267" s="103">
        <v>9</v>
      </c>
      <c r="H7267" t="s">
        <v>54</v>
      </c>
      <c r="I7267" s="103"/>
    </row>
    <row r="7268" spans="1:9" x14ac:dyDescent="0.3">
      <c r="A7268" t="s">
        <v>9223</v>
      </c>
      <c r="B7268" t="s">
        <v>49</v>
      </c>
      <c r="C7268" t="s">
        <v>9007</v>
      </c>
      <c r="D7268" t="s">
        <v>54</v>
      </c>
      <c r="E7268" s="103">
        <v>0.98919037250911157</v>
      </c>
      <c r="F7268" s="103">
        <v>676064</v>
      </c>
      <c r="G7268" s="103">
        <v>9</v>
      </c>
      <c r="H7268" t="s">
        <v>54</v>
      </c>
      <c r="I7268" s="103"/>
    </row>
    <row r="7269" spans="1:9" x14ac:dyDescent="0.3">
      <c r="A7269" t="s">
        <v>9224</v>
      </c>
      <c r="B7269" t="s">
        <v>50</v>
      </c>
      <c r="C7269" t="s">
        <v>9007</v>
      </c>
      <c r="D7269" t="s">
        <v>54</v>
      </c>
      <c r="E7269" s="103">
        <v>24226.095082025749</v>
      </c>
      <c r="F7269" s="103">
        <v>676064</v>
      </c>
      <c r="G7269" s="103">
        <v>9</v>
      </c>
      <c r="H7269" t="s">
        <v>54</v>
      </c>
      <c r="I7269" s="103"/>
    </row>
    <row r="7270" spans="1:9" x14ac:dyDescent="0.3">
      <c r="A7270" t="s">
        <v>9225</v>
      </c>
      <c r="B7270" t="s">
        <v>51</v>
      </c>
      <c r="C7270" t="s">
        <v>9007</v>
      </c>
      <c r="D7270" t="s">
        <v>40</v>
      </c>
      <c r="E7270" s="103">
        <v>1.1232143568188758E-2</v>
      </c>
      <c r="F7270" s="103">
        <v>676064</v>
      </c>
      <c r="G7270" s="103">
        <v>9</v>
      </c>
      <c r="H7270" t="s">
        <v>1078</v>
      </c>
      <c r="I7270" s="103"/>
    </row>
    <row r="7271" spans="1:9" x14ac:dyDescent="0.3">
      <c r="A7271" t="s">
        <v>9226</v>
      </c>
      <c r="B7271" t="s">
        <v>51</v>
      </c>
      <c r="C7271" t="s">
        <v>9007</v>
      </c>
      <c r="D7271" t="s">
        <v>5064</v>
      </c>
      <c r="E7271" s="103">
        <v>1.0553250860970101E-2</v>
      </c>
      <c r="F7271" s="103">
        <v>676064</v>
      </c>
      <c r="G7271" s="103">
        <v>9</v>
      </c>
      <c r="H7271" t="s">
        <v>1078</v>
      </c>
      <c r="I7271" s="103"/>
    </row>
    <row r="7272" spans="1:9" x14ac:dyDescent="0.3">
      <c r="A7272" t="s">
        <v>9227</v>
      </c>
      <c r="B7272" t="s">
        <v>51</v>
      </c>
      <c r="C7272" t="s">
        <v>9007</v>
      </c>
      <c r="D7272" t="s">
        <v>5065</v>
      </c>
      <c r="E7272" s="103">
        <v>1.002613619178817E-2</v>
      </c>
      <c r="F7272" s="103">
        <v>676064</v>
      </c>
      <c r="G7272" s="103">
        <v>9</v>
      </c>
      <c r="H7272" t="s">
        <v>1078</v>
      </c>
      <c r="I7272" s="103"/>
    </row>
    <row r="7273" spans="1:9" x14ac:dyDescent="0.3">
      <c r="A7273" t="s">
        <v>9228</v>
      </c>
      <c r="B7273" t="s">
        <v>51</v>
      </c>
      <c r="C7273" t="s">
        <v>9007</v>
      </c>
      <c r="D7273" t="s">
        <v>5066</v>
      </c>
      <c r="E7273" s="103">
        <v>1.0529585773679592E-2</v>
      </c>
      <c r="F7273" s="103">
        <v>676064</v>
      </c>
      <c r="G7273" s="103">
        <v>9</v>
      </c>
      <c r="H7273" t="s">
        <v>1078</v>
      </c>
      <c r="I7273" s="103"/>
    </row>
    <row r="7274" spans="1:9" x14ac:dyDescent="0.3">
      <c r="A7274" t="s">
        <v>9229</v>
      </c>
      <c r="B7274" t="s">
        <v>51</v>
      </c>
      <c r="C7274" t="s">
        <v>9007</v>
      </c>
      <c r="D7274" t="s">
        <v>42</v>
      </c>
      <c r="E7274" s="103">
        <v>1.0534250241639665E-2</v>
      </c>
      <c r="F7274" s="103">
        <v>676064</v>
      </c>
      <c r="G7274" s="103">
        <v>9</v>
      </c>
      <c r="H7274" t="s">
        <v>1078</v>
      </c>
      <c r="I7274" s="103"/>
    </row>
    <row r="7275" spans="1:9" x14ac:dyDescent="0.3">
      <c r="A7275" t="s">
        <v>9230</v>
      </c>
      <c r="B7275" t="s">
        <v>51</v>
      </c>
      <c r="C7275" t="s">
        <v>9007</v>
      </c>
      <c r="D7275" t="s">
        <v>1763</v>
      </c>
      <c r="E7275" s="103">
        <v>1.2104572909082834E-2</v>
      </c>
      <c r="F7275" s="103">
        <v>676064</v>
      </c>
      <c r="G7275" s="103">
        <v>9</v>
      </c>
      <c r="H7275" t="s">
        <v>1078</v>
      </c>
      <c r="I7275" s="103"/>
    </row>
    <row r="7276" spans="1:9" x14ac:dyDescent="0.3">
      <c r="A7276" t="s">
        <v>9231</v>
      </c>
      <c r="B7276" t="s">
        <v>51</v>
      </c>
      <c r="C7276" t="s">
        <v>9007</v>
      </c>
      <c r="D7276" t="s">
        <v>1764</v>
      </c>
      <c r="E7276" s="103">
        <v>9.4638356095474614E-3</v>
      </c>
      <c r="F7276" s="103">
        <v>676064</v>
      </c>
      <c r="G7276" s="103">
        <v>9</v>
      </c>
      <c r="H7276" t="s">
        <v>1078</v>
      </c>
      <c r="I7276" s="103"/>
    </row>
    <row r="7277" spans="1:9" x14ac:dyDescent="0.3">
      <c r="A7277" t="s">
        <v>9232</v>
      </c>
      <c r="B7277" t="s">
        <v>51</v>
      </c>
      <c r="C7277" t="s">
        <v>9007</v>
      </c>
      <c r="D7277" t="s">
        <v>340</v>
      </c>
      <c r="E7277" s="103">
        <v>1.1380072617898872E-2</v>
      </c>
      <c r="F7277" s="103">
        <v>676064</v>
      </c>
      <c r="G7277" s="103">
        <v>9</v>
      </c>
      <c r="H7277" t="s">
        <v>1078</v>
      </c>
      <c r="I7277" s="103"/>
    </row>
    <row r="7278" spans="1:9" x14ac:dyDescent="0.3">
      <c r="A7278" t="s">
        <v>9233</v>
      </c>
      <c r="B7278" t="s">
        <v>51</v>
      </c>
      <c r="C7278" t="s">
        <v>9007</v>
      </c>
      <c r="D7278" t="s">
        <v>777</v>
      </c>
      <c r="E7278" s="103">
        <v>4.1215409495311689E-2</v>
      </c>
      <c r="F7278" s="103">
        <v>676064</v>
      </c>
      <c r="G7278" s="103">
        <v>9</v>
      </c>
      <c r="H7278" t="s">
        <v>1078</v>
      </c>
      <c r="I7278" s="103"/>
    </row>
    <row r="7279" spans="1:9" x14ac:dyDescent="0.3">
      <c r="A7279" t="s">
        <v>9234</v>
      </c>
      <c r="B7279" t="s">
        <v>51</v>
      </c>
      <c r="C7279" t="s">
        <v>9007</v>
      </c>
      <c r="D7279" t="s">
        <v>776</v>
      </c>
      <c r="E7279" s="103">
        <v>0.10564820325863757</v>
      </c>
      <c r="F7279" s="103">
        <v>676064</v>
      </c>
      <c r="G7279" s="103">
        <v>9</v>
      </c>
      <c r="H7279" t="s">
        <v>1078</v>
      </c>
      <c r="I7279" s="103"/>
    </row>
    <row r="7280" spans="1:9" x14ac:dyDescent="0.3">
      <c r="A7280" t="s">
        <v>386</v>
      </c>
      <c r="B7280" t="s">
        <v>47</v>
      </c>
      <c r="C7280" t="s">
        <v>353</v>
      </c>
      <c r="D7280" t="s">
        <v>54</v>
      </c>
      <c r="E7280" s="103">
        <v>434202</v>
      </c>
      <c r="F7280" s="103">
        <v>676064</v>
      </c>
      <c r="G7280" s="103">
        <v>9</v>
      </c>
      <c r="H7280" t="s">
        <v>54</v>
      </c>
      <c r="I7280" s="103"/>
    </row>
    <row r="7281" spans="1:9" x14ac:dyDescent="0.3">
      <c r="A7281" t="s">
        <v>387</v>
      </c>
      <c r="B7281" t="s">
        <v>48</v>
      </c>
      <c r="C7281" t="s">
        <v>353</v>
      </c>
      <c r="D7281" t="s">
        <v>54</v>
      </c>
      <c r="E7281" s="103">
        <v>67926902370.695724</v>
      </c>
      <c r="F7281" s="103">
        <v>676064</v>
      </c>
      <c r="G7281" s="103">
        <v>9</v>
      </c>
      <c r="H7281" t="s">
        <v>54</v>
      </c>
      <c r="I7281" s="103"/>
    </row>
    <row r="7282" spans="1:9" x14ac:dyDescent="0.3">
      <c r="A7282" t="s">
        <v>388</v>
      </c>
      <c r="B7282" t="s">
        <v>49</v>
      </c>
      <c r="C7282" t="s">
        <v>353</v>
      </c>
      <c r="D7282" t="s">
        <v>54</v>
      </c>
      <c r="E7282" s="103">
        <v>0.64224984616841008</v>
      </c>
      <c r="F7282" s="103">
        <v>676064</v>
      </c>
      <c r="G7282" s="103">
        <v>9</v>
      </c>
      <c r="H7282" t="s">
        <v>54</v>
      </c>
      <c r="I7282" s="103"/>
    </row>
    <row r="7283" spans="1:9" x14ac:dyDescent="0.3">
      <c r="A7283" t="s">
        <v>389</v>
      </c>
      <c r="B7283" t="s">
        <v>50</v>
      </c>
      <c r="C7283" t="s">
        <v>353</v>
      </c>
      <c r="D7283" t="s">
        <v>54</v>
      </c>
      <c r="E7283" s="103">
        <v>100474.07105051551</v>
      </c>
      <c r="F7283" s="103">
        <v>676064</v>
      </c>
      <c r="G7283" s="103">
        <v>9</v>
      </c>
      <c r="H7283" t="s">
        <v>54</v>
      </c>
      <c r="I7283" s="103"/>
    </row>
    <row r="7284" spans="1:9" x14ac:dyDescent="0.3">
      <c r="A7284" t="s">
        <v>1546</v>
      </c>
      <c r="B7284" t="s">
        <v>51</v>
      </c>
      <c r="C7284" t="s">
        <v>353</v>
      </c>
      <c r="D7284" t="s">
        <v>40</v>
      </c>
      <c r="E7284" s="103">
        <v>7.1707467634590502E-2</v>
      </c>
      <c r="F7284" s="103">
        <v>676064</v>
      </c>
      <c r="G7284" s="103">
        <v>9</v>
      </c>
      <c r="H7284" t="s">
        <v>1078</v>
      </c>
      <c r="I7284" s="103"/>
    </row>
    <row r="7285" spans="1:9" x14ac:dyDescent="0.3">
      <c r="A7285" t="s">
        <v>7191</v>
      </c>
      <c r="B7285" t="s">
        <v>51</v>
      </c>
      <c r="C7285" t="s">
        <v>353</v>
      </c>
      <c r="D7285" t="s">
        <v>5064</v>
      </c>
      <c r="E7285" s="103">
        <v>7.8990736604474213E-2</v>
      </c>
      <c r="F7285" s="103">
        <v>676064</v>
      </c>
      <c r="G7285" s="103">
        <v>9</v>
      </c>
      <c r="H7285" t="s">
        <v>1078</v>
      </c>
      <c r="I7285" s="103"/>
    </row>
    <row r="7286" spans="1:9" x14ac:dyDescent="0.3">
      <c r="A7286" t="s">
        <v>7192</v>
      </c>
      <c r="B7286" t="s">
        <v>51</v>
      </c>
      <c r="C7286" t="s">
        <v>353</v>
      </c>
      <c r="D7286" t="s">
        <v>5065</v>
      </c>
      <c r="E7286" s="103">
        <v>7.1536919485243836E-2</v>
      </c>
      <c r="F7286" s="103">
        <v>676064</v>
      </c>
      <c r="G7286" s="103">
        <v>9</v>
      </c>
      <c r="H7286" t="s">
        <v>1078</v>
      </c>
      <c r="I7286" s="103"/>
    </row>
    <row r="7287" spans="1:9" x14ac:dyDescent="0.3">
      <c r="A7287" t="s">
        <v>7193</v>
      </c>
      <c r="B7287" t="s">
        <v>51</v>
      </c>
      <c r="C7287" t="s">
        <v>353</v>
      </c>
      <c r="D7287" t="s">
        <v>5066</v>
      </c>
      <c r="E7287" s="103">
        <v>7.8764075050822016E-2</v>
      </c>
      <c r="F7287" s="103">
        <v>676064</v>
      </c>
      <c r="G7287" s="103">
        <v>9</v>
      </c>
      <c r="H7287" t="s">
        <v>1078</v>
      </c>
      <c r="I7287" s="103"/>
    </row>
    <row r="7288" spans="1:9" x14ac:dyDescent="0.3">
      <c r="A7288" t="s">
        <v>1547</v>
      </c>
      <c r="B7288" t="s">
        <v>51</v>
      </c>
      <c r="C7288" t="s">
        <v>353</v>
      </c>
      <c r="D7288" t="s">
        <v>42</v>
      </c>
      <c r="E7288" s="103">
        <v>7.8798034883315854E-2</v>
      </c>
      <c r="F7288" s="103">
        <v>676064</v>
      </c>
      <c r="G7288" s="103">
        <v>9</v>
      </c>
      <c r="H7288" t="s">
        <v>1078</v>
      </c>
      <c r="I7288" s="103"/>
    </row>
    <row r="7289" spans="1:9" x14ac:dyDescent="0.3">
      <c r="A7289" t="s">
        <v>2523</v>
      </c>
      <c r="B7289" t="s">
        <v>51</v>
      </c>
      <c r="C7289" t="s">
        <v>353</v>
      </c>
      <c r="D7289" t="s">
        <v>1763</v>
      </c>
      <c r="E7289" s="103">
        <v>8.24610707330867E-2</v>
      </c>
      <c r="F7289" s="103">
        <v>676064</v>
      </c>
      <c r="G7289" s="103">
        <v>9</v>
      </c>
      <c r="H7289" t="s">
        <v>1078</v>
      </c>
      <c r="I7289" s="103"/>
    </row>
    <row r="7290" spans="1:9" x14ac:dyDescent="0.3">
      <c r="A7290" t="s">
        <v>2524</v>
      </c>
      <c r="B7290" t="s">
        <v>51</v>
      </c>
      <c r="C7290" t="s">
        <v>353</v>
      </c>
      <c r="D7290" t="s">
        <v>1764</v>
      </c>
      <c r="E7290" s="103">
        <v>6.0547620695263045E-2</v>
      </c>
      <c r="F7290" s="103">
        <v>676064</v>
      </c>
      <c r="G7290" s="103">
        <v>9</v>
      </c>
      <c r="H7290" t="s">
        <v>1078</v>
      </c>
      <c r="I7290" s="103"/>
    </row>
    <row r="7291" spans="1:9" x14ac:dyDescent="0.3">
      <c r="A7291" t="s">
        <v>1548</v>
      </c>
      <c r="B7291" t="s">
        <v>51</v>
      </c>
      <c r="C7291" t="s">
        <v>353</v>
      </c>
      <c r="D7291" t="s">
        <v>340</v>
      </c>
      <c r="E7291" s="103">
        <v>7.8716255145576744E-2</v>
      </c>
      <c r="F7291" s="103">
        <v>676064</v>
      </c>
      <c r="G7291" s="103">
        <v>9</v>
      </c>
      <c r="H7291" t="s">
        <v>1078</v>
      </c>
      <c r="I7291" s="103"/>
    </row>
    <row r="7292" spans="1:9" x14ac:dyDescent="0.3">
      <c r="A7292" t="s">
        <v>1549</v>
      </c>
      <c r="B7292" t="s">
        <v>51</v>
      </c>
      <c r="C7292" t="s">
        <v>353</v>
      </c>
      <c r="D7292" t="s">
        <v>777</v>
      </c>
      <c r="E7292" s="103">
        <v>0.26050204362235774</v>
      </c>
      <c r="F7292" s="103">
        <v>676064</v>
      </c>
      <c r="G7292" s="103">
        <v>9</v>
      </c>
      <c r="H7292" t="s">
        <v>1078</v>
      </c>
      <c r="I7292" s="103"/>
    </row>
    <row r="7293" spans="1:9" x14ac:dyDescent="0.3">
      <c r="A7293" t="s">
        <v>1550</v>
      </c>
      <c r="B7293" t="s">
        <v>51</v>
      </c>
      <c r="C7293" t="s">
        <v>353</v>
      </c>
      <c r="D7293" t="s">
        <v>776</v>
      </c>
      <c r="E7293" s="103">
        <v>0.67313496837947062</v>
      </c>
      <c r="F7293" s="103">
        <v>676064</v>
      </c>
      <c r="G7293" s="103">
        <v>9</v>
      </c>
      <c r="H7293" t="s">
        <v>1078</v>
      </c>
      <c r="I7293" s="103"/>
    </row>
    <row r="7294" spans="1:9" x14ac:dyDescent="0.3">
      <c r="A7294" t="s">
        <v>4808</v>
      </c>
      <c r="B7294" t="s">
        <v>47</v>
      </c>
      <c r="C7294" t="s">
        <v>4351</v>
      </c>
      <c r="D7294" t="s">
        <v>54</v>
      </c>
      <c r="E7294" s="103">
        <v>157016</v>
      </c>
      <c r="F7294" s="103">
        <v>676064</v>
      </c>
      <c r="G7294" s="103">
        <v>9</v>
      </c>
      <c r="H7294" t="s">
        <v>54</v>
      </c>
      <c r="I7294" s="103"/>
    </row>
    <row r="7295" spans="1:9" x14ac:dyDescent="0.3">
      <c r="A7295" t="s">
        <v>4809</v>
      </c>
      <c r="B7295" t="s">
        <v>48</v>
      </c>
      <c r="C7295" t="s">
        <v>4351</v>
      </c>
      <c r="D7295" t="s">
        <v>54</v>
      </c>
      <c r="E7295" s="103">
        <v>7905764533.2558594</v>
      </c>
      <c r="F7295" s="103">
        <v>676064</v>
      </c>
      <c r="G7295" s="103">
        <v>9</v>
      </c>
      <c r="H7295" t="s">
        <v>54</v>
      </c>
      <c r="I7295" s="103"/>
    </row>
    <row r="7296" spans="1:9" x14ac:dyDescent="0.3">
      <c r="A7296" t="s">
        <v>4810</v>
      </c>
      <c r="B7296" t="s">
        <v>49</v>
      </c>
      <c r="C7296" t="s">
        <v>4351</v>
      </c>
      <c r="D7296" t="s">
        <v>54</v>
      </c>
      <c r="E7296" s="103">
        <v>0.2322502011643868</v>
      </c>
      <c r="F7296" s="103">
        <v>676064</v>
      </c>
      <c r="G7296" s="103">
        <v>9</v>
      </c>
      <c r="H7296" t="s">
        <v>54</v>
      </c>
      <c r="I7296" s="103"/>
    </row>
    <row r="7297" spans="1:9" x14ac:dyDescent="0.3">
      <c r="A7297" t="s">
        <v>4811</v>
      </c>
      <c r="B7297" t="s">
        <v>50</v>
      </c>
      <c r="C7297" t="s">
        <v>4351</v>
      </c>
      <c r="D7297" t="s">
        <v>54</v>
      </c>
      <c r="E7297" s="103">
        <v>11693.810842251412</v>
      </c>
      <c r="F7297" s="103">
        <v>676064</v>
      </c>
      <c r="G7297" s="103">
        <v>9</v>
      </c>
      <c r="H7297" t="s">
        <v>54</v>
      </c>
      <c r="I7297" s="103"/>
    </row>
    <row r="7298" spans="1:9" x14ac:dyDescent="0.3">
      <c r="A7298" t="s">
        <v>4812</v>
      </c>
      <c r="B7298" t="s">
        <v>51</v>
      </c>
      <c r="C7298" t="s">
        <v>4351</v>
      </c>
      <c r="D7298" t="s">
        <v>40</v>
      </c>
      <c r="E7298" s="103">
        <v>2.276507958509871E-2</v>
      </c>
      <c r="F7298" s="103">
        <v>676064</v>
      </c>
      <c r="G7298" s="103">
        <v>9</v>
      </c>
      <c r="H7298" t="s">
        <v>1078</v>
      </c>
      <c r="I7298" s="103"/>
    </row>
    <row r="7299" spans="1:9" x14ac:dyDescent="0.3">
      <c r="A7299" t="s">
        <v>7083</v>
      </c>
      <c r="B7299" t="s">
        <v>51</v>
      </c>
      <c r="C7299" t="s">
        <v>4351</v>
      </c>
      <c r="D7299" t="s">
        <v>5064</v>
      </c>
      <c r="E7299" s="103">
        <v>-2.0976371456390395E-2</v>
      </c>
      <c r="F7299" s="103">
        <v>676064</v>
      </c>
      <c r="G7299" s="103">
        <v>9</v>
      </c>
      <c r="H7299" t="s">
        <v>1078</v>
      </c>
      <c r="I7299" s="103"/>
    </row>
    <row r="7300" spans="1:9" x14ac:dyDescent="0.3">
      <c r="A7300" t="s">
        <v>7084</v>
      </c>
      <c r="B7300" t="s">
        <v>51</v>
      </c>
      <c r="C7300" t="s">
        <v>4351</v>
      </c>
      <c r="D7300" t="s">
        <v>5065</v>
      </c>
      <c r="E7300" s="103">
        <v>-5.5395932374031419E-2</v>
      </c>
      <c r="F7300" s="103">
        <v>676064</v>
      </c>
      <c r="G7300" s="103">
        <v>9</v>
      </c>
      <c r="H7300" t="s">
        <v>1078</v>
      </c>
      <c r="I7300" s="103"/>
    </row>
    <row r="7301" spans="1:9" x14ac:dyDescent="0.3">
      <c r="A7301" t="s">
        <v>7085</v>
      </c>
      <c r="B7301" t="s">
        <v>51</v>
      </c>
      <c r="C7301" t="s">
        <v>4351</v>
      </c>
      <c r="D7301" t="s">
        <v>5066</v>
      </c>
      <c r="E7301" s="103">
        <v>-5.3091106141601799E-2</v>
      </c>
      <c r="F7301" s="103">
        <v>676064</v>
      </c>
      <c r="G7301" s="103">
        <v>9</v>
      </c>
      <c r="H7301" t="s">
        <v>1078</v>
      </c>
      <c r="I7301" s="103"/>
    </row>
    <row r="7302" spans="1:9" x14ac:dyDescent="0.3">
      <c r="A7302" t="s">
        <v>4813</v>
      </c>
      <c r="B7302" t="s">
        <v>51</v>
      </c>
      <c r="C7302" t="s">
        <v>4351</v>
      </c>
      <c r="D7302" t="s">
        <v>42</v>
      </c>
      <c r="E7302" s="103">
        <v>-2.1008625830674491E-2</v>
      </c>
      <c r="F7302" s="103">
        <v>676064</v>
      </c>
      <c r="G7302" s="103">
        <v>9</v>
      </c>
      <c r="H7302" t="s">
        <v>1078</v>
      </c>
      <c r="I7302" s="103"/>
    </row>
    <row r="7303" spans="1:9" x14ac:dyDescent="0.3">
      <c r="A7303" t="s">
        <v>4814</v>
      </c>
      <c r="B7303" t="s">
        <v>51</v>
      </c>
      <c r="C7303" t="s">
        <v>4351</v>
      </c>
      <c r="D7303" t="s">
        <v>1763</v>
      </c>
      <c r="E7303" s="103">
        <v>7.8526853812050258E-3</v>
      </c>
      <c r="F7303" s="103">
        <v>676064</v>
      </c>
      <c r="G7303" s="103">
        <v>9</v>
      </c>
      <c r="H7303" t="s">
        <v>1078</v>
      </c>
      <c r="I7303" s="103"/>
    </row>
    <row r="7304" spans="1:9" x14ac:dyDescent="0.3">
      <c r="A7304" t="s">
        <v>4815</v>
      </c>
      <c r="B7304" t="s">
        <v>51</v>
      </c>
      <c r="C7304" t="s">
        <v>4351</v>
      </c>
      <c r="D7304" t="s">
        <v>1764</v>
      </c>
      <c r="E7304" s="103">
        <v>1.9102707672541198E-3</v>
      </c>
      <c r="F7304" s="103">
        <v>676064</v>
      </c>
      <c r="G7304" s="103">
        <v>9</v>
      </c>
      <c r="H7304" t="s">
        <v>1078</v>
      </c>
      <c r="I7304" s="103"/>
    </row>
    <row r="7305" spans="1:9" x14ac:dyDescent="0.3">
      <c r="A7305" t="s">
        <v>4816</v>
      </c>
      <c r="B7305" t="s">
        <v>51</v>
      </c>
      <c r="C7305" t="s">
        <v>4351</v>
      </c>
      <c r="D7305" t="s">
        <v>340</v>
      </c>
      <c r="E7305" s="103">
        <v>9.2190241906516968E-3</v>
      </c>
      <c r="F7305" s="103">
        <v>676064</v>
      </c>
      <c r="G7305" s="103">
        <v>9</v>
      </c>
      <c r="H7305" t="s">
        <v>1078</v>
      </c>
      <c r="I7305" s="103"/>
    </row>
    <row r="7306" spans="1:9" x14ac:dyDescent="0.3">
      <c r="A7306" t="s">
        <v>4817</v>
      </c>
      <c r="B7306" t="s">
        <v>51</v>
      </c>
      <c r="C7306" t="s">
        <v>4351</v>
      </c>
      <c r="D7306" t="s">
        <v>777</v>
      </c>
      <c r="E7306" s="103">
        <v>8.3188079081872174E-2</v>
      </c>
      <c r="F7306" s="103">
        <v>676064</v>
      </c>
      <c r="G7306" s="103">
        <v>9</v>
      </c>
      <c r="H7306" t="s">
        <v>1078</v>
      </c>
      <c r="I7306" s="103"/>
    </row>
    <row r="7307" spans="1:9" x14ac:dyDescent="0.3">
      <c r="A7307" t="s">
        <v>4818</v>
      </c>
      <c r="B7307" t="s">
        <v>51</v>
      </c>
      <c r="C7307" t="s">
        <v>4351</v>
      </c>
      <c r="D7307" t="s">
        <v>776</v>
      </c>
      <c r="E7307" s="103">
        <v>0.21624154933821335</v>
      </c>
      <c r="F7307" s="103">
        <v>676064</v>
      </c>
      <c r="G7307" s="103">
        <v>9</v>
      </c>
      <c r="H7307" t="s">
        <v>1078</v>
      </c>
      <c r="I7307" s="103"/>
    </row>
    <row r="7308" spans="1:9" x14ac:dyDescent="0.3">
      <c r="A7308" t="s">
        <v>4786</v>
      </c>
      <c r="B7308" t="s">
        <v>47</v>
      </c>
      <c r="C7308" t="s">
        <v>4352</v>
      </c>
      <c r="D7308" t="s">
        <v>54</v>
      </c>
      <c r="E7308" s="103">
        <v>4643</v>
      </c>
      <c r="F7308" s="103">
        <v>676064</v>
      </c>
      <c r="G7308" s="103">
        <v>9</v>
      </c>
      <c r="H7308" t="s">
        <v>54</v>
      </c>
      <c r="I7308" s="103"/>
    </row>
    <row r="7309" spans="1:9" x14ac:dyDescent="0.3">
      <c r="A7309" t="s">
        <v>4787</v>
      </c>
      <c r="B7309" t="s">
        <v>48</v>
      </c>
      <c r="C7309" t="s">
        <v>4352</v>
      </c>
      <c r="D7309" t="s">
        <v>54</v>
      </c>
      <c r="E7309" s="103">
        <v>522238354.6484375</v>
      </c>
      <c r="F7309" s="103">
        <v>676064</v>
      </c>
      <c r="G7309" s="103">
        <v>9</v>
      </c>
      <c r="H7309" t="s">
        <v>54</v>
      </c>
      <c r="I7309" s="103"/>
    </row>
    <row r="7310" spans="1:9" x14ac:dyDescent="0.3">
      <c r="A7310" t="s">
        <v>4788</v>
      </c>
      <c r="B7310" t="s">
        <v>49</v>
      </c>
      <c r="C7310" t="s">
        <v>4352</v>
      </c>
      <c r="D7310" t="s">
        <v>54</v>
      </c>
      <c r="E7310" s="103">
        <v>6.8676929994793395E-3</v>
      </c>
      <c r="F7310" s="103">
        <v>676064</v>
      </c>
      <c r="G7310" s="103">
        <v>9</v>
      </c>
      <c r="H7310" t="s">
        <v>54</v>
      </c>
      <c r="I7310" s="103"/>
    </row>
    <row r="7311" spans="1:9" x14ac:dyDescent="0.3">
      <c r="A7311" t="s">
        <v>4789</v>
      </c>
      <c r="B7311" t="s">
        <v>50</v>
      </c>
      <c r="C7311" t="s">
        <v>4352</v>
      </c>
      <c r="D7311" t="s">
        <v>54</v>
      </c>
      <c r="E7311" s="103">
        <v>772.46881160428234</v>
      </c>
      <c r="F7311" s="103">
        <v>676064</v>
      </c>
      <c r="G7311" s="103">
        <v>9</v>
      </c>
      <c r="H7311" t="s">
        <v>54</v>
      </c>
      <c r="I7311" s="103"/>
    </row>
    <row r="7312" spans="1:9" x14ac:dyDescent="0.3">
      <c r="A7312" t="s">
        <v>4790</v>
      </c>
      <c r="B7312" t="s">
        <v>51</v>
      </c>
      <c r="C7312" t="s">
        <v>4352</v>
      </c>
      <c r="D7312" t="s">
        <v>40</v>
      </c>
      <c r="E7312" s="103">
        <v>4.7007159736659802E-2</v>
      </c>
      <c r="F7312" s="103">
        <v>676064</v>
      </c>
      <c r="G7312" s="103">
        <v>9</v>
      </c>
      <c r="H7312" t="s">
        <v>1078</v>
      </c>
      <c r="I7312" s="103"/>
    </row>
    <row r="7313" spans="1:9" x14ac:dyDescent="0.3">
      <c r="A7313" t="s">
        <v>7086</v>
      </c>
      <c r="B7313" t="s">
        <v>51</v>
      </c>
      <c r="C7313" t="s">
        <v>4352</v>
      </c>
      <c r="D7313" t="s">
        <v>5064</v>
      </c>
      <c r="E7313" s="103">
        <v>4.9600508255882247E-2</v>
      </c>
      <c r="F7313" s="103">
        <v>676064</v>
      </c>
      <c r="G7313" s="103">
        <v>9</v>
      </c>
      <c r="H7313" t="s">
        <v>1078</v>
      </c>
      <c r="I7313" s="103"/>
    </row>
    <row r="7314" spans="1:9" x14ac:dyDescent="0.3">
      <c r="A7314" t="s">
        <v>7087</v>
      </c>
      <c r="B7314" t="s">
        <v>51</v>
      </c>
      <c r="C7314" t="s">
        <v>4352</v>
      </c>
      <c r="D7314" t="s">
        <v>5065</v>
      </c>
      <c r="E7314" s="103">
        <v>4.7007159736659802E-2</v>
      </c>
      <c r="F7314" s="103">
        <v>676064</v>
      </c>
      <c r="G7314" s="103">
        <v>9</v>
      </c>
      <c r="H7314" t="s">
        <v>1078</v>
      </c>
      <c r="I7314" s="103"/>
    </row>
    <row r="7315" spans="1:9" x14ac:dyDescent="0.3">
      <c r="A7315" t="s">
        <v>7088</v>
      </c>
      <c r="B7315" t="s">
        <v>51</v>
      </c>
      <c r="C7315" t="s">
        <v>4352</v>
      </c>
      <c r="D7315" t="s">
        <v>5066</v>
      </c>
      <c r="E7315" s="103">
        <v>4.7007159736659802E-2</v>
      </c>
      <c r="F7315" s="103">
        <v>676064</v>
      </c>
      <c r="G7315" s="103">
        <v>9</v>
      </c>
      <c r="H7315" t="s">
        <v>1078</v>
      </c>
      <c r="I7315" s="103"/>
    </row>
    <row r="7316" spans="1:9" x14ac:dyDescent="0.3">
      <c r="A7316" t="s">
        <v>4791</v>
      </c>
      <c r="B7316" t="s">
        <v>51</v>
      </c>
      <c r="C7316" t="s">
        <v>4352</v>
      </c>
      <c r="D7316" t="s">
        <v>42</v>
      </c>
      <c r="E7316" s="103">
        <v>4.9338043653925689E-2</v>
      </c>
      <c r="F7316" s="103">
        <v>676064</v>
      </c>
      <c r="G7316" s="103">
        <v>9</v>
      </c>
      <c r="H7316" t="s">
        <v>1078</v>
      </c>
      <c r="I7316" s="103"/>
    </row>
    <row r="7317" spans="1:9" x14ac:dyDescent="0.3">
      <c r="A7317" t="s">
        <v>4792</v>
      </c>
      <c r="B7317" t="s">
        <v>51</v>
      </c>
      <c r="C7317" t="s">
        <v>4352</v>
      </c>
      <c r="D7317" t="s">
        <v>1763</v>
      </c>
      <c r="E7317" s="103">
        <v>5.1394068142014554E-2</v>
      </c>
      <c r="F7317" s="103">
        <v>676064</v>
      </c>
      <c r="G7317" s="103">
        <v>9</v>
      </c>
      <c r="H7317" t="s">
        <v>1078</v>
      </c>
      <c r="I7317" s="103"/>
    </row>
    <row r="7318" spans="1:9" x14ac:dyDescent="0.3">
      <c r="A7318" t="s">
        <v>4793</v>
      </c>
      <c r="B7318" t="s">
        <v>51</v>
      </c>
      <c r="C7318" t="s">
        <v>4352</v>
      </c>
      <c r="D7318" t="s">
        <v>1764</v>
      </c>
      <c r="E7318" s="103">
        <v>3.8738194649481104E-2</v>
      </c>
      <c r="F7318" s="103">
        <v>676064</v>
      </c>
      <c r="G7318" s="103">
        <v>9</v>
      </c>
      <c r="H7318" t="s">
        <v>1078</v>
      </c>
      <c r="I7318" s="103"/>
    </row>
    <row r="7319" spans="1:9" x14ac:dyDescent="0.3">
      <c r="A7319" t="s">
        <v>4794</v>
      </c>
      <c r="B7319" t="s">
        <v>51</v>
      </c>
      <c r="C7319" t="s">
        <v>4352</v>
      </c>
      <c r="D7319" t="s">
        <v>340</v>
      </c>
      <c r="E7319" s="103">
        <v>4.6890071284496661E-2</v>
      </c>
      <c r="F7319" s="103">
        <v>676064</v>
      </c>
      <c r="G7319" s="103">
        <v>9</v>
      </c>
      <c r="H7319" t="s">
        <v>1078</v>
      </c>
      <c r="I7319" s="103"/>
    </row>
    <row r="7320" spans="1:9" x14ac:dyDescent="0.3">
      <c r="A7320" t="s">
        <v>4795</v>
      </c>
      <c r="B7320" t="s">
        <v>51</v>
      </c>
      <c r="C7320" t="s">
        <v>4352</v>
      </c>
      <c r="D7320" t="s">
        <v>777</v>
      </c>
      <c r="E7320" s="103">
        <v>0.25174398544671334</v>
      </c>
      <c r="F7320" s="103">
        <v>676064</v>
      </c>
      <c r="G7320" s="103">
        <v>9</v>
      </c>
      <c r="H7320" t="s">
        <v>1078</v>
      </c>
      <c r="I7320" s="103"/>
    </row>
    <row r="7321" spans="1:9" x14ac:dyDescent="0.3">
      <c r="A7321" t="s">
        <v>4796</v>
      </c>
      <c r="B7321" t="s">
        <v>51</v>
      </c>
      <c r="C7321" t="s">
        <v>4352</v>
      </c>
      <c r="D7321" t="s">
        <v>776</v>
      </c>
      <c r="E7321" s="103">
        <v>0.52391216906478066</v>
      </c>
      <c r="F7321" s="103">
        <v>676064</v>
      </c>
      <c r="G7321" s="103">
        <v>9</v>
      </c>
      <c r="H7321" t="s">
        <v>1078</v>
      </c>
      <c r="I7321" s="103"/>
    </row>
    <row r="7322" spans="1:9" x14ac:dyDescent="0.3">
      <c r="A7322" t="s">
        <v>4797</v>
      </c>
      <c r="B7322" t="s">
        <v>47</v>
      </c>
      <c r="C7322" t="s">
        <v>4353</v>
      </c>
      <c r="D7322" t="s">
        <v>54</v>
      </c>
      <c r="E7322" s="103">
        <v>72219</v>
      </c>
      <c r="F7322" s="103">
        <v>676064</v>
      </c>
      <c r="G7322" s="103">
        <v>9</v>
      </c>
      <c r="H7322" t="s">
        <v>54</v>
      </c>
      <c r="I7322" s="103"/>
    </row>
    <row r="7323" spans="1:9" x14ac:dyDescent="0.3">
      <c r="A7323" t="s">
        <v>4798</v>
      </c>
      <c r="B7323" t="s">
        <v>48</v>
      </c>
      <c r="C7323" t="s">
        <v>4353</v>
      </c>
      <c r="D7323" t="s">
        <v>54</v>
      </c>
      <c r="E7323" s="103">
        <v>1789302577.5825195</v>
      </c>
      <c r="F7323" s="103">
        <v>676064</v>
      </c>
      <c r="G7323" s="103">
        <v>9</v>
      </c>
      <c r="H7323" t="s">
        <v>54</v>
      </c>
      <c r="I7323" s="103"/>
    </row>
    <row r="7324" spans="1:9" x14ac:dyDescent="0.3">
      <c r="A7324" t="s">
        <v>4799</v>
      </c>
      <c r="B7324" t="s">
        <v>49</v>
      </c>
      <c r="C7324" t="s">
        <v>4353</v>
      </c>
      <c r="D7324" t="s">
        <v>54</v>
      </c>
      <c r="E7324" s="103">
        <v>0.10682272684242912</v>
      </c>
      <c r="F7324" s="103">
        <v>676064</v>
      </c>
      <c r="G7324" s="103">
        <v>9</v>
      </c>
      <c r="H7324" t="s">
        <v>54</v>
      </c>
      <c r="I7324" s="103"/>
    </row>
    <row r="7325" spans="1:9" x14ac:dyDescent="0.3">
      <c r="A7325" t="s">
        <v>4800</v>
      </c>
      <c r="B7325" t="s">
        <v>50</v>
      </c>
      <c r="C7325" t="s">
        <v>4353</v>
      </c>
      <c r="D7325" t="s">
        <v>54</v>
      </c>
      <c r="E7325" s="103">
        <v>2646.6467340111581</v>
      </c>
      <c r="F7325" s="103">
        <v>676064</v>
      </c>
      <c r="G7325" s="103">
        <v>9</v>
      </c>
      <c r="H7325" t="s">
        <v>54</v>
      </c>
      <c r="I7325" s="103"/>
    </row>
    <row r="7326" spans="1:9" x14ac:dyDescent="0.3">
      <c r="A7326" t="s">
        <v>4801</v>
      </c>
      <c r="B7326" t="s">
        <v>51</v>
      </c>
      <c r="C7326" t="s">
        <v>4353</v>
      </c>
      <c r="D7326" t="s">
        <v>40</v>
      </c>
      <c r="E7326" s="103">
        <v>1.1413878039809904E-2</v>
      </c>
      <c r="F7326" s="103">
        <v>676064</v>
      </c>
      <c r="G7326" s="103">
        <v>9</v>
      </c>
      <c r="H7326" t="s">
        <v>1078</v>
      </c>
      <c r="I7326" s="103"/>
    </row>
    <row r="7327" spans="1:9" x14ac:dyDescent="0.3">
      <c r="A7327" t="s">
        <v>7089</v>
      </c>
      <c r="B7327" t="s">
        <v>51</v>
      </c>
      <c r="C7327" t="s">
        <v>4353</v>
      </c>
      <c r="D7327" t="s">
        <v>5064</v>
      </c>
      <c r="E7327" s="103">
        <v>1.1880913912371283E-2</v>
      </c>
      <c r="F7327" s="103">
        <v>676064</v>
      </c>
      <c r="G7327" s="103">
        <v>9</v>
      </c>
      <c r="H7327" t="s">
        <v>1078</v>
      </c>
      <c r="I7327" s="103"/>
    </row>
    <row r="7328" spans="1:9" x14ac:dyDescent="0.3">
      <c r="A7328" t="s">
        <v>7090</v>
      </c>
      <c r="B7328" t="s">
        <v>51</v>
      </c>
      <c r="C7328" t="s">
        <v>4353</v>
      </c>
      <c r="D7328" t="s">
        <v>5065</v>
      </c>
      <c r="E7328" s="103">
        <v>1.1413878039809904E-2</v>
      </c>
      <c r="F7328" s="103">
        <v>676064</v>
      </c>
      <c r="G7328" s="103">
        <v>9</v>
      </c>
      <c r="H7328" t="s">
        <v>1078</v>
      </c>
      <c r="I7328" s="103"/>
    </row>
    <row r="7329" spans="1:9" x14ac:dyDescent="0.3">
      <c r="A7329" t="s">
        <v>7091</v>
      </c>
      <c r="B7329" t="s">
        <v>51</v>
      </c>
      <c r="C7329" t="s">
        <v>4353</v>
      </c>
      <c r="D7329" t="s">
        <v>5066</v>
      </c>
      <c r="E7329" s="103">
        <v>1.1699301405696682E-2</v>
      </c>
      <c r="F7329" s="103">
        <v>676064</v>
      </c>
      <c r="G7329" s="103">
        <v>9</v>
      </c>
      <c r="H7329" t="s">
        <v>1078</v>
      </c>
      <c r="I7329" s="103"/>
    </row>
    <row r="7330" spans="1:9" x14ac:dyDescent="0.3">
      <c r="A7330" t="s">
        <v>4802</v>
      </c>
      <c r="B7330" t="s">
        <v>51</v>
      </c>
      <c r="C7330" t="s">
        <v>4353</v>
      </c>
      <c r="D7330" t="s">
        <v>42</v>
      </c>
      <c r="E7330" s="103">
        <v>1.1864719391900999E-2</v>
      </c>
      <c r="F7330" s="103">
        <v>676064</v>
      </c>
      <c r="G7330" s="103">
        <v>9</v>
      </c>
      <c r="H7330" t="s">
        <v>1078</v>
      </c>
      <c r="I7330" s="103"/>
    </row>
    <row r="7331" spans="1:9" x14ac:dyDescent="0.3">
      <c r="A7331" t="s">
        <v>4803</v>
      </c>
      <c r="B7331" t="s">
        <v>51</v>
      </c>
      <c r="C7331" t="s">
        <v>4353</v>
      </c>
      <c r="D7331" t="s">
        <v>1763</v>
      </c>
      <c r="E7331" s="103">
        <v>1.2415888582408253E-2</v>
      </c>
      <c r="F7331" s="103">
        <v>676064</v>
      </c>
      <c r="G7331" s="103">
        <v>9</v>
      </c>
      <c r="H7331" t="s">
        <v>1078</v>
      </c>
      <c r="I7331" s="103"/>
    </row>
    <row r="7332" spans="1:9" x14ac:dyDescent="0.3">
      <c r="A7332" t="s">
        <v>4804</v>
      </c>
      <c r="B7332" t="s">
        <v>51</v>
      </c>
      <c r="C7332" t="s">
        <v>4353</v>
      </c>
      <c r="D7332" t="s">
        <v>1764</v>
      </c>
      <c r="E7332" s="103">
        <v>9.9587978854637632E-3</v>
      </c>
      <c r="F7332" s="103">
        <v>676064</v>
      </c>
      <c r="G7332" s="103">
        <v>9</v>
      </c>
      <c r="H7332" t="s">
        <v>1078</v>
      </c>
      <c r="I7332" s="103"/>
    </row>
    <row r="7333" spans="1:9" x14ac:dyDescent="0.3">
      <c r="A7333" t="s">
        <v>4805</v>
      </c>
      <c r="B7333" t="s">
        <v>51</v>
      </c>
      <c r="C7333" t="s">
        <v>4353</v>
      </c>
      <c r="D7333" t="s">
        <v>340</v>
      </c>
      <c r="E7333" s="103">
        <v>1.1351142664054651E-2</v>
      </c>
      <c r="F7333" s="103">
        <v>676064</v>
      </c>
      <c r="G7333" s="103">
        <v>9</v>
      </c>
      <c r="H7333" t="s">
        <v>1078</v>
      </c>
      <c r="I7333" s="103"/>
    </row>
    <row r="7334" spans="1:9" x14ac:dyDescent="0.3">
      <c r="A7334" t="s">
        <v>4806</v>
      </c>
      <c r="B7334" t="s">
        <v>51</v>
      </c>
      <c r="C7334" t="s">
        <v>4353</v>
      </c>
      <c r="D7334" t="s">
        <v>777</v>
      </c>
      <c r="E7334" s="103">
        <v>4.0822706936251611E-2</v>
      </c>
      <c r="F7334" s="103">
        <v>676064</v>
      </c>
      <c r="G7334" s="103">
        <v>9</v>
      </c>
      <c r="H7334" t="s">
        <v>1078</v>
      </c>
      <c r="I7334" s="103"/>
    </row>
    <row r="7335" spans="1:9" x14ac:dyDescent="0.3">
      <c r="A7335" t="s">
        <v>4807</v>
      </c>
      <c r="B7335" t="s">
        <v>51</v>
      </c>
      <c r="C7335" t="s">
        <v>4353</v>
      </c>
      <c r="D7335" t="s">
        <v>776</v>
      </c>
      <c r="E7335" s="103">
        <v>0.10633780796921326</v>
      </c>
      <c r="F7335" s="103">
        <v>676064</v>
      </c>
      <c r="G7335" s="103">
        <v>9</v>
      </c>
      <c r="H7335" t="s">
        <v>1078</v>
      </c>
      <c r="I7335" s="103"/>
    </row>
    <row r="7336" spans="1:9" x14ac:dyDescent="0.3">
      <c r="A7336" t="s">
        <v>7589</v>
      </c>
      <c r="B7336" t="s">
        <v>47</v>
      </c>
      <c r="C7336" t="s">
        <v>7386</v>
      </c>
      <c r="D7336" t="s">
        <v>54</v>
      </c>
      <c r="E7336" s="103">
        <v>82190</v>
      </c>
      <c r="F7336" s="103">
        <v>676064</v>
      </c>
      <c r="G7336" s="103">
        <v>9</v>
      </c>
      <c r="H7336" t="s">
        <v>54</v>
      </c>
      <c r="I7336" s="103"/>
    </row>
    <row r="7337" spans="1:9" x14ac:dyDescent="0.3">
      <c r="A7337" t="s">
        <v>7590</v>
      </c>
      <c r="B7337" t="s">
        <v>48</v>
      </c>
      <c r="C7337" t="s">
        <v>7386</v>
      </c>
      <c r="D7337" t="s">
        <v>54</v>
      </c>
      <c r="E7337" s="103">
        <v>566053802.66732788</v>
      </c>
      <c r="F7337" s="103">
        <v>676064</v>
      </c>
      <c r="G7337" s="103">
        <v>9</v>
      </c>
      <c r="H7337" t="s">
        <v>54</v>
      </c>
      <c r="I7337" s="103"/>
    </row>
    <row r="7338" spans="1:9" x14ac:dyDescent="0.3">
      <c r="A7338" t="s">
        <v>7591</v>
      </c>
      <c r="B7338" t="s">
        <v>49</v>
      </c>
      <c r="C7338" t="s">
        <v>7386</v>
      </c>
      <c r="D7338" t="s">
        <v>54</v>
      </c>
      <c r="E7338" s="103">
        <v>0.12157133052492072</v>
      </c>
      <c r="F7338" s="103">
        <v>676064</v>
      </c>
      <c r="G7338" s="103">
        <v>9</v>
      </c>
      <c r="H7338" t="s">
        <v>54</v>
      </c>
      <c r="I7338" s="103"/>
    </row>
    <row r="7339" spans="1:9" x14ac:dyDescent="0.3">
      <c r="A7339" t="s">
        <v>7592</v>
      </c>
      <c r="B7339" t="s">
        <v>50</v>
      </c>
      <c r="C7339" t="s">
        <v>7386</v>
      </c>
      <c r="D7339" t="s">
        <v>54</v>
      </c>
      <c r="E7339" s="103">
        <v>837.27842728991322</v>
      </c>
      <c r="F7339" s="103">
        <v>676064</v>
      </c>
      <c r="G7339" s="103">
        <v>9</v>
      </c>
      <c r="H7339" t="s">
        <v>54</v>
      </c>
      <c r="I7339" s="103"/>
    </row>
    <row r="7340" spans="1:9" x14ac:dyDescent="0.3">
      <c r="A7340" t="s">
        <v>7593</v>
      </c>
      <c r="B7340" t="s">
        <v>51</v>
      </c>
      <c r="C7340" t="s">
        <v>7386</v>
      </c>
      <c r="D7340" t="s">
        <v>40</v>
      </c>
      <c r="E7340" s="103">
        <v>3.0726001242770036E-3</v>
      </c>
      <c r="F7340" s="103">
        <v>676064</v>
      </c>
      <c r="G7340" s="103">
        <v>9</v>
      </c>
      <c r="H7340" t="s">
        <v>1078</v>
      </c>
      <c r="I7340" s="103"/>
    </row>
    <row r="7341" spans="1:9" x14ac:dyDescent="0.3">
      <c r="A7341" t="s">
        <v>7594</v>
      </c>
      <c r="B7341" t="s">
        <v>51</v>
      </c>
      <c r="C7341" t="s">
        <v>7386</v>
      </c>
      <c r="D7341" t="s">
        <v>5064</v>
      </c>
      <c r="E7341" s="103">
        <v>3.1382879390977891E-3</v>
      </c>
      <c r="F7341" s="103">
        <v>676064</v>
      </c>
      <c r="G7341" s="103">
        <v>9</v>
      </c>
      <c r="H7341" t="s">
        <v>1078</v>
      </c>
      <c r="I7341" s="103"/>
    </row>
    <row r="7342" spans="1:9" x14ac:dyDescent="0.3">
      <c r="A7342" t="s">
        <v>7595</v>
      </c>
      <c r="B7342" t="s">
        <v>51</v>
      </c>
      <c r="C7342" t="s">
        <v>7386</v>
      </c>
      <c r="D7342" t="s">
        <v>5065</v>
      </c>
      <c r="E7342" s="103">
        <v>2.9566545398227555E-3</v>
      </c>
      <c r="F7342" s="103">
        <v>676064</v>
      </c>
      <c r="G7342" s="103">
        <v>9</v>
      </c>
      <c r="H7342" t="s">
        <v>1078</v>
      </c>
      <c r="I7342" s="103"/>
    </row>
    <row r="7343" spans="1:9" x14ac:dyDescent="0.3">
      <c r="A7343" t="s">
        <v>7596</v>
      </c>
      <c r="B7343" t="s">
        <v>51</v>
      </c>
      <c r="C7343" t="s">
        <v>7386</v>
      </c>
      <c r="D7343" t="s">
        <v>5066</v>
      </c>
      <c r="E7343" s="103">
        <v>3.0032091565624294E-3</v>
      </c>
      <c r="F7343" s="103">
        <v>676064</v>
      </c>
      <c r="G7343" s="103">
        <v>9</v>
      </c>
      <c r="H7343" t="s">
        <v>1078</v>
      </c>
      <c r="I7343" s="103"/>
    </row>
    <row r="7344" spans="1:9" x14ac:dyDescent="0.3">
      <c r="A7344" t="s">
        <v>7597</v>
      </c>
      <c r="B7344" t="s">
        <v>51</v>
      </c>
      <c r="C7344" t="s">
        <v>7386</v>
      </c>
      <c r="D7344" t="s">
        <v>42</v>
      </c>
      <c r="E7344" s="103">
        <v>3.1315038506793255E-3</v>
      </c>
      <c r="F7344" s="103">
        <v>676064</v>
      </c>
      <c r="G7344" s="103">
        <v>9</v>
      </c>
      <c r="H7344" t="s">
        <v>1078</v>
      </c>
      <c r="I7344" s="103"/>
    </row>
    <row r="7345" spans="1:9" x14ac:dyDescent="0.3">
      <c r="A7345" t="s">
        <v>7598</v>
      </c>
      <c r="B7345" t="s">
        <v>51</v>
      </c>
      <c r="C7345" t="s">
        <v>7386</v>
      </c>
      <c r="D7345" t="s">
        <v>1763</v>
      </c>
      <c r="E7345" s="103">
        <v>3.279129010993552E-3</v>
      </c>
      <c r="F7345" s="103">
        <v>676064</v>
      </c>
      <c r="G7345" s="103">
        <v>9</v>
      </c>
      <c r="H7345" t="s">
        <v>1078</v>
      </c>
      <c r="I7345" s="103"/>
    </row>
    <row r="7346" spans="1:9" x14ac:dyDescent="0.3">
      <c r="A7346" t="s">
        <v>7599</v>
      </c>
      <c r="B7346" t="s">
        <v>51</v>
      </c>
      <c r="C7346" t="s">
        <v>7386</v>
      </c>
      <c r="D7346" t="s">
        <v>1764</v>
      </c>
      <c r="E7346" s="103">
        <v>2.6509575422590248E-3</v>
      </c>
      <c r="F7346" s="103">
        <v>676064</v>
      </c>
      <c r="G7346" s="103">
        <v>9</v>
      </c>
      <c r="H7346" t="s">
        <v>1078</v>
      </c>
      <c r="I7346" s="103"/>
    </row>
    <row r="7347" spans="1:9" x14ac:dyDescent="0.3">
      <c r="A7347" t="s">
        <v>7600</v>
      </c>
      <c r="B7347" t="s">
        <v>51</v>
      </c>
      <c r="C7347" t="s">
        <v>7386</v>
      </c>
      <c r="D7347" t="s">
        <v>340</v>
      </c>
      <c r="E7347" s="103">
        <v>3.0802215898657636E-3</v>
      </c>
      <c r="F7347" s="103">
        <v>676064</v>
      </c>
      <c r="G7347" s="103">
        <v>9</v>
      </c>
      <c r="H7347" t="s">
        <v>1078</v>
      </c>
      <c r="I7347" s="103"/>
    </row>
    <row r="7348" spans="1:9" x14ac:dyDescent="0.3">
      <c r="A7348" t="s">
        <v>7601</v>
      </c>
      <c r="B7348" t="s">
        <v>51</v>
      </c>
      <c r="C7348" t="s">
        <v>7386</v>
      </c>
      <c r="D7348" t="s">
        <v>777</v>
      </c>
      <c r="E7348" s="103">
        <v>1.1805016217222236E-2</v>
      </c>
      <c r="F7348" s="103">
        <v>676064</v>
      </c>
      <c r="G7348" s="103">
        <v>9</v>
      </c>
      <c r="H7348" t="s">
        <v>1078</v>
      </c>
      <c r="I7348" s="103"/>
    </row>
    <row r="7349" spans="1:9" x14ac:dyDescent="0.3">
      <c r="A7349" t="s">
        <v>7602</v>
      </c>
      <c r="B7349" t="s">
        <v>51</v>
      </c>
      <c r="C7349" t="s">
        <v>7386</v>
      </c>
      <c r="D7349" t="s">
        <v>776</v>
      </c>
      <c r="E7349" s="103">
        <v>2.9842692809217381E-2</v>
      </c>
      <c r="F7349" s="103">
        <v>676064</v>
      </c>
      <c r="G7349" s="103">
        <v>9</v>
      </c>
      <c r="H7349" t="s">
        <v>1078</v>
      </c>
      <c r="I7349" s="103"/>
    </row>
    <row r="7350" spans="1:9" x14ac:dyDescent="0.3">
      <c r="A7350" t="s">
        <v>312</v>
      </c>
      <c r="B7350" t="s">
        <v>47</v>
      </c>
      <c r="C7350" t="s">
        <v>35</v>
      </c>
      <c r="D7350" t="s">
        <v>54</v>
      </c>
      <c r="E7350" s="103">
        <v>59599</v>
      </c>
      <c r="F7350" s="103">
        <v>680752</v>
      </c>
      <c r="G7350" s="103">
        <v>10</v>
      </c>
      <c r="H7350" t="s">
        <v>54</v>
      </c>
      <c r="I7350" s="103"/>
    </row>
    <row r="7351" spans="1:9" x14ac:dyDescent="0.3">
      <c r="A7351" t="s">
        <v>313</v>
      </c>
      <c r="B7351" t="s">
        <v>48</v>
      </c>
      <c r="C7351" t="s">
        <v>35</v>
      </c>
      <c r="D7351" t="s">
        <v>54</v>
      </c>
      <c r="E7351" s="103">
        <v>22732194868.398239</v>
      </c>
      <c r="F7351" s="103">
        <v>680752</v>
      </c>
      <c r="G7351" s="103">
        <v>10</v>
      </c>
      <c r="H7351" t="s">
        <v>54</v>
      </c>
      <c r="I7351" s="103"/>
    </row>
    <row r="7352" spans="1:9" x14ac:dyDescent="0.3">
      <c r="A7352" t="s">
        <v>314</v>
      </c>
      <c r="B7352" t="s">
        <v>49</v>
      </c>
      <c r="C7352" t="s">
        <v>35</v>
      </c>
      <c r="D7352" t="s">
        <v>54</v>
      </c>
      <c r="E7352" s="103">
        <v>8.7548769595976211E-2</v>
      </c>
      <c r="F7352" s="103">
        <v>680752</v>
      </c>
      <c r="G7352" s="103">
        <v>10</v>
      </c>
      <c r="H7352" t="s">
        <v>54</v>
      </c>
      <c r="I7352" s="103"/>
    </row>
    <row r="7353" spans="1:9" x14ac:dyDescent="0.3">
      <c r="A7353" t="s">
        <v>315</v>
      </c>
      <c r="B7353" t="s">
        <v>50</v>
      </c>
      <c r="C7353" t="s">
        <v>35</v>
      </c>
      <c r="D7353" t="s">
        <v>54</v>
      </c>
      <c r="E7353" s="103">
        <v>33392.769860974688</v>
      </c>
      <c r="F7353" s="103">
        <v>680752</v>
      </c>
      <c r="G7353" s="103">
        <v>10</v>
      </c>
      <c r="H7353" t="s">
        <v>54</v>
      </c>
      <c r="I7353" s="103"/>
    </row>
    <row r="7354" spans="1:9" x14ac:dyDescent="0.3">
      <c r="A7354" t="s">
        <v>5042</v>
      </c>
      <c r="B7354" t="s">
        <v>47</v>
      </c>
      <c r="C7354" t="s">
        <v>4868</v>
      </c>
      <c r="D7354" t="s">
        <v>54</v>
      </c>
      <c r="E7354" s="103">
        <v>259197</v>
      </c>
      <c r="F7354" s="103">
        <v>680752</v>
      </c>
      <c r="G7354" s="103">
        <v>10</v>
      </c>
      <c r="H7354" t="s">
        <v>54</v>
      </c>
      <c r="I7354" s="103"/>
    </row>
    <row r="7355" spans="1:9" x14ac:dyDescent="0.3">
      <c r="A7355" t="s">
        <v>5043</v>
      </c>
      <c r="B7355" t="s">
        <v>48</v>
      </c>
      <c r="C7355" t="s">
        <v>4868</v>
      </c>
      <c r="D7355" t="s">
        <v>54</v>
      </c>
      <c r="E7355" s="103">
        <v>31218420238.420837</v>
      </c>
      <c r="F7355" s="103">
        <v>680752</v>
      </c>
      <c r="G7355" s="103">
        <v>10</v>
      </c>
      <c r="H7355" t="s">
        <v>54</v>
      </c>
      <c r="I7355" s="103"/>
    </row>
    <row r="7356" spans="1:9" x14ac:dyDescent="0.3">
      <c r="A7356" t="s">
        <v>5044</v>
      </c>
      <c r="B7356" t="s">
        <v>49</v>
      </c>
      <c r="C7356" t="s">
        <v>4868</v>
      </c>
      <c r="D7356" t="s">
        <v>54</v>
      </c>
      <c r="E7356" s="103">
        <v>0.38075099301948434</v>
      </c>
      <c r="F7356" s="103">
        <v>680752</v>
      </c>
      <c r="G7356" s="103">
        <v>10</v>
      </c>
      <c r="H7356" t="s">
        <v>54</v>
      </c>
      <c r="I7356" s="103"/>
    </row>
    <row r="7357" spans="1:9" x14ac:dyDescent="0.3">
      <c r="A7357" t="s">
        <v>5045</v>
      </c>
      <c r="B7357" t="s">
        <v>50</v>
      </c>
      <c r="C7357" t="s">
        <v>4868</v>
      </c>
      <c r="D7357" t="s">
        <v>54</v>
      </c>
      <c r="E7357" s="103">
        <v>45858.727169983838</v>
      </c>
      <c r="F7357" s="103">
        <v>680752</v>
      </c>
      <c r="G7357" s="103">
        <v>10</v>
      </c>
      <c r="H7357" t="s">
        <v>54</v>
      </c>
      <c r="I7357" s="103"/>
    </row>
    <row r="7358" spans="1:9" x14ac:dyDescent="0.3">
      <c r="A7358" t="s">
        <v>5046</v>
      </c>
      <c r="B7358" t="s">
        <v>51</v>
      </c>
      <c r="C7358" t="s">
        <v>4868</v>
      </c>
      <c r="D7358" t="s">
        <v>40</v>
      </c>
      <c r="E7358" s="103">
        <v>1.6739578215884465E-2</v>
      </c>
      <c r="F7358" s="103">
        <v>680752</v>
      </c>
      <c r="G7358" s="103">
        <v>10</v>
      </c>
      <c r="H7358" t="s">
        <v>1078</v>
      </c>
      <c r="I7358" s="103"/>
    </row>
    <row r="7359" spans="1:9" x14ac:dyDescent="0.3">
      <c r="A7359" t="s">
        <v>7311</v>
      </c>
      <c r="B7359" t="s">
        <v>51</v>
      </c>
      <c r="C7359" t="s">
        <v>4868</v>
      </c>
      <c r="D7359" t="s">
        <v>5064</v>
      </c>
      <c r="E7359" s="103">
        <v>1.7995664145687745E-2</v>
      </c>
      <c r="F7359" s="103">
        <v>680752</v>
      </c>
      <c r="G7359" s="103">
        <v>10</v>
      </c>
      <c r="H7359" t="s">
        <v>1078</v>
      </c>
      <c r="I7359" s="103"/>
    </row>
    <row r="7360" spans="1:9" x14ac:dyDescent="0.3">
      <c r="A7360" t="s">
        <v>7312</v>
      </c>
      <c r="B7360" t="s">
        <v>51</v>
      </c>
      <c r="C7360" t="s">
        <v>4868</v>
      </c>
      <c r="D7360" t="s">
        <v>5065</v>
      </c>
      <c r="E7360" s="103">
        <v>1.6756091380945127E-2</v>
      </c>
      <c r="F7360" s="103">
        <v>680752</v>
      </c>
      <c r="G7360" s="103">
        <v>10</v>
      </c>
      <c r="H7360" t="s">
        <v>1078</v>
      </c>
      <c r="I7360" s="103"/>
    </row>
    <row r="7361" spans="1:9" x14ac:dyDescent="0.3">
      <c r="A7361" t="s">
        <v>7313</v>
      </c>
      <c r="B7361" t="s">
        <v>51</v>
      </c>
      <c r="C7361" t="s">
        <v>4868</v>
      </c>
      <c r="D7361" t="s">
        <v>5066</v>
      </c>
      <c r="E7361" s="103">
        <v>1.6922355030780222E-2</v>
      </c>
      <c r="F7361" s="103">
        <v>680752</v>
      </c>
      <c r="G7361" s="103">
        <v>10</v>
      </c>
      <c r="H7361" t="s">
        <v>1078</v>
      </c>
      <c r="I7361" s="103"/>
    </row>
    <row r="7362" spans="1:9" x14ac:dyDescent="0.3">
      <c r="A7362" t="s">
        <v>5047</v>
      </c>
      <c r="B7362" t="s">
        <v>51</v>
      </c>
      <c r="C7362" t="s">
        <v>4868</v>
      </c>
      <c r="D7362" t="s">
        <v>42</v>
      </c>
      <c r="E7362" s="103">
        <v>1.7982646679049783E-2</v>
      </c>
      <c r="F7362" s="103">
        <v>680752</v>
      </c>
      <c r="G7362" s="103">
        <v>10</v>
      </c>
      <c r="H7362" t="s">
        <v>1078</v>
      </c>
      <c r="I7362" s="103"/>
    </row>
    <row r="7363" spans="1:9" x14ac:dyDescent="0.3">
      <c r="A7363" t="s">
        <v>5048</v>
      </c>
      <c r="B7363" t="s">
        <v>51</v>
      </c>
      <c r="C7363" t="s">
        <v>4868</v>
      </c>
      <c r="D7363" t="s">
        <v>1763</v>
      </c>
      <c r="E7363" s="103">
        <v>1.8613347456961901E-2</v>
      </c>
      <c r="F7363" s="103">
        <v>680752</v>
      </c>
      <c r="G7363" s="103">
        <v>10</v>
      </c>
      <c r="H7363" t="s">
        <v>1078</v>
      </c>
      <c r="I7363" s="103"/>
    </row>
    <row r="7364" spans="1:9" x14ac:dyDescent="0.3">
      <c r="A7364" t="s">
        <v>5049</v>
      </c>
      <c r="B7364" t="s">
        <v>51</v>
      </c>
      <c r="C7364" t="s">
        <v>4868</v>
      </c>
      <c r="D7364" t="s">
        <v>1764</v>
      </c>
      <c r="E7364" s="103">
        <v>1.6884655364914698E-2</v>
      </c>
      <c r="F7364" s="103">
        <v>680752</v>
      </c>
      <c r="G7364" s="103">
        <v>10</v>
      </c>
      <c r="H7364" t="s">
        <v>1078</v>
      </c>
      <c r="I7364" s="103"/>
    </row>
    <row r="7365" spans="1:9" x14ac:dyDescent="0.3">
      <c r="A7365" t="s">
        <v>5050</v>
      </c>
      <c r="B7365" t="s">
        <v>51</v>
      </c>
      <c r="C7365" t="s">
        <v>4868</v>
      </c>
      <c r="D7365" t="s">
        <v>340</v>
      </c>
      <c r="E7365" s="103">
        <v>1.6546474909700799E-2</v>
      </c>
      <c r="F7365" s="103">
        <v>680752</v>
      </c>
      <c r="G7365" s="103">
        <v>10</v>
      </c>
      <c r="H7365" t="s">
        <v>1078</v>
      </c>
      <c r="I7365" s="103"/>
    </row>
    <row r="7366" spans="1:9" x14ac:dyDescent="0.3">
      <c r="A7366" t="s">
        <v>5051</v>
      </c>
      <c r="B7366" t="s">
        <v>51</v>
      </c>
      <c r="C7366" t="s">
        <v>4868</v>
      </c>
      <c r="D7366" t="s">
        <v>777</v>
      </c>
      <c r="E7366" s="103">
        <v>0.23124059043932746</v>
      </c>
      <c r="F7366" s="103">
        <v>680752</v>
      </c>
      <c r="G7366" s="103">
        <v>10</v>
      </c>
      <c r="H7366" t="s">
        <v>1078</v>
      </c>
      <c r="I7366" s="103"/>
    </row>
    <row r="7367" spans="1:9" x14ac:dyDescent="0.3">
      <c r="A7367" t="s">
        <v>5052</v>
      </c>
      <c r="B7367" t="s">
        <v>51</v>
      </c>
      <c r="C7367" t="s">
        <v>4868</v>
      </c>
      <c r="D7367" t="s">
        <v>776</v>
      </c>
      <c r="E7367" s="103">
        <v>0.5372561197585678</v>
      </c>
      <c r="F7367" s="103">
        <v>680752</v>
      </c>
      <c r="G7367" s="103">
        <v>10</v>
      </c>
      <c r="H7367" t="s">
        <v>1078</v>
      </c>
      <c r="I7367" s="103"/>
    </row>
    <row r="7368" spans="1:9" x14ac:dyDescent="0.3">
      <c r="A7368" t="s">
        <v>322</v>
      </c>
      <c r="B7368" t="s">
        <v>47</v>
      </c>
      <c r="C7368" t="s">
        <v>36</v>
      </c>
      <c r="D7368" t="s">
        <v>54</v>
      </c>
      <c r="E7368" s="103">
        <v>605</v>
      </c>
      <c r="F7368" s="103">
        <v>680752</v>
      </c>
      <c r="G7368" s="103">
        <v>10</v>
      </c>
      <c r="H7368" t="s">
        <v>54</v>
      </c>
      <c r="I7368" s="103"/>
    </row>
    <row r="7369" spans="1:9" x14ac:dyDescent="0.3">
      <c r="A7369" t="s">
        <v>323</v>
      </c>
      <c r="B7369" t="s">
        <v>48</v>
      </c>
      <c r="C7369" t="s">
        <v>36</v>
      </c>
      <c r="D7369" t="s">
        <v>54</v>
      </c>
      <c r="E7369" s="103">
        <v>47094497.563000001</v>
      </c>
      <c r="F7369" s="103">
        <v>680752</v>
      </c>
      <c r="G7369" s="103">
        <v>10</v>
      </c>
      <c r="H7369" t="s">
        <v>54</v>
      </c>
      <c r="I7369" s="103"/>
    </row>
    <row r="7370" spans="1:9" x14ac:dyDescent="0.3">
      <c r="A7370" t="s">
        <v>324</v>
      </c>
      <c r="B7370" t="s">
        <v>49</v>
      </c>
      <c r="C7370" t="s">
        <v>36</v>
      </c>
      <c r="D7370" t="s">
        <v>54</v>
      </c>
      <c r="E7370" s="103">
        <v>8.8872305920511434E-4</v>
      </c>
      <c r="F7370" s="103">
        <v>680752</v>
      </c>
      <c r="G7370" s="103">
        <v>10</v>
      </c>
      <c r="H7370" t="s">
        <v>54</v>
      </c>
      <c r="I7370" s="103"/>
    </row>
    <row r="7371" spans="1:9" x14ac:dyDescent="0.3">
      <c r="A7371" t="s">
        <v>325</v>
      </c>
      <c r="B7371" t="s">
        <v>50</v>
      </c>
      <c r="C7371" t="s">
        <v>36</v>
      </c>
      <c r="D7371" t="s">
        <v>54</v>
      </c>
      <c r="E7371" s="103">
        <v>69.180109001515973</v>
      </c>
      <c r="F7371" s="103">
        <v>680752</v>
      </c>
      <c r="G7371" s="103">
        <v>10</v>
      </c>
      <c r="H7371" t="s">
        <v>54</v>
      </c>
      <c r="I7371" s="103"/>
    </row>
    <row r="7372" spans="1:9" x14ac:dyDescent="0.3">
      <c r="A7372" t="s">
        <v>1596</v>
      </c>
      <c r="B7372" t="s">
        <v>51</v>
      </c>
      <c r="C7372" t="s">
        <v>36</v>
      </c>
      <c r="D7372" t="s">
        <v>40</v>
      </c>
      <c r="E7372" s="103">
        <v>1.8686639653971621E-2</v>
      </c>
      <c r="F7372" s="103">
        <v>680752</v>
      </c>
      <c r="G7372" s="103">
        <v>10</v>
      </c>
      <c r="H7372" t="s">
        <v>1078</v>
      </c>
      <c r="I7372" s="103"/>
    </row>
    <row r="7373" spans="1:9" x14ac:dyDescent="0.3">
      <c r="A7373" t="s">
        <v>7206</v>
      </c>
      <c r="B7373" t="s">
        <v>51</v>
      </c>
      <c r="C7373" t="s">
        <v>36</v>
      </c>
      <c r="D7373" t="s">
        <v>5064</v>
      </c>
      <c r="E7373" s="103">
        <v>1.8686639653971621E-2</v>
      </c>
      <c r="F7373" s="103">
        <v>680752</v>
      </c>
      <c r="G7373" s="103">
        <v>10</v>
      </c>
      <c r="H7373" t="s">
        <v>1078</v>
      </c>
      <c r="I7373" s="103"/>
    </row>
    <row r="7374" spans="1:9" x14ac:dyDescent="0.3">
      <c r="A7374" t="s">
        <v>7207</v>
      </c>
      <c r="B7374" t="s">
        <v>51</v>
      </c>
      <c r="C7374" t="s">
        <v>36</v>
      </c>
      <c r="D7374" t="s">
        <v>5065</v>
      </c>
      <c r="E7374" s="103">
        <v>1.8686639653971621E-2</v>
      </c>
      <c r="F7374" s="103">
        <v>680752</v>
      </c>
      <c r="G7374" s="103">
        <v>10</v>
      </c>
      <c r="H7374" t="s">
        <v>1078</v>
      </c>
      <c r="I7374" s="103"/>
    </row>
    <row r="7375" spans="1:9" x14ac:dyDescent="0.3">
      <c r="A7375" t="s">
        <v>7208</v>
      </c>
      <c r="B7375" t="s">
        <v>51</v>
      </c>
      <c r="C7375" t="s">
        <v>36</v>
      </c>
      <c r="D7375" t="s">
        <v>5066</v>
      </c>
      <c r="E7375" s="103">
        <v>1.8686639653971621E-2</v>
      </c>
      <c r="F7375" s="103">
        <v>680752</v>
      </c>
      <c r="G7375" s="103">
        <v>10</v>
      </c>
      <c r="H7375" t="s">
        <v>1078</v>
      </c>
      <c r="I7375" s="103"/>
    </row>
    <row r="7376" spans="1:9" x14ac:dyDescent="0.3">
      <c r="A7376" t="s">
        <v>1597</v>
      </c>
      <c r="B7376" t="s">
        <v>51</v>
      </c>
      <c r="C7376" t="s">
        <v>36</v>
      </c>
      <c r="D7376" t="s">
        <v>42</v>
      </c>
      <c r="E7376" s="103">
        <v>1.8686639653971621E-2</v>
      </c>
      <c r="F7376" s="103">
        <v>680752</v>
      </c>
      <c r="G7376" s="103">
        <v>10</v>
      </c>
      <c r="H7376" t="s">
        <v>1078</v>
      </c>
      <c r="I7376" s="103"/>
    </row>
    <row r="7377" spans="1:9" x14ac:dyDescent="0.3">
      <c r="A7377" t="s">
        <v>2573</v>
      </c>
      <c r="B7377" t="s">
        <v>51</v>
      </c>
      <c r="C7377" t="s">
        <v>36</v>
      </c>
      <c r="D7377" t="s">
        <v>1763</v>
      </c>
      <c r="E7377" s="103">
        <v>1.9555484801015849E-2</v>
      </c>
      <c r="F7377" s="103">
        <v>680752</v>
      </c>
      <c r="G7377" s="103">
        <v>10</v>
      </c>
      <c r="H7377" t="s">
        <v>1078</v>
      </c>
      <c r="I7377" s="103"/>
    </row>
    <row r="7378" spans="1:9" x14ac:dyDescent="0.3">
      <c r="A7378" t="s">
        <v>2574</v>
      </c>
      <c r="B7378" t="s">
        <v>51</v>
      </c>
      <c r="C7378" t="s">
        <v>36</v>
      </c>
      <c r="D7378" t="s">
        <v>1764</v>
      </c>
      <c r="E7378" s="103">
        <v>1.9146584949945554E-2</v>
      </c>
      <c r="F7378" s="103">
        <v>680752</v>
      </c>
      <c r="G7378" s="103">
        <v>10</v>
      </c>
      <c r="H7378" t="s">
        <v>1078</v>
      </c>
      <c r="I7378" s="103"/>
    </row>
    <row r="7379" spans="1:9" x14ac:dyDescent="0.3">
      <c r="A7379" t="s">
        <v>1598</v>
      </c>
      <c r="B7379" t="s">
        <v>51</v>
      </c>
      <c r="C7379" t="s">
        <v>36</v>
      </c>
      <c r="D7379" t="s">
        <v>340</v>
      </c>
      <c r="E7379" s="103">
        <v>1.7517595891401536E-2</v>
      </c>
      <c r="F7379" s="103">
        <v>680752</v>
      </c>
      <c r="G7379" s="103">
        <v>10</v>
      </c>
      <c r="H7379" t="s">
        <v>1078</v>
      </c>
      <c r="I7379" s="103"/>
    </row>
    <row r="7380" spans="1:9" x14ac:dyDescent="0.3">
      <c r="A7380" t="s">
        <v>1599</v>
      </c>
      <c r="B7380" t="s">
        <v>51</v>
      </c>
      <c r="C7380" t="s">
        <v>36</v>
      </c>
      <c r="D7380" t="s">
        <v>777</v>
      </c>
      <c r="E7380" s="103">
        <v>0.12345617772541972</v>
      </c>
      <c r="F7380" s="103">
        <v>680752</v>
      </c>
      <c r="G7380" s="103">
        <v>10</v>
      </c>
      <c r="H7380" t="s">
        <v>1078</v>
      </c>
      <c r="I7380" s="103"/>
    </row>
    <row r="7381" spans="1:9" x14ac:dyDescent="0.3">
      <c r="A7381" t="s">
        <v>1600</v>
      </c>
      <c r="B7381" t="s">
        <v>51</v>
      </c>
      <c r="C7381" t="s">
        <v>36</v>
      </c>
      <c r="D7381" t="s">
        <v>776</v>
      </c>
      <c r="E7381" s="103">
        <v>0.33111948361727706</v>
      </c>
      <c r="F7381" s="103">
        <v>680752</v>
      </c>
      <c r="G7381" s="103">
        <v>10</v>
      </c>
      <c r="H7381" t="s">
        <v>1078</v>
      </c>
      <c r="I7381" s="103"/>
    </row>
    <row r="7382" spans="1:9" x14ac:dyDescent="0.3">
      <c r="A7382" t="s">
        <v>326</v>
      </c>
      <c r="B7382" t="s">
        <v>47</v>
      </c>
      <c r="C7382" t="s">
        <v>37</v>
      </c>
      <c r="D7382" t="s">
        <v>54</v>
      </c>
      <c r="E7382" s="103">
        <v>94648</v>
      </c>
      <c r="F7382" s="103">
        <v>680752</v>
      </c>
      <c r="G7382" s="103">
        <v>10</v>
      </c>
      <c r="H7382" t="s">
        <v>54</v>
      </c>
      <c r="I7382" s="103"/>
    </row>
    <row r="7383" spans="1:9" x14ac:dyDescent="0.3">
      <c r="A7383" t="s">
        <v>327</v>
      </c>
      <c r="B7383" t="s">
        <v>48</v>
      </c>
      <c r="C7383" t="s">
        <v>37</v>
      </c>
      <c r="D7383" t="s">
        <v>54</v>
      </c>
      <c r="E7383" s="103">
        <v>89272174816.078125</v>
      </c>
      <c r="F7383" s="103">
        <v>680752</v>
      </c>
      <c r="G7383" s="103">
        <v>10</v>
      </c>
      <c r="H7383" t="s">
        <v>54</v>
      </c>
      <c r="I7383" s="103"/>
    </row>
    <row r="7384" spans="1:9" x14ac:dyDescent="0.3">
      <c r="A7384" t="s">
        <v>328</v>
      </c>
      <c r="B7384" t="s">
        <v>49</v>
      </c>
      <c r="C7384" t="s">
        <v>37</v>
      </c>
      <c r="D7384" t="s">
        <v>54</v>
      </c>
      <c r="E7384" s="103">
        <v>0.1390344795167697</v>
      </c>
      <c r="F7384" s="103">
        <v>680752</v>
      </c>
      <c r="G7384" s="103">
        <v>10</v>
      </c>
      <c r="H7384" t="s">
        <v>54</v>
      </c>
      <c r="I7384" s="103"/>
    </row>
    <row r="7385" spans="1:9" x14ac:dyDescent="0.3">
      <c r="A7385" t="s">
        <v>329</v>
      </c>
      <c r="B7385" t="s">
        <v>50</v>
      </c>
      <c r="C7385" t="s">
        <v>37</v>
      </c>
      <c r="D7385" t="s">
        <v>54</v>
      </c>
      <c r="E7385" s="103">
        <v>131137.58728006401</v>
      </c>
      <c r="F7385" s="103">
        <v>680752</v>
      </c>
      <c r="G7385" s="103">
        <v>10</v>
      </c>
      <c r="H7385" t="s">
        <v>54</v>
      </c>
      <c r="I7385" s="103"/>
    </row>
    <row r="7386" spans="1:9" x14ac:dyDescent="0.3">
      <c r="A7386" t="s">
        <v>1556</v>
      </c>
      <c r="B7386" t="s">
        <v>51</v>
      </c>
      <c r="C7386" t="s">
        <v>37</v>
      </c>
      <c r="D7386" t="s">
        <v>40</v>
      </c>
      <c r="E7386" s="103">
        <v>0.22073612759046746</v>
      </c>
      <c r="F7386" s="103">
        <v>680752</v>
      </c>
      <c r="G7386" s="103">
        <v>10</v>
      </c>
      <c r="H7386" t="s">
        <v>1078</v>
      </c>
      <c r="I7386" s="103"/>
    </row>
    <row r="7387" spans="1:9" x14ac:dyDescent="0.3">
      <c r="A7387" t="s">
        <v>7209</v>
      </c>
      <c r="B7387" t="s">
        <v>51</v>
      </c>
      <c r="C7387" t="s">
        <v>37</v>
      </c>
      <c r="D7387" t="s">
        <v>5064</v>
      </c>
      <c r="E7387" s="103">
        <v>0.23206981856292772</v>
      </c>
      <c r="F7387" s="103">
        <v>680752</v>
      </c>
      <c r="G7387" s="103">
        <v>10</v>
      </c>
      <c r="H7387" t="s">
        <v>1078</v>
      </c>
      <c r="I7387" s="103"/>
    </row>
    <row r="7388" spans="1:9" x14ac:dyDescent="0.3">
      <c r="A7388" t="s">
        <v>7210</v>
      </c>
      <c r="B7388" t="s">
        <v>51</v>
      </c>
      <c r="C7388" t="s">
        <v>37</v>
      </c>
      <c r="D7388" t="s">
        <v>5065</v>
      </c>
      <c r="E7388" s="103">
        <v>0.22081067814246219</v>
      </c>
      <c r="F7388" s="103">
        <v>680752</v>
      </c>
      <c r="G7388" s="103">
        <v>10</v>
      </c>
      <c r="H7388" t="s">
        <v>1078</v>
      </c>
      <c r="I7388" s="103"/>
    </row>
    <row r="7389" spans="1:9" x14ac:dyDescent="0.3">
      <c r="A7389" t="s">
        <v>7211</v>
      </c>
      <c r="B7389" t="s">
        <v>51</v>
      </c>
      <c r="C7389" t="s">
        <v>37</v>
      </c>
      <c r="D7389" t="s">
        <v>5066</v>
      </c>
      <c r="E7389" s="103">
        <v>0.22504139148788871</v>
      </c>
      <c r="F7389" s="103">
        <v>680752</v>
      </c>
      <c r="G7389" s="103">
        <v>10</v>
      </c>
      <c r="H7389" t="s">
        <v>1078</v>
      </c>
      <c r="I7389" s="103"/>
    </row>
    <row r="7390" spans="1:9" x14ac:dyDescent="0.3">
      <c r="A7390" t="s">
        <v>1557</v>
      </c>
      <c r="B7390" t="s">
        <v>51</v>
      </c>
      <c r="C7390" t="s">
        <v>37</v>
      </c>
      <c r="D7390" t="s">
        <v>42</v>
      </c>
      <c r="E7390" s="103">
        <v>0.23189877608219769</v>
      </c>
      <c r="F7390" s="103">
        <v>680752</v>
      </c>
      <c r="G7390" s="103">
        <v>10</v>
      </c>
      <c r="H7390" t="s">
        <v>1078</v>
      </c>
      <c r="I7390" s="103"/>
    </row>
    <row r="7391" spans="1:9" x14ac:dyDescent="0.3">
      <c r="A7391" t="s">
        <v>2527</v>
      </c>
      <c r="B7391" t="s">
        <v>51</v>
      </c>
      <c r="C7391" t="s">
        <v>37</v>
      </c>
      <c r="D7391" t="s">
        <v>1763</v>
      </c>
      <c r="E7391" s="103">
        <v>0.24340998467954197</v>
      </c>
      <c r="F7391" s="103">
        <v>680752</v>
      </c>
      <c r="G7391" s="103">
        <v>10</v>
      </c>
      <c r="H7391" t="s">
        <v>1078</v>
      </c>
      <c r="I7391" s="103"/>
    </row>
    <row r="7392" spans="1:9" x14ac:dyDescent="0.3">
      <c r="A7392" t="s">
        <v>2528</v>
      </c>
      <c r="B7392" t="s">
        <v>51</v>
      </c>
      <c r="C7392" t="s">
        <v>37</v>
      </c>
      <c r="D7392" t="s">
        <v>1764</v>
      </c>
      <c r="E7392" s="103">
        <v>0.21898979252805986</v>
      </c>
      <c r="F7392" s="103">
        <v>680752</v>
      </c>
      <c r="G7392" s="103">
        <v>10</v>
      </c>
      <c r="H7392" t="s">
        <v>1078</v>
      </c>
      <c r="I7392" s="103"/>
    </row>
    <row r="7393" spans="1:9" x14ac:dyDescent="0.3">
      <c r="A7393" t="s">
        <v>1558</v>
      </c>
      <c r="B7393" t="s">
        <v>51</v>
      </c>
      <c r="C7393" t="s">
        <v>37</v>
      </c>
      <c r="D7393" t="s">
        <v>340</v>
      </c>
      <c r="E7393" s="103">
        <v>0.22075674051060176</v>
      </c>
      <c r="F7393" s="103">
        <v>680752</v>
      </c>
      <c r="G7393" s="103">
        <v>10</v>
      </c>
      <c r="H7393" t="s">
        <v>1078</v>
      </c>
      <c r="I7393" s="103"/>
    </row>
    <row r="7394" spans="1:9" x14ac:dyDescent="0.3">
      <c r="A7394" t="s">
        <v>1559</v>
      </c>
      <c r="B7394" t="s">
        <v>51</v>
      </c>
      <c r="C7394" t="s">
        <v>37</v>
      </c>
      <c r="D7394" t="s">
        <v>777</v>
      </c>
      <c r="E7394" s="103">
        <v>1.5224776923656447</v>
      </c>
      <c r="F7394" s="103">
        <v>680752</v>
      </c>
      <c r="G7394" s="103">
        <v>10</v>
      </c>
      <c r="H7394" t="s">
        <v>1078</v>
      </c>
      <c r="I7394" s="103"/>
    </row>
    <row r="7395" spans="1:9" x14ac:dyDescent="0.3">
      <c r="A7395" t="s">
        <v>1560</v>
      </c>
      <c r="B7395" t="s">
        <v>51</v>
      </c>
      <c r="C7395" t="s">
        <v>37</v>
      </c>
      <c r="D7395" t="s">
        <v>776</v>
      </c>
      <c r="E7395" s="103">
        <v>4.0285964772454665</v>
      </c>
      <c r="F7395" s="103">
        <v>680752</v>
      </c>
      <c r="G7395" s="103">
        <v>10</v>
      </c>
      <c r="H7395" t="s">
        <v>1078</v>
      </c>
      <c r="I7395" s="103"/>
    </row>
    <row r="7396" spans="1:9" x14ac:dyDescent="0.3">
      <c r="A7396" t="s">
        <v>330</v>
      </c>
      <c r="B7396" t="s">
        <v>47</v>
      </c>
      <c r="C7396" t="s">
        <v>38</v>
      </c>
      <c r="D7396" t="s">
        <v>54</v>
      </c>
      <c r="E7396" s="103">
        <v>4778</v>
      </c>
      <c r="F7396" s="103">
        <v>680752</v>
      </c>
      <c r="G7396" s="103">
        <v>10</v>
      </c>
      <c r="H7396" t="s">
        <v>54</v>
      </c>
      <c r="I7396" s="103"/>
    </row>
    <row r="7397" spans="1:9" x14ac:dyDescent="0.3">
      <c r="A7397" t="s">
        <v>331</v>
      </c>
      <c r="B7397" t="s">
        <v>48</v>
      </c>
      <c r="C7397" t="s">
        <v>38</v>
      </c>
      <c r="D7397" t="s">
        <v>54</v>
      </c>
      <c r="E7397" s="103">
        <v>697678410.18599999</v>
      </c>
      <c r="F7397" s="103">
        <v>680752</v>
      </c>
      <c r="G7397" s="103">
        <v>10</v>
      </c>
      <c r="H7397" t="s">
        <v>54</v>
      </c>
      <c r="I7397" s="103"/>
    </row>
    <row r="7398" spans="1:9" x14ac:dyDescent="0.3">
      <c r="A7398" t="s">
        <v>332</v>
      </c>
      <c r="B7398" t="s">
        <v>49</v>
      </c>
      <c r="C7398" t="s">
        <v>38</v>
      </c>
      <c r="D7398" t="s">
        <v>54</v>
      </c>
      <c r="E7398" s="103">
        <v>7.0187087221190679E-3</v>
      </c>
      <c r="F7398" s="103">
        <v>680752</v>
      </c>
      <c r="G7398" s="103">
        <v>10</v>
      </c>
      <c r="H7398" t="s">
        <v>54</v>
      </c>
      <c r="I7398" s="103"/>
    </row>
    <row r="7399" spans="1:9" x14ac:dyDescent="0.3">
      <c r="A7399" t="s">
        <v>333</v>
      </c>
      <c r="B7399" t="s">
        <v>50</v>
      </c>
      <c r="C7399" t="s">
        <v>38</v>
      </c>
      <c r="D7399" t="s">
        <v>54</v>
      </c>
      <c r="E7399" s="103">
        <v>1024.8642827138224</v>
      </c>
      <c r="F7399" s="103">
        <v>680752</v>
      </c>
      <c r="G7399" s="103">
        <v>10</v>
      </c>
      <c r="H7399" t="s">
        <v>54</v>
      </c>
      <c r="I7399" s="103"/>
    </row>
    <row r="7400" spans="1:9" x14ac:dyDescent="0.3">
      <c r="A7400" t="s">
        <v>1561</v>
      </c>
      <c r="B7400" t="s">
        <v>51</v>
      </c>
      <c r="C7400" t="s">
        <v>38</v>
      </c>
      <c r="D7400" t="s">
        <v>40</v>
      </c>
      <c r="E7400" s="103">
        <v>3.8638814690356717E-2</v>
      </c>
      <c r="F7400" s="103">
        <v>680752</v>
      </c>
      <c r="G7400" s="103">
        <v>10</v>
      </c>
      <c r="H7400" t="s">
        <v>1078</v>
      </c>
      <c r="I7400" s="103"/>
    </row>
    <row r="7401" spans="1:9" x14ac:dyDescent="0.3">
      <c r="A7401" t="s">
        <v>7212</v>
      </c>
      <c r="B7401" t="s">
        <v>51</v>
      </c>
      <c r="C7401" t="s">
        <v>38</v>
      </c>
      <c r="D7401" t="s">
        <v>5064</v>
      </c>
      <c r="E7401" s="103">
        <v>0.11405607987870724</v>
      </c>
      <c r="F7401" s="103">
        <v>680752</v>
      </c>
      <c r="G7401" s="103">
        <v>10</v>
      </c>
      <c r="H7401" t="s">
        <v>1078</v>
      </c>
      <c r="I7401" s="103"/>
    </row>
    <row r="7402" spans="1:9" x14ac:dyDescent="0.3">
      <c r="A7402" t="s">
        <v>7213</v>
      </c>
      <c r="B7402" t="s">
        <v>51</v>
      </c>
      <c r="C7402" t="s">
        <v>38</v>
      </c>
      <c r="D7402" t="s">
        <v>5065</v>
      </c>
      <c r="E7402" s="103">
        <v>3.8737198306121011E-2</v>
      </c>
      <c r="F7402" s="103">
        <v>680752</v>
      </c>
      <c r="G7402" s="103">
        <v>10</v>
      </c>
      <c r="H7402" t="s">
        <v>1078</v>
      </c>
      <c r="I7402" s="103"/>
    </row>
    <row r="7403" spans="1:9" x14ac:dyDescent="0.3">
      <c r="A7403" t="s">
        <v>7214</v>
      </c>
      <c r="B7403" t="s">
        <v>51</v>
      </c>
      <c r="C7403" t="s">
        <v>38</v>
      </c>
      <c r="D7403" t="s">
        <v>5066</v>
      </c>
      <c r="E7403" s="103">
        <v>4.1265558855306944E-2</v>
      </c>
      <c r="F7403" s="103">
        <v>680752</v>
      </c>
      <c r="G7403" s="103">
        <v>10</v>
      </c>
      <c r="H7403" t="s">
        <v>1078</v>
      </c>
      <c r="I7403" s="103"/>
    </row>
    <row r="7404" spans="1:9" x14ac:dyDescent="0.3">
      <c r="A7404" t="s">
        <v>1562</v>
      </c>
      <c r="B7404" t="s">
        <v>51</v>
      </c>
      <c r="C7404" t="s">
        <v>38</v>
      </c>
      <c r="D7404" t="s">
        <v>42</v>
      </c>
      <c r="E7404" s="103">
        <v>0.1138049956772855</v>
      </c>
      <c r="F7404" s="103">
        <v>680752</v>
      </c>
      <c r="G7404" s="103">
        <v>10</v>
      </c>
      <c r="H7404" t="s">
        <v>1078</v>
      </c>
      <c r="I7404" s="103"/>
    </row>
    <row r="7405" spans="1:9" x14ac:dyDescent="0.3">
      <c r="A7405" t="s">
        <v>2529</v>
      </c>
      <c r="B7405" t="s">
        <v>51</v>
      </c>
      <c r="C7405" t="s">
        <v>38</v>
      </c>
      <c r="D7405" t="s">
        <v>1763</v>
      </c>
      <c r="E7405" s="103">
        <v>0.11529116927039221</v>
      </c>
      <c r="F7405" s="103">
        <v>680752</v>
      </c>
      <c r="G7405" s="103">
        <v>10</v>
      </c>
      <c r="H7405" t="s">
        <v>1078</v>
      </c>
      <c r="I7405" s="103"/>
    </row>
    <row r="7406" spans="1:9" x14ac:dyDescent="0.3">
      <c r="A7406" t="s">
        <v>2530</v>
      </c>
      <c r="B7406" t="s">
        <v>51</v>
      </c>
      <c r="C7406" t="s">
        <v>38</v>
      </c>
      <c r="D7406" t="s">
        <v>1764</v>
      </c>
      <c r="E7406" s="103">
        <v>8.9199117666956609E-2</v>
      </c>
      <c r="F7406" s="103">
        <v>680752</v>
      </c>
      <c r="G7406" s="103">
        <v>10</v>
      </c>
      <c r="H7406" t="s">
        <v>1078</v>
      </c>
      <c r="I7406" s="103"/>
    </row>
    <row r="7407" spans="1:9" x14ac:dyDescent="0.3">
      <c r="A7407" t="s">
        <v>1563</v>
      </c>
      <c r="B7407" t="s">
        <v>51</v>
      </c>
      <c r="C7407" t="s">
        <v>38</v>
      </c>
      <c r="D7407" t="s">
        <v>340</v>
      </c>
      <c r="E7407" s="103">
        <v>3.9001661493943733E-2</v>
      </c>
      <c r="F7407" s="103">
        <v>680752</v>
      </c>
      <c r="G7407" s="103">
        <v>10</v>
      </c>
      <c r="H7407" t="s">
        <v>1078</v>
      </c>
      <c r="I7407" s="103"/>
    </row>
    <row r="7408" spans="1:9" x14ac:dyDescent="0.3">
      <c r="A7408" t="s">
        <v>1564</v>
      </c>
      <c r="B7408" t="s">
        <v>51</v>
      </c>
      <c r="C7408" t="s">
        <v>38</v>
      </c>
      <c r="D7408" t="s">
        <v>777</v>
      </c>
      <c r="E7408" s="103">
        <v>0.24778715476339228</v>
      </c>
      <c r="F7408" s="103">
        <v>680752</v>
      </c>
      <c r="G7408" s="103">
        <v>10</v>
      </c>
      <c r="H7408" t="s">
        <v>1078</v>
      </c>
      <c r="I7408" s="103"/>
    </row>
    <row r="7409" spans="1:9" x14ac:dyDescent="0.3">
      <c r="A7409" t="s">
        <v>1565</v>
      </c>
      <c r="B7409" t="s">
        <v>51</v>
      </c>
      <c r="C7409" t="s">
        <v>38</v>
      </c>
      <c r="D7409" t="s">
        <v>776</v>
      </c>
      <c r="E7409" s="103">
        <v>0.63116671453432505</v>
      </c>
      <c r="F7409" s="103">
        <v>680752</v>
      </c>
      <c r="G7409" s="103">
        <v>10</v>
      </c>
      <c r="H7409" t="s">
        <v>1078</v>
      </c>
      <c r="I7409" s="103"/>
    </row>
    <row r="7410" spans="1:9" x14ac:dyDescent="0.3">
      <c r="A7410" t="s">
        <v>334</v>
      </c>
      <c r="B7410" t="s">
        <v>47</v>
      </c>
      <c r="C7410" t="s">
        <v>39</v>
      </c>
      <c r="D7410" t="s">
        <v>54</v>
      </c>
      <c r="E7410" s="103">
        <v>0</v>
      </c>
      <c r="F7410" s="103">
        <v>680752</v>
      </c>
      <c r="G7410" s="103">
        <v>10</v>
      </c>
      <c r="H7410" t="s">
        <v>54</v>
      </c>
      <c r="I7410" s="103"/>
    </row>
    <row r="7411" spans="1:9" x14ac:dyDescent="0.3">
      <c r="A7411" t="s">
        <v>335</v>
      </c>
      <c r="B7411" t="s">
        <v>48</v>
      </c>
      <c r="C7411" t="s">
        <v>39</v>
      </c>
      <c r="D7411" t="s">
        <v>54</v>
      </c>
      <c r="E7411" s="103">
        <v>0</v>
      </c>
      <c r="F7411" s="103">
        <v>680752</v>
      </c>
      <c r="G7411" s="103">
        <v>10</v>
      </c>
      <c r="H7411" t="s">
        <v>54</v>
      </c>
      <c r="I7411" s="103"/>
    </row>
    <row r="7412" spans="1:9" x14ac:dyDescent="0.3">
      <c r="A7412" t="s">
        <v>336</v>
      </c>
      <c r="B7412" t="s">
        <v>49</v>
      </c>
      <c r="C7412" t="s">
        <v>39</v>
      </c>
      <c r="D7412" t="s">
        <v>54</v>
      </c>
      <c r="E7412" s="103">
        <v>0</v>
      </c>
      <c r="F7412" s="103">
        <v>680752</v>
      </c>
      <c r="G7412" s="103">
        <v>10</v>
      </c>
      <c r="H7412" t="s">
        <v>54</v>
      </c>
      <c r="I7412" s="103"/>
    </row>
    <row r="7413" spans="1:9" x14ac:dyDescent="0.3">
      <c r="A7413" t="s">
        <v>337</v>
      </c>
      <c r="B7413" t="s">
        <v>50</v>
      </c>
      <c r="C7413" t="s">
        <v>39</v>
      </c>
      <c r="D7413" t="s">
        <v>54</v>
      </c>
      <c r="E7413" s="103">
        <v>0</v>
      </c>
      <c r="F7413" s="103">
        <v>680752</v>
      </c>
      <c r="G7413" s="103">
        <v>10</v>
      </c>
      <c r="H7413" t="s">
        <v>54</v>
      </c>
      <c r="I7413" s="103"/>
    </row>
    <row r="7414" spans="1:9" x14ac:dyDescent="0.3">
      <c r="A7414" t="s">
        <v>3077</v>
      </c>
      <c r="B7414" t="s">
        <v>47</v>
      </c>
      <c r="C7414" t="s">
        <v>2584</v>
      </c>
      <c r="D7414" t="s">
        <v>54</v>
      </c>
      <c r="E7414" s="103">
        <v>24698</v>
      </c>
      <c r="F7414" s="103">
        <v>680752</v>
      </c>
      <c r="G7414" s="103">
        <v>10</v>
      </c>
      <c r="H7414" t="s">
        <v>54</v>
      </c>
      <c r="I7414" s="103"/>
    </row>
    <row r="7415" spans="1:9" x14ac:dyDescent="0.3">
      <c r="A7415" t="s">
        <v>3078</v>
      </c>
      <c r="B7415" t="s">
        <v>48</v>
      </c>
      <c r="C7415" t="s">
        <v>2584</v>
      </c>
      <c r="D7415" t="s">
        <v>54</v>
      </c>
      <c r="E7415" s="103">
        <v>132672122.484375</v>
      </c>
      <c r="F7415" s="103">
        <v>680752</v>
      </c>
      <c r="G7415" s="103">
        <v>10</v>
      </c>
      <c r="H7415" t="s">
        <v>54</v>
      </c>
      <c r="I7415" s="103"/>
    </row>
    <row r="7416" spans="1:9" x14ac:dyDescent="0.3">
      <c r="A7416" t="s">
        <v>3079</v>
      </c>
      <c r="B7416" t="s">
        <v>49</v>
      </c>
      <c r="C7416" t="s">
        <v>2584</v>
      </c>
      <c r="D7416" t="s">
        <v>54</v>
      </c>
      <c r="E7416" s="103">
        <v>3.6280466307847793E-2</v>
      </c>
      <c r="F7416" s="103">
        <v>680752</v>
      </c>
      <c r="G7416" s="103">
        <v>10</v>
      </c>
      <c r="H7416" t="s">
        <v>54</v>
      </c>
      <c r="I7416" s="103"/>
    </row>
    <row r="7417" spans="1:9" x14ac:dyDescent="0.3">
      <c r="A7417" t="s">
        <v>3080</v>
      </c>
      <c r="B7417" t="s">
        <v>50</v>
      </c>
      <c r="C7417" t="s">
        <v>2584</v>
      </c>
      <c r="D7417" t="s">
        <v>54</v>
      </c>
      <c r="E7417" s="103">
        <v>194.89053647198244</v>
      </c>
      <c r="F7417" s="103">
        <v>680752</v>
      </c>
      <c r="G7417" s="103">
        <v>10</v>
      </c>
      <c r="H7417" t="s">
        <v>54</v>
      </c>
      <c r="I7417" s="103"/>
    </row>
    <row r="7418" spans="1:9" x14ac:dyDescent="0.3">
      <c r="A7418" t="s">
        <v>3081</v>
      </c>
      <c r="B7418" t="s">
        <v>51</v>
      </c>
      <c r="C7418" t="s">
        <v>2584</v>
      </c>
      <c r="D7418" t="s">
        <v>40</v>
      </c>
      <c r="E7418" s="103">
        <v>1.2375939841821483E-3</v>
      </c>
      <c r="F7418" s="103">
        <v>680752</v>
      </c>
      <c r="G7418" s="103">
        <v>10</v>
      </c>
      <c r="H7418" t="s">
        <v>1078</v>
      </c>
      <c r="I7418" s="103"/>
    </row>
    <row r="7419" spans="1:9" x14ac:dyDescent="0.3">
      <c r="A7419" t="s">
        <v>7215</v>
      </c>
      <c r="B7419" t="s">
        <v>51</v>
      </c>
      <c r="C7419" t="s">
        <v>2584</v>
      </c>
      <c r="D7419" t="s">
        <v>5064</v>
      </c>
      <c r="E7419" s="103">
        <v>1.304967477211895E-3</v>
      </c>
      <c r="F7419" s="103">
        <v>680752</v>
      </c>
      <c r="G7419" s="103">
        <v>10</v>
      </c>
      <c r="H7419" t="s">
        <v>1078</v>
      </c>
      <c r="I7419" s="103"/>
    </row>
    <row r="7420" spans="1:9" x14ac:dyDescent="0.3">
      <c r="A7420" t="s">
        <v>7216</v>
      </c>
      <c r="B7420" t="s">
        <v>51</v>
      </c>
      <c r="C7420" t="s">
        <v>2584</v>
      </c>
      <c r="D7420" t="s">
        <v>5065</v>
      </c>
      <c r="E7420" s="103">
        <v>1.2394368235537994E-3</v>
      </c>
      <c r="F7420" s="103">
        <v>680752</v>
      </c>
      <c r="G7420" s="103">
        <v>10</v>
      </c>
      <c r="H7420" t="s">
        <v>1078</v>
      </c>
      <c r="I7420" s="103"/>
    </row>
    <row r="7421" spans="1:9" x14ac:dyDescent="0.3">
      <c r="A7421" t="s">
        <v>7217</v>
      </c>
      <c r="B7421" t="s">
        <v>51</v>
      </c>
      <c r="C7421" t="s">
        <v>2584</v>
      </c>
      <c r="D7421" t="s">
        <v>5066</v>
      </c>
      <c r="E7421" s="103">
        <v>1.2969436599262795E-3</v>
      </c>
      <c r="F7421" s="103">
        <v>680752</v>
      </c>
      <c r="G7421" s="103">
        <v>10</v>
      </c>
      <c r="H7421" t="s">
        <v>1078</v>
      </c>
      <c r="I7421" s="103"/>
    </row>
    <row r="7422" spans="1:9" x14ac:dyDescent="0.3">
      <c r="A7422" t="s">
        <v>3082</v>
      </c>
      <c r="B7422" t="s">
        <v>51</v>
      </c>
      <c r="C7422" t="s">
        <v>2584</v>
      </c>
      <c r="D7422" t="s">
        <v>42</v>
      </c>
      <c r="E7422" s="103">
        <v>1.3034463868184484E-3</v>
      </c>
      <c r="F7422" s="103">
        <v>680752</v>
      </c>
      <c r="G7422" s="103">
        <v>10</v>
      </c>
      <c r="H7422" t="s">
        <v>1078</v>
      </c>
      <c r="I7422" s="103"/>
    </row>
    <row r="7423" spans="1:9" x14ac:dyDescent="0.3">
      <c r="A7423" t="s">
        <v>3083</v>
      </c>
      <c r="B7423" t="s">
        <v>51</v>
      </c>
      <c r="C7423" t="s">
        <v>2584</v>
      </c>
      <c r="D7423" t="s">
        <v>1763</v>
      </c>
      <c r="E7423" s="103">
        <v>1.3728278510758483E-3</v>
      </c>
      <c r="F7423" s="103">
        <v>680752</v>
      </c>
      <c r="G7423" s="103">
        <v>10</v>
      </c>
      <c r="H7423" t="s">
        <v>1078</v>
      </c>
      <c r="I7423" s="103"/>
    </row>
    <row r="7424" spans="1:9" x14ac:dyDescent="0.3">
      <c r="A7424" t="s">
        <v>3084</v>
      </c>
      <c r="B7424" t="s">
        <v>51</v>
      </c>
      <c r="C7424" t="s">
        <v>2584</v>
      </c>
      <c r="D7424" t="s">
        <v>1764</v>
      </c>
      <c r="E7424" s="103">
        <v>1.2370617750430463E-3</v>
      </c>
      <c r="F7424" s="103">
        <v>680752</v>
      </c>
      <c r="G7424" s="103">
        <v>10</v>
      </c>
      <c r="H7424" t="s">
        <v>1078</v>
      </c>
      <c r="I7424" s="103"/>
    </row>
    <row r="7425" spans="1:9" x14ac:dyDescent="0.3">
      <c r="A7425" t="s">
        <v>3085</v>
      </c>
      <c r="B7425" t="s">
        <v>51</v>
      </c>
      <c r="C7425" t="s">
        <v>2584</v>
      </c>
      <c r="D7425" t="s">
        <v>340</v>
      </c>
      <c r="E7425" s="103">
        <v>1.2722521928453026E-3</v>
      </c>
      <c r="F7425" s="103">
        <v>680752</v>
      </c>
      <c r="G7425" s="103">
        <v>10</v>
      </c>
      <c r="H7425" t="s">
        <v>1078</v>
      </c>
      <c r="I7425" s="103"/>
    </row>
    <row r="7426" spans="1:9" x14ac:dyDescent="0.3">
      <c r="A7426" t="s">
        <v>3086</v>
      </c>
      <c r="B7426" t="s">
        <v>51</v>
      </c>
      <c r="C7426" t="s">
        <v>2584</v>
      </c>
      <c r="D7426" t="s">
        <v>777</v>
      </c>
      <c r="E7426" s="103">
        <v>8.9702629517507716E-3</v>
      </c>
      <c r="F7426" s="103">
        <v>680752</v>
      </c>
      <c r="G7426" s="103">
        <v>10</v>
      </c>
      <c r="H7426" t="s">
        <v>1078</v>
      </c>
      <c r="I7426" s="103"/>
    </row>
    <row r="7427" spans="1:9" x14ac:dyDescent="0.3">
      <c r="A7427" t="s">
        <v>3087</v>
      </c>
      <c r="B7427" t="s">
        <v>51</v>
      </c>
      <c r="C7427" t="s">
        <v>2584</v>
      </c>
      <c r="D7427" t="s">
        <v>776</v>
      </c>
      <c r="E7427" s="103">
        <v>2.3129403142135713E-2</v>
      </c>
      <c r="F7427" s="103">
        <v>680752</v>
      </c>
      <c r="G7427" s="103">
        <v>10</v>
      </c>
      <c r="H7427" t="s">
        <v>1078</v>
      </c>
      <c r="I7427" s="103"/>
    </row>
    <row r="7428" spans="1:9" x14ac:dyDescent="0.3">
      <c r="A7428" t="s">
        <v>3088</v>
      </c>
      <c r="B7428" t="s">
        <v>47</v>
      </c>
      <c r="C7428" t="s">
        <v>2585</v>
      </c>
      <c r="D7428" t="s">
        <v>54</v>
      </c>
      <c r="E7428" s="103">
        <v>275089</v>
      </c>
      <c r="F7428" s="103">
        <v>680752</v>
      </c>
      <c r="G7428" s="103">
        <v>10</v>
      </c>
      <c r="H7428" t="s">
        <v>54</v>
      </c>
      <c r="I7428" s="103"/>
    </row>
    <row r="7429" spans="1:9" x14ac:dyDescent="0.3">
      <c r="A7429" t="s">
        <v>3089</v>
      </c>
      <c r="B7429" t="s">
        <v>48</v>
      </c>
      <c r="C7429" t="s">
        <v>2585</v>
      </c>
      <c r="D7429" t="s">
        <v>54</v>
      </c>
      <c r="E7429" s="103">
        <v>1779708200</v>
      </c>
      <c r="F7429" s="103">
        <v>680752</v>
      </c>
      <c r="G7429" s="103">
        <v>10</v>
      </c>
      <c r="H7429" t="s">
        <v>54</v>
      </c>
      <c r="I7429" s="103"/>
    </row>
    <row r="7430" spans="1:9" x14ac:dyDescent="0.3">
      <c r="A7430" t="s">
        <v>3090</v>
      </c>
      <c r="B7430" t="s">
        <v>49</v>
      </c>
      <c r="C7430" t="s">
        <v>2585</v>
      </c>
      <c r="D7430" t="s">
        <v>54</v>
      </c>
      <c r="E7430" s="103">
        <v>0.40409576468376146</v>
      </c>
      <c r="F7430" s="103">
        <v>680752</v>
      </c>
      <c r="G7430" s="103">
        <v>10</v>
      </c>
      <c r="H7430" t="s">
        <v>54</v>
      </c>
      <c r="I7430" s="103"/>
    </row>
    <row r="7431" spans="1:9" x14ac:dyDescent="0.3">
      <c r="A7431" t="s">
        <v>3091</v>
      </c>
      <c r="B7431" t="s">
        <v>50</v>
      </c>
      <c r="C7431" t="s">
        <v>2585</v>
      </c>
      <c r="D7431" t="s">
        <v>54</v>
      </c>
      <c r="E7431" s="103">
        <v>2614.3268032998803</v>
      </c>
      <c r="F7431" s="103">
        <v>680752</v>
      </c>
      <c r="G7431" s="103">
        <v>10</v>
      </c>
      <c r="H7431" t="s">
        <v>54</v>
      </c>
      <c r="I7431" s="103"/>
    </row>
    <row r="7432" spans="1:9" x14ac:dyDescent="0.3">
      <c r="A7432" t="s">
        <v>3092</v>
      </c>
      <c r="B7432" t="s">
        <v>51</v>
      </c>
      <c r="C7432" t="s">
        <v>2585</v>
      </c>
      <c r="D7432" t="s">
        <v>40</v>
      </c>
      <c r="E7432" s="103">
        <v>1.7419590861865442E-3</v>
      </c>
      <c r="F7432" s="103">
        <v>680752</v>
      </c>
      <c r="G7432" s="103">
        <v>10</v>
      </c>
      <c r="H7432" t="s">
        <v>1078</v>
      </c>
      <c r="I7432" s="103"/>
    </row>
    <row r="7433" spans="1:9" x14ac:dyDescent="0.3">
      <c r="A7433" t="s">
        <v>7218</v>
      </c>
      <c r="B7433" t="s">
        <v>51</v>
      </c>
      <c r="C7433" t="s">
        <v>2585</v>
      </c>
      <c r="D7433" t="s">
        <v>5064</v>
      </c>
      <c r="E7433" s="103">
        <v>1.8943592116070628E-3</v>
      </c>
      <c r="F7433" s="103">
        <v>680752</v>
      </c>
      <c r="G7433" s="103">
        <v>10</v>
      </c>
      <c r="H7433" t="s">
        <v>1078</v>
      </c>
      <c r="I7433" s="103"/>
    </row>
    <row r="7434" spans="1:9" x14ac:dyDescent="0.3">
      <c r="A7434" t="s">
        <v>7219</v>
      </c>
      <c r="B7434" t="s">
        <v>51</v>
      </c>
      <c r="C7434" t="s">
        <v>2585</v>
      </c>
      <c r="D7434" t="s">
        <v>5065</v>
      </c>
      <c r="E7434" s="103">
        <v>1.743245036426247E-3</v>
      </c>
      <c r="F7434" s="103">
        <v>680752</v>
      </c>
      <c r="G7434" s="103">
        <v>10</v>
      </c>
      <c r="H7434" t="s">
        <v>1078</v>
      </c>
      <c r="I7434" s="103"/>
    </row>
    <row r="7435" spans="1:9" x14ac:dyDescent="0.3">
      <c r="A7435" t="s">
        <v>7220</v>
      </c>
      <c r="B7435" t="s">
        <v>51</v>
      </c>
      <c r="C7435" t="s">
        <v>2585</v>
      </c>
      <c r="D7435" t="s">
        <v>5066</v>
      </c>
      <c r="E7435" s="103">
        <v>1.8422072228004942E-3</v>
      </c>
      <c r="F7435" s="103">
        <v>680752</v>
      </c>
      <c r="G7435" s="103">
        <v>10</v>
      </c>
      <c r="H7435" t="s">
        <v>1078</v>
      </c>
      <c r="I7435" s="103"/>
    </row>
    <row r="7436" spans="1:9" x14ac:dyDescent="0.3">
      <c r="A7436" t="s">
        <v>3093</v>
      </c>
      <c r="B7436" t="s">
        <v>51</v>
      </c>
      <c r="C7436" t="s">
        <v>2585</v>
      </c>
      <c r="D7436" t="s">
        <v>42</v>
      </c>
      <c r="E7436" s="103">
        <v>5.295886557833614E-3</v>
      </c>
      <c r="F7436" s="103">
        <v>680752</v>
      </c>
      <c r="G7436" s="103">
        <v>10</v>
      </c>
      <c r="H7436" t="s">
        <v>1078</v>
      </c>
      <c r="I7436" s="103"/>
    </row>
    <row r="7437" spans="1:9" x14ac:dyDescent="0.3">
      <c r="A7437" t="s">
        <v>3094</v>
      </c>
      <c r="B7437" t="s">
        <v>51</v>
      </c>
      <c r="C7437" t="s">
        <v>2585</v>
      </c>
      <c r="D7437" t="s">
        <v>1763</v>
      </c>
      <c r="E7437" s="103">
        <v>5.8137193311010704E-3</v>
      </c>
      <c r="F7437" s="103">
        <v>680752</v>
      </c>
      <c r="G7437" s="103">
        <v>10</v>
      </c>
      <c r="H7437" t="s">
        <v>1078</v>
      </c>
      <c r="I7437" s="103"/>
    </row>
    <row r="7438" spans="1:9" x14ac:dyDescent="0.3">
      <c r="A7438" t="s">
        <v>3095</v>
      </c>
      <c r="B7438" t="s">
        <v>51</v>
      </c>
      <c r="C7438" t="s">
        <v>2585</v>
      </c>
      <c r="D7438" t="s">
        <v>1764</v>
      </c>
      <c r="E7438" s="103">
        <v>3.736356234914215E-3</v>
      </c>
      <c r="F7438" s="103">
        <v>680752</v>
      </c>
      <c r="G7438" s="103">
        <v>10</v>
      </c>
      <c r="H7438" t="s">
        <v>1078</v>
      </c>
      <c r="I7438" s="103"/>
    </row>
    <row r="7439" spans="1:9" x14ac:dyDescent="0.3">
      <c r="A7439" t="s">
        <v>3096</v>
      </c>
      <c r="B7439" t="s">
        <v>51</v>
      </c>
      <c r="C7439" t="s">
        <v>2585</v>
      </c>
      <c r="D7439" t="s">
        <v>340</v>
      </c>
      <c r="E7439" s="103">
        <v>1.8291540837994163E-3</v>
      </c>
      <c r="F7439" s="103">
        <v>680752</v>
      </c>
      <c r="G7439" s="103">
        <v>10</v>
      </c>
      <c r="H7439" t="s">
        <v>1078</v>
      </c>
      <c r="I7439" s="103"/>
    </row>
    <row r="7440" spans="1:9" x14ac:dyDescent="0.3">
      <c r="A7440" t="s">
        <v>3097</v>
      </c>
      <c r="B7440" t="s">
        <v>51</v>
      </c>
      <c r="C7440" t="s">
        <v>2585</v>
      </c>
      <c r="D7440" t="s">
        <v>777</v>
      </c>
      <c r="E7440" s="103">
        <v>1.0260620155021176E-2</v>
      </c>
      <c r="F7440" s="103">
        <v>680752</v>
      </c>
      <c r="G7440" s="103">
        <v>10</v>
      </c>
      <c r="H7440" t="s">
        <v>1078</v>
      </c>
      <c r="I7440" s="103"/>
    </row>
    <row r="7441" spans="1:9" x14ac:dyDescent="0.3">
      <c r="A7441" t="s">
        <v>3098</v>
      </c>
      <c r="B7441" t="s">
        <v>51</v>
      </c>
      <c r="C7441" t="s">
        <v>2585</v>
      </c>
      <c r="D7441" t="s">
        <v>776</v>
      </c>
      <c r="E7441" s="103">
        <v>2.7519815613278074E-2</v>
      </c>
      <c r="F7441" s="103">
        <v>680752</v>
      </c>
      <c r="G7441" s="103">
        <v>10</v>
      </c>
      <c r="H7441" t="s">
        <v>1078</v>
      </c>
      <c r="I7441" s="103"/>
    </row>
    <row r="7442" spans="1:9" x14ac:dyDescent="0.3">
      <c r="A7442" t="s">
        <v>3073</v>
      </c>
      <c r="B7442" t="s">
        <v>47</v>
      </c>
      <c r="C7442" t="s">
        <v>2586</v>
      </c>
      <c r="D7442" t="s">
        <v>54</v>
      </c>
      <c r="E7442" s="103">
        <v>0</v>
      </c>
      <c r="F7442" s="103">
        <v>680752</v>
      </c>
      <c r="G7442" s="103">
        <v>10</v>
      </c>
      <c r="H7442" t="s">
        <v>54</v>
      </c>
      <c r="I7442" s="103"/>
    </row>
    <row r="7443" spans="1:9" x14ac:dyDescent="0.3">
      <c r="A7443" t="s">
        <v>3074</v>
      </c>
      <c r="B7443" t="s">
        <v>48</v>
      </c>
      <c r="C7443" t="s">
        <v>2586</v>
      </c>
      <c r="D7443" t="s">
        <v>54</v>
      </c>
      <c r="E7443" s="103">
        <v>0</v>
      </c>
      <c r="F7443" s="103">
        <v>680752</v>
      </c>
      <c r="G7443" s="103">
        <v>10</v>
      </c>
      <c r="H7443" t="s">
        <v>54</v>
      </c>
      <c r="I7443" s="103"/>
    </row>
    <row r="7444" spans="1:9" x14ac:dyDescent="0.3">
      <c r="A7444" t="s">
        <v>3075</v>
      </c>
      <c r="B7444" t="s">
        <v>49</v>
      </c>
      <c r="C7444" t="s">
        <v>2586</v>
      </c>
      <c r="D7444" t="s">
        <v>54</v>
      </c>
      <c r="E7444" s="103">
        <v>0</v>
      </c>
      <c r="F7444" s="103">
        <v>680752</v>
      </c>
      <c r="G7444" s="103">
        <v>10</v>
      </c>
      <c r="H7444" t="s">
        <v>54</v>
      </c>
      <c r="I7444" s="103"/>
    </row>
    <row r="7445" spans="1:9" x14ac:dyDescent="0.3">
      <c r="A7445" t="s">
        <v>3076</v>
      </c>
      <c r="B7445" t="s">
        <v>50</v>
      </c>
      <c r="C7445" t="s">
        <v>2586</v>
      </c>
      <c r="D7445" t="s">
        <v>54</v>
      </c>
      <c r="E7445" s="103">
        <v>0</v>
      </c>
      <c r="F7445" s="103">
        <v>680752</v>
      </c>
      <c r="G7445" s="103">
        <v>10</v>
      </c>
      <c r="H7445" t="s">
        <v>54</v>
      </c>
      <c r="I7445" s="103"/>
    </row>
    <row r="7446" spans="1:9" x14ac:dyDescent="0.3">
      <c r="A7446" t="s">
        <v>4278</v>
      </c>
      <c r="B7446" t="s">
        <v>47</v>
      </c>
      <c r="C7446" t="s">
        <v>3115</v>
      </c>
      <c r="D7446" t="s">
        <v>54</v>
      </c>
      <c r="E7446" s="103">
        <v>0</v>
      </c>
      <c r="F7446" s="103">
        <v>680752</v>
      </c>
      <c r="G7446" s="103">
        <v>10</v>
      </c>
      <c r="H7446" t="s">
        <v>54</v>
      </c>
      <c r="I7446" s="103"/>
    </row>
    <row r="7447" spans="1:9" x14ac:dyDescent="0.3">
      <c r="A7447" t="s">
        <v>4279</v>
      </c>
      <c r="B7447" t="s">
        <v>48</v>
      </c>
      <c r="C7447" t="s">
        <v>3115</v>
      </c>
      <c r="D7447" t="s">
        <v>54</v>
      </c>
      <c r="E7447" s="103">
        <v>0</v>
      </c>
      <c r="F7447" s="103">
        <v>680752</v>
      </c>
      <c r="G7447" s="103">
        <v>10</v>
      </c>
      <c r="H7447" t="s">
        <v>54</v>
      </c>
      <c r="I7447" s="103"/>
    </row>
    <row r="7448" spans="1:9" x14ac:dyDescent="0.3">
      <c r="A7448" t="s">
        <v>4280</v>
      </c>
      <c r="B7448" t="s">
        <v>49</v>
      </c>
      <c r="C7448" t="s">
        <v>3115</v>
      </c>
      <c r="D7448" t="s">
        <v>54</v>
      </c>
      <c r="E7448" s="103">
        <v>0</v>
      </c>
      <c r="F7448" s="103">
        <v>680752</v>
      </c>
      <c r="G7448" s="103">
        <v>10</v>
      </c>
      <c r="H7448" t="s">
        <v>54</v>
      </c>
      <c r="I7448" s="103"/>
    </row>
    <row r="7449" spans="1:9" x14ac:dyDescent="0.3">
      <c r="A7449" t="s">
        <v>4281</v>
      </c>
      <c r="B7449" t="s">
        <v>50</v>
      </c>
      <c r="C7449" t="s">
        <v>3115</v>
      </c>
      <c r="D7449" t="s">
        <v>54</v>
      </c>
      <c r="E7449" s="103">
        <v>0</v>
      </c>
      <c r="F7449" s="103">
        <v>680752</v>
      </c>
      <c r="G7449" s="103">
        <v>10</v>
      </c>
      <c r="H7449" t="s">
        <v>54</v>
      </c>
      <c r="I7449" s="103"/>
    </row>
    <row r="7450" spans="1:9" x14ac:dyDescent="0.3">
      <c r="A7450" t="s">
        <v>4282</v>
      </c>
      <c r="B7450" t="s">
        <v>47</v>
      </c>
      <c r="C7450" t="s">
        <v>3100</v>
      </c>
      <c r="D7450" t="s">
        <v>54</v>
      </c>
      <c r="E7450" s="103">
        <v>22338</v>
      </c>
      <c r="F7450" s="103">
        <v>680752</v>
      </c>
      <c r="G7450" s="103">
        <v>10</v>
      </c>
      <c r="H7450" t="s">
        <v>54</v>
      </c>
      <c r="I7450" s="103"/>
    </row>
    <row r="7451" spans="1:9" x14ac:dyDescent="0.3">
      <c r="A7451" t="s">
        <v>4283</v>
      </c>
      <c r="B7451" t="s">
        <v>48</v>
      </c>
      <c r="C7451" t="s">
        <v>3100</v>
      </c>
      <c r="D7451" t="s">
        <v>54</v>
      </c>
      <c r="E7451" s="103">
        <v>4255693165.65625</v>
      </c>
      <c r="F7451" s="103">
        <v>680752</v>
      </c>
      <c r="G7451" s="103">
        <v>10</v>
      </c>
      <c r="H7451" t="s">
        <v>54</v>
      </c>
      <c r="I7451" s="103"/>
    </row>
    <row r="7452" spans="1:9" x14ac:dyDescent="0.3">
      <c r="A7452" t="s">
        <v>4284</v>
      </c>
      <c r="B7452" t="s">
        <v>49</v>
      </c>
      <c r="C7452" t="s">
        <v>3100</v>
      </c>
      <c r="D7452" t="s">
        <v>54</v>
      </c>
      <c r="E7452" s="103">
        <v>3.2813711895080734E-2</v>
      </c>
      <c r="F7452" s="103">
        <v>680752</v>
      </c>
      <c r="G7452" s="103">
        <v>10</v>
      </c>
      <c r="H7452" t="s">
        <v>54</v>
      </c>
      <c r="I7452" s="103"/>
    </row>
    <row r="7453" spans="1:9" x14ac:dyDescent="0.3">
      <c r="A7453" t="s">
        <v>4285</v>
      </c>
      <c r="B7453" t="s">
        <v>50</v>
      </c>
      <c r="C7453" t="s">
        <v>3100</v>
      </c>
      <c r="D7453" t="s">
        <v>54</v>
      </c>
      <c r="E7453" s="103">
        <v>6251.4589243311075</v>
      </c>
      <c r="F7453" s="103">
        <v>680752</v>
      </c>
      <c r="G7453" s="103">
        <v>10</v>
      </c>
      <c r="H7453" t="s">
        <v>54</v>
      </c>
      <c r="I7453" s="103"/>
    </row>
    <row r="7454" spans="1:9" x14ac:dyDescent="0.3">
      <c r="A7454" t="s">
        <v>4286</v>
      </c>
      <c r="B7454" t="s">
        <v>51</v>
      </c>
      <c r="C7454" t="s">
        <v>3100</v>
      </c>
      <c r="D7454" t="s">
        <v>40</v>
      </c>
      <c r="E7454" s="103">
        <v>4.2697116156047488E-2</v>
      </c>
      <c r="F7454" s="103">
        <v>680752</v>
      </c>
      <c r="G7454" s="103">
        <v>10</v>
      </c>
      <c r="H7454" t="s">
        <v>1078</v>
      </c>
      <c r="I7454" s="103"/>
    </row>
    <row r="7455" spans="1:9" x14ac:dyDescent="0.3">
      <c r="A7455" t="s">
        <v>7224</v>
      </c>
      <c r="B7455" t="s">
        <v>51</v>
      </c>
      <c r="C7455" t="s">
        <v>3100</v>
      </c>
      <c r="D7455" t="s">
        <v>5064</v>
      </c>
      <c r="E7455" s="103">
        <v>7.7843917028678572E-2</v>
      </c>
      <c r="F7455" s="103">
        <v>680752</v>
      </c>
      <c r="G7455" s="103">
        <v>10</v>
      </c>
      <c r="H7455" t="s">
        <v>1078</v>
      </c>
      <c r="I7455" s="103"/>
    </row>
    <row r="7456" spans="1:9" x14ac:dyDescent="0.3">
      <c r="A7456" t="s">
        <v>7225</v>
      </c>
      <c r="B7456" t="s">
        <v>51</v>
      </c>
      <c r="C7456" t="s">
        <v>3100</v>
      </c>
      <c r="D7456" t="s">
        <v>5065</v>
      </c>
      <c r="E7456" s="103">
        <v>4.2860010589078304E-2</v>
      </c>
      <c r="F7456" s="103">
        <v>680752</v>
      </c>
      <c r="G7456" s="103">
        <v>10</v>
      </c>
      <c r="H7456" t="s">
        <v>1078</v>
      </c>
      <c r="I7456" s="103"/>
    </row>
    <row r="7457" spans="1:9" x14ac:dyDescent="0.3">
      <c r="A7457" t="s">
        <v>7226</v>
      </c>
      <c r="B7457" t="s">
        <v>51</v>
      </c>
      <c r="C7457" t="s">
        <v>3100</v>
      </c>
      <c r="D7457" t="s">
        <v>5066</v>
      </c>
      <c r="E7457" s="103">
        <v>4.4768793245316275E-2</v>
      </c>
      <c r="F7457" s="103">
        <v>680752</v>
      </c>
      <c r="G7457" s="103">
        <v>10</v>
      </c>
      <c r="H7457" t="s">
        <v>1078</v>
      </c>
      <c r="I7457" s="103"/>
    </row>
    <row r="7458" spans="1:9" x14ac:dyDescent="0.3">
      <c r="A7458" t="s">
        <v>4287</v>
      </c>
      <c r="B7458" t="s">
        <v>51</v>
      </c>
      <c r="C7458" t="s">
        <v>3100</v>
      </c>
      <c r="D7458" t="s">
        <v>42</v>
      </c>
      <c r="E7458" s="103">
        <v>1.5500186126373008</v>
      </c>
      <c r="F7458" s="103">
        <v>680752</v>
      </c>
      <c r="G7458" s="103">
        <v>10</v>
      </c>
      <c r="H7458" t="s">
        <v>1078</v>
      </c>
      <c r="I7458" s="103"/>
    </row>
    <row r="7459" spans="1:9" x14ac:dyDescent="0.3">
      <c r="A7459" t="s">
        <v>4288</v>
      </c>
      <c r="B7459" t="s">
        <v>51</v>
      </c>
      <c r="C7459" t="s">
        <v>3100</v>
      </c>
      <c r="D7459" t="s">
        <v>1763</v>
      </c>
      <c r="E7459" s="103">
        <v>1.5517799182917049</v>
      </c>
      <c r="F7459" s="103">
        <v>680752</v>
      </c>
      <c r="G7459" s="103">
        <v>10</v>
      </c>
      <c r="H7459" t="s">
        <v>1078</v>
      </c>
      <c r="I7459" s="103"/>
    </row>
    <row r="7460" spans="1:9" x14ac:dyDescent="0.3">
      <c r="A7460" t="s">
        <v>4289</v>
      </c>
      <c r="B7460" t="s">
        <v>51</v>
      </c>
      <c r="C7460" t="s">
        <v>3100</v>
      </c>
      <c r="D7460" t="s">
        <v>1764</v>
      </c>
      <c r="E7460" s="103">
        <v>5.5441696094926093E-2</v>
      </c>
      <c r="F7460" s="103">
        <v>680752</v>
      </c>
      <c r="G7460" s="103">
        <v>10</v>
      </c>
      <c r="H7460" t="s">
        <v>1078</v>
      </c>
      <c r="I7460" s="103"/>
    </row>
    <row r="7461" spans="1:9" x14ac:dyDescent="0.3">
      <c r="A7461" t="s">
        <v>4290</v>
      </c>
      <c r="B7461" t="s">
        <v>51</v>
      </c>
      <c r="C7461" t="s">
        <v>3100</v>
      </c>
      <c r="D7461" t="s">
        <v>340</v>
      </c>
      <c r="E7461" s="103">
        <v>4.4488155713498755E-2</v>
      </c>
      <c r="F7461" s="103">
        <v>680752</v>
      </c>
      <c r="G7461" s="103">
        <v>10</v>
      </c>
      <c r="H7461" t="s">
        <v>1078</v>
      </c>
      <c r="I7461" s="103"/>
    </row>
    <row r="7462" spans="1:9" x14ac:dyDescent="0.3">
      <c r="A7462" t="s">
        <v>4291</v>
      </c>
      <c r="B7462" t="s">
        <v>51</v>
      </c>
      <c r="C7462" t="s">
        <v>3100</v>
      </c>
      <c r="D7462" t="s">
        <v>777</v>
      </c>
      <c r="E7462" s="103">
        <v>0.337844314620034</v>
      </c>
      <c r="F7462" s="103">
        <v>680752</v>
      </c>
      <c r="G7462" s="103">
        <v>10</v>
      </c>
      <c r="H7462" t="s">
        <v>1078</v>
      </c>
      <c r="I7462" s="103"/>
    </row>
    <row r="7463" spans="1:9" x14ac:dyDescent="0.3">
      <c r="A7463" t="s">
        <v>4292</v>
      </c>
      <c r="B7463" t="s">
        <v>51</v>
      </c>
      <c r="C7463" t="s">
        <v>3100</v>
      </c>
      <c r="D7463" t="s">
        <v>776</v>
      </c>
      <c r="E7463" s="103">
        <v>0.83251280279053896</v>
      </c>
      <c r="F7463" s="103">
        <v>680752</v>
      </c>
      <c r="G7463" s="103">
        <v>10</v>
      </c>
      <c r="H7463" t="s">
        <v>1078</v>
      </c>
      <c r="I7463" s="103"/>
    </row>
    <row r="7464" spans="1:9" x14ac:dyDescent="0.3">
      <c r="A7464" t="s">
        <v>1581</v>
      </c>
      <c r="B7464" t="s">
        <v>51</v>
      </c>
      <c r="C7464" t="s">
        <v>35</v>
      </c>
      <c r="D7464" t="s">
        <v>40</v>
      </c>
      <c r="E7464" s="103">
        <v>2.2918188384985286E-2</v>
      </c>
      <c r="F7464" s="103">
        <v>680752</v>
      </c>
      <c r="G7464" s="103">
        <v>10</v>
      </c>
      <c r="H7464" t="s">
        <v>1078</v>
      </c>
      <c r="I7464" s="103"/>
    </row>
    <row r="7465" spans="1:9" x14ac:dyDescent="0.3">
      <c r="A7465" t="s">
        <v>7221</v>
      </c>
      <c r="B7465" t="s">
        <v>51</v>
      </c>
      <c r="C7465" t="s">
        <v>35</v>
      </c>
      <c r="D7465" t="s">
        <v>5064</v>
      </c>
      <c r="E7465" s="103">
        <v>0.21897871957623549</v>
      </c>
      <c r="F7465" s="103">
        <v>680752</v>
      </c>
      <c r="G7465" s="103">
        <v>10</v>
      </c>
      <c r="H7465" t="s">
        <v>1078</v>
      </c>
      <c r="I7465" s="103"/>
    </row>
    <row r="7466" spans="1:9" x14ac:dyDescent="0.3">
      <c r="A7466" t="s">
        <v>7222</v>
      </c>
      <c r="B7466" t="s">
        <v>51</v>
      </c>
      <c r="C7466" t="s">
        <v>35</v>
      </c>
      <c r="D7466" t="s">
        <v>5065</v>
      </c>
      <c r="E7466" s="103">
        <v>2.3773402943613887E-2</v>
      </c>
      <c r="F7466" s="103">
        <v>680752</v>
      </c>
      <c r="G7466" s="103">
        <v>10</v>
      </c>
      <c r="H7466" t="s">
        <v>1078</v>
      </c>
      <c r="I7466" s="103"/>
    </row>
    <row r="7467" spans="1:9" x14ac:dyDescent="0.3">
      <c r="A7467" t="s">
        <v>7223</v>
      </c>
      <c r="B7467" t="s">
        <v>51</v>
      </c>
      <c r="C7467" t="s">
        <v>35</v>
      </c>
      <c r="D7467" t="s">
        <v>5066</v>
      </c>
      <c r="E7467" s="103">
        <v>2.4379251077105348E-2</v>
      </c>
      <c r="F7467" s="103">
        <v>680752</v>
      </c>
      <c r="G7467" s="103">
        <v>10</v>
      </c>
      <c r="H7467" t="s">
        <v>1078</v>
      </c>
      <c r="I7467" s="103"/>
    </row>
    <row r="7468" spans="1:9" x14ac:dyDescent="0.3">
      <c r="A7468" t="s">
        <v>1582</v>
      </c>
      <c r="B7468" t="s">
        <v>51</v>
      </c>
      <c r="C7468" t="s">
        <v>35</v>
      </c>
      <c r="D7468" t="s">
        <v>42</v>
      </c>
      <c r="E7468" s="103">
        <v>5.1615904746955072</v>
      </c>
      <c r="F7468" s="103">
        <v>680752</v>
      </c>
      <c r="G7468" s="103">
        <v>10</v>
      </c>
      <c r="H7468" t="s">
        <v>1078</v>
      </c>
      <c r="I7468" s="103"/>
    </row>
    <row r="7469" spans="1:9" x14ac:dyDescent="0.3">
      <c r="A7469" t="s">
        <v>2567</v>
      </c>
      <c r="B7469" t="s">
        <v>51</v>
      </c>
      <c r="C7469" t="s">
        <v>35</v>
      </c>
      <c r="D7469" t="s">
        <v>1763</v>
      </c>
      <c r="E7469" s="103">
        <v>4.5494399788335977</v>
      </c>
      <c r="F7469" s="103">
        <v>680752</v>
      </c>
      <c r="G7469" s="103">
        <v>10</v>
      </c>
      <c r="H7469" t="s">
        <v>1078</v>
      </c>
      <c r="I7469" s="103"/>
    </row>
    <row r="7470" spans="1:9" x14ac:dyDescent="0.3">
      <c r="A7470" t="s">
        <v>2568</v>
      </c>
      <c r="B7470" t="s">
        <v>51</v>
      </c>
      <c r="C7470" t="s">
        <v>35</v>
      </c>
      <c r="D7470" t="s">
        <v>1764</v>
      </c>
      <c r="E7470" s="103">
        <v>0.6301050506369853</v>
      </c>
      <c r="F7470" s="103">
        <v>680752</v>
      </c>
      <c r="G7470" s="103">
        <v>10</v>
      </c>
      <c r="H7470" t="s">
        <v>1078</v>
      </c>
      <c r="I7470" s="103"/>
    </row>
    <row r="7471" spans="1:9" x14ac:dyDescent="0.3">
      <c r="A7471" t="s">
        <v>1583</v>
      </c>
      <c r="B7471" t="s">
        <v>51</v>
      </c>
      <c r="C7471" t="s">
        <v>35</v>
      </c>
      <c r="D7471" t="s">
        <v>340</v>
      </c>
      <c r="E7471" s="103">
        <v>2.3490846636284302E-2</v>
      </c>
      <c r="F7471" s="103">
        <v>680752</v>
      </c>
      <c r="G7471" s="103">
        <v>10</v>
      </c>
      <c r="H7471" t="s">
        <v>1078</v>
      </c>
      <c r="I7471" s="103"/>
    </row>
    <row r="7472" spans="1:9" x14ac:dyDescent="0.3">
      <c r="A7472" t="s">
        <v>1584</v>
      </c>
      <c r="B7472" t="s">
        <v>51</v>
      </c>
      <c r="C7472" t="s">
        <v>35</v>
      </c>
      <c r="D7472" t="s">
        <v>777</v>
      </c>
      <c r="E7472" s="103">
        <v>0.63373854207248115</v>
      </c>
      <c r="F7472" s="103">
        <v>680752</v>
      </c>
      <c r="G7472" s="103">
        <v>10</v>
      </c>
      <c r="H7472" t="s">
        <v>1078</v>
      </c>
      <c r="I7472" s="103"/>
    </row>
    <row r="7473" spans="1:9" x14ac:dyDescent="0.3">
      <c r="A7473" t="s">
        <v>1585</v>
      </c>
      <c r="B7473" t="s">
        <v>51</v>
      </c>
      <c r="C7473" t="s">
        <v>35</v>
      </c>
      <c r="D7473" t="s">
        <v>776</v>
      </c>
      <c r="E7473" s="103">
        <v>1.6403106179047557</v>
      </c>
      <c r="F7473" s="103">
        <v>680752</v>
      </c>
      <c r="G7473" s="103">
        <v>10</v>
      </c>
      <c r="H7473" t="s">
        <v>1078</v>
      </c>
      <c r="I7473" s="103"/>
    </row>
    <row r="7474" spans="1:9" x14ac:dyDescent="0.3">
      <c r="A7474" t="s">
        <v>318</v>
      </c>
      <c r="B7474" t="s">
        <v>47</v>
      </c>
      <c r="C7474" t="s">
        <v>58</v>
      </c>
      <c r="D7474" t="s">
        <v>54</v>
      </c>
      <c r="E7474" s="103">
        <v>90332</v>
      </c>
      <c r="F7474" s="103">
        <v>680752</v>
      </c>
      <c r="G7474" s="103">
        <v>10</v>
      </c>
      <c r="H7474" t="s">
        <v>54</v>
      </c>
      <c r="I7474" s="103"/>
    </row>
    <row r="7475" spans="1:9" x14ac:dyDescent="0.3">
      <c r="A7475" t="s">
        <v>319</v>
      </c>
      <c r="B7475" t="s">
        <v>48</v>
      </c>
      <c r="C7475" t="s">
        <v>58</v>
      </c>
      <c r="D7475" t="s">
        <v>54</v>
      </c>
      <c r="E7475" s="103">
        <v>549181165675</v>
      </c>
      <c r="F7475" s="103">
        <v>680752</v>
      </c>
      <c r="G7475" s="103">
        <v>10</v>
      </c>
      <c r="H7475" t="s">
        <v>54</v>
      </c>
      <c r="I7475" s="103"/>
    </row>
    <row r="7476" spans="1:9" x14ac:dyDescent="0.3">
      <c r="A7476" t="s">
        <v>320</v>
      </c>
      <c r="B7476" t="s">
        <v>49</v>
      </c>
      <c r="C7476" t="s">
        <v>58</v>
      </c>
      <c r="D7476" t="s">
        <v>54</v>
      </c>
      <c r="E7476" s="103">
        <v>0.13269443203986181</v>
      </c>
      <c r="F7476" s="103">
        <v>680752</v>
      </c>
      <c r="G7476" s="103">
        <v>10</v>
      </c>
      <c r="H7476" t="s">
        <v>54</v>
      </c>
      <c r="I7476" s="103"/>
    </row>
    <row r="7477" spans="1:9" x14ac:dyDescent="0.3">
      <c r="A7477" t="s">
        <v>321</v>
      </c>
      <c r="B7477" t="s">
        <v>50</v>
      </c>
      <c r="C7477" t="s">
        <v>58</v>
      </c>
      <c r="D7477" t="s">
        <v>54</v>
      </c>
      <c r="E7477" s="103">
        <v>806727.21589506895</v>
      </c>
      <c r="F7477" s="103">
        <v>680752</v>
      </c>
      <c r="G7477" s="103">
        <v>10</v>
      </c>
      <c r="H7477" t="s">
        <v>54</v>
      </c>
      <c r="I7477" s="103"/>
    </row>
    <row r="7478" spans="1:9" x14ac:dyDescent="0.3">
      <c r="A7478" t="s">
        <v>4293</v>
      </c>
      <c r="B7478" t="s">
        <v>47</v>
      </c>
      <c r="C7478" t="s">
        <v>3102</v>
      </c>
      <c r="D7478" t="s">
        <v>54</v>
      </c>
      <c r="E7478" s="103">
        <v>120577</v>
      </c>
      <c r="F7478" s="103">
        <v>680752</v>
      </c>
      <c r="G7478" s="103">
        <v>10</v>
      </c>
      <c r="H7478" t="s">
        <v>54</v>
      </c>
      <c r="I7478" s="103"/>
    </row>
    <row r="7479" spans="1:9" x14ac:dyDescent="0.3">
      <c r="A7479" t="s">
        <v>4294</v>
      </c>
      <c r="B7479" t="s">
        <v>48</v>
      </c>
      <c r="C7479" t="s">
        <v>3102</v>
      </c>
      <c r="D7479" t="s">
        <v>54</v>
      </c>
      <c r="E7479" s="103">
        <v>26005800633.625</v>
      </c>
      <c r="F7479" s="103">
        <v>680752</v>
      </c>
      <c r="G7479" s="103">
        <v>10</v>
      </c>
      <c r="H7479" t="s">
        <v>54</v>
      </c>
      <c r="I7479" s="103"/>
    </row>
    <row r="7480" spans="1:9" x14ac:dyDescent="0.3">
      <c r="A7480" t="s">
        <v>4295</v>
      </c>
      <c r="B7480" t="s">
        <v>49</v>
      </c>
      <c r="C7480" t="s">
        <v>3102</v>
      </c>
      <c r="D7480" t="s">
        <v>54</v>
      </c>
      <c r="E7480" s="103">
        <v>0.1771232401814464</v>
      </c>
      <c r="F7480" s="103">
        <v>680752</v>
      </c>
      <c r="G7480" s="103">
        <v>10</v>
      </c>
      <c r="H7480" t="s">
        <v>54</v>
      </c>
      <c r="I7480" s="103"/>
    </row>
    <row r="7481" spans="1:9" x14ac:dyDescent="0.3">
      <c r="A7481" t="s">
        <v>4296</v>
      </c>
      <c r="B7481" t="s">
        <v>50</v>
      </c>
      <c r="C7481" t="s">
        <v>3102</v>
      </c>
      <c r="D7481" t="s">
        <v>54</v>
      </c>
      <c r="E7481" s="103">
        <v>38201.578010237208</v>
      </c>
      <c r="F7481" s="103">
        <v>680752</v>
      </c>
      <c r="G7481" s="103">
        <v>10</v>
      </c>
      <c r="H7481" t="s">
        <v>54</v>
      </c>
      <c r="I7481" s="103"/>
    </row>
    <row r="7482" spans="1:9" x14ac:dyDescent="0.3">
      <c r="A7482" t="s">
        <v>4297</v>
      </c>
      <c r="B7482" t="s">
        <v>51</v>
      </c>
      <c r="C7482" t="s">
        <v>3102</v>
      </c>
      <c r="D7482" t="s">
        <v>40</v>
      </c>
      <c r="E7482" s="103">
        <v>5.6398155106451617E-2</v>
      </c>
      <c r="F7482" s="103">
        <v>680752</v>
      </c>
      <c r="G7482" s="103">
        <v>10</v>
      </c>
      <c r="H7482" t="s">
        <v>1078</v>
      </c>
      <c r="I7482" s="103"/>
    </row>
    <row r="7483" spans="1:9" x14ac:dyDescent="0.3">
      <c r="A7483" t="s">
        <v>7227</v>
      </c>
      <c r="B7483" t="s">
        <v>51</v>
      </c>
      <c r="C7483" t="s">
        <v>3102</v>
      </c>
      <c r="D7483" t="s">
        <v>5064</v>
      </c>
      <c r="E7483" s="103">
        <v>0.10188778402916095</v>
      </c>
      <c r="F7483" s="103">
        <v>680752</v>
      </c>
      <c r="G7483" s="103">
        <v>10</v>
      </c>
      <c r="H7483" t="s">
        <v>1078</v>
      </c>
      <c r="I7483" s="103"/>
    </row>
    <row r="7484" spans="1:9" x14ac:dyDescent="0.3">
      <c r="A7484" t="s">
        <v>7228</v>
      </c>
      <c r="B7484" t="s">
        <v>51</v>
      </c>
      <c r="C7484" t="s">
        <v>3102</v>
      </c>
      <c r="D7484" t="s">
        <v>5065</v>
      </c>
      <c r="E7484" s="103">
        <v>5.6454383991199994E-2</v>
      </c>
      <c r="F7484" s="103">
        <v>680752</v>
      </c>
      <c r="G7484" s="103">
        <v>10</v>
      </c>
      <c r="H7484" t="s">
        <v>1078</v>
      </c>
      <c r="I7484" s="103"/>
    </row>
    <row r="7485" spans="1:9" x14ac:dyDescent="0.3">
      <c r="A7485" t="s">
        <v>7229</v>
      </c>
      <c r="B7485" t="s">
        <v>51</v>
      </c>
      <c r="C7485" t="s">
        <v>3102</v>
      </c>
      <c r="D7485" t="s">
        <v>5066</v>
      </c>
      <c r="E7485" s="103">
        <v>5.9023549668357052E-2</v>
      </c>
      <c r="F7485" s="103">
        <v>680752</v>
      </c>
      <c r="G7485" s="103">
        <v>10</v>
      </c>
      <c r="H7485" t="s">
        <v>1078</v>
      </c>
      <c r="I7485" s="103"/>
    </row>
    <row r="7486" spans="1:9" x14ac:dyDescent="0.3">
      <c r="A7486" t="s">
        <v>4298</v>
      </c>
      <c r="B7486" t="s">
        <v>51</v>
      </c>
      <c r="C7486" t="s">
        <v>3102</v>
      </c>
      <c r="D7486" t="s">
        <v>42</v>
      </c>
      <c r="E7486" s="103">
        <v>0.85379556470793172</v>
      </c>
      <c r="F7486" s="103">
        <v>680752</v>
      </c>
      <c r="G7486" s="103">
        <v>10</v>
      </c>
      <c r="H7486" t="s">
        <v>1078</v>
      </c>
      <c r="I7486" s="103"/>
    </row>
    <row r="7487" spans="1:9" x14ac:dyDescent="0.3">
      <c r="A7487" t="s">
        <v>4299</v>
      </c>
      <c r="B7487" t="s">
        <v>51</v>
      </c>
      <c r="C7487" t="s">
        <v>3102</v>
      </c>
      <c r="D7487" t="s">
        <v>1763</v>
      </c>
      <c r="E7487" s="103">
        <v>0.72835037124628832</v>
      </c>
      <c r="F7487" s="103">
        <v>680752</v>
      </c>
      <c r="G7487" s="103">
        <v>10</v>
      </c>
      <c r="H7487" t="s">
        <v>1078</v>
      </c>
      <c r="I7487" s="103"/>
    </row>
    <row r="7488" spans="1:9" x14ac:dyDescent="0.3">
      <c r="A7488" t="s">
        <v>4300</v>
      </c>
      <c r="B7488" t="s">
        <v>51</v>
      </c>
      <c r="C7488" t="s">
        <v>3102</v>
      </c>
      <c r="D7488" t="s">
        <v>1764</v>
      </c>
      <c r="E7488" s="103">
        <v>6.4689418983935681E-2</v>
      </c>
      <c r="F7488" s="103">
        <v>680752</v>
      </c>
      <c r="G7488" s="103">
        <v>10</v>
      </c>
      <c r="H7488" t="s">
        <v>1078</v>
      </c>
      <c r="I7488" s="103"/>
    </row>
    <row r="7489" spans="1:9" x14ac:dyDescent="0.3">
      <c r="A7489" t="s">
        <v>4301</v>
      </c>
      <c r="B7489" t="s">
        <v>51</v>
      </c>
      <c r="C7489" t="s">
        <v>3102</v>
      </c>
      <c r="D7489" t="s">
        <v>340</v>
      </c>
      <c r="E7489" s="103">
        <v>5.8672185741697559E-2</v>
      </c>
      <c r="F7489" s="103">
        <v>680752</v>
      </c>
      <c r="G7489" s="103">
        <v>10</v>
      </c>
      <c r="H7489" t="s">
        <v>1078</v>
      </c>
      <c r="I7489" s="103"/>
    </row>
    <row r="7490" spans="1:9" x14ac:dyDescent="0.3">
      <c r="A7490" t="s">
        <v>4302</v>
      </c>
      <c r="B7490" t="s">
        <v>51</v>
      </c>
      <c r="C7490" t="s">
        <v>3102</v>
      </c>
      <c r="D7490" t="s">
        <v>777</v>
      </c>
      <c r="E7490" s="103">
        <v>0.37234439356033533</v>
      </c>
      <c r="F7490" s="103">
        <v>680752</v>
      </c>
      <c r="G7490" s="103">
        <v>10</v>
      </c>
      <c r="H7490" t="s">
        <v>1078</v>
      </c>
      <c r="I7490" s="103"/>
    </row>
    <row r="7491" spans="1:9" x14ac:dyDescent="0.3">
      <c r="A7491" t="s">
        <v>4303</v>
      </c>
      <c r="B7491" t="s">
        <v>51</v>
      </c>
      <c r="C7491" t="s">
        <v>3102</v>
      </c>
      <c r="D7491" t="s">
        <v>776</v>
      </c>
      <c r="E7491" s="103">
        <v>0.93620245346055975</v>
      </c>
      <c r="F7491" s="103">
        <v>680752</v>
      </c>
      <c r="G7491" s="103">
        <v>10</v>
      </c>
      <c r="H7491" t="s">
        <v>1078</v>
      </c>
      <c r="I7491" s="103"/>
    </row>
    <row r="7492" spans="1:9" x14ac:dyDescent="0.3">
      <c r="A7492" t="s">
        <v>4304</v>
      </c>
      <c r="B7492" t="s">
        <v>47</v>
      </c>
      <c r="C7492" t="s">
        <v>3104</v>
      </c>
      <c r="D7492" t="s">
        <v>54</v>
      </c>
      <c r="E7492" s="103">
        <v>53267</v>
      </c>
      <c r="F7492" s="103">
        <v>680752</v>
      </c>
      <c r="G7492" s="103">
        <v>10</v>
      </c>
      <c r="H7492" t="s">
        <v>54</v>
      </c>
      <c r="I7492" s="103"/>
    </row>
    <row r="7493" spans="1:9" x14ac:dyDescent="0.3">
      <c r="A7493" t="s">
        <v>4305</v>
      </c>
      <c r="B7493" t="s">
        <v>48</v>
      </c>
      <c r="C7493" t="s">
        <v>3104</v>
      </c>
      <c r="D7493" t="s">
        <v>54</v>
      </c>
      <c r="E7493" s="103">
        <v>19658609058.9375</v>
      </c>
      <c r="F7493" s="103">
        <v>680752</v>
      </c>
      <c r="G7493" s="103">
        <v>10</v>
      </c>
      <c r="H7493" t="s">
        <v>54</v>
      </c>
      <c r="I7493" s="103"/>
    </row>
    <row r="7494" spans="1:9" x14ac:dyDescent="0.3">
      <c r="A7494" t="s">
        <v>4306</v>
      </c>
      <c r="B7494" t="s">
        <v>49</v>
      </c>
      <c r="C7494" t="s">
        <v>3104</v>
      </c>
      <c r="D7494" t="s">
        <v>54</v>
      </c>
      <c r="E7494" s="103">
        <v>7.8247291230874094E-2</v>
      </c>
      <c r="F7494" s="103">
        <v>680752</v>
      </c>
      <c r="G7494" s="103">
        <v>10</v>
      </c>
      <c r="H7494" t="s">
        <v>54</v>
      </c>
      <c r="I7494" s="103"/>
    </row>
    <row r="7495" spans="1:9" x14ac:dyDescent="0.3">
      <c r="A7495" t="s">
        <v>4307</v>
      </c>
      <c r="B7495" t="s">
        <v>50</v>
      </c>
      <c r="C7495" t="s">
        <v>3104</v>
      </c>
      <c r="D7495" t="s">
        <v>54</v>
      </c>
      <c r="E7495" s="103">
        <v>28877.783772853403</v>
      </c>
      <c r="F7495" s="103">
        <v>680752</v>
      </c>
      <c r="G7495" s="103">
        <v>10</v>
      </c>
      <c r="H7495" t="s">
        <v>54</v>
      </c>
      <c r="I7495" s="103"/>
    </row>
    <row r="7496" spans="1:9" x14ac:dyDescent="0.3">
      <c r="A7496" t="s">
        <v>4308</v>
      </c>
      <c r="B7496" t="s">
        <v>51</v>
      </c>
      <c r="C7496" t="s">
        <v>3104</v>
      </c>
      <c r="D7496" t="s">
        <v>40</v>
      </c>
      <c r="E7496" s="103">
        <v>9.0428556105713542E-2</v>
      </c>
      <c r="F7496" s="103">
        <v>680752</v>
      </c>
      <c r="G7496" s="103">
        <v>10</v>
      </c>
      <c r="H7496" t="s">
        <v>1078</v>
      </c>
      <c r="I7496" s="103"/>
    </row>
    <row r="7497" spans="1:9" x14ac:dyDescent="0.3">
      <c r="A7497" t="s">
        <v>7230</v>
      </c>
      <c r="B7497" t="s">
        <v>51</v>
      </c>
      <c r="C7497" t="s">
        <v>3104</v>
      </c>
      <c r="D7497" t="s">
        <v>5064</v>
      </c>
      <c r="E7497" s="103">
        <v>0.15288897952395994</v>
      </c>
      <c r="F7497" s="103">
        <v>680752</v>
      </c>
      <c r="G7497" s="103">
        <v>10</v>
      </c>
      <c r="H7497" t="s">
        <v>1078</v>
      </c>
      <c r="I7497" s="103"/>
    </row>
    <row r="7498" spans="1:9" x14ac:dyDescent="0.3">
      <c r="A7498" t="s">
        <v>7231</v>
      </c>
      <c r="B7498" t="s">
        <v>51</v>
      </c>
      <c r="C7498" t="s">
        <v>3104</v>
      </c>
      <c r="D7498" t="s">
        <v>5065</v>
      </c>
      <c r="E7498" s="103">
        <v>9.0627500096448113E-2</v>
      </c>
      <c r="F7498" s="103">
        <v>680752</v>
      </c>
      <c r="G7498" s="103">
        <v>10</v>
      </c>
      <c r="H7498" t="s">
        <v>1078</v>
      </c>
      <c r="I7498" s="103"/>
    </row>
    <row r="7499" spans="1:9" x14ac:dyDescent="0.3">
      <c r="A7499" t="s">
        <v>7232</v>
      </c>
      <c r="B7499" t="s">
        <v>51</v>
      </c>
      <c r="C7499" t="s">
        <v>3104</v>
      </c>
      <c r="D7499" t="s">
        <v>5066</v>
      </c>
      <c r="E7499" s="103">
        <v>9.441003125443298E-2</v>
      </c>
      <c r="F7499" s="103">
        <v>680752</v>
      </c>
      <c r="G7499" s="103">
        <v>10</v>
      </c>
      <c r="H7499" t="s">
        <v>1078</v>
      </c>
      <c r="I7499" s="103"/>
    </row>
    <row r="7500" spans="1:9" x14ac:dyDescent="0.3">
      <c r="A7500" t="s">
        <v>4309</v>
      </c>
      <c r="B7500" t="s">
        <v>51</v>
      </c>
      <c r="C7500" t="s">
        <v>3104</v>
      </c>
      <c r="D7500" t="s">
        <v>42</v>
      </c>
      <c r="E7500" s="103">
        <v>0.15166351498196334</v>
      </c>
      <c r="F7500" s="103">
        <v>680752</v>
      </c>
      <c r="G7500" s="103">
        <v>10</v>
      </c>
      <c r="H7500" t="s">
        <v>1078</v>
      </c>
      <c r="I7500" s="103"/>
    </row>
    <row r="7501" spans="1:9" x14ac:dyDescent="0.3">
      <c r="A7501" t="s">
        <v>4310</v>
      </c>
      <c r="B7501" t="s">
        <v>51</v>
      </c>
      <c r="C7501" t="s">
        <v>3104</v>
      </c>
      <c r="D7501" t="s">
        <v>1763</v>
      </c>
      <c r="E7501" s="103">
        <v>0.15529651751050591</v>
      </c>
      <c r="F7501" s="103">
        <v>680752</v>
      </c>
      <c r="G7501" s="103">
        <v>10</v>
      </c>
      <c r="H7501" t="s">
        <v>1078</v>
      </c>
      <c r="I7501" s="103"/>
    </row>
    <row r="7502" spans="1:9" x14ac:dyDescent="0.3">
      <c r="A7502" t="s">
        <v>4311</v>
      </c>
      <c r="B7502" t="s">
        <v>51</v>
      </c>
      <c r="C7502" t="s">
        <v>3104</v>
      </c>
      <c r="D7502" t="s">
        <v>1764</v>
      </c>
      <c r="E7502" s="103">
        <v>9.1046527088175969E-2</v>
      </c>
      <c r="F7502" s="103">
        <v>680752</v>
      </c>
      <c r="G7502" s="103">
        <v>10</v>
      </c>
      <c r="H7502" t="s">
        <v>1078</v>
      </c>
      <c r="I7502" s="103"/>
    </row>
    <row r="7503" spans="1:9" x14ac:dyDescent="0.3">
      <c r="A7503" t="s">
        <v>4312</v>
      </c>
      <c r="B7503" t="s">
        <v>51</v>
      </c>
      <c r="C7503" t="s">
        <v>3104</v>
      </c>
      <c r="D7503" t="s">
        <v>340</v>
      </c>
      <c r="E7503" s="103">
        <v>9.290019137669378E-2</v>
      </c>
      <c r="F7503" s="103">
        <v>680752</v>
      </c>
      <c r="G7503" s="103">
        <v>10</v>
      </c>
      <c r="H7503" t="s">
        <v>1078</v>
      </c>
      <c r="I7503" s="103"/>
    </row>
    <row r="7504" spans="1:9" x14ac:dyDescent="0.3">
      <c r="A7504" t="s">
        <v>4313</v>
      </c>
      <c r="B7504" t="s">
        <v>51</v>
      </c>
      <c r="C7504" t="s">
        <v>3104</v>
      </c>
      <c r="D7504" t="s">
        <v>777</v>
      </c>
      <c r="E7504" s="103">
        <v>0.62413627026991603</v>
      </c>
      <c r="F7504" s="103">
        <v>680752</v>
      </c>
      <c r="G7504" s="103">
        <v>10</v>
      </c>
      <c r="H7504" t="s">
        <v>1078</v>
      </c>
      <c r="I7504" s="103"/>
    </row>
    <row r="7505" spans="1:9" x14ac:dyDescent="0.3">
      <c r="A7505" t="s">
        <v>4314</v>
      </c>
      <c r="B7505" t="s">
        <v>51</v>
      </c>
      <c r="C7505" t="s">
        <v>3104</v>
      </c>
      <c r="D7505" t="s">
        <v>776</v>
      </c>
      <c r="E7505" s="103">
        <v>1.5939281381004182</v>
      </c>
      <c r="F7505" s="103">
        <v>680752</v>
      </c>
      <c r="G7505" s="103">
        <v>10</v>
      </c>
      <c r="H7505" t="s">
        <v>1078</v>
      </c>
      <c r="I7505" s="103"/>
    </row>
    <row r="7506" spans="1:9" x14ac:dyDescent="0.3">
      <c r="A7506" t="s">
        <v>4315</v>
      </c>
      <c r="B7506" t="s">
        <v>47</v>
      </c>
      <c r="C7506" t="s">
        <v>3106</v>
      </c>
      <c r="D7506" t="s">
        <v>54</v>
      </c>
      <c r="E7506" s="103">
        <v>63756</v>
      </c>
      <c r="F7506" s="103">
        <v>680752</v>
      </c>
      <c r="G7506" s="103">
        <v>10</v>
      </c>
      <c r="H7506" t="s">
        <v>54</v>
      </c>
      <c r="I7506" s="103"/>
    </row>
    <row r="7507" spans="1:9" x14ac:dyDescent="0.3">
      <c r="A7507" t="s">
        <v>4316</v>
      </c>
      <c r="B7507" t="s">
        <v>48</v>
      </c>
      <c r="C7507" t="s">
        <v>3106</v>
      </c>
      <c r="D7507" t="s">
        <v>54</v>
      </c>
      <c r="E7507" s="103">
        <v>112421950589.0625</v>
      </c>
      <c r="F7507" s="103">
        <v>680752</v>
      </c>
      <c r="G7507" s="103">
        <v>10</v>
      </c>
      <c r="H7507" t="s">
        <v>54</v>
      </c>
      <c r="I7507" s="103"/>
    </row>
    <row r="7508" spans="1:9" x14ac:dyDescent="0.3">
      <c r="A7508" t="s">
        <v>4317</v>
      </c>
      <c r="B7508" t="s">
        <v>49</v>
      </c>
      <c r="C7508" t="s">
        <v>3106</v>
      </c>
      <c r="D7508" t="s">
        <v>54</v>
      </c>
      <c r="E7508" s="103">
        <v>9.3655251839142598E-2</v>
      </c>
      <c r="F7508" s="103">
        <v>680752</v>
      </c>
      <c r="G7508" s="103">
        <v>10</v>
      </c>
      <c r="H7508" t="s">
        <v>54</v>
      </c>
      <c r="I7508" s="103"/>
    </row>
    <row r="7509" spans="1:9" x14ac:dyDescent="0.3">
      <c r="A7509" t="s">
        <v>4318</v>
      </c>
      <c r="B7509" t="s">
        <v>50</v>
      </c>
      <c r="C7509" t="s">
        <v>3106</v>
      </c>
      <c r="D7509" t="s">
        <v>54</v>
      </c>
      <c r="E7509" s="103">
        <v>165143.76834597989</v>
      </c>
      <c r="F7509" s="103">
        <v>680752</v>
      </c>
      <c r="G7509" s="103">
        <v>10</v>
      </c>
      <c r="H7509" t="s">
        <v>54</v>
      </c>
      <c r="I7509" s="103"/>
    </row>
    <row r="7510" spans="1:9" x14ac:dyDescent="0.3">
      <c r="A7510" t="s">
        <v>4319</v>
      </c>
      <c r="B7510" t="s">
        <v>51</v>
      </c>
      <c r="C7510" t="s">
        <v>3106</v>
      </c>
      <c r="D7510" t="s">
        <v>40</v>
      </c>
      <c r="E7510" s="103">
        <v>0.45537283873475926</v>
      </c>
      <c r="F7510" s="103">
        <v>680752</v>
      </c>
      <c r="G7510" s="103">
        <v>10</v>
      </c>
      <c r="H7510" t="s">
        <v>1078</v>
      </c>
      <c r="I7510" s="103"/>
    </row>
    <row r="7511" spans="1:9" x14ac:dyDescent="0.3">
      <c r="A7511" t="s">
        <v>7233</v>
      </c>
      <c r="B7511" t="s">
        <v>51</v>
      </c>
      <c r="C7511" t="s">
        <v>3106</v>
      </c>
      <c r="D7511" t="s">
        <v>5064</v>
      </c>
      <c r="E7511" s="103">
        <v>0.51590269150221069</v>
      </c>
      <c r="F7511" s="103">
        <v>680752</v>
      </c>
      <c r="G7511" s="103">
        <v>10</v>
      </c>
      <c r="H7511" t="s">
        <v>1078</v>
      </c>
      <c r="I7511" s="103"/>
    </row>
    <row r="7512" spans="1:9" x14ac:dyDescent="0.3">
      <c r="A7512" t="s">
        <v>7234</v>
      </c>
      <c r="B7512" t="s">
        <v>51</v>
      </c>
      <c r="C7512" t="s">
        <v>3106</v>
      </c>
      <c r="D7512" t="s">
        <v>5065</v>
      </c>
      <c r="E7512" s="103">
        <v>0.45560933159803968</v>
      </c>
      <c r="F7512" s="103">
        <v>680752</v>
      </c>
      <c r="G7512" s="103">
        <v>10</v>
      </c>
      <c r="H7512" t="s">
        <v>1078</v>
      </c>
      <c r="I7512" s="103"/>
    </row>
    <row r="7513" spans="1:9" x14ac:dyDescent="0.3">
      <c r="A7513" t="s">
        <v>7235</v>
      </c>
      <c r="B7513" t="s">
        <v>51</v>
      </c>
      <c r="C7513" t="s">
        <v>3106</v>
      </c>
      <c r="D7513" t="s">
        <v>5066</v>
      </c>
      <c r="E7513" s="103">
        <v>0.47799689461978045</v>
      </c>
      <c r="F7513" s="103">
        <v>680752</v>
      </c>
      <c r="G7513" s="103">
        <v>10</v>
      </c>
      <c r="H7513" t="s">
        <v>1078</v>
      </c>
      <c r="I7513" s="103"/>
    </row>
    <row r="7514" spans="1:9" x14ac:dyDescent="0.3">
      <c r="A7514" t="s">
        <v>4320</v>
      </c>
      <c r="B7514" t="s">
        <v>51</v>
      </c>
      <c r="C7514" t="s">
        <v>3106</v>
      </c>
      <c r="D7514" t="s">
        <v>42</v>
      </c>
      <c r="E7514" s="103">
        <v>1.5605656843938684</v>
      </c>
      <c r="F7514" s="103">
        <v>680752</v>
      </c>
      <c r="G7514" s="103">
        <v>10</v>
      </c>
      <c r="H7514" t="s">
        <v>1078</v>
      </c>
      <c r="I7514" s="103"/>
    </row>
    <row r="7515" spans="1:9" x14ac:dyDescent="0.3">
      <c r="A7515" t="s">
        <v>4321</v>
      </c>
      <c r="B7515" t="s">
        <v>51</v>
      </c>
      <c r="C7515" t="s">
        <v>3106</v>
      </c>
      <c r="D7515" t="s">
        <v>1763</v>
      </c>
      <c r="E7515" s="103">
        <v>1.5807256127910438</v>
      </c>
      <c r="F7515" s="103">
        <v>680752</v>
      </c>
      <c r="G7515" s="103">
        <v>10</v>
      </c>
      <c r="H7515" t="s">
        <v>1078</v>
      </c>
      <c r="I7515" s="103"/>
    </row>
    <row r="7516" spans="1:9" x14ac:dyDescent="0.3">
      <c r="A7516" t="s">
        <v>4322</v>
      </c>
      <c r="B7516" t="s">
        <v>51</v>
      </c>
      <c r="C7516" t="s">
        <v>3106</v>
      </c>
      <c r="D7516" t="s">
        <v>1764</v>
      </c>
      <c r="E7516" s="103">
        <v>0.2793215582379236</v>
      </c>
      <c r="F7516" s="103">
        <v>680752</v>
      </c>
      <c r="G7516" s="103">
        <v>10</v>
      </c>
      <c r="H7516" t="s">
        <v>1078</v>
      </c>
      <c r="I7516" s="103"/>
    </row>
    <row r="7517" spans="1:9" x14ac:dyDescent="0.3">
      <c r="A7517" t="s">
        <v>4323</v>
      </c>
      <c r="B7517" t="s">
        <v>51</v>
      </c>
      <c r="C7517" t="s">
        <v>3106</v>
      </c>
      <c r="D7517" t="s">
        <v>340</v>
      </c>
      <c r="E7517" s="103">
        <v>0.47992985326106813</v>
      </c>
      <c r="F7517" s="103">
        <v>680752</v>
      </c>
      <c r="G7517" s="103">
        <v>10</v>
      </c>
      <c r="H7517" t="s">
        <v>1078</v>
      </c>
      <c r="I7517" s="103"/>
    </row>
    <row r="7518" spans="1:9" x14ac:dyDescent="0.3">
      <c r="A7518" t="s">
        <v>4324</v>
      </c>
      <c r="B7518" t="s">
        <v>51</v>
      </c>
      <c r="C7518" t="s">
        <v>3106</v>
      </c>
      <c r="D7518" t="s">
        <v>777</v>
      </c>
      <c r="E7518" s="103">
        <v>2.8045548790829731</v>
      </c>
      <c r="F7518" s="103">
        <v>680752</v>
      </c>
      <c r="G7518" s="103">
        <v>10</v>
      </c>
      <c r="H7518" t="s">
        <v>1078</v>
      </c>
      <c r="I7518" s="103"/>
    </row>
    <row r="7519" spans="1:9" x14ac:dyDescent="0.3">
      <c r="A7519" t="s">
        <v>4325</v>
      </c>
      <c r="B7519" t="s">
        <v>51</v>
      </c>
      <c r="C7519" t="s">
        <v>3106</v>
      </c>
      <c r="D7519" t="s">
        <v>776</v>
      </c>
      <c r="E7519" s="103">
        <v>7.5056076478398097</v>
      </c>
      <c r="F7519" s="103">
        <v>680752</v>
      </c>
      <c r="G7519" s="103">
        <v>10</v>
      </c>
      <c r="H7519" t="s">
        <v>1078</v>
      </c>
      <c r="I7519" s="103"/>
    </row>
    <row r="7520" spans="1:9" x14ac:dyDescent="0.3">
      <c r="A7520" t="s">
        <v>4326</v>
      </c>
      <c r="B7520" t="s">
        <v>47</v>
      </c>
      <c r="C7520" t="s">
        <v>3109</v>
      </c>
      <c r="D7520" t="s">
        <v>54</v>
      </c>
      <c r="E7520" s="103">
        <v>55116</v>
      </c>
      <c r="F7520" s="103">
        <v>680752</v>
      </c>
      <c r="G7520" s="103">
        <v>10</v>
      </c>
      <c r="H7520" t="s">
        <v>54</v>
      </c>
      <c r="I7520" s="103"/>
    </row>
    <row r="7521" spans="1:9" x14ac:dyDescent="0.3">
      <c r="A7521" t="s">
        <v>4327</v>
      </c>
      <c r="B7521" t="s">
        <v>48</v>
      </c>
      <c r="C7521" t="s">
        <v>3109</v>
      </c>
      <c r="D7521" t="s">
        <v>54</v>
      </c>
      <c r="E7521" s="103">
        <v>297790353.2722168</v>
      </c>
      <c r="F7521" s="103">
        <v>680752</v>
      </c>
      <c r="G7521" s="103">
        <v>10</v>
      </c>
      <c r="H7521" t="s">
        <v>54</v>
      </c>
      <c r="I7521" s="103"/>
    </row>
    <row r="7522" spans="1:9" x14ac:dyDescent="0.3">
      <c r="A7522" t="s">
        <v>4328</v>
      </c>
      <c r="B7522" t="s">
        <v>49</v>
      </c>
      <c r="C7522" t="s">
        <v>3109</v>
      </c>
      <c r="D7522" t="s">
        <v>54</v>
      </c>
      <c r="E7522" s="103">
        <v>8.0963405175453029E-2</v>
      </c>
      <c r="F7522" s="103">
        <v>680752</v>
      </c>
      <c r="G7522" s="103">
        <v>10</v>
      </c>
      <c r="H7522" t="s">
        <v>54</v>
      </c>
      <c r="I7522" s="103"/>
    </row>
    <row r="7523" spans="1:9" x14ac:dyDescent="0.3">
      <c r="A7523" t="s">
        <v>4329</v>
      </c>
      <c r="B7523" t="s">
        <v>50</v>
      </c>
      <c r="C7523" t="s">
        <v>3109</v>
      </c>
      <c r="D7523" t="s">
        <v>54</v>
      </c>
      <c r="E7523" s="103">
        <v>437.44322935844008</v>
      </c>
      <c r="F7523" s="103">
        <v>680752</v>
      </c>
      <c r="G7523" s="103">
        <v>10</v>
      </c>
      <c r="H7523" t="s">
        <v>54</v>
      </c>
      <c r="I7523" s="103"/>
    </row>
    <row r="7524" spans="1:9" x14ac:dyDescent="0.3">
      <c r="A7524" t="s">
        <v>4330</v>
      </c>
      <c r="B7524" t="s">
        <v>51</v>
      </c>
      <c r="C7524" t="s">
        <v>3109</v>
      </c>
      <c r="D7524" t="s">
        <v>40</v>
      </c>
      <c r="E7524" s="103">
        <v>1.5012179721484776E-3</v>
      </c>
      <c r="F7524" s="103">
        <v>680752</v>
      </c>
      <c r="G7524" s="103">
        <v>10</v>
      </c>
      <c r="H7524" t="s">
        <v>1078</v>
      </c>
      <c r="I7524" s="103"/>
    </row>
    <row r="7525" spans="1:9" x14ac:dyDescent="0.3">
      <c r="A7525" t="s">
        <v>7236</v>
      </c>
      <c r="B7525" t="s">
        <v>51</v>
      </c>
      <c r="C7525" t="s">
        <v>3109</v>
      </c>
      <c r="D7525" t="s">
        <v>5064</v>
      </c>
      <c r="E7525" s="103">
        <v>1.628658077866804E-3</v>
      </c>
      <c r="F7525" s="103">
        <v>680752</v>
      </c>
      <c r="G7525" s="103">
        <v>10</v>
      </c>
      <c r="H7525" t="s">
        <v>1078</v>
      </c>
      <c r="I7525" s="103"/>
    </row>
    <row r="7526" spans="1:9" x14ac:dyDescent="0.3">
      <c r="A7526" t="s">
        <v>7237</v>
      </c>
      <c r="B7526" t="s">
        <v>51</v>
      </c>
      <c r="C7526" t="s">
        <v>3109</v>
      </c>
      <c r="D7526" t="s">
        <v>5065</v>
      </c>
      <c r="E7526" s="103">
        <v>1.5026943306018846E-3</v>
      </c>
      <c r="F7526" s="103">
        <v>680752</v>
      </c>
      <c r="G7526" s="103">
        <v>10</v>
      </c>
      <c r="H7526" t="s">
        <v>1078</v>
      </c>
      <c r="I7526" s="103"/>
    </row>
    <row r="7527" spans="1:9" x14ac:dyDescent="0.3">
      <c r="A7527" t="s">
        <v>7238</v>
      </c>
      <c r="B7527" t="s">
        <v>51</v>
      </c>
      <c r="C7527" t="s">
        <v>3109</v>
      </c>
      <c r="D7527" t="s">
        <v>5066</v>
      </c>
      <c r="E7527" s="103">
        <v>1.5491170362732089E-3</v>
      </c>
      <c r="F7527" s="103">
        <v>680752</v>
      </c>
      <c r="G7527" s="103">
        <v>10</v>
      </c>
      <c r="H7527" t="s">
        <v>1078</v>
      </c>
      <c r="I7527" s="103"/>
    </row>
    <row r="7528" spans="1:9" x14ac:dyDescent="0.3">
      <c r="A7528" t="s">
        <v>4331</v>
      </c>
      <c r="B7528" t="s">
        <v>51</v>
      </c>
      <c r="C7528" t="s">
        <v>3109</v>
      </c>
      <c r="D7528" t="s">
        <v>42</v>
      </c>
      <c r="E7528" s="103">
        <v>2.32838596880817E-2</v>
      </c>
      <c r="F7528" s="103">
        <v>680752</v>
      </c>
      <c r="G7528" s="103">
        <v>10</v>
      </c>
      <c r="H7528" t="s">
        <v>1078</v>
      </c>
      <c r="I7528" s="103"/>
    </row>
    <row r="7529" spans="1:9" x14ac:dyDescent="0.3">
      <c r="A7529" t="s">
        <v>4332</v>
      </c>
      <c r="B7529" t="s">
        <v>51</v>
      </c>
      <c r="C7529" t="s">
        <v>3109</v>
      </c>
      <c r="D7529" t="s">
        <v>1763</v>
      </c>
      <c r="E7529" s="103">
        <v>2.234251214472139E-2</v>
      </c>
      <c r="F7529" s="103">
        <v>680752</v>
      </c>
      <c r="G7529" s="103">
        <v>10</v>
      </c>
      <c r="H7529" t="s">
        <v>1078</v>
      </c>
      <c r="I7529" s="103"/>
    </row>
    <row r="7530" spans="1:9" x14ac:dyDescent="0.3">
      <c r="A7530" t="s">
        <v>4333</v>
      </c>
      <c r="B7530" t="s">
        <v>51</v>
      </c>
      <c r="C7530" t="s">
        <v>3109</v>
      </c>
      <c r="D7530" t="s">
        <v>1764</v>
      </c>
      <c r="E7530" s="103">
        <v>1.4497025553072813E-3</v>
      </c>
      <c r="F7530" s="103">
        <v>680752</v>
      </c>
      <c r="G7530" s="103">
        <v>10</v>
      </c>
      <c r="H7530" t="s">
        <v>1078</v>
      </c>
      <c r="I7530" s="103"/>
    </row>
    <row r="7531" spans="1:9" x14ac:dyDescent="0.3">
      <c r="A7531" t="s">
        <v>4334</v>
      </c>
      <c r="B7531" t="s">
        <v>51</v>
      </c>
      <c r="C7531" t="s">
        <v>3109</v>
      </c>
      <c r="D7531" t="s">
        <v>340</v>
      </c>
      <c r="E7531" s="103">
        <v>1.5321991908506514E-3</v>
      </c>
      <c r="F7531" s="103">
        <v>680752</v>
      </c>
      <c r="G7531" s="103">
        <v>10</v>
      </c>
      <c r="H7531" t="s">
        <v>1078</v>
      </c>
      <c r="I7531" s="103"/>
    </row>
    <row r="7532" spans="1:9" x14ac:dyDescent="0.3">
      <c r="A7532" t="s">
        <v>4335</v>
      </c>
      <c r="B7532" t="s">
        <v>51</v>
      </c>
      <c r="C7532" t="s">
        <v>3109</v>
      </c>
      <c r="D7532" t="s">
        <v>777</v>
      </c>
      <c r="E7532" s="103">
        <v>9.4036175485033482E-3</v>
      </c>
      <c r="F7532" s="103">
        <v>680752</v>
      </c>
      <c r="G7532" s="103">
        <v>10</v>
      </c>
      <c r="H7532" t="s">
        <v>1078</v>
      </c>
      <c r="I7532" s="103"/>
    </row>
    <row r="7533" spans="1:9" x14ac:dyDescent="0.3">
      <c r="A7533" t="s">
        <v>4336</v>
      </c>
      <c r="B7533" t="s">
        <v>51</v>
      </c>
      <c r="C7533" t="s">
        <v>3109</v>
      </c>
      <c r="D7533" t="s">
        <v>776</v>
      </c>
      <c r="E7533" s="103">
        <v>2.3500002335795727E-2</v>
      </c>
      <c r="F7533" s="103">
        <v>680752</v>
      </c>
      <c r="G7533" s="103">
        <v>10</v>
      </c>
      <c r="H7533" t="s">
        <v>1078</v>
      </c>
      <c r="I7533" s="103"/>
    </row>
    <row r="7534" spans="1:9" x14ac:dyDescent="0.3">
      <c r="A7534" t="s">
        <v>4337</v>
      </c>
      <c r="B7534" t="s">
        <v>47</v>
      </c>
      <c r="C7534" t="s">
        <v>3111</v>
      </c>
      <c r="D7534" t="s">
        <v>54</v>
      </c>
      <c r="E7534" s="103">
        <v>124967</v>
      </c>
      <c r="F7534" s="103">
        <v>680752</v>
      </c>
      <c r="G7534" s="103">
        <v>10</v>
      </c>
      <c r="H7534" t="s">
        <v>54</v>
      </c>
      <c r="I7534" s="103"/>
    </row>
    <row r="7535" spans="1:9" x14ac:dyDescent="0.3">
      <c r="A7535" t="s">
        <v>4338</v>
      </c>
      <c r="B7535" t="s">
        <v>48</v>
      </c>
      <c r="C7535" t="s">
        <v>3111</v>
      </c>
      <c r="D7535" t="s">
        <v>54</v>
      </c>
      <c r="E7535" s="103">
        <v>798671159.76123047</v>
      </c>
      <c r="F7535" s="103">
        <v>680752</v>
      </c>
      <c r="G7535" s="103">
        <v>10</v>
      </c>
      <c r="H7535" t="s">
        <v>54</v>
      </c>
      <c r="I7535" s="103"/>
    </row>
    <row r="7536" spans="1:9" x14ac:dyDescent="0.3">
      <c r="A7536" t="s">
        <v>4339</v>
      </c>
      <c r="B7536" t="s">
        <v>49</v>
      </c>
      <c r="C7536" t="s">
        <v>3111</v>
      </c>
      <c r="D7536" t="s">
        <v>54</v>
      </c>
      <c r="E7536" s="103">
        <v>0.18357199097468682</v>
      </c>
      <c r="F7536" s="103">
        <v>680752</v>
      </c>
      <c r="G7536" s="103">
        <v>10</v>
      </c>
      <c r="H7536" t="s">
        <v>54</v>
      </c>
      <c r="I7536" s="103"/>
    </row>
    <row r="7537" spans="1:9" x14ac:dyDescent="0.3">
      <c r="A7537" t="s">
        <v>4340</v>
      </c>
      <c r="B7537" t="s">
        <v>50</v>
      </c>
      <c r="C7537" t="s">
        <v>3111</v>
      </c>
      <c r="D7537" t="s">
        <v>54</v>
      </c>
      <c r="E7537" s="103">
        <v>1173.2189692593345</v>
      </c>
      <c r="F7537" s="103">
        <v>680752</v>
      </c>
      <c r="G7537" s="103">
        <v>10</v>
      </c>
      <c r="H7537" t="s">
        <v>54</v>
      </c>
      <c r="I7537" s="103"/>
    </row>
    <row r="7538" spans="1:9" x14ac:dyDescent="0.3">
      <c r="A7538" t="s">
        <v>4341</v>
      </c>
      <c r="B7538" t="s">
        <v>51</v>
      </c>
      <c r="C7538" t="s">
        <v>3111</v>
      </c>
      <c r="D7538" t="s">
        <v>40</v>
      </c>
      <c r="E7538" s="103">
        <v>1.6964031904811545E-3</v>
      </c>
      <c r="F7538" s="103">
        <v>680752</v>
      </c>
      <c r="G7538" s="103">
        <v>10</v>
      </c>
      <c r="H7538" t="s">
        <v>1078</v>
      </c>
      <c r="I7538" s="103"/>
    </row>
    <row r="7539" spans="1:9" x14ac:dyDescent="0.3">
      <c r="A7539" t="s">
        <v>7239</v>
      </c>
      <c r="B7539" t="s">
        <v>51</v>
      </c>
      <c r="C7539" t="s">
        <v>3111</v>
      </c>
      <c r="D7539" t="s">
        <v>5064</v>
      </c>
      <c r="E7539" s="103">
        <v>3.2189455976636759E-3</v>
      </c>
      <c r="F7539" s="103">
        <v>680752</v>
      </c>
      <c r="G7539" s="103">
        <v>10</v>
      </c>
      <c r="H7539" t="s">
        <v>1078</v>
      </c>
      <c r="I7539" s="103"/>
    </row>
    <row r="7540" spans="1:9" x14ac:dyDescent="0.3">
      <c r="A7540" t="s">
        <v>7240</v>
      </c>
      <c r="B7540" t="s">
        <v>51</v>
      </c>
      <c r="C7540" t="s">
        <v>3111</v>
      </c>
      <c r="D7540" t="s">
        <v>5065</v>
      </c>
      <c r="E7540" s="103">
        <v>1.6986772898599496E-3</v>
      </c>
      <c r="F7540" s="103">
        <v>680752</v>
      </c>
      <c r="G7540" s="103">
        <v>10</v>
      </c>
      <c r="H7540" t="s">
        <v>1078</v>
      </c>
      <c r="I7540" s="103"/>
    </row>
    <row r="7541" spans="1:9" x14ac:dyDescent="0.3">
      <c r="A7541" t="s">
        <v>7241</v>
      </c>
      <c r="B7541" t="s">
        <v>51</v>
      </c>
      <c r="C7541" t="s">
        <v>3111</v>
      </c>
      <c r="D7541" t="s">
        <v>5066</v>
      </c>
      <c r="E7541" s="103">
        <v>1.7728685366290534E-3</v>
      </c>
      <c r="F7541" s="103">
        <v>680752</v>
      </c>
      <c r="G7541" s="103">
        <v>10</v>
      </c>
      <c r="H7541" t="s">
        <v>1078</v>
      </c>
      <c r="I7541" s="103"/>
    </row>
    <row r="7542" spans="1:9" x14ac:dyDescent="0.3">
      <c r="A7542" t="s">
        <v>4342</v>
      </c>
      <c r="B7542" t="s">
        <v>51</v>
      </c>
      <c r="C7542" t="s">
        <v>3111</v>
      </c>
      <c r="D7542" t="s">
        <v>42</v>
      </c>
      <c r="E7542" s="103">
        <v>1.70302563507327E-2</v>
      </c>
      <c r="F7542" s="103">
        <v>680752</v>
      </c>
      <c r="G7542" s="103">
        <v>10</v>
      </c>
      <c r="H7542" t="s">
        <v>1078</v>
      </c>
      <c r="I7542" s="103"/>
    </row>
    <row r="7543" spans="1:9" x14ac:dyDescent="0.3">
      <c r="A7543" t="s">
        <v>4343</v>
      </c>
      <c r="B7543" t="s">
        <v>51</v>
      </c>
      <c r="C7543" t="s">
        <v>3111</v>
      </c>
      <c r="D7543" t="s">
        <v>1763</v>
      </c>
      <c r="E7543" s="103">
        <v>1.3685704715497808E-2</v>
      </c>
      <c r="F7543" s="103">
        <v>680752</v>
      </c>
      <c r="G7543" s="103">
        <v>10</v>
      </c>
      <c r="H7543" t="s">
        <v>1078</v>
      </c>
      <c r="I7543" s="103"/>
    </row>
    <row r="7544" spans="1:9" x14ac:dyDescent="0.3">
      <c r="A7544" t="s">
        <v>4344</v>
      </c>
      <c r="B7544" t="s">
        <v>51</v>
      </c>
      <c r="C7544" t="s">
        <v>3111</v>
      </c>
      <c r="D7544" t="s">
        <v>1764</v>
      </c>
      <c r="E7544" s="103">
        <v>1.9461243802532016E-3</v>
      </c>
      <c r="F7544" s="103">
        <v>680752</v>
      </c>
      <c r="G7544" s="103">
        <v>10</v>
      </c>
      <c r="H7544" t="s">
        <v>1078</v>
      </c>
      <c r="I7544" s="103"/>
    </row>
    <row r="7545" spans="1:9" x14ac:dyDescent="0.3">
      <c r="A7545" t="s">
        <v>4345</v>
      </c>
      <c r="B7545" t="s">
        <v>51</v>
      </c>
      <c r="C7545" t="s">
        <v>3111</v>
      </c>
      <c r="D7545" t="s">
        <v>340</v>
      </c>
      <c r="E7545" s="103">
        <v>1.7587892240069729E-3</v>
      </c>
      <c r="F7545" s="103">
        <v>680752</v>
      </c>
      <c r="G7545" s="103">
        <v>10</v>
      </c>
      <c r="H7545" t="s">
        <v>1078</v>
      </c>
      <c r="I7545" s="103"/>
    </row>
    <row r="7546" spans="1:9" x14ac:dyDescent="0.3">
      <c r="A7546" t="s">
        <v>4346</v>
      </c>
      <c r="B7546" t="s">
        <v>51</v>
      </c>
      <c r="C7546" t="s">
        <v>3111</v>
      </c>
      <c r="D7546" t="s">
        <v>777</v>
      </c>
      <c r="E7546" s="103">
        <v>1.1055363283267452E-2</v>
      </c>
      <c r="F7546" s="103">
        <v>680752</v>
      </c>
      <c r="G7546" s="103">
        <v>10</v>
      </c>
      <c r="H7546" t="s">
        <v>1078</v>
      </c>
      <c r="I7546" s="103"/>
    </row>
    <row r="7547" spans="1:9" x14ac:dyDescent="0.3">
      <c r="A7547" t="s">
        <v>4347</v>
      </c>
      <c r="B7547" t="s">
        <v>51</v>
      </c>
      <c r="C7547" t="s">
        <v>3111</v>
      </c>
      <c r="D7547" t="s">
        <v>776</v>
      </c>
      <c r="E7547" s="103">
        <v>2.7755504025313904E-2</v>
      </c>
      <c r="F7547" s="103">
        <v>680752</v>
      </c>
      <c r="G7547" s="103">
        <v>10</v>
      </c>
      <c r="H7547" t="s">
        <v>1078</v>
      </c>
      <c r="I7547" s="103"/>
    </row>
    <row r="7548" spans="1:9" x14ac:dyDescent="0.3">
      <c r="A7548" t="s">
        <v>338</v>
      </c>
      <c r="B7548" t="s">
        <v>49</v>
      </c>
      <c r="C7548" t="s">
        <v>40</v>
      </c>
      <c r="D7548" t="s">
        <v>54</v>
      </c>
      <c r="E7548" s="103">
        <v>1</v>
      </c>
      <c r="F7548" s="103">
        <v>680752</v>
      </c>
      <c r="G7548" s="103">
        <v>10</v>
      </c>
      <c r="H7548" t="s">
        <v>54</v>
      </c>
      <c r="I7548" s="103"/>
    </row>
    <row r="7549" spans="1:9" x14ac:dyDescent="0.3">
      <c r="A7549" t="s">
        <v>339</v>
      </c>
      <c r="B7549" t="s">
        <v>50</v>
      </c>
      <c r="C7549" t="s">
        <v>40</v>
      </c>
      <c r="D7549" t="s">
        <v>54</v>
      </c>
      <c r="E7549" s="103">
        <v>5467166.2791917995</v>
      </c>
      <c r="F7549" s="103">
        <v>680752</v>
      </c>
      <c r="G7549" s="103">
        <v>10</v>
      </c>
      <c r="H7549" t="s">
        <v>54</v>
      </c>
      <c r="I7549" s="103"/>
    </row>
    <row r="7550" spans="1:9" x14ac:dyDescent="0.3">
      <c r="A7550" t="s">
        <v>1566</v>
      </c>
      <c r="B7550" t="s">
        <v>51</v>
      </c>
      <c r="C7550" t="s">
        <v>40</v>
      </c>
      <c r="D7550" t="s">
        <v>40</v>
      </c>
      <c r="E7550" s="103">
        <v>1</v>
      </c>
      <c r="F7550" s="103">
        <v>680752</v>
      </c>
      <c r="G7550" s="103">
        <v>10</v>
      </c>
      <c r="H7550" t="s">
        <v>1078</v>
      </c>
      <c r="I7550" s="103"/>
    </row>
    <row r="7551" spans="1:9" x14ac:dyDescent="0.3">
      <c r="A7551" t="s">
        <v>7242</v>
      </c>
      <c r="B7551" t="s">
        <v>51</v>
      </c>
      <c r="C7551" t="s">
        <v>40</v>
      </c>
      <c r="D7551" t="s">
        <v>5064</v>
      </c>
      <c r="E7551" s="103">
        <v>1.5441367125717473</v>
      </c>
      <c r="F7551" s="103">
        <v>680752</v>
      </c>
      <c r="G7551" s="103">
        <v>10</v>
      </c>
      <c r="H7551" t="s">
        <v>1078</v>
      </c>
      <c r="I7551" s="103"/>
    </row>
    <row r="7552" spans="1:9" x14ac:dyDescent="0.3">
      <c r="A7552" t="s">
        <v>7243</v>
      </c>
      <c r="B7552" t="s">
        <v>51</v>
      </c>
      <c r="C7552" t="s">
        <v>40</v>
      </c>
      <c r="D7552" t="s">
        <v>5065</v>
      </c>
      <c r="E7552" s="103">
        <v>1.0020813321768227</v>
      </c>
      <c r="F7552" s="103">
        <v>680752</v>
      </c>
      <c r="G7552" s="103">
        <v>10</v>
      </c>
      <c r="H7552" t="s">
        <v>1078</v>
      </c>
      <c r="I7552" s="103"/>
    </row>
    <row r="7553" spans="1:9" x14ac:dyDescent="0.3">
      <c r="A7553" t="s">
        <v>7244</v>
      </c>
      <c r="B7553" t="s">
        <v>51</v>
      </c>
      <c r="C7553" t="s">
        <v>40</v>
      </c>
      <c r="D7553" t="s">
        <v>5066</v>
      </c>
      <c r="E7553" s="103">
        <v>1.0457136932730329</v>
      </c>
      <c r="F7553" s="103">
        <v>680752</v>
      </c>
      <c r="G7553" s="103">
        <v>10</v>
      </c>
      <c r="H7553" t="s">
        <v>1078</v>
      </c>
      <c r="I7553" s="103"/>
    </row>
    <row r="7554" spans="1:9" x14ac:dyDescent="0.3">
      <c r="A7554" t="s">
        <v>1567</v>
      </c>
      <c r="B7554" t="s">
        <v>51</v>
      </c>
      <c r="C7554" t="s">
        <v>40</v>
      </c>
      <c r="D7554" t="s">
        <v>42</v>
      </c>
      <c r="E7554" s="103">
        <v>13.330699139276605</v>
      </c>
      <c r="F7554" s="103">
        <v>680752</v>
      </c>
      <c r="G7554" s="103">
        <v>10</v>
      </c>
      <c r="H7554" t="s">
        <v>1078</v>
      </c>
      <c r="I7554" s="103"/>
    </row>
    <row r="7555" spans="1:9" x14ac:dyDescent="0.3">
      <c r="A7555" t="s">
        <v>2531</v>
      </c>
      <c r="B7555" t="s">
        <v>51</v>
      </c>
      <c r="C7555" t="s">
        <v>40</v>
      </c>
      <c r="D7555" t="s">
        <v>1763</v>
      </c>
      <c r="E7555" s="103">
        <v>14.269720201170834</v>
      </c>
      <c r="F7555" s="103">
        <v>680752</v>
      </c>
      <c r="G7555" s="103">
        <v>10</v>
      </c>
      <c r="H7555" t="s">
        <v>1078</v>
      </c>
      <c r="I7555" s="103"/>
    </row>
    <row r="7556" spans="1:9" x14ac:dyDescent="0.3">
      <c r="A7556" t="s">
        <v>2532</v>
      </c>
      <c r="B7556" t="s">
        <v>51</v>
      </c>
      <c r="C7556" t="s">
        <v>40</v>
      </c>
      <c r="D7556" t="s">
        <v>1764</v>
      </c>
      <c r="E7556" s="103">
        <v>4.1463627204489182</v>
      </c>
      <c r="F7556" s="103">
        <v>680752</v>
      </c>
      <c r="G7556" s="103">
        <v>10</v>
      </c>
      <c r="H7556" t="s">
        <v>1078</v>
      </c>
      <c r="I7556" s="103"/>
    </row>
    <row r="7557" spans="1:9" x14ac:dyDescent="0.3">
      <c r="A7557" t="s">
        <v>1568</v>
      </c>
      <c r="B7557" t="s">
        <v>51</v>
      </c>
      <c r="C7557" t="s">
        <v>40</v>
      </c>
      <c r="D7557" t="s">
        <v>340</v>
      </c>
      <c r="E7557" s="103">
        <v>1.0333251153276157</v>
      </c>
      <c r="F7557" s="103">
        <v>680752</v>
      </c>
      <c r="G7557" s="103">
        <v>10</v>
      </c>
      <c r="H7557" t="s">
        <v>1078</v>
      </c>
      <c r="I7557" s="103"/>
    </row>
    <row r="7558" spans="1:9" x14ac:dyDescent="0.3">
      <c r="A7558" t="s">
        <v>1569</v>
      </c>
      <c r="B7558" t="s">
        <v>51</v>
      </c>
      <c r="C7558" t="s">
        <v>40</v>
      </c>
      <c r="D7558" t="s">
        <v>777</v>
      </c>
      <c r="E7558" s="103">
        <v>9.3122426132237077</v>
      </c>
      <c r="F7558" s="103">
        <v>680752</v>
      </c>
      <c r="G7558" s="103">
        <v>10</v>
      </c>
      <c r="H7558" t="s">
        <v>1078</v>
      </c>
      <c r="I7558" s="103"/>
    </row>
    <row r="7559" spans="1:9" x14ac:dyDescent="0.3">
      <c r="A7559" t="s">
        <v>769</v>
      </c>
      <c r="B7559" t="s">
        <v>44</v>
      </c>
      <c r="C7559" t="s">
        <v>40</v>
      </c>
      <c r="D7559" t="s">
        <v>777</v>
      </c>
      <c r="E7559" s="103">
        <v>0</v>
      </c>
      <c r="F7559" s="103">
        <v>680752</v>
      </c>
      <c r="G7559" s="103">
        <v>10</v>
      </c>
      <c r="H7559" t="s">
        <v>54</v>
      </c>
      <c r="I7559" s="103"/>
    </row>
    <row r="7560" spans="1:9" x14ac:dyDescent="0.3">
      <c r="A7560" t="s">
        <v>770</v>
      </c>
      <c r="B7560" t="s">
        <v>45</v>
      </c>
      <c r="C7560" t="s">
        <v>40</v>
      </c>
      <c r="D7560" t="s">
        <v>777</v>
      </c>
      <c r="E7560" s="103">
        <v>0</v>
      </c>
      <c r="F7560" s="103">
        <v>680752</v>
      </c>
      <c r="G7560" s="103">
        <v>10</v>
      </c>
      <c r="H7560" t="s">
        <v>54</v>
      </c>
      <c r="I7560" s="103"/>
    </row>
    <row r="7561" spans="1:9" x14ac:dyDescent="0.3">
      <c r="A7561" t="s">
        <v>771</v>
      </c>
      <c r="B7561" t="s">
        <v>46</v>
      </c>
      <c r="C7561" t="s">
        <v>40</v>
      </c>
      <c r="D7561" t="s">
        <v>777</v>
      </c>
      <c r="E7561" s="103">
        <v>0</v>
      </c>
      <c r="F7561" s="103">
        <v>680752</v>
      </c>
      <c r="G7561" s="103">
        <v>10</v>
      </c>
      <c r="H7561" t="s">
        <v>54</v>
      </c>
      <c r="I7561" s="103"/>
    </row>
    <row r="7562" spans="1:9" x14ac:dyDescent="0.3">
      <c r="A7562" t="s">
        <v>1570</v>
      </c>
      <c r="B7562" t="s">
        <v>51</v>
      </c>
      <c r="C7562" t="s">
        <v>40</v>
      </c>
      <c r="D7562" t="s">
        <v>776</v>
      </c>
      <c r="E7562" s="103">
        <v>23.65334065923615</v>
      </c>
      <c r="F7562" s="103">
        <v>680752</v>
      </c>
      <c r="G7562" s="103">
        <v>10</v>
      </c>
      <c r="H7562" t="s">
        <v>1078</v>
      </c>
      <c r="I7562" s="103"/>
    </row>
    <row r="7563" spans="1:9" x14ac:dyDescent="0.3">
      <c r="A7563" t="s">
        <v>773</v>
      </c>
      <c r="B7563" t="s">
        <v>44</v>
      </c>
      <c r="C7563" t="s">
        <v>40</v>
      </c>
      <c r="D7563" t="s">
        <v>776</v>
      </c>
      <c r="E7563" s="103">
        <v>0</v>
      </c>
      <c r="F7563" s="103">
        <v>680752</v>
      </c>
      <c r="G7563" s="103">
        <v>10</v>
      </c>
      <c r="H7563" t="s">
        <v>54</v>
      </c>
      <c r="I7563" s="103"/>
    </row>
    <row r="7564" spans="1:9" x14ac:dyDescent="0.3">
      <c r="A7564" t="s">
        <v>774</v>
      </c>
      <c r="B7564" t="s">
        <v>45</v>
      </c>
      <c r="C7564" t="s">
        <v>40</v>
      </c>
      <c r="D7564" t="s">
        <v>776</v>
      </c>
      <c r="E7564" s="103">
        <v>0</v>
      </c>
      <c r="F7564" s="103">
        <v>680752</v>
      </c>
      <c r="G7564" s="103">
        <v>10</v>
      </c>
      <c r="H7564" t="s">
        <v>54</v>
      </c>
      <c r="I7564" s="103"/>
    </row>
    <row r="7565" spans="1:9" x14ac:dyDescent="0.3">
      <c r="A7565" t="s">
        <v>775</v>
      </c>
      <c r="B7565" t="s">
        <v>46</v>
      </c>
      <c r="C7565" t="s">
        <v>40</v>
      </c>
      <c r="D7565" t="s">
        <v>776</v>
      </c>
      <c r="E7565" s="103">
        <v>0</v>
      </c>
      <c r="F7565" s="103">
        <v>680752</v>
      </c>
      <c r="G7565" s="103">
        <v>10</v>
      </c>
      <c r="H7565" t="s">
        <v>54</v>
      </c>
      <c r="I7565" s="103"/>
    </row>
    <row r="7566" spans="1:9" x14ac:dyDescent="0.3">
      <c r="A7566" t="s">
        <v>7245</v>
      </c>
      <c r="B7566" t="s">
        <v>49</v>
      </c>
      <c r="C7566" t="s">
        <v>5064</v>
      </c>
      <c r="D7566" t="s">
        <v>54</v>
      </c>
      <c r="E7566" s="103">
        <v>0.99247449878957383</v>
      </c>
      <c r="F7566" s="103">
        <v>680752</v>
      </c>
      <c r="G7566" s="103">
        <v>10</v>
      </c>
      <c r="H7566" t="s">
        <v>54</v>
      </c>
      <c r="I7566" s="103"/>
    </row>
    <row r="7567" spans="1:9" x14ac:dyDescent="0.3">
      <c r="A7567" t="s">
        <v>7246</v>
      </c>
      <c r="B7567" t="s">
        <v>50</v>
      </c>
      <c r="C7567" t="s">
        <v>5064</v>
      </c>
      <c r="D7567" t="s">
        <v>54</v>
      </c>
      <c r="E7567" s="103">
        <v>4681026.370163681</v>
      </c>
      <c r="F7567" s="103">
        <v>680752</v>
      </c>
      <c r="G7567" s="103">
        <v>10</v>
      </c>
      <c r="H7567" t="s">
        <v>54</v>
      </c>
      <c r="I7567" s="103"/>
    </row>
    <row r="7568" spans="1:9" x14ac:dyDescent="0.3">
      <c r="A7568" t="s">
        <v>7247</v>
      </c>
      <c r="B7568" t="s">
        <v>51</v>
      </c>
      <c r="C7568" t="s">
        <v>5064</v>
      </c>
      <c r="D7568" t="s">
        <v>40</v>
      </c>
      <c r="E7568" s="103">
        <v>0.92914246560966118</v>
      </c>
      <c r="F7568" s="103">
        <v>680752</v>
      </c>
      <c r="G7568" s="103">
        <v>10</v>
      </c>
      <c r="H7568" t="s">
        <v>1078</v>
      </c>
      <c r="I7568" s="103"/>
    </row>
    <row r="7569" spans="1:9" x14ac:dyDescent="0.3">
      <c r="A7569" t="s">
        <v>7248</v>
      </c>
      <c r="B7569" t="s">
        <v>51</v>
      </c>
      <c r="C7569" t="s">
        <v>5064</v>
      </c>
      <c r="D7569" t="s">
        <v>5064</v>
      </c>
      <c r="E7569" s="103">
        <v>1</v>
      </c>
      <c r="F7569" s="103">
        <v>680752</v>
      </c>
      <c r="G7569" s="103">
        <v>10</v>
      </c>
      <c r="H7569" t="s">
        <v>1078</v>
      </c>
      <c r="I7569" s="103"/>
    </row>
    <row r="7570" spans="1:9" x14ac:dyDescent="0.3">
      <c r="A7570" t="s">
        <v>7249</v>
      </c>
      <c r="B7570" t="s">
        <v>51</v>
      </c>
      <c r="C7570" t="s">
        <v>5064</v>
      </c>
      <c r="D7570" t="s">
        <v>5065</v>
      </c>
      <c r="E7570" s="103">
        <v>0.93018692648454848</v>
      </c>
      <c r="F7570" s="103">
        <v>680752</v>
      </c>
      <c r="G7570" s="103">
        <v>10</v>
      </c>
      <c r="H7570" t="s">
        <v>1078</v>
      </c>
      <c r="I7570" s="103"/>
    </row>
    <row r="7571" spans="1:9" x14ac:dyDescent="0.3">
      <c r="A7571" t="s">
        <v>7250</v>
      </c>
      <c r="B7571" t="s">
        <v>51</v>
      </c>
      <c r="C7571" t="s">
        <v>5064</v>
      </c>
      <c r="D7571" t="s">
        <v>5066</v>
      </c>
      <c r="E7571" s="103">
        <v>0.96991703569131382</v>
      </c>
      <c r="F7571" s="103">
        <v>680752</v>
      </c>
      <c r="G7571" s="103">
        <v>10</v>
      </c>
      <c r="H7571" t="s">
        <v>1078</v>
      </c>
      <c r="I7571" s="103"/>
    </row>
    <row r="7572" spans="1:9" x14ac:dyDescent="0.3">
      <c r="A7572" t="s">
        <v>7251</v>
      </c>
      <c r="B7572" t="s">
        <v>51</v>
      </c>
      <c r="C7572" t="s">
        <v>5064</v>
      </c>
      <c r="D7572" t="s">
        <v>42</v>
      </c>
      <c r="E7572" s="103">
        <v>0.99929764226232098</v>
      </c>
      <c r="F7572" s="103">
        <v>680752</v>
      </c>
      <c r="G7572" s="103">
        <v>10</v>
      </c>
      <c r="H7572" t="s">
        <v>1078</v>
      </c>
      <c r="I7572" s="103"/>
    </row>
    <row r="7573" spans="1:9" x14ac:dyDescent="0.3">
      <c r="A7573" t="s">
        <v>7252</v>
      </c>
      <c r="B7573" t="s">
        <v>51</v>
      </c>
      <c r="C7573" t="s">
        <v>5064</v>
      </c>
      <c r="D7573" t="s">
        <v>1763</v>
      </c>
      <c r="E7573" s="103">
        <v>1.0406519442773143</v>
      </c>
      <c r="F7573" s="103">
        <v>680752</v>
      </c>
      <c r="G7573" s="103">
        <v>10</v>
      </c>
      <c r="H7573" t="s">
        <v>1078</v>
      </c>
      <c r="I7573" s="103"/>
    </row>
    <row r="7574" spans="1:9" x14ac:dyDescent="0.3">
      <c r="A7574" t="s">
        <v>7253</v>
      </c>
      <c r="B7574" t="s">
        <v>51</v>
      </c>
      <c r="C7574" t="s">
        <v>5064</v>
      </c>
      <c r="D7574" t="s">
        <v>1764</v>
      </c>
      <c r="E7574" s="103">
        <v>0.91510920394751383</v>
      </c>
      <c r="F7574" s="103">
        <v>680752</v>
      </c>
      <c r="G7574" s="103">
        <v>10</v>
      </c>
      <c r="H7574" t="s">
        <v>1078</v>
      </c>
      <c r="I7574" s="103"/>
    </row>
    <row r="7575" spans="1:9" x14ac:dyDescent="0.3">
      <c r="A7575" t="s">
        <v>7254</v>
      </c>
      <c r="B7575" t="s">
        <v>51</v>
      </c>
      <c r="C7575" t="s">
        <v>5064</v>
      </c>
      <c r="D7575" t="s">
        <v>340</v>
      </c>
      <c r="E7575" s="103">
        <v>0.95635536735009374</v>
      </c>
      <c r="F7575" s="103">
        <v>680752</v>
      </c>
      <c r="G7575" s="103">
        <v>10</v>
      </c>
      <c r="H7575" t="s">
        <v>1078</v>
      </c>
      <c r="I7575" s="103"/>
    </row>
    <row r="7576" spans="1:9" x14ac:dyDescent="0.3">
      <c r="A7576" t="s">
        <v>7255</v>
      </c>
      <c r="B7576" t="s">
        <v>51</v>
      </c>
      <c r="C7576" t="s">
        <v>5064</v>
      </c>
      <c r="D7576" t="s">
        <v>777</v>
      </c>
      <c r="E7576" s="103">
        <v>8.0043382503963407</v>
      </c>
      <c r="F7576" s="103">
        <v>680752</v>
      </c>
      <c r="G7576" s="103">
        <v>10</v>
      </c>
      <c r="H7576" t="s">
        <v>1078</v>
      </c>
      <c r="I7576" s="103"/>
    </row>
    <row r="7577" spans="1:9" x14ac:dyDescent="0.3">
      <c r="A7577" t="s">
        <v>7256</v>
      </c>
      <c r="B7577" t="s">
        <v>44</v>
      </c>
      <c r="C7577" t="s">
        <v>5064</v>
      </c>
      <c r="D7577" t="s">
        <v>777</v>
      </c>
      <c r="E7577" s="103">
        <v>1.7784743930241851E-2</v>
      </c>
      <c r="F7577" s="103">
        <v>680752</v>
      </c>
      <c r="G7577" s="103">
        <v>10</v>
      </c>
      <c r="H7577" t="s">
        <v>54</v>
      </c>
      <c r="I7577" s="103"/>
    </row>
    <row r="7578" spans="1:9" x14ac:dyDescent="0.3">
      <c r="A7578" t="s">
        <v>7257</v>
      </c>
      <c r="B7578" t="s">
        <v>45</v>
      </c>
      <c r="C7578" t="s">
        <v>5064</v>
      </c>
      <c r="D7578" t="s">
        <v>777</v>
      </c>
      <c r="E7578" s="103">
        <v>1.0315316678967927E-2</v>
      </c>
      <c r="F7578" s="103">
        <v>680752</v>
      </c>
      <c r="G7578" s="103">
        <v>10</v>
      </c>
      <c r="H7578" t="s">
        <v>54</v>
      </c>
      <c r="I7578" s="103"/>
    </row>
    <row r="7579" spans="1:9" x14ac:dyDescent="0.3">
      <c r="A7579" t="s">
        <v>7258</v>
      </c>
      <c r="B7579" t="s">
        <v>46</v>
      </c>
      <c r="C7579" t="s">
        <v>5064</v>
      </c>
      <c r="D7579" t="s">
        <v>777</v>
      </c>
      <c r="E7579" s="103">
        <v>8.369897057934601E-3</v>
      </c>
      <c r="F7579" s="103">
        <v>680752</v>
      </c>
      <c r="G7579" s="103">
        <v>10</v>
      </c>
      <c r="H7579" t="s">
        <v>54</v>
      </c>
      <c r="I7579" s="103"/>
    </row>
    <row r="7580" spans="1:9" x14ac:dyDescent="0.3">
      <c r="A7580" t="s">
        <v>7259</v>
      </c>
      <c r="B7580" t="s">
        <v>51</v>
      </c>
      <c r="C7580" t="s">
        <v>5064</v>
      </c>
      <c r="D7580" t="s">
        <v>776</v>
      </c>
      <c r="E7580" s="103">
        <v>20.387546512967152</v>
      </c>
      <c r="F7580" s="103">
        <v>680752</v>
      </c>
      <c r="G7580" s="103">
        <v>10</v>
      </c>
      <c r="H7580" t="s">
        <v>1078</v>
      </c>
      <c r="I7580" s="103"/>
    </row>
    <row r="7581" spans="1:9" x14ac:dyDescent="0.3">
      <c r="A7581" t="s">
        <v>7260</v>
      </c>
      <c r="B7581" t="s">
        <v>44</v>
      </c>
      <c r="C7581" t="s">
        <v>5064</v>
      </c>
      <c r="D7581" t="s">
        <v>776</v>
      </c>
      <c r="E7581" s="103">
        <v>7.525501210426117E-3</v>
      </c>
      <c r="F7581" s="103">
        <v>680752</v>
      </c>
      <c r="G7581" s="103">
        <v>10</v>
      </c>
      <c r="H7581" t="s">
        <v>54</v>
      </c>
      <c r="I7581" s="103"/>
    </row>
    <row r="7582" spans="1:9" x14ac:dyDescent="0.3">
      <c r="A7582" t="s">
        <v>7261</v>
      </c>
      <c r="B7582" t="s">
        <v>45</v>
      </c>
      <c r="C7582" t="s">
        <v>5064</v>
      </c>
      <c r="D7582" t="s">
        <v>776</v>
      </c>
      <c r="E7582" s="103">
        <v>7.525501210426117E-3</v>
      </c>
      <c r="F7582" s="103">
        <v>680752</v>
      </c>
      <c r="G7582" s="103">
        <v>10</v>
      </c>
      <c r="H7582" t="s">
        <v>54</v>
      </c>
      <c r="I7582" s="103"/>
    </row>
    <row r="7583" spans="1:9" x14ac:dyDescent="0.3">
      <c r="A7583" t="s">
        <v>7262</v>
      </c>
      <c r="B7583" t="s">
        <v>46</v>
      </c>
      <c r="C7583" t="s">
        <v>5064</v>
      </c>
      <c r="D7583" t="s">
        <v>776</v>
      </c>
      <c r="E7583" s="103">
        <v>7.525501210426117E-3</v>
      </c>
      <c r="F7583" s="103">
        <v>680752</v>
      </c>
      <c r="G7583" s="103">
        <v>10</v>
      </c>
      <c r="H7583" t="s">
        <v>54</v>
      </c>
      <c r="I7583" s="103"/>
    </row>
    <row r="7584" spans="1:9" x14ac:dyDescent="0.3">
      <c r="A7584" t="s">
        <v>7263</v>
      </c>
      <c r="B7584" t="s">
        <v>49</v>
      </c>
      <c r="C7584" t="s">
        <v>5065</v>
      </c>
      <c r="D7584" t="s">
        <v>54</v>
      </c>
      <c r="E7584" s="103">
        <v>1</v>
      </c>
      <c r="F7584" s="103">
        <v>680752</v>
      </c>
      <c r="G7584" s="103">
        <v>10</v>
      </c>
      <c r="H7584" t="s">
        <v>54</v>
      </c>
      <c r="I7584" s="103"/>
    </row>
    <row r="7585" spans="1:9" x14ac:dyDescent="0.3">
      <c r="A7585" t="s">
        <v>7264</v>
      </c>
      <c r="B7585" t="s">
        <v>50</v>
      </c>
      <c r="C7585" t="s">
        <v>5065</v>
      </c>
      <c r="D7585" t="s">
        <v>54</v>
      </c>
      <c r="E7585" s="103">
        <v>5433773.5093308249</v>
      </c>
      <c r="F7585" s="103">
        <v>680752</v>
      </c>
      <c r="G7585" s="103">
        <v>10</v>
      </c>
      <c r="H7585" t="s">
        <v>54</v>
      </c>
      <c r="I7585" s="103"/>
    </row>
    <row r="7586" spans="1:9" x14ac:dyDescent="0.3">
      <c r="A7586" t="s">
        <v>7265</v>
      </c>
      <c r="B7586" t="s">
        <v>51</v>
      </c>
      <c r="C7586" t="s">
        <v>5065</v>
      </c>
      <c r="D7586" t="s">
        <v>40</v>
      </c>
      <c r="E7586" s="103">
        <v>0.99799354080552571</v>
      </c>
      <c r="F7586" s="103">
        <v>680752</v>
      </c>
      <c r="G7586" s="103">
        <v>10</v>
      </c>
      <c r="H7586" t="s">
        <v>1078</v>
      </c>
      <c r="I7586" s="103"/>
    </row>
    <row r="7587" spans="1:9" x14ac:dyDescent="0.3">
      <c r="A7587" t="s">
        <v>7266</v>
      </c>
      <c r="B7587" t="s">
        <v>51</v>
      </c>
      <c r="C7587" t="s">
        <v>5065</v>
      </c>
      <c r="D7587" t="s">
        <v>5064</v>
      </c>
      <c r="E7587" s="103">
        <v>1.5261359175991449</v>
      </c>
      <c r="F7587" s="103">
        <v>680752</v>
      </c>
      <c r="G7587" s="103">
        <v>10</v>
      </c>
      <c r="H7587" t="s">
        <v>1078</v>
      </c>
      <c r="I7587" s="103"/>
    </row>
    <row r="7588" spans="1:9" x14ac:dyDescent="0.3">
      <c r="A7588" t="s">
        <v>7267</v>
      </c>
      <c r="B7588" t="s">
        <v>51</v>
      </c>
      <c r="C7588" t="s">
        <v>5065</v>
      </c>
      <c r="D7588" t="s">
        <v>5065</v>
      </c>
      <c r="E7588" s="103">
        <v>1</v>
      </c>
      <c r="F7588" s="103">
        <v>680752</v>
      </c>
      <c r="G7588" s="103">
        <v>10</v>
      </c>
      <c r="H7588" t="s">
        <v>1078</v>
      </c>
      <c r="I7588" s="103"/>
    </row>
    <row r="7589" spans="1:9" x14ac:dyDescent="0.3">
      <c r="A7589" t="s">
        <v>7268</v>
      </c>
      <c r="B7589" t="s">
        <v>51</v>
      </c>
      <c r="C7589" t="s">
        <v>5065</v>
      </c>
      <c r="D7589" t="s">
        <v>5066</v>
      </c>
      <c r="E7589" s="103">
        <v>1.0435793198375609</v>
      </c>
      <c r="F7589" s="103">
        <v>680752</v>
      </c>
      <c r="G7589" s="103">
        <v>10</v>
      </c>
      <c r="H7589" t="s">
        <v>1078</v>
      </c>
      <c r="I7589" s="103"/>
    </row>
    <row r="7590" spans="1:9" x14ac:dyDescent="0.3">
      <c r="A7590" t="s">
        <v>7269</v>
      </c>
      <c r="B7590" t="s">
        <v>51</v>
      </c>
      <c r="C7590" t="s">
        <v>5065</v>
      </c>
      <c r="D7590" t="s">
        <v>42</v>
      </c>
      <c r="E7590" s="103">
        <v>12.892071278268476</v>
      </c>
      <c r="F7590" s="103">
        <v>680752</v>
      </c>
      <c r="G7590" s="103">
        <v>10</v>
      </c>
      <c r="H7590" t="s">
        <v>1078</v>
      </c>
      <c r="I7590" s="103"/>
    </row>
    <row r="7591" spans="1:9" x14ac:dyDescent="0.3">
      <c r="A7591" t="s">
        <v>7270</v>
      </c>
      <c r="B7591" t="s">
        <v>51</v>
      </c>
      <c r="C7591" t="s">
        <v>5065</v>
      </c>
      <c r="D7591" t="s">
        <v>1763</v>
      </c>
      <c r="E7591" s="103">
        <v>13.879545039045434</v>
      </c>
      <c r="F7591" s="103">
        <v>680752</v>
      </c>
      <c r="G7591" s="103">
        <v>10</v>
      </c>
      <c r="H7591" t="s">
        <v>1078</v>
      </c>
      <c r="I7591" s="103"/>
    </row>
    <row r="7592" spans="1:9" x14ac:dyDescent="0.3">
      <c r="A7592" t="s">
        <v>7271</v>
      </c>
      <c r="B7592" t="s">
        <v>51</v>
      </c>
      <c r="C7592" t="s">
        <v>5065</v>
      </c>
      <c r="D7592" t="s">
        <v>1764</v>
      </c>
      <c r="E7592" s="103">
        <v>4.0923228075294924</v>
      </c>
      <c r="F7592" s="103">
        <v>680752</v>
      </c>
      <c r="G7592" s="103">
        <v>10</v>
      </c>
      <c r="H7592" t="s">
        <v>1078</v>
      </c>
      <c r="I7592" s="103"/>
    </row>
    <row r="7593" spans="1:9" x14ac:dyDescent="0.3">
      <c r="A7593" t="s">
        <v>7272</v>
      </c>
      <c r="B7593" t="s">
        <v>51</v>
      </c>
      <c r="C7593" t="s">
        <v>5065</v>
      </c>
      <c r="D7593" t="s">
        <v>340</v>
      </c>
      <c r="E7593" s="103">
        <v>1.0312685206078414</v>
      </c>
      <c r="F7593" s="103">
        <v>680752</v>
      </c>
      <c r="G7593" s="103">
        <v>10</v>
      </c>
      <c r="H7593" t="s">
        <v>1078</v>
      </c>
      <c r="I7593" s="103"/>
    </row>
    <row r="7594" spans="1:9" x14ac:dyDescent="0.3">
      <c r="A7594" t="s">
        <v>7273</v>
      </c>
      <c r="B7594" t="s">
        <v>51</v>
      </c>
      <c r="C7594" t="s">
        <v>5065</v>
      </c>
      <c r="D7594" t="s">
        <v>777</v>
      </c>
      <c r="E7594" s="103">
        <v>9.256759583619715</v>
      </c>
      <c r="F7594" s="103">
        <v>680752</v>
      </c>
      <c r="G7594" s="103">
        <v>10</v>
      </c>
      <c r="H7594" t="s">
        <v>1078</v>
      </c>
      <c r="I7594" s="103"/>
    </row>
    <row r="7595" spans="1:9" x14ac:dyDescent="0.3">
      <c r="A7595" t="s">
        <v>7274</v>
      </c>
      <c r="B7595" t="s">
        <v>44</v>
      </c>
      <c r="C7595" t="s">
        <v>5065</v>
      </c>
      <c r="D7595" t="s">
        <v>777</v>
      </c>
      <c r="E7595" s="103">
        <v>0</v>
      </c>
      <c r="F7595" s="103">
        <v>680752</v>
      </c>
      <c r="G7595" s="103">
        <v>10</v>
      </c>
      <c r="H7595" t="s">
        <v>54</v>
      </c>
      <c r="I7595" s="103"/>
    </row>
    <row r="7596" spans="1:9" x14ac:dyDescent="0.3">
      <c r="A7596" t="s">
        <v>7275</v>
      </c>
      <c r="B7596" t="s">
        <v>45</v>
      </c>
      <c r="C7596" t="s">
        <v>5065</v>
      </c>
      <c r="D7596" t="s">
        <v>777</v>
      </c>
      <c r="E7596" s="103">
        <v>0</v>
      </c>
      <c r="F7596" s="103">
        <v>680752</v>
      </c>
      <c r="G7596" s="103">
        <v>10</v>
      </c>
      <c r="H7596" t="s">
        <v>54</v>
      </c>
      <c r="I7596" s="103"/>
    </row>
    <row r="7597" spans="1:9" x14ac:dyDescent="0.3">
      <c r="A7597" t="s">
        <v>7276</v>
      </c>
      <c r="B7597" t="s">
        <v>46</v>
      </c>
      <c r="C7597" t="s">
        <v>5065</v>
      </c>
      <c r="D7597" t="s">
        <v>777</v>
      </c>
      <c r="E7597" s="103">
        <v>0</v>
      </c>
      <c r="F7597" s="103">
        <v>680752</v>
      </c>
      <c r="G7597" s="103">
        <v>10</v>
      </c>
      <c r="H7597" t="s">
        <v>54</v>
      </c>
      <c r="I7597" s="103"/>
    </row>
    <row r="7598" spans="1:9" x14ac:dyDescent="0.3">
      <c r="A7598" t="s">
        <v>7277</v>
      </c>
      <c r="B7598" t="s">
        <v>51</v>
      </c>
      <c r="C7598" t="s">
        <v>5065</v>
      </c>
      <c r="D7598" t="s">
        <v>776</v>
      </c>
      <c r="E7598" s="103">
        <v>23.509733482883373</v>
      </c>
      <c r="F7598" s="103">
        <v>680752</v>
      </c>
      <c r="G7598" s="103">
        <v>10</v>
      </c>
      <c r="H7598" t="s">
        <v>1078</v>
      </c>
      <c r="I7598" s="103"/>
    </row>
    <row r="7599" spans="1:9" x14ac:dyDescent="0.3">
      <c r="A7599" t="s">
        <v>7278</v>
      </c>
      <c r="B7599" t="s">
        <v>44</v>
      </c>
      <c r="C7599" t="s">
        <v>5065</v>
      </c>
      <c r="D7599" t="s">
        <v>776</v>
      </c>
      <c r="E7599" s="103">
        <v>0</v>
      </c>
      <c r="F7599" s="103">
        <v>680752</v>
      </c>
      <c r="G7599" s="103">
        <v>10</v>
      </c>
      <c r="H7599" t="s">
        <v>54</v>
      </c>
      <c r="I7599" s="103"/>
    </row>
    <row r="7600" spans="1:9" x14ac:dyDescent="0.3">
      <c r="A7600" t="s">
        <v>7279</v>
      </c>
      <c r="B7600" t="s">
        <v>45</v>
      </c>
      <c r="C7600" t="s">
        <v>5065</v>
      </c>
      <c r="D7600" t="s">
        <v>776</v>
      </c>
      <c r="E7600" s="103">
        <v>0</v>
      </c>
      <c r="F7600" s="103">
        <v>680752</v>
      </c>
      <c r="G7600" s="103">
        <v>10</v>
      </c>
      <c r="H7600" t="s">
        <v>54</v>
      </c>
      <c r="I7600" s="103"/>
    </row>
    <row r="7601" spans="1:9" x14ac:dyDescent="0.3">
      <c r="A7601" t="s">
        <v>7280</v>
      </c>
      <c r="B7601" t="s">
        <v>46</v>
      </c>
      <c r="C7601" t="s">
        <v>5065</v>
      </c>
      <c r="D7601" t="s">
        <v>776</v>
      </c>
      <c r="E7601" s="103">
        <v>0</v>
      </c>
      <c r="F7601" s="103">
        <v>680752</v>
      </c>
      <c r="G7601" s="103">
        <v>10</v>
      </c>
      <c r="H7601" t="s">
        <v>54</v>
      </c>
      <c r="I7601" s="103"/>
    </row>
    <row r="7602" spans="1:9" x14ac:dyDescent="0.3">
      <c r="A7602" t="s">
        <v>7284</v>
      </c>
      <c r="B7602" t="s">
        <v>49</v>
      </c>
      <c r="C7602" t="s">
        <v>5066</v>
      </c>
      <c r="D7602" t="s">
        <v>54</v>
      </c>
      <c r="E7602" s="103">
        <v>1</v>
      </c>
      <c r="F7602" s="103">
        <v>680752</v>
      </c>
      <c r="G7602" s="103">
        <v>10</v>
      </c>
      <c r="H7602" t="s">
        <v>54</v>
      </c>
      <c r="I7602" s="103"/>
    </row>
    <row r="7603" spans="1:9" x14ac:dyDescent="0.3">
      <c r="A7603" t="s">
        <v>7285</v>
      </c>
      <c r="B7603" t="s">
        <v>50</v>
      </c>
      <c r="C7603" t="s">
        <v>5066</v>
      </c>
      <c r="D7603" t="s">
        <v>54</v>
      </c>
      <c r="E7603" s="103">
        <v>5250742.9365171818</v>
      </c>
      <c r="F7603" s="103">
        <v>680752</v>
      </c>
      <c r="G7603" s="103">
        <v>10</v>
      </c>
      <c r="H7603" t="s">
        <v>54</v>
      </c>
      <c r="I7603" s="103"/>
    </row>
    <row r="7604" spans="1:9" x14ac:dyDescent="0.3">
      <c r="A7604" t="s">
        <v>7286</v>
      </c>
      <c r="B7604" t="s">
        <v>51</v>
      </c>
      <c r="C7604" t="s">
        <v>5066</v>
      </c>
      <c r="D7604" t="s">
        <v>40</v>
      </c>
      <c r="E7604" s="103">
        <v>0.95839133537874421</v>
      </c>
      <c r="F7604" s="103">
        <v>680752</v>
      </c>
      <c r="G7604" s="103">
        <v>10</v>
      </c>
      <c r="H7604" t="s">
        <v>1078</v>
      </c>
      <c r="I7604" s="103"/>
    </row>
    <row r="7605" spans="1:9" x14ac:dyDescent="0.3">
      <c r="A7605" t="s">
        <v>7287</v>
      </c>
      <c r="B7605" t="s">
        <v>51</v>
      </c>
      <c r="C7605" t="s">
        <v>5066</v>
      </c>
      <c r="D7605" t="s">
        <v>5064</v>
      </c>
      <c r="E7605" s="103">
        <v>1.4807640950824532</v>
      </c>
      <c r="F7605" s="103">
        <v>680752</v>
      </c>
      <c r="G7605" s="103">
        <v>10</v>
      </c>
      <c r="H7605" t="s">
        <v>1078</v>
      </c>
      <c r="I7605" s="103"/>
    </row>
    <row r="7606" spans="1:9" x14ac:dyDescent="0.3">
      <c r="A7606" t="s">
        <v>7288</v>
      </c>
      <c r="B7606" t="s">
        <v>51</v>
      </c>
      <c r="C7606" t="s">
        <v>5066</v>
      </c>
      <c r="D7606" t="s">
        <v>5065</v>
      </c>
      <c r="E7606" s="103">
        <v>0.96035093789757153</v>
      </c>
      <c r="F7606" s="103">
        <v>680752</v>
      </c>
      <c r="G7606" s="103">
        <v>10</v>
      </c>
      <c r="H7606" t="s">
        <v>1078</v>
      </c>
      <c r="I7606" s="103"/>
    </row>
    <row r="7607" spans="1:9" x14ac:dyDescent="0.3">
      <c r="A7607" t="s">
        <v>7289</v>
      </c>
      <c r="B7607" t="s">
        <v>51</v>
      </c>
      <c r="C7607" t="s">
        <v>5066</v>
      </c>
      <c r="D7607" t="s">
        <v>5066</v>
      </c>
      <c r="E7607" s="103">
        <v>1</v>
      </c>
      <c r="F7607" s="103">
        <v>680752</v>
      </c>
      <c r="G7607" s="103">
        <v>10</v>
      </c>
      <c r="H7607" t="s">
        <v>1078</v>
      </c>
      <c r="I7607" s="103"/>
    </row>
    <row r="7608" spans="1:9" x14ac:dyDescent="0.3">
      <c r="A7608" t="s">
        <v>7290</v>
      </c>
      <c r="B7608" t="s">
        <v>51</v>
      </c>
      <c r="C7608" t="s">
        <v>5066</v>
      </c>
      <c r="D7608" t="s">
        <v>42</v>
      </c>
      <c r="E7608" s="103">
        <v>12.846924885376149</v>
      </c>
      <c r="F7608" s="103">
        <v>680752</v>
      </c>
      <c r="G7608" s="103">
        <v>10</v>
      </c>
      <c r="H7608" t="s">
        <v>1078</v>
      </c>
      <c r="I7608" s="103"/>
    </row>
    <row r="7609" spans="1:9" x14ac:dyDescent="0.3">
      <c r="A7609" t="s">
        <v>7291</v>
      </c>
      <c r="B7609" t="s">
        <v>51</v>
      </c>
      <c r="C7609" t="s">
        <v>5066</v>
      </c>
      <c r="D7609" t="s">
        <v>1763</v>
      </c>
      <c r="E7609" s="103">
        <v>13.832586456989086</v>
      </c>
      <c r="F7609" s="103">
        <v>680752</v>
      </c>
      <c r="G7609" s="103">
        <v>10</v>
      </c>
      <c r="H7609" t="s">
        <v>1078</v>
      </c>
      <c r="I7609" s="103"/>
    </row>
    <row r="7610" spans="1:9" x14ac:dyDescent="0.3">
      <c r="A7610" t="s">
        <v>7292</v>
      </c>
      <c r="B7610" t="s">
        <v>51</v>
      </c>
      <c r="C7610" t="s">
        <v>5066</v>
      </c>
      <c r="D7610" t="s">
        <v>1764</v>
      </c>
      <c r="E7610" s="103">
        <v>4.052172558340656</v>
      </c>
      <c r="F7610" s="103">
        <v>680752</v>
      </c>
      <c r="G7610" s="103">
        <v>10</v>
      </c>
      <c r="H7610" t="s">
        <v>1078</v>
      </c>
      <c r="I7610" s="103"/>
    </row>
    <row r="7611" spans="1:9" x14ac:dyDescent="0.3">
      <c r="A7611" t="s">
        <v>7293</v>
      </c>
      <c r="B7611" t="s">
        <v>51</v>
      </c>
      <c r="C7611" t="s">
        <v>5066</v>
      </c>
      <c r="D7611" t="s">
        <v>340</v>
      </c>
      <c r="E7611" s="103">
        <v>0.98793746322778186</v>
      </c>
      <c r="F7611" s="103">
        <v>680752</v>
      </c>
      <c r="G7611" s="103">
        <v>10</v>
      </c>
      <c r="H7611" t="s">
        <v>1078</v>
      </c>
      <c r="I7611" s="103"/>
    </row>
    <row r="7612" spans="1:9" x14ac:dyDescent="0.3">
      <c r="A7612" t="s">
        <v>7294</v>
      </c>
      <c r="B7612" t="s">
        <v>51</v>
      </c>
      <c r="C7612" t="s">
        <v>5066</v>
      </c>
      <c r="D7612" t="s">
        <v>777</v>
      </c>
      <c r="E7612" s="103">
        <v>8.9591778883930147</v>
      </c>
      <c r="F7612" s="103">
        <v>680752</v>
      </c>
      <c r="G7612" s="103">
        <v>10</v>
      </c>
      <c r="H7612" t="s">
        <v>1078</v>
      </c>
      <c r="I7612" s="103"/>
    </row>
    <row r="7613" spans="1:9" x14ac:dyDescent="0.3">
      <c r="A7613" t="s">
        <v>7378</v>
      </c>
      <c r="B7613" t="s">
        <v>44</v>
      </c>
      <c r="C7613" t="s">
        <v>5066</v>
      </c>
      <c r="D7613" t="s">
        <v>777</v>
      </c>
      <c r="E7613" s="103">
        <v>0</v>
      </c>
      <c r="F7613" s="103">
        <v>680752</v>
      </c>
      <c r="G7613" s="103">
        <v>10</v>
      </c>
      <c r="H7613" t="s">
        <v>54</v>
      </c>
      <c r="I7613" s="103"/>
    </row>
    <row r="7614" spans="1:9" x14ac:dyDescent="0.3">
      <c r="A7614" t="s">
        <v>7379</v>
      </c>
      <c r="B7614" t="s">
        <v>45</v>
      </c>
      <c r="C7614" t="s">
        <v>5066</v>
      </c>
      <c r="D7614" t="s">
        <v>777</v>
      </c>
      <c r="E7614" s="103">
        <v>0</v>
      </c>
      <c r="F7614" s="103">
        <v>680752</v>
      </c>
      <c r="G7614" s="103">
        <v>10</v>
      </c>
      <c r="H7614" t="s">
        <v>54</v>
      </c>
      <c r="I7614" s="103"/>
    </row>
    <row r="7615" spans="1:9" x14ac:dyDescent="0.3">
      <c r="A7615" t="s">
        <v>7380</v>
      </c>
      <c r="B7615" t="s">
        <v>46</v>
      </c>
      <c r="C7615" t="s">
        <v>5066</v>
      </c>
      <c r="D7615" t="s">
        <v>777</v>
      </c>
      <c r="E7615" s="103">
        <v>0</v>
      </c>
      <c r="F7615" s="103">
        <v>680752</v>
      </c>
      <c r="G7615" s="103">
        <v>10</v>
      </c>
      <c r="H7615" t="s">
        <v>54</v>
      </c>
      <c r="I7615" s="103"/>
    </row>
    <row r="7616" spans="1:9" x14ac:dyDescent="0.3">
      <c r="A7616" t="s">
        <v>7295</v>
      </c>
      <c r="B7616" t="s">
        <v>51</v>
      </c>
      <c r="C7616" t="s">
        <v>5066</v>
      </c>
      <c r="D7616" t="s">
        <v>776</v>
      </c>
      <c r="E7616" s="103">
        <v>22.726647803420722</v>
      </c>
      <c r="F7616" s="103">
        <v>680752</v>
      </c>
      <c r="G7616" s="103">
        <v>10</v>
      </c>
      <c r="H7616" t="s">
        <v>1078</v>
      </c>
      <c r="I7616" s="103"/>
    </row>
    <row r="7617" spans="1:9" x14ac:dyDescent="0.3">
      <c r="A7617" t="s">
        <v>7381</v>
      </c>
      <c r="B7617" t="s">
        <v>44</v>
      </c>
      <c r="C7617" t="s">
        <v>5066</v>
      </c>
      <c r="D7617" t="s">
        <v>776</v>
      </c>
      <c r="E7617" s="103">
        <v>0</v>
      </c>
      <c r="F7617" s="103">
        <v>680752</v>
      </c>
      <c r="G7617" s="103">
        <v>10</v>
      </c>
      <c r="H7617" t="s">
        <v>54</v>
      </c>
      <c r="I7617" s="103"/>
    </row>
    <row r="7618" spans="1:9" x14ac:dyDescent="0.3">
      <c r="A7618" t="s">
        <v>7382</v>
      </c>
      <c r="B7618" t="s">
        <v>45</v>
      </c>
      <c r="C7618" t="s">
        <v>5066</v>
      </c>
      <c r="D7618" t="s">
        <v>776</v>
      </c>
      <c r="E7618" s="103">
        <v>0</v>
      </c>
      <c r="F7618" s="103">
        <v>680752</v>
      </c>
      <c r="G7618" s="103">
        <v>10</v>
      </c>
      <c r="H7618" t="s">
        <v>54</v>
      </c>
      <c r="I7618" s="103"/>
    </row>
    <row r="7619" spans="1:9" x14ac:dyDescent="0.3">
      <c r="A7619" t="s">
        <v>7383</v>
      </c>
      <c r="B7619" t="s">
        <v>46</v>
      </c>
      <c r="C7619" t="s">
        <v>5066</v>
      </c>
      <c r="D7619" t="s">
        <v>776</v>
      </c>
      <c r="E7619" s="103">
        <v>0</v>
      </c>
      <c r="F7619" s="103">
        <v>680752</v>
      </c>
      <c r="G7619" s="103">
        <v>10</v>
      </c>
      <c r="H7619" t="s">
        <v>54</v>
      </c>
      <c r="I7619" s="103"/>
    </row>
    <row r="7620" spans="1:9" x14ac:dyDescent="0.3">
      <c r="A7620" t="s">
        <v>316</v>
      </c>
      <c r="B7620" t="s">
        <v>49</v>
      </c>
      <c r="C7620" t="s">
        <v>42</v>
      </c>
      <c r="D7620" t="s">
        <v>54</v>
      </c>
      <c r="E7620" s="103">
        <v>0.99678884527698786</v>
      </c>
      <c r="F7620" s="103">
        <v>680752</v>
      </c>
      <c r="G7620" s="103">
        <v>10</v>
      </c>
      <c r="H7620" t="s">
        <v>54</v>
      </c>
      <c r="I7620" s="103"/>
    </row>
    <row r="7621" spans="1:9" x14ac:dyDescent="0.3">
      <c r="A7621" t="s">
        <v>317</v>
      </c>
      <c r="B7621" t="s">
        <v>50</v>
      </c>
      <c r="C7621" t="s">
        <v>42</v>
      </c>
      <c r="D7621" t="s">
        <v>54</v>
      </c>
      <c r="E7621" s="103">
        <v>4682637.032362299</v>
      </c>
      <c r="F7621" s="103">
        <v>680752</v>
      </c>
      <c r="G7621" s="103">
        <v>10</v>
      </c>
      <c r="H7621" t="s">
        <v>54</v>
      </c>
      <c r="I7621" s="103"/>
    </row>
    <row r="7622" spans="1:9" x14ac:dyDescent="0.3">
      <c r="A7622" t="s">
        <v>1571</v>
      </c>
      <c r="B7622" t="s">
        <v>51</v>
      </c>
      <c r="C7622" t="s">
        <v>42</v>
      </c>
      <c r="D7622" t="s">
        <v>40</v>
      </c>
      <c r="E7622" s="103">
        <v>0.92555525983419085</v>
      </c>
      <c r="F7622" s="103">
        <v>680752</v>
      </c>
      <c r="G7622" s="103">
        <v>10</v>
      </c>
      <c r="H7622" t="s">
        <v>1078</v>
      </c>
      <c r="I7622" s="103"/>
    </row>
    <row r="7623" spans="1:9" x14ac:dyDescent="0.3">
      <c r="A7623" t="s">
        <v>7296</v>
      </c>
      <c r="B7623" t="s">
        <v>51</v>
      </c>
      <c r="C7623" t="s">
        <v>42</v>
      </c>
      <c r="D7623" t="s">
        <v>5064</v>
      </c>
      <c r="E7623" s="103">
        <v>1.0007124925954924</v>
      </c>
      <c r="F7623" s="103">
        <v>680752</v>
      </c>
      <c r="G7623" s="103">
        <v>10</v>
      </c>
      <c r="H7623" t="s">
        <v>1078</v>
      </c>
      <c r="I7623" s="103"/>
    </row>
    <row r="7624" spans="1:9" x14ac:dyDescent="0.3">
      <c r="A7624" t="s">
        <v>7297</v>
      </c>
      <c r="B7624" t="s">
        <v>51</v>
      </c>
      <c r="C7624" t="s">
        <v>42</v>
      </c>
      <c r="D7624" t="s">
        <v>5065</v>
      </c>
      <c r="E7624" s="103">
        <v>0.92659573874823742</v>
      </c>
      <c r="F7624" s="103">
        <v>680752</v>
      </c>
      <c r="G7624" s="103">
        <v>10</v>
      </c>
      <c r="H7624" t="s">
        <v>1078</v>
      </c>
      <c r="I7624" s="103"/>
    </row>
    <row r="7625" spans="1:9" x14ac:dyDescent="0.3">
      <c r="A7625" t="s">
        <v>7298</v>
      </c>
      <c r="B7625" t="s">
        <v>51</v>
      </c>
      <c r="C7625" t="s">
        <v>42</v>
      </c>
      <c r="D7625" t="s">
        <v>5066</v>
      </c>
      <c r="E7625" s="103">
        <v>0.96617132026077746</v>
      </c>
      <c r="F7625" s="103">
        <v>680752</v>
      </c>
      <c r="G7625" s="103">
        <v>10</v>
      </c>
      <c r="H7625" t="s">
        <v>1078</v>
      </c>
      <c r="I7625" s="103"/>
    </row>
    <row r="7626" spans="1:9" x14ac:dyDescent="0.3">
      <c r="A7626" t="s">
        <v>1572</v>
      </c>
      <c r="B7626" t="s">
        <v>51</v>
      </c>
      <c r="C7626" t="s">
        <v>42</v>
      </c>
      <c r="D7626" t="s">
        <v>42</v>
      </c>
      <c r="E7626" s="103">
        <v>1</v>
      </c>
      <c r="F7626" s="103">
        <v>680752</v>
      </c>
      <c r="G7626" s="103">
        <v>10</v>
      </c>
      <c r="H7626" t="s">
        <v>1078</v>
      </c>
      <c r="I7626" s="103"/>
    </row>
    <row r="7627" spans="1:9" x14ac:dyDescent="0.3">
      <c r="A7627" t="s">
        <v>2533</v>
      </c>
      <c r="B7627" t="s">
        <v>51</v>
      </c>
      <c r="C7627" t="s">
        <v>42</v>
      </c>
      <c r="D7627" t="s">
        <v>1763</v>
      </c>
      <c r="E7627" s="103">
        <v>1.0404829063358432</v>
      </c>
      <c r="F7627" s="103">
        <v>680752</v>
      </c>
      <c r="G7627" s="103">
        <v>10</v>
      </c>
      <c r="H7627" t="s">
        <v>1078</v>
      </c>
      <c r="I7627" s="103"/>
    </row>
    <row r="7628" spans="1:9" x14ac:dyDescent="0.3">
      <c r="A7628" t="s">
        <v>2534</v>
      </c>
      <c r="B7628" t="s">
        <v>51</v>
      </c>
      <c r="C7628" t="s">
        <v>42</v>
      </c>
      <c r="D7628" t="s">
        <v>1764</v>
      </c>
      <c r="E7628" s="103">
        <v>0.91162454276418248</v>
      </c>
      <c r="F7628" s="103">
        <v>680752</v>
      </c>
      <c r="G7628" s="103">
        <v>10</v>
      </c>
      <c r="H7628" t="s">
        <v>1078</v>
      </c>
      <c r="I7628" s="103"/>
    </row>
    <row r="7629" spans="1:9" x14ac:dyDescent="0.3">
      <c r="A7629" t="s">
        <v>1573</v>
      </c>
      <c r="B7629" t="s">
        <v>51</v>
      </c>
      <c r="C7629" t="s">
        <v>42</v>
      </c>
      <c r="D7629" t="s">
        <v>340</v>
      </c>
      <c r="E7629" s="103">
        <v>0.95266438311223367</v>
      </c>
      <c r="F7629" s="103">
        <v>680752</v>
      </c>
      <c r="G7629" s="103">
        <v>10</v>
      </c>
      <c r="H7629" t="s">
        <v>1078</v>
      </c>
      <c r="I7629" s="103"/>
    </row>
    <row r="7630" spans="1:9" x14ac:dyDescent="0.3">
      <c r="A7630" t="s">
        <v>1574</v>
      </c>
      <c r="B7630" t="s">
        <v>51</v>
      </c>
      <c r="C7630" t="s">
        <v>42</v>
      </c>
      <c r="D7630" t="s">
        <v>777</v>
      </c>
      <c r="E7630" s="103">
        <v>7.9724933066868253</v>
      </c>
      <c r="F7630" s="103">
        <v>680752</v>
      </c>
      <c r="G7630" s="103">
        <v>10</v>
      </c>
      <c r="H7630" t="s">
        <v>1078</v>
      </c>
      <c r="I7630" s="103"/>
    </row>
    <row r="7631" spans="1:9" x14ac:dyDescent="0.3">
      <c r="A7631" t="s">
        <v>741</v>
      </c>
      <c r="B7631" t="s">
        <v>44</v>
      </c>
      <c r="C7631" t="s">
        <v>42</v>
      </c>
      <c r="D7631" t="s">
        <v>777</v>
      </c>
      <c r="E7631" s="103">
        <v>1.7784743930241851E-2</v>
      </c>
      <c r="F7631" s="103">
        <v>680752</v>
      </c>
      <c r="G7631" s="103">
        <v>10</v>
      </c>
      <c r="H7631" t="s">
        <v>54</v>
      </c>
      <c r="I7631" s="103"/>
    </row>
    <row r="7632" spans="1:9" x14ac:dyDescent="0.3">
      <c r="A7632" t="s">
        <v>742</v>
      </c>
      <c r="B7632" t="s">
        <v>45</v>
      </c>
      <c r="C7632" t="s">
        <v>42</v>
      </c>
      <c r="D7632" t="s">
        <v>777</v>
      </c>
      <c r="E7632" s="103">
        <v>1.0118448369363126E-2</v>
      </c>
      <c r="F7632" s="103">
        <v>680752</v>
      </c>
      <c r="G7632" s="103">
        <v>10</v>
      </c>
      <c r="H7632" t="s">
        <v>54</v>
      </c>
      <c r="I7632" s="103"/>
    </row>
    <row r="7633" spans="1:9" x14ac:dyDescent="0.3">
      <c r="A7633" t="s">
        <v>743</v>
      </c>
      <c r="B7633" t="s">
        <v>46</v>
      </c>
      <c r="C7633" t="s">
        <v>42</v>
      </c>
      <c r="D7633" t="s">
        <v>777</v>
      </c>
      <c r="E7633" s="103">
        <v>8.2070878035515014E-3</v>
      </c>
      <c r="F7633" s="103">
        <v>680752</v>
      </c>
      <c r="G7633" s="103">
        <v>10</v>
      </c>
      <c r="H7633" t="s">
        <v>54</v>
      </c>
      <c r="I7633" s="103"/>
    </row>
    <row r="7634" spans="1:9" x14ac:dyDescent="0.3">
      <c r="A7634" t="s">
        <v>1575</v>
      </c>
      <c r="B7634" t="s">
        <v>51</v>
      </c>
      <c r="C7634" t="s">
        <v>42</v>
      </c>
      <c r="D7634" t="s">
        <v>776</v>
      </c>
      <c r="E7634" s="103">
        <v>20.306324530273777</v>
      </c>
      <c r="F7634" s="103">
        <v>680752</v>
      </c>
      <c r="G7634" s="103">
        <v>10</v>
      </c>
      <c r="H7634" t="s">
        <v>1078</v>
      </c>
      <c r="I7634" s="103"/>
    </row>
    <row r="7635" spans="1:9" x14ac:dyDescent="0.3">
      <c r="A7635" t="s">
        <v>745</v>
      </c>
      <c r="B7635" t="s">
        <v>44</v>
      </c>
      <c r="C7635" t="s">
        <v>42</v>
      </c>
      <c r="D7635" t="s">
        <v>776</v>
      </c>
      <c r="E7635" s="103">
        <v>7.525501210426117E-3</v>
      </c>
      <c r="F7635" s="103">
        <v>680752</v>
      </c>
      <c r="G7635" s="103">
        <v>10</v>
      </c>
      <c r="H7635" t="s">
        <v>54</v>
      </c>
      <c r="I7635" s="103"/>
    </row>
    <row r="7636" spans="1:9" x14ac:dyDescent="0.3">
      <c r="A7636" t="s">
        <v>746</v>
      </c>
      <c r="B7636" t="s">
        <v>45</v>
      </c>
      <c r="C7636" t="s">
        <v>42</v>
      </c>
      <c r="D7636" t="s">
        <v>776</v>
      </c>
      <c r="E7636" s="103">
        <v>7.4350813494653634E-3</v>
      </c>
      <c r="F7636" s="103">
        <v>680752</v>
      </c>
      <c r="G7636" s="103">
        <v>10</v>
      </c>
      <c r="H7636" t="s">
        <v>54</v>
      </c>
      <c r="I7636" s="103"/>
    </row>
    <row r="7637" spans="1:9" x14ac:dyDescent="0.3">
      <c r="A7637" t="s">
        <v>747</v>
      </c>
      <c r="B7637" t="s">
        <v>46</v>
      </c>
      <c r="C7637" t="s">
        <v>42</v>
      </c>
      <c r="D7637" t="s">
        <v>776</v>
      </c>
      <c r="E7637" s="103">
        <v>7.3467154074833702E-3</v>
      </c>
      <c r="F7637" s="103">
        <v>680752</v>
      </c>
      <c r="G7637" s="103">
        <v>10</v>
      </c>
      <c r="H7637" t="s">
        <v>54</v>
      </c>
      <c r="I7637" s="103"/>
    </row>
    <row r="7638" spans="1:9" x14ac:dyDescent="0.3">
      <c r="A7638" t="s">
        <v>1586</v>
      </c>
      <c r="B7638" t="s">
        <v>51</v>
      </c>
      <c r="C7638" t="s">
        <v>58</v>
      </c>
      <c r="D7638" t="s">
        <v>40</v>
      </c>
      <c r="E7638" s="103">
        <v>0.61435120919697239</v>
      </c>
      <c r="F7638" s="103">
        <v>680752</v>
      </c>
      <c r="G7638" s="103">
        <v>10</v>
      </c>
      <c r="H7638" t="s">
        <v>1078</v>
      </c>
      <c r="I7638" s="103"/>
    </row>
    <row r="7639" spans="1:9" x14ac:dyDescent="0.3">
      <c r="A7639" t="s">
        <v>7281</v>
      </c>
      <c r="B7639" t="s">
        <v>51</v>
      </c>
      <c r="C7639" t="s">
        <v>58</v>
      </c>
      <c r="D7639" t="s">
        <v>5064</v>
      </c>
      <c r="E7639" s="103">
        <v>3.0810612798678738</v>
      </c>
      <c r="F7639" s="103">
        <v>680752</v>
      </c>
      <c r="G7639" s="103">
        <v>10</v>
      </c>
      <c r="H7639" t="s">
        <v>1078</v>
      </c>
      <c r="I7639" s="103"/>
    </row>
    <row r="7640" spans="1:9" x14ac:dyDescent="0.3">
      <c r="A7640" t="s">
        <v>7282</v>
      </c>
      <c r="B7640" t="s">
        <v>51</v>
      </c>
      <c r="C7640" t="s">
        <v>58</v>
      </c>
      <c r="D7640" t="s">
        <v>5065</v>
      </c>
      <c r="E7640" s="103">
        <v>0.62290196016491783</v>
      </c>
      <c r="F7640" s="103">
        <v>680752</v>
      </c>
      <c r="G7640" s="103">
        <v>10</v>
      </c>
      <c r="H7640" t="s">
        <v>1078</v>
      </c>
      <c r="I7640" s="103"/>
    </row>
    <row r="7641" spans="1:9" x14ac:dyDescent="0.3">
      <c r="A7641" t="s">
        <v>7283</v>
      </c>
      <c r="B7641" t="s">
        <v>51</v>
      </c>
      <c r="C7641" t="s">
        <v>58</v>
      </c>
      <c r="D7641" t="s">
        <v>5066</v>
      </c>
      <c r="E7641" s="103">
        <v>0.65459456447545805</v>
      </c>
      <c r="F7641" s="103">
        <v>680752</v>
      </c>
      <c r="G7641" s="103">
        <v>10</v>
      </c>
      <c r="H7641" t="s">
        <v>1078</v>
      </c>
      <c r="I7641" s="103"/>
    </row>
    <row r="7642" spans="1:9" x14ac:dyDescent="0.3">
      <c r="A7642" t="s">
        <v>1587</v>
      </c>
      <c r="B7642" t="s">
        <v>51</v>
      </c>
      <c r="C7642" t="s">
        <v>58</v>
      </c>
      <c r="D7642" t="s">
        <v>42</v>
      </c>
      <c r="E7642" s="103">
        <v>61.383937758227567</v>
      </c>
      <c r="F7642" s="103">
        <v>680752</v>
      </c>
      <c r="G7642" s="103">
        <v>10</v>
      </c>
      <c r="H7642" t="s">
        <v>1078</v>
      </c>
      <c r="I7642" s="103"/>
    </row>
    <row r="7643" spans="1:9" x14ac:dyDescent="0.3">
      <c r="A7643" t="s">
        <v>2569</v>
      </c>
      <c r="B7643" t="s">
        <v>51</v>
      </c>
      <c r="C7643" t="s">
        <v>58</v>
      </c>
      <c r="D7643" t="s">
        <v>1763</v>
      </c>
      <c r="E7643" s="103">
        <v>71.628037369864145</v>
      </c>
      <c r="F7643" s="103">
        <v>680752</v>
      </c>
      <c r="G7643" s="103">
        <v>10</v>
      </c>
      <c r="H7643" t="s">
        <v>1078</v>
      </c>
      <c r="I7643" s="103"/>
    </row>
    <row r="7644" spans="1:9" x14ac:dyDescent="0.3">
      <c r="A7644" t="s">
        <v>2570</v>
      </c>
      <c r="B7644" t="s">
        <v>51</v>
      </c>
      <c r="C7644" t="s">
        <v>58</v>
      </c>
      <c r="D7644" t="s">
        <v>1764</v>
      </c>
      <c r="E7644" s="103">
        <v>20.817705686033865</v>
      </c>
      <c r="F7644" s="103">
        <v>680752</v>
      </c>
      <c r="G7644" s="103">
        <v>10</v>
      </c>
      <c r="H7644" t="s">
        <v>1078</v>
      </c>
      <c r="I7644" s="103"/>
    </row>
    <row r="7645" spans="1:9" x14ac:dyDescent="0.3">
      <c r="A7645" t="s">
        <v>1588</v>
      </c>
      <c r="B7645" t="s">
        <v>51</v>
      </c>
      <c r="C7645" t="s">
        <v>58</v>
      </c>
      <c r="D7645" t="s">
        <v>340</v>
      </c>
      <c r="E7645" s="103">
        <v>0.62343485206784011</v>
      </c>
      <c r="F7645" s="103">
        <v>680752</v>
      </c>
      <c r="G7645" s="103">
        <v>10</v>
      </c>
      <c r="H7645" t="s">
        <v>1078</v>
      </c>
      <c r="I7645" s="103"/>
    </row>
    <row r="7646" spans="1:9" x14ac:dyDescent="0.3">
      <c r="A7646" t="s">
        <v>1589</v>
      </c>
      <c r="B7646" t="s">
        <v>51</v>
      </c>
      <c r="C7646" t="s">
        <v>58</v>
      </c>
      <c r="D7646" t="s">
        <v>777</v>
      </c>
      <c r="E7646" s="103">
        <v>10.302211202532218</v>
      </c>
      <c r="F7646" s="103">
        <v>680752</v>
      </c>
      <c r="G7646" s="103">
        <v>10</v>
      </c>
      <c r="H7646" t="s">
        <v>1078</v>
      </c>
      <c r="I7646" s="103"/>
    </row>
    <row r="7647" spans="1:9" x14ac:dyDescent="0.3">
      <c r="A7647" t="s">
        <v>1590</v>
      </c>
      <c r="B7647" t="s">
        <v>51</v>
      </c>
      <c r="C7647" t="s">
        <v>58</v>
      </c>
      <c r="D7647" t="s">
        <v>776</v>
      </c>
      <c r="E7647" s="103">
        <v>26.269986619453583</v>
      </c>
      <c r="F7647" s="103">
        <v>680752</v>
      </c>
      <c r="G7647" s="103">
        <v>10</v>
      </c>
      <c r="H7647" t="s">
        <v>1078</v>
      </c>
      <c r="I7647" s="103"/>
    </row>
    <row r="7648" spans="1:9" x14ac:dyDescent="0.3">
      <c r="A7648" t="s">
        <v>8927</v>
      </c>
      <c r="B7648" t="s">
        <v>47</v>
      </c>
      <c r="C7648" t="s">
        <v>8750</v>
      </c>
      <c r="D7648" t="s">
        <v>54</v>
      </c>
      <c r="E7648" s="103">
        <v>657927</v>
      </c>
      <c r="F7648" s="103">
        <v>680752</v>
      </c>
      <c r="G7648" s="103">
        <v>10</v>
      </c>
      <c r="H7648" t="s">
        <v>54</v>
      </c>
      <c r="I7648" s="103"/>
    </row>
    <row r="7649" spans="1:9" x14ac:dyDescent="0.3">
      <c r="A7649" t="s">
        <v>8928</v>
      </c>
      <c r="B7649" t="s">
        <v>48</v>
      </c>
      <c r="C7649" t="s">
        <v>8750</v>
      </c>
      <c r="D7649" t="s">
        <v>54</v>
      </c>
      <c r="E7649" s="103">
        <v>88971631009.148438</v>
      </c>
      <c r="F7649" s="103">
        <v>680752</v>
      </c>
      <c r="G7649" s="103">
        <v>10</v>
      </c>
      <c r="H7649" t="s">
        <v>54</v>
      </c>
      <c r="I7649" s="103"/>
    </row>
    <row r="7650" spans="1:9" x14ac:dyDescent="0.3">
      <c r="A7650" t="s">
        <v>8929</v>
      </c>
      <c r="B7650" t="s">
        <v>49</v>
      </c>
      <c r="C7650" t="s">
        <v>8750</v>
      </c>
      <c r="D7650" t="s">
        <v>54</v>
      </c>
      <c r="E7650" s="103">
        <v>0.9664709027663525</v>
      </c>
      <c r="F7650" s="103">
        <v>680752</v>
      </c>
      <c r="G7650" s="103">
        <v>10</v>
      </c>
      <c r="H7650" t="s">
        <v>54</v>
      </c>
      <c r="I7650" s="103"/>
    </row>
    <row r="7651" spans="1:9" x14ac:dyDescent="0.3">
      <c r="A7651" t="s">
        <v>8930</v>
      </c>
      <c r="B7651" t="s">
        <v>50</v>
      </c>
      <c r="C7651" t="s">
        <v>8750</v>
      </c>
      <c r="D7651" t="s">
        <v>54</v>
      </c>
      <c r="E7651" s="103">
        <v>130696.09932713887</v>
      </c>
      <c r="F7651" s="103">
        <v>680752</v>
      </c>
      <c r="G7651" s="103">
        <v>10</v>
      </c>
      <c r="H7651" t="s">
        <v>54</v>
      </c>
      <c r="I7651" s="103"/>
    </row>
    <row r="7652" spans="1:9" x14ac:dyDescent="0.3">
      <c r="A7652" t="s">
        <v>2535</v>
      </c>
      <c r="B7652" t="s">
        <v>49</v>
      </c>
      <c r="C7652" t="s">
        <v>1763</v>
      </c>
      <c r="D7652" t="s">
        <v>54</v>
      </c>
      <c r="E7652" s="103">
        <v>0.9976437821703058</v>
      </c>
      <c r="F7652" s="103">
        <v>680752</v>
      </c>
      <c r="G7652" s="103">
        <v>10</v>
      </c>
      <c r="H7652" t="s">
        <v>54</v>
      </c>
      <c r="I7652" s="103"/>
    </row>
    <row r="7653" spans="1:9" x14ac:dyDescent="0.3">
      <c r="A7653" t="s">
        <v>2536</v>
      </c>
      <c r="B7653" t="s">
        <v>50</v>
      </c>
      <c r="C7653" t="s">
        <v>1763</v>
      </c>
      <c r="D7653" t="s">
        <v>54</v>
      </c>
      <c r="E7653" s="103">
        <v>4508033.8243436795</v>
      </c>
      <c r="F7653" s="103">
        <v>680752</v>
      </c>
      <c r="G7653" s="103">
        <v>10</v>
      </c>
      <c r="H7653" t="s">
        <v>54</v>
      </c>
      <c r="I7653" s="103"/>
    </row>
    <row r="7654" spans="1:9" x14ac:dyDescent="0.3">
      <c r="A7654" t="s">
        <v>2537</v>
      </c>
      <c r="B7654" t="s">
        <v>51</v>
      </c>
      <c r="C7654" t="s">
        <v>1763</v>
      </c>
      <c r="D7654" t="s">
        <v>40</v>
      </c>
      <c r="E7654" s="103">
        <v>0.8876482368430656</v>
      </c>
      <c r="F7654" s="103">
        <v>680752</v>
      </c>
      <c r="G7654" s="103">
        <v>10</v>
      </c>
      <c r="H7654" t="s">
        <v>1078</v>
      </c>
      <c r="I7654" s="103"/>
    </row>
    <row r="7655" spans="1:9" x14ac:dyDescent="0.3">
      <c r="A7655" t="s">
        <v>7299</v>
      </c>
      <c r="B7655" t="s">
        <v>51</v>
      </c>
      <c r="C7655" t="s">
        <v>1763</v>
      </c>
      <c r="D7655" t="s">
        <v>5064</v>
      </c>
      <c r="E7655" s="103">
        <v>0.96156860947448453</v>
      </c>
      <c r="F7655" s="103">
        <v>680752</v>
      </c>
      <c r="G7655" s="103">
        <v>10</v>
      </c>
      <c r="H7655" t="s">
        <v>1078</v>
      </c>
      <c r="I7655" s="103"/>
    </row>
    <row r="7656" spans="1:9" x14ac:dyDescent="0.3">
      <c r="A7656" t="s">
        <v>7300</v>
      </c>
      <c r="B7656" t="s">
        <v>51</v>
      </c>
      <c r="C7656" t="s">
        <v>1763</v>
      </c>
      <c r="D7656" t="s">
        <v>5065</v>
      </c>
      <c r="E7656" s="103">
        <v>0.88865578165021564</v>
      </c>
      <c r="F7656" s="103">
        <v>680752</v>
      </c>
      <c r="G7656" s="103">
        <v>10</v>
      </c>
      <c r="H7656" t="s">
        <v>1078</v>
      </c>
      <c r="I7656" s="103"/>
    </row>
    <row r="7657" spans="1:9" x14ac:dyDescent="0.3">
      <c r="A7657" t="s">
        <v>7301</v>
      </c>
      <c r="B7657" t="s">
        <v>51</v>
      </c>
      <c r="C7657" t="s">
        <v>1763</v>
      </c>
      <c r="D7657" t="s">
        <v>5066</v>
      </c>
      <c r="E7657" s="103">
        <v>0.92660827773294485</v>
      </c>
      <c r="F7657" s="103">
        <v>680752</v>
      </c>
      <c r="G7657" s="103">
        <v>10</v>
      </c>
      <c r="H7657" t="s">
        <v>1078</v>
      </c>
      <c r="I7657" s="103"/>
    </row>
    <row r="7658" spans="1:9" x14ac:dyDescent="0.3">
      <c r="A7658" t="s">
        <v>2538</v>
      </c>
      <c r="B7658" t="s">
        <v>51</v>
      </c>
      <c r="C7658" t="s">
        <v>1763</v>
      </c>
      <c r="D7658" t="s">
        <v>42</v>
      </c>
      <c r="E7658" s="103">
        <v>0.96242016457110691</v>
      </c>
      <c r="F7658" s="103">
        <v>680752</v>
      </c>
      <c r="G7658" s="103">
        <v>10</v>
      </c>
      <c r="H7658" t="s">
        <v>1078</v>
      </c>
      <c r="I7658" s="103"/>
    </row>
    <row r="7659" spans="1:9" x14ac:dyDescent="0.3">
      <c r="A7659" t="s">
        <v>2539</v>
      </c>
      <c r="B7659" t="s">
        <v>51</v>
      </c>
      <c r="C7659" t="s">
        <v>1763</v>
      </c>
      <c r="D7659" t="s">
        <v>1763</v>
      </c>
      <c r="E7659" s="103">
        <v>1</v>
      </c>
      <c r="F7659" s="103">
        <v>680752</v>
      </c>
      <c r="G7659" s="103">
        <v>10</v>
      </c>
      <c r="H7659" t="s">
        <v>1078</v>
      </c>
      <c r="I7659" s="103"/>
    </row>
    <row r="7660" spans="1:9" x14ac:dyDescent="0.3">
      <c r="A7660" t="s">
        <v>2540</v>
      </c>
      <c r="B7660" t="s">
        <v>51</v>
      </c>
      <c r="C7660" t="s">
        <v>1763</v>
      </c>
      <c r="D7660" t="s">
        <v>1764</v>
      </c>
      <c r="E7660" s="103">
        <v>0.87518000848922917</v>
      </c>
      <c r="F7660" s="103">
        <v>680752</v>
      </c>
      <c r="G7660" s="103">
        <v>10</v>
      </c>
      <c r="H7660" t="s">
        <v>1078</v>
      </c>
      <c r="I7660" s="103"/>
    </row>
    <row r="7661" spans="1:9" x14ac:dyDescent="0.3">
      <c r="A7661" t="s">
        <v>2541</v>
      </c>
      <c r="B7661" t="s">
        <v>51</v>
      </c>
      <c r="C7661" t="s">
        <v>1763</v>
      </c>
      <c r="D7661" t="s">
        <v>340</v>
      </c>
      <c r="E7661" s="103">
        <v>0.9139008087286129</v>
      </c>
      <c r="F7661" s="103">
        <v>680752</v>
      </c>
      <c r="G7661" s="103">
        <v>10</v>
      </c>
      <c r="H7661" t="s">
        <v>1078</v>
      </c>
      <c r="I7661" s="103"/>
    </row>
    <row r="7662" spans="1:9" x14ac:dyDescent="0.3">
      <c r="A7662" t="s">
        <v>2542</v>
      </c>
      <c r="B7662" t="s">
        <v>51</v>
      </c>
      <c r="C7662" t="s">
        <v>1763</v>
      </c>
      <c r="D7662" t="s">
        <v>777</v>
      </c>
      <c r="E7662" s="103">
        <v>7.669674130647036</v>
      </c>
      <c r="F7662" s="103">
        <v>680752</v>
      </c>
      <c r="G7662" s="103">
        <v>10</v>
      </c>
      <c r="H7662" t="s">
        <v>1078</v>
      </c>
      <c r="I7662" s="103"/>
    </row>
    <row r="7663" spans="1:9" x14ac:dyDescent="0.3">
      <c r="A7663" t="s">
        <v>2543</v>
      </c>
      <c r="B7663" t="s">
        <v>44</v>
      </c>
      <c r="C7663" t="s">
        <v>1763</v>
      </c>
      <c r="D7663" t="s">
        <v>777</v>
      </c>
      <c r="E7663" s="103">
        <v>1.7784743930241851E-2</v>
      </c>
      <c r="F7663" s="103">
        <v>680752</v>
      </c>
      <c r="G7663" s="103">
        <v>10</v>
      </c>
      <c r="H7663" t="s">
        <v>54</v>
      </c>
      <c r="I7663" s="103"/>
    </row>
    <row r="7664" spans="1:9" x14ac:dyDescent="0.3">
      <c r="A7664" t="s">
        <v>2544</v>
      </c>
      <c r="B7664" t="s">
        <v>45</v>
      </c>
      <c r="C7664" t="s">
        <v>1763</v>
      </c>
      <c r="D7664" t="s">
        <v>777</v>
      </c>
      <c r="E7664" s="103">
        <v>1.0105296902607719E-2</v>
      </c>
      <c r="F7664" s="103">
        <v>680752</v>
      </c>
      <c r="G7664" s="103">
        <v>10</v>
      </c>
      <c r="H7664" t="s">
        <v>54</v>
      </c>
      <c r="I7664" s="103"/>
    </row>
    <row r="7665" spans="1:9" x14ac:dyDescent="0.3">
      <c r="A7665" t="s">
        <v>2545</v>
      </c>
      <c r="B7665" t="s">
        <v>46</v>
      </c>
      <c r="C7665" t="s">
        <v>1763</v>
      </c>
      <c r="D7665" t="s">
        <v>777</v>
      </c>
      <c r="E7665" s="103">
        <v>8.1809685822672659E-3</v>
      </c>
      <c r="F7665" s="103">
        <v>680752</v>
      </c>
      <c r="G7665" s="103">
        <v>10</v>
      </c>
      <c r="H7665" t="s">
        <v>54</v>
      </c>
      <c r="I7665" s="103"/>
    </row>
    <row r="7666" spans="1:9" x14ac:dyDescent="0.3">
      <c r="A7666" t="s">
        <v>2546</v>
      </c>
      <c r="B7666" t="s">
        <v>51</v>
      </c>
      <c r="C7666" t="s">
        <v>1763</v>
      </c>
      <c r="D7666" t="s">
        <v>776</v>
      </c>
      <c r="E7666" s="103">
        <v>19.533041563537189</v>
      </c>
      <c r="F7666" s="103">
        <v>680752</v>
      </c>
      <c r="G7666" s="103">
        <v>10</v>
      </c>
      <c r="H7666" t="s">
        <v>1078</v>
      </c>
      <c r="I7666" s="103"/>
    </row>
    <row r="7667" spans="1:9" x14ac:dyDescent="0.3">
      <c r="A7667" t="s">
        <v>2547</v>
      </c>
      <c r="B7667" t="s">
        <v>44</v>
      </c>
      <c r="C7667" t="s">
        <v>1763</v>
      </c>
      <c r="D7667" t="s">
        <v>776</v>
      </c>
      <c r="E7667" s="103">
        <v>7.525501210426117E-3</v>
      </c>
      <c r="F7667" s="103">
        <v>680752</v>
      </c>
      <c r="G7667" s="103">
        <v>10</v>
      </c>
      <c r="H7667" t="s">
        <v>54</v>
      </c>
      <c r="I7667" s="103"/>
    </row>
    <row r="7668" spans="1:9" x14ac:dyDescent="0.3">
      <c r="A7668" t="s">
        <v>2548</v>
      </c>
      <c r="B7668" t="s">
        <v>45</v>
      </c>
      <c r="C7668" t="s">
        <v>1763</v>
      </c>
      <c r="D7668" t="s">
        <v>776</v>
      </c>
      <c r="E7668" s="103">
        <v>7.3998080951820306E-3</v>
      </c>
      <c r="F7668" s="103">
        <v>680752</v>
      </c>
      <c r="G7668" s="103">
        <v>10</v>
      </c>
      <c r="H7668" t="s">
        <v>54</v>
      </c>
      <c r="I7668" s="103"/>
    </row>
    <row r="7669" spans="1:9" x14ac:dyDescent="0.3">
      <c r="A7669" t="s">
        <v>2549</v>
      </c>
      <c r="B7669" t="s">
        <v>46</v>
      </c>
      <c r="C7669" t="s">
        <v>1763</v>
      </c>
      <c r="D7669" t="s">
        <v>776</v>
      </c>
      <c r="E7669" s="103">
        <v>7.2774897586554898E-3</v>
      </c>
      <c r="F7669" s="103">
        <v>680752</v>
      </c>
      <c r="G7669" s="103">
        <v>10</v>
      </c>
      <c r="H7669" t="s">
        <v>54</v>
      </c>
      <c r="I7669" s="103"/>
    </row>
    <row r="7670" spans="1:9" x14ac:dyDescent="0.3">
      <c r="A7670" t="s">
        <v>2550</v>
      </c>
      <c r="B7670" t="s">
        <v>49</v>
      </c>
      <c r="C7670" t="s">
        <v>1764</v>
      </c>
      <c r="D7670" t="s">
        <v>54</v>
      </c>
      <c r="E7670" s="103">
        <v>0.9976437821703058</v>
      </c>
      <c r="F7670" s="103">
        <v>680752</v>
      </c>
      <c r="G7670" s="103">
        <v>10</v>
      </c>
      <c r="H7670" t="s">
        <v>54</v>
      </c>
      <c r="I7670" s="103"/>
    </row>
    <row r="7671" spans="1:9" x14ac:dyDescent="0.3">
      <c r="A7671" t="s">
        <v>2551</v>
      </c>
      <c r="B7671" t="s">
        <v>50</v>
      </c>
      <c r="C7671" t="s">
        <v>1764</v>
      </c>
      <c r="D7671" t="s">
        <v>54</v>
      </c>
      <c r="E7671" s="103">
        <v>5056728.368236565</v>
      </c>
      <c r="F7671" s="103">
        <v>680752</v>
      </c>
      <c r="G7671" s="103">
        <v>10</v>
      </c>
      <c r="H7671" t="s">
        <v>54</v>
      </c>
      <c r="I7671" s="103"/>
    </row>
    <row r="7672" spans="1:9" x14ac:dyDescent="0.3">
      <c r="A7672" t="s">
        <v>2552</v>
      </c>
      <c r="B7672" t="s">
        <v>51</v>
      </c>
      <c r="C7672" t="s">
        <v>1764</v>
      </c>
      <c r="D7672" t="s">
        <v>40</v>
      </c>
      <c r="E7672" s="103">
        <v>1.0281393902072096</v>
      </c>
      <c r="F7672" s="103">
        <v>680752</v>
      </c>
      <c r="G7672" s="103">
        <v>10</v>
      </c>
      <c r="H7672" t="s">
        <v>1078</v>
      </c>
      <c r="I7672" s="103"/>
    </row>
    <row r="7673" spans="1:9" x14ac:dyDescent="0.3">
      <c r="A7673" t="s">
        <v>7302</v>
      </c>
      <c r="B7673" t="s">
        <v>51</v>
      </c>
      <c r="C7673" t="s">
        <v>1764</v>
      </c>
      <c r="D7673" t="s">
        <v>5064</v>
      </c>
      <c r="E7673" s="103">
        <v>1.1425882155188425</v>
      </c>
      <c r="F7673" s="103">
        <v>680752</v>
      </c>
      <c r="G7673" s="103">
        <v>10</v>
      </c>
      <c r="H7673" t="s">
        <v>1078</v>
      </c>
      <c r="I7673" s="103"/>
    </row>
    <row r="7674" spans="1:9" x14ac:dyDescent="0.3">
      <c r="A7674" t="s">
        <v>7303</v>
      </c>
      <c r="B7674" t="s">
        <v>51</v>
      </c>
      <c r="C7674" t="s">
        <v>1764</v>
      </c>
      <c r="D7674" t="s">
        <v>5065</v>
      </c>
      <c r="E7674" s="103">
        <v>1.0292732038678765</v>
      </c>
      <c r="F7674" s="103">
        <v>680752</v>
      </c>
      <c r="G7674" s="103">
        <v>10</v>
      </c>
      <c r="H7674" t="s">
        <v>1078</v>
      </c>
      <c r="I7674" s="103"/>
    </row>
    <row r="7675" spans="1:9" x14ac:dyDescent="0.3">
      <c r="A7675" t="s">
        <v>7304</v>
      </c>
      <c r="B7675" t="s">
        <v>51</v>
      </c>
      <c r="C7675" t="s">
        <v>1764</v>
      </c>
      <c r="D7675" t="s">
        <v>5066</v>
      </c>
      <c r="E7675" s="103">
        <v>1.0744061372181193</v>
      </c>
      <c r="F7675" s="103">
        <v>680752</v>
      </c>
      <c r="G7675" s="103">
        <v>10</v>
      </c>
      <c r="H7675" t="s">
        <v>1078</v>
      </c>
      <c r="I7675" s="103"/>
    </row>
    <row r="7676" spans="1:9" x14ac:dyDescent="0.3">
      <c r="A7676" t="s">
        <v>2553</v>
      </c>
      <c r="B7676" t="s">
        <v>51</v>
      </c>
      <c r="C7676" t="s">
        <v>1764</v>
      </c>
      <c r="D7676" t="s">
        <v>42</v>
      </c>
      <c r="E7676" s="103">
        <v>1.6263438062311841</v>
      </c>
      <c r="F7676" s="103">
        <v>680752</v>
      </c>
      <c r="G7676" s="103">
        <v>10</v>
      </c>
      <c r="H7676" t="s">
        <v>1078</v>
      </c>
      <c r="I7676" s="103"/>
    </row>
    <row r="7677" spans="1:9" x14ac:dyDescent="0.3">
      <c r="A7677" t="s">
        <v>2554</v>
      </c>
      <c r="B7677" t="s">
        <v>51</v>
      </c>
      <c r="C7677" t="s">
        <v>1764</v>
      </c>
      <c r="D7677" t="s">
        <v>1763</v>
      </c>
      <c r="E7677" s="103">
        <v>1.5988118253911936</v>
      </c>
      <c r="F7677" s="103">
        <v>680752</v>
      </c>
      <c r="G7677" s="103">
        <v>10</v>
      </c>
      <c r="H7677" t="s">
        <v>1078</v>
      </c>
      <c r="I7677" s="103"/>
    </row>
    <row r="7678" spans="1:9" x14ac:dyDescent="0.3">
      <c r="A7678" t="s">
        <v>2555</v>
      </c>
      <c r="B7678" t="s">
        <v>51</v>
      </c>
      <c r="C7678" t="s">
        <v>1764</v>
      </c>
      <c r="D7678" t="s">
        <v>1764</v>
      </c>
      <c r="E7678" s="103">
        <v>1</v>
      </c>
      <c r="F7678" s="103">
        <v>680752</v>
      </c>
      <c r="G7678" s="103">
        <v>10</v>
      </c>
      <c r="H7678" t="s">
        <v>1078</v>
      </c>
      <c r="I7678" s="103"/>
    </row>
    <row r="7679" spans="1:9" x14ac:dyDescent="0.3">
      <c r="A7679" t="s">
        <v>2556</v>
      </c>
      <c r="B7679" t="s">
        <v>51</v>
      </c>
      <c r="C7679" t="s">
        <v>1764</v>
      </c>
      <c r="D7679" t="s">
        <v>340</v>
      </c>
      <c r="E7679" s="103">
        <v>1.0606940349412799</v>
      </c>
      <c r="F7679" s="103">
        <v>680752</v>
      </c>
      <c r="G7679" s="103">
        <v>10</v>
      </c>
      <c r="H7679" t="s">
        <v>1078</v>
      </c>
      <c r="I7679" s="103"/>
    </row>
    <row r="7680" spans="1:9" x14ac:dyDescent="0.3">
      <c r="A7680" t="s">
        <v>2557</v>
      </c>
      <c r="B7680" t="s">
        <v>51</v>
      </c>
      <c r="C7680" t="s">
        <v>1764</v>
      </c>
      <c r="D7680" t="s">
        <v>777</v>
      </c>
      <c r="E7680" s="103">
        <v>8.5727844067012082</v>
      </c>
      <c r="F7680" s="103">
        <v>680752</v>
      </c>
      <c r="G7680" s="103">
        <v>10</v>
      </c>
      <c r="H7680" t="s">
        <v>1078</v>
      </c>
      <c r="I7680" s="103"/>
    </row>
    <row r="7681" spans="1:9" x14ac:dyDescent="0.3">
      <c r="A7681" t="s">
        <v>2558</v>
      </c>
      <c r="B7681" t="s">
        <v>44</v>
      </c>
      <c r="C7681" t="s">
        <v>1764</v>
      </c>
      <c r="D7681" t="s">
        <v>777</v>
      </c>
      <c r="E7681" s="103">
        <v>7.2361153547841209E-3</v>
      </c>
      <c r="F7681" s="103">
        <v>680752</v>
      </c>
      <c r="G7681" s="103">
        <v>10</v>
      </c>
      <c r="H7681" t="s">
        <v>54</v>
      </c>
      <c r="I7681" s="103"/>
    </row>
    <row r="7682" spans="1:9" x14ac:dyDescent="0.3">
      <c r="A7682" t="s">
        <v>2559</v>
      </c>
      <c r="B7682" t="s">
        <v>45</v>
      </c>
      <c r="C7682" t="s">
        <v>1764</v>
      </c>
      <c r="D7682" t="s">
        <v>777</v>
      </c>
      <c r="E7682" s="103">
        <v>4.4530463087843692E-3</v>
      </c>
      <c r="F7682" s="103">
        <v>680752</v>
      </c>
      <c r="G7682" s="103">
        <v>10</v>
      </c>
      <c r="H7682" t="s">
        <v>54</v>
      </c>
      <c r="I7682" s="103"/>
    </row>
    <row r="7683" spans="1:9" x14ac:dyDescent="0.3">
      <c r="A7683" t="s">
        <v>2560</v>
      </c>
      <c r="B7683" t="s">
        <v>46</v>
      </c>
      <c r="C7683" t="s">
        <v>1764</v>
      </c>
      <c r="D7683" t="s">
        <v>777</v>
      </c>
      <c r="E7683" s="103">
        <v>3.5974290031055155E-3</v>
      </c>
      <c r="F7683" s="103">
        <v>680752</v>
      </c>
      <c r="G7683" s="103">
        <v>10</v>
      </c>
      <c r="H7683" t="s">
        <v>54</v>
      </c>
      <c r="I7683" s="103"/>
    </row>
    <row r="7684" spans="1:9" x14ac:dyDescent="0.3">
      <c r="A7684" t="s">
        <v>2561</v>
      </c>
      <c r="B7684" t="s">
        <v>51</v>
      </c>
      <c r="C7684" t="s">
        <v>1764</v>
      </c>
      <c r="D7684" t="s">
        <v>776</v>
      </c>
      <c r="E7684" s="103">
        <v>21.891661574462024</v>
      </c>
      <c r="F7684" s="103">
        <v>680752</v>
      </c>
      <c r="G7684" s="103">
        <v>10</v>
      </c>
      <c r="H7684" t="s">
        <v>1078</v>
      </c>
      <c r="I7684" s="103"/>
    </row>
    <row r="7685" spans="1:9" x14ac:dyDescent="0.3">
      <c r="A7685" t="s">
        <v>2562</v>
      </c>
      <c r="B7685" t="s">
        <v>44</v>
      </c>
      <c r="C7685" t="s">
        <v>1764</v>
      </c>
      <c r="D7685" t="s">
        <v>776</v>
      </c>
      <c r="E7685" s="103">
        <v>3.2111547230121982E-3</v>
      </c>
      <c r="F7685" s="103">
        <v>680752</v>
      </c>
      <c r="G7685" s="103">
        <v>10</v>
      </c>
      <c r="H7685" t="s">
        <v>54</v>
      </c>
      <c r="I7685" s="103"/>
    </row>
    <row r="7686" spans="1:9" x14ac:dyDescent="0.3">
      <c r="A7686" t="s">
        <v>2563</v>
      </c>
      <c r="B7686" t="s">
        <v>45</v>
      </c>
      <c r="C7686" t="s">
        <v>1764</v>
      </c>
      <c r="D7686" t="s">
        <v>776</v>
      </c>
      <c r="E7686" s="103">
        <v>3.1990324783081996E-3</v>
      </c>
      <c r="F7686" s="103">
        <v>680752</v>
      </c>
      <c r="G7686" s="103">
        <v>10</v>
      </c>
      <c r="H7686" t="s">
        <v>54</v>
      </c>
      <c r="I7686" s="103"/>
    </row>
    <row r="7687" spans="1:9" x14ac:dyDescent="0.3">
      <c r="A7687" t="s">
        <v>2564</v>
      </c>
      <c r="B7687" t="s">
        <v>46</v>
      </c>
      <c r="C7687" t="s">
        <v>1764</v>
      </c>
      <c r="D7687" t="s">
        <v>776</v>
      </c>
      <c r="E7687" s="103">
        <v>3.1870821156459632E-3</v>
      </c>
      <c r="F7687" s="103">
        <v>680752</v>
      </c>
      <c r="G7687" s="103">
        <v>10</v>
      </c>
      <c r="H7687" t="s">
        <v>54</v>
      </c>
      <c r="I7687" s="103"/>
    </row>
    <row r="7688" spans="1:9" x14ac:dyDescent="0.3">
      <c r="A7688" t="s">
        <v>418</v>
      </c>
      <c r="B7688" t="s">
        <v>49</v>
      </c>
      <c r="C7688" t="s">
        <v>340</v>
      </c>
      <c r="D7688" t="s">
        <v>54</v>
      </c>
      <c r="E7688" s="103">
        <v>1</v>
      </c>
      <c r="F7688" s="103">
        <v>680752</v>
      </c>
      <c r="G7688" s="103">
        <v>10</v>
      </c>
      <c r="H7688" t="s">
        <v>54</v>
      </c>
      <c r="I7688" s="103"/>
    </row>
    <row r="7689" spans="1:9" x14ac:dyDescent="0.3">
      <c r="A7689" t="s">
        <v>419</v>
      </c>
      <c r="B7689" t="s">
        <v>50</v>
      </c>
      <c r="C7689" t="s">
        <v>340</v>
      </c>
      <c r="D7689" t="s">
        <v>54</v>
      </c>
      <c r="E7689" s="103">
        <v>5354163.78080016</v>
      </c>
      <c r="F7689" s="103">
        <v>680752</v>
      </c>
      <c r="G7689" s="103">
        <v>10</v>
      </c>
      <c r="H7689" t="s">
        <v>54</v>
      </c>
      <c r="I7689" s="103"/>
    </row>
    <row r="7690" spans="1:9" x14ac:dyDescent="0.3">
      <c r="A7690" t="s">
        <v>1576</v>
      </c>
      <c r="B7690" t="s">
        <v>51</v>
      </c>
      <c r="C7690" t="s">
        <v>340</v>
      </c>
      <c r="D7690" t="s">
        <v>40</v>
      </c>
      <c r="E7690" s="103">
        <v>0.97893924097044094</v>
      </c>
      <c r="F7690" s="103">
        <v>680752</v>
      </c>
      <c r="G7690" s="103">
        <v>10</v>
      </c>
      <c r="H7690" t="s">
        <v>1078</v>
      </c>
      <c r="I7690" s="103"/>
    </row>
    <row r="7691" spans="1:9" x14ac:dyDescent="0.3">
      <c r="A7691" t="s">
        <v>7305</v>
      </c>
      <c r="B7691" t="s">
        <v>51</v>
      </c>
      <c r="C7691" t="s">
        <v>340</v>
      </c>
      <c r="D7691" t="s">
        <v>5064</v>
      </c>
      <c r="E7691" s="103">
        <v>1.492067740936742</v>
      </c>
      <c r="F7691" s="103">
        <v>680752</v>
      </c>
      <c r="G7691" s="103">
        <v>10</v>
      </c>
      <c r="H7691" t="s">
        <v>1078</v>
      </c>
      <c r="I7691" s="103"/>
    </row>
    <row r="7692" spans="1:9" x14ac:dyDescent="0.3">
      <c r="A7692" t="s">
        <v>7306</v>
      </c>
      <c r="B7692" t="s">
        <v>51</v>
      </c>
      <c r="C7692" t="s">
        <v>340</v>
      </c>
      <c r="D7692" t="s">
        <v>5065</v>
      </c>
      <c r="E7692" s="103">
        <v>0.98102328955126827</v>
      </c>
      <c r="F7692" s="103">
        <v>680752</v>
      </c>
      <c r="G7692" s="103">
        <v>10</v>
      </c>
      <c r="H7692" t="s">
        <v>1078</v>
      </c>
      <c r="I7692" s="103"/>
    </row>
    <row r="7693" spans="1:9" x14ac:dyDescent="0.3">
      <c r="A7693" t="s">
        <v>7307</v>
      </c>
      <c r="B7693" t="s">
        <v>51</v>
      </c>
      <c r="C7693" t="s">
        <v>340</v>
      </c>
      <c r="D7693" t="s">
        <v>5066</v>
      </c>
      <c r="E7693" s="103">
        <v>1.021134666894725</v>
      </c>
      <c r="F7693" s="103">
        <v>680752</v>
      </c>
      <c r="G7693" s="103">
        <v>10</v>
      </c>
      <c r="H7693" t="s">
        <v>1078</v>
      </c>
      <c r="I7693" s="103"/>
    </row>
    <row r="7694" spans="1:9" x14ac:dyDescent="0.3">
      <c r="A7694" t="s">
        <v>1577</v>
      </c>
      <c r="B7694" t="s">
        <v>51</v>
      </c>
      <c r="C7694" t="s">
        <v>340</v>
      </c>
      <c r="D7694" t="s">
        <v>42</v>
      </c>
      <c r="E7694" s="103">
        <v>12.021208721588437</v>
      </c>
      <c r="F7694" s="103">
        <v>680752</v>
      </c>
      <c r="G7694" s="103">
        <v>10</v>
      </c>
      <c r="H7694" t="s">
        <v>1078</v>
      </c>
      <c r="I7694" s="103"/>
    </row>
    <row r="7695" spans="1:9" x14ac:dyDescent="0.3">
      <c r="A7695" t="s">
        <v>2565</v>
      </c>
      <c r="B7695" t="s">
        <v>51</v>
      </c>
      <c r="C7695" t="s">
        <v>340</v>
      </c>
      <c r="D7695" t="s">
        <v>1763</v>
      </c>
      <c r="E7695" s="103">
        <v>13.131142384336858</v>
      </c>
      <c r="F7695" s="103">
        <v>680752</v>
      </c>
      <c r="G7695" s="103">
        <v>10</v>
      </c>
      <c r="H7695" t="s">
        <v>1078</v>
      </c>
      <c r="I7695" s="103"/>
    </row>
    <row r="7696" spans="1:9" x14ac:dyDescent="0.3">
      <c r="A7696" t="s">
        <v>2566</v>
      </c>
      <c r="B7696" t="s">
        <v>51</v>
      </c>
      <c r="C7696" t="s">
        <v>340</v>
      </c>
      <c r="D7696" t="s">
        <v>1764</v>
      </c>
      <c r="E7696" s="103">
        <v>4.0985415916721655</v>
      </c>
      <c r="F7696" s="103">
        <v>680752</v>
      </c>
      <c r="G7696" s="103">
        <v>10</v>
      </c>
      <c r="H7696" t="s">
        <v>1078</v>
      </c>
      <c r="I7696" s="103"/>
    </row>
    <row r="7697" spans="1:9" x14ac:dyDescent="0.3">
      <c r="A7697" t="s">
        <v>1578</v>
      </c>
      <c r="B7697" t="s">
        <v>51</v>
      </c>
      <c r="C7697" t="s">
        <v>340</v>
      </c>
      <c r="D7697" t="s">
        <v>340</v>
      </c>
      <c r="E7697" s="103">
        <v>1</v>
      </c>
      <c r="F7697" s="103">
        <v>680752</v>
      </c>
      <c r="G7697" s="103">
        <v>10</v>
      </c>
      <c r="H7697" t="s">
        <v>1078</v>
      </c>
      <c r="I7697" s="103"/>
    </row>
    <row r="7698" spans="1:9" x14ac:dyDescent="0.3">
      <c r="A7698" t="s">
        <v>1579</v>
      </c>
      <c r="B7698" t="s">
        <v>51</v>
      </c>
      <c r="C7698" t="s">
        <v>340</v>
      </c>
      <c r="D7698" t="s">
        <v>777</v>
      </c>
      <c r="E7698" s="103">
        <v>9.1223969192842436</v>
      </c>
      <c r="F7698" s="103">
        <v>680752</v>
      </c>
      <c r="G7698" s="103">
        <v>10</v>
      </c>
      <c r="H7698" t="s">
        <v>1078</v>
      </c>
      <c r="I7698" s="103"/>
    </row>
    <row r="7699" spans="1:9" x14ac:dyDescent="0.3">
      <c r="A7699" t="s">
        <v>749</v>
      </c>
      <c r="B7699" t="s">
        <v>44</v>
      </c>
      <c r="C7699" t="s">
        <v>340</v>
      </c>
      <c r="D7699" t="s">
        <v>777</v>
      </c>
      <c r="E7699" s="103">
        <v>0</v>
      </c>
      <c r="F7699" s="103">
        <v>680752</v>
      </c>
      <c r="G7699" s="103">
        <v>10</v>
      </c>
      <c r="H7699" t="s">
        <v>54</v>
      </c>
      <c r="I7699" s="103"/>
    </row>
    <row r="7700" spans="1:9" x14ac:dyDescent="0.3">
      <c r="A7700" t="s">
        <v>750</v>
      </c>
      <c r="B7700" t="s">
        <v>45</v>
      </c>
      <c r="C7700" t="s">
        <v>340</v>
      </c>
      <c r="D7700" t="s">
        <v>777</v>
      </c>
      <c r="E7700" s="103">
        <v>0</v>
      </c>
      <c r="F7700" s="103">
        <v>680752</v>
      </c>
      <c r="G7700" s="103">
        <v>10</v>
      </c>
      <c r="H7700" t="s">
        <v>54</v>
      </c>
      <c r="I7700" s="103"/>
    </row>
    <row r="7701" spans="1:9" x14ac:dyDescent="0.3">
      <c r="A7701" t="s">
        <v>751</v>
      </c>
      <c r="B7701" t="s">
        <v>46</v>
      </c>
      <c r="C7701" t="s">
        <v>340</v>
      </c>
      <c r="D7701" t="s">
        <v>777</v>
      </c>
      <c r="E7701" s="103">
        <v>0</v>
      </c>
      <c r="F7701" s="103">
        <v>680752</v>
      </c>
      <c r="G7701" s="103">
        <v>10</v>
      </c>
      <c r="H7701" t="s">
        <v>54</v>
      </c>
      <c r="I7701" s="103"/>
    </row>
    <row r="7702" spans="1:9" x14ac:dyDescent="0.3">
      <c r="A7702" t="s">
        <v>1580</v>
      </c>
      <c r="B7702" t="s">
        <v>51</v>
      </c>
      <c r="C7702" t="s">
        <v>340</v>
      </c>
      <c r="D7702" t="s">
        <v>776</v>
      </c>
      <c r="E7702" s="103">
        <v>23.166073632998792</v>
      </c>
      <c r="F7702" s="103">
        <v>680752</v>
      </c>
      <c r="G7702" s="103">
        <v>10</v>
      </c>
      <c r="H7702" t="s">
        <v>1078</v>
      </c>
      <c r="I7702" s="103"/>
    </row>
    <row r="7703" spans="1:9" x14ac:dyDescent="0.3">
      <c r="A7703" t="s">
        <v>753</v>
      </c>
      <c r="B7703" t="s">
        <v>44</v>
      </c>
      <c r="C7703" t="s">
        <v>340</v>
      </c>
      <c r="D7703" t="s">
        <v>776</v>
      </c>
      <c r="E7703" s="103">
        <v>0</v>
      </c>
      <c r="F7703" s="103">
        <v>680752</v>
      </c>
      <c r="G7703" s="103">
        <v>10</v>
      </c>
      <c r="H7703" t="s">
        <v>54</v>
      </c>
      <c r="I7703" s="103"/>
    </row>
    <row r="7704" spans="1:9" x14ac:dyDescent="0.3">
      <c r="A7704" t="s">
        <v>754</v>
      </c>
      <c r="B7704" t="s">
        <v>45</v>
      </c>
      <c r="C7704" t="s">
        <v>340</v>
      </c>
      <c r="D7704" t="s">
        <v>776</v>
      </c>
      <c r="E7704" s="103">
        <v>0</v>
      </c>
      <c r="F7704" s="103">
        <v>680752</v>
      </c>
      <c r="G7704" s="103">
        <v>10</v>
      </c>
      <c r="H7704" t="s">
        <v>54</v>
      </c>
      <c r="I7704" s="103"/>
    </row>
    <row r="7705" spans="1:9" x14ac:dyDescent="0.3">
      <c r="A7705" t="s">
        <v>755</v>
      </c>
      <c r="B7705" t="s">
        <v>46</v>
      </c>
      <c r="C7705" t="s">
        <v>340</v>
      </c>
      <c r="D7705" t="s">
        <v>776</v>
      </c>
      <c r="E7705" s="103">
        <v>0</v>
      </c>
      <c r="F7705" s="103">
        <v>680752</v>
      </c>
      <c r="G7705" s="103">
        <v>10</v>
      </c>
      <c r="H7705" t="s">
        <v>54</v>
      </c>
      <c r="I7705" s="103"/>
    </row>
    <row r="7706" spans="1:9" x14ac:dyDescent="0.3">
      <c r="A7706" t="s">
        <v>8931</v>
      </c>
      <c r="B7706" t="s">
        <v>51</v>
      </c>
      <c r="C7706" t="s">
        <v>8750</v>
      </c>
      <c r="D7706" t="s">
        <v>40</v>
      </c>
      <c r="E7706" s="103">
        <v>2.9214182145542316E-2</v>
      </c>
      <c r="F7706" s="103">
        <v>680752</v>
      </c>
      <c r="G7706" s="103">
        <v>10</v>
      </c>
      <c r="H7706" t="s">
        <v>1078</v>
      </c>
      <c r="I7706" s="103"/>
    </row>
    <row r="7707" spans="1:9" x14ac:dyDescent="0.3">
      <c r="A7707" t="s">
        <v>8999</v>
      </c>
      <c r="B7707" t="s">
        <v>51</v>
      </c>
      <c r="C7707" t="s">
        <v>8750</v>
      </c>
      <c r="D7707" t="s">
        <v>5064</v>
      </c>
      <c r="E7707" s="103">
        <v>3.0668493973272315E-2</v>
      </c>
      <c r="F7707" s="103">
        <v>680752</v>
      </c>
      <c r="G7707" s="103">
        <v>10</v>
      </c>
      <c r="H7707" t="s">
        <v>1078</v>
      </c>
      <c r="I7707" s="103"/>
    </row>
    <row r="7708" spans="1:9" x14ac:dyDescent="0.3">
      <c r="A7708" t="s">
        <v>9000</v>
      </c>
      <c r="B7708" t="s">
        <v>51</v>
      </c>
      <c r="C7708" t="s">
        <v>8750</v>
      </c>
      <c r="D7708" t="s">
        <v>5065</v>
      </c>
      <c r="E7708" s="103">
        <v>2.9236722138500055E-2</v>
      </c>
      <c r="F7708" s="103">
        <v>680752</v>
      </c>
      <c r="G7708" s="103">
        <v>10</v>
      </c>
      <c r="H7708" t="s">
        <v>1078</v>
      </c>
      <c r="I7708" s="103"/>
    </row>
    <row r="7709" spans="1:9" x14ac:dyDescent="0.3">
      <c r="A7709" t="s">
        <v>9001</v>
      </c>
      <c r="B7709" t="s">
        <v>51</v>
      </c>
      <c r="C7709" t="s">
        <v>8750</v>
      </c>
      <c r="D7709" t="s">
        <v>5066</v>
      </c>
      <c r="E7709" s="103">
        <v>3.0508885049872335E-2</v>
      </c>
      <c r="F7709" s="103">
        <v>680752</v>
      </c>
      <c r="G7709" s="103">
        <v>10</v>
      </c>
      <c r="H7709" t="s">
        <v>1078</v>
      </c>
      <c r="I7709" s="103"/>
    </row>
    <row r="7710" spans="1:9" x14ac:dyDescent="0.3">
      <c r="A7710" t="s">
        <v>8932</v>
      </c>
      <c r="B7710" t="s">
        <v>51</v>
      </c>
      <c r="C7710" t="s">
        <v>8750</v>
      </c>
      <c r="D7710" t="s">
        <v>42</v>
      </c>
      <c r="E7710" s="103">
        <v>3.0656107270386958E-2</v>
      </c>
      <c r="F7710" s="103">
        <v>680752</v>
      </c>
      <c r="G7710" s="103">
        <v>10</v>
      </c>
      <c r="H7710" t="s">
        <v>1078</v>
      </c>
      <c r="I7710" s="103"/>
    </row>
    <row r="7711" spans="1:9" x14ac:dyDescent="0.3">
      <c r="A7711" t="s">
        <v>8933</v>
      </c>
      <c r="B7711" t="s">
        <v>51</v>
      </c>
      <c r="C7711" t="s">
        <v>8750</v>
      </c>
      <c r="D7711" t="s">
        <v>1763</v>
      </c>
      <c r="E7711" s="103">
        <v>3.2395345373908042E-2</v>
      </c>
      <c r="F7711" s="103">
        <v>680752</v>
      </c>
      <c r="G7711" s="103">
        <v>10</v>
      </c>
      <c r="H7711" t="s">
        <v>1078</v>
      </c>
      <c r="I7711" s="103"/>
    </row>
    <row r="7712" spans="1:9" x14ac:dyDescent="0.3">
      <c r="A7712" t="s">
        <v>8934</v>
      </c>
      <c r="B7712" t="s">
        <v>51</v>
      </c>
      <c r="C7712" t="s">
        <v>8750</v>
      </c>
      <c r="D7712" t="s">
        <v>1764</v>
      </c>
      <c r="E7712" s="103">
        <v>2.8776992380238248E-2</v>
      </c>
      <c r="F7712" s="103">
        <v>680752</v>
      </c>
      <c r="G7712" s="103">
        <v>10</v>
      </c>
      <c r="H7712" t="s">
        <v>1078</v>
      </c>
      <c r="I7712" s="103"/>
    </row>
    <row r="7713" spans="1:9" x14ac:dyDescent="0.3">
      <c r="A7713" t="s">
        <v>8935</v>
      </c>
      <c r="B7713" t="s">
        <v>51</v>
      </c>
      <c r="C7713" t="s">
        <v>8750</v>
      </c>
      <c r="D7713" t="s">
        <v>340</v>
      </c>
      <c r="E7713" s="103">
        <v>2.9964473029969307E-2</v>
      </c>
      <c r="F7713" s="103">
        <v>680752</v>
      </c>
      <c r="G7713" s="103">
        <v>10</v>
      </c>
      <c r="H7713" t="s">
        <v>1078</v>
      </c>
      <c r="I7713" s="103"/>
    </row>
    <row r="7714" spans="1:9" x14ac:dyDescent="0.3">
      <c r="A7714" t="s">
        <v>8936</v>
      </c>
      <c r="B7714" t="s">
        <v>51</v>
      </c>
      <c r="C7714" t="s">
        <v>8750</v>
      </c>
      <c r="D7714" t="s">
        <v>777</v>
      </c>
      <c r="E7714" s="103">
        <v>0.22856052331298649</v>
      </c>
      <c r="F7714" s="103">
        <v>680752</v>
      </c>
      <c r="G7714" s="103">
        <v>10</v>
      </c>
      <c r="H7714" t="s">
        <v>1078</v>
      </c>
      <c r="I7714" s="103"/>
    </row>
    <row r="7715" spans="1:9" x14ac:dyDescent="0.3">
      <c r="A7715" t="s">
        <v>8937</v>
      </c>
      <c r="B7715" t="s">
        <v>51</v>
      </c>
      <c r="C7715" t="s">
        <v>8750</v>
      </c>
      <c r="D7715" t="s">
        <v>776</v>
      </c>
      <c r="E7715" s="103">
        <v>0.58396331185759565</v>
      </c>
      <c r="F7715" s="103">
        <v>680752</v>
      </c>
      <c r="G7715" s="103">
        <v>10</v>
      </c>
      <c r="H7715" t="s">
        <v>1078</v>
      </c>
      <c r="I7715" s="103"/>
    </row>
    <row r="7716" spans="1:9" x14ac:dyDescent="0.3">
      <c r="A7716" t="s">
        <v>9235</v>
      </c>
      <c r="B7716" t="s">
        <v>47</v>
      </c>
      <c r="C7716" t="s">
        <v>9007</v>
      </c>
      <c r="D7716" t="s">
        <v>54</v>
      </c>
      <c r="E7716" s="103">
        <v>655615</v>
      </c>
      <c r="F7716" s="103">
        <v>680752</v>
      </c>
      <c r="G7716" s="103">
        <v>10</v>
      </c>
      <c r="H7716" t="s">
        <v>54</v>
      </c>
      <c r="I7716" s="103"/>
    </row>
    <row r="7717" spans="1:9" x14ac:dyDescent="0.3">
      <c r="A7717" t="s">
        <v>9236</v>
      </c>
      <c r="B7717" t="s">
        <v>48</v>
      </c>
      <c r="C7717" t="s">
        <v>9007</v>
      </c>
      <c r="D7717" t="s">
        <v>54</v>
      </c>
      <c r="E7717" s="103">
        <v>31802232378.42688</v>
      </c>
      <c r="F7717" s="103">
        <v>680752</v>
      </c>
      <c r="G7717" s="103">
        <v>10</v>
      </c>
      <c r="H7717" t="s">
        <v>54</v>
      </c>
      <c r="I7717" s="103"/>
    </row>
    <row r="7718" spans="1:9" x14ac:dyDescent="0.3">
      <c r="A7718" t="s">
        <v>9237</v>
      </c>
      <c r="B7718" t="s">
        <v>49</v>
      </c>
      <c r="C7718" t="s">
        <v>9007</v>
      </c>
      <c r="D7718" t="s">
        <v>54</v>
      </c>
      <c r="E7718" s="103">
        <v>0.96307465861282815</v>
      </c>
      <c r="F7718" s="103">
        <v>680752</v>
      </c>
      <c r="G7718" s="103">
        <v>10</v>
      </c>
      <c r="H7718" t="s">
        <v>54</v>
      </c>
      <c r="I7718" s="103"/>
    </row>
    <row r="7719" spans="1:9" x14ac:dyDescent="0.3">
      <c r="A7719" t="s">
        <v>9238</v>
      </c>
      <c r="B7719" t="s">
        <v>50</v>
      </c>
      <c r="C7719" t="s">
        <v>9007</v>
      </c>
      <c r="D7719" t="s">
        <v>54</v>
      </c>
      <c r="E7719" s="103">
        <v>46716.326031252029</v>
      </c>
      <c r="F7719" s="103">
        <v>680752</v>
      </c>
      <c r="G7719" s="103">
        <v>10</v>
      </c>
      <c r="H7719" t="s">
        <v>54</v>
      </c>
      <c r="I7719" s="103"/>
    </row>
    <row r="7720" spans="1:9" x14ac:dyDescent="0.3">
      <c r="A7720" t="s">
        <v>9239</v>
      </c>
      <c r="B7720" t="s">
        <v>51</v>
      </c>
      <c r="C7720" t="s">
        <v>9007</v>
      </c>
      <c r="D7720" t="s">
        <v>40</v>
      </c>
      <c r="E7720" s="103">
        <v>9.9063724166840381E-3</v>
      </c>
      <c r="F7720" s="103">
        <v>680752</v>
      </c>
      <c r="G7720" s="103">
        <v>10</v>
      </c>
      <c r="H7720" t="s">
        <v>1078</v>
      </c>
      <c r="I7720" s="103"/>
    </row>
    <row r="7721" spans="1:9" x14ac:dyDescent="0.3">
      <c r="A7721" t="s">
        <v>9240</v>
      </c>
      <c r="B7721" t="s">
        <v>51</v>
      </c>
      <c r="C7721" t="s">
        <v>9007</v>
      </c>
      <c r="D7721" t="s">
        <v>5064</v>
      </c>
      <c r="E7721" s="103">
        <v>1.0401662101632769E-2</v>
      </c>
      <c r="F7721" s="103">
        <v>680752</v>
      </c>
      <c r="G7721" s="103">
        <v>10</v>
      </c>
      <c r="H7721" t="s">
        <v>1078</v>
      </c>
      <c r="I7721" s="103"/>
    </row>
    <row r="7722" spans="1:9" x14ac:dyDescent="0.3">
      <c r="A7722" t="s">
        <v>9241</v>
      </c>
      <c r="B7722" t="s">
        <v>51</v>
      </c>
      <c r="C7722" t="s">
        <v>9007</v>
      </c>
      <c r="D7722" t="s">
        <v>5065</v>
      </c>
      <c r="E7722" s="103">
        <v>9.9175545424257591E-3</v>
      </c>
      <c r="F7722" s="103">
        <v>680752</v>
      </c>
      <c r="G7722" s="103">
        <v>10</v>
      </c>
      <c r="H7722" t="s">
        <v>1078</v>
      </c>
      <c r="I7722" s="103"/>
    </row>
    <row r="7723" spans="1:9" x14ac:dyDescent="0.3">
      <c r="A7723" t="s">
        <v>9242</v>
      </c>
      <c r="B7723" t="s">
        <v>51</v>
      </c>
      <c r="C7723" t="s">
        <v>9007</v>
      </c>
      <c r="D7723" t="s">
        <v>5066</v>
      </c>
      <c r="E7723" s="103">
        <v>1.0330808693088559E-2</v>
      </c>
      <c r="F7723" s="103">
        <v>680752</v>
      </c>
      <c r="G7723" s="103">
        <v>10</v>
      </c>
      <c r="H7723" t="s">
        <v>1078</v>
      </c>
      <c r="I7723" s="103"/>
    </row>
    <row r="7724" spans="1:9" x14ac:dyDescent="0.3">
      <c r="A7724" t="s">
        <v>9243</v>
      </c>
      <c r="B7724" t="s">
        <v>51</v>
      </c>
      <c r="C7724" t="s">
        <v>9007</v>
      </c>
      <c r="D7724" t="s">
        <v>42</v>
      </c>
      <c r="E7724" s="103">
        <v>1.0397669927855844E-2</v>
      </c>
      <c r="F7724" s="103">
        <v>680752</v>
      </c>
      <c r="G7724" s="103">
        <v>10</v>
      </c>
      <c r="H7724" t="s">
        <v>1078</v>
      </c>
      <c r="I7724" s="103"/>
    </row>
    <row r="7725" spans="1:9" x14ac:dyDescent="0.3">
      <c r="A7725" t="s">
        <v>9244</v>
      </c>
      <c r="B7725" t="s">
        <v>51</v>
      </c>
      <c r="C7725" t="s">
        <v>9007</v>
      </c>
      <c r="D7725" t="s">
        <v>1763</v>
      </c>
      <c r="E7725" s="103">
        <v>1.0993872568821072E-2</v>
      </c>
      <c r="F7725" s="103">
        <v>680752</v>
      </c>
      <c r="G7725" s="103">
        <v>10</v>
      </c>
      <c r="H7725" t="s">
        <v>1078</v>
      </c>
      <c r="I7725" s="103"/>
    </row>
    <row r="7726" spans="1:9" x14ac:dyDescent="0.3">
      <c r="A7726" t="s">
        <v>9245</v>
      </c>
      <c r="B7726" t="s">
        <v>51</v>
      </c>
      <c r="C7726" t="s">
        <v>9007</v>
      </c>
      <c r="D7726" t="s">
        <v>1764</v>
      </c>
      <c r="E7726" s="103">
        <v>9.679293893749474E-3</v>
      </c>
      <c r="F7726" s="103">
        <v>680752</v>
      </c>
      <c r="G7726" s="103">
        <v>10</v>
      </c>
      <c r="H7726" t="s">
        <v>1078</v>
      </c>
      <c r="I7726" s="103"/>
    </row>
    <row r="7727" spans="1:9" x14ac:dyDescent="0.3">
      <c r="A7727" t="s">
        <v>9246</v>
      </c>
      <c r="B7727" t="s">
        <v>51</v>
      </c>
      <c r="C7727" t="s">
        <v>9007</v>
      </c>
      <c r="D7727" t="s">
        <v>340</v>
      </c>
      <c r="E7727" s="103">
        <v>1.0054559077727702E-2</v>
      </c>
      <c r="F7727" s="103">
        <v>680752</v>
      </c>
      <c r="G7727" s="103">
        <v>10</v>
      </c>
      <c r="H7727" t="s">
        <v>1078</v>
      </c>
      <c r="I7727" s="103"/>
    </row>
    <row r="7728" spans="1:9" x14ac:dyDescent="0.3">
      <c r="A7728" t="s">
        <v>9247</v>
      </c>
      <c r="B7728" t="s">
        <v>51</v>
      </c>
      <c r="C7728" t="s">
        <v>9007</v>
      </c>
      <c r="D7728" t="s">
        <v>777</v>
      </c>
      <c r="E7728" s="103">
        <v>8.1888057068618458E-2</v>
      </c>
      <c r="F7728" s="103">
        <v>680752</v>
      </c>
      <c r="G7728" s="103">
        <v>10</v>
      </c>
      <c r="H7728" t="s">
        <v>1078</v>
      </c>
      <c r="I7728" s="103"/>
    </row>
    <row r="7729" spans="1:9" x14ac:dyDescent="0.3">
      <c r="A7729" t="s">
        <v>9248</v>
      </c>
      <c r="B7729" t="s">
        <v>51</v>
      </c>
      <c r="C7729" t="s">
        <v>9007</v>
      </c>
      <c r="D7729" t="s">
        <v>776</v>
      </c>
      <c r="E7729" s="103">
        <v>0.20940905576003091</v>
      </c>
      <c r="F7729" s="103">
        <v>680752</v>
      </c>
      <c r="G7729" s="103">
        <v>10</v>
      </c>
      <c r="H7729" t="s">
        <v>1078</v>
      </c>
      <c r="I7729" s="103"/>
    </row>
    <row r="7730" spans="1:9" x14ac:dyDescent="0.3">
      <c r="A7730" t="s">
        <v>390</v>
      </c>
      <c r="B7730" t="s">
        <v>47</v>
      </c>
      <c r="C7730" t="s">
        <v>353</v>
      </c>
      <c r="D7730" t="s">
        <v>54</v>
      </c>
      <c r="E7730" s="103">
        <v>402707</v>
      </c>
      <c r="F7730" s="103">
        <v>680752</v>
      </c>
      <c r="G7730" s="103">
        <v>10</v>
      </c>
      <c r="H7730" t="s">
        <v>54</v>
      </c>
      <c r="I7730" s="103"/>
    </row>
    <row r="7731" spans="1:9" x14ac:dyDescent="0.3">
      <c r="A7731" t="s">
        <v>391</v>
      </c>
      <c r="B7731" t="s">
        <v>48</v>
      </c>
      <c r="C7731" t="s">
        <v>353</v>
      </c>
      <c r="D7731" t="s">
        <v>54</v>
      </c>
      <c r="E7731" s="103">
        <v>124598428504.03326</v>
      </c>
      <c r="F7731" s="103">
        <v>680752</v>
      </c>
      <c r="G7731" s="103">
        <v>10</v>
      </c>
      <c r="H7731" t="s">
        <v>54</v>
      </c>
      <c r="I7731" s="103"/>
    </row>
    <row r="7732" spans="1:9" x14ac:dyDescent="0.3">
      <c r="A7732" t="s">
        <v>392</v>
      </c>
      <c r="B7732" t="s">
        <v>49</v>
      </c>
      <c r="C7732" t="s">
        <v>353</v>
      </c>
      <c r="D7732" t="s">
        <v>54</v>
      </c>
      <c r="E7732" s="103">
        <v>0.5915619785178744</v>
      </c>
      <c r="F7732" s="103">
        <v>680752</v>
      </c>
      <c r="G7732" s="103">
        <v>10</v>
      </c>
      <c r="H7732" t="s">
        <v>54</v>
      </c>
      <c r="I7732" s="103"/>
    </row>
    <row r="7733" spans="1:9" x14ac:dyDescent="0.3">
      <c r="A7733" t="s">
        <v>393</v>
      </c>
      <c r="B7733" t="s">
        <v>50</v>
      </c>
      <c r="C7733" t="s">
        <v>353</v>
      </c>
      <c r="D7733" t="s">
        <v>54</v>
      </c>
      <c r="E7733" s="103">
        <v>183030.57281364323</v>
      </c>
      <c r="F7733" s="103">
        <v>680752</v>
      </c>
      <c r="G7733" s="103">
        <v>10</v>
      </c>
      <c r="H7733" t="s">
        <v>54</v>
      </c>
      <c r="I7733" s="103"/>
    </row>
    <row r="7734" spans="1:9" x14ac:dyDescent="0.3">
      <c r="A7734" t="s">
        <v>1591</v>
      </c>
      <c r="B7734" t="s">
        <v>51</v>
      </c>
      <c r="C7734" t="s">
        <v>353</v>
      </c>
      <c r="D7734" t="s">
        <v>40</v>
      </c>
      <c r="E7734" s="103">
        <v>6.6945150068641435E-2</v>
      </c>
      <c r="F7734" s="103">
        <v>680752</v>
      </c>
      <c r="G7734" s="103">
        <v>10</v>
      </c>
      <c r="H7734" t="s">
        <v>1078</v>
      </c>
      <c r="I7734" s="103"/>
    </row>
    <row r="7735" spans="1:9" x14ac:dyDescent="0.3">
      <c r="A7735" t="s">
        <v>7308</v>
      </c>
      <c r="B7735" t="s">
        <v>51</v>
      </c>
      <c r="C7735" t="s">
        <v>353</v>
      </c>
      <c r="D7735" t="s">
        <v>5064</v>
      </c>
      <c r="E7735" s="103">
        <v>7.6121147819953258E-2</v>
      </c>
      <c r="F7735" s="103">
        <v>680752</v>
      </c>
      <c r="G7735" s="103">
        <v>10</v>
      </c>
      <c r="H7735" t="s">
        <v>1078</v>
      </c>
      <c r="I7735" s="103"/>
    </row>
    <row r="7736" spans="1:9" x14ac:dyDescent="0.3">
      <c r="A7736" t="s">
        <v>7309</v>
      </c>
      <c r="B7736" t="s">
        <v>51</v>
      </c>
      <c r="C7736" t="s">
        <v>353</v>
      </c>
      <c r="D7736" t="s">
        <v>5065</v>
      </c>
      <c r="E7736" s="103">
        <v>6.7024358464969361E-2</v>
      </c>
      <c r="F7736" s="103">
        <v>680752</v>
      </c>
      <c r="G7736" s="103">
        <v>10</v>
      </c>
      <c r="H7736" t="s">
        <v>1078</v>
      </c>
      <c r="I7736" s="103"/>
    </row>
    <row r="7737" spans="1:9" x14ac:dyDescent="0.3">
      <c r="A7737" t="s">
        <v>7310</v>
      </c>
      <c r="B7737" t="s">
        <v>51</v>
      </c>
      <c r="C7737" t="s">
        <v>353</v>
      </c>
      <c r="D7737" t="s">
        <v>5066</v>
      </c>
      <c r="E7737" s="103">
        <v>7.3668223145014325E-2</v>
      </c>
      <c r="F7737" s="103">
        <v>680752</v>
      </c>
      <c r="G7737" s="103">
        <v>10</v>
      </c>
      <c r="H7737" t="s">
        <v>1078</v>
      </c>
      <c r="I7737" s="103"/>
    </row>
    <row r="7738" spans="1:9" x14ac:dyDescent="0.3">
      <c r="A7738" t="s">
        <v>1592</v>
      </c>
      <c r="B7738" t="s">
        <v>51</v>
      </c>
      <c r="C7738" t="s">
        <v>353</v>
      </c>
      <c r="D7738" t="s">
        <v>42</v>
      </c>
      <c r="E7738" s="103">
        <v>7.6072199488402048E-2</v>
      </c>
      <c r="F7738" s="103">
        <v>680752</v>
      </c>
      <c r="G7738" s="103">
        <v>10</v>
      </c>
      <c r="H7738" t="s">
        <v>1078</v>
      </c>
      <c r="I7738" s="103"/>
    </row>
    <row r="7739" spans="1:9" x14ac:dyDescent="0.3">
      <c r="A7739" t="s">
        <v>2571</v>
      </c>
      <c r="B7739" t="s">
        <v>51</v>
      </c>
      <c r="C7739" t="s">
        <v>353</v>
      </c>
      <c r="D7739" t="s">
        <v>1763</v>
      </c>
      <c r="E7739" s="103">
        <v>7.9193624859771494E-2</v>
      </c>
      <c r="F7739" s="103">
        <v>680752</v>
      </c>
      <c r="G7739" s="103">
        <v>10</v>
      </c>
      <c r="H7739" t="s">
        <v>1078</v>
      </c>
      <c r="I7739" s="103"/>
    </row>
    <row r="7740" spans="1:9" x14ac:dyDescent="0.3">
      <c r="A7740" t="s">
        <v>2572</v>
      </c>
      <c r="B7740" t="s">
        <v>51</v>
      </c>
      <c r="C7740" t="s">
        <v>353</v>
      </c>
      <c r="D7740" t="s">
        <v>1764</v>
      </c>
      <c r="E7740" s="103">
        <v>6.7711664898053345E-2</v>
      </c>
      <c r="F7740" s="103">
        <v>680752</v>
      </c>
      <c r="G7740" s="103">
        <v>10</v>
      </c>
      <c r="H7740" t="s">
        <v>1078</v>
      </c>
      <c r="I7740" s="103"/>
    </row>
    <row r="7741" spans="1:9" x14ac:dyDescent="0.3">
      <c r="A7741" t="s">
        <v>1593</v>
      </c>
      <c r="B7741" t="s">
        <v>51</v>
      </c>
      <c r="C7741" t="s">
        <v>353</v>
      </c>
      <c r="D7741" t="s">
        <v>340</v>
      </c>
      <c r="E7741" s="103">
        <v>7.3248550369351004E-2</v>
      </c>
      <c r="F7741" s="103">
        <v>680752</v>
      </c>
      <c r="G7741" s="103">
        <v>10</v>
      </c>
      <c r="H7741" t="s">
        <v>1078</v>
      </c>
      <c r="I7741" s="103"/>
    </row>
    <row r="7742" spans="1:9" x14ac:dyDescent="0.3">
      <c r="A7742" t="s">
        <v>1594</v>
      </c>
      <c r="B7742" t="s">
        <v>51</v>
      </c>
      <c r="C7742" t="s">
        <v>353</v>
      </c>
      <c r="D7742" t="s">
        <v>777</v>
      </c>
      <c r="E7742" s="103">
        <v>0.50304398530188876</v>
      </c>
      <c r="F7742" s="103">
        <v>680752</v>
      </c>
      <c r="G7742" s="103">
        <v>10</v>
      </c>
      <c r="H7742" t="s">
        <v>1078</v>
      </c>
      <c r="I7742" s="103"/>
    </row>
    <row r="7743" spans="1:9" x14ac:dyDescent="0.3">
      <c r="A7743" t="s">
        <v>1595</v>
      </c>
      <c r="B7743" t="s">
        <v>51</v>
      </c>
      <c r="C7743" t="s">
        <v>353</v>
      </c>
      <c r="D7743" t="s">
        <v>776</v>
      </c>
      <c r="E7743" s="103">
        <v>1.3237593149996396</v>
      </c>
      <c r="F7743" s="103">
        <v>680752</v>
      </c>
      <c r="G7743" s="103">
        <v>10</v>
      </c>
      <c r="H7743" t="s">
        <v>1078</v>
      </c>
      <c r="I7743" s="103"/>
    </row>
    <row r="7744" spans="1:9" x14ac:dyDescent="0.3">
      <c r="A7744" t="s">
        <v>4841</v>
      </c>
      <c r="B7744" t="s">
        <v>47</v>
      </c>
      <c r="C7744" t="s">
        <v>4351</v>
      </c>
      <c r="D7744" t="s">
        <v>54</v>
      </c>
      <c r="E7744" s="103">
        <v>303956</v>
      </c>
      <c r="F7744" s="103">
        <v>680752</v>
      </c>
      <c r="G7744" s="103">
        <v>10</v>
      </c>
      <c r="H7744" t="s">
        <v>54</v>
      </c>
      <c r="I7744" s="103"/>
    </row>
    <row r="7745" spans="1:9" x14ac:dyDescent="0.3">
      <c r="A7745" t="s">
        <v>4842</v>
      </c>
      <c r="B7745" t="s">
        <v>48</v>
      </c>
      <c r="C7745" t="s">
        <v>4351</v>
      </c>
      <c r="D7745" t="s">
        <v>54</v>
      </c>
      <c r="E7745" s="103">
        <v>53950615106.819077</v>
      </c>
      <c r="F7745" s="103">
        <v>680752</v>
      </c>
      <c r="G7745" s="103">
        <v>10</v>
      </c>
      <c r="H7745" t="s">
        <v>54</v>
      </c>
      <c r="I7745" s="103"/>
    </row>
    <row r="7746" spans="1:9" x14ac:dyDescent="0.3">
      <c r="A7746" t="s">
        <v>4843</v>
      </c>
      <c r="B7746" t="s">
        <v>49</v>
      </c>
      <c r="C7746" t="s">
        <v>4351</v>
      </c>
      <c r="D7746" t="s">
        <v>54</v>
      </c>
      <c r="E7746" s="103">
        <v>0.44650034079958634</v>
      </c>
      <c r="F7746" s="103">
        <v>680752</v>
      </c>
      <c r="G7746" s="103">
        <v>10</v>
      </c>
      <c r="H7746" t="s">
        <v>54</v>
      </c>
      <c r="I7746" s="103"/>
    </row>
    <row r="7747" spans="1:9" x14ac:dyDescent="0.3">
      <c r="A7747" t="s">
        <v>4844</v>
      </c>
      <c r="B7747" t="s">
        <v>50</v>
      </c>
      <c r="C7747" t="s">
        <v>4351</v>
      </c>
      <c r="D7747" t="s">
        <v>54</v>
      </c>
      <c r="E7747" s="103">
        <v>79251.497030958519</v>
      </c>
      <c r="F7747" s="103">
        <v>680752</v>
      </c>
      <c r="G7747" s="103">
        <v>10</v>
      </c>
      <c r="H7747" t="s">
        <v>54</v>
      </c>
      <c r="I7747" s="103"/>
    </row>
    <row r="7748" spans="1:9" x14ac:dyDescent="0.3">
      <c r="A7748" t="s">
        <v>4845</v>
      </c>
      <c r="B7748" t="s">
        <v>51</v>
      </c>
      <c r="C7748" t="s">
        <v>4351</v>
      </c>
      <c r="D7748" t="s">
        <v>40</v>
      </c>
      <c r="E7748" s="103">
        <v>1.8768340037305868E-2</v>
      </c>
      <c r="F7748" s="103">
        <v>680752</v>
      </c>
      <c r="G7748" s="103">
        <v>10</v>
      </c>
      <c r="H7748" t="s">
        <v>1078</v>
      </c>
      <c r="I7748" s="103"/>
    </row>
    <row r="7749" spans="1:9" x14ac:dyDescent="0.3">
      <c r="A7749" t="s">
        <v>7197</v>
      </c>
      <c r="B7749" t="s">
        <v>51</v>
      </c>
      <c r="C7749" t="s">
        <v>4351</v>
      </c>
      <c r="D7749" t="s">
        <v>5064</v>
      </c>
      <c r="E7749" s="103">
        <v>5.6107054665998773E-2</v>
      </c>
      <c r="F7749" s="103">
        <v>680752</v>
      </c>
      <c r="G7749" s="103">
        <v>10</v>
      </c>
      <c r="H7749" t="s">
        <v>1078</v>
      </c>
      <c r="I7749" s="103"/>
    </row>
    <row r="7750" spans="1:9" x14ac:dyDescent="0.3">
      <c r="A7750" t="s">
        <v>7198</v>
      </c>
      <c r="B7750" t="s">
        <v>51</v>
      </c>
      <c r="C7750" t="s">
        <v>4351</v>
      </c>
      <c r="D7750" t="s">
        <v>5065</v>
      </c>
      <c r="E7750" s="103">
        <v>1.8950110080746152E-2</v>
      </c>
      <c r="F7750" s="103">
        <v>680752</v>
      </c>
      <c r="G7750" s="103">
        <v>10</v>
      </c>
      <c r="H7750" t="s">
        <v>1078</v>
      </c>
      <c r="I7750" s="103"/>
    </row>
    <row r="7751" spans="1:9" x14ac:dyDescent="0.3">
      <c r="A7751" t="s">
        <v>7199</v>
      </c>
      <c r="B7751" t="s">
        <v>51</v>
      </c>
      <c r="C7751" t="s">
        <v>4351</v>
      </c>
      <c r="D7751" t="s">
        <v>5066</v>
      </c>
      <c r="E7751" s="103">
        <v>1.9210683920888365E-2</v>
      </c>
      <c r="F7751" s="103">
        <v>680752</v>
      </c>
      <c r="G7751" s="103">
        <v>10</v>
      </c>
      <c r="H7751" t="s">
        <v>1078</v>
      </c>
      <c r="I7751" s="103"/>
    </row>
    <row r="7752" spans="1:9" x14ac:dyDescent="0.3">
      <c r="A7752" t="s">
        <v>4846</v>
      </c>
      <c r="B7752" t="s">
        <v>51</v>
      </c>
      <c r="C7752" t="s">
        <v>4351</v>
      </c>
      <c r="D7752" t="s">
        <v>42</v>
      </c>
      <c r="E7752" s="103">
        <v>1.0009204697822713</v>
      </c>
      <c r="F7752" s="103">
        <v>680752</v>
      </c>
      <c r="G7752" s="103">
        <v>10</v>
      </c>
      <c r="H7752" t="s">
        <v>1078</v>
      </c>
      <c r="I7752" s="103"/>
    </row>
    <row r="7753" spans="1:9" x14ac:dyDescent="0.3">
      <c r="A7753" t="s">
        <v>4847</v>
      </c>
      <c r="B7753" t="s">
        <v>51</v>
      </c>
      <c r="C7753" t="s">
        <v>4351</v>
      </c>
      <c r="D7753" t="s">
        <v>1763</v>
      </c>
      <c r="E7753" s="103">
        <v>0.8916342694155176</v>
      </c>
      <c r="F7753" s="103">
        <v>680752</v>
      </c>
      <c r="G7753" s="103">
        <v>10</v>
      </c>
      <c r="H7753" t="s">
        <v>1078</v>
      </c>
      <c r="I7753" s="103"/>
    </row>
    <row r="7754" spans="1:9" x14ac:dyDescent="0.3">
      <c r="A7754" t="s">
        <v>4848</v>
      </c>
      <c r="B7754" t="s">
        <v>51</v>
      </c>
      <c r="C7754" t="s">
        <v>4351</v>
      </c>
      <c r="D7754" t="s">
        <v>1764</v>
      </c>
      <c r="E7754" s="103">
        <v>0.13574733494387575</v>
      </c>
      <c r="F7754" s="103">
        <v>680752</v>
      </c>
      <c r="G7754" s="103">
        <v>10</v>
      </c>
      <c r="H7754" t="s">
        <v>1078</v>
      </c>
      <c r="I7754" s="103"/>
    </row>
    <row r="7755" spans="1:9" x14ac:dyDescent="0.3">
      <c r="A7755" t="s">
        <v>4849</v>
      </c>
      <c r="B7755" t="s">
        <v>51</v>
      </c>
      <c r="C7755" t="s">
        <v>4351</v>
      </c>
      <c r="D7755" t="s">
        <v>340</v>
      </c>
      <c r="E7755" s="103">
        <v>1.8715957657837404E-2</v>
      </c>
      <c r="F7755" s="103">
        <v>680752</v>
      </c>
      <c r="G7755" s="103">
        <v>10</v>
      </c>
      <c r="H7755" t="s">
        <v>1078</v>
      </c>
      <c r="I7755" s="103"/>
    </row>
    <row r="7756" spans="1:9" x14ac:dyDescent="0.3">
      <c r="A7756" t="s">
        <v>4850</v>
      </c>
      <c r="B7756" t="s">
        <v>51</v>
      </c>
      <c r="C7756" t="s">
        <v>4351</v>
      </c>
      <c r="D7756" t="s">
        <v>777</v>
      </c>
      <c r="E7756" s="103">
        <v>0.32145129784929449</v>
      </c>
      <c r="F7756" s="103">
        <v>680752</v>
      </c>
      <c r="G7756" s="103">
        <v>10</v>
      </c>
      <c r="H7756" t="s">
        <v>1078</v>
      </c>
      <c r="I7756" s="103"/>
    </row>
    <row r="7757" spans="1:9" x14ac:dyDescent="0.3">
      <c r="A7757" t="s">
        <v>4851</v>
      </c>
      <c r="B7757" t="s">
        <v>51</v>
      </c>
      <c r="C7757" t="s">
        <v>4351</v>
      </c>
      <c r="D7757" t="s">
        <v>776</v>
      </c>
      <c r="E7757" s="103">
        <v>0.77977091088699357</v>
      </c>
      <c r="F7757" s="103">
        <v>680752</v>
      </c>
      <c r="G7757" s="103">
        <v>10</v>
      </c>
      <c r="H7757" t="s">
        <v>1078</v>
      </c>
      <c r="I7757" s="103"/>
    </row>
    <row r="7758" spans="1:9" x14ac:dyDescent="0.3">
      <c r="A7758" t="s">
        <v>4819</v>
      </c>
      <c r="B7758" t="s">
        <v>47</v>
      </c>
      <c r="C7758" t="s">
        <v>4352</v>
      </c>
      <c r="D7758" t="s">
        <v>54</v>
      </c>
      <c r="E7758" s="103">
        <v>48411</v>
      </c>
      <c r="F7758" s="103">
        <v>680752</v>
      </c>
      <c r="G7758" s="103">
        <v>10</v>
      </c>
      <c r="H7758" t="s">
        <v>54</v>
      </c>
      <c r="I7758" s="103"/>
    </row>
    <row r="7759" spans="1:9" x14ac:dyDescent="0.3">
      <c r="A7759" t="s">
        <v>4820</v>
      </c>
      <c r="B7759" t="s">
        <v>48</v>
      </c>
      <c r="C7759" t="s">
        <v>4352</v>
      </c>
      <c r="D7759" t="s">
        <v>54</v>
      </c>
      <c r="E7759" s="103">
        <v>18323525656.507813</v>
      </c>
      <c r="F7759" s="103">
        <v>680752</v>
      </c>
      <c r="G7759" s="103">
        <v>10</v>
      </c>
      <c r="H7759" t="s">
        <v>54</v>
      </c>
      <c r="I7759" s="103"/>
    </row>
    <row r="7760" spans="1:9" x14ac:dyDescent="0.3">
      <c r="A7760" t="s">
        <v>4821</v>
      </c>
      <c r="B7760" t="s">
        <v>49</v>
      </c>
      <c r="C7760" t="s">
        <v>4352</v>
      </c>
      <c r="D7760" t="s">
        <v>54</v>
      </c>
      <c r="E7760" s="103">
        <v>7.1114003337485604E-2</v>
      </c>
      <c r="F7760" s="103">
        <v>680752</v>
      </c>
      <c r="G7760" s="103">
        <v>10</v>
      </c>
      <c r="H7760" t="s">
        <v>54</v>
      </c>
      <c r="I7760" s="103"/>
    </row>
    <row r="7761" spans="1:9" x14ac:dyDescent="0.3">
      <c r="A7761" t="s">
        <v>4822</v>
      </c>
      <c r="B7761" t="s">
        <v>50</v>
      </c>
      <c r="C7761" t="s">
        <v>4352</v>
      </c>
      <c r="D7761" t="s">
        <v>54</v>
      </c>
      <c r="E7761" s="103">
        <v>26916.594672520703</v>
      </c>
      <c r="F7761" s="103">
        <v>680752</v>
      </c>
      <c r="G7761" s="103">
        <v>10</v>
      </c>
      <c r="H7761" t="s">
        <v>54</v>
      </c>
      <c r="I7761" s="103"/>
    </row>
    <row r="7762" spans="1:9" x14ac:dyDescent="0.3">
      <c r="A7762" t="s">
        <v>4823</v>
      </c>
      <c r="B7762" t="s">
        <v>51</v>
      </c>
      <c r="C7762" t="s">
        <v>4352</v>
      </c>
      <c r="D7762" t="s">
        <v>40</v>
      </c>
      <c r="E7762" s="103">
        <v>4.9954967416201423E-2</v>
      </c>
      <c r="F7762" s="103">
        <v>680752</v>
      </c>
      <c r="G7762" s="103">
        <v>10</v>
      </c>
      <c r="H7762" t="s">
        <v>1078</v>
      </c>
      <c r="I7762" s="103"/>
    </row>
    <row r="7763" spans="1:9" x14ac:dyDescent="0.3">
      <c r="A7763" t="s">
        <v>7200</v>
      </c>
      <c r="B7763" t="s">
        <v>51</v>
      </c>
      <c r="C7763" t="s">
        <v>4352</v>
      </c>
      <c r="D7763" t="s">
        <v>5064</v>
      </c>
      <c r="E7763" s="103">
        <v>5.4004461565933325E-2</v>
      </c>
      <c r="F7763" s="103">
        <v>680752</v>
      </c>
      <c r="G7763" s="103">
        <v>10</v>
      </c>
      <c r="H7763" t="s">
        <v>1078</v>
      </c>
      <c r="I7763" s="103"/>
    </row>
    <row r="7764" spans="1:9" x14ac:dyDescent="0.3">
      <c r="A7764" t="s">
        <v>7201</v>
      </c>
      <c r="B7764" t="s">
        <v>51</v>
      </c>
      <c r="C7764" t="s">
        <v>4352</v>
      </c>
      <c r="D7764" t="s">
        <v>5065</v>
      </c>
      <c r="E7764" s="103">
        <v>4.9963618963019506E-2</v>
      </c>
      <c r="F7764" s="103">
        <v>680752</v>
      </c>
      <c r="G7764" s="103">
        <v>10</v>
      </c>
      <c r="H7764" t="s">
        <v>1078</v>
      </c>
      <c r="I7764" s="103"/>
    </row>
    <row r="7765" spans="1:9" x14ac:dyDescent="0.3">
      <c r="A7765" t="s">
        <v>7202</v>
      </c>
      <c r="B7765" t="s">
        <v>51</v>
      </c>
      <c r="C7765" t="s">
        <v>4352</v>
      </c>
      <c r="D7765" t="s">
        <v>5066</v>
      </c>
      <c r="E7765" s="103">
        <v>5.0152469424729007E-2</v>
      </c>
      <c r="F7765" s="103">
        <v>680752</v>
      </c>
      <c r="G7765" s="103">
        <v>10</v>
      </c>
      <c r="H7765" t="s">
        <v>1078</v>
      </c>
      <c r="I7765" s="103"/>
    </row>
    <row r="7766" spans="1:9" x14ac:dyDescent="0.3">
      <c r="A7766" t="s">
        <v>4824</v>
      </c>
      <c r="B7766" t="s">
        <v>51</v>
      </c>
      <c r="C7766" t="s">
        <v>4352</v>
      </c>
      <c r="D7766" t="s">
        <v>42</v>
      </c>
      <c r="E7766" s="103">
        <v>5.3985237223442305E-2</v>
      </c>
      <c r="F7766" s="103">
        <v>680752</v>
      </c>
      <c r="G7766" s="103">
        <v>10</v>
      </c>
      <c r="H7766" t="s">
        <v>1078</v>
      </c>
      <c r="I7766" s="103"/>
    </row>
    <row r="7767" spans="1:9" x14ac:dyDescent="0.3">
      <c r="A7767" t="s">
        <v>4825</v>
      </c>
      <c r="B7767" t="s">
        <v>51</v>
      </c>
      <c r="C7767" t="s">
        <v>4352</v>
      </c>
      <c r="D7767" t="s">
        <v>1763</v>
      </c>
      <c r="E7767" s="103">
        <v>5.5857799898792027E-2</v>
      </c>
      <c r="F7767" s="103">
        <v>680752</v>
      </c>
      <c r="G7767" s="103">
        <v>10</v>
      </c>
      <c r="H7767" t="s">
        <v>1078</v>
      </c>
      <c r="I7767" s="103"/>
    </row>
    <row r="7768" spans="1:9" x14ac:dyDescent="0.3">
      <c r="A7768" t="s">
        <v>4826</v>
      </c>
      <c r="B7768" t="s">
        <v>51</v>
      </c>
      <c r="C7768" t="s">
        <v>4352</v>
      </c>
      <c r="D7768" t="s">
        <v>1764</v>
      </c>
      <c r="E7768" s="103">
        <v>5.290918947292151E-2</v>
      </c>
      <c r="F7768" s="103">
        <v>680752</v>
      </c>
      <c r="G7768" s="103">
        <v>10</v>
      </c>
      <c r="H7768" t="s">
        <v>1078</v>
      </c>
      <c r="I7768" s="103"/>
    </row>
    <row r="7769" spans="1:9" x14ac:dyDescent="0.3">
      <c r="A7769" t="s">
        <v>4827</v>
      </c>
      <c r="B7769" t="s">
        <v>51</v>
      </c>
      <c r="C7769" t="s">
        <v>4352</v>
      </c>
      <c r="D7769" t="s">
        <v>340</v>
      </c>
      <c r="E7769" s="103">
        <v>4.9047099394812659E-2</v>
      </c>
      <c r="F7769" s="103">
        <v>680752</v>
      </c>
      <c r="G7769" s="103">
        <v>10</v>
      </c>
      <c r="H7769" t="s">
        <v>1078</v>
      </c>
      <c r="I7769" s="103"/>
    </row>
    <row r="7770" spans="1:9" x14ac:dyDescent="0.3">
      <c r="A7770" t="s">
        <v>4828</v>
      </c>
      <c r="B7770" t="s">
        <v>51</v>
      </c>
      <c r="C7770" t="s">
        <v>4352</v>
      </c>
      <c r="D7770" t="s">
        <v>777</v>
      </c>
      <c r="E7770" s="103">
        <v>0.77642397118799633</v>
      </c>
      <c r="F7770" s="103">
        <v>680752</v>
      </c>
      <c r="G7770" s="103">
        <v>10</v>
      </c>
      <c r="H7770" t="s">
        <v>1078</v>
      </c>
      <c r="I7770" s="103"/>
    </row>
    <row r="7771" spans="1:9" x14ac:dyDescent="0.3">
      <c r="A7771" t="s">
        <v>4829</v>
      </c>
      <c r="B7771" t="s">
        <v>51</v>
      </c>
      <c r="C7771" t="s">
        <v>4352</v>
      </c>
      <c r="D7771" t="s">
        <v>776</v>
      </c>
      <c r="E7771" s="103">
        <v>1.7191828172944206</v>
      </c>
      <c r="F7771" s="103">
        <v>680752</v>
      </c>
      <c r="G7771" s="103">
        <v>10</v>
      </c>
      <c r="H7771" t="s">
        <v>1078</v>
      </c>
      <c r="I7771" s="103"/>
    </row>
    <row r="7772" spans="1:9" x14ac:dyDescent="0.3">
      <c r="A7772" t="s">
        <v>4830</v>
      </c>
      <c r="B7772" t="s">
        <v>47</v>
      </c>
      <c r="C7772" t="s">
        <v>4353</v>
      </c>
      <c r="D7772" t="s">
        <v>54</v>
      </c>
      <c r="E7772" s="103">
        <v>123658</v>
      </c>
      <c r="F7772" s="103">
        <v>680752</v>
      </c>
      <c r="G7772" s="103">
        <v>10</v>
      </c>
      <c r="H7772" t="s">
        <v>54</v>
      </c>
      <c r="I7772" s="103"/>
    </row>
    <row r="7773" spans="1:9" x14ac:dyDescent="0.3">
      <c r="A7773" t="s">
        <v>4831</v>
      </c>
      <c r="B7773" t="s">
        <v>48</v>
      </c>
      <c r="C7773" t="s">
        <v>4353</v>
      </c>
      <c r="D7773" t="s">
        <v>54</v>
      </c>
      <c r="E7773" s="103">
        <v>10377551235.697998</v>
      </c>
      <c r="F7773" s="103">
        <v>680752</v>
      </c>
      <c r="G7773" s="103">
        <v>10</v>
      </c>
      <c r="H7773" t="s">
        <v>54</v>
      </c>
      <c r="I7773" s="103"/>
    </row>
    <row r="7774" spans="1:9" x14ac:dyDescent="0.3">
      <c r="A7774" t="s">
        <v>4832</v>
      </c>
      <c r="B7774" t="s">
        <v>49</v>
      </c>
      <c r="C7774" t="s">
        <v>4353</v>
      </c>
      <c r="D7774" t="s">
        <v>54</v>
      </c>
      <c r="E7774" s="103">
        <v>0.18164911744658849</v>
      </c>
      <c r="F7774" s="103">
        <v>680752</v>
      </c>
      <c r="G7774" s="103">
        <v>10</v>
      </c>
      <c r="H7774" t="s">
        <v>54</v>
      </c>
      <c r="I7774" s="103"/>
    </row>
    <row r="7775" spans="1:9" x14ac:dyDescent="0.3">
      <c r="A7775" t="s">
        <v>4833</v>
      </c>
      <c r="B7775" t="s">
        <v>50</v>
      </c>
      <c r="C7775" t="s">
        <v>4353</v>
      </c>
      <c r="D7775" t="s">
        <v>54</v>
      </c>
      <c r="E7775" s="103">
        <v>15244.246415284859</v>
      </c>
      <c r="F7775" s="103">
        <v>680752</v>
      </c>
      <c r="G7775" s="103">
        <v>10</v>
      </c>
      <c r="H7775" t="s">
        <v>54</v>
      </c>
      <c r="I7775" s="103"/>
    </row>
    <row r="7776" spans="1:9" x14ac:dyDescent="0.3">
      <c r="A7776" t="s">
        <v>4834</v>
      </c>
      <c r="B7776" t="s">
        <v>51</v>
      </c>
      <c r="C7776" t="s">
        <v>4353</v>
      </c>
      <c r="D7776" t="s">
        <v>40</v>
      </c>
      <c r="E7776" s="103">
        <v>1.1821602794492595E-2</v>
      </c>
      <c r="F7776" s="103">
        <v>680752</v>
      </c>
      <c r="G7776" s="103">
        <v>10</v>
      </c>
      <c r="H7776" t="s">
        <v>1078</v>
      </c>
      <c r="I7776" s="103"/>
    </row>
    <row r="7777" spans="1:9" x14ac:dyDescent="0.3">
      <c r="A7777" t="s">
        <v>7203</v>
      </c>
      <c r="B7777" t="s">
        <v>51</v>
      </c>
      <c r="C7777" t="s">
        <v>4353</v>
      </c>
      <c r="D7777" t="s">
        <v>5064</v>
      </c>
      <c r="E7777" s="103">
        <v>1.2710158168768231E-2</v>
      </c>
      <c r="F7777" s="103">
        <v>680752</v>
      </c>
      <c r="G7777" s="103">
        <v>10</v>
      </c>
      <c r="H7777" t="s">
        <v>1078</v>
      </c>
      <c r="I7777" s="103"/>
    </row>
    <row r="7778" spans="1:9" x14ac:dyDescent="0.3">
      <c r="A7778" t="s">
        <v>7204</v>
      </c>
      <c r="B7778" t="s">
        <v>51</v>
      </c>
      <c r="C7778" t="s">
        <v>4353</v>
      </c>
      <c r="D7778" t="s">
        <v>5065</v>
      </c>
      <c r="E7778" s="103">
        <v>1.185147260870769E-2</v>
      </c>
      <c r="F7778" s="103">
        <v>680752</v>
      </c>
      <c r="G7778" s="103">
        <v>10</v>
      </c>
      <c r="H7778" t="s">
        <v>1078</v>
      </c>
      <c r="I7778" s="103"/>
    </row>
    <row r="7779" spans="1:9" x14ac:dyDescent="0.3">
      <c r="A7779" t="s">
        <v>7205</v>
      </c>
      <c r="B7779" t="s">
        <v>51</v>
      </c>
      <c r="C7779" t="s">
        <v>4353</v>
      </c>
      <c r="D7779" t="s">
        <v>5066</v>
      </c>
      <c r="E7779" s="103">
        <v>1.2052140340768236E-2</v>
      </c>
      <c r="F7779" s="103">
        <v>680752</v>
      </c>
      <c r="G7779" s="103">
        <v>10</v>
      </c>
      <c r="H7779" t="s">
        <v>1078</v>
      </c>
      <c r="I7779" s="103"/>
    </row>
    <row r="7780" spans="1:9" x14ac:dyDescent="0.3">
      <c r="A7780" t="s">
        <v>4835</v>
      </c>
      <c r="B7780" t="s">
        <v>51</v>
      </c>
      <c r="C7780" t="s">
        <v>4353</v>
      </c>
      <c r="D7780" t="s">
        <v>42</v>
      </c>
      <c r="E7780" s="103">
        <v>1.2695156613130714E-2</v>
      </c>
      <c r="F7780" s="103">
        <v>680752</v>
      </c>
      <c r="G7780" s="103">
        <v>10</v>
      </c>
      <c r="H7780" t="s">
        <v>1078</v>
      </c>
      <c r="I7780" s="103"/>
    </row>
    <row r="7781" spans="1:9" x14ac:dyDescent="0.3">
      <c r="A7781" t="s">
        <v>4836</v>
      </c>
      <c r="B7781" t="s">
        <v>51</v>
      </c>
      <c r="C7781" t="s">
        <v>4353</v>
      </c>
      <c r="D7781" t="s">
        <v>1763</v>
      </c>
      <c r="E7781" s="103">
        <v>1.3131848295628686E-2</v>
      </c>
      <c r="F7781" s="103">
        <v>680752</v>
      </c>
      <c r="G7781" s="103">
        <v>10</v>
      </c>
      <c r="H7781" t="s">
        <v>1078</v>
      </c>
      <c r="I7781" s="103"/>
    </row>
    <row r="7782" spans="1:9" x14ac:dyDescent="0.3">
      <c r="A7782" t="s">
        <v>4837</v>
      </c>
      <c r="B7782" t="s">
        <v>51</v>
      </c>
      <c r="C7782" t="s">
        <v>4353</v>
      </c>
      <c r="D7782" t="s">
        <v>1764</v>
      </c>
      <c r="E7782" s="103">
        <v>1.1138571670720476E-2</v>
      </c>
      <c r="F7782" s="103">
        <v>680752</v>
      </c>
      <c r="G7782" s="103">
        <v>10</v>
      </c>
      <c r="H7782" t="s">
        <v>1078</v>
      </c>
      <c r="I7782" s="103"/>
    </row>
    <row r="7783" spans="1:9" x14ac:dyDescent="0.3">
      <c r="A7783" t="s">
        <v>4838</v>
      </c>
      <c r="B7783" t="s">
        <v>51</v>
      </c>
      <c r="C7783" t="s">
        <v>4353</v>
      </c>
      <c r="D7783" t="s">
        <v>340</v>
      </c>
      <c r="E7783" s="103">
        <v>1.1815902182602913E-2</v>
      </c>
      <c r="F7783" s="103">
        <v>680752</v>
      </c>
      <c r="G7783" s="103">
        <v>10</v>
      </c>
      <c r="H7783" t="s">
        <v>1078</v>
      </c>
      <c r="I7783" s="103"/>
    </row>
    <row r="7784" spans="1:9" x14ac:dyDescent="0.3">
      <c r="A7784" t="s">
        <v>4839</v>
      </c>
      <c r="B7784" t="s">
        <v>51</v>
      </c>
      <c r="C7784" t="s">
        <v>4353</v>
      </c>
      <c r="D7784" t="s">
        <v>777</v>
      </c>
      <c r="E7784" s="103">
        <v>0.14491272075381215</v>
      </c>
      <c r="F7784" s="103">
        <v>680752</v>
      </c>
      <c r="G7784" s="103">
        <v>10</v>
      </c>
      <c r="H7784" t="s">
        <v>1078</v>
      </c>
      <c r="I7784" s="103"/>
    </row>
    <row r="7785" spans="1:9" x14ac:dyDescent="0.3">
      <c r="A7785" t="s">
        <v>4840</v>
      </c>
      <c r="B7785" t="s">
        <v>51</v>
      </c>
      <c r="C7785" t="s">
        <v>4353</v>
      </c>
      <c r="D7785" t="s">
        <v>776</v>
      </c>
      <c r="E7785" s="103">
        <v>0.3643007371879402</v>
      </c>
      <c r="F7785" s="103">
        <v>680752</v>
      </c>
      <c r="G7785" s="103">
        <v>10</v>
      </c>
      <c r="H7785" t="s">
        <v>1078</v>
      </c>
      <c r="I7785" s="103"/>
    </row>
    <row r="7786" spans="1:9" x14ac:dyDescent="0.3">
      <c r="A7786" t="s">
        <v>7603</v>
      </c>
      <c r="B7786" t="s">
        <v>47</v>
      </c>
      <c r="C7786" t="s">
        <v>7386</v>
      </c>
      <c r="D7786" t="s">
        <v>54</v>
      </c>
      <c r="E7786" s="103">
        <v>135001</v>
      </c>
      <c r="F7786" s="103">
        <v>680752</v>
      </c>
      <c r="G7786" s="103">
        <v>10</v>
      </c>
      <c r="H7786" t="s">
        <v>54</v>
      </c>
      <c r="I7786" s="103"/>
    </row>
    <row r="7787" spans="1:9" x14ac:dyDescent="0.3">
      <c r="A7787" t="s">
        <v>7604</v>
      </c>
      <c r="B7787" t="s">
        <v>48</v>
      </c>
      <c r="C7787" t="s">
        <v>7386</v>
      </c>
      <c r="D7787" t="s">
        <v>54</v>
      </c>
      <c r="E7787" s="103">
        <v>2517343346.2150269</v>
      </c>
      <c r="F7787" s="103">
        <v>680752</v>
      </c>
      <c r="G7787" s="103">
        <v>10</v>
      </c>
      <c r="H7787" t="s">
        <v>54</v>
      </c>
      <c r="I7787" s="103"/>
    </row>
    <row r="7788" spans="1:9" x14ac:dyDescent="0.3">
      <c r="A7788" t="s">
        <v>7605</v>
      </c>
      <c r="B7788" t="s">
        <v>49</v>
      </c>
      <c r="C7788" t="s">
        <v>7386</v>
      </c>
      <c r="D7788" t="s">
        <v>54</v>
      </c>
      <c r="E7788" s="103">
        <v>0.1983115730838837</v>
      </c>
      <c r="F7788" s="103">
        <v>680752</v>
      </c>
      <c r="G7788" s="103">
        <v>10</v>
      </c>
      <c r="H7788" t="s">
        <v>54</v>
      </c>
      <c r="I7788" s="103"/>
    </row>
    <row r="7789" spans="1:9" x14ac:dyDescent="0.3">
      <c r="A7789" t="s">
        <v>7606</v>
      </c>
      <c r="B7789" t="s">
        <v>50</v>
      </c>
      <c r="C7789" t="s">
        <v>7386</v>
      </c>
      <c r="D7789" t="s">
        <v>54</v>
      </c>
      <c r="E7789" s="103">
        <v>3697.8860821782778</v>
      </c>
      <c r="F7789" s="103">
        <v>680752</v>
      </c>
      <c r="G7789" s="103">
        <v>10</v>
      </c>
      <c r="H7789" t="s">
        <v>54</v>
      </c>
      <c r="I7789" s="103"/>
    </row>
    <row r="7790" spans="1:9" x14ac:dyDescent="0.3">
      <c r="A7790" t="s">
        <v>7607</v>
      </c>
      <c r="B7790" t="s">
        <v>51</v>
      </c>
      <c r="C7790" t="s">
        <v>7386</v>
      </c>
      <c r="D7790" t="s">
        <v>40</v>
      </c>
      <c r="E7790" s="103">
        <v>3.3973286781247003E-3</v>
      </c>
      <c r="F7790" s="103">
        <v>680752</v>
      </c>
      <c r="G7790" s="103">
        <v>10</v>
      </c>
      <c r="H7790" t="s">
        <v>1078</v>
      </c>
      <c r="I7790" s="103"/>
    </row>
    <row r="7791" spans="1:9" x14ac:dyDescent="0.3">
      <c r="A7791" t="s">
        <v>7608</v>
      </c>
      <c r="B7791" t="s">
        <v>51</v>
      </c>
      <c r="C7791" t="s">
        <v>7386</v>
      </c>
      <c r="D7791" t="s">
        <v>5064</v>
      </c>
      <c r="E7791" s="103">
        <v>3.5429325106324126E-3</v>
      </c>
      <c r="F7791" s="103">
        <v>680752</v>
      </c>
      <c r="G7791" s="103">
        <v>10</v>
      </c>
      <c r="H7791" t="s">
        <v>1078</v>
      </c>
      <c r="I7791" s="103"/>
    </row>
    <row r="7792" spans="1:9" x14ac:dyDescent="0.3">
      <c r="A7792" t="s">
        <v>7609</v>
      </c>
      <c r="B7792" t="s">
        <v>51</v>
      </c>
      <c r="C7792" t="s">
        <v>7386</v>
      </c>
      <c r="D7792" t="s">
        <v>5065</v>
      </c>
      <c r="E7792" s="103">
        <v>3.3985708268866183E-3</v>
      </c>
      <c r="F7792" s="103">
        <v>680752</v>
      </c>
      <c r="G7792" s="103">
        <v>10</v>
      </c>
      <c r="H7792" t="s">
        <v>1078</v>
      </c>
      <c r="I7792" s="103"/>
    </row>
    <row r="7793" spans="1:9" x14ac:dyDescent="0.3">
      <c r="A7793" t="s">
        <v>7610</v>
      </c>
      <c r="B7793" t="s">
        <v>51</v>
      </c>
      <c r="C7793" t="s">
        <v>7386</v>
      </c>
      <c r="D7793" t="s">
        <v>5066</v>
      </c>
      <c r="E7793" s="103">
        <v>3.4662623931220292E-3</v>
      </c>
      <c r="F7793" s="103">
        <v>680752</v>
      </c>
      <c r="G7793" s="103">
        <v>10</v>
      </c>
      <c r="H7793" t="s">
        <v>1078</v>
      </c>
      <c r="I7793" s="103"/>
    </row>
    <row r="7794" spans="1:9" x14ac:dyDescent="0.3">
      <c r="A7794" t="s">
        <v>7611</v>
      </c>
      <c r="B7794" t="s">
        <v>51</v>
      </c>
      <c r="C7794" t="s">
        <v>7386</v>
      </c>
      <c r="D7794" t="s">
        <v>42</v>
      </c>
      <c r="E7794" s="103">
        <v>3.5385743481832228E-3</v>
      </c>
      <c r="F7794" s="103">
        <v>680752</v>
      </c>
      <c r="G7794" s="103">
        <v>10</v>
      </c>
      <c r="H7794" t="s">
        <v>1078</v>
      </c>
      <c r="I7794" s="103"/>
    </row>
    <row r="7795" spans="1:9" x14ac:dyDescent="0.3">
      <c r="A7795" t="s">
        <v>7612</v>
      </c>
      <c r="B7795" t="s">
        <v>51</v>
      </c>
      <c r="C7795" t="s">
        <v>7386</v>
      </c>
      <c r="D7795" t="s">
        <v>1763</v>
      </c>
      <c r="E7795" s="103">
        <v>3.678000706371665E-3</v>
      </c>
      <c r="F7795" s="103">
        <v>680752</v>
      </c>
      <c r="G7795" s="103">
        <v>10</v>
      </c>
      <c r="H7795" t="s">
        <v>1078</v>
      </c>
      <c r="I7795" s="103"/>
    </row>
    <row r="7796" spans="1:9" x14ac:dyDescent="0.3">
      <c r="A7796" t="s">
        <v>7613</v>
      </c>
      <c r="B7796" t="s">
        <v>51</v>
      </c>
      <c r="C7796" t="s">
        <v>7386</v>
      </c>
      <c r="D7796" t="s">
        <v>1764</v>
      </c>
      <c r="E7796" s="103">
        <v>3.2421370907492462E-3</v>
      </c>
      <c r="F7796" s="103">
        <v>680752</v>
      </c>
      <c r="G7796" s="103">
        <v>10</v>
      </c>
      <c r="H7796" t="s">
        <v>1078</v>
      </c>
      <c r="I7796" s="103"/>
    </row>
    <row r="7797" spans="1:9" x14ac:dyDescent="0.3">
      <c r="A7797" t="s">
        <v>7614</v>
      </c>
      <c r="B7797" t="s">
        <v>51</v>
      </c>
      <c r="C7797" t="s">
        <v>7386</v>
      </c>
      <c r="D7797" t="s">
        <v>340</v>
      </c>
      <c r="E7797" s="103">
        <v>3.3573580660227059E-3</v>
      </c>
      <c r="F7797" s="103">
        <v>680752</v>
      </c>
      <c r="G7797" s="103">
        <v>10</v>
      </c>
      <c r="H7797" t="s">
        <v>1078</v>
      </c>
      <c r="I7797" s="103"/>
    </row>
    <row r="7798" spans="1:9" x14ac:dyDescent="0.3">
      <c r="A7798" t="s">
        <v>7615</v>
      </c>
      <c r="B7798" t="s">
        <v>51</v>
      </c>
      <c r="C7798" t="s">
        <v>7386</v>
      </c>
      <c r="D7798" t="s">
        <v>777</v>
      </c>
      <c r="E7798" s="103">
        <v>3.2813010480999154E-2</v>
      </c>
      <c r="F7798" s="103">
        <v>680752</v>
      </c>
      <c r="G7798" s="103">
        <v>10</v>
      </c>
      <c r="H7798" t="s">
        <v>1078</v>
      </c>
      <c r="I7798" s="103"/>
    </row>
    <row r="7799" spans="1:9" x14ac:dyDescent="0.3">
      <c r="A7799" t="s">
        <v>7616</v>
      </c>
      <c r="B7799" t="s">
        <v>51</v>
      </c>
      <c r="C7799" t="s">
        <v>7386</v>
      </c>
      <c r="D7799" t="s">
        <v>776</v>
      </c>
      <c r="E7799" s="103">
        <v>8.1326171997503624E-2</v>
      </c>
      <c r="F7799" s="103">
        <v>680752</v>
      </c>
      <c r="G7799" s="103">
        <v>10</v>
      </c>
      <c r="H7799" t="s">
        <v>1078</v>
      </c>
      <c r="I7799" s="103"/>
    </row>
    <row r="7800" spans="1:9" x14ac:dyDescent="0.3">
      <c r="A7800" t="s">
        <v>778</v>
      </c>
      <c r="B7800" t="s">
        <v>784</v>
      </c>
      <c r="C7800" t="s">
        <v>40</v>
      </c>
      <c r="D7800" t="s">
        <v>54</v>
      </c>
      <c r="E7800" s="103">
        <v>0.51670760000000004</v>
      </c>
      <c r="F7800" s="103">
        <v>6782434</v>
      </c>
      <c r="G7800" s="103"/>
      <c r="H7800" t="s">
        <v>54</v>
      </c>
      <c r="I7800" s="103">
        <v>1</v>
      </c>
    </row>
    <row r="7801" spans="1:9" x14ac:dyDescent="0.3">
      <c r="A7801" t="s">
        <v>779</v>
      </c>
      <c r="B7801" t="s">
        <v>785</v>
      </c>
      <c r="C7801" t="s">
        <v>40</v>
      </c>
      <c r="D7801" t="s">
        <v>54</v>
      </c>
      <c r="E7801" s="103">
        <v>0.55490649999999997</v>
      </c>
      <c r="F7801" s="103">
        <v>6782434</v>
      </c>
      <c r="G7801" s="103"/>
      <c r="H7801" t="s">
        <v>54</v>
      </c>
      <c r="I7801" s="103">
        <v>1</v>
      </c>
    </row>
    <row r="7802" spans="1:9" x14ac:dyDescent="0.3">
      <c r="A7802" t="s">
        <v>7314</v>
      </c>
      <c r="B7802" t="s">
        <v>784</v>
      </c>
      <c r="C7802" t="s">
        <v>5064</v>
      </c>
      <c r="D7802" t="s">
        <v>54</v>
      </c>
      <c r="E7802" s="103">
        <v>0.49376130000000001</v>
      </c>
      <c r="F7802" s="103">
        <v>6782434</v>
      </c>
      <c r="G7802" s="103"/>
      <c r="H7802" t="s">
        <v>54</v>
      </c>
      <c r="I7802" s="103">
        <v>1</v>
      </c>
    </row>
    <row r="7803" spans="1:9" x14ac:dyDescent="0.3">
      <c r="A7803" t="s">
        <v>7315</v>
      </c>
      <c r="B7803" t="s">
        <v>785</v>
      </c>
      <c r="C7803" t="s">
        <v>5064</v>
      </c>
      <c r="D7803" t="s">
        <v>54</v>
      </c>
      <c r="E7803" s="103">
        <v>0.48354710000000001</v>
      </c>
      <c r="F7803" s="103">
        <v>6782434</v>
      </c>
      <c r="G7803" s="103"/>
      <c r="H7803" t="s">
        <v>54</v>
      </c>
      <c r="I7803" s="103">
        <v>1</v>
      </c>
    </row>
    <row r="7804" spans="1:9" x14ac:dyDescent="0.3">
      <c r="A7804" t="s">
        <v>7316</v>
      </c>
      <c r="B7804" t="s">
        <v>784</v>
      </c>
      <c r="C7804" t="s">
        <v>5065</v>
      </c>
      <c r="D7804" t="s">
        <v>54</v>
      </c>
      <c r="E7804" s="103">
        <v>0.51588520000000004</v>
      </c>
      <c r="F7804" s="103">
        <v>6782434</v>
      </c>
      <c r="G7804" s="103"/>
      <c r="H7804" t="s">
        <v>54</v>
      </c>
      <c r="I7804" s="103">
        <v>1</v>
      </c>
    </row>
    <row r="7805" spans="1:9" x14ac:dyDescent="0.3">
      <c r="A7805" t="s">
        <v>7317</v>
      </c>
      <c r="B7805" t="s">
        <v>785</v>
      </c>
      <c r="C7805" t="s">
        <v>5065</v>
      </c>
      <c r="D7805" t="s">
        <v>54</v>
      </c>
      <c r="E7805" s="103">
        <v>0.55010219999999999</v>
      </c>
      <c r="F7805" s="103">
        <v>6782434</v>
      </c>
      <c r="G7805" s="103"/>
      <c r="H7805" t="s">
        <v>54</v>
      </c>
      <c r="I7805" s="103">
        <v>1</v>
      </c>
    </row>
    <row r="7806" spans="1:9" x14ac:dyDescent="0.3">
      <c r="A7806" t="s">
        <v>7384</v>
      </c>
      <c r="B7806" t="s">
        <v>784</v>
      </c>
      <c r="C7806" t="s">
        <v>5066</v>
      </c>
      <c r="D7806" t="s">
        <v>54</v>
      </c>
      <c r="E7806" s="103">
        <v>0.51178889999999999</v>
      </c>
      <c r="F7806" s="103">
        <v>6782434</v>
      </c>
      <c r="G7806" s="103"/>
      <c r="H7806" t="s">
        <v>54</v>
      </c>
      <c r="I7806" s="103">
        <v>1</v>
      </c>
    </row>
    <row r="7807" spans="1:9" x14ac:dyDescent="0.3">
      <c r="A7807" t="s">
        <v>7385</v>
      </c>
      <c r="B7807" t="s">
        <v>785</v>
      </c>
      <c r="C7807" t="s">
        <v>5066</v>
      </c>
      <c r="D7807" t="s">
        <v>54</v>
      </c>
      <c r="E7807" s="103">
        <v>0.54761899999999997</v>
      </c>
      <c r="F7807" s="103">
        <v>6782434</v>
      </c>
      <c r="G7807" s="103"/>
      <c r="H7807" t="s">
        <v>54</v>
      </c>
      <c r="I7807" s="103">
        <v>1</v>
      </c>
    </row>
    <row r="7808" spans="1:9" x14ac:dyDescent="0.3">
      <c r="A7808" t="s">
        <v>780</v>
      </c>
      <c r="B7808" t="s">
        <v>784</v>
      </c>
      <c r="C7808" t="s">
        <v>42</v>
      </c>
      <c r="D7808" t="s">
        <v>54</v>
      </c>
      <c r="E7808" s="103">
        <v>0.48781679999999999</v>
      </c>
      <c r="F7808" s="103">
        <v>6782434</v>
      </c>
      <c r="G7808" s="103"/>
      <c r="H7808" t="s">
        <v>54</v>
      </c>
      <c r="I7808" s="103">
        <v>1</v>
      </c>
    </row>
    <row r="7809" spans="1:9" x14ac:dyDescent="0.3">
      <c r="A7809" t="s">
        <v>781</v>
      </c>
      <c r="B7809" t="s">
        <v>785</v>
      </c>
      <c r="C7809" t="s">
        <v>42</v>
      </c>
      <c r="D7809" t="s">
        <v>54</v>
      </c>
      <c r="E7809" s="103">
        <v>0.47292960000000001</v>
      </c>
      <c r="F7809" s="103">
        <v>6782434</v>
      </c>
      <c r="G7809" s="103"/>
      <c r="H7809" t="s">
        <v>54</v>
      </c>
      <c r="I7809" s="103">
        <v>1</v>
      </c>
    </row>
    <row r="7810" spans="1:9" x14ac:dyDescent="0.3">
      <c r="A7810" t="s">
        <v>2575</v>
      </c>
      <c r="B7810" t="s">
        <v>784</v>
      </c>
      <c r="C7810" t="s">
        <v>1763</v>
      </c>
      <c r="D7810" t="s">
        <v>54</v>
      </c>
      <c r="E7810" s="103">
        <v>0.49009340000000001</v>
      </c>
      <c r="F7810" s="103">
        <v>6782434</v>
      </c>
      <c r="G7810" s="103"/>
      <c r="H7810" t="s">
        <v>54</v>
      </c>
      <c r="I7810" s="103">
        <v>1</v>
      </c>
    </row>
    <row r="7811" spans="1:9" x14ac:dyDescent="0.3">
      <c r="A7811" t="s">
        <v>2576</v>
      </c>
      <c r="B7811" t="s">
        <v>785</v>
      </c>
      <c r="C7811" t="s">
        <v>1763</v>
      </c>
      <c r="D7811" t="s">
        <v>54</v>
      </c>
      <c r="E7811" s="103">
        <v>0.4788289</v>
      </c>
      <c r="F7811" s="103">
        <v>6782434</v>
      </c>
      <c r="G7811" s="103"/>
      <c r="H7811" t="s">
        <v>54</v>
      </c>
      <c r="I7811" s="103">
        <v>1</v>
      </c>
    </row>
    <row r="7812" spans="1:9" x14ac:dyDescent="0.3">
      <c r="A7812" t="s">
        <v>2577</v>
      </c>
      <c r="B7812" t="s">
        <v>784</v>
      </c>
      <c r="C7812" t="s">
        <v>1764</v>
      </c>
      <c r="D7812" t="s">
        <v>54</v>
      </c>
      <c r="E7812" s="103">
        <v>0.34039249999999999</v>
      </c>
      <c r="F7812" s="103">
        <v>6782434</v>
      </c>
      <c r="G7812" s="103"/>
      <c r="H7812" t="s">
        <v>54</v>
      </c>
      <c r="I7812" s="103">
        <v>1</v>
      </c>
    </row>
    <row r="7813" spans="1:9" x14ac:dyDescent="0.3">
      <c r="A7813" t="s">
        <v>2578</v>
      </c>
      <c r="B7813" t="s">
        <v>785</v>
      </c>
      <c r="C7813" t="s">
        <v>1764</v>
      </c>
      <c r="D7813" t="s">
        <v>54</v>
      </c>
      <c r="E7813" s="103">
        <v>0.23200670000000001</v>
      </c>
      <c r="F7813" s="103">
        <v>6782434</v>
      </c>
      <c r="G7813" s="103"/>
      <c r="H7813" t="s">
        <v>54</v>
      </c>
      <c r="I7813" s="103">
        <v>1</v>
      </c>
    </row>
    <row r="7814" spans="1:9" x14ac:dyDescent="0.3">
      <c r="A7814" t="s">
        <v>782</v>
      </c>
      <c r="B7814" t="s">
        <v>784</v>
      </c>
      <c r="C7814" t="s">
        <v>340</v>
      </c>
      <c r="D7814" t="s">
        <v>54</v>
      </c>
      <c r="E7814" s="103">
        <v>0.50638830000000001</v>
      </c>
      <c r="F7814" s="103">
        <v>6782434</v>
      </c>
      <c r="G7814" s="103"/>
      <c r="H7814" t="s">
        <v>54</v>
      </c>
      <c r="I7814" s="103">
        <v>1</v>
      </c>
    </row>
    <row r="7815" spans="1:9" x14ac:dyDescent="0.3">
      <c r="A7815" t="s">
        <v>783</v>
      </c>
      <c r="B7815" t="s">
        <v>785</v>
      </c>
      <c r="C7815" t="s">
        <v>340</v>
      </c>
      <c r="D7815" t="s">
        <v>54</v>
      </c>
      <c r="E7815" s="103">
        <v>0.54638969999999998</v>
      </c>
      <c r="F7815" s="103">
        <v>6782434</v>
      </c>
      <c r="G7815" s="103"/>
      <c r="H7815" t="s">
        <v>54</v>
      </c>
      <c r="I7815" s="103">
        <v>1</v>
      </c>
    </row>
    <row r="7816" spans="1:9" x14ac:dyDescent="0.3">
      <c r="A7816" t="s">
        <v>1059</v>
      </c>
      <c r="B7816" t="s">
        <v>54</v>
      </c>
      <c r="C7816" t="s">
        <v>1761</v>
      </c>
      <c r="D7816" t="s">
        <v>54</v>
      </c>
      <c r="E7816" s="103"/>
      <c r="F7816" s="103"/>
      <c r="G7816" s="103"/>
      <c r="H7816" t="s">
        <v>54</v>
      </c>
      <c r="I7816" s="103"/>
    </row>
  </sheetData>
  <autoFilter ref="A1:H1643" xr:uid="{00000000-0009-0000-0000-000009000000}">
    <filterColumn colId="1">
      <filters>
        <filter val="dependency"/>
      </filters>
    </filterColumn>
    <filterColumn colId="2">
      <filters>
        <filter val="uprod_tax_pc"/>
      </filters>
    </filterColumn>
    <filterColumn colId="3">
      <filters>
        <filter val="gross_mkt_inc_pc"/>
      </filters>
    </filterColumn>
  </autoFilter>
  <phoneticPr fontId="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5"/>
  <dimension ref="A1:E11"/>
  <sheetViews>
    <sheetView workbookViewId="0">
      <selection activeCell="E10" sqref="E10"/>
    </sheetView>
  </sheetViews>
  <sheetFormatPr defaultRowHeight="14.4" x14ac:dyDescent="0.3"/>
  <sheetData>
    <row r="1" spans="1:5" x14ac:dyDescent="0.3">
      <c r="A1" t="s">
        <v>8740</v>
      </c>
      <c r="B1" t="s">
        <v>8739</v>
      </c>
      <c r="C1" t="s">
        <v>7846</v>
      </c>
      <c r="D1" t="s">
        <v>8745</v>
      </c>
      <c r="E1" t="s">
        <v>8746</v>
      </c>
    </row>
    <row r="2" spans="1:5" x14ac:dyDescent="0.3">
      <c r="A2">
        <f>'Hoja de parametros'!B65</f>
        <v>43</v>
      </c>
      <c r="B2" t="str">
        <f>'Hoja de parametros'!C65</f>
        <v>Nafta 85</v>
      </c>
      <c r="C2">
        <f>'Hoja de parametros'!D65</f>
        <v>0.24</v>
      </c>
      <c r="D2">
        <f>'Hoja de parametros'!E65</f>
        <v>0.5</v>
      </c>
      <c r="E2">
        <f>'Hoja de parametros'!F65</f>
        <v>0.13978494623655913</v>
      </c>
    </row>
    <row r="3" spans="1:5" x14ac:dyDescent="0.3">
      <c r="A3">
        <f>'Hoja de parametros'!B66</f>
        <v>44</v>
      </c>
      <c r="B3" t="str">
        <f>'Hoja de parametros'!C66</f>
        <v>Nafta &lt;97</v>
      </c>
      <c r="C3">
        <f>'Hoja de parametros'!D66</f>
        <v>0.34</v>
      </c>
      <c r="D3">
        <f>'Hoja de parametros'!E66</f>
        <v>0.5</v>
      </c>
      <c r="E3">
        <f>'Hoja de parametros'!F66</f>
        <v>7.9601990049751215E-2</v>
      </c>
    </row>
    <row r="4" spans="1:5" x14ac:dyDescent="0.3">
      <c r="A4">
        <f>'Hoja de parametros'!B67</f>
        <v>45</v>
      </c>
      <c r="B4" t="str">
        <f>'Hoja de parametros'!C67</f>
        <v>Nafta 97+</v>
      </c>
      <c r="C4">
        <f>'Hoja de parametros'!D67</f>
        <v>0</v>
      </c>
      <c r="D4">
        <f>'Hoja de parametros'!E67</f>
        <v>0.5</v>
      </c>
      <c r="E4">
        <f>'Hoja de parametros'!F67</f>
        <v>0.33333333333333331</v>
      </c>
    </row>
    <row r="5" spans="1:5" x14ac:dyDescent="0.3">
      <c r="A5">
        <f>'Hoja de parametros'!B68</f>
        <v>46</v>
      </c>
      <c r="B5" t="str">
        <f>'Hoja de parametros'!C68</f>
        <v>Diesel</v>
      </c>
      <c r="C5">
        <f>'Hoja de parametros'!D68</f>
        <v>0.18</v>
      </c>
      <c r="D5">
        <f>'Hoja de parametros'!E68</f>
        <v>0.5</v>
      </c>
      <c r="E5">
        <f>'Hoja de parametros'!F68</f>
        <v>0.18079096045197737</v>
      </c>
    </row>
    <row r="6" spans="1:5" x14ac:dyDescent="0.3">
      <c r="A6">
        <f>'Hoja de parametros'!B69</f>
        <v>16</v>
      </c>
      <c r="B6" t="str">
        <f>'Hoja de parametros'!C69</f>
        <v>Otros combustibles</v>
      </c>
      <c r="C6">
        <f>'Hoja de parametros'!D69</f>
        <v>0.2</v>
      </c>
      <c r="D6">
        <f>'Hoja de parametros'!E69</f>
        <v>0.5</v>
      </c>
      <c r="E6">
        <f>'Hoja de parametros'!F69</f>
        <v>0.16666666666666663</v>
      </c>
    </row>
    <row r="7" spans="1:5" x14ac:dyDescent="0.3">
      <c r="A7">
        <f>'Hoja de parametros'!B70</f>
        <v>48</v>
      </c>
      <c r="B7" t="str">
        <f>'Hoja de parametros'!C70</f>
        <v>Gas licuado</v>
      </c>
      <c r="C7">
        <f>'Hoja de parametros'!D70</f>
        <v>0.1</v>
      </c>
      <c r="D7">
        <f>'Hoja de parametros'!E70</f>
        <v>0.5</v>
      </c>
      <c r="E7">
        <f>'Hoja de parametros'!F70</f>
        <v>0.2424242424242424</v>
      </c>
    </row>
    <row r="8" spans="1:5" x14ac:dyDescent="0.3">
      <c r="A8">
        <f>'Hoja de parametros'!B71</f>
        <v>10</v>
      </c>
      <c r="B8" t="str">
        <f>'Hoja de parametros'!C71</f>
        <v>Cigarrillos</v>
      </c>
      <c r="C8">
        <f>'Hoja de parametros'!D71</f>
        <v>0.18</v>
      </c>
      <c r="D8">
        <f>'Hoja de parametros'!E71</f>
        <v>0.27</v>
      </c>
      <c r="E8">
        <f>'Hoja de parametros'!F71</f>
        <v>6.0056052315494463E-2</v>
      </c>
    </row>
    <row r="9" spans="1:5" x14ac:dyDescent="0.3">
      <c r="A9">
        <f>'Hoja de parametros'!B72</f>
        <v>42</v>
      </c>
      <c r="B9" t="str">
        <f>'Hoja de parametros'!C72</f>
        <v>Bebidas alcoholicas</v>
      </c>
      <c r="C9">
        <f>'Hoja de parametros'!D72</f>
        <v>0.13</v>
      </c>
      <c r="D9">
        <f>'Hoja de parametros'!E72</f>
        <v>0.13</v>
      </c>
      <c r="E9">
        <f>'Hoja de parametros'!F72</f>
        <v>0</v>
      </c>
    </row>
    <row r="10" spans="1:5" x14ac:dyDescent="0.3">
      <c r="A10">
        <f>'Hoja de parametros'!B73</f>
        <v>41</v>
      </c>
      <c r="B10" t="str">
        <f>'Hoja de parametros'!C73</f>
        <v>Bebidas no alcoholicas fuera del hogar</v>
      </c>
      <c r="C10">
        <f>'Hoja de parametros'!D73</f>
        <v>0.05</v>
      </c>
      <c r="D10">
        <f>'Hoja de parametros'!E73</f>
        <v>0.06</v>
      </c>
      <c r="E10">
        <f>'Hoja de parametros'!F73</f>
        <v>8.9847259658580383E-3</v>
      </c>
    </row>
    <row r="11" spans="1:5" x14ac:dyDescent="0.3">
      <c r="A11">
        <f>'Hoja de parametros'!B74</f>
        <v>9</v>
      </c>
      <c r="B11" t="str">
        <f>'Hoja de parametros'!C74</f>
        <v>Bebidas no alcoholicas dentro del hogar</v>
      </c>
      <c r="C11">
        <f>'Hoja de parametros'!D74</f>
        <v>0</v>
      </c>
      <c r="D11">
        <f>'Hoja de parametros'!E74</f>
        <v>0</v>
      </c>
      <c r="E11">
        <f>'Hoja de parametros'!F74</f>
        <v>0</v>
      </c>
    </row>
  </sheetData>
  <phoneticPr fontId="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dimension ref="A1:D230"/>
  <sheetViews>
    <sheetView workbookViewId="0">
      <selection activeCell="B24" sqref="B24"/>
    </sheetView>
  </sheetViews>
  <sheetFormatPr defaultColWidth="8.88671875" defaultRowHeight="14.4" x14ac:dyDescent="0.3"/>
  <cols>
    <col min="1" max="1" width="10" style="236" bestFit="1" customWidth="1"/>
    <col min="2" max="2" width="8.88671875" style="236"/>
    <col min="3" max="4" width="9" style="236" bestFit="1" customWidth="1"/>
    <col min="5" max="16384" width="8.88671875" style="236"/>
  </cols>
  <sheetData>
    <row r="1" spans="1:4" x14ac:dyDescent="0.3">
      <c r="A1" s="236" t="s">
        <v>7844</v>
      </c>
      <c r="B1" s="236" t="s">
        <v>7845</v>
      </c>
      <c r="C1" s="236" t="s">
        <v>7846</v>
      </c>
      <c r="D1" s="236" t="s">
        <v>7847</v>
      </c>
    </row>
    <row r="2" spans="1:4" x14ac:dyDescent="0.3">
      <c r="A2" s="234" t="e">
        <f>'Hoja de parametros'!#REF!</f>
        <v>#REF!</v>
      </c>
      <c r="B2" s="221" t="e">
        <f>'Hoja de parametros'!#REF!</f>
        <v>#REF!</v>
      </c>
      <c r="C2" s="234" t="e">
        <f>'Hoja de parametros'!#REF!</f>
        <v>#REF!</v>
      </c>
      <c r="D2" s="234" t="e">
        <f>'Hoja de parametros'!#REF!</f>
        <v>#REF!</v>
      </c>
    </row>
    <row r="3" spans="1:4" x14ac:dyDescent="0.3">
      <c r="A3" s="234" t="e">
        <f>'Hoja de parametros'!#REF!</f>
        <v>#REF!</v>
      </c>
      <c r="B3" s="221" t="e">
        <f>'Hoja de parametros'!#REF!</f>
        <v>#REF!</v>
      </c>
      <c r="C3" s="234" t="e">
        <f>'Hoja de parametros'!#REF!</f>
        <v>#REF!</v>
      </c>
      <c r="D3" s="234" t="e">
        <f>'Hoja de parametros'!#REF!</f>
        <v>#REF!</v>
      </c>
    </row>
    <row r="4" spans="1:4" x14ac:dyDescent="0.3">
      <c r="A4" s="234" t="e">
        <f>'Hoja de parametros'!#REF!</f>
        <v>#REF!</v>
      </c>
      <c r="B4" s="221" t="e">
        <f>'Hoja de parametros'!#REF!</f>
        <v>#REF!</v>
      </c>
      <c r="C4" s="234" t="e">
        <f>'Hoja de parametros'!#REF!</f>
        <v>#REF!</v>
      </c>
      <c r="D4" s="234" t="e">
        <f>'Hoja de parametros'!#REF!</f>
        <v>#REF!</v>
      </c>
    </row>
    <row r="5" spans="1:4" x14ac:dyDescent="0.3">
      <c r="A5" s="234" t="e">
        <f>'Hoja de parametros'!#REF!</f>
        <v>#REF!</v>
      </c>
      <c r="B5" s="221" t="e">
        <f>'Hoja de parametros'!#REF!</f>
        <v>#REF!</v>
      </c>
      <c r="C5" s="234" t="e">
        <f>'Hoja de parametros'!#REF!</f>
        <v>#REF!</v>
      </c>
      <c r="D5" s="234" t="e">
        <f>'Hoja de parametros'!#REF!</f>
        <v>#REF!</v>
      </c>
    </row>
    <row r="6" spans="1:4" x14ac:dyDescent="0.3">
      <c r="A6" s="234" t="e">
        <f>'Hoja de parametros'!#REF!</f>
        <v>#REF!</v>
      </c>
      <c r="B6" s="221" t="e">
        <f>'Hoja de parametros'!#REF!</f>
        <v>#REF!</v>
      </c>
      <c r="C6" s="234" t="e">
        <f>'Hoja de parametros'!#REF!</f>
        <v>#REF!</v>
      </c>
      <c r="D6" s="234" t="e">
        <f>'Hoja de parametros'!#REF!</f>
        <v>#REF!</v>
      </c>
    </row>
    <row r="7" spans="1:4" x14ac:dyDescent="0.3">
      <c r="A7" s="234" t="e">
        <f>'Hoja de parametros'!#REF!</f>
        <v>#REF!</v>
      </c>
      <c r="B7" s="221" t="e">
        <f>'Hoja de parametros'!#REF!</f>
        <v>#REF!</v>
      </c>
      <c r="C7" s="234" t="e">
        <f>'Hoja de parametros'!#REF!</f>
        <v>#REF!</v>
      </c>
      <c r="D7" s="234" t="e">
        <f>'Hoja de parametros'!#REF!</f>
        <v>#REF!</v>
      </c>
    </row>
    <row r="8" spans="1:4" x14ac:dyDescent="0.3">
      <c r="A8" s="234" t="e">
        <f>'Hoja de parametros'!#REF!</f>
        <v>#REF!</v>
      </c>
      <c r="B8" s="221" t="e">
        <f>'Hoja de parametros'!#REF!</f>
        <v>#REF!</v>
      </c>
      <c r="C8" s="234" t="e">
        <f>'Hoja de parametros'!#REF!</f>
        <v>#REF!</v>
      </c>
      <c r="D8" s="234" t="e">
        <f>'Hoja de parametros'!#REF!</f>
        <v>#REF!</v>
      </c>
    </row>
    <row r="9" spans="1:4" x14ac:dyDescent="0.3">
      <c r="A9" s="234" t="e">
        <f>'Hoja de parametros'!#REF!</f>
        <v>#REF!</v>
      </c>
      <c r="B9" s="221" t="e">
        <f>'Hoja de parametros'!#REF!</f>
        <v>#REF!</v>
      </c>
      <c r="C9" s="234" t="e">
        <f>'Hoja de parametros'!#REF!</f>
        <v>#REF!</v>
      </c>
      <c r="D9" s="234" t="e">
        <f>'Hoja de parametros'!#REF!</f>
        <v>#REF!</v>
      </c>
    </row>
    <row r="10" spans="1:4" x14ac:dyDescent="0.3">
      <c r="A10" s="234" t="e">
        <f>'Hoja de parametros'!#REF!</f>
        <v>#REF!</v>
      </c>
      <c r="B10" s="221" t="e">
        <f>'Hoja de parametros'!#REF!</f>
        <v>#REF!</v>
      </c>
      <c r="C10" s="234" t="e">
        <f>'Hoja de parametros'!#REF!</f>
        <v>#REF!</v>
      </c>
      <c r="D10" s="234" t="e">
        <f>'Hoja de parametros'!#REF!</f>
        <v>#REF!</v>
      </c>
    </row>
    <row r="11" spans="1:4" x14ac:dyDescent="0.3">
      <c r="A11" s="234" t="e">
        <f>'Hoja de parametros'!#REF!</f>
        <v>#REF!</v>
      </c>
      <c r="B11" s="221" t="e">
        <f>'Hoja de parametros'!#REF!</f>
        <v>#REF!</v>
      </c>
      <c r="C11" s="234" t="e">
        <f>'Hoja de parametros'!#REF!</f>
        <v>#REF!</v>
      </c>
      <c r="D11" s="234" t="e">
        <f>'Hoja de parametros'!#REF!</f>
        <v>#REF!</v>
      </c>
    </row>
    <row r="12" spans="1:4" x14ac:dyDescent="0.3">
      <c r="A12" s="234" t="e">
        <f>'Hoja de parametros'!#REF!</f>
        <v>#REF!</v>
      </c>
      <c r="B12" s="221" t="e">
        <f>'Hoja de parametros'!#REF!</f>
        <v>#REF!</v>
      </c>
      <c r="C12" s="234" t="e">
        <f>'Hoja de parametros'!#REF!</f>
        <v>#REF!</v>
      </c>
      <c r="D12" s="234" t="e">
        <f>'Hoja de parametros'!#REF!</f>
        <v>#REF!</v>
      </c>
    </row>
    <row r="13" spans="1:4" x14ac:dyDescent="0.3">
      <c r="A13" s="234" t="e">
        <f>'Hoja de parametros'!#REF!</f>
        <v>#REF!</v>
      </c>
      <c r="B13" s="221" t="e">
        <f>'Hoja de parametros'!#REF!</f>
        <v>#REF!</v>
      </c>
      <c r="C13" s="234" t="e">
        <f>'Hoja de parametros'!#REF!</f>
        <v>#REF!</v>
      </c>
      <c r="D13" s="234" t="e">
        <f>'Hoja de parametros'!#REF!</f>
        <v>#REF!</v>
      </c>
    </row>
    <row r="14" spans="1:4" x14ac:dyDescent="0.3">
      <c r="A14" s="234" t="e">
        <f>'Hoja de parametros'!#REF!</f>
        <v>#REF!</v>
      </c>
      <c r="B14" s="221" t="e">
        <f>'Hoja de parametros'!#REF!</f>
        <v>#REF!</v>
      </c>
      <c r="C14" s="234" t="e">
        <f>'Hoja de parametros'!#REF!</f>
        <v>#REF!</v>
      </c>
      <c r="D14" s="234" t="e">
        <f>'Hoja de parametros'!#REF!</f>
        <v>#REF!</v>
      </c>
    </row>
    <row r="15" spans="1:4" x14ac:dyDescent="0.3">
      <c r="A15" s="234" t="e">
        <f>'Hoja de parametros'!#REF!</f>
        <v>#REF!</v>
      </c>
      <c r="B15" s="221" t="e">
        <f>'Hoja de parametros'!#REF!</f>
        <v>#REF!</v>
      </c>
      <c r="C15" s="234" t="e">
        <f>'Hoja de parametros'!#REF!</f>
        <v>#REF!</v>
      </c>
      <c r="D15" s="234" t="e">
        <f>'Hoja de parametros'!#REF!</f>
        <v>#REF!</v>
      </c>
    </row>
    <row r="16" spans="1:4" x14ac:dyDescent="0.3">
      <c r="A16" s="234">
        <f>'Hoja de parametros'!C79</f>
        <v>0</v>
      </c>
      <c r="B16" s="221">
        <f>'Hoja de parametros'!D79</f>
        <v>0</v>
      </c>
      <c r="C16" s="234">
        <f>'Hoja de parametros'!E79</f>
        <v>0</v>
      </c>
      <c r="D16" s="234">
        <f>'Hoja de parametros'!F79</f>
        <v>0</v>
      </c>
    </row>
    <row r="17" spans="1:4" x14ac:dyDescent="0.3">
      <c r="A17" s="234">
        <f>'Hoja de parametros'!C80</f>
        <v>0</v>
      </c>
      <c r="B17" s="221">
        <f>'Hoja de parametros'!D80</f>
        <v>0</v>
      </c>
      <c r="C17" s="234">
        <f>'Hoja de parametros'!E80</f>
        <v>0</v>
      </c>
      <c r="D17" s="234">
        <f>'Hoja de parametros'!F80</f>
        <v>0</v>
      </c>
    </row>
    <row r="18" spans="1:4" x14ac:dyDescent="0.3">
      <c r="A18" s="234">
        <f>'Hoja de parametros'!C81</f>
        <v>0</v>
      </c>
      <c r="B18" s="221">
        <f>'Hoja de parametros'!D81</f>
        <v>0</v>
      </c>
      <c r="C18" s="234">
        <f>'Hoja de parametros'!E81</f>
        <v>0</v>
      </c>
      <c r="D18" s="234">
        <f>'Hoja de parametros'!F81</f>
        <v>0</v>
      </c>
    </row>
    <row r="19" spans="1:4" x14ac:dyDescent="0.3">
      <c r="A19" s="234">
        <f>'Hoja de parametros'!C82</f>
        <v>0</v>
      </c>
      <c r="B19" s="221">
        <f>'Hoja de parametros'!D82</f>
        <v>0</v>
      </c>
      <c r="C19" s="234">
        <f>'Hoja de parametros'!E82</f>
        <v>0</v>
      </c>
      <c r="D19" s="234">
        <f>'Hoja de parametros'!F82</f>
        <v>0</v>
      </c>
    </row>
    <row r="20" spans="1:4" x14ac:dyDescent="0.3">
      <c r="A20" s="234">
        <f>'Hoja de parametros'!C83</f>
        <v>0</v>
      </c>
      <c r="B20" s="221">
        <f>'Hoja de parametros'!D83</f>
        <v>0</v>
      </c>
      <c r="C20" s="234">
        <f>'Hoja de parametros'!E83</f>
        <v>0</v>
      </c>
      <c r="D20" s="234">
        <f>'Hoja de parametros'!F83</f>
        <v>0</v>
      </c>
    </row>
    <row r="21" spans="1:4" x14ac:dyDescent="0.3">
      <c r="A21" s="234">
        <f>'Hoja de parametros'!C84</f>
        <v>0</v>
      </c>
      <c r="B21" s="221">
        <f>'Hoja de parametros'!D84</f>
        <v>0</v>
      </c>
      <c r="C21" s="234">
        <f>'Hoja de parametros'!E84</f>
        <v>0</v>
      </c>
      <c r="D21" s="234">
        <f>'Hoja de parametros'!F84</f>
        <v>0</v>
      </c>
    </row>
    <row r="22" spans="1:4" x14ac:dyDescent="0.3">
      <c r="A22" s="234">
        <f>'Hoja de parametros'!C85</f>
        <v>0</v>
      </c>
      <c r="B22" s="221">
        <f>'Hoja de parametros'!D85</f>
        <v>0</v>
      </c>
      <c r="C22" s="234">
        <f>'Hoja de parametros'!E85</f>
        <v>0</v>
      </c>
      <c r="D22" s="234">
        <f>'Hoja de parametros'!F85</f>
        <v>0</v>
      </c>
    </row>
    <row r="23" spans="1:4" x14ac:dyDescent="0.3">
      <c r="A23" s="234">
        <f>'Hoja de parametros'!C86</f>
        <v>0</v>
      </c>
      <c r="B23" s="221">
        <f>'Hoja de parametros'!D86</f>
        <v>0</v>
      </c>
      <c r="C23" s="234">
        <f>'Hoja de parametros'!E86</f>
        <v>0</v>
      </c>
      <c r="D23" s="234">
        <f>'Hoja de parametros'!F86</f>
        <v>0</v>
      </c>
    </row>
    <row r="24" spans="1:4" x14ac:dyDescent="0.3">
      <c r="A24" s="234">
        <f>'Hoja de parametros'!C87</f>
        <v>0</v>
      </c>
      <c r="B24" s="221">
        <f>'Hoja de parametros'!D87</f>
        <v>0</v>
      </c>
      <c r="C24" s="234">
        <f>'Hoja de parametros'!E87</f>
        <v>0</v>
      </c>
      <c r="D24" s="234">
        <f>'Hoja de parametros'!F87</f>
        <v>0</v>
      </c>
    </row>
    <row r="25" spans="1:4" x14ac:dyDescent="0.3">
      <c r="A25" s="234">
        <f>'Hoja de parametros'!C88</f>
        <v>0</v>
      </c>
      <c r="B25" s="221">
        <f>'Hoja de parametros'!D88</f>
        <v>0</v>
      </c>
      <c r="C25" s="234">
        <f>'Hoja de parametros'!E88</f>
        <v>0</v>
      </c>
      <c r="D25" s="234">
        <f>'Hoja de parametros'!F88</f>
        <v>0</v>
      </c>
    </row>
    <row r="26" spans="1:4" x14ac:dyDescent="0.3">
      <c r="A26" s="234">
        <f>'Hoja de parametros'!C89</f>
        <v>0</v>
      </c>
      <c r="B26" s="221">
        <f>'Hoja de parametros'!D89</f>
        <v>0</v>
      </c>
      <c r="C26" s="234">
        <f>'Hoja de parametros'!E89</f>
        <v>0</v>
      </c>
      <c r="D26" s="234">
        <f>'Hoja de parametros'!F89</f>
        <v>0</v>
      </c>
    </row>
    <row r="27" spans="1:4" x14ac:dyDescent="0.3">
      <c r="A27" s="234">
        <f>'Hoja de parametros'!C90</f>
        <v>0</v>
      </c>
      <c r="B27" s="221">
        <f>'Hoja de parametros'!D90</f>
        <v>0</v>
      </c>
      <c r="C27" s="234">
        <f>'Hoja de parametros'!E90</f>
        <v>0</v>
      </c>
      <c r="D27" s="234">
        <f>'Hoja de parametros'!F90</f>
        <v>0</v>
      </c>
    </row>
    <row r="28" spans="1:4" x14ac:dyDescent="0.3">
      <c r="A28" s="234">
        <f>'Hoja de parametros'!C91</f>
        <v>0</v>
      </c>
      <c r="B28" s="221">
        <f>'Hoja de parametros'!D91</f>
        <v>0</v>
      </c>
      <c r="C28" s="234">
        <f>'Hoja de parametros'!E91</f>
        <v>0</v>
      </c>
      <c r="D28" s="234">
        <f>'Hoja de parametros'!F91</f>
        <v>0</v>
      </c>
    </row>
    <row r="29" spans="1:4" x14ac:dyDescent="0.3">
      <c r="A29" s="234">
        <f>'Hoja de parametros'!C92</f>
        <v>0</v>
      </c>
      <c r="B29" s="221">
        <f>'Hoja de parametros'!D92</f>
        <v>0</v>
      </c>
      <c r="C29" s="234">
        <f>'Hoja de parametros'!E92</f>
        <v>0</v>
      </c>
      <c r="D29" s="234">
        <f>'Hoja de parametros'!F92</f>
        <v>0</v>
      </c>
    </row>
    <row r="30" spans="1:4" x14ac:dyDescent="0.3">
      <c r="A30" s="234">
        <f>'Hoja de parametros'!C93</f>
        <v>0</v>
      </c>
      <c r="B30" s="221">
        <f>'Hoja de parametros'!D93</f>
        <v>0</v>
      </c>
      <c r="C30" s="234">
        <f>'Hoja de parametros'!E93</f>
        <v>0</v>
      </c>
      <c r="D30" s="234">
        <f>'Hoja de parametros'!F93</f>
        <v>0</v>
      </c>
    </row>
    <row r="31" spans="1:4" x14ac:dyDescent="0.3">
      <c r="A31" s="234">
        <f>'Hoja de parametros'!C94</f>
        <v>0</v>
      </c>
      <c r="B31" s="221">
        <f>'Hoja de parametros'!D94</f>
        <v>0</v>
      </c>
      <c r="C31" s="234">
        <f>'Hoja de parametros'!E94</f>
        <v>0</v>
      </c>
      <c r="D31" s="234">
        <f>'Hoja de parametros'!F94</f>
        <v>0</v>
      </c>
    </row>
    <row r="32" spans="1:4" x14ac:dyDescent="0.3">
      <c r="A32" s="234">
        <f>'Hoja de parametros'!C95</f>
        <v>0</v>
      </c>
      <c r="B32" s="221">
        <f>'Hoja de parametros'!D95</f>
        <v>0</v>
      </c>
      <c r="C32" s="234">
        <f>'Hoja de parametros'!E95</f>
        <v>0</v>
      </c>
      <c r="D32" s="234">
        <f>'Hoja de parametros'!F95</f>
        <v>0</v>
      </c>
    </row>
    <row r="33" spans="1:4" x14ac:dyDescent="0.3">
      <c r="A33" s="234">
        <f>'Hoja de parametros'!C96</f>
        <v>0</v>
      </c>
      <c r="B33" s="221">
        <f>'Hoja de parametros'!D96</f>
        <v>0</v>
      </c>
      <c r="C33" s="234">
        <f>'Hoja de parametros'!E96</f>
        <v>0</v>
      </c>
      <c r="D33" s="234">
        <f>'Hoja de parametros'!F96</f>
        <v>0</v>
      </c>
    </row>
    <row r="34" spans="1:4" x14ac:dyDescent="0.3">
      <c r="A34" s="234">
        <f>'Hoja de parametros'!C97</f>
        <v>0</v>
      </c>
      <c r="B34" s="221">
        <f>'Hoja de parametros'!D97</f>
        <v>0</v>
      </c>
      <c r="C34" s="234">
        <f>'Hoja de parametros'!E97</f>
        <v>0</v>
      </c>
      <c r="D34" s="234">
        <f>'Hoja de parametros'!F97</f>
        <v>0</v>
      </c>
    </row>
    <row r="35" spans="1:4" x14ac:dyDescent="0.3">
      <c r="A35" s="234">
        <f>'Hoja de parametros'!C98</f>
        <v>0</v>
      </c>
      <c r="B35" s="221">
        <f>'Hoja de parametros'!D98</f>
        <v>0</v>
      </c>
      <c r="C35" s="234">
        <f>'Hoja de parametros'!E98</f>
        <v>0</v>
      </c>
      <c r="D35" s="234">
        <f>'Hoja de parametros'!F98</f>
        <v>0</v>
      </c>
    </row>
    <row r="36" spans="1:4" x14ac:dyDescent="0.3">
      <c r="A36" s="234">
        <f>'Hoja de parametros'!C99</f>
        <v>0</v>
      </c>
      <c r="B36" s="221">
        <f>'Hoja de parametros'!D99</f>
        <v>0</v>
      </c>
      <c r="C36" s="234">
        <f>'Hoja de parametros'!E99</f>
        <v>0</v>
      </c>
      <c r="D36" s="234">
        <f>'Hoja de parametros'!F99</f>
        <v>0</v>
      </c>
    </row>
    <row r="37" spans="1:4" x14ac:dyDescent="0.3">
      <c r="A37" s="234">
        <f>'Hoja de parametros'!C100</f>
        <v>0</v>
      </c>
      <c r="B37" s="221">
        <f>'Hoja de parametros'!D100</f>
        <v>0</v>
      </c>
      <c r="C37" s="234">
        <f>'Hoja de parametros'!E100</f>
        <v>0</v>
      </c>
      <c r="D37" s="234">
        <f>'Hoja de parametros'!F100</f>
        <v>0</v>
      </c>
    </row>
    <row r="38" spans="1:4" x14ac:dyDescent="0.3">
      <c r="A38" s="234">
        <f>'Hoja de parametros'!C101</f>
        <v>0</v>
      </c>
      <c r="B38" s="221">
        <f>'Hoja de parametros'!D101</f>
        <v>0</v>
      </c>
      <c r="C38" s="234">
        <f>'Hoja de parametros'!E101</f>
        <v>0</v>
      </c>
      <c r="D38" s="234">
        <f>'Hoja de parametros'!F101</f>
        <v>0</v>
      </c>
    </row>
    <row r="39" spans="1:4" x14ac:dyDescent="0.3">
      <c r="A39" s="234">
        <f>'Hoja de parametros'!C102</f>
        <v>0</v>
      </c>
      <c r="B39" s="221">
        <f>'Hoja de parametros'!D102</f>
        <v>0</v>
      </c>
      <c r="C39" s="234">
        <f>'Hoja de parametros'!E102</f>
        <v>0</v>
      </c>
      <c r="D39" s="234">
        <f>'Hoja de parametros'!F102</f>
        <v>0</v>
      </c>
    </row>
    <row r="40" spans="1:4" x14ac:dyDescent="0.3">
      <c r="A40" s="234">
        <f>'Hoja de parametros'!C103</f>
        <v>0</v>
      </c>
      <c r="B40" s="221">
        <f>'Hoja de parametros'!D103</f>
        <v>0</v>
      </c>
      <c r="C40" s="234">
        <f>'Hoja de parametros'!E103</f>
        <v>0</v>
      </c>
      <c r="D40" s="234">
        <f>'Hoja de parametros'!F103</f>
        <v>0</v>
      </c>
    </row>
    <row r="41" spans="1:4" x14ac:dyDescent="0.3">
      <c r="A41" s="234">
        <f>'Hoja de parametros'!C104</f>
        <v>0</v>
      </c>
      <c r="B41" s="221">
        <f>'Hoja de parametros'!D104</f>
        <v>0</v>
      </c>
      <c r="C41" s="234">
        <f>'Hoja de parametros'!E104</f>
        <v>0</v>
      </c>
      <c r="D41" s="234">
        <f>'Hoja de parametros'!F104</f>
        <v>0</v>
      </c>
    </row>
    <row r="42" spans="1:4" x14ac:dyDescent="0.3">
      <c r="A42" s="234">
        <f>'Hoja de parametros'!C105</f>
        <v>0</v>
      </c>
      <c r="B42" s="221">
        <f>'Hoja de parametros'!D105</f>
        <v>0</v>
      </c>
      <c r="C42" s="234">
        <f>'Hoja de parametros'!E105</f>
        <v>0</v>
      </c>
      <c r="D42" s="234">
        <f>'Hoja de parametros'!F105</f>
        <v>0</v>
      </c>
    </row>
    <row r="43" spans="1:4" x14ac:dyDescent="0.3">
      <c r="A43" s="234">
        <f>'Hoja de parametros'!C106</f>
        <v>0</v>
      </c>
      <c r="B43" s="221">
        <f>'Hoja de parametros'!D106</f>
        <v>0</v>
      </c>
      <c r="C43" s="234">
        <f>'Hoja de parametros'!E106</f>
        <v>0</v>
      </c>
      <c r="D43" s="234">
        <f>'Hoja de parametros'!F106</f>
        <v>0</v>
      </c>
    </row>
    <row r="44" spans="1:4" x14ac:dyDescent="0.3">
      <c r="A44" s="234">
        <f>'Hoja de parametros'!C107</f>
        <v>0</v>
      </c>
      <c r="B44" s="221">
        <f>'Hoja de parametros'!D107</f>
        <v>0</v>
      </c>
      <c r="C44" s="234">
        <f>'Hoja de parametros'!E107</f>
        <v>0</v>
      </c>
      <c r="D44" s="234">
        <f>'Hoja de parametros'!F107</f>
        <v>0</v>
      </c>
    </row>
    <row r="45" spans="1:4" x14ac:dyDescent="0.3">
      <c r="A45" s="234">
        <f>'Hoja de parametros'!C108</f>
        <v>0</v>
      </c>
      <c r="B45" s="221">
        <f>'Hoja de parametros'!D108</f>
        <v>0</v>
      </c>
      <c r="C45" s="234">
        <f>'Hoja de parametros'!E108</f>
        <v>0</v>
      </c>
      <c r="D45" s="234">
        <f>'Hoja de parametros'!F108</f>
        <v>0</v>
      </c>
    </row>
    <row r="46" spans="1:4" x14ac:dyDescent="0.3">
      <c r="A46" s="234">
        <f>'Hoja de parametros'!C109</f>
        <v>0</v>
      </c>
      <c r="B46" s="221">
        <f>'Hoja de parametros'!D109</f>
        <v>0</v>
      </c>
      <c r="C46" s="234">
        <f>'Hoja de parametros'!E109</f>
        <v>0</v>
      </c>
      <c r="D46" s="234">
        <f>'Hoja de parametros'!F109</f>
        <v>0</v>
      </c>
    </row>
    <row r="47" spans="1:4" x14ac:dyDescent="0.3">
      <c r="A47" s="234">
        <f>'Hoja de parametros'!C110</f>
        <v>0</v>
      </c>
      <c r="B47" s="221">
        <f>'Hoja de parametros'!D110</f>
        <v>0</v>
      </c>
      <c r="C47" s="234">
        <f>'Hoja de parametros'!E110</f>
        <v>0</v>
      </c>
      <c r="D47" s="234">
        <f>'Hoja de parametros'!F110</f>
        <v>0</v>
      </c>
    </row>
    <row r="48" spans="1:4" x14ac:dyDescent="0.3">
      <c r="A48" s="234">
        <f>'Hoja de parametros'!C111</f>
        <v>0</v>
      </c>
      <c r="B48" s="221">
        <f>'Hoja de parametros'!D111</f>
        <v>0</v>
      </c>
      <c r="C48" s="234">
        <f>'Hoja de parametros'!E111</f>
        <v>0</v>
      </c>
      <c r="D48" s="234">
        <f>'Hoja de parametros'!F111</f>
        <v>0</v>
      </c>
    </row>
    <row r="49" spans="1:4" x14ac:dyDescent="0.3">
      <c r="A49" s="234">
        <f>'Hoja de parametros'!C112</f>
        <v>0</v>
      </c>
      <c r="B49" s="221">
        <f>'Hoja de parametros'!D112</f>
        <v>0</v>
      </c>
      <c r="C49" s="234">
        <f>'Hoja de parametros'!E112</f>
        <v>0</v>
      </c>
      <c r="D49" s="234">
        <f>'Hoja de parametros'!F112</f>
        <v>0</v>
      </c>
    </row>
    <row r="50" spans="1:4" x14ac:dyDescent="0.3">
      <c r="A50" s="234">
        <f>'Hoja de parametros'!C113</f>
        <v>0</v>
      </c>
      <c r="B50" s="221">
        <f>'Hoja de parametros'!D113</f>
        <v>0</v>
      </c>
      <c r="C50" s="234">
        <f>'Hoja de parametros'!E113</f>
        <v>0</v>
      </c>
      <c r="D50" s="234">
        <f>'Hoja de parametros'!F113</f>
        <v>0</v>
      </c>
    </row>
    <row r="51" spans="1:4" x14ac:dyDescent="0.3">
      <c r="A51" s="234">
        <f>'Hoja de parametros'!C114</f>
        <v>0</v>
      </c>
      <c r="B51" s="221">
        <f>'Hoja de parametros'!D114</f>
        <v>0</v>
      </c>
      <c r="C51" s="234">
        <f>'Hoja de parametros'!E114</f>
        <v>0</v>
      </c>
      <c r="D51" s="234">
        <f>'Hoja de parametros'!F114</f>
        <v>0</v>
      </c>
    </row>
    <row r="52" spans="1:4" x14ac:dyDescent="0.3">
      <c r="A52" s="234">
        <f>'Hoja de parametros'!C115</f>
        <v>0</v>
      </c>
      <c r="B52" s="221">
        <f>'Hoja de parametros'!D115</f>
        <v>0</v>
      </c>
      <c r="C52" s="234">
        <f>'Hoja de parametros'!E115</f>
        <v>0</v>
      </c>
      <c r="D52" s="234">
        <f>'Hoja de parametros'!F115</f>
        <v>0</v>
      </c>
    </row>
    <row r="53" spans="1:4" x14ac:dyDescent="0.3">
      <c r="A53" s="234">
        <f>'Hoja de parametros'!C116</f>
        <v>0</v>
      </c>
      <c r="B53" s="221">
        <f>'Hoja de parametros'!D116</f>
        <v>0</v>
      </c>
      <c r="C53" s="234">
        <f>'Hoja de parametros'!E116</f>
        <v>0</v>
      </c>
      <c r="D53" s="234">
        <f>'Hoja de parametros'!F116</f>
        <v>0</v>
      </c>
    </row>
    <row r="54" spans="1:4" x14ac:dyDescent="0.3">
      <c r="A54" s="234">
        <f>'Hoja de parametros'!C117</f>
        <v>0</v>
      </c>
      <c r="B54" s="221">
        <f>'Hoja de parametros'!D117</f>
        <v>0</v>
      </c>
      <c r="C54" s="234">
        <f>'Hoja de parametros'!E117</f>
        <v>0</v>
      </c>
      <c r="D54" s="234">
        <f>'Hoja de parametros'!F117</f>
        <v>0</v>
      </c>
    </row>
    <row r="55" spans="1:4" x14ac:dyDescent="0.3">
      <c r="A55" s="234">
        <f>'Hoja de parametros'!C118</f>
        <v>0</v>
      </c>
      <c r="B55" s="221">
        <f>'Hoja de parametros'!D118</f>
        <v>0</v>
      </c>
      <c r="C55" s="234">
        <f>'Hoja de parametros'!E118</f>
        <v>0</v>
      </c>
      <c r="D55" s="234">
        <f>'Hoja de parametros'!F118</f>
        <v>0</v>
      </c>
    </row>
    <row r="56" spans="1:4" x14ac:dyDescent="0.3">
      <c r="A56" s="234">
        <f>'Hoja de parametros'!C119</f>
        <v>0</v>
      </c>
      <c r="B56" s="221">
        <f>'Hoja de parametros'!D119</f>
        <v>0</v>
      </c>
      <c r="C56" s="234">
        <f>'Hoja de parametros'!E119</f>
        <v>0</v>
      </c>
      <c r="D56" s="234">
        <f>'Hoja de parametros'!F119</f>
        <v>0</v>
      </c>
    </row>
    <row r="57" spans="1:4" x14ac:dyDescent="0.3">
      <c r="A57" s="234">
        <f>'Hoja de parametros'!C120</f>
        <v>0</v>
      </c>
      <c r="B57" s="221">
        <f>'Hoja de parametros'!D120</f>
        <v>0</v>
      </c>
      <c r="C57" s="234">
        <f>'Hoja de parametros'!E120</f>
        <v>0</v>
      </c>
      <c r="D57" s="234">
        <f>'Hoja de parametros'!F120</f>
        <v>0</v>
      </c>
    </row>
    <row r="58" spans="1:4" x14ac:dyDescent="0.3">
      <c r="A58" s="234">
        <f>'Hoja de parametros'!C121</f>
        <v>0</v>
      </c>
      <c r="B58" s="221">
        <f>'Hoja de parametros'!D121</f>
        <v>0</v>
      </c>
      <c r="C58" s="234">
        <f>'Hoja de parametros'!E121</f>
        <v>0</v>
      </c>
      <c r="D58" s="234">
        <f>'Hoja de parametros'!F121</f>
        <v>0</v>
      </c>
    </row>
    <row r="59" spans="1:4" x14ac:dyDescent="0.3">
      <c r="A59" s="234">
        <f>'Hoja de parametros'!C122</f>
        <v>0</v>
      </c>
      <c r="B59" s="221">
        <f>'Hoja de parametros'!D122</f>
        <v>0</v>
      </c>
      <c r="C59" s="234">
        <f>'Hoja de parametros'!E122</f>
        <v>0</v>
      </c>
      <c r="D59" s="234">
        <f>'Hoja de parametros'!F122</f>
        <v>0</v>
      </c>
    </row>
    <row r="60" spans="1:4" x14ac:dyDescent="0.3">
      <c r="A60" s="234">
        <f>'Hoja de parametros'!C123</f>
        <v>0</v>
      </c>
      <c r="B60" s="221">
        <f>'Hoja de parametros'!D123</f>
        <v>0</v>
      </c>
      <c r="C60" s="234">
        <f>'Hoja de parametros'!E123</f>
        <v>0</v>
      </c>
      <c r="D60" s="234">
        <f>'Hoja de parametros'!F123</f>
        <v>0</v>
      </c>
    </row>
    <row r="61" spans="1:4" x14ac:dyDescent="0.3">
      <c r="A61" s="234">
        <f>'Hoja de parametros'!C124</f>
        <v>0</v>
      </c>
      <c r="B61" s="221">
        <f>'Hoja de parametros'!D124</f>
        <v>0</v>
      </c>
      <c r="C61" s="234">
        <f>'Hoja de parametros'!E124</f>
        <v>0</v>
      </c>
      <c r="D61" s="234">
        <f>'Hoja de parametros'!F124</f>
        <v>0</v>
      </c>
    </row>
    <row r="62" spans="1:4" x14ac:dyDescent="0.3">
      <c r="A62" s="234">
        <f>'Hoja de parametros'!C125</f>
        <v>0</v>
      </c>
      <c r="B62" s="221">
        <f>'Hoja de parametros'!D125</f>
        <v>0</v>
      </c>
      <c r="C62" s="234">
        <f>'Hoja de parametros'!E125</f>
        <v>0</v>
      </c>
      <c r="D62" s="234">
        <f>'Hoja de parametros'!F125</f>
        <v>0</v>
      </c>
    </row>
    <row r="63" spans="1:4" x14ac:dyDescent="0.3">
      <c r="A63" s="234">
        <f>'Hoja de parametros'!C126</f>
        <v>0</v>
      </c>
      <c r="B63" s="221">
        <f>'Hoja de parametros'!D126</f>
        <v>0</v>
      </c>
      <c r="C63" s="234">
        <f>'Hoja de parametros'!E126</f>
        <v>0</v>
      </c>
      <c r="D63" s="234">
        <f>'Hoja de parametros'!F126</f>
        <v>0</v>
      </c>
    </row>
    <row r="64" spans="1:4" x14ac:dyDescent="0.3">
      <c r="A64" s="234">
        <f>'Hoja de parametros'!C127</f>
        <v>0</v>
      </c>
      <c r="B64" s="221">
        <f>'Hoja de parametros'!D127</f>
        <v>0</v>
      </c>
      <c r="C64" s="234">
        <f>'Hoja de parametros'!E127</f>
        <v>0</v>
      </c>
      <c r="D64" s="234">
        <f>'Hoja de parametros'!F127</f>
        <v>0</v>
      </c>
    </row>
    <row r="65" spans="1:4" x14ac:dyDescent="0.3">
      <c r="A65" s="234">
        <f>'Hoja de parametros'!C128</f>
        <v>0</v>
      </c>
      <c r="B65" s="221">
        <f>'Hoja de parametros'!D128</f>
        <v>0</v>
      </c>
      <c r="C65" s="234">
        <f>'Hoja de parametros'!E128</f>
        <v>0</v>
      </c>
      <c r="D65" s="234">
        <f>'Hoja de parametros'!F128</f>
        <v>0</v>
      </c>
    </row>
    <row r="66" spans="1:4" x14ac:dyDescent="0.3">
      <c r="A66" s="234">
        <f>'Hoja de parametros'!C129</f>
        <v>0</v>
      </c>
      <c r="B66" s="221">
        <f>'Hoja de parametros'!D129</f>
        <v>0</v>
      </c>
      <c r="C66" s="234">
        <f>'Hoja de parametros'!E129</f>
        <v>0</v>
      </c>
      <c r="D66" s="234">
        <f>'Hoja de parametros'!F129</f>
        <v>0</v>
      </c>
    </row>
    <row r="67" spans="1:4" x14ac:dyDescent="0.3">
      <c r="A67" s="234">
        <f>'Hoja de parametros'!C130</f>
        <v>0</v>
      </c>
      <c r="B67" s="221">
        <f>'Hoja de parametros'!D130</f>
        <v>0</v>
      </c>
      <c r="C67" s="234">
        <f>'Hoja de parametros'!E130</f>
        <v>0</v>
      </c>
      <c r="D67" s="234">
        <f>'Hoja de parametros'!F130</f>
        <v>0</v>
      </c>
    </row>
    <row r="68" spans="1:4" x14ac:dyDescent="0.3">
      <c r="A68" s="234">
        <f>'Hoja de parametros'!C131</f>
        <v>0</v>
      </c>
      <c r="B68" s="221">
        <f>'Hoja de parametros'!D131</f>
        <v>0</v>
      </c>
      <c r="C68" s="234">
        <f>'Hoja de parametros'!E131</f>
        <v>0</v>
      </c>
      <c r="D68" s="234">
        <f>'Hoja de parametros'!F131</f>
        <v>0</v>
      </c>
    </row>
    <row r="69" spans="1:4" x14ac:dyDescent="0.3">
      <c r="A69" s="234">
        <f>'Hoja de parametros'!C132</f>
        <v>0</v>
      </c>
      <c r="B69" s="221">
        <f>'Hoja de parametros'!D132</f>
        <v>0</v>
      </c>
      <c r="C69" s="234">
        <f>'Hoja de parametros'!E132</f>
        <v>0</v>
      </c>
      <c r="D69" s="234">
        <f>'Hoja de parametros'!F132</f>
        <v>0</v>
      </c>
    </row>
    <row r="70" spans="1:4" x14ac:dyDescent="0.3">
      <c r="A70" s="234">
        <f>'Hoja de parametros'!C133</f>
        <v>0</v>
      </c>
      <c r="B70" s="221">
        <f>'Hoja de parametros'!D133</f>
        <v>0</v>
      </c>
      <c r="C70" s="234">
        <f>'Hoja de parametros'!E133</f>
        <v>0</v>
      </c>
      <c r="D70" s="234">
        <f>'Hoja de parametros'!F133</f>
        <v>0</v>
      </c>
    </row>
    <row r="71" spans="1:4" x14ac:dyDescent="0.3">
      <c r="A71" s="234">
        <f>'Hoja de parametros'!C134</f>
        <v>0</v>
      </c>
      <c r="B71" s="221">
        <f>'Hoja de parametros'!D134</f>
        <v>0</v>
      </c>
      <c r="C71" s="234">
        <f>'Hoja de parametros'!E134</f>
        <v>0</v>
      </c>
      <c r="D71" s="234">
        <f>'Hoja de parametros'!F134</f>
        <v>0</v>
      </c>
    </row>
    <row r="72" spans="1:4" x14ac:dyDescent="0.3">
      <c r="A72" s="234">
        <f>'Hoja de parametros'!C135</f>
        <v>0</v>
      </c>
      <c r="B72" s="221">
        <f>'Hoja de parametros'!D135</f>
        <v>0</v>
      </c>
      <c r="C72" s="234">
        <f>'Hoja de parametros'!E135</f>
        <v>0</v>
      </c>
      <c r="D72" s="234">
        <f>'Hoja de parametros'!F135</f>
        <v>0</v>
      </c>
    </row>
    <row r="73" spans="1:4" x14ac:dyDescent="0.3">
      <c r="A73" s="234">
        <f>'Hoja de parametros'!C136</f>
        <v>0</v>
      </c>
      <c r="B73" s="221">
        <f>'Hoja de parametros'!D136</f>
        <v>0</v>
      </c>
      <c r="C73" s="234">
        <f>'Hoja de parametros'!E136</f>
        <v>0</v>
      </c>
      <c r="D73" s="234">
        <f>'Hoja de parametros'!F136</f>
        <v>0</v>
      </c>
    </row>
    <row r="74" spans="1:4" x14ac:dyDescent="0.3">
      <c r="A74" s="234">
        <f>'Hoja de parametros'!C137</f>
        <v>0</v>
      </c>
      <c r="B74" s="221">
        <f>'Hoja de parametros'!D137</f>
        <v>0</v>
      </c>
      <c r="C74" s="234">
        <f>'Hoja de parametros'!E137</f>
        <v>0</v>
      </c>
      <c r="D74" s="234">
        <f>'Hoja de parametros'!F137</f>
        <v>0</v>
      </c>
    </row>
    <row r="75" spans="1:4" x14ac:dyDescent="0.3">
      <c r="A75" s="234">
        <f>'Hoja de parametros'!C138</f>
        <v>0</v>
      </c>
      <c r="B75" s="221">
        <f>'Hoja de parametros'!D138</f>
        <v>0</v>
      </c>
      <c r="C75" s="234">
        <f>'Hoja de parametros'!E138</f>
        <v>0</v>
      </c>
      <c r="D75" s="234">
        <f>'Hoja de parametros'!F138</f>
        <v>0</v>
      </c>
    </row>
    <row r="76" spans="1:4" x14ac:dyDescent="0.3">
      <c r="A76" s="234">
        <f>'Hoja de parametros'!C139</f>
        <v>0</v>
      </c>
      <c r="B76" s="221">
        <f>'Hoja de parametros'!D139</f>
        <v>0</v>
      </c>
      <c r="C76" s="234">
        <f>'Hoja de parametros'!E139</f>
        <v>0</v>
      </c>
      <c r="D76" s="234">
        <f>'Hoja de parametros'!F139</f>
        <v>0</v>
      </c>
    </row>
    <row r="77" spans="1:4" x14ac:dyDescent="0.3">
      <c r="A77" s="234">
        <f>'Hoja de parametros'!C140</f>
        <v>0</v>
      </c>
      <c r="B77" s="221">
        <f>'Hoja de parametros'!D140</f>
        <v>0</v>
      </c>
      <c r="C77" s="234">
        <f>'Hoja de parametros'!E140</f>
        <v>0</v>
      </c>
      <c r="D77" s="234">
        <f>'Hoja de parametros'!F140</f>
        <v>0</v>
      </c>
    </row>
    <row r="78" spans="1:4" x14ac:dyDescent="0.3">
      <c r="A78" s="234">
        <f>'Hoja de parametros'!C141</f>
        <v>0</v>
      </c>
      <c r="B78" s="221">
        <f>'Hoja de parametros'!D141</f>
        <v>0</v>
      </c>
      <c r="C78" s="234">
        <f>'Hoja de parametros'!E141</f>
        <v>0</v>
      </c>
      <c r="D78" s="234">
        <f>'Hoja de parametros'!F141</f>
        <v>0</v>
      </c>
    </row>
    <row r="79" spans="1:4" x14ac:dyDescent="0.3">
      <c r="A79" s="234">
        <f>'Hoja de parametros'!C142</f>
        <v>0</v>
      </c>
      <c r="B79" s="235">
        <f>'Hoja de parametros'!D142</f>
        <v>0</v>
      </c>
      <c r="C79" s="234">
        <f>'Hoja de parametros'!E142</f>
        <v>0</v>
      </c>
      <c r="D79" s="234">
        <f>'Hoja de parametros'!F142</f>
        <v>0</v>
      </c>
    </row>
    <row r="80" spans="1:4" x14ac:dyDescent="0.3">
      <c r="A80" s="234">
        <f>'Hoja de parametros'!C143</f>
        <v>0</v>
      </c>
      <c r="B80" s="221">
        <f>'Hoja de parametros'!D143</f>
        <v>0</v>
      </c>
      <c r="C80" s="234">
        <f>'Hoja de parametros'!E143</f>
        <v>0</v>
      </c>
      <c r="D80" s="234">
        <f>'Hoja de parametros'!F143</f>
        <v>0</v>
      </c>
    </row>
    <row r="81" spans="1:4" x14ac:dyDescent="0.3">
      <c r="A81" s="234">
        <f>'Hoja de parametros'!C144</f>
        <v>0</v>
      </c>
      <c r="B81" s="221">
        <f>'Hoja de parametros'!D144</f>
        <v>0</v>
      </c>
      <c r="C81" s="234">
        <f>'Hoja de parametros'!E144</f>
        <v>0</v>
      </c>
      <c r="D81" s="234">
        <f>'Hoja de parametros'!F144</f>
        <v>0</v>
      </c>
    </row>
    <row r="82" spans="1:4" x14ac:dyDescent="0.3">
      <c r="A82" s="234">
        <f>'Hoja de parametros'!C145</f>
        <v>0</v>
      </c>
      <c r="B82" s="221">
        <f>'Hoja de parametros'!D145</f>
        <v>0</v>
      </c>
      <c r="C82" s="234">
        <f>'Hoja de parametros'!E145</f>
        <v>0</v>
      </c>
      <c r="D82" s="234">
        <f>'Hoja de parametros'!F145</f>
        <v>0</v>
      </c>
    </row>
    <row r="83" spans="1:4" x14ac:dyDescent="0.3">
      <c r="A83" s="234">
        <f>'Hoja de parametros'!C146</f>
        <v>0</v>
      </c>
      <c r="B83" s="221">
        <f>'Hoja de parametros'!D146</f>
        <v>0</v>
      </c>
      <c r="C83" s="234">
        <f>'Hoja de parametros'!E146</f>
        <v>0</v>
      </c>
      <c r="D83" s="234">
        <f>'Hoja de parametros'!F146</f>
        <v>0</v>
      </c>
    </row>
    <row r="84" spans="1:4" x14ac:dyDescent="0.3">
      <c r="A84" s="234">
        <f>'Hoja de parametros'!C147</f>
        <v>0</v>
      </c>
      <c r="B84" s="221">
        <f>'Hoja de parametros'!D147</f>
        <v>0</v>
      </c>
      <c r="C84" s="234">
        <f>'Hoja de parametros'!E147</f>
        <v>0</v>
      </c>
      <c r="D84" s="234">
        <f>'Hoja de parametros'!F147</f>
        <v>0</v>
      </c>
    </row>
    <row r="85" spans="1:4" x14ac:dyDescent="0.3">
      <c r="A85" s="234">
        <f>'Hoja de parametros'!C148</f>
        <v>0</v>
      </c>
      <c r="B85" s="221">
        <f>'Hoja de parametros'!D148</f>
        <v>0</v>
      </c>
      <c r="C85" s="234">
        <f>'Hoja de parametros'!E148</f>
        <v>0</v>
      </c>
      <c r="D85" s="234">
        <f>'Hoja de parametros'!F148</f>
        <v>0</v>
      </c>
    </row>
    <row r="86" spans="1:4" x14ac:dyDescent="0.3">
      <c r="A86" s="234">
        <f>'Hoja de parametros'!C149</f>
        <v>0</v>
      </c>
      <c r="B86" s="221">
        <f>'Hoja de parametros'!D149</f>
        <v>0</v>
      </c>
      <c r="C86" s="234">
        <f>'Hoja de parametros'!E149</f>
        <v>0</v>
      </c>
      <c r="D86" s="234">
        <f>'Hoja de parametros'!F149</f>
        <v>0</v>
      </c>
    </row>
    <row r="87" spans="1:4" x14ac:dyDescent="0.3">
      <c r="A87" s="234">
        <f>'Hoja de parametros'!C150</f>
        <v>0</v>
      </c>
      <c r="B87" s="221">
        <f>'Hoja de parametros'!D150</f>
        <v>0</v>
      </c>
      <c r="C87" s="234">
        <f>'Hoja de parametros'!E150</f>
        <v>0</v>
      </c>
      <c r="D87" s="234">
        <f>'Hoja de parametros'!F150</f>
        <v>0</v>
      </c>
    </row>
    <row r="88" spans="1:4" x14ac:dyDescent="0.3">
      <c r="A88" s="234">
        <f>'Hoja de parametros'!C151</f>
        <v>0</v>
      </c>
      <c r="B88" s="221">
        <f>'Hoja de parametros'!D151</f>
        <v>0</v>
      </c>
      <c r="C88" s="234">
        <f>'Hoja de parametros'!E151</f>
        <v>0</v>
      </c>
      <c r="D88" s="234">
        <f>'Hoja de parametros'!F151</f>
        <v>0</v>
      </c>
    </row>
    <row r="89" spans="1:4" x14ac:dyDescent="0.3">
      <c r="A89" s="234">
        <f>'Hoja de parametros'!C152</f>
        <v>0</v>
      </c>
      <c r="B89" s="221">
        <f>'Hoja de parametros'!D152</f>
        <v>0</v>
      </c>
      <c r="C89" s="234">
        <f>'Hoja de parametros'!E152</f>
        <v>0</v>
      </c>
      <c r="D89" s="234">
        <f>'Hoja de parametros'!F152</f>
        <v>0</v>
      </c>
    </row>
    <row r="90" spans="1:4" x14ac:dyDescent="0.3">
      <c r="A90" s="234">
        <f>'Hoja de parametros'!C153</f>
        <v>0</v>
      </c>
      <c r="B90" s="221">
        <f>'Hoja de parametros'!D153</f>
        <v>0</v>
      </c>
      <c r="C90" s="234">
        <f>'Hoja de parametros'!E153</f>
        <v>0</v>
      </c>
      <c r="D90" s="234">
        <f>'Hoja de parametros'!F153</f>
        <v>0</v>
      </c>
    </row>
    <row r="91" spans="1:4" x14ac:dyDescent="0.3">
      <c r="A91" s="234">
        <f>'Hoja de parametros'!C154</f>
        <v>0</v>
      </c>
      <c r="B91" s="221">
        <f>'Hoja de parametros'!D154</f>
        <v>0</v>
      </c>
      <c r="C91" s="234">
        <f>'Hoja de parametros'!E154</f>
        <v>0</v>
      </c>
      <c r="D91" s="234">
        <f>'Hoja de parametros'!F154</f>
        <v>0</v>
      </c>
    </row>
    <row r="92" spans="1:4" x14ac:dyDescent="0.3">
      <c r="A92" s="234">
        <f>'Hoja de parametros'!C155</f>
        <v>0</v>
      </c>
      <c r="B92" s="221">
        <f>'Hoja de parametros'!D155</f>
        <v>0</v>
      </c>
      <c r="C92" s="234">
        <f>'Hoja de parametros'!E155</f>
        <v>0</v>
      </c>
      <c r="D92" s="234">
        <f>'Hoja de parametros'!F155</f>
        <v>0</v>
      </c>
    </row>
    <row r="93" spans="1:4" x14ac:dyDescent="0.3">
      <c r="A93" s="234">
        <f>'Hoja de parametros'!C156</f>
        <v>0</v>
      </c>
      <c r="B93" s="221">
        <f>'Hoja de parametros'!D156</f>
        <v>0</v>
      </c>
      <c r="C93" s="234">
        <f>'Hoja de parametros'!E156</f>
        <v>0</v>
      </c>
      <c r="D93" s="234">
        <f>'Hoja de parametros'!F156</f>
        <v>0</v>
      </c>
    </row>
    <row r="94" spans="1:4" x14ac:dyDescent="0.3">
      <c r="A94" s="234">
        <f>'Hoja de parametros'!C157</f>
        <v>0</v>
      </c>
      <c r="B94" s="221">
        <f>'Hoja de parametros'!D157</f>
        <v>0</v>
      </c>
      <c r="C94" s="234">
        <f>'Hoja de parametros'!E157</f>
        <v>0</v>
      </c>
      <c r="D94" s="234">
        <f>'Hoja de parametros'!F157</f>
        <v>0</v>
      </c>
    </row>
    <row r="95" spans="1:4" x14ac:dyDescent="0.3">
      <c r="A95" s="234">
        <f>'Hoja de parametros'!C158</f>
        <v>0</v>
      </c>
      <c r="B95" s="221">
        <f>'Hoja de parametros'!D158</f>
        <v>0</v>
      </c>
      <c r="C95" s="234">
        <f>'Hoja de parametros'!E158</f>
        <v>0</v>
      </c>
      <c r="D95" s="234">
        <f>'Hoja de parametros'!F158</f>
        <v>0</v>
      </c>
    </row>
    <row r="96" spans="1:4" x14ac:dyDescent="0.3">
      <c r="A96" s="234">
        <f>'Hoja de parametros'!C159</f>
        <v>0</v>
      </c>
      <c r="B96" s="221">
        <f>'Hoja de parametros'!D159</f>
        <v>0</v>
      </c>
      <c r="C96" s="234">
        <f>'Hoja de parametros'!E159</f>
        <v>0</v>
      </c>
      <c r="D96" s="234">
        <f>'Hoja de parametros'!F159</f>
        <v>0</v>
      </c>
    </row>
    <row r="97" spans="1:4" x14ac:dyDescent="0.3">
      <c r="A97" s="234">
        <f>'Hoja de parametros'!C160</f>
        <v>0</v>
      </c>
      <c r="B97" s="221">
        <f>'Hoja de parametros'!D160</f>
        <v>0</v>
      </c>
      <c r="C97" s="234">
        <f>'Hoja de parametros'!E160</f>
        <v>0</v>
      </c>
      <c r="D97" s="234">
        <f>'Hoja de parametros'!F160</f>
        <v>0</v>
      </c>
    </row>
    <row r="98" spans="1:4" x14ac:dyDescent="0.3">
      <c r="A98" s="234">
        <f>'Hoja de parametros'!C161</f>
        <v>0</v>
      </c>
      <c r="B98" s="221">
        <f>'Hoja de parametros'!D161</f>
        <v>0</v>
      </c>
      <c r="C98" s="234">
        <f>'Hoja de parametros'!E161</f>
        <v>0</v>
      </c>
      <c r="D98" s="234">
        <f>'Hoja de parametros'!F161</f>
        <v>0</v>
      </c>
    </row>
    <row r="99" spans="1:4" x14ac:dyDescent="0.3">
      <c r="A99" s="234">
        <f>'Hoja de parametros'!C162</f>
        <v>0</v>
      </c>
      <c r="B99" s="221">
        <f>'Hoja de parametros'!D162</f>
        <v>0</v>
      </c>
      <c r="C99" s="234">
        <f>'Hoja de parametros'!E162</f>
        <v>0</v>
      </c>
      <c r="D99" s="234">
        <f>'Hoja de parametros'!F162</f>
        <v>0</v>
      </c>
    </row>
    <row r="100" spans="1:4" x14ac:dyDescent="0.3">
      <c r="A100" s="234">
        <f>'Hoja de parametros'!C163</f>
        <v>0</v>
      </c>
      <c r="B100" s="221">
        <f>'Hoja de parametros'!D163</f>
        <v>0</v>
      </c>
      <c r="C100" s="234">
        <f>'Hoja de parametros'!E163</f>
        <v>0</v>
      </c>
      <c r="D100" s="234">
        <f>'Hoja de parametros'!F163</f>
        <v>0</v>
      </c>
    </row>
    <row r="101" spans="1:4" x14ac:dyDescent="0.3">
      <c r="A101" s="234">
        <f>'Hoja de parametros'!C164</f>
        <v>0</v>
      </c>
      <c r="B101" s="221">
        <f>'Hoja de parametros'!D164</f>
        <v>0</v>
      </c>
      <c r="C101" s="234">
        <f>'Hoja de parametros'!E164</f>
        <v>0</v>
      </c>
      <c r="D101" s="234">
        <f>'Hoja de parametros'!F164</f>
        <v>0</v>
      </c>
    </row>
    <row r="102" spans="1:4" x14ac:dyDescent="0.3">
      <c r="A102" s="234">
        <f>'Hoja de parametros'!C165</f>
        <v>0</v>
      </c>
      <c r="B102" s="221">
        <f>'Hoja de parametros'!D165</f>
        <v>0</v>
      </c>
      <c r="C102" s="234">
        <f>'Hoja de parametros'!E165</f>
        <v>0</v>
      </c>
      <c r="D102" s="234">
        <f>'Hoja de parametros'!F165</f>
        <v>0</v>
      </c>
    </row>
    <row r="103" spans="1:4" x14ac:dyDescent="0.3">
      <c r="A103" s="234">
        <f>'Hoja de parametros'!C166</f>
        <v>0</v>
      </c>
      <c r="B103" s="221">
        <f>'Hoja de parametros'!D166</f>
        <v>0</v>
      </c>
      <c r="C103" s="234">
        <f>'Hoja de parametros'!E166</f>
        <v>0</v>
      </c>
      <c r="D103" s="234">
        <f>'Hoja de parametros'!F166</f>
        <v>0</v>
      </c>
    </row>
    <row r="104" spans="1:4" x14ac:dyDescent="0.3">
      <c r="A104" s="234">
        <f>'Hoja de parametros'!C167</f>
        <v>0</v>
      </c>
      <c r="B104" s="221">
        <f>'Hoja de parametros'!D167</f>
        <v>0</v>
      </c>
      <c r="C104" s="234">
        <f>'Hoja de parametros'!E167</f>
        <v>0</v>
      </c>
      <c r="D104" s="234">
        <f>'Hoja de parametros'!F167</f>
        <v>0</v>
      </c>
    </row>
    <row r="105" spans="1:4" x14ac:dyDescent="0.3">
      <c r="A105" s="234">
        <f>'Hoja de parametros'!C168</f>
        <v>0</v>
      </c>
      <c r="B105" s="221">
        <f>'Hoja de parametros'!D168</f>
        <v>0</v>
      </c>
      <c r="C105" s="234">
        <f>'Hoja de parametros'!E168</f>
        <v>0</v>
      </c>
      <c r="D105" s="234">
        <f>'Hoja de parametros'!F168</f>
        <v>0</v>
      </c>
    </row>
    <row r="106" spans="1:4" x14ac:dyDescent="0.3">
      <c r="A106" s="234">
        <f>'Hoja de parametros'!C169</f>
        <v>0</v>
      </c>
      <c r="B106" s="221">
        <f>'Hoja de parametros'!D169</f>
        <v>0</v>
      </c>
      <c r="C106" s="234">
        <f>'Hoja de parametros'!E169</f>
        <v>0</v>
      </c>
      <c r="D106" s="234">
        <f>'Hoja de parametros'!F169</f>
        <v>0</v>
      </c>
    </row>
    <row r="107" spans="1:4" x14ac:dyDescent="0.3">
      <c r="A107" s="234">
        <f>'Hoja de parametros'!C170</f>
        <v>0</v>
      </c>
      <c r="B107" s="221">
        <f>'Hoja de parametros'!D170</f>
        <v>0</v>
      </c>
      <c r="C107" s="234">
        <f>'Hoja de parametros'!E170</f>
        <v>0</v>
      </c>
      <c r="D107" s="234">
        <f>'Hoja de parametros'!F170</f>
        <v>0</v>
      </c>
    </row>
    <row r="108" spans="1:4" x14ac:dyDescent="0.3">
      <c r="A108" s="234">
        <f>'Hoja de parametros'!C171</f>
        <v>0</v>
      </c>
      <c r="B108" s="221">
        <f>'Hoja de parametros'!D171</f>
        <v>0</v>
      </c>
      <c r="C108" s="234">
        <f>'Hoja de parametros'!E171</f>
        <v>0</v>
      </c>
      <c r="D108" s="234">
        <f>'Hoja de parametros'!F171</f>
        <v>0</v>
      </c>
    </row>
    <row r="109" spans="1:4" x14ac:dyDescent="0.3">
      <c r="A109" s="234">
        <f>'Hoja de parametros'!C172</f>
        <v>0</v>
      </c>
      <c r="B109" s="221">
        <f>'Hoja de parametros'!D172</f>
        <v>0</v>
      </c>
      <c r="C109" s="234">
        <f>'Hoja de parametros'!E172</f>
        <v>0</v>
      </c>
      <c r="D109" s="234">
        <f>'Hoja de parametros'!F172</f>
        <v>0</v>
      </c>
    </row>
    <row r="110" spans="1:4" x14ac:dyDescent="0.3">
      <c r="A110" s="234">
        <f>'Hoja de parametros'!C173</f>
        <v>0</v>
      </c>
      <c r="B110" s="221">
        <f>'Hoja de parametros'!D173</f>
        <v>0</v>
      </c>
      <c r="C110" s="234">
        <f>'Hoja de parametros'!E173</f>
        <v>0</v>
      </c>
      <c r="D110" s="234">
        <f>'Hoja de parametros'!F173</f>
        <v>0</v>
      </c>
    </row>
    <row r="111" spans="1:4" x14ac:dyDescent="0.3">
      <c r="A111" s="234">
        <f>'Hoja de parametros'!C174</f>
        <v>0</v>
      </c>
      <c r="B111" s="221">
        <f>'Hoja de parametros'!D174</f>
        <v>0</v>
      </c>
      <c r="C111" s="234">
        <f>'Hoja de parametros'!E174</f>
        <v>0</v>
      </c>
      <c r="D111" s="234">
        <f>'Hoja de parametros'!F174</f>
        <v>0</v>
      </c>
    </row>
    <row r="112" spans="1:4" x14ac:dyDescent="0.3">
      <c r="A112" s="234">
        <f>'Hoja de parametros'!C175</f>
        <v>0</v>
      </c>
      <c r="B112" s="221">
        <f>'Hoja de parametros'!D175</f>
        <v>0</v>
      </c>
      <c r="C112" s="234">
        <f>'Hoja de parametros'!E175</f>
        <v>0</v>
      </c>
      <c r="D112" s="234">
        <f>'Hoja de parametros'!F175</f>
        <v>0</v>
      </c>
    </row>
    <row r="113" spans="1:4" x14ac:dyDescent="0.3">
      <c r="A113" s="234">
        <f>'Hoja de parametros'!C176</f>
        <v>0</v>
      </c>
      <c r="B113" s="221">
        <f>'Hoja de parametros'!D176</f>
        <v>0</v>
      </c>
      <c r="C113" s="234">
        <f>'Hoja de parametros'!E176</f>
        <v>0</v>
      </c>
      <c r="D113" s="234">
        <f>'Hoja de parametros'!F176</f>
        <v>0</v>
      </c>
    </row>
    <row r="114" spans="1:4" x14ac:dyDescent="0.3">
      <c r="A114" s="234">
        <f>'Hoja de parametros'!C177</f>
        <v>0</v>
      </c>
      <c r="B114" s="221">
        <f>'Hoja de parametros'!D177</f>
        <v>0</v>
      </c>
      <c r="C114" s="234">
        <f>'Hoja de parametros'!E177</f>
        <v>0</v>
      </c>
      <c r="D114" s="234">
        <f>'Hoja de parametros'!F177</f>
        <v>0</v>
      </c>
    </row>
    <row r="115" spans="1:4" x14ac:dyDescent="0.3">
      <c r="A115" s="234">
        <f>'Hoja de parametros'!C178</f>
        <v>0</v>
      </c>
      <c r="B115" s="221">
        <f>'Hoja de parametros'!D178</f>
        <v>0</v>
      </c>
      <c r="C115" s="234">
        <f>'Hoja de parametros'!E178</f>
        <v>0</v>
      </c>
      <c r="D115" s="234">
        <f>'Hoja de parametros'!F178</f>
        <v>0</v>
      </c>
    </row>
    <row r="116" spans="1:4" x14ac:dyDescent="0.3">
      <c r="A116" s="234">
        <f>'Hoja de parametros'!C179</f>
        <v>0</v>
      </c>
      <c r="B116" s="221">
        <f>'Hoja de parametros'!D179</f>
        <v>0</v>
      </c>
      <c r="C116" s="234">
        <f>'Hoja de parametros'!E179</f>
        <v>0</v>
      </c>
      <c r="D116" s="234">
        <f>'Hoja de parametros'!F179</f>
        <v>0</v>
      </c>
    </row>
    <row r="117" spans="1:4" x14ac:dyDescent="0.3">
      <c r="A117" s="234">
        <f>'Hoja de parametros'!C180</f>
        <v>0</v>
      </c>
      <c r="B117" s="221">
        <f>'Hoja de parametros'!D180</f>
        <v>0</v>
      </c>
      <c r="C117" s="234">
        <f>'Hoja de parametros'!E180</f>
        <v>0</v>
      </c>
      <c r="D117" s="234">
        <f>'Hoja de parametros'!F180</f>
        <v>0</v>
      </c>
    </row>
    <row r="118" spans="1:4" x14ac:dyDescent="0.3">
      <c r="A118" s="234">
        <f>'Hoja de parametros'!C181</f>
        <v>0</v>
      </c>
      <c r="B118" s="221">
        <f>'Hoja de parametros'!D181</f>
        <v>0</v>
      </c>
      <c r="C118" s="234">
        <f>'Hoja de parametros'!E181</f>
        <v>0</v>
      </c>
      <c r="D118" s="234">
        <f>'Hoja de parametros'!F181</f>
        <v>0</v>
      </c>
    </row>
    <row r="119" spans="1:4" x14ac:dyDescent="0.3">
      <c r="A119" s="234">
        <f>'Hoja de parametros'!C182</f>
        <v>0</v>
      </c>
      <c r="B119" s="221">
        <f>'Hoja de parametros'!D182</f>
        <v>0</v>
      </c>
      <c r="C119" s="234">
        <f>'Hoja de parametros'!E182</f>
        <v>0</v>
      </c>
      <c r="D119" s="234">
        <f>'Hoja de parametros'!F182</f>
        <v>0</v>
      </c>
    </row>
    <row r="120" spans="1:4" x14ac:dyDescent="0.3">
      <c r="A120" s="234">
        <f>'Hoja de parametros'!C183</f>
        <v>0</v>
      </c>
      <c r="B120" s="221">
        <f>'Hoja de parametros'!D183</f>
        <v>0</v>
      </c>
      <c r="C120" s="234">
        <f>'Hoja de parametros'!E183</f>
        <v>0</v>
      </c>
      <c r="D120" s="234">
        <f>'Hoja de parametros'!F183</f>
        <v>0</v>
      </c>
    </row>
    <row r="121" spans="1:4" x14ac:dyDescent="0.3">
      <c r="A121" s="234">
        <f>'Hoja de parametros'!C184</f>
        <v>0</v>
      </c>
      <c r="B121" s="221">
        <f>'Hoja de parametros'!D184</f>
        <v>0</v>
      </c>
      <c r="C121" s="234">
        <f>'Hoja de parametros'!E184</f>
        <v>0</v>
      </c>
      <c r="D121" s="234">
        <f>'Hoja de parametros'!F184</f>
        <v>0</v>
      </c>
    </row>
    <row r="122" spans="1:4" x14ac:dyDescent="0.3">
      <c r="A122" s="234">
        <f>'Hoja de parametros'!C185</f>
        <v>0</v>
      </c>
      <c r="B122" s="221">
        <f>'Hoja de parametros'!D185</f>
        <v>0</v>
      </c>
      <c r="C122" s="234">
        <f>'Hoja de parametros'!E185</f>
        <v>0</v>
      </c>
      <c r="D122" s="234">
        <f>'Hoja de parametros'!F185</f>
        <v>0</v>
      </c>
    </row>
    <row r="123" spans="1:4" x14ac:dyDescent="0.3">
      <c r="A123" s="234">
        <f>'Hoja de parametros'!C186</f>
        <v>0</v>
      </c>
      <c r="B123" s="221">
        <f>'Hoja de parametros'!D186</f>
        <v>0</v>
      </c>
      <c r="C123" s="234">
        <f>'Hoja de parametros'!E186</f>
        <v>0</v>
      </c>
      <c r="D123" s="234">
        <f>'Hoja de parametros'!F186</f>
        <v>0</v>
      </c>
    </row>
    <row r="124" spans="1:4" x14ac:dyDescent="0.3">
      <c r="A124" s="234">
        <f>'Hoja de parametros'!C187</f>
        <v>0</v>
      </c>
      <c r="B124" s="221">
        <f>'Hoja de parametros'!D187</f>
        <v>0</v>
      </c>
      <c r="C124" s="234">
        <f>'Hoja de parametros'!E187</f>
        <v>0</v>
      </c>
      <c r="D124" s="234">
        <f>'Hoja de parametros'!F187</f>
        <v>0</v>
      </c>
    </row>
    <row r="125" spans="1:4" x14ac:dyDescent="0.3">
      <c r="A125" s="234">
        <f>'Hoja de parametros'!C188</f>
        <v>0</v>
      </c>
      <c r="B125" s="221">
        <f>'Hoja de parametros'!D188</f>
        <v>0</v>
      </c>
      <c r="C125" s="234">
        <f>'Hoja de parametros'!E188</f>
        <v>0</v>
      </c>
      <c r="D125" s="234">
        <f>'Hoja de parametros'!F188</f>
        <v>0</v>
      </c>
    </row>
    <row r="126" spans="1:4" x14ac:dyDescent="0.3">
      <c r="A126" s="234">
        <f>'Hoja de parametros'!C189</f>
        <v>0</v>
      </c>
      <c r="B126" s="221">
        <f>'Hoja de parametros'!D189</f>
        <v>0</v>
      </c>
      <c r="C126" s="234">
        <f>'Hoja de parametros'!E189</f>
        <v>0</v>
      </c>
      <c r="D126" s="234">
        <f>'Hoja de parametros'!F189</f>
        <v>0</v>
      </c>
    </row>
    <row r="127" spans="1:4" x14ac:dyDescent="0.3">
      <c r="A127" s="234">
        <f>'Hoja de parametros'!C190</f>
        <v>0</v>
      </c>
      <c r="B127" s="221">
        <f>'Hoja de parametros'!D190</f>
        <v>0</v>
      </c>
      <c r="C127" s="234">
        <f>'Hoja de parametros'!E190</f>
        <v>0</v>
      </c>
      <c r="D127" s="234">
        <f>'Hoja de parametros'!F190</f>
        <v>0</v>
      </c>
    </row>
    <row r="128" spans="1:4" x14ac:dyDescent="0.3">
      <c r="A128" s="234">
        <f>'Hoja de parametros'!C191</f>
        <v>0</v>
      </c>
      <c r="B128" s="221">
        <f>'Hoja de parametros'!D191</f>
        <v>0</v>
      </c>
      <c r="C128" s="234">
        <f>'Hoja de parametros'!E191</f>
        <v>0</v>
      </c>
      <c r="D128" s="234">
        <f>'Hoja de parametros'!F191</f>
        <v>0</v>
      </c>
    </row>
    <row r="129" spans="1:4" x14ac:dyDescent="0.3">
      <c r="A129" s="234">
        <f>'Hoja de parametros'!C192</f>
        <v>0</v>
      </c>
      <c r="B129" s="221">
        <f>'Hoja de parametros'!D192</f>
        <v>0</v>
      </c>
      <c r="C129" s="234">
        <f>'Hoja de parametros'!E192</f>
        <v>0</v>
      </c>
      <c r="D129" s="234">
        <f>'Hoja de parametros'!F192</f>
        <v>0</v>
      </c>
    </row>
    <row r="130" spans="1:4" x14ac:dyDescent="0.3">
      <c r="A130" s="234">
        <f>'Hoja de parametros'!C193</f>
        <v>0</v>
      </c>
      <c r="B130" s="221">
        <f>'Hoja de parametros'!D193</f>
        <v>0</v>
      </c>
      <c r="C130" s="234">
        <f>'Hoja de parametros'!E193</f>
        <v>0</v>
      </c>
      <c r="D130" s="234">
        <f>'Hoja de parametros'!F193</f>
        <v>0</v>
      </c>
    </row>
    <row r="131" spans="1:4" x14ac:dyDescent="0.3">
      <c r="A131" s="234">
        <f>'Hoja de parametros'!C194</f>
        <v>0</v>
      </c>
      <c r="B131" s="221">
        <f>'Hoja de parametros'!D194</f>
        <v>0</v>
      </c>
      <c r="C131" s="234">
        <f>'Hoja de parametros'!E194</f>
        <v>0</v>
      </c>
      <c r="D131" s="234">
        <f>'Hoja de parametros'!F194</f>
        <v>0</v>
      </c>
    </row>
    <row r="132" spans="1:4" x14ac:dyDescent="0.3">
      <c r="A132" s="234">
        <f>'Hoja de parametros'!C195</f>
        <v>0</v>
      </c>
      <c r="B132" s="221">
        <f>'Hoja de parametros'!D195</f>
        <v>0</v>
      </c>
      <c r="C132" s="234">
        <f>'Hoja de parametros'!E195</f>
        <v>0</v>
      </c>
      <c r="D132" s="234">
        <f>'Hoja de parametros'!F195</f>
        <v>0</v>
      </c>
    </row>
    <row r="133" spans="1:4" x14ac:dyDescent="0.3">
      <c r="A133" s="234">
        <f>'Hoja de parametros'!C196</f>
        <v>0</v>
      </c>
      <c r="B133" s="221">
        <f>'Hoja de parametros'!D196</f>
        <v>0</v>
      </c>
      <c r="C133" s="234">
        <f>'Hoja de parametros'!E196</f>
        <v>0</v>
      </c>
      <c r="D133" s="234">
        <f>'Hoja de parametros'!F196</f>
        <v>0</v>
      </c>
    </row>
    <row r="134" spans="1:4" x14ac:dyDescent="0.3">
      <c r="A134" s="234">
        <f>'Hoja de parametros'!C197</f>
        <v>0</v>
      </c>
      <c r="B134" s="221">
        <f>'Hoja de parametros'!D197</f>
        <v>0</v>
      </c>
      <c r="C134" s="234">
        <f>'Hoja de parametros'!E197</f>
        <v>0</v>
      </c>
      <c r="D134" s="234">
        <f>'Hoja de parametros'!F197</f>
        <v>0</v>
      </c>
    </row>
    <row r="135" spans="1:4" x14ac:dyDescent="0.3">
      <c r="A135" s="234">
        <f>'Hoja de parametros'!C198</f>
        <v>0</v>
      </c>
      <c r="B135" s="221">
        <f>'Hoja de parametros'!D198</f>
        <v>0</v>
      </c>
      <c r="C135" s="234">
        <f>'Hoja de parametros'!E198</f>
        <v>0</v>
      </c>
      <c r="D135" s="234">
        <f>'Hoja de parametros'!F198</f>
        <v>0</v>
      </c>
    </row>
    <row r="136" spans="1:4" x14ac:dyDescent="0.3">
      <c r="A136" s="234">
        <f>'Hoja de parametros'!C199</f>
        <v>0</v>
      </c>
      <c r="B136" s="221">
        <f>'Hoja de parametros'!D199</f>
        <v>0</v>
      </c>
      <c r="C136" s="234">
        <f>'Hoja de parametros'!E199</f>
        <v>0</v>
      </c>
      <c r="D136" s="234">
        <f>'Hoja de parametros'!F199</f>
        <v>0</v>
      </c>
    </row>
    <row r="137" spans="1:4" x14ac:dyDescent="0.3">
      <c r="A137" s="234">
        <f>'Hoja de parametros'!C200</f>
        <v>0</v>
      </c>
      <c r="B137" s="221">
        <f>'Hoja de parametros'!D200</f>
        <v>0</v>
      </c>
      <c r="C137" s="234">
        <f>'Hoja de parametros'!E200</f>
        <v>0</v>
      </c>
      <c r="D137" s="234">
        <f>'Hoja de parametros'!F200</f>
        <v>0</v>
      </c>
    </row>
    <row r="138" spans="1:4" x14ac:dyDescent="0.3">
      <c r="A138" s="234">
        <f>'Hoja de parametros'!C201</f>
        <v>0</v>
      </c>
      <c r="B138" s="221">
        <f>'Hoja de parametros'!D201</f>
        <v>0</v>
      </c>
      <c r="C138" s="234">
        <f>'Hoja de parametros'!E201</f>
        <v>0</v>
      </c>
      <c r="D138" s="234">
        <f>'Hoja de parametros'!F201</f>
        <v>0</v>
      </c>
    </row>
    <row r="139" spans="1:4" x14ac:dyDescent="0.3">
      <c r="A139" s="234">
        <f>'Hoja de parametros'!C202</f>
        <v>0</v>
      </c>
      <c r="B139" s="221">
        <f>'Hoja de parametros'!D202</f>
        <v>0</v>
      </c>
      <c r="C139" s="234">
        <f>'Hoja de parametros'!E202</f>
        <v>0</v>
      </c>
      <c r="D139" s="234">
        <f>'Hoja de parametros'!F202</f>
        <v>0</v>
      </c>
    </row>
    <row r="140" spans="1:4" x14ac:dyDescent="0.3">
      <c r="A140" s="234">
        <f>'Hoja de parametros'!C203</f>
        <v>0</v>
      </c>
      <c r="B140" s="221">
        <f>'Hoja de parametros'!D203</f>
        <v>0</v>
      </c>
      <c r="C140" s="234">
        <f>'Hoja de parametros'!E203</f>
        <v>0</v>
      </c>
      <c r="D140" s="234">
        <f>'Hoja de parametros'!F203</f>
        <v>0</v>
      </c>
    </row>
    <row r="141" spans="1:4" x14ac:dyDescent="0.3">
      <c r="A141" s="234">
        <f>'Hoja de parametros'!C204</f>
        <v>0</v>
      </c>
      <c r="B141" s="221">
        <f>'Hoja de parametros'!D204</f>
        <v>0</v>
      </c>
      <c r="C141" s="234">
        <f>'Hoja de parametros'!E204</f>
        <v>0</v>
      </c>
      <c r="D141" s="234">
        <f>'Hoja de parametros'!F204</f>
        <v>0</v>
      </c>
    </row>
    <row r="142" spans="1:4" x14ac:dyDescent="0.3">
      <c r="A142" s="234">
        <f>'Hoja de parametros'!C205</f>
        <v>0</v>
      </c>
      <c r="B142" s="221">
        <f>'Hoja de parametros'!D205</f>
        <v>0</v>
      </c>
      <c r="C142" s="234">
        <f>'Hoja de parametros'!E205</f>
        <v>0</v>
      </c>
      <c r="D142" s="234">
        <f>'Hoja de parametros'!F205</f>
        <v>0</v>
      </c>
    </row>
    <row r="143" spans="1:4" x14ac:dyDescent="0.3">
      <c r="A143" s="234">
        <f>'Hoja de parametros'!C206</f>
        <v>0</v>
      </c>
      <c r="B143" s="221">
        <f>'Hoja de parametros'!D206</f>
        <v>0</v>
      </c>
      <c r="C143" s="234">
        <f>'Hoja de parametros'!E206</f>
        <v>0</v>
      </c>
      <c r="D143" s="234">
        <f>'Hoja de parametros'!F206</f>
        <v>0</v>
      </c>
    </row>
    <row r="144" spans="1:4" x14ac:dyDescent="0.3">
      <c r="A144" s="234">
        <f>'Hoja de parametros'!C207</f>
        <v>0</v>
      </c>
      <c r="B144" s="221">
        <f>'Hoja de parametros'!D207</f>
        <v>0</v>
      </c>
      <c r="C144" s="234">
        <f>'Hoja de parametros'!E207</f>
        <v>0</v>
      </c>
      <c r="D144" s="234">
        <f>'Hoja de parametros'!F207</f>
        <v>0</v>
      </c>
    </row>
    <row r="145" spans="1:4" x14ac:dyDescent="0.3">
      <c r="A145" s="234">
        <f>'Hoja de parametros'!C208</f>
        <v>0</v>
      </c>
      <c r="B145" s="221">
        <f>'Hoja de parametros'!D208</f>
        <v>0</v>
      </c>
      <c r="C145" s="234">
        <f>'Hoja de parametros'!E208</f>
        <v>0</v>
      </c>
      <c r="D145" s="234">
        <f>'Hoja de parametros'!F208</f>
        <v>0</v>
      </c>
    </row>
    <row r="146" spans="1:4" x14ac:dyDescent="0.3">
      <c r="A146" s="234">
        <f>'Hoja de parametros'!C209</f>
        <v>0</v>
      </c>
      <c r="B146" s="221">
        <f>'Hoja de parametros'!D209</f>
        <v>0</v>
      </c>
      <c r="C146" s="234">
        <f>'Hoja de parametros'!E209</f>
        <v>0</v>
      </c>
      <c r="D146" s="234">
        <f>'Hoja de parametros'!F209</f>
        <v>0</v>
      </c>
    </row>
    <row r="147" spans="1:4" x14ac:dyDescent="0.3">
      <c r="A147" s="234">
        <f>'Hoja de parametros'!C210</f>
        <v>0</v>
      </c>
      <c r="B147" s="221">
        <f>'Hoja de parametros'!D210</f>
        <v>0</v>
      </c>
      <c r="C147" s="234">
        <f>'Hoja de parametros'!E210</f>
        <v>0</v>
      </c>
      <c r="D147" s="234">
        <f>'Hoja de parametros'!F210</f>
        <v>0</v>
      </c>
    </row>
    <row r="148" spans="1:4" x14ac:dyDescent="0.3">
      <c r="A148" s="234">
        <f>'Hoja de parametros'!C211</f>
        <v>0</v>
      </c>
      <c r="B148" s="221">
        <f>'Hoja de parametros'!D211</f>
        <v>0</v>
      </c>
      <c r="C148" s="234">
        <f>'Hoja de parametros'!E211</f>
        <v>0</v>
      </c>
      <c r="D148" s="234">
        <f>'Hoja de parametros'!F211</f>
        <v>0</v>
      </c>
    </row>
    <row r="149" spans="1:4" x14ac:dyDescent="0.3">
      <c r="A149" s="234">
        <f>'Hoja de parametros'!C212</f>
        <v>0</v>
      </c>
      <c r="B149" s="221">
        <f>'Hoja de parametros'!D212</f>
        <v>0</v>
      </c>
      <c r="C149" s="234">
        <f>'Hoja de parametros'!E212</f>
        <v>0</v>
      </c>
      <c r="D149" s="234">
        <f>'Hoja de parametros'!F212</f>
        <v>0</v>
      </c>
    </row>
    <row r="150" spans="1:4" x14ac:dyDescent="0.3">
      <c r="A150" s="234">
        <f>'Hoja de parametros'!C213</f>
        <v>0</v>
      </c>
      <c r="B150" s="221">
        <f>'Hoja de parametros'!D213</f>
        <v>0</v>
      </c>
      <c r="C150" s="234">
        <f>'Hoja de parametros'!E213</f>
        <v>0</v>
      </c>
      <c r="D150" s="234">
        <f>'Hoja de parametros'!F213</f>
        <v>0</v>
      </c>
    </row>
    <row r="151" spans="1:4" x14ac:dyDescent="0.3">
      <c r="A151" s="234">
        <f>'Hoja de parametros'!C214</f>
        <v>0</v>
      </c>
      <c r="B151" s="221">
        <f>'Hoja de parametros'!D214</f>
        <v>0</v>
      </c>
      <c r="C151" s="234">
        <f>'Hoja de parametros'!E214</f>
        <v>0</v>
      </c>
      <c r="D151" s="234">
        <f>'Hoja de parametros'!F214</f>
        <v>0</v>
      </c>
    </row>
    <row r="152" spans="1:4" x14ac:dyDescent="0.3">
      <c r="A152" s="234">
        <f>'Hoja de parametros'!C215</f>
        <v>0</v>
      </c>
      <c r="B152" s="221">
        <f>'Hoja de parametros'!D215</f>
        <v>0</v>
      </c>
      <c r="C152" s="234">
        <f>'Hoja de parametros'!E215</f>
        <v>0</v>
      </c>
      <c r="D152" s="234">
        <f>'Hoja de parametros'!F215</f>
        <v>0</v>
      </c>
    </row>
    <row r="153" spans="1:4" x14ac:dyDescent="0.3">
      <c r="A153" s="234">
        <f>'Hoja de parametros'!C216</f>
        <v>0</v>
      </c>
      <c r="B153" s="221">
        <f>'Hoja de parametros'!D216</f>
        <v>0</v>
      </c>
      <c r="C153" s="234">
        <f>'Hoja de parametros'!E216</f>
        <v>0</v>
      </c>
      <c r="D153" s="234">
        <f>'Hoja de parametros'!F216</f>
        <v>0</v>
      </c>
    </row>
    <row r="154" spans="1:4" x14ac:dyDescent="0.3">
      <c r="A154" s="234">
        <f>'Hoja de parametros'!C217</f>
        <v>0</v>
      </c>
      <c r="B154" s="221">
        <f>'Hoja de parametros'!D217</f>
        <v>0</v>
      </c>
      <c r="C154" s="234">
        <f>'Hoja de parametros'!E217</f>
        <v>0</v>
      </c>
      <c r="D154" s="234">
        <f>'Hoja de parametros'!F217</f>
        <v>0</v>
      </c>
    </row>
    <row r="155" spans="1:4" x14ac:dyDescent="0.3">
      <c r="A155" s="234">
        <f>'Hoja de parametros'!C218</f>
        <v>0</v>
      </c>
      <c r="B155" s="221">
        <f>'Hoja de parametros'!D218</f>
        <v>0</v>
      </c>
      <c r="C155" s="234">
        <f>'Hoja de parametros'!E218</f>
        <v>0</v>
      </c>
      <c r="D155" s="234">
        <f>'Hoja de parametros'!F218</f>
        <v>0</v>
      </c>
    </row>
    <row r="156" spans="1:4" x14ac:dyDescent="0.3">
      <c r="A156" s="234">
        <f>'Hoja de parametros'!C219</f>
        <v>0</v>
      </c>
      <c r="B156" s="221">
        <f>'Hoja de parametros'!D219</f>
        <v>0</v>
      </c>
      <c r="C156" s="234">
        <f>'Hoja de parametros'!E219</f>
        <v>0</v>
      </c>
      <c r="D156" s="234">
        <f>'Hoja de parametros'!F219</f>
        <v>0</v>
      </c>
    </row>
    <row r="157" spans="1:4" x14ac:dyDescent="0.3">
      <c r="A157" s="234">
        <f>'Hoja de parametros'!C220</f>
        <v>0</v>
      </c>
      <c r="B157" s="221">
        <f>'Hoja de parametros'!D220</f>
        <v>0</v>
      </c>
      <c r="C157" s="234">
        <f>'Hoja de parametros'!E220</f>
        <v>0</v>
      </c>
      <c r="D157" s="234">
        <f>'Hoja de parametros'!F220</f>
        <v>0</v>
      </c>
    </row>
    <row r="158" spans="1:4" x14ac:dyDescent="0.3">
      <c r="A158" s="234">
        <f>'Hoja de parametros'!C221</f>
        <v>0</v>
      </c>
      <c r="B158" s="221">
        <f>'Hoja de parametros'!D221</f>
        <v>0</v>
      </c>
      <c r="C158" s="234">
        <f>'Hoja de parametros'!E221</f>
        <v>0</v>
      </c>
      <c r="D158" s="234">
        <f>'Hoja de parametros'!F221</f>
        <v>0</v>
      </c>
    </row>
    <row r="159" spans="1:4" x14ac:dyDescent="0.3">
      <c r="A159" s="234">
        <f>'Hoja de parametros'!C222</f>
        <v>0</v>
      </c>
      <c r="B159" s="221">
        <f>'Hoja de parametros'!D222</f>
        <v>0</v>
      </c>
      <c r="C159" s="234">
        <f>'Hoja de parametros'!E222</f>
        <v>0</v>
      </c>
      <c r="D159" s="234">
        <f>'Hoja de parametros'!F222</f>
        <v>0</v>
      </c>
    </row>
    <row r="160" spans="1:4" x14ac:dyDescent="0.3">
      <c r="A160" s="234">
        <f>'Hoja de parametros'!C223</f>
        <v>0</v>
      </c>
      <c r="B160" s="221">
        <f>'Hoja de parametros'!D223</f>
        <v>0</v>
      </c>
      <c r="C160" s="234">
        <f>'Hoja de parametros'!E223</f>
        <v>0</v>
      </c>
      <c r="D160" s="234">
        <f>'Hoja de parametros'!F223</f>
        <v>0</v>
      </c>
    </row>
    <row r="161" spans="1:4" x14ac:dyDescent="0.3">
      <c r="A161" s="234">
        <f>'Hoja de parametros'!C224</f>
        <v>0</v>
      </c>
      <c r="B161" s="221">
        <f>'Hoja de parametros'!D224</f>
        <v>0</v>
      </c>
      <c r="C161" s="234">
        <f>'Hoja de parametros'!E224</f>
        <v>0</v>
      </c>
      <c r="D161" s="234">
        <f>'Hoja de parametros'!F224</f>
        <v>0</v>
      </c>
    </row>
    <row r="162" spans="1:4" x14ac:dyDescent="0.3">
      <c r="A162" s="234">
        <f>'Hoja de parametros'!C225</f>
        <v>0</v>
      </c>
      <c r="B162" s="221">
        <f>'Hoja de parametros'!D225</f>
        <v>0</v>
      </c>
      <c r="C162" s="234">
        <f>'Hoja de parametros'!E225</f>
        <v>0</v>
      </c>
      <c r="D162" s="234">
        <f>'Hoja de parametros'!F225</f>
        <v>0</v>
      </c>
    </row>
    <row r="163" spans="1:4" x14ac:dyDescent="0.3">
      <c r="A163" s="234">
        <f>'Hoja de parametros'!C226</f>
        <v>0</v>
      </c>
      <c r="B163" s="221">
        <f>'Hoja de parametros'!D226</f>
        <v>0</v>
      </c>
      <c r="C163" s="234">
        <f>'Hoja de parametros'!E226</f>
        <v>0</v>
      </c>
      <c r="D163" s="234">
        <f>'Hoja de parametros'!F226</f>
        <v>0</v>
      </c>
    </row>
    <row r="164" spans="1:4" x14ac:dyDescent="0.3">
      <c r="A164" s="234">
        <f>'Hoja de parametros'!C227</f>
        <v>0</v>
      </c>
      <c r="B164" s="221">
        <f>'Hoja de parametros'!D227</f>
        <v>0</v>
      </c>
      <c r="C164" s="234">
        <f>'Hoja de parametros'!E227</f>
        <v>0</v>
      </c>
      <c r="D164" s="234">
        <f>'Hoja de parametros'!F227</f>
        <v>0</v>
      </c>
    </row>
    <row r="165" spans="1:4" x14ac:dyDescent="0.3">
      <c r="A165" s="234">
        <f>'Hoja de parametros'!C228</f>
        <v>0</v>
      </c>
      <c r="B165" s="221">
        <f>'Hoja de parametros'!D228</f>
        <v>0</v>
      </c>
      <c r="C165" s="234">
        <f>'Hoja de parametros'!E228</f>
        <v>0</v>
      </c>
      <c r="D165" s="234">
        <f>'Hoja de parametros'!F228</f>
        <v>0</v>
      </c>
    </row>
    <row r="166" spans="1:4" x14ac:dyDescent="0.3">
      <c r="A166" s="234">
        <f>'Hoja de parametros'!C229</f>
        <v>0</v>
      </c>
      <c r="B166" s="221">
        <f>'Hoja de parametros'!D229</f>
        <v>0</v>
      </c>
      <c r="C166" s="234">
        <f>'Hoja de parametros'!E229</f>
        <v>0</v>
      </c>
      <c r="D166" s="234">
        <f>'Hoja de parametros'!F229</f>
        <v>0</v>
      </c>
    </row>
    <row r="167" spans="1:4" x14ac:dyDescent="0.3">
      <c r="A167" s="234">
        <f>'Hoja de parametros'!C230</f>
        <v>0</v>
      </c>
      <c r="B167" s="221">
        <f>'Hoja de parametros'!D230</f>
        <v>0</v>
      </c>
      <c r="C167" s="234">
        <f>'Hoja de parametros'!E230</f>
        <v>0</v>
      </c>
      <c r="D167" s="234">
        <f>'Hoja de parametros'!F230</f>
        <v>0</v>
      </c>
    </row>
    <row r="168" spans="1:4" x14ac:dyDescent="0.3">
      <c r="A168" s="234">
        <f>'Hoja de parametros'!C231</f>
        <v>0</v>
      </c>
      <c r="B168" s="221">
        <f>'Hoja de parametros'!D231</f>
        <v>0</v>
      </c>
      <c r="C168" s="234">
        <f>'Hoja de parametros'!E231</f>
        <v>0</v>
      </c>
      <c r="D168" s="234">
        <f>'Hoja de parametros'!F231</f>
        <v>0</v>
      </c>
    </row>
    <row r="169" spans="1:4" x14ac:dyDescent="0.3">
      <c r="A169" s="234">
        <f>'Hoja de parametros'!C232</f>
        <v>0</v>
      </c>
      <c r="B169" s="221">
        <f>'Hoja de parametros'!D232</f>
        <v>0</v>
      </c>
      <c r="C169" s="234">
        <f>'Hoja de parametros'!E232</f>
        <v>0</v>
      </c>
      <c r="D169" s="234">
        <f>'Hoja de parametros'!F232</f>
        <v>0</v>
      </c>
    </row>
    <row r="170" spans="1:4" x14ac:dyDescent="0.3">
      <c r="A170" s="234">
        <f>'Hoja de parametros'!C233</f>
        <v>0</v>
      </c>
      <c r="B170" s="221">
        <f>'Hoja de parametros'!D233</f>
        <v>0</v>
      </c>
      <c r="C170" s="234">
        <f>'Hoja de parametros'!E233</f>
        <v>0</v>
      </c>
      <c r="D170" s="234">
        <f>'Hoja de parametros'!F233</f>
        <v>0</v>
      </c>
    </row>
    <row r="171" spans="1:4" x14ac:dyDescent="0.3">
      <c r="A171" s="234">
        <f>'Hoja de parametros'!C234</f>
        <v>0</v>
      </c>
      <c r="B171" s="221">
        <f>'Hoja de parametros'!D234</f>
        <v>0</v>
      </c>
      <c r="C171" s="234">
        <f>'Hoja de parametros'!E234</f>
        <v>0</v>
      </c>
      <c r="D171" s="234">
        <f>'Hoja de parametros'!F234</f>
        <v>0</v>
      </c>
    </row>
    <row r="172" spans="1:4" x14ac:dyDescent="0.3">
      <c r="A172" s="234">
        <f>'Hoja de parametros'!C235</f>
        <v>0</v>
      </c>
      <c r="B172" s="221">
        <f>'Hoja de parametros'!D235</f>
        <v>0</v>
      </c>
      <c r="C172" s="234">
        <f>'Hoja de parametros'!E235</f>
        <v>0</v>
      </c>
      <c r="D172" s="234">
        <f>'Hoja de parametros'!F235</f>
        <v>0</v>
      </c>
    </row>
    <row r="173" spans="1:4" x14ac:dyDescent="0.3">
      <c r="A173" s="234">
        <f>'Hoja de parametros'!C236</f>
        <v>0</v>
      </c>
      <c r="B173" s="221">
        <f>'Hoja de parametros'!D236</f>
        <v>0</v>
      </c>
      <c r="C173" s="234">
        <f>'Hoja de parametros'!E236</f>
        <v>0</v>
      </c>
      <c r="D173" s="234">
        <f>'Hoja de parametros'!F236</f>
        <v>0</v>
      </c>
    </row>
    <row r="174" spans="1:4" x14ac:dyDescent="0.3">
      <c r="A174" s="234">
        <f>'Hoja de parametros'!C237</f>
        <v>0</v>
      </c>
      <c r="B174" s="221">
        <f>'Hoja de parametros'!D237</f>
        <v>0</v>
      </c>
      <c r="C174" s="234">
        <f>'Hoja de parametros'!E237</f>
        <v>0</v>
      </c>
      <c r="D174" s="234">
        <f>'Hoja de parametros'!F237</f>
        <v>0</v>
      </c>
    </row>
    <row r="175" spans="1:4" x14ac:dyDescent="0.3">
      <c r="A175" s="234">
        <f>'Hoja de parametros'!C238</f>
        <v>0</v>
      </c>
      <c r="B175" s="221">
        <f>'Hoja de parametros'!D238</f>
        <v>0</v>
      </c>
      <c r="C175" s="234">
        <f>'Hoja de parametros'!E238</f>
        <v>0</v>
      </c>
      <c r="D175" s="234">
        <f>'Hoja de parametros'!F238</f>
        <v>0</v>
      </c>
    </row>
    <row r="176" spans="1:4" x14ac:dyDescent="0.3">
      <c r="A176" s="234">
        <f>'Hoja de parametros'!C239</f>
        <v>0</v>
      </c>
      <c r="B176" s="221">
        <f>'Hoja de parametros'!D239</f>
        <v>0</v>
      </c>
      <c r="C176" s="234">
        <f>'Hoja de parametros'!E239</f>
        <v>0</v>
      </c>
      <c r="D176" s="234">
        <f>'Hoja de parametros'!F239</f>
        <v>0</v>
      </c>
    </row>
    <row r="177" spans="1:4" x14ac:dyDescent="0.3">
      <c r="A177" s="234">
        <f>'Hoja de parametros'!C240</f>
        <v>0</v>
      </c>
      <c r="B177" s="221">
        <f>'Hoja de parametros'!D240</f>
        <v>0</v>
      </c>
      <c r="C177" s="234">
        <f>'Hoja de parametros'!E240</f>
        <v>0</v>
      </c>
      <c r="D177" s="234">
        <f>'Hoja de parametros'!F240</f>
        <v>0</v>
      </c>
    </row>
    <row r="178" spans="1:4" x14ac:dyDescent="0.3">
      <c r="A178" s="234">
        <f>'Hoja de parametros'!C241</f>
        <v>0</v>
      </c>
      <c r="B178" s="221">
        <f>'Hoja de parametros'!D241</f>
        <v>0</v>
      </c>
      <c r="C178" s="234">
        <f>'Hoja de parametros'!E241</f>
        <v>0</v>
      </c>
      <c r="D178" s="234">
        <f>'Hoja de parametros'!F241</f>
        <v>0</v>
      </c>
    </row>
    <row r="179" spans="1:4" x14ac:dyDescent="0.3">
      <c r="A179" s="234">
        <f>'Hoja de parametros'!C242</f>
        <v>0</v>
      </c>
      <c r="B179" s="221">
        <f>'Hoja de parametros'!D242</f>
        <v>0</v>
      </c>
      <c r="C179" s="234">
        <f>'Hoja de parametros'!E242</f>
        <v>0</v>
      </c>
      <c r="D179" s="234">
        <f>'Hoja de parametros'!F242</f>
        <v>0</v>
      </c>
    </row>
    <row r="180" spans="1:4" x14ac:dyDescent="0.3">
      <c r="A180" s="234">
        <f>'Hoja de parametros'!C243</f>
        <v>0</v>
      </c>
      <c r="B180" s="221">
        <f>'Hoja de parametros'!D243</f>
        <v>0</v>
      </c>
      <c r="C180" s="234">
        <f>'Hoja de parametros'!E243</f>
        <v>0</v>
      </c>
      <c r="D180" s="234">
        <f>'Hoja de parametros'!F243</f>
        <v>0</v>
      </c>
    </row>
    <row r="181" spans="1:4" x14ac:dyDescent="0.3">
      <c r="A181" s="234">
        <f>'Hoja de parametros'!C244</f>
        <v>0</v>
      </c>
      <c r="B181" s="221">
        <f>'Hoja de parametros'!D244</f>
        <v>0</v>
      </c>
      <c r="C181" s="234">
        <f>'Hoja de parametros'!E244</f>
        <v>0</v>
      </c>
      <c r="D181" s="234">
        <f>'Hoja de parametros'!F244</f>
        <v>0</v>
      </c>
    </row>
    <row r="182" spans="1:4" x14ac:dyDescent="0.3">
      <c r="A182" s="234">
        <f>'Hoja de parametros'!C245</f>
        <v>0</v>
      </c>
      <c r="B182" s="221">
        <f>'Hoja de parametros'!D245</f>
        <v>0</v>
      </c>
      <c r="C182" s="234">
        <f>'Hoja de parametros'!E245</f>
        <v>0</v>
      </c>
      <c r="D182" s="234">
        <f>'Hoja de parametros'!F245</f>
        <v>0</v>
      </c>
    </row>
    <row r="183" spans="1:4" x14ac:dyDescent="0.3">
      <c r="A183" s="234">
        <f>'Hoja de parametros'!C246</f>
        <v>0</v>
      </c>
      <c r="B183" s="221">
        <f>'Hoja de parametros'!D246</f>
        <v>0</v>
      </c>
      <c r="C183" s="234">
        <f>'Hoja de parametros'!E246</f>
        <v>0</v>
      </c>
      <c r="D183" s="234">
        <f>'Hoja de parametros'!F246</f>
        <v>0</v>
      </c>
    </row>
    <row r="184" spans="1:4" x14ac:dyDescent="0.3">
      <c r="A184" s="234">
        <f>'Hoja de parametros'!C247</f>
        <v>0</v>
      </c>
      <c r="B184" s="221">
        <f>'Hoja de parametros'!D247</f>
        <v>0</v>
      </c>
      <c r="C184" s="234">
        <f>'Hoja de parametros'!E247</f>
        <v>0</v>
      </c>
      <c r="D184" s="234">
        <f>'Hoja de parametros'!F247</f>
        <v>0</v>
      </c>
    </row>
    <row r="185" spans="1:4" x14ac:dyDescent="0.3">
      <c r="A185" s="234">
        <f>'Hoja de parametros'!C248</f>
        <v>0</v>
      </c>
      <c r="B185" s="221">
        <f>'Hoja de parametros'!D248</f>
        <v>0</v>
      </c>
      <c r="C185" s="234">
        <f>'Hoja de parametros'!E248</f>
        <v>0</v>
      </c>
      <c r="D185" s="234">
        <f>'Hoja de parametros'!F248</f>
        <v>0</v>
      </c>
    </row>
    <row r="186" spans="1:4" x14ac:dyDescent="0.3">
      <c r="A186" s="234">
        <f>'Hoja de parametros'!C249</f>
        <v>0</v>
      </c>
      <c r="B186" s="221">
        <f>'Hoja de parametros'!D249</f>
        <v>0</v>
      </c>
      <c r="C186" s="234">
        <f>'Hoja de parametros'!E249</f>
        <v>0</v>
      </c>
      <c r="D186" s="234">
        <f>'Hoja de parametros'!F249</f>
        <v>0</v>
      </c>
    </row>
    <row r="187" spans="1:4" x14ac:dyDescent="0.3">
      <c r="A187" s="234">
        <f>'Hoja de parametros'!C250</f>
        <v>0</v>
      </c>
      <c r="B187" s="221">
        <f>'Hoja de parametros'!D250</f>
        <v>0</v>
      </c>
      <c r="C187" s="234">
        <f>'Hoja de parametros'!E250</f>
        <v>0</v>
      </c>
      <c r="D187" s="234">
        <f>'Hoja de parametros'!F250</f>
        <v>0</v>
      </c>
    </row>
    <row r="188" spans="1:4" x14ac:dyDescent="0.3">
      <c r="A188" s="234">
        <f>'Hoja de parametros'!C251</f>
        <v>0</v>
      </c>
      <c r="B188" s="221">
        <f>'Hoja de parametros'!D251</f>
        <v>0</v>
      </c>
      <c r="C188" s="234">
        <f>'Hoja de parametros'!E251</f>
        <v>0</v>
      </c>
      <c r="D188" s="234">
        <f>'Hoja de parametros'!F251</f>
        <v>0</v>
      </c>
    </row>
    <row r="189" spans="1:4" x14ac:dyDescent="0.3">
      <c r="A189" s="234">
        <f>'Hoja de parametros'!C252</f>
        <v>0</v>
      </c>
      <c r="B189" s="221">
        <f>'Hoja de parametros'!D252</f>
        <v>0</v>
      </c>
      <c r="C189" s="234">
        <f>'Hoja de parametros'!E252</f>
        <v>0</v>
      </c>
      <c r="D189" s="234">
        <f>'Hoja de parametros'!F252</f>
        <v>0</v>
      </c>
    </row>
    <row r="190" spans="1:4" x14ac:dyDescent="0.3">
      <c r="A190" s="234">
        <f>'Hoja de parametros'!C253</f>
        <v>0</v>
      </c>
      <c r="B190" s="221">
        <f>'Hoja de parametros'!D253</f>
        <v>0</v>
      </c>
      <c r="C190" s="234">
        <f>'Hoja de parametros'!E253</f>
        <v>0</v>
      </c>
      <c r="D190" s="234">
        <f>'Hoja de parametros'!F253</f>
        <v>0</v>
      </c>
    </row>
    <row r="191" spans="1:4" x14ac:dyDescent="0.3">
      <c r="A191" s="234">
        <f>'Hoja de parametros'!C254</f>
        <v>0</v>
      </c>
      <c r="B191" s="221">
        <f>'Hoja de parametros'!D254</f>
        <v>0</v>
      </c>
      <c r="C191" s="234">
        <f>'Hoja de parametros'!E254</f>
        <v>0</v>
      </c>
      <c r="D191" s="234">
        <f>'Hoja de parametros'!F254</f>
        <v>0</v>
      </c>
    </row>
    <row r="192" spans="1:4" x14ac:dyDescent="0.3">
      <c r="A192" s="234">
        <f>'Hoja de parametros'!C255</f>
        <v>0</v>
      </c>
      <c r="B192" s="221">
        <f>'Hoja de parametros'!D255</f>
        <v>0</v>
      </c>
      <c r="C192" s="234">
        <f>'Hoja de parametros'!E255</f>
        <v>0</v>
      </c>
      <c r="D192" s="234">
        <f>'Hoja de parametros'!F255</f>
        <v>0</v>
      </c>
    </row>
    <row r="193" spans="1:4" x14ac:dyDescent="0.3">
      <c r="A193" s="234">
        <f>'Hoja de parametros'!C256</f>
        <v>0</v>
      </c>
      <c r="B193" s="221">
        <f>'Hoja de parametros'!D256</f>
        <v>0</v>
      </c>
      <c r="C193" s="234">
        <f>'Hoja de parametros'!E256</f>
        <v>0</v>
      </c>
      <c r="D193" s="234">
        <f>'Hoja de parametros'!F256</f>
        <v>0</v>
      </c>
    </row>
    <row r="194" spans="1:4" x14ac:dyDescent="0.3">
      <c r="A194" s="234">
        <f>'Hoja de parametros'!C257</f>
        <v>0</v>
      </c>
      <c r="B194" s="221">
        <f>'Hoja de parametros'!D257</f>
        <v>0</v>
      </c>
      <c r="C194" s="234">
        <f>'Hoja de parametros'!E257</f>
        <v>0</v>
      </c>
      <c r="D194" s="234">
        <f>'Hoja de parametros'!F257</f>
        <v>0</v>
      </c>
    </row>
    <row r="195" spans="1:4" x14ac:dyDescent="0.3">
      <c r="A195" s="234">
        <f>'Hoja de parametros'!C258</f>
        <v>0</v>
      </c>
      <c r="B195" s="221">
        <f>'Hoja de parametros'!D258</f>
        <v>0</v>
      </c>
      <c r="C195" s="234">
        <f>'Hoja de parametros'!E258</f>
        <v>0</v>
      </c>
      <c r="D195" s="234">
        <f>'Hoja de parametros'!F258</f>
        <v>0</v>
      </c>
    </row>
    <row r="196" spans="1:4" x14ac:dyDescent="0.3">
      <c r="A196" s="234">
        <f>'Hoja de parametros'!C259</f>
        <v>0</v>
      </c>
      <c r="B196" s="221">
        <f>'Hoja de parametros'!D259</f>
        <v>0</v>
      </c>
      <c r="C196" s="234">
        <f>'Hoja de parametros'!E259</f>
        <v>0</v>
      </c>
      <c r="D196" s="234">
        <f>'Hoja de parametros'!F259</f>
        <v>0</v>
      </c>
    </row>
    <row r="197" spans="1:4" x14ac:dyDescent="0.3">
      <c r="A197" s="234">
        <f>'Hoja de parametros'!C260</f>
        <v>0</v>
      </c>
      <c r="B197" s="221">
        <f>'Hoja de parametros'!D260</f>
        <v>0</v>
      </c>
      <c r="C197" s="234">
        <f>'Hoja de parametros'!E260</f>
        <v>0</v>
      </c>
      <c r="D197" s="234">
        <f>'Hoja de parametros'!F260</f>
        <v>0</v>
      </c>
    </row>
    <row r="198" spans="1:4" x14ac:dyDescent="0.3">
      <c r="A198" s="234">
        <f>'Hoja de parametros'!C261</f>
        <v>0</v>
      </c>
      <c r="B198" s="221">
        <f>'Hoja de parametros'!D261</f>
        <v>0</v>
      </c>
      <c r="C198" s="234">
        <f>'Hoja de parametros'!E261</f>
        <v>0</v>
      </c>
      <c r="D198" s="234">
        <f>'Hoja de parametros'!F261</f>
        <v>0</v>
      </c>
    </row>
    <row r="199" spans="1:4" x14ac:dyDescent="0.3">
      <c r="A199" s="234">
        <f>'Hoja de parametros'!C262</f>
        <v>0</v>
      </c>
      <c r="B199" s="221">
        <f>'Hoja de parametros'!D262</f>
        <v>0</v>
      </c>
      <c r="C199" s="234">
        <f>'Hoja de parametros'!E262</f>
        <v>0</v>
      </c>
      <c r="D199" s="234">
        <f>'Hoja de parametros'!F262</f>
        <v>0</v>
      </c>
    </row>
    <row r="200" spans="1:4" x14ac:dyDescent="0.3">
      <c r="A200" s="234">
        <f>'Hoja de parametros'!C263</f>
        <v>0</v>
      </c>
      <c r="B200" s="221">
        <f>'Hoja de parametros'!D263</f>
        <v>0</v>
      </c>
      <c r="C200" s="234">
        <f>'Hoja de parametros'!E263</f>
        <v>0</v>
      </c>
      <c r="D200" s="234">
        <f>'Hoja de parametros'!F263</f>
        <v>0</v>
      </c>
    </row>
    <row r="201" spans="1:4" x14ac:dyDescent="0.3">
      <c r="A201" s="234">
        <f>'Hoja de parametros'!C264</f>
        <v>0</v>
      </c>
      <c r="B201" s="221">
        <f>'Hoja de parametros'!D264</f>
        <v>0</v>
      </c>
      <c r="C201" s="234">
        <f>'Hoja de parametros'!E264</f>
        <v>0</v>
      </c>
      <c r="D201" s="234">
        <f>'Hoja de parametros'!F264</f>
        <v>0</v>
      </c>
    </row>
    <row r="202" spans="1:4" x14ac:dyDescent="0.3">
      <c r="A202" s="234">
        <f>'Hoja de parametros'!C265</f>
        <v>0</v>
      </c>
      <c r="B202" s="221">
        <f>'Hoja de parametros'!D265</f>
        <v>0</v>
      </c>
      <c r="C202" s="234">
        <f>'Hoja de parametros'!E265</f>
        <v>0</v>
      </c>
      <c r="D202" s="234">
        <f>'Hoja de parametros'!F265</f>
        <v>0</v>
      </c>
    </row>
    <row r="203" spans="1:4" x14ac:dyDescent="0.3">
      <c r="A203" s="234">
        <f>'Hoja de parametros'!C266</f>
        <v>0</v>
      </c>
      <c r="B203" s="221">
        <f>'Hoja de parametros'!D266</f>
        <v>0</v>
      </c>
      <c r="C203" s="234">
        <f>'Hoja de parametros'!E266</f>
        <v>0</v>
      </c>
      <c r="D203" s="234">
        <f>'Hoja de parametros'!F266</f>
        <v>0</v>
      </c>
    </row>
    <row r="204" spans="1:4" x14ac:dyDescent="0.3">
      <c r="A204" s="234">
        <f>'Hoja de parametros'!C267</f>
        <v>0</v>
      </c>
      <c r="B204" s="221">
        <f>'Hoja de parametros'!D267</f>
        <v>0</v>
      </c>
      <c r="C204" s="234">
        <f>'Hoja de parametros'!E267</f>
        <v>0</v>
      </c>
      <c r="D204" s="234">
        <f>'Hoja de parametros'!F267</f>
        <v>0</v>
      </c>
    </row>
    <row r="205" spans="1:4" x14ac:dyDescent="0.3">
      <c r="A205" s="234">
        <f>'Hoja de parametros'!C268</f>
        <v>0</v>
      </c>
      <c r="B205" s="221">
        <f>'Hoja de parametros'!D268</f>
        <v>0</v>
      </c>
      <c r="C205" s="234">
        <f>'Hoja de parametros'!E268</f>
        <v>0</v>
      </c>
      <c r="D205" s="234">
        <f>'Hoja de parametros'!F268</f>
        <v>0</v>
      </c>
    </row>
    <row r="206" spans="1:4" x14ac:dyDescent="0.3">
      <c r="A206" s="234">
        <f>'Hoja de parametros'!C269</f>
        <v>0</v>
      </c>
      <c r="B206" s="221">
        <f>'Hoja de parametros'!D269</f>
        <v>0</v>
      </c>
      <c r="C206" s="234">
        <f>'Hoja de parametros'!E269</f>
        <v>0</v>
      </c>
      <c r="D206" s="234">
        <f>'Hoja de parametros'!F269</f>
        <v>0</v>
      </c>
    </row>
    <row r="207" spans="1:4" x14ac:dyDescent="0.3">
      <c r="A207" s="234">
        <f>'Hoja de parametros'!C270</f>
        <v>0</v>
      </c>
      <c r="B207" s="221">
        <f>'Hoja de parametros'!D270</f>
        <v>0</v>
      </c>
      <c r="C207" s="234">
        <f>'Hoja de parametros'!E270</f>
        <v>0</v>
      </c>
      <c r="D207" s="234">
        <f>'Hoja de parametros'!F270</f>
        <v>0</v>
      </c>
    </row>
    <row r="208" spans="1:4" x14ac:dyDescent="0.3">
      <c r="A208" s="234">
        <f>'Hoja de parametros'!C271</f>
        <v>0</v>
      </c>
      <c r="B208" s="221">
        <f>'Hoja de parametros'!D271</f>
        <v>0</v>
      </c>
      <c r="C208" s="234">
        <f>'Hoja de parametros'!E271</f>
        <v>0</v>
      </c>
      <c r="D208" s="234">
        <f>'Hoja de parametros'!F271</f>
        <v>0</v>
      </c>
    </row>
    <row r="209" spans="1:4" x14ac:dyDescent="0.3">
      <c r="A209" s="234">
        <f>'Hoja de parametros'!C272</f>
        <v>0</v>
      </c>
      <c r="B209" s="221">
        <f>'Hoja de parametros'!D272</f>
        <v>0</v>
      </c>
      <c r="C209" s="234">
        <f>'Hoja de parametros'!E272</f>
        <v>0</v>
      </c>
      <c r="D209" s="234">
        <f>'Hoja de parametros'!F272</f>
        <v>0</v>
      </c>
    </row>
    <row r="210" spans="1:4" x14ac:dyDescent="0.3">
      <c r="A210" s="234">
        <f>'Hoja de parametros'!C273</f>
        <v>0</v>
      </c>
      <c r="B210" s="221">
        <f>'Hoja de parametros'!D273</f>
        <v>0</v>
      </c>
      <c r="C210" s="234">
        <f>'Hoja de parametros'!E273</f>
        <v>0</v>
      </c>
      <c r="D210" s="234">
        <f>'Hoja de parametros'!F273</f>
        <v>0</v>
      </c>
    </row>
    <row r="211" spans="1:4" x14ac:dyDescent="0.3">
      <c r="A211" s="234">
        <f>'Hoja de parametros'!C274</f>
        <v>0</v>
      </c>
      <c r="B211" s="221">
        <f>'Hoja de parametros'!D274</f>
        <v>0</v>
      </c>
      <c r="C211" s="234">
        <f>'Hoja de parametros'!E274</f>
        <v>0</v>
      </c>
      <c r="D211" s="234">
        <f>'Hoja de parametros'!F274</f>
        <v>0</v>
      </c>
    </row>
    <row r="212" spans="1:4" x14ac:dyDescent="0.3">
      <c r="A212" s="234">
        <f>'Hoja de parametros'!C275</f>
        <v>0</v>
      </c>
      <c r="B212" s="221">
        <f>'Hoja de parametros'!D275</f>
        <v>0</v>
      </c>
      <c r="C212" s="234">
        <f>'Hoja de parametros'!E275</f>
        <v>0</v>
      </c>
      <c r="D212" s="234">
        <f>'Hoja de parametros'!F275</f>
        <v>0</v>
      </c>
    </row>
    <row r="213" spans="1:4" x14ac:dyDescent="0.3">
      <c r="A213" s="234">
        <f>'Hoja de parametros'!C276</f>
        <v>0</v>
      </c>
      <c r="B213" s="221">
        <f>'Hoja de parametros'!D276</f>
        <v>0</v>
      </c>
      <c r="C213" s="234">
        <f>'Hoja de parametros'!E276</f>
        <v>0</v>
      </c>
      <c r="D213" s="234">
        <f>'Hoja de parametros'!F276</f>
        <v>0</v>
      </c>
    </row>
    <row r="214" spans="1:4" x14ac:dyDescent="0.3">
      <c r="A214" s="234">
        <f>'Hoja de parametros'!C277</f>
        <v>0</v>
      </c>
      <c r="B214" s="221">
        <f>'Hoja de parametros'!D277</f>
        <v>0</v>
      </c>
      <c r="C214" s="234">
        <f>'Hoja de parametros'!E277</f>
        <v>0</v>
      </c>
      <c r="D214" s="234">
        <f>'Hoja de parametros'!F277</f>
        <v>0</v>
      </c>
    </row>
    <row r="215" spans="1:4" x14ac:dyDescent="0.3">
      <c r="A215" s="234">
        <f>'Hoja de parametros'!C278</f>
        <v>0</v>
      </c>
      <c r="B215" s="221">
        <f>'Hoja de parametros'!D278</f>
        <v>0</v>
      </c>
      <c r="C215" s="234">
        <f>'Hoja de parametros'!E278</f>
        <v>0</v>
      </c>
      <c r="D215" s="234">
        <f>'Hoja de parametros'!F278</f>
        <v>0</v>
      </c>
    </row>
    <row r="216" spans="1:4" x14ac:dyDescent="0.3">
      <c r="A216" s="234">
        <f>'Hoja de parametros'!C279</f>
        <v>0</v>
      </c>
      <c r="B216" s="221">
        <f>'Hoja de parametros'!D279</f>
        <v>0</v>
      </c>
      <c r="C216" s="234">
        <f>'Hoja de parametros'!E279</f>
        <v>0</v>
      </c>
      <c r="D216" s="234">
        <f>'Hoja de parametros'!F279</f>
        <v>0</v>
      </c>
    </row>
    <row r="217" spans="1:4" x14ac:dyDescent="0.3">
      <c r="A217" s="234">
        <f>'Hoja de parametros'!C280</f>
        <v>0</v>
      </c>
      <c r="B217" s="221">
        <f>'Hoja de parametros'!D280</f>
        <v>0</v>
      </c>
      <c r="C217" s="234">
        <f>'Hoja de parametros'!E280</f>
        <v>0</v>
      </c>
      <c r="D217" s="234">
        <f>'Hoja de parametros'!F280</f>
        <v>0</v>
      </c>
    </row>
    <row r="218" spans="1:4" x14ac:dyDescent="0.3">
      <c r="A218" s="234">
        <f>'Hoja de parametros'!C281</f>
        <v>0</v>
      </c>
      <c r="B218" s="221">
        <f>'Hoja de parametros'!D281</f>
        <v>0</v>
      </c>
      <c r="C218" s="234">
        <f>'Hoja de parametros'!E281</f>
        <v>0</v>
      </c>
      <c r="D218" s="234">
        <f>'Hoja de parametros'!F281</f>
        <v>0</v>
      </c>
    </row>
    <row r="219" spans="1:4" x14ac:dyDescent="0.3">
      <c r="A219" s="234">
        <f>'Hoja de parametros'!C282</f>
        <v>0</v>
      </c>
      <c r="B219" s="221">
        <f>'Hoja de parametros'!D282</f>
        <v>0</v>
      </c>
      <c r="C219" s="234">
        <f>'Hoja de parametros'!E282</f>
        <v>0</v>
      </c>
      <c r="D219" s="234">
        <f>'Hoja de parametros'!F282</f>
        <v>0</v>
      </c>
    </row>
    <row r="220" spans="1:4" x14ac:dyDescent="0.3">
      <c r="A220" s="234">
        <f>'Hoja de parametros'!C283</f>
        <v>0</v>
      </c>
      <c r="B220" s="221">
        <f>'Hoja de parametros'!D283</f>
        <v>0</v>
      </c>
      <c r="C220" s="234">
        <f>'Hoja de parametros'!E283</f>
        <v>0</v>
      </c>
      <c r="D220" s="234">
        <f>'Hoja de parametros'!F283</f>
        <v>0</v>
      </c>
    </row>
    <row r="221" spans="1:4" x14ac:dyDescent="0.3">
      <c r="A221" s="234">
        <f>'Hoja de parametros'!C284</f>
        <v>0</v>
      </c>
      <c r="B221" s="221">
        <f>'Hoja de parametros'!D284</f>
        <v>0</v>
      </c>
      <c r="C221" s="234">
        <f>'Hoja de parametros'!E284</f>
        <v>0</v>
      </c>
      <c r="D221" s="234">
        <f>'Hoja de parametros'!F284</f>
        <v>0</v>
      </c>
    </row>
    <row r="222" spans="1:4" x14ac:dyDescent="0.3">
      <c r="A222" s="234">
        <f>'Hoja de parametros'!C285</f>
        <v>0</v>
      </c>
      <c r="B222" s="221">
        <f>'Hoja de parametros'!D285</f>
        <v>0</v>
      </c>
      <c r="C222" s="234">
        <f>'Hoja de parametros'!E285</f>
        <v>0</v>
      </c>
      <c r="D222" s="234">
        <f>'Hoja de parametros'!F285</f>
        <v>0</v>
      </c>
    </row>
    <row r="223" spans="1:4" x14ac:dyDescent="0.3">
      <c r="A223" s="234">
        <f>'Hoja de parametros'!C286</f>
        <v>0</v>
      </c>
      <c r="B223" s="221">
        <f>'Hoja de parametros'!D286</f>
        <v>0</v>
      </c>
      <c r="C223" s="234">
        <f>'Hoja de parametros'!E286</f>
        <v>0</v>
      </c>
      <c r="D223" s="234">
        <f>'Hoja de parametros'!F286</f>
        <v>0</v>
      </c>
    </row>
    <row r="224" spans="1:4" x14ac:dyDescent="0.3">
      <c r="A224" s="234">
        <f>'Hoja de parametros'!C287</f>
        <v>0</v>
      </c>
      <c r="B224" s="221">
        <f>'Hoja de parametros'!D287</f>
        <v>0</v>
      </c>
      <c r="C224" s="234">
        <f>'Hoja de parametros'!E287</f>
        <v>0</v>
      </c>
      <c r="D224" s="234">
        <f>'Hoja de parametros'!F287</f>
        <v>0</v>
      </c>
    </row>
    <row r="225" spans="1:4" x14ac:dyDescent="0.3">
      <c r="A225" s="234">
        <f>'Hoja de parametros'!C288</f>
        <v>0</v>
      </c>
      <c r="B225" s="221">
        <f>'Hoja de parametros'!D288</f>
        <v>0</v>
      </c>
      <c r="C225" s="234">
        <f>'Hoja de parametros'!E288</f>
        <v>0</v>
      </c>
      <c r="D225" s="234">
        <f>'Hoja de parametros'!F288</f>
        <v>0</v>
      </c>
    </row>
    <row r="226" spans="1:4" x14ac:dyDescent="0.3">
      <c r="A226" s="234">
        <f>'Hoja de parametros'!C289</f>
        <v>0</v>
      </c>
      <c r="B226" s="221">
        <f>'Hoja de parametros'!D289</f>
        <v>0</v>
      </c>
      <c r="C226" s="234">
        <f>'Hoja de parametros'!E289</f>
        <v>0</v>
      </c>
      <c r="D226" s="234">
        <f>'Hoja de parametros'!F289</f>
        <v>0</v>
      </c>
    </row>
    <row r="227" spans="1:4" x14ac:dyDescent="0.3">
      <c r="A227" s="234">
        <f>'Hoja de parametros'!C290</f>
        <v>0</v>
      </c>
      <c r="B227" s="221">
        <f>'Hoja de parametros'!D290</f>
        <v>0</v>
      </c>
      <c r="C227" s="234">
        <f>'Hoja de parametros'!E290</f>
        <v>0</v>
      </c>
      <c r="D227" s="234">
        <f>'Hoja de parametros'!F290</f>
        <v>0</v>
      </c>
    </row>
    <row r="228" spans="1:4" x14ac:dyDescent="0.3">
      <c r="A228" s="234">
        <f>'Hoja de parametros'!C291</f>
        <v>0</v>
      </c>
      <c r="B228" s="221">
        <f>'Hoja de parametros'!D291</f>
        <v>0</v>
      </c>
      <c r="C228" s="234">
        <f>'Hoja de parametros'!E291</f>
        <v>0</v>
      </c>
      <c r="D228" s="234">
        <f>'Hoja de parametros'!F291</f>
        <v>0</v>
      </c>
    </row>
    <row r="229" spans="1:4" x14ac:dyDescent="0.3">
      <c r="A229" s="234">
        <f>'Hoja de parametros'!C292</f>
        <v>0</v>
      </c>
      <c r="B229" s="221">
        <f>'Hoja de parametros'!D292</f>
        <v>0</v>
      </c>
      <c r="C229" s="234">
        <f>'Hoja de parametros'!E292</f>
        <v>0</v>
      </c>
      <c r="D229" s="234">
        <f>'Hoja de parametros'!F292</f>
        <v>0</v>
      </c>
    </row>
    <row r="230" spans="1:4" x14ac:dyDescent="0.3">
      <c r="A230" s="234">
        <f>'Hoja de parametros'!C293</f>
        <v>0</v>
      </c>
      <c r="B230" s="221">
        <f>'Hoja de parametros'!D293</f>
        <v>0</v>
      </c>
      <c r="C230" s="234">
        <f>'Hoja de parametros'!E293</f>
        <v>0</v>
      </c>
      <c r="D230" s="234">
        <f>'Hoja de parametros'!F293</f>
        <v>0</v>
      </c>
    </row>
  </sheetData>
  <phoneticPr fontId="0"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35"/>
  <sheetViews>
    <sheetView workbookViewId="0">
      <selection activeCell="B10" sqref="B10"/>
    </sheetView>
  </sheetViews>
  <sheetFormatPr defaultColWidth="8.88671875" defaultRowHeight="14.4" x14ac:dyDescent="0.3"/>
  <cols>
    <col min="1" max="1" width="40.33203125" style="48" customWidth="1"/>
    <col min="2" max="2" width="84.88671875" style="48" customWidth="1"/>
    <col min="3" max="3" width="69.5546875" style="48" customWidth="1"/>
    <col min="4" max="16384" width="8.88671875" style="48"/>
  </cols>
  <sheetData>
    <row r="1" spans="1:3" x14ac:dyDescent="0.3">
      <c r="A1" s="67"/>
      <c r="B1" s="90" t="s">
        <v>1702</v>
      </c>
      <c r="C1" s="91" t="s">
        <v>1718</v>
      </c>
    </row>
    <row r="2" spans="1:3" x14ac:dyDescent="0.3">
      <c r="A2" s="68" t="s">
        <v>1692</v>
      </c>
      <c r="B2" s="69"/>
      <c r="C2" s="69"/>
    </row>
    <row r="3" spans="1:3" ht="28.8" x14ac:dyDescent="0.3">
      <c r="A3" s="70" t="s">
        <v>1694</v>
      </c>
      <c r="B3" s="74" t="s">
        <v>1737</v>
      </c>
    </row>
    <row r="4" spans="1:3" x14ac:dyDescent="0.3">
      <c r="A4" s="83" t="s">
        <v>1695</v>
      </c>
      <c r="B4" s="67"/>
    </row>
    <row r="5" spans="1:3" ht="28.8" x14ac:dyDescent="0.3">
      <c r="A5" s="82" t="s">
        <v>394</v>
      </c>
      <c r="B5" s="74" t="s">
        <v>1719</v>
      </c>
    </row>
    <row r="6" spans="1:3" ht="28.8" x14ac:dyDescent="0.3">
      <c r="A6" s="81" t="s">
        <v>395</v>
      </c>
      <c r="B6" s="74" t="s">
        <v>1722</v>
      </c>
      <c r="C6" s="76" t="s">
        <v>1720</v>
      </c>
    </row>
    <row r="7" spans="1:3" ht="28.8" x14ac:dyDescent="0.3">
      <c r="A7" s="81" t="s">
        <v>396</v>
      </c>
      <c r="B7" s="78" t="s">
        <v>1723</v>
      </c>
      <c r="C7" s="77" t="s">
        <v>1721</v>
      </c>
    </row>
    <row r="8" spans="1:3" x14ac:dyDescent="0.3">
      <c r="A8" s="83" t="s">
        <v>1623</v>
      </c>
      <c r="B8" s="67"/>
    </row>
    <row r="9" spans="1:3" ht="43.2" x14ac:dyDescent="0.3">
      <c r="A9" s="87" t="s">
        <v>1696</v>
      </c>
      <c r="B9" s="80" t="s">
        <v>1724</v>
      </c>
      <c r="C9" s="79" t="s">
        <v>1725</v>
      </c>
    </row>
    <row r="10" spans="1:3" s="86" customFormat="1" ht="24.6" customHeight="1" x14ac:dyDescent="0.3">
      <c r="A10" s="84" t="s">
        <v>787</v>
      </c>
      <c r="B10" s="80" t="s">
        <v>1726</v>
      </c>
      <c r="C10" s="85" t="s">
        <v>1727</v>
      </c>
    </row>
    <row r="11" spans="1:3" x14ac:dyDescent="0.3">
      <c r="A11" s="70" t="s">
        <v>1704</v>
      </c>
      <c r="B11" s="67" t="s">
        <v>1710</v>
      </c>
    </row>
    <row r="12" spans="1:3" ht="28.8" x14ac:dyDescent="0.3">
      <c r="A12" s="70" t="s">
        <v>1699</v>
      </c>
      <c r="B12" s="74" t="s">
        <v>1714</v>
      </c>
      <c r="C12" s="75" t="s">
        <v>1713</v>
      </c>
    </row>
    <row r="13" spans="1:3" ht="57.6" x14ac:dyDescent="0.3">
      <c r="A13" s="70" t="s">
        <v>1701</v>
      </c>
      <c r="B13" s="71" t="s">
        <v>1711</v>
      </c>
      <c r="C13" s="72" t="s">
        <v>1712</v>
      </c>
    </row>
    <row r="14" spans="1:3" ht="28.8" x14ac:dyDescent="0.3">
      <c r="A14" s="70" t="s">
        <v>1697</v>
      </c>
      <c r="B14" s="71" t="s">
        <v>1715</v>
      </c>
      <c r="C14" s="72" t="s">
        <v>1716</v>
      </c>
    </row>
    <row r="15" spans="1:3" ht="28.8" x14ac:dyDescent="0.3">
      <c r="A15" s="70" t="s">
        <v>1698</v>
      </c>
      <c r="B15" s="74" t="s">
        <v>1709</v>
      </c>
    </row>
    <row r="16" spans="1:3" ht="57.6" x14ac:dyDescent="0.3">
      <c r="A16" s="70" t="s">
        <v>1700</v>
      </c>
      <c r="B16" s="71" t="s">
        <v>1717</v>
      </c>
      <c r="C16" s="72" t="s">
        <v>1703</v>
      </c>
    </row>
    <row r="17" spans="1:3" x14ac:dyDescent="0.3">
      <c r="A17" s="68" t="s">
        <v>1693</v>
      </c>
      <c r="B17" s="69"/>
    </row>
    <row r="18" spans="1:3" ht="19.95" customHeight="1" x14ac:dyDescent="0.3">
      <c r="A18" s="101" t="s">
        <v>342</v>
      </c>
      <c r="B18" s="102" t="s">
        <v>1738</v>
      </c>
      <c r="C18" s="86" t="s">
        <v>1741</v>
      </c>
    </row>
    <row r="19" spans="1:3" ht="19.95" customHeight="1" x14ac:dyDescent="0.3">
      <c r="A19" s="101" t="s">
        <v>343</v>
      </c>
      <c r="B19" s="102" t="s">
        <v>1739</v>
      </c>
      <c r="C19" s="86" t="s">
        <v>1741</v>
      </c>
    </row>
    <row r="20" spans="1:3" ht="24" customHeight="1" x14ac:dyDescent="0.3">
      <c r="A20" s="101" t="s">
        <v>791</v>
      </c>
      <c r="B20" s="102" t="s">
        <v>1755</v>
      </c>
      <c r="C20" s="86" t="s">
        <v>1742</v>
      </c>
    </row>
    <row r="21" spans="1:3" ht="22.2" customHeight="1" x14ac:dyDescent="0.3">
      <c r="A21" s="101" t="s">
        <v>344</v>
      </c>
      <c r="B21" s="102" t="s">
        <v>1740</v>
      </c>
      <c r="C21" s="86" t="s">
        <v>1741</v>
      </c>
    </row>
    <row r="22" spans="1:3" ht="45.6" customHeight="1" x14ac:dyDescent="0.3">
      <c r="A22" s="101" t="s">
        <v>349</v>
      </c>
      <c r="B22" s="102" t="s">
        <v>1757</v>
      </c>
      <c r="C22" s="86" t="s">
        <v>1742</v>
      </c>
    </row>
    <row r="23" spans="1:3" ht="26.4" customHeight="1" x14ac:dyDescent="0.3">
      <c r="A23" s="101" t="str">
        <f>IF('Curvas de concentracion'!$A$6="1","Impuestos total IRP", "Impuestos por motivo de IRP")</f>
        <v>Impuestos por motivo de IRP</v>
      </c>
      <c r="B23" s="102" t="s">
        <v>1745</v>
      </c>
      <c r="C23" s="86" t="s">
        <v>1742</v>
      </c>
    </row>
    <row r="24" spans="1:3" ht="28.8" x14ac:dyDescent="0.3">
      <c r="A24" s="101" t="s">
        <v>345</v>
      </c>
      <c r="B24" s="102" t="s">
        <v>1756</v>
      </c>
      <c r="C24" s="86" t="s">
        <v>1742</v>
      </c>
    </row>
    <row r="25" spans="1:3" ht="24" customHeight="1" x14ac:dyDescent="0.3">
      <c r="A25" s="101" t="s">
        <v>346</v>
      </c>
      <c r="B25" s="102" t="s">
        <v>1743</v>
      </c>
      <c r="C25" s="86" t="s">
        <v>1741</v>
      </c>
    </row>
    <row r="26" spans="1:3" ht="20.399999999999999" customHeight="1" x14ac:dyDescent="0.3">
      <c r="A26" s="101" t="s">
        <v>347</v>
      </c>
      <c r="B26" s="102" t="s">
        <v>1744</v>
      </c>
      <c r="C26" s="86" t="s">
        <v>1741</v>
      </c>
    </row>
    <row r="27" spans="1:3" ht="28.8" x14ac:dyDescent="0.3">
      <c r="A27" s="101" t="s">
        <v>348</v>
      </c>
      <c r="B27" s="102" t="s">
        <v>1754</v>
      </c>
      <c r="C27" s="86" t="s">
        <v>1742</v>
      </c>
    </row>
    <row r="28" spans="1:3" ht="28.8" x14ac:dyDescent="0.3">
      <c r="A28" s="101" t="str">
        <f>IF('Curvas de concentracion'!$A$6="1","Impuestos unidad productiva","")</f>
        <v/>
      </c>
      <c r="B28" s="102" t="s">
        <v>1746</v>
      </c>
      <c r="C28" s="86" t="s">
        <v>1742</v>
      </c>
    </row>
    <row r="29" spans="1:3" ht="28.8" x14ac:dyDescent="0.3">
      <c r="A29" s="101" t="str">
        <f>IF('Curvas de concentracion'!$A$6="1","Impuestos laborales - dependencia","")</f>
        <v/>
      </c>
      <c r="B29" s="102" t="s">
        <v>1748</v>
      </c>
      <c r="C29" s="86" t="s">
        <v>1742</v>
      </c>
    </row>
    <row r="30" spans="1:3" ht="28.8" x14ac:dyDescent="0.3">
      <c r="A30" s="101" t="str">
        <f>IF('Curvas de concentracion'!$A$6="1","Impuestos por alquiler","")</f>
        <v/>
      </c>
      <c r="B30" s="102" t="s">
        <v>1747</v>
      </c>
      <c r="C30" s="86" t="s">
        <v>1742</v>
      </c>
    </row>
    <row r="31" spans="1:3" ht="28.8" x14ac:dyDescent="0.3">
      <c r="A31" s="101" t="str">
        <f>IF('Curvas de concentracion'!$A$6="1","Impuestos por dividendo","")</f>
        <v/>
      </c>
      <c r="B31" s="102" t="s">
        <v>1749</v>
      </c>
      <c r="C31" s="86" t="s">
        <v>1742</v>
      </c>
    </row>
    <row r="32" spans="1:3" ht="28.8" x14ac:dyDescent="0.3">
      <c r="A32" s="101" t="str">
        <f>IF('Curvas de concentracion'!$A$6="1","Total direct taxes","")</f>
        <v/>
      </c>
      <c r="B32" s="102" t="s">
        <v>1750</v>
      </c>
      <c r="C32" s="86" t="s">
        <v>1742</v>
      </c>
    </row>
    <row r="33" spans="1:3" ht="22.2" customHeight="1" x14ac:dyDescent="0.3">
      <c r="A33" s="101" t="str">
        <f>IF('Curvas de concentracion'!$P$6="1","Impuestos total IRP", "Impuestos por motivo de IRP")</f>
        <v>Impuestos por motivo de IRP</v>
      </c>
      <c r="B33" s="102" t="s">
        <v>1751</v>
      </c>
      <c r="C33" s="86" t="s">
        <v>1742</v>
      </c>
    </row>
    <row r="34" spans="1:3" ht="18" customHeight="1" x14ac:dyDescent="0.3">
      <c r="A34" s="101" t="s">
        <v>398</v>
      </c>
      <c r="B34" s="102" t="s">
        <v>1752</v>
      </c>
      <c r="C34" s="86" t="s">
        <v>1741</v>
      </c>
    </row>
    <row r="35" spans="1:3" ht="22.2" customHeight="1" x14ac:dyDescent="0.3">
      <c r="A35" s="101" t="s">
        <v>399</v>
      </c>
      <c r="B35" s="102" t="s">
        <v>1753</v>
      </c>
      <c r="C35" s="86" t="s">
        <v>1741</v>
      </c>
    </row>
  </sheetData>
  <phoneticPr fontId="0"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AB175"/>
  <sheetViews>
    <sheetView topLeftCell="O5" zoomScale="85" zoomScaleNormal="85" workbookViewId="0">
      <selection activeCell="AA15" sqref="AA15"/>
    </sheetView>
  </sheetViews>
  <sheetFormatPr defaultColWidth="9.109375" defaultRowHeight="14.4" x14ac:dyDescent="0.3"/>
  <cols>
    <col min="1" max="1" width="4.33203125" style="1" customWidth="1"/>
    <col min="2" max="2" width="9.109375" style="1"/>
    <col min="3" max="3" width="19.44140625" style="1" customWidth="1"/>
    <col min="4" max="4" width="7" style="1" customWidth="1"/>
    <col min="5" max="12" width="9.109375" style="1"/>
    <col min="13" max="13" width="9.109375" style="2"/>
    <col min="14" max="16" width="9.109375" style="1"/>
    <col min="17" max="17" width="18.33203125" style="1" customWidth="1"/>
    <col min="18" max="26" width="9.109375" style="1"/>
    <col min="27" max="27" width="9.109375" style="2"/>
    <col min="28" max="16384" width="9.109375" style="1"/>
  </cols>
  <sheetData>
    <row r="2" spans="1:28" ht="15" thickBot="1" x14ac:dyDescent="0.35"/>
    <row r="3" spans="1:28" ht="54.6" customHeight="1" thickBot="1" x14ac:dyDescent="0.35">
      <c r="C3" s="328" t="s">
        <v>1736</v>
      </c>
      <c r="D3" s="329"/>
      <c r="E3" s="329"/>
      <c r="F3" s="329"/>
      <c r="G3" s="329"/>
      <c r="H3" s="329"/>
      <c r="I3" s="329"/>
      <c r="J3" s="329"/>
      <c r="K3" s="329"/>
      <c r="L3" s="329"/>
      <c r="M3" s="329"/>
      <c r="N3" s="329"/>
      <c r="O3" s="329"/>
      <c r="P3" s="329"/>
      <c r="Q3" s="329"/>
      <c r="R3" s="329"/>
      <c r="S3" s="329"/>
      <c r="T3" s="329"/>
      <c r="U3" s="329"/>
      <c r="V3" s="329"/>
      <c r="W3" s="329"/>
      <c r="X3" s="329"/>
      <c r="Y3" s="330"/>
    </row>
    <row r="6" spans="1:28" ht="18" x14ac:dyDescent="0.35">
      <c r="A6" s="1" t="str">
        <f>INDEX(all!$1:$1048576,MATCH("ded_after",all!$A:$A,0),3)</f>
        <v>0</v>
      </c>
      <c r="C6" s="331" t="s">
        <v>1617</v>
      </c>
      <c r="D6" s="331"/>
      <c r="E6" s="331"/>
      <c r="F6" s="331"/>
      <c r="G6" s="331"/>
      <c r="H6" s="331"/>
      <c r="I6" s="331"/>
      <c r="J6" s="331"/>
      <c r="K6" s="331"/>
      <c r="P6" s="1" t="str">
        <f>INDEX(all_ref!$1:$1048576,MATCH("ded_after",all_ref!$A:$A,0),3)</f>
        <v>0</v>
      </c>
      <c r="Q6" s="331" t="s">
        <v>1618</v>
      </c>
      <c r="R6" s="331"/>
      <c r="S6" s="331"/>
      <c r="T6" s="331"/>
      <c r="U6" s="331"/>
      <c r="V6" s="331"/>
      <c r="W6" s="331"/>
      <c r="X6" s="331"/>
      <c r="Y6" s="331"/>
    </row>
    <row r="7" spans="1:28" ht="18" x14ac:dyDescent="0.35">
      <c r="C7" s="21"/>
      <c r="D7" s="21"/>
      <c r="E7" s="21"/>
      <c r="F7" s="21"/>
      <c r="G7" s="21"/>
      <c r="H7" s="21"/>
      <c r="I7" s="21"/>
      <c r="J7" s="21"/>
      <c r="K7" s="21"/>
      <c r="Q7" s="21"/>
      <c r="R7" s="21"/>
      <c r="S7" s="21"/>
      <c r="T7" s="21"/>
      <c r="U7" s="21"/>
      <c r="V7" s="21"/>
      <c r="W7" s="21"/>
      <c r="X7" s="21"/>
      <c r="Y7" s="21"/>
    </row>
    <row r="8" spans="1:28" ht="15" thickBot="1" x14ac:dyDescent="0.35"/>
    <row r="9" spans="1:28" ht="15.6" x14ac:dyDescent="0.3">
      <c r="C9" s="22"/>
      <c r="D9" s="23"/>
      <c r="E9" s="23"/>
      <c r="F9" s="23"/>
      <c r="G9" s="23"/>
      <c r="H9" s="23"/>
      <c r="I9" s="23"/>
      <c r="J9" s="23"/>
      <c r="K9" s="24" t="s">
        <v>420</v>
      </c>
      <c r="M9" s="6"/>
      <c r="Q9" s="22"/>
      <c r="R9" s="23"/>
      <c r="S9" s="23"/>
      <c r="T9" s="23"/>
      <c r="U9" s="23"/>
      <c r="V9" s="23"/>
      <c r="W9" s="23"/>
      <c r="X9" s="23"/>
      <c r="Y9" s="24" t="s">
        <v>420</v>
      </c>
      <c r="AA9" s="6"/>
    </row>
    <row r="10" spans="1:28" ht="15.6" x14ac:dyDescent="0.3">
      <c r="C10" s="25" t="s">
        <v>352</v>
      </c>
      <c r="D10" s="16"/>
      <c r="E10" s="16"/>
      <c r="F10" s="16" t="s">
        <v>349</v>
      </c>
      <c r="G10" s="16"/>
      <c r="H10" s="16"/>
      <c r="I10" s="16"/>
      <c r="J10" s="16"/>
      <c r="K10" s="26">
        <f>100*G175</f>
        <v>51.670760080926414</v>
      </c>
      <c r="M10" s="34" t="str">
        <f>INDEX(combinations!D2:$E$13,MATCH('Curvas de concentracion'!$F$10,vectors,0),2)</f>
        <v>gross_mkt_inc_pc</v>
      </c>
      <c r="Q10" s="25" t="s">
        <v>352</v>
      </c>
      <c r="R10" s="16"/>
      <c r="S10" s="16"/>
      <c r="T10" s="16" t="s">
        <v>349</v>
      </c>
      <c r="U10" s="16"/>
      <c r="V10" s="16"/>
      <c r="W10" s="16"/>
      <c r="X10" s="16"/>
      <c r="Y10" s="26">
        <f>100*U175</f>
        <v>51.670760080926414</v>
      </c>
      <c r="AA10" s="34" t="str">
        <f>INDEX(combinations!D2:$E$13,MATCH('Curvas de concentracion'!$T$10,vectors,0),2)</f>
        <v>gross_mkt_inc_pc</v>
      </c>
    </row>
    <row r="11" spans="1:28" ht="15.6" x14ac:dyDescent="0.3">
      <c r="C11" s="27"/>
      <c r="D11" s="16"/>
      <c r="E11" s="16"/>
      <c r="F11" s="16"/>
      <c r="G11" s="16"/>
      <c r="H11" s="16"/>
      <c r="I11" s="16"/>
      <c r="J11" s="16"/>
      <c r="K11" s="28"/>
      <c r="M11" s="34"/>
      <c r="Q11" s="27"/>
      <c r="R11" s="16"/>
      <c r="S11" s="16"/>
      <c r="T11" s="16"/>
      <c r="U11" s="16"/>
      <c r="V11" s="16"/>
      <c r="W11" s="16"/>
      <c r="X11" s="16"/>
      <c r="Y11" s="28"/>
      <c r="AA11" s="34"/>
    </row>
    <row r="12" spans="1:28" ht="15.6" x14ac:dyDescent="0.3">
      <c r="C12" s="92" t="s">
        <v>350</v>
      </c>
      <c r="D12" s="93"/>
      <c r="E12" s="93"/>
      <c r="F12" s="93"/>
      <c r="G12" s="16"/>
      <c r="H12" s="16"/>
      <c r="I12" s="16"/>
      <c r="J12" s="333" t="s">
        <v>421</v>
      </c>
      <c r="K12" s="334"/>
      <c r="M12" s="34"/>
      <c r="Q12" s="92" t="s">
        <v>350</v>
      </c>
      <c r="R12" s="93"/>
      <c r="S12" s="93"/>
      <c r="T12" s="93"/>
      <c r="U12" s="93"/>
      <c r="V12" s="16"/>
      <c r="W12" s="16"/>
      <c r="X12" s="333" t="s">
        <v>421</v>
      </c>
      <c r="Y12" s="334"/>
      <c r="AA12" s="34"/>
    </row>
    <row r="13" spans="1:28" ht="21" x14ac:dyDescent="0.4">
      <c r="C13" s="29" t="s">
        <v>1626</v>
      </c>
      <c r="D13" s="16"/>
      <c r="E13" s="332" t="s">
        <v>4867</v>
      </c>
      <c r="F13" s="332"/>
      <c r="G13" s="332"/>
      <c r="H13" s="332"/>
      <c r="I13" s="332"/>
      <c r="J13" s="16"/>
      <c r="K13" s="26">
        <f>100*D175</f>
        <v>86.915094092365422</v>
      </c>
      <c r="L13" s="13"/>
      <c r="M13" s="34" t="str">
        <f>INDEX(combinations!$D$2:$E$100,MATCH('Curvas de concentracion'!$E13,vectors,0),2)</f>
        <v>tot_ire_pc</v>
      </c>
      <c r="N13" s="13"/>
      <c r="O13" s="13"/>
      <c r="Q13" s="29" t="s">
        <v>1624</v>
      </c>
      <c r="R13" s="16"/>
      <c r="S13" s="332" t="s">
        <v>1620</v>
      </c>
      <c r="T13" s="332"/>
      <c r="U13" s="332"/>
      <c r="V13" s="332"/>
      <c r="W13" s="332"/>
      <c r="X13" s="16"/>
      <c r="Y13" s="26">
        <f>100*R175</f>
        <v>93.120425417412392</v>
      </c>
      <c r="Z13" s="13"/>
      <c r="AA13" s="34" t="str">
        <f>INDEX(combinations!$F$2:$G$26,MATCH('Curvas de concentracion'!$S13,vectors2,0),2)</f>
        <v>labor_tax_pc</v>
      </c>
      <c r="AB13" s="13"/>
    </row>
    <row r="14" spans="1:28" ht="21" x14ac:dyDescent="0.4">
      <c r="C14" s="29" t="s">
        <v>1683</v>
      </c>
      <c r="D14" s="16"/>
      <c r="E14" s="332" t="s">
        <v>9002</v>
      </c>
      <c r="F14" s="332"/>
      <c r="G14" s="332"/>
      <c r="H14" s="332"/>
      <c r="I14" s="332"/>
      <c r="J14" s="16"/>
      <c r="K14" s="26">
        <f>100*E175</f>
        <v>0</v>
      </c>
      <c r="L14" s="13"/>
      <c r="M14" s="34" t="str">
        <f>INDEX(combinations!$D$2:$E$100,MATCH('Curvas de concentracion'!$E14,vectors,0),2)</f>
        <v>monto_iva_pc_pc</v>
      </c>
      <c r="N14" s="13"/>
      <c r="O14" s="13"/>
      <c r="Q14" s="29" t="s">
        <v>1684</v>
      </c>
      <c r="R14" s="16"/>
      <c r="S14" s="332" t="s">
        <v>4867</v>
      </c>
      <c r="T14" s="332"/>
      <c r="U14" s="332"/>
      <c r="V14" s="332"/>
      <c r="W14" s="332"/>
      <c r="X14" s="16"/>
      <c r="Y14" s="26">
        <f>100*S175</f>
        <v>86.915094092365422</v>
      </c>
      <c r="Z14" s="13"/>
      <c r="AA14" s="34" t="str">
        <f>INDEX(combinations!$F$2:$G$26,MATCH('Curvas de concentracion'!$S14,vectors2,0),2)</f>
        <v>tot_ire_pc</v>
      </c>
      <c r="AB14" s="13"/>
    </row>
    <row r="15" spans="1:28" ht="21.6" thickBot="1" x14ac:dyDescent="0.45">
      <c r="C15" s="30" t="s">
        <v>1625</v>
      </c>
      <c r="D15" s="19"/>
      <c r="E15" s="327" t="s">
        <v>9002</v>
      </c>
      <c r="F15" s="327"/>
      <c r="G15" s="327"/>
      <c r="H15" s="327"/>
      <c r="I15" s="327"/>
      <c r="J15" s="19"/>
      <c r="K15" s="31">
        <f>100*F175</f>
        <v>0</v>
      </c>
      <c r="L15" s="13"/>
      <c r="M15" s="34" t="str">
        <f>INDEX(combinations!$D$2:$E$100,MATCH('Curvas de concentracion'!$E15,vectors,0),2)</f>
        <v>monto_iva_pc_pc</v>
      </c>
      <c r="N15" s="13"/>
      <c r="O15" s="13"/>
      <c r="Q15" s="30" t="s">
        <v>1625</v>
      </c>
      <c r="R15" s="19"/>
      <c r="S15" s="327" t="s">
        <v>9002</v>
      </c>
      <c r="T15" s="327"/>
      <c r="U15" s="327"/>
      <c r="V15" s="327"/>
      <c r="W15" s="327"/>
      <c r="X15" s="19"/>
      <c r="Y15" s="31" t="e">
        <f>100*T175</f>
        <v>#REF!</v>
      </c>
      <c r="Z15" s="13"/>
      <c r="AA15" s="34" t="e">
        <f>INDEX(combinations!$F$2:$G$26,MATCH('Curvas de concentracion'!$S15,vectors2,0),2)</f>
        <v>#REF!</v>
      </c>
      <c r="AB15" s="13"/>
    </row>
    <row r="72" spans="3:21" x14ac:dyDescent="0.3">
      <c r="D72" s="1" t="str">
        <f>M13</f>
        <v>tot_ire_pc</v>
      </c>
      <c r="E72" s="1" t="str">
        <f>M14</f>
        <v>monto_iva_pc_pc</v>
      </c>
      <c r="F72" s="1" t="str">
        <f>M15</f>
        <v>monto_iva_pc_pc</v>
      </c>
      <c r="G72" s="1" t="str">
        <f>M10</f>
        <v>gross_mkt_inc_pc</v>
      </c>
      <c r="R72" s="1" t="str">
        <f>AA13</f>
        <v>labor_tax_pc</v>
      </c>
      <c r="S72" s="1" t="str">
        <f>AA14</f>
        <v>tot_ire_pc</v>
      </c>
      <c r="T72" s="1" t="e">
        <f>AA15</f>
        <v>#REF!</v>
      </c>
      <c r="U72" s="1" t="str">
        <f>AA10</f>
        <v>gross_mkt_inc_pc</v>
      </c>
    </row>
    <row r="73" spans="3:21" x14ac:dyDescent="0.3">
      <c r="C73" s="1" t="s">
        <v>351</v>
      </c>
      <c r="D73" s="1" t="str">
        <f>E13</f>
        <v>Total IRE</v>
      </c>
      <c r="E73" s="1" t="str">
        <f>E14</f>
        <v>Total IVA</v>
      </c>
      <c r="F73" s="1" t="str">
        <f>E15</f>
        <v>Total IVA</v>
      </c>
      <c r="G73" s="1" t="str">
        <f>F10</f>
        <v>Ingresos brutos de mercado</v>
      </c>
      <c r="Q73" s="1" t="s">
        <v>351</v>
      </c>
      <c r="R73" s="1" t="str">
        <f>S13</f>
        <v>Impuestos por motivo de IRP</v>
      </c>
      <c r="S73" s="1" t="str">
        <f>S14</f>
        <v>Total IRE</v>
      </c>
      <c r="T73" s="1" t="str">
        <f>S15</f>
        <v>Total IVA</v>
      </c>
      <c r="U73" s="1" t="str">
        <f>T10</f>
        <v>Ingresos brutos de mercado</v>
      </c>
    </row>
    <row r="74" spans="3:21" x14ac:dyDescent="0.3">
      <c r="C74" s="1">
        <v>0</v>
      </c>
      <c r="D74" s="1">
        <f>INDEX(concentration!$1:$1048576,MATCH('Curvas de concentracion'!$C74,concentration!$A:$A,0),MATCH('Curvas de concentracion'!D$72,concentration!$1:$1,0))</f>
        <v>0</v>
      </c>
      <c r="E74" s="1">
        <f>INDEX(concentration!$1:$1048576,MATCH('Curvas de concentracion'!$C74,concentration!$A:$A,0),MATCH('Curvas de concentracion'!E$72,concentration!$1:$1,0))</f>
        <v>0</v>
      </c>
      <c r="F74" s="1">
        <f>INDEX(concentration!$1:$1048576,MATCH('Curvas de concentracion'!$C74,concentration!$A:$A,0),MATCH('Curvas de concentracion'!F$72,concentration!$1:$1,0))</f>
        <v>0</v>
      </c>
      <c r="G74" s="1">
        <f>INDEX(concentration!$1:$1048576,MATCH('Curvas de concentracion'!$C74,concentration!$A:$A,0),MATCH('Curvas de concentracion'!G$72,concentration!$1:$1,0))</f>
        <v>0</v>
      </c>
      <c r="Q74" s="1">
        <v>0</v>
      </c>
      <c r="R74" s="1">
        <f>INDEX(concentration_ref!$1:$1048576,MATCH('Curvas de concentracion'!$C74,concentration_ref!$A:$A,0),MATCH('Curvas de concentracion'!R$72,concentration_ref!$1:$1,0))</f>
        <v>0</v>
      </c>
      <c r="S74" s="1">
        <f>INDEX(concentration_ref!$1:$1048576,MATCH('Curvas de concentracion'!$C74,concentration_ref!$A:$A,0),MATCH('Curvas de concentracion'!S$72,concentration_ref!$1:$1,0))</f>
        <v>0</v>
      </c>
      <c r="T74" s="1" t="e">
        <f>INDEX(concentration_ref!$1:$1048576,MATCH('Curvas de concentracion'!$C74,concentration_ref!$A:$A,0),MATCH('Curvas de concentracion'!T$72,concentration_ref!$1:$1,0))</f>
        <v>#REF!</v>
      </c>
      <c r="U74" s="1">
        <f>INDEX(concentration_ref!$1:$1048576,MATCH('Curvas de concentracion'!$C74,concentration_ref!$A:$A,0),MATCH('Curvas de concentracion'!U$72,concentration_ref!$1:$1,0))</f>
        <v>0</v>
      </c>
    </row>
    <row r="75" spans="3:21" x14ac:dyDescent="0.3">
      <c r="C75" s="1">
        <v>1</v>
      </c>
      <c r="D75" s="1">
        <f>INDEX(concentration!$1:$1048576,MATCH('Curvas de concentracion'!$C75,concentration!$A:$A,0),MATCH('Curvas de concentracion'!D$72,concentration!$1:$1,0))</f>
        <v>0</v>
      </c>
      <c r="E75" s="1">
        <f>INDEX(concentration!$1:$1048576,MATCH('Curvas de concentracion'!$C75,concentration!$A:$A,0),MATCH('Curvas de concentracion'!E$72,concentration!$1:$1,0))</f>
        <v>661433923.26135254</v>
      </c>
      <c r="F75" s="1">
        <f>INDEX(concentration!$1:$1048576,MATCH('Curvas de concentracion'!$C75,concentration!$A:$A,0),MATCH('Curvas de concentracion'!F$72,concentration!$1:$1,0))</f>
        <v>661433923.26135254</v>
      </c>
      <c r="G75" s="1">
        <f>INDEX(concentration!$1:$1048576,MATCH('Curvas de concentracion'!$C75,concentration!$A:$A,0),MATCH('Curvas de concentracion'!G$72,concentration!$1:$1,0))</f>
        <v>4.2549293522126265E-4</v>
      </c>
      <c r="Q75" s="1">
        <v>1</v>
      </c>
      <c r="R75" s="1">
        <f>INDEX(concentration_ref!$1:$1048576,MATCH('Curvas de concentracion'!$C75,concentration_ref!$A:$A,0),MATCH('Curvas de concentracion'!R$72,concentration_ref!$1:$1,0))</f>
        <v>0</v>
      </c>
      <c r="S75" s="1">
        <f>INDEX(concentration_ref!$1:$1048576,MATCH('Curvas de concentracion'!$C75,concentration_ref!$A:$A,0),MATCH('Curvas de concentracion'!S$72,concentration_ref!$1:$1,0))</f>
        <v>0</v>
      </c>
      <c r="T75" s="1" t="e">
        <f>INDEX(concentration_ref!$1:$1048576,MATCH('Curvas de concentracion'!$C75,concentration_ref!$A:$A,0),MATCH('Curvas de concentracion'!T$72,concentration_ref!$1:$1,0))</f>
        <v>#REF!</v>
      </c>
      <c r="U75" s="1">
        <f>INDEX(concentration_ref!$1:$1048576,MATCH('Curvas de concentracion'!$C75,concentration_ref!$A:$A,0),MATCH('Curvas de concentracion'!U$72,concentration_ref!$1:$1,0))</f>
        <v>4.2549293522126265E-4</v>
      </c>
    </row>
    <row r="76" spans="3:21" x14ac:dyDescent="0.3">
      <c r="C76" s="1">
        <v>2</v>
      </c>
      <c r="D76" s="1">
        <f>INDEX(concentration!$1:$1048576,MATCH('Curvas de concentracion'!$C76,concentration!$A:$A,0),MATCH('Curvas de concentracion'!D$72,concentration!$1:$1,0))</f>
        <v>0</v>
      </c>
      <c r="E76" s="1">
        <f>INDEX(concentration!$1:$1048576,MATCH('Curvas de concentracion'!$C76,concentration!$A:$A,0),MATCH('Curvas de concentracion'!E$72,concentration!$1:$1,0))</f>
        <v>491050667.18690491</v>
      </c>
      <c r="F76" s="1">
        <f>INDEX(concentration!$1:$1048576,MATCH('Curvas de concentracion'!$C76,concentration!$A:$A,0),MATCH('Curvas de concentracion'!F$72,concentration!$1:$1,0))</f>
        <v>491050667.18690491</v>
      </c>
      <c r="G76" s="1">
        <f>INDEX(concentration!$1:$1048576,MATCH('Curvas de concentracion'!$C76,concentration!$A:$A,0),MATCH('Curvas de concentracion'!G$72,concentration!$1:$1,0))</f>
        <v>1.1343964863356935E-3</v>
      </c>
      <c r="Q76" s="1">
        <v>2</v>
      </c>
      <c r="R76" s="1">
        <f>INDEX(concentration_ref!$1:$1048576,MATCH('Curvas de concentracion'!$C76,concentration_ref!$A:$A,0),MATCH('Curvas de concentracion'!R$72,concentration_ref!$1:$1,0))</f>
        <v>0</v>
      </c>
      <c r="S76" s="1">
        <f>INDEX(concentration_ref!$1:$1048576,MATCH('Curvas de concentracion'!$C76,concentration_ref!$A:$A,0),MATCH('Curvas de concentracion'!S$72,concentration_ref!$1:$1,0))</f>
        <v>0</v>
      </c>
      <c r="T76" s="1" t="e">
        <f>INDEX(concentration_ref!$1:$1048576,MATCH('Curvas de concentracion'!$C76,concentration_ref!$A:$A,0),MATCH('Curvas de concentracion'!T$72,concentration_ref!$1:$1,0))</f>
        <v>#REF!</v>
      </c>
      <c r="U76" s="1">
        <f>INDEX(concentration_ref!$1:$1048576,MATCH('Curvas de concentracion'!$C76,concentration_ref!$A:$A,0),MATCH('Curvas de concentracion'!U$72,concentration_ref!$1:$1,0))</f>
        <v>1.1343964863356935E-3</v>
      </c>
    </row>
    <row r="77" spans="3:21" x14ac:dyDescent="0.3">
      <c r="C77" s="1">
        <v>3</v>
      </c>
      <c r="D77" s="1">
        <f>INDEX(concentration!$1:$1048576,MATCH('Curvas de concentracion'!$C77,concentration!$A:$A,0),MATCH('Curvas de concentracion'!D$72,concentration!$1:$1,0))</f>
        <v>0</v>
      </c>
      <c r="E77" s="1">
        <f>INDEX(concentration!$1:$1048576,MATCH('Curvas de concentracion'!$C77,concentration!$A:$A,0),MATCH('Curvas de concentracion'!E$72,concentration!$1:$1,0))</f>
        <v>550875370.76022339</v>
      </c>
      <c r="F77" s="1">
        <f>INDEX(concentration!$1:$1048576,MATCH('Curvas de concentracion'!$C77,concentration!$A:$A,0),MATCH('Curvas de concentracion'!F$72,concentration!$1:$1,0))</f>
        <v>550875370.76022339</v>
      </c>
      <c r="G77" s="1">
        <f>INDEX(concentration!$1:$1048576,MATCH('Curvas de concentracion'!$C77,concentration!$A:$A,0),MATCH('Curvas de concentracion'!G$72,concentration!$1:$1,0))</f>
        <v>2.0180505892127189E-3</v>
      </c>
      <c r="Q77" s="1">
        <v>3</v>
      </c>
      <c r="R77" s="1">
        <f>INDEX(concentration_ref!$1:$1048576,MATCH('Curvas de concentracion'!$C77,concentration_ref!$A:$A,0),MATCH('Curvas de concentracion'!R$72,concentration_ref!$1:$1,0))</f>
        <v>0</v>
      </c>
      <c r="S77" s="1">
        <f>INDEX(concentration_ref!$1:$1048576,MATCH('Curvas de concentracion'!$C77,concentration_ref!$A:$A,0),MATCH('Curvas de concentracion'!S$72,concentration_ref!$1:$1,0))</f>
        <v>0</v>
      </c>
      <c r="T77" s="1" t="e">
        <f>INDEX(concentration_ref!$1:$1048576,MATCH('Curvas de concentracion'!$C77,concentration_ref!$A:$A,0),MATCH('Curvas de concentracion'!T$72,concentration_ref!$1:$1,0))</f>
        <v>#REF!</v>
      </c>
      <c r="U77" s="1">
        <f>INDEX(concentration_ref!$1:$1048576,MATCH('Curvas de concentracion'!$C77,concentration_ref!$A:$A,0),MATCH('Curvas de concentracion'!U$72,concentration_ref!$1:$1,0))</f>
        <v>2.0180505892127189E-3</v>
      </c>
    </row>
    <row r="78" spans="3:21" x14ac:dyDescent="0.3">
      <c r="C78" s="1">
        <v>4</v>
      </c>
      <c r="D78" s="1">
        <f>INDEX(concentration!$1:$1048576,MATCH('Curvas de concentracion'!$C78,concentration!$A:$A,0),MATCH('Curvas de concentracion'!D$72,concentration!$1:$1,0))</f>
        <v>0</v>
      </c>
      <c r="E78" s="1">
        <f>INDEX(concentration!$1:$1048576,MATCH('Curvas de concentracion'!$C78,concentration!$A:$A,0),MATCH('Curvas de concentracion'!E$72,concentration!$1:$1,0))</f>
        <v>536891670.7701416</v>
      </c>
      <c r="F78" s="1">
        <f>INDEX(concentration!$1:$1048576,MATCH('Curvas de concentracion'!$C78,concentration!$A:$A,0),MATCH('Curvas de concentracion'!F$72,concentration!$1:$1,0))</f>
        <v>536891670.7701416</v>
      </c>
      <c r="G78" s="1">
        <f>INDEX(concentration!$1:$1048576,MATCH('Curvas de concentracion'!$C78,concentration!$A:$A,0),MATCH('Curvas de concentracion'!G$72,concentration!$1:$1,0))</f>
        <v>3.0501290528664386E-3</v>
      </c>
      <c r="Q78" s="1">
        <v>4</v>
      </c>
      <c r="R78" s="1">
        <f>INDEX(concentration_ref!$1:$1048576,MATCH('Curvas de concentracion'!$C78,concentration_ref!$A:$A,0),MATCH('Curvas de concentracion'!R$72,concentration_ref!$1:$1,0))</f>
        <v>0</v>
      </c>
      <c r="S78" s="1">
        <f>INDEX(concentration_ref!$1:$1048576,MATCH('Curvas de concentracion'!$C78,concentration_ref!$A:$A,0),MATCH('Curvas de concentracion'!S$72,concentration_ref!$1:$1,0))</f>
        <v>0</v>
      </c>
      <c r="T78" s="1" t="e">
        <f>INDEX(concentration_ref!$1:$1048576,MATCH('Curvas de concentracion'!$C78,concentration_ref!$A:$A,0),MATCH('Curvas de concentracion'!T$72,concentration_ref!$1:$1,0))</f>
        <v>#REF!</v>
      </c>
      <c r="U78" s="1">
        <f>INDEX(concentration_ref!$1:$1048576,MATCH('Curvas de concentracion'!$C78,concentration_ref!$A:$A,0),MATCH('Curvas de concentracion'!U$72,concentration_ref!$1:$1,0))</f>
        <v>3.0501290528664386E-3</v>
      </c>
    </row>
    <row r="79" spans="3:21" x14ac:dyDescent="0.3">
      <c r="C79" s="1">
        <v>5</v>
      </c>
      <c r="D79" s="1">
        <f>INDEX(concentration!$1:$1048576,MATCH('Curvas de concentracion'!$C79,concentration!$A:$A,0),MATCH('Curvas de concentracion'!D$72,concentration!$1:$1,0))</f>
        <v>0</v>
      </c>
      <c r="E79" s="1">
        <f>INDEX(concentration!$1:$1048576,MATCH('Curvas de concentracion'!$C79,concentration!$A:$A,0),MATCH('Curvas de concentracion'!E$72,concentration!$1:$1,0))</f>
        <v>724689126.30303955</v>
      </c>
      <c r="F79" s="1">
        <f>INDEX(concentration!$1:$1048576,MATCH('Curvas de concentracion'!$C79,concentration!$A:$A,0),MATCH('Curvas de concentracion'!F$72,concentration!$1:$1,0))</f>
        <v>724689126.30303955</v>
      </c>
      <c r="G79" s="1">
        <f>INDEX(concentration!$1:$1048576,MATCH('Curvas de concentracion'!$C79,concentration!$A:$A,0),MATCH('Curvas de concentracion'!G$72,concentration!$1:$1,0))</f>
        <v>4.1859938900861409E-3</v>
      </c>
      <c r="Q79" s="1">
        <v>5</v>
      </c>
      <c r="R79" s="1">
        <f>INDEX(concentration_ref!$1:$1048576,MATCH('Curvas de concentracion'!$C79,concentration_ref!$A:$A,0),MATCH('Curvas de concentracion'!R$72,concentration_ref!$1:$1,0))</f>
        <v>3.1637637687627223E-3</v>
      </c>
      <c r="S79" s="1">
        <f>INDEX(concentration_ref!$1:$1048576,MATCH('Curvas de concentracion'!$C79,concentration_ref!$A:$A,0),MATCH('Curvas de concentracion'!S$72,concentration_ref!$1:$1,0))</f>
        <v>0</v>
      </c>
      <c r="T79" s="1" t="e">
        <f>INDEX(concentration_ref!$1:$1048576,MATCH('Curvas de concentracion'!$C79,concentration_ref!$A:$A,0),MATCH('Curvas de concentracion'!T$72,concentration_ref!$1:$1,0))</f>
        <v>#REF!</v>
      </c>
      <c r="U79" s="1">
        <f>INDEX(concentration_ref!$1:$1048576,MATCH('Curvas de concentracion'!$C79,concentration_ref!$A:$A,0),MATCH('Curvas de concentracion'!U$72,concentration_ref!$1:$1,0))</f>
        <v>4.1859938900861409E-3</v>
      </c>
    </row>
    <row r="80" spans="3:21" x14ac:dyDescent="0.3">
      <c r="C80" s="1">
        <v>6</v>
      </c>
      <c r="D80" s="1">
        <f>INDEX(concentration!$1:$1048576,MATCH('Curvas de concentracion'!$C80,concentration!$A:$A,0),MATCH('Curvas de concentracion'!D$72,concentration!$1:$1,0))</f>
        <v>2.2734890205083772E-6</v>
      </c>
      <c r="E80" s="1">
        <f>INDEX(concentration!$1:$1048576,MATCH('Curvas de concentracion'!$C80,concentration!$A:$A,0),MATCH('Curvas de concentracion'!E$72,concentration!$1:$1,0))</f>
        <v>650443763.28704834</v>
      </c>
      <c r="F80" s="1">
        <f>INDEX(concentration!$1:$1048576,MATCH('Curvas de concentracion'!$C80,concentration!$A:$A,0),MATCH('Curvas de concentracion'!F$72,concentration!$1:$1,0))</f>
        <v>650443763.28704834</v>
      </c>
      <c r="G80" s="1">
        <f>INDEX(concentration!$1:$1048576,MATCH('Curvas de concentracion'!$C80,concentration!$A:$A,0),MATCH('Curvas de concentracion'!G$72,concentration!$1:$1,0))</f>
        <v>5.4649675304259881E-3</v>
      </c>
      <c r="Q80" s="1">
        <v>6</v>
      </c>
      <c r="R80" s="1">
        <f>INDEX(concentration_ref!$1:$1048576,MATCH('Curvas de concentracion'!$C80,concentration_ref!$A:$A,0),MATCH('Curvas de concentracion'!R$72,concentration_ref!$1:$1,0))</f>
        <v>3.1637637687627223E-3</v>
      </c>
      <c r="S80" s="1">
        <f>INDEX(concentration_ref!$1:$1048576,MATCH('Curvas de concentracion'!$C80,concentration_ref!$A:$A,0),MATCH('Curvas de concentracion'!S$72,concentration_ref!$1:$1,0))</f>
        <v>2.2734890205083772E-6</v>
      </c>
      <c r="T80" s="1" t="e">
        <f>INDEX(concentration_ref!$1:$1048576,MATCH('Curvas de concentracion'!$C80,concentration_ref!$A:$A,0),MATCH('Curvas de concentracion'!T$72,concentration_ref!$1:$1,0))</f>
        <v>#REF!</v>
      </c>
      <c r="U80" s="1">
        <f>INDEX(concentration_ref!$1:$1048576,MATCH('Curvas de concentracion'!$C80,concentration_ref!$A:$A,0),MATCH('Curvas de concentracion'!U$72,concentration_ref!$1:$1,0))</f>
        <v>5.4649675304259881E-3</v>
      </c>
    </row>
    <row r="81" spans="3:21" x14ac:dyDescent="0.3">
      <c r="C81" s="1">
        <v>7</v>
      </c>
      <c r="D81" s="1">
        <f>INDEX(concentration!$1:$1048576,MATCH('Curvas de concentracion'!$C81,concentration!$A:$A,0),MATCH('Curvas de concentracion'!D$72,concentration!$1:$1,0))</f>
        <v>1.0610147678677398E-4</v>
      </c>
      <c r="E81" s="1">
        <f>INDEX(concentration!$1:$1048576,MATCH('Curvas de concentracion'!$C81,concentration!$A:$A,0),MATCH('Curvas de concentracion'!E$72,concentration!$1:$1,0))</f>
        <v>832545358.9609375</v>
      </c>
      <c r="F81" s="1">
        <f>INDEX(concentration!$1:$1048576,MATCH('Curvas de concentracion'!$C81,concentration!$A:$A,0),MATCH('Curvas de concentracion'!F$72,concentration!$1:$1,0))</f>
        <v>832545358.9609375</v>
      </c>
      <c r="G81" s="1">
        <f>INDEX(concentration!$1:$1048576,MATCH('Curvas de concentracion'!$C81,concentration!$A:$A,0),MATCH('Curvas de concentracion'!G$72,concentration!$1:$1,0))</f>
        <v>6.8760122410593417E-3</v>
      </c>
      <c r="Q81" s="1">
        <v>7</v>
      </c>
      <c r="R81" s="1">
        <f>INDEX(concentration_ref!$1:$1048576,MATCH('Curvas de concentracion'!$C81,concentration_ref!$A:$A,0),MATCH('Curvas de concentracion'!R$72,concentration_ref!$1:$1,0))</f>
        <v>3.1637637687627223E-3</v>
      </c>
      <c r="S81" s="1">
        <f>INDEX(concentration_ref!$1:$1048576,MATCH('Curvas de concentracion'!$C81,concentration_ref!$A:$A,0),MATCH('Curvas de concentracion'!S$72,concentration_ref!$1:$1,0))</f>
        <v>1.0610147678677398E-4</v>
      </c>
      <c r="T81" s="1" t="e">
        <f>INDEX(concentration_ref!$1:$1048576,MATCH('Curvas de concentracion'!$C81,concentration_ref!$A:$A,0),MATCH('Curvas de concentracion'!T$72,concentration_ref!$1:$1,0))</f>
        <v>#REF!</v>
      </c>
      <c r="U81" s="1">
        <f>INDEX(concentration_ref!$1:$1048576,MATCH('Curvas de concentracion'!$C81,concentration_ref!$A:$A,0),MATCH('Curvas de concentracion'!U$72,concentration_ref!$1:$1,0))</f>
        <v>6.8760122410593417E-3</v>
      </c>
    </row>
    <row r="82" spans="3:21" x14ac:dyDescent="0.3">
      <c r="C82" s="1">
        <v>8</v>
      </c>
      <c r="D82" s="1">
        <f>INDEX(concentration!$1:$1048576,MATCH('Curvas de concentracion'!$C82,concentration!$A:$A,0),MATCH('Curvas de concentracion'!D$72,concentration!$1:$1,0))</f>
        <v>1.0610147678677398E-4</v>
      </c>
      <c r="E82" s="1">
        <f>INDEX(concentration!$1:$1048576,MATCH('Curvas de concentracion'!$C82,concentration!$A:$A,0),MATCH('Curvas de concentracion'!E$72,concentration!$1:$1,0))</f>
        <v>869992047.23120117</v>
      </c>
      <c r="F82" s="1">
        <f>INDEX(concentration!$1:$1048576,MATCH('Curvas de concentracion'!$C82,concentration!$A:$A,0),MATCH('Curvas de concentracion'!F$72,concentration!$1:$1,0))</f>
        <v>869992047.23120117</v>
      </c>
      <c r="G82" s="1">
        <f>INDEX(concentration!$1:$1048576,MATCH('Curvas de concentracion'!$C82,concentration!$A:$A,0),MATCH('Curvas de concentracion'!G$72,concentration!$1:$1,0))</f>
        <v>8.4062109576461073E-3</v>
      </c>
      <c r="Q82" s="1">
        <v>8</v>
      </c>
      <c r="R82" s="1">
        <f>INDEX(concentration_ref!$1:$1048576,MATCH('Curvas de concentracion'!$C82,concentration_ref!$A:$A,0),MATCH('Curvas de concentracion'!R$72,concentration_ref!$1:$1,0))</f>
        <v>3.1637637687627223E-3</v>
      </c>
      <c r="S82" s="1">
        <f>INDEX(concentration_ref!$1:$1048576,MATCH('Curvas de concentracion'!$C82,concentration_ref!$A:$A,0),MATCH('Curvas de concentracion'!S$72,concentration_ref!$1:$1,0))</f>
        <v>1.0610147678677398E-4</v>
      </c>
      <c r="T82" s="1" t="e">
        <f>INDEX(concentration_ref!$1:$1048576,MATCH('Curvas de concentracion'!$C82,concentration_ref!$A:$A,0),MATCH('Curvas de concentracion'!T$72,concentration_ref!$1:$1,0))</f>
        <v>#REF!</v>
      </c>
      <c r="U82" s="1">
        <f>INDEX(concentration_ref!$1:$1048576,MATCH('Curvas de concentracion'!$C82,concentration_ref!$A:$A,0),MATCH('Curvas de concentracion'!U$72,concentration_ref!$1:$1,0))</f>
        <v>8.4062109576461073E-3</v>
      </c>
    </row>
    <row r="83" spans="3:21" x14ac:dyDescent="0.3">
      <c r="C83" s="1">
        <v>9</v>
      </c>
      <c r="D83" s="1">
        <f>INDEX(concentration!$1:$1048576,MATCH('Curvas de concentracion'!$C83,concentration!$A:$A,0),MATCH('Curvas de concentracion'!D$72,concentration!$1:$1,0))</f>
        <v>1.0610147678677398E-4</v>
      </c>
      <c r="E83" s="1">
        <f>INDEX(concentration!$1:$1048576,MATCH('Curvas de concentracion'!$C83,concentration!$A:$A,0),MATCH('Curvas de concentracion'!E$72,concentration!$1:$1,0))</f>
        <v>928657161.33117676</v>
      </c>
      <c r="F83" s="1">
        <f>INDEX(concentration!$1:$1048576,MATCH('Curvas de concentracion'!$C83,concentration!$A:$A,0),MATCH('Curvas de concentracion'!F$72,concentration!$1:$1,0))</f>
        <v>928657161.33117676</v>
      </c>
      <c r="G83" s="1">
        <f>INDEX(concentration!$1:$1048576,MATCH('Curvas de concentracion'!$C83,concentration!$A:$A,0),MATCH('Curvas de concentracion'!G$72,concentration!$1:$1,0))</f>
        <v>1.0051361642796106E-2</v>
      </c>
      <c r="Q83" s="1">
        <v>9</v>
      </c>
      <c r="R83" s="1">
        <f>INDEX(concentration_ref!$1:$1048576,MATCH('Curvas de concentracion'!$C83,concentration_ref!$A:$A,0),MATCH('Curvas de concentracion'!R$72,concentration_ref!$1:$1,0))</f>
        <v>3.1637637687627223E-3</v>
      </c>
      <c r="S83" s="1">
        <f>INDEX(concentration_ref!$1:$1048576,MATCH('Curvas de concentracion'!$C83,concentration_ref!$A:$A,0),MATCH('Curvas de concentracion'!S$72,concentration_ref!$1:$1,0))</f>
        <v>1.0610147678677398E-4</v>
      </c>
      <c r="T83" s="1" t="e">
        <f>INDEX(concentration_ref!$1:$1048576,MATCH('Curvas de concentracion'!$C83,concentration_ref!$A:$A,0),MATCH('Curvas de concentracion'!T$72,concentration_ref!$1:$1,0))</f>
        <v>#REF!</v>
      </c>
      <c r="U83" s="1">
        <f>INDEX(concentration_ref!$1:$1048576,MATCH('Curvas de concentracion'!$C83,concentration_ref!$A:$A,0),MATCH('Curvas de concentracion'!U$72,concentration_ref!$1:$1,0))</f>
        <v>1.0051361642796106E-2</v>
      </c>
    </row>
    <row r="84" spans="3:21" x14ac:dyDescent="0.3">
      <c r="C84" s="1">
        <v>10</v>
      </c>
      <c r="D84" s="1">
        <f>INDEX(concentration!$1:$1048576,MATCH('Curvas de concentracion'!$C84,concentration!$A:$A,0),MATCH('Curvas de concentracion'!D$72,concentration!$1:$1,0))</f>
        <v>1.0610147678677398E-4</v>
      </c>
      <c r="E84" s="1">
        <f>INDEX(concentration!$1:$1048576,MATCH('Curvas de concentracion'!$C84,concentration!$A:$A,0),MATCH('Curvas de concentracion'!E$72,concentration!$1:$1,0))</f>
        <v>796570478.87939453</v>
      </c>
      <c r="F84" s="1">
        <f>INDEX(concentration!$1:$1048576,MATCH('Curvas de concentracion'!$C84,concentration!$A:$A,0),MATCH('Curvas de concentracion'!F$72,concentration!$1:$1,0))</f>
        <v>796570478.87939453</v>
      </c>
      <c r="G84" s="1">
        <f>INDEX(concentration!$1:$1048576,MATCH('Curvas de concentracion'!$C84,concentration!$A:$A,0),MATCH('Curvas de concentracion'!G$72,concentration!$1:$1,0))</f>
        <v>1.1801017205654744E-2</v>
      </c>
      <c r="Q84" s="1">
        <v>10</v>
      </c>
      <c r="R84" s="1">
        <f>INDEX(concentration_ref!$1:$1048576,MATCH('Curvas de concentracion'!$C84,concentration_ref!$A:$A,0),MATCH('Curvas de concentracion'!R$72,concentration_ref!$1:$1,0))</f>
        <v>3.1637637687627223E-3</v>
      </c>
      <c r="S84" s="1">
        <f>INDEX(concentration_ref!$1:$1048576,MATCH('Curvas de concentracion'!$C84,concentration_ref!$A:$A,0),MATCH('Curvas de concentracion'!S$72,concentration_ref!$1:$1,0))</f>
        <v>1.0610147678677398E-4</v>
      </c>
      <c r="T84" s="1" t="e">
        <f>INDEX(concentration_ref!$1:$1048576,MATCH('Curvas de concentracion'!$C84,concentration_ref!$A:$A,0),MATCH('Curvas de concentracion'!T$72,concentration_ref!$1:$1,0))</f>
        <v>#REF!</v>
      </c>
      <c r="U84" s="1">
        <f>INDEX(concentration_ref!$1:$1048576,MATCH('Curvas de concentracion'!$C84,concentration_ref!$A:$A,0),MATCH('Curvas de concentracion'!U$72,concentration_ref!$1:$1,0))</f>
        <v>1.1801017205654744E-2</v>
      </c>
    </row>
    <row r="85" spans="3:21" x14ac:dyDescent="0.3">
      <c r="C85" s="1">
        <v>11</v>
      </c>
      <c r="D85" s="1">
        <f>INDEX(concentration!$1:$1048576,MATCH('Curvas de concentracion'!$C85,concentration!$A:$A,0),MATCH('Curvas de concentracion'!D$72,concentration!$1:$1,0))</f>
        <v>1.0610147678677398E-4</v>
      </c>
      <c r="E85" s="1">
        <f>INDEX(concentration!$1:$1048576,MATCH('Curvas de concentracion'!$C85,concentration!$A:$A,0),MATCH('Curvas de concentracion'!E$72,concentration!$1:$1,0))</f>
        <v>978480675.45983887</v>
      </c>
      <c r="F85" s="1">
        <f>INDEX(concentration!$1:$1048576,MATCH('Curvas de concentracion'!$C85,concentration!$A:$A,0),MATCH('Curvas de concentracion'!F$72,concentration!$1:$1,0))</f>
        <v>978480675.45983887</v>
      </c>
      <c r="G85" s="1">
        <f>INDEX(concentration!$1:$1048576,MATCH('Curvas de concentracion'!$C85,concentration!$A:$A,0),MATCH('Curvas de concentracion'!G$72,concentration!$1:$1,0))</f>
        <v>1.3652263216142272E-2</v>
      </c>
      <c r="Q85" s="1">
        <v>11</v>
      </c>
      <c r="R85" s="1">
        <f>INDEX(concentration_ref!$1:$1048576,MATCH('Curvas de concentracion'!$C85,concentration_ref!$A:$A,0),MATCH('Curvas de concentracion'!R$72,concentration_ref!$1:$1,0))</f>
        <v>3.1637637687627223E-3</v>
      </c>
      <c r="S85" s="1">
        <f>INDEX(concentration_ref!$1:$1048576,MATCH('Curvas de concentracion'!$C85,concentration_ref!$A:$A,0),MATCH('Curvas de concentracion'!S$72,concentration_ref!$1:$1,0))</f>
        <v>1.0610147678677398E-4</v>
      </c>
      <c r="T85" s="1" t="e">
        <f>INDEX(concentration_ref!$1:$1048576,MATCH('Curvas de concentracion'!$C85,concentration_ref!$A:$A,0),MATCH('Curvas de concentracion'!T$72,concentration_ref!$1:$1,0))</f>
        <v>#REF!</v>
      </c>
      <c r="U85" s="1">
        <f>INDEX(concentration_ref!$1:$1048576,MATCH('Curvas de concentracion'!$C85,concentration_ref!$A:$A,0),MATCH('Curvas de concentracion'!U$72,concentration_ref!$1:$1,0))</f>
        <v>1.3652263216142272E-2</v>
      </c>
    </row>
    <row r="86" spans="3:21" x14ac:dyDescent="0.3">
      <c r="C86" s="1">
        <v>12</v>
      </c>
      <c r="D86" s="1">
        <f>INDEX(concentration!$1:$1048576,MATCH('Curvas de concentracion'!$C86,concentration!$A:$A,0),MATCH('Curvas de concentracion'!D$72,concentration!$1:$1,0))</f>
        <v>1.0660428917840248E-4</v>
      </c>
      <c r="E86" s="1">
        <f>INDEX(concentration!$1:$1048576,MATCH('Curvas de concentracion'!$C86,concentration!$A:$A,0),MATCH('Curvas de concentracion'!E$72,concentration!$1:$1,0))</f>
        <v>922822570.34579468</v>
      </c>
      <c r="F86" s="1">
        <f>INDEX(concentration!$1:$1048576,MATCH('Curvas de concentracion'!$C86,concentration!$A:$A,0),MATCH('Curvas de concentracion'!F$72,concentration!$1:$1,0))</f>
        <v>922822570.34579468</v>
      </c>
      <c r="G86" s="1">
        <f>INDEX(concentration!$1:$1048576,MATCH('Curvas de concentracion'!$C86,concentration!$A:$A,0),MATCH('Curvas de concentracion'!G$72,concentration!$1:$1,0))</f>
        <v>1.5618748440737514E-2</v>
      </c>
      <c r="Q86" s="1">
        <v>12</v>
      </c>
      <c r="R86" s="1">
        <f>INDEX(concentration_ref!$1:$1048576,MATCH('Curvas de concentracion'!$C86,concentration_ref!$A:$A,0),MATCH('Curvas de concentracion'!R$72,concentration_ref!$1:$1,0))</f>
        <v>3.1637637687627223E-3</v>
      </c>
      <c r="S86" s="1">
        <f>INDEX(concentration_ref!$1:$1048576,MATCH('Curvas de concentracion'!$C86,concentration_ref!$A:$A,0),MATCH('Curvas de concentracion'!S$72,concentration_ref!$1:$1,0))</f>
        <v>1.0660428917840248E-4</v>
      </c>
      <c r="T86" s="1" t="e">
        <f>INDEX(concentration_ref!$1:$1048576,MATCH('Curvas de concentracion'!$C86,concentration_ref!$A:$A,0),MATCH('Curvas de concentracion'!T$72,concentration_ref!$1:$1,0))</f>
        <v>#REF!</v>
      </c>
      <c r="U86" s="1">
        <f>INDEX(concentration_ref!$1:$1048576,MATCH('Curvas de concentracion'!$C86,concentration_ref!$A:$A,0),MATCH('Curvas de concentracion'!U$72,concentration_ref!$1:$1,0))</f>
        <v>1.5618748440737514E-2</v>
      </c>
    </row>
    <row r="87" spans="3:21" x14ac:dyDescent="0.3">
      <c r="C87" s="1">
        <v>13</v>
      </c>
      <c r="D87" s="1">
        <f>INDEX(concentration!$1:$1048576,MATCH('Curvas de concentracion'!$C87,concentration!$A:$A,0),MATCH('Curvas de concentracion'!D$72,concentration!$1:$1,0))</f>
        <v>1.0660428917840248E-4</v>
      </c>
      <c r="E87" s="1">
        <f>INDEX(concentration!$1:$1048576,MATCH('Curvas de concentracion'!$C87,concentration!$A:$A,0),MATCH('Curvas de concentracion'!E$72,concentration!$1:$1,0))</f>
        <v>1049069407.4133301</v>
      </c>
      <c r="F87" s="1">
        <f>INDEX(concentration!$1:$1048576,MATCH('Curvas de concentracion'!$C87,concentration!$A:$A,0),MATCH('Curvas de concentracion'!F$72,concentration!$1:$1,0))</f>
        <v>1049069407.4133301</v>
      </c>
      <c r="G87" s="1">
        <f>INDEX(concentration!$1:$1048576,MATCH('Curvas de concentracion'!$C87,concentration!$A:$A,0),MATCH('Curvas de concentracion'!G$72,concentration!$1:$1,0))</f>
        <v>1.7702325870038182E-2</v>
      </c>
      <c r="Q87" s="1">
        <v>13</v>
      </c>
      <c r="R87" s="1">
        <f>INDEX(concentration_ref!$1:$1048576,MATCH('Curvas de concentracion'!$C87,concentration_ref!$A:$A,0),MATCH('Curvas de concentracion'!R$72,concentration_ref!$1:$1,0))</f>
        <v>3.1637637687627223E-3</v>
      </c>
      <c r="S87" s="1">
        <f>INDEX(concentration_ref!$1:$1048576,MATCH('Curvas de concentracion'!$C87,concentration_ref!$A:$A,0),MATCH('Curvas de concentracion'!S$72,concentration_ref!$1:$1,0))</f>
        <v>1.0660428917840248E-4</v>
      </c>
      <c r="T87" s="1" t="e">
        <f>INDEX(concentration_ref!$1:$1048576,MATCH('Curvas de concentracion'!$C87,concentration_ref!$A:$A,0),MATCH('Curvas de concentracion'!T$72,concentration_ref!$1:$1,0))</f>
        <v>#REF!</v>
      </c>
      <c r="U87" s="1">
        <f>INDEX(concentration_ref!$1:$1048576,MATCH('Curvas de concentracion'!$C87,concentration_ref!$A:$A,0),MATCH('Curvas de concentracion'!U$72,concentration_ref!$1:$1,0))</f>
        <v>1.7702325870038182E-2</v>
      </c>
    </row>
    <row r="88" spans="3:21" x14ac:dyDescent="0.3">
      <c r="C88" s="1">
        <v>14</v>
      </c>
      <c r="D88" s="1">
        <f>INDEX(concentration!$1:$1048576,MATCH('Curvas de concentracion'!$C88,concentration!$A:$A,0),MATCH('Curvas de concentracion'!D$72,concentration!$1:$1,0))</f>
        <v>1.3926417617290255E-4</v>
      </c>
      <c r="E88" s="1">
        <f>INDEX(concentration!$1:$1048576,MATCH('Curvas de concentracion'!$C88,concentration!$A:$A,0),MATCH('Curvas de concentracion'!E$72,concentration!$1:$1,0))</f>
        <v>1063917722.5258789</v>
      </c>
      <c r="F88" s="1">
        <f>INDEX(concentration!$1:$1048576,MATCH('Curvas de concentracion'!$C88,concentration!$A:$A,0),MATCH('Curvas de concentracion'!F$72,concentration!$1:$1,0))</f>
        <v>1063917722.5258789</v>
      </c>
      <c r="G88" s="1">
        <f>INDEX(concentration!$1:$1048576,MATCH('Curvas de concentracion'!$C88,concentration!$A:$A,0),MATCH('Curvas de concentracion'!G$72,concentration!$1:$1,0))</f>
        <v>1.9918978294416446E-2</v>
      </c>
      <c r="Q88" s="1">
        <v>14</v>
      </c>
      <c r="R88" s="1">
        <f>INDEX(concentration_ref!$1:$1048576,MATCH('Curvas de concentracion'!$C88,concentration_ref!$A:$A,0),MATCH('Curvas de concentracion'!R$72,concentration_ref!$1:$1,0))</f>
        <v>3.1637637687627223E-3</v>
      </c>
      <c r="S88" s="1">
        <f>INDEX(concentration_ref!$1:$1048576,MATCH('Curvas de concentracion'!$C88,concentration_ref!$A:$A,0),MATCH('Curvas de concentracion'!S$72,concentration_ref!$1:$1,0))</f>
        <v>1.3926417617290255E-4</v>
      </c>
      <c r="T88" s="1" t="e">
        <f>INDEX(concentration_ref!$1:$1048576,MATCH('Curvas de concentracion'!$C88,concentration_ref!$A:$A,0),MATCH('Curvas de concentracion'!T$72,concentration_ref!$1:$1,0))</f>
        <v>#REF!</v>
      </c>
      <c r="U88" s="1">
        <f>INDEX(concentration_ref!$1:$1048576,MATCH('Curvas de concentracion'!$C88,concentration_ref!$A:$A,0),MATCH('Curvas de concentracion'!U$72,concentration_ref!$1:$1,0))</f>
        <v>1.9918978294416446E-2</v>
      </c>
    </row>
    <row r="89" spans="3:21" x14ac:dyDescent="0.3">
      <c r="C89" s="1">
        <v>15</v>
      </c>
      <c r="D89" s="1">
        <f>INDEX(concentration!$1:$1048576,MATCH('Curvas de concentracion'!$C89,concentration!$A:$A,0),MATCH('Curvas de concentracion'!D$72,concentration!$1:$1,0))</f>
        <v>1.3926417617290255E-4</v>
      </c>
      <c r="E89" s="1">
        <f>INDEX(concentration!$1:$1048576,MATCH('Curvas de concentracion'!$C89,concentration!$A:$A,0),MATCH('Curvas de concentracion'!E$72,concentration!$1:$1,0))</f>
        <v>1221558845.7585754</v>
      </c>
      <c r="F89" s="1">
        <f>INDEX(concentration!$1:$1048576,MATCH('Curvas de concentracion'!$C89,concentration!$A:$A,0),MATCH('Curvas de concentracion'!F$72,concentration!$1:$1,0))</f>
        <v>1221558845.7585754</v>
      </c>
      <c r="G89" s="1">
        <f>INDEX(concentration!$1:$1048576,MATCH('Curvas de concentracion'!$C89,concentration!$A:$A,0),MATCH('Curvas de concentracion'!G$72,concentration!$1:$1,0))</f>
        <v>2.2242280200337819E-2</v>
      </c>
      <c r="Q89" s="1">
        <v>15</v>
      </c>
      <c r="R89" s="1">
        <f>INDEX(concentration_ref!$1:$1048576,MATCH('Curvas de concentracion'!$C89,concentration_ref!$A:$A,0),MATCH('Curvas de concentracion'!R$72,concentration_ref!$1:$1,0))</f>
        <v>3.1637637687627223E-3</v>
      </c>
      <c r="S89" s="1">
        <f>INDEX(concentration_ref!$1:$1048576,MATCH('Curvas de concentracion'!$C89,concentration_ref!$A:$A,0),MATCH('Curvas de concentracion'!S$72,concentration_ref!$1:$1,0))</f>
        <v>1.3926417617290255E-4</v>
      </c>
      <c r="T89" s="1" t="e">
        <f>INDEX(concentration_ref!$1:$1048576,MATCH('Curvas de concentracion'!$C89,concentration_ref!$A:$A,0),MATCH('Curvas de concentracion'!T$72,concentration_ref!$1:$1,0))</f>
        <v>#REF!</v>
      </c>
      <c r="U89" s="1">
        <f>INDEX(concentration_ref!$1:$1048576,MATCH('Curvas de concentracion'!$C89,concentration_ref!$A:$A,0),MATCH('Curvas de concentracion'!U$72,concentration_ref!$1:$1,0))</f>
        <v>2.2242280200337819E-2</v>
      </c>
    </row>
    <row r="90" spans="3:21" x14ac:dyDescent="0.3">
      <c r="C90" s="1">
        <v>16</v>
      </c>
      <c r="D90" s="1">
        <f>INDEX(concentration!$1:$1048576,MATCH('Curvas de concentracion'!$C90,concentration!$A:$A,0),MATCH('Curvas de concentracion'!D$72,concentration!$1:$1,0))</f>
        <v>1.5697099275585201E-4</v>
      </c>
      <c r="E90" s="1">
        <f>INDEX(concentration!$1:$1048576,MATCH('Curvas de concentracion'!$C90,concentration!$A:$A,0),MATCH('Curvas de concentracion'!E$72,concentration!$1:$1,0))</f>
        <v>1178552492.453125</v>
      </c>
      <c r="F90" s="1">
        <f>INDEX(concentration!$1:$1048576,MATCH('Curvas de concentracion'!$C90,concentration!$A:$A,0),MATCH('Curvas de concentracion'!F$72,concentration!$1:$1,0))</f>
        <v>1178552492.453125</v>
      </c>
      <c r="G90" s="1">
        <f>INDEX(concentration!$1:$1048576,MATCH('Curvas de concentracion'!$C90,concentration!$A:$A,0),MATCH('Curvas de concentracion'!G$72,concentration!$1:$1,0))</f>
        <v>2.4681077151390417E-2</v>
      </c>
      <c r="Q90" s="1">
        <v>16</v>
      </c>
      <c r="R90" s="1">
        <f>INDEX(concentration_ref!$1:$1048576,MATCH('Curvas de concentracion'!$C90,concentration_ref!$A:$A,0),MATCH('Curvas de concentracion'!R$72,concentration_ref!$1:$1,0))</f>
        <v>3.1637637687627223E-3</v>
      </c>
      <c r="S90" s="1">
        <f>INDEX(concentration_ref!$1:$1048576,MATCH('Curvas de concentracion'!$C90,concentration_ref!$A:$A,0),MATCH('Curvas de concentracion'!S$72,concentration_ref!$1:$1,0))</f>
        <v>1.5697099275585201E-4</v>
      </c>
      <c r="T90" s="1" t="e">
        <f>INDEX(concentration_ref!$1:$1048576,MATCH('Curvas de concentracion'!$C90,concentration_ref!$A:$A,0),MATCH('Curvas de concentracion'!T$72,concentration_ref!$1:$1,0))</f>
        <v>#REF!</v>
      </c>
      <c r="U90" s="1">
        <f>INDEX(concentration_ref!$1:$1048576,MATCH('Curvas de concentracion'!$C90,concentration_ref!$A:$A,0),MATCH('Curvas de concentracion'!U$72,concentration_ref!$1:$1,0))</f>
        <v>2.4681077151390417E-2</v>
      </c>
    </row>
    <row r="91" spans="3:21" x14ac:dyDescent="0.3">
      <c r="C91" s="1">
        <v>17</v>
      </c>
      <c r="D91" s="1">
        <f>INDEX(concentration!$1:$1048576,MATCH('Curvas de concentracion'!$C91,concentration!$A:$A,0),MATCH('Curvas de concentracion'!D$72,concentration!$1:$1,0))</f>
        <v>2.4846466888512155E-4</v>
      </c>
      <c r="E91" s="1">
        <f>INDEX(concentration!$1:$1048576,MATCH('Curvas de concentracion'!$C91,concentration!$A:$A,0),MATCH('Curvas de concentracion'!E$72,concentration!$1:$1,0))</f>
        <v>1040594100.9590588</v>
      </c>
      <c r="F91" s="1">
        <f>INDEX(concentration!$1:$1048576,MATCH('Curvas de concentracion'!$C91,concentration!$A:$A,0),MATCH('Curvas de concentracion'!F$72,concentration!$1:$1,0))</f>
        <v>1040594100.9590588</v>
      </c>
      <c r="G91" s="1">
        <f>INDEX(concentration!$1:$1048576,MATCH('Curvas de concentracion'!$C91,concentration!$A:$A,0),MATCH('Curvas de concentracion'!G$72,concentration!$1:$1,0))</f>
        <v>2.7181279975663584E-2</v>
      </c>
      <c r="Q91" s="1">
        <v>17</v>
      </c>
      <c r="R91" s="1">
        <f>INDEX(concentration_ref!$1:$1048576,MATCH('Curvas de concentracion'!$C91,concentration_ref!$A:$A,0),MATCH('Curvas de concentracion'!R$72,concentration_ref!$1:$1,0))</f>
        <v>3.1637637687627223E-3</v>
      </c>
      <c r="S91" s="1">
        <f>INDEX(concentration_ref!$1:$1048576,MATCH('Curvas de concentracion'!$C91,concentration_ref!$A:$A,0),MATCH('Curvas de concentracion'!S$72,concentration_ref!$1:$1,0))</f>
        <v>2.4846466888512155E-4</v>
      </c>
      <c r="T91" s="1" t="e">
        <f>INDEX(concentration_ref!$1:$1048576,MATCH('Curvas de concentracion'!$C91,concentration_ref!$A:$A,0),MATCH('Curvas de concentracion'!T$72,concentration_ref!$1:$1,0))</f>
        <v>#REF!</v>
      </c>
      <c r="U91" s="1">
        <f>INDEX(concentration_ref!$1:$1048576,MATCH('Curvas de concentracion'!$C91,concentration_ref!$A:$A,0),MATCH('Curvas de concentracion'!U$72,concentration_ref!$1:$1,0))</f>
        <v>2.7181279975663584E-2</v>
      </c>
    </row>
    <row r="92" spans="3:21" x14ac:dyDescent="0.3">
      <c r="C92" s="1">
        <v>18</v>
      </c>
      <c r="D92" s="1">
        <f>INDEX(concentration!$1:$1048576,MATCH('Curvas de concentracion'!$C92,concentration!$A:$A,0),MATCH('Curvas de concentracion'!D$72,concentration!$1:$1,0))</f>
        <v>2.4927399861223782E-4</v>
      </c>
      <c r="E92" s="1">
        <f>INDEX(concentration!$1:$1048576,MATCH('Curvas de concentracion'!$C92,concentration!$A:$A,0),MATCH('Curvas de concentracion'!E$72,concentration!$1:$1,0))</f>
        <v>1140765624.6865234</v>
      </c>
      <c r="F92" s="1">
        <f>INDEX(concentration!$1:$1048576,MATCH('Curvas de concentracion'!$C92,concentration!$A:$A,0),MATCH('Curvas de concentracion'!F$72,concentration!$1:$1,0))</f>
        <v>1140765624.6865234</v>
      </c>
      <c r="G92" s="1">
        <f>INDEX(concentration!$1:$1048576,MATCH('Curvas de concentracion'!$C92,concentration!$A:$A,0),MATCH('Curvas de concentracion'!G$72,concentration!$1:$1,0))</f>
        <v>2.9753015185958295E-2</v>
      </c>
      <c r="Q92" s="1">
        <v>18</v>
      </c>
      <c r="R92" s="1">
        <f>INDEX(concentration_ref!$1:$1048576,MATCH('Curvas de concentracion'!$C92,concentration_ref!$A:$A,0),MATCH('Curvas de concentracion'!R$72,concentration_ref!$1:$1,0))</f>
        <v>3.1637637687627223E-3</v>
      </c>
      <c r="S92" s="1">
        <f>INDEX(concentration_ref!$1:$1048576,MATCH('Curvas de concentracion'!$C92,concentration_ref!$A:$A,0),MATCH('Curvas de concentracion'!S$72,concentration_ref!$1:$1,0))</f>
        <v>2.4927399861223782E-4</v>
      </c>
      <c r="T92" s="1" t="e">
        <f>INDEX(concentration_ref!$1:$1048576,MATCH('Curvas de concentracion'!$C92,concentration_ref!$A:$A,0),MATCH('Curvas de concentracion'!T$72,concentration_ref!$1:$1,0))</f>
        <v>#REF!</v>
      </c>
      <c r="U92" s="1">
        <f>INDEX(concentration_ref!$1:$1048576,MATCH('Curvas de concentracion'!$C92,concentration_ref!$A:$A,0),MATCH('Curvas de concentracion'!U$72,concentration_ref!$1:$1,0))</f>
        <v>2.9753015185958295E-2</v>
      </c>
    </row>
    <row r="93" spans="3:21" x14ac:dyDescent="0.3">
      <c r="C93" s="1">
        <v>19</v>
      </c>
      <c r="D93" s="1">
        <f>INDEX(concentration!$1:$1048576,MATCH('Curvas de concentracion'!$C93,concentration!$A:$A,0),MATCH('Curvas de concentracion'!D$72,concentration!$1:$1,0))</f>
        <v>2.4927399861223782E-4</v>
      </c>
      <c r="E93" s="1">
        <f>INDEX(concentration!$1:$1048576,MATCH('Curvas de concentracion'!$C93,concentration!$A:$A,0),MATCH('Curvas de concentracion'!E$72,concentration!$1:$1,0))</f>
        <v>1245969351.4404297</v>
      </c>
      <c r="F93" s="1">
        <f>INDEX(concentration!$1:$1048576,MATCH('Curvas de concentracion'!$C93,concentration!$A:$A,0),MATCH('Curvas de concentracion'!F$72,concentration!$1:$1,0))</f>
        <v>1245969351.4404297</v>
      </c>
      <c r="G93" s="1">
        <f>INDEX(concentration!$1:$1048576,MATCH('Curvas de concentracion'!$C93,concentration!$A:$A,0),MATCH('Curvas de concentracion'!G$72,concentration!$1:$1,0))</f>
        <v>3.247328749758089E-2</v>
      </c>
      <c r="Q93" s="1">
        <v>19</v>
      </c>
      <c r="R93" s="1">
        <f>INDEX(concentration_ref!$1:$1048576,MATCH('Curvas de concentracion'!$C93,concentration_ref!$A:$A,0),MATCH('Curvas de concentracion'!R$72,concentration_ref!$1:$1,0))</f>
        <v>3.1637637687627223E-3</v>
      </c>
      <c r="S93" s="1">
        <f>INDEX(concentration_ref!$1:$1048576,MATCH('Curvas de concentracion'!$C93,concentration_ref!$A:$A,0),MATCH('Curvas de concentracion'!S$72,concentration_ref!$1:$1,0))</f>
        <v>2.4927399861223782E-4</v>
      </c>
      <c r="T93" s="1" t="e">
        <f>INDEX(concentration_ref!$1:$1048576,MATCH('Curvas de concentracion'!$C93,concentration_ref!$A:$A,0),MATCH('Curvas de concentracion'!T$72,concentration_ref!$1:$1,0))</f>
        <v>#REF!</v>
      </c>
      <c r="U93" s="1">
        <f>INDEX(concentration_ref!$1:$1048576,MATCH('Curvas de concentracion'!$C93,concentration_ref!$A:$A,0),MATCH('Curvas de concentracion'!U$72,concentration_ref!$1:$1,0))</f>
        <v>3.247328749758089E-2</v>
      </c>
    </row>
    <row r="94" spans="3:21" x14ac:dyDescent="0.3">
      <c r="C94" s="1">
        <v>20</v>
      </c>
      <c r="D94" s="1">
        <f>INDEX(concentration!$1:$1048576,MATCH('Curvas de concentracion'!$C94,concentration!$A:$A,0),MATCH('Curvas de concentracion'!D$72,concentration!$1:$1,0))</f>
        <v>5.427010844057049E-4</v>
      </c>
      <c r="E94" s="1">
        <f>INDEX(concentration!$1:$1048576,MATCH('Curvas de concentracion'!$C94,concentration!$A:$A,0),MATCH('Curvas de concentracion'!E$72,concentration!$1:$1,0))</f>
        <v>1264389258.5117188</v>
      </c>
      <c r="F94" s="1">
        <f>INDEX(concentration!$1:$1048576,MATCH('Curvas de concentracion'!$C94,concentration!$A:$A,0),MATCH('Curvas de concentracion'!F$72,concentration!$1:$1,0))</f>
        <v>1264389258.5117188</v>
      </c>
      <c r="G94" s="1">
        <f>INDEX(concentration!$1:$1048576,MATCH('Curvas de concentracion'!$C94,concentration!$A:$A,0),MATCH('Curvas de concentracion'!G$72,concentration!$1:$1,0))</f>
        <v>3.5306861348765747E-2</v>
      </c>
      <c r="Q94" s="1">
        <v>20</v>
      </c>
      <c r="R94" s="1">
        <f>INDEX(concentration_ref!$1:$1048576,MATCH('Curvas de concentracion'!$C94,concentration_ref!$A:$A,0),MATCH('Curvas de concentracion'!R$72,concentration_ref!$1:$1,0))</f>
        <v>3.1637637687627223E-3</v>
      </c>
      <c r="S94" s="1">
        <f>INDEX(concentration_ref!$1:$1048576,MATCH('Curvas de concentracion'!$C94,concentration_ref!$A:$A,0),MATCH('Curvas de concentracion'!S$72,concentration_ref!$1:$1,0))</f>
        <v>5.427010844057049E-4</v>
      </c>
      <c r="T94" s="1" t="e">
        <f>INDEX(concentration_ref!$1:$1048576,MATCH('Curvas de concentracion'!$C94,concentration_ref!$A:$A,0),MATCH('Curvas de concentracion'!T$72,concentration_ref!$1:$1,0))</f>
        <v>#REF!</v>
      </c>
      <c r="U94" s="1">
        <f>INDEX(concentration_ref!$1:$1048576,MATCH('Curvas de concentracion'!$C94,concentration_ref!$A:$A,0),MATCH('Curvas de concentracion'!U$72,concentration_ref!$1:$1,0))</f>
        <v>3.5306861348765747E-2</v>
      </c>
    </row>
    <row r="95" spans="3:21" x14ac:dyDescent="0.3">
      <c r="C95" s="1">
        <v>21</v>
      </c>
      <c r="D95" s="1">
        <f>INDEX(concentration!$1:$1048576,MATCH('Curvas de concentracion'!$C95,concentration!$A:$A,0),MATCH('Curvas de concentracion'!D$72,concentration!$1:$1,0))</f>
        <v>6.4518487271844681E-4</v>
      </c>
      <c r="E95" s="1">
        <f>INDEX(concentration!$1:$1048576,MATCH('Curvas de concentracion'!$C95,concentration!$A:$A,0),MATCH('Curvas de concentracion'!E$72,concentration!$1:$1,0))</f>
        <v>1424561957.3378906</v>
      </c>
      <c r="F95" s="1">
        <f>INDEX(concentration!$1:$1048576,MATCH('Curvas de concentracion'!$C95,concentration!$A:$A,0),MATCH('Curvas de concentracion'!F$72,concentration!$1:$1,0))</f>
        <v>1424561957.3378906</v>
      </c>
      <c r="G95" s="1">
        <f>INDEX(concentration!$1:$1048576,MATCH('Curvas de concentracion'!$C95,concentration!$A:$A,0),MATCH('Curvas de concentracion'!G$72,concentration!$1:$1,0))</f>
        <v>3.8235974910335549E-2</v>
      </c>
      <c r="Q95" s="1">
        <v>21</v>
      </c>
      <c r="R95" s="1">
        <f>INDEX(concentration_ref!$1:$1048576,MATCH('Curvas de concentracion'!$C95,concentration_ref!$A:$A,0),MATCH('Curvas de concentracion'!R$72,concentration_ref!$1:$1,0))</f>
        <v>3.1637637687627223E-3</v>
      </c>
      <c r="S95" s="1">
        <f>INDEX(concentration_ref!$1:$1048576,MATCH('Curvas de concentracion'!$C95,concentration_ref!$A:$A,0),MATCH('Curvas de concentracion'!S$72,concentration_ref!$1:$1,0))</f>
        <v>6.4518487271844681E-4</v>
      </c>
      <c r="T95" s="1" t="e">
        <f>INDEX(concentration_ref!$1:$1048576,MATCH('Curvas de concentracion'!$C95,concentration_ref!$A:$A,0),MATCH('Curvas de concentracion'!T$72,concentration_ref!$1:$1,0))</f>
        <v>#REF!</v>
      </c>
      <c r="U95" s="1">
        <f>INDEX(concentration_ref!$1:$1048576,MATCH('Curvas de concentracion'!$C95,concentration_ref!$A:$A,0),MATCH('Curvas de concentracion'!U$72,concentration_ref!$1:$1,0))</f>
        <v>3.8235974910335549E-2</v>
      </c>
    </row>
    <row r="96" spans="3:21" x14ac:dyDescent="0.3">
      <c r="C96" s="1">
        <v>22</v>
      </c>
      <c r="D96" s="1">
        <f>INDEX(concentration!$1:$1048576,MATCH('Curvas de concentracion'!$C96,concentration!$A:$A,0),MATCH('Curvas de concentracion'!D$72,concentration!$1:$1,0))</f>
        <v>6.4518487271844681E-4</v>
      </c>
      <c r="E96" s="1">
        <f>INDEX(concentration!$1:$1048576,MATCH('Curvas de concentracion'!$C96,concentration!$A:$A,0),MATCH('Curvas de concentracion'!E$72,concentration!$1:$1,0))</f>
        <v>1211029106.8614502</v>
      </c>
      <c r="F96" s="1">
        <f>INDEX(concentration!$1:$1048576,MATCH('Curvas de concentracion'!$C96,concentration!$A:$A,0),MATCH('Curvas de concentracion'!F$72,concentration!$1:$1,0))</f>
        <v>1211029106.8614502</v>
      </c>
      <c r="G96" s="1">
        <f>INDEX(concentration!$1:$1048576,MATCH('Curvas de concentracion'!$C96,concentration!$A:$A,0),MATCH('Curvas de concentracion'!G$72,concentration!$1:$1,0))</f>
        <v>4.1231314453942458E-2</v>
      </c>
      <c r="Q96" s="1">
        <v>22</v>
      </c>
      <c r="R96" s="1">
        <f>INDEX(concentration_ref!$1:$1048576,MATCH('Curvas de concentracion'!$C96,concentration_ref!$A:$A,0),MATCH('Curvas de concentracion'!R$72,concentration_ref!$1:$1,0))</f>
        <v>3.1637637687627223E-3</v>
      </c>
      <c r="S96" s="1">
        <f>INDEX(concentration_ref!$1:$1048576,MATCH('Curvas de concentracion'!$C96,concentration_ref!$A:$A,0),MATCH('Curvas de concentracion'!S$72,concentration_ref!$1:$1,0))</f>
        <v>6.4518487271844681E-4</v>
      </c>
      <c r="T96" s="1" t="e">
        <f>INDEX(concentration_ref!$1:$1048576,MATCH('Curvas de concentracion'!$C96,concentration_ref!$A:$A,0),MATCH('Curvas de concentracion'!T$72,concentration_ref!$1:$1,0))</f>
        <v>#REF!</v>
      </c>
      <c r="U96" s="1">
        <f>INDEX(concentration_ref!$1:$1048576,MATCH('Curvas de concentracion'!$C96,concentration_ref!$A:$A,0),MATCH('Curvas de concentracion'!U$72,concentration_ref!$1:$1,0))</f>
        <v>4.1231314453942458E-2</v>
      </c>
    </row>
    <row r="97" spans="3:21" x14ac:dyDescent="0.3">
      <c r="C97" s="1">
        <v>23</v>
      </c>
      <c r="D97" s="1">
        <f>INDEX(concentration!$1:$1048576,MATCH('Curvas de concentracion'!$C97,concentration!$A:$A,0),MATCH('Curvas de concentracion'!D$72,concentration!$1:$1,0))</f>
        <v>6.4518487271844681E-4</v>
      </c>
      <c r="E97" s="1">
        <f>INDEX(concentration!$1:$1048576,MATCH('Curvas de concentracion'!$C97,concentration!$A:$A,0),MATCH('Curvas de concentracion'!E$72,concentration!$1:$1,0))</f>
        <v>1112198221.5007324</v>
      </c>
      <c r="F97" s="1">
        <f>INDEX(concentration!$1:$1048576,MATCH('Curvas de concentracion'!$C97,concentration!$A:$A,0),MATCH('Curvas de concentracion'!F$72,concentration!$1:$1,0))</f>
        <v>1112198221.5007324</v>
      </c>
      <c r="G97" s="1">
        <f>INDEX(concentration!$1:$1048576,MATCH('Curvas de concentracion'!$C97,concentration!$A:$A,0),MATCH('Curvas de concentracion'!G$72,concentration!$1:$1,0))</f>
        <v>4.4326917599948945E-2</v>
      </c>
      <c r="Q97" s="1">
        <v>23</v>
      </c>
      <c r="R97" s="1">
        <f>INDEX(concentration_ref!$1:$1048576,MATCH('Curvas de concentracion'!$C97,concentration_ref!$A:$A,0),MATCH('Curvas de concentracion'!R$72,concentration_ref!$1:$1,0))</f>
        <v>3.1637637687627223E-3</v>
      </c>
      <c r="S97" s="1">
        <f>INDEX(concentration_ref!$1:$1048576,MATCH('Curvas de concentracion'!$C97,concentration_ref!$A:$A,0),MATCH('Curvas de concentracion'!S$72,concentration_ref!$1:$1,0))</f>
        <v>6.4518487271844681E-4</v>
      </c>
      <c r="T97" s="1" t="e">
        <f>INDEX(concentration_ref!$1:$1048576,MATCH('Curvas de concentracion'!$C97,concentration_ref!$A:$A,0),MATCH('Curvas de concentracion'!T$72,concentration_ref!$1:$1,0))</f>
        <v>#REF!</v>
      </c>
      <c r="U97" s="1">
        <f>INDEX(concentration_ref!$1:$1048576,MATCH('Curvas de concentracion'!$C97,concentration_ref!$A:$A,0),MATCH('Curvas de concentracion'!U$72,concentration_ref!$1:$1,0))</f>
        <v>4.4326917599948945E-2</v>
      </c>
    </row>
    <row r="98" spans="3:21" x14ac:dyDescent="0.3">
      <c r="C98" s="1">
        <v>24</v>
      </c>
      <c r="D98" s="1">
        <f>INDEX(concentration!$1:$1048576,MATCH('Curvas de concentracion'!$C98,concentration!$A:$A,0),MATCH('Curvas de concentracion'!D$72,concentration!$1:$1,0))</f>
        <v>8.5325290820820318E-4</v>
      </c>
      <c r="E98" s="1">
        <f>INDEX(concentration!$1:$1048576,MATCH('Curvas de concentracion'!$C98,concentration!$A:$A,0),MATCH('Curvas de concentracion'!E$72,concentration!$1:$1,0))</f>
        <v>1391418563.8134155</v>
      </c>
      <c r="F98" s="1">
        <f>INDEX(concentration!$1:$1048576,MATCH('Curvas de concentracion'!$C98,concentration!$A:$A,0),MATCH('Curvas de concentracion'!F$72,concentration!$1:$1,0))</f>
        <v>1391418563.8134155</v>
      </c>
      <c r="G98" s="1">
        <f>INDEX(concentration!$1:$1048576,MATCH('Curvas de concentracion'!$C98,concentration!$A:$A,0),MATCH('Curvas de concentracion'!G$72,concentration!$1:$1,0))</f>
        <v>4.763302131518523E-2</v>
      </c>
      <c r="Q98" s="1">
        <v>24</v>
      </c>
      <c r="R98" s="1">
        <f>INDEX(concentration_ref!$1:$1048576,MATCH('Curvas de concentracion'!$C98,concentration_ref!$A:$A,0),MATCH('Curvas de concentracion'!R$72,concentration_ref!$1:$1,0))</f>
        <v>3.1637637687627223E-3</v>
      </c>
      <c r="S98" s="1">
        <f>INDEX(concentration_ref!$1:$1048576,MATCH('Curvas de concentracion'!$C98,concentration_ref!$A:$A,0),MATCH('Curvas de concentracion'!S$72,concentration_ref!$1:$1,0))</f>
        <v>8.5325290820820318E-4</v>
      </c>
      <c r="T98" s="1" t="e">
        <f>INDEX(concentration_ref!$1:$1048576,MATCH('Curvas de concentracion'!$C98,concentration_ref!$A:$A,0),MATCH('Curvas de concentracion'!T$72,concentration_ref!$1:$1,0))</f>
        <v>#REF!</v>
      </c>
      <c r="U98" s="1">
        <f>INDEX(concentration_ref!$1:$1048576,MATCH('Curvas de concentracion'!$C98,concentration_ref!$A:$A,0),MATCH('Curvas de concentracion'!U$72,concentration_ref!$1:$1,0))</f>
        <v>4.763302131518523E-2</v>
      </c>
    </row>
    <row r="99" spans="3:21" x14ac:dyDescent="0.3">
      <c r="C99" s="1">
        <v>25</v>
      </c>
      <c r="D99" s="1">
        <f>INDEX(concentration!$1:$1048576,MATCH('Curvas de concentracion'!$C99,concentration!$A:$A,0),MATCH('Curvas de concentracion'!D$72,concentration!$1:$1,0))</f>
        <v>8.67624036552288E-4</v>
      </c>
      <c r="E99" s="1">
        <f>INDEX(concentration!$1:$1048576,MATCH('Curvas de concentracion'!$C99,concentration!$A:$A,0),MATCH('Curvas de concentracion'!E$72,concentration!$1:$1,0))</f>
        <v>1380868120.0336914</v>
      </c>
      <c r="F99" s="1">
        <f>INDEX(concentration!$1:$1048576,MATCH('Curvas de concentracion'!$C99,concentration!$A:$A,0),MATCH('Curvas de concentracion'!F$72,concentration!$1:$1,0))</f>
        <v>1380868120.0336914</v>
      </c>
      <c r="G99" s="1">
        <f>INDEX(concentration!$1:$1048576,MATCH('Curvas de concentracion'!$C99,concentration!$A:$A,0),MATCH('Curvas de concentracion'!G$72,concentration!$1:$1,0))</f>
        <v>5.096322572495196E-2</v>
      </c>
      <c r="Q99" s="1">
        <v>25</v>
      </c>
      <c r="R99" s="1">
        <f>INDEX(concentration_ref!$1:$1048576,MATCH('Curvas de concentracion'!$C99,concentration_ref!$A:$A,0),MATCH('Curvas de concentracion'!R$72,concentration_ref!$1:$1,0))</f>
        <v>3.1637637687627223E-3</v>
      </c>
      <c r="S99" s="1">
        <f>INDEX(concentration_ref!$1:$1048576,MATCH('Curvas de concentracion'!$C99,concentration_ref!$A:$A,0),MATCH('Curvas de concentracion'!S$72,concentration_ref!$1:$1,0))</f>
        <v>8.67624036552288E-4</v>
      </c>
      <c r="T99" s="1" t="e">
        <f>INDEX(concentration_ref!$1:$1048576,MATCH('Curvas de concentracion'!$C99,concentration_ref!$A:$A,0),MATCH('Curvas de concentracion'!T$72,concentration_ref!$1:$1,0))</f>
        <v>#REF!</v>
      </c>
      <c r="U99" s="1">
        <f>INDEX(concentration_ref!$1:$1048576,MATCH('Curvas de concentracion'!$C99,concentration_ref!$A:$A,0),MATCH('Curvas de concentracion'!U$72,concentration_ref!$1:$1,0))</f>
        <v>5.096322572495196E-2</v>
      </c>
    </row>
    <row r="100" spans="3:21" x14ac:dyDescent="0.3">
      <c r="C100" s="1">
        <v>26</v>
      </c>
      <c r="D100" s="1">
        <f>INDEX(concentration!$1:$1048576,MATCH('Curvas de concentracion'!$C100,concentration!$A:$A,0),MATCH('Curvas de concentracion'!D$72,concentration!$1:$1,0))</f>
        <v>9.2437836119263852E-4</v>
      </c>
      <c r="E100" s="1">
        <f>INDEX(concentration!$1:$1048576,MATCH('Curvas de concentracion'!$C100,concentration!$A:$A,0),MATCH('Curvas de concentracion'!E$72,concentration!$1:$1,0))</f>
        <v>1487910012.7061157</v>
      </c>
      <c r="F100" s="1">
        <f>INDEX(concentration!$1:$1048576,MATCH('Curvas de concentracion'!$C100,concentration!$A:$A,0),MATCH('Curvas de concentracion'!F$72,concentration!$1:$1,0))</f>
        <v>1487910012.7061157</v>
      </c>
      <c r="G100" s="1">
        <f>INDEX(concentration!$1:$1048576,MATCH('Curvas de concentracion'!$C100,concentration!$A:$A,0),MATCH('Curvas de concentracion'!G$72,concentration!$1:$1,0))</f>
        <v>5.4379555419013487E-2</v>
      </c>
      <c r="Q100" s="1">
        <v>26</v>
      </c>
      <c r="R100" s="1">
        <f>INDEX(concentration_ref!$1:$1048576,MATCH('Curvas de concentracion'!$C100,concentration_ref!$A:$A,0),MATCH('Curvas de concentracion'!R$72,concentration_ref!$1:$1,0))</f>
        <v>3.1637637687627223E-3</v>
      </c>
      <c r="S100" s="1">
        <f>INDEX(concentration_ref!$1:$1048576,MATCH('Curvas de concentracion'!$C100,concentration_ref!$A:$A,0),MATCH('Curvas de concentracion'!S$72,concentration_ref!$1:$1,0))</f>
        <v>9.2437836119263852E-4</v>
      </c>
      <c r="T100" s="1" t="e">
        <f>INDEX(concentration_ref!$1:$1048576,MATCH('Curvas de concentracion'!$C100,concentration_ref!$A:$A,0),MATCH('Curvas de concentracion'!T$72,concentration_ref!$1:$1,0))</f>
        <v>#REF!</v>
      </c>
      <c r="U100" s="1">
        <f>INDEX(concentration_ref!$1:$1048576,MATCH('Curvas de concentracion'!$C100,concentration_ref!$A:$A,0),MATCH('Curvas de concentracion'!U$72,concentration_ref!$1:$1,0))</f>
        <v>5.4379555419013487E-2</v>
      </c>
    </row>
    <row r="101" spans="3:21" x14ac:dyDescent="0.3">
      <c r="C101" s="1">
        <v>27</v>
      </c>
      <c r="D101" s="1">
        <f>INDEX(concentration!$1:$1048576,MATCH('Curvas de concentracion'!$C101,concentration!$A:$A,0),MATCH('Curvas de concentracion'!D$72,concentration!$1:$1,0))</f>
        <v>1.7569076311357618E-3</v>
      </c>
      <c r="E101" s="1">
        <f>INDEX(concentration!$1:$1048576,MATCH('Curvas de concentracion'!$C101,concentration!$A:$A,0),MATCH('Curvas de concentracion'!E$72,concentration!$1:$1,0))</f>
        <v>1323074731.225708</v>
      </c>
      <c r="F101" s="1">
        <f>INDEX(concentration!$1:$1048576,MATCH('Curvas de concentracion'!$C101,concentration!$A:$A,0),MATCH('Curvas de concentracion'!F$72,concentration!$1:$1,0))</f>
        <v>1323074731.225708</v>
      </c>
      <c r="G101" s="1">
        <f>INDEX(concentration!$1:$1048576,MATCH('Curvas de concentracion'!$C101,concentration!$A:$A,0),MATCH('Curvas de concentracion'!G$72,concentration!$1:$1,0))</f>
        <v>5.7954597198412762E-2</v>
      </c>
      <c r="Q101" s="1">
        <v>27</v>
      </c>
      <c r="R101" s="1">
        <f>INDEX(concentration_ref!$1:$1048576,MATCH('Curvas de concentracion'!$C101,concentration_ref!$A:$A,0),MATCH('Curvas de concentracion'!R$72,concentration_ref!$1:$1,0))</f>
        <v>3.1637637687627223E-3</v>
      </c>
      <c r="S101" s="1">
        <f>INDEX(concentration_ref!$1:$1048576,MATCH('Curvas de concentracion'!$C101,concentration_ref!$A:$A,0),MATCH('Curvas de concentracion'!S$72,concentration_ref!$1:$1,0))</f>
        <v>1.7569076311357618E-3</v>
      </c>
      <c r="T101" s="1" t="e">
        <f>INDEX(concentration_ref!$1:$1048576,MATCH('Curvas de concentracion'!$C101,concentration_ref!$A:$A,0),MATCH('Curvas de concentracion'!T$72,concentration_ref!$1:$1,0))</f>
        <v>#REF!</v>
      </c>
      <c r="U101" s="1">
        <f>INDEX(concentration_ref!$1:$1048576,MATCH('Curvas de concentracion'!$C101,concentration_ref!$A:$A,0),MATCH('Curvas de concentracion'!U$72,concentration_ref!$1:$1,0))</f>
        <v>5.7954597198412762E-2</v>
      </c>
    </row>
    <row r="102" spans="3:21" x14ac:dyDescent="0.3">
      <c r="C102" s="1">
        <v>28</v>
      </c>
      <c r="D102" s="1">
        <f>INDEX(concentration!$1:$1048576,MATCH('Curvas de concentracion'!$C102,concentration!$A:$A,0),MATCH('Curvas de concentracion'!D$72,concentration!$1:$1,0))</f>
        <v>2.2720329306026212E-3</v>
      </c>
      <c r="E102" s="1">
        <f>INDEX(concentration!$1:$1048576,MATCH('Curvas de concentracion'!$C102,concentration!$A:$A,0),MATCH('Curvas de concentracion'!E$72,concentration!$1:$1,0))</f>
        <v>1640870115.9899902</v>
      </c>
      <c r="F102" s="1">
        <f>INDEX(concentration!$1:$1048576,MATCH('Curvas de concentracion'!$C102,concentration!$A:$A,0),MATCH('Curvas de concentracion'!F$72,concentration!$1:$1,0))</f>
        <v>1640870115.9899902</v>
      </c>
      <c r="G102" s="1">
        <f>INDEX(concentration!$1:$1048576,MATCH('Curvas de concentracion'!$C102,concentration!$A:$A,0),MATCH('Curvas de concentracion'!G$72,concentration!$1:$1,0))</f>
        <v>6.1601648548924158E-2</v>
      </c>
      <c r="Q102" s="1">
        <v>28</v>
      </c>
      <c r="R102" s="1">
        <f>INDEX(concentration_ref!$1:$1048576,MATCH('Curvas de concentracion'!$C102,concentration_ref!$A:$A,0),MATCH('Curvas de concentracion'!R$72,concentration_ref!$1:$1,0))</f>
        <v>3.1637637687627223E-3</v>
      </c>
      <c r="S102" s="1">
        <f>INDEX(concentration_ref!$1:$1048576,MATCH('Curvas de concentracion'!$C102,concentration_ref!$A:$A,0),MATCH('Curvas de concentracion'!S$72,concentration_ref!$1:$1,0))</f>
        <v>2.2720329306026212E-3</v>
      </c>
      <c r="T102" s="1" t="e">
        <f>INDEX(concentration_ref!$1:$1048576,MATCH('Curvas de concentracion'!$C102,concentration_ref!$A:$A,0),MATCH('Curvas de concentracion'!T$72,concentration_ref!$1:$1,0))</f>
        <v>#REF!</v>
      </c>
      <c r="U102" s="1">
        <f>INDEX(concentration_ref!$1:$1048576,MATCH('Curvas de concentracion'!$C102,concentration_ref!$A:$A,0),MATCH('Curvas de concentracion'!U$72,concentration_ref!$1:$1,0))</f>
        <v>6.1601648548924158E-2</v>
      </c>
    </row>
    <row r="103" spans="3:21" x14ac:dyDescent="0.3">
      <c r="C103" s="1">
        <v>29</v>
      </c>
      <c r="D103" s="1">
        <f>INDEX(concentration!$1:$1048576,MATCH('Curvas de concentracion'!$C103,concentration!$A:$A,0),MATCH('Curvas de concentracion'!D$72,concentration!$1:$1,0))</f>
        <v>2.2776680004427865E-3</v>
      </c>
      <c r="E103" s="1">
        <f>INDEX(concentration!$1:$1048576,MATCH('Curvas de concentracion'!$C103,concentration!$A:$A,0),MATCH('Curvas de concentracion'!E$72,concentration!$1:$1,0))</f>
        <v>1361623645.7753334</v>
      </c>
      <c r="F103" s="1">
        <f>INDEX(concentration!$1:$1048576,MATCH('Curvas de concentracion'!$C103,concentration!$A:$A,0),MATCH('Curvas de concentracion'!F$72,concentration!$1:$1,0))</f>
        <v>1361623645.7753334</v>
      </c>
      <c r="G103" s="1">
        <f>INDEX(concentration!$1:$1048576,MATCH('Curvas de concentracion'!$C103,concentration!$A:$A,0),MATCH('Curvas de concentracion'!G$72,concentration!$1:$1,0))</f>
        <v>6.5257309512041076E-2</v>
      </c>
      <c r="Q103" s="1">
        <v>29</v>
      </c>
      <c r="R103" s="1">
        <f>INDEX(concentration_ref!$1:$1048576,MATCH('Curvas de concentracion'!$C103,concentration_ref!$A:$A,0),MATCH('Curvas de concentracion'!R$72,concentration_ref!$1:$1,0))</f>
        <v>3.1637637687627223E-3</v>
      </c>
      <c r="S103" s="1">
        <f>INDEX(concentration_ref!$1:$1048576,MATCH('Curvas de concentracion'!$C103,concentration_ref!$A:$A,0),MATCH('Curvas de concentracion'!S$72,concentration_ref!$1:$1,0))</f>
        <v>2.2776680004427865E-3</v>
      </c>
      <c r="T103" s="1" t="e">
        <f>INDEX(concentration_ref!$1:$1048576,MATCH('Curvas de concentracion'!$C103,concentration_ref!$A:$A,0),MATCH('Curvas de concentracion'!T$72,concentration_ref!$1:$1,0))</f>
        <v>#REF!</v>
      </c>
      <c r="U103" s="1">
        <f>INDEX(concentration_ref!$1:$1048576,MATCH('Curvas de concentracion'!$C103,concentration_ref!$A:$A,0),MATCH('Curvas de concentracion'!U$72,concentration_ref!$1:$1,0))</f>
        <v>6.5257309512041076E-2</v>
      </c>
    </row>
    <row r="104" spans="3:21" x14ac:dyDescent="0.3">
      <c r="C104" s="1">
        <v>30</v>
      </c>
      <c r="D104" s="1">
        <f>INDEX(concentration!$1:$1048576,MATCH('Curvas de concentracion'!$C104,concentration!$A:$A,0),MATCH('Curvas de concentracion'!D$72,concentration!$1:$1,0))</f>
        <v>2.429169724707146E-3</v>
      </c>
      <c r="E104" s="1">
        <f>INDEX(concentration!$1:$1048576,MATCH('Curvas de concentracion'!$C104,concentration!$A:$A,0),MATCH('Curvas de concentracion'!E$72,concentration!$1:$1,0))</f>
        <v>1649415628.222168</v>
      </c>
      <c r="F104" s="1">
        <f>INDEX(concentration!$1:$1048576,MATCH('Curvas de concentracion'!$C104,concentration!$A:$A,0),MATCH('Curvas de concentracion'!F$72,concentration!$1:$1,0))</f>
        <v>1649415628.222168</v>
      </c>
      <c r="G104" s="1">
        <f>INDEX(concentration!$1:$1048576,MATCH('Curvas de concentracion'!$C104,concentration!$A:$A,0),MATCH('Curvas de concentracion'!G$72,concentration!$1:$1,0))</f>
        <v>6.91284477366466E-2</v>
      </c>
      <c r="Q104" s="1">
        <v>30</v>
      </c>
      <c r="R104" s="1">
        <f>INDEX(concentration_ref!$1:$1048576,MATCH('Curvas de concentracion'!$C104,concentration_ref!$A:$A,0),MATCH('Curvas de concentracion'!R$72,concentration_ref!$1:$1,0))</f>
        <v>3.1637637687627223E-3</v>
      </c>
      <c r="S104" s="1">
        <f>INDEX(concentration_ref!$1:$1048576,MATCH('Curvas de concentracion'!$C104,concentration_ref!$A:$A,0),MATCH('Curvas de concentracion'!S$72,concentration_ref!$1:$1,0))</f>
        <v>2.429169724707146E-3</v>
      </c>
      <c r="T104" s="1" t="e">
        <f>INDEX(concentration_ref!$1:$1048576,MATCH('Curvas de concentracion'!$C104,concentration_ref!$A:$A,0),MATCH('Curvas de concentracion'!T$72,concentration_ref!$1:$1,0))</f>
        <v>#REF!</v>
      </c>
      <c r="U104" s="1">
        <f>INDEX(concentration_ref!$1:$1048576,MATCH('Curvas de concentracion'!$C104,concentration_ref!$A:$A,0),MATCH('Curvas de concentracion'!U$72,concentration_ref!$1:$1,0))</f>
        <v>6.91284477366466E-2</v>
      </c>
    </row>
    <row r="105" spans="3:21" x14ac:dyDescent="0.3">
      <c r="C105" s="1">
        <v>31</v>
      </c>
      <c r="D105" s="1">
        <f>INDEX(concentration!$1:$1048576,MATCH('Curvas de concentracion'!$C105,concentration!$A:$A,0),MATCH('Curvas de concentracion'!D$72,concentration!$1:$1,0))</f>
        <v>2.5135829823508173E-3</v>
      </c>
      <c r="E105" s="1">
        <f>INDEX(concentration!$1:$1048576,MATCH('Curvas de concentracion'!$C105,concentration!$A:$A,0),MATCH('Curvas de concentracion'!E$72,concentration!$1:$1,0))</f>
        <v>1558480542.9538574</v>
      </c>
      <c r="F105" s="1">
        <f>INDEX(concentration!$1:$1048576,MATCH('Curvas de concentracion'!$C105,concentration!$A:$A,0),MATCH('Curvas de concentracion'!F$72,concentration!$1:$1,0))</f>
        <v>1558480542.9538574</v>
      </c>
      <c r="G105" s="1">
        <f>INDEX(concentration!$1:$1048576,MATCH('Curvas de concentracion'!$C105,concentration!$A:$A,0),MATCH('Curvas de concentracion'!G$72,concentration!$1:$1,0))</f>
        <v>7.2977557250782601E-2</v>
      </c>
      <c r="Q105" s="1">
        <v>31</v>
      </c>
      <c r="R105" s="1">
        <f>INDEX(concentration_ref!$1:$1048576,MATCH('Curvas de concentracion'!$C105,concentration_ref!$A:$A,0),MATCH('Curvas de concentracion'!R$72,concentration_ref!$1:$1,0))</f>
        <v>3.1637637687627223E-3</v>
      </c>
      <c r="S105" s="1">
        <f>INDEX(concentration_ref!$1:$1048576,MATCH('Curvas de concentracion'!$C105,concentration_ref!$A:$A,0),MATCH('Curvas de concentracion'!S$72,concentration_ref!$1:$1,0))</f>
        <v>2.5135829823508173E-3</v>
      </c>
      <c r="T105" s="1" t="e">
        <f>INDEX(concentration_ref!$1:$1048576,MATCH('Curvas de concentracion'!$C105,concentration_ref!$A:$A,0),MATCH('Curvas de concentracion'!T$72,concentration_ref!$1:$1,0))</f>
        <v>#REF!</v>
      </c>
      <c r="U105" s="1">
        <f>INDEX(concentration_ref!$1:$1048576,MATCH('Curvas de concentracion'!$C105,concentration_ref!$A:$A,0),MATCH('Curvas de concentracion'!U$72,concentration_ref!$1:$1,0))</f>
        <v>7.2977557250782601E-2</v>
      </c>
    </row>
    <row r="106" spans="3:21" x14ac:dyDescent="0.3">
      <c r="C106" s="1">
        <v>32</v>
      </c>
      <c r="D106" s="1">
        <f>INDEX(concentration!$1:$1048576,MATCH('Curvas de concentracion'!$C106,concentration!$A:$A,0),MATCH('Curvas de concentracion'!D$72,concentration!$1:$1,0))</f>
        <v>3.1390980620246709E-3</v>
      </c>
      <c r="E106" s="1">
        <f>INDEX(concentration!$1:$1048576,MATCH('Curvas de concentracion'!$C106,concentration!$A:$A,0),MATCH('Curvas de concentracion'!E$72,concentration!$1:$1,0))</f>
        <v>1605649121.784668</v>
      </c>
      <c r="F106" s="1">
        <f>INDEX(concentration!$1:$1048576,MATCH('Curvas de concentracion'!$C106,concentration!$A:$A,0),MATCH('Curvas de concentracion'!F$72,concentration!$1:$1,0))</f>
        <v>1605649121.784668</v>
      </c>
      <c r="G106" s="1">
        <f>INDEX(concentration!$1:$1048576,MATCH('Curvas de concentracion'!$C106,concentration!$A:$A,0),MATCH('Curvas de concentracion'!G$72,concentration!$1:$1,0))</f>
        <v>7.6996425081347686E-2</v>
      </c>
      <c r="Q106" s="1">
        <v>32</v>
      </c>
      <c r="R106" s="1">
        <f>INDEX(concentration_ref!$1:$1048576,MATCH('Curvas de concentracion'!$C106,concentration_ref!$A:$A,0),MATCH('Curvas de concentracion'!R$72,concentration_ref!$1:$1,0))</f>
        <v>3.1637637687627223E-3</v>
      </c>
      <c r="S106" s="1">
        <f>INDEX(concentration_ref!$1:$1048576,MATCH('Curvas de concentracion'!$C106,concentration_ref!$A:$A,0),MATCH('Curvas de concentracion'!S$72,concentration_ref!$1:$1,0))</f>
        <v>3.1390980620246709E-3</v>
      </c>
      <c r="T106" s="1" t="e">
        <f>INDEX(concentration_ref!$1:$1048576,MATCH('Curvas de concentracion'!$C106,concentration_ref!$A:$A,0),MATCH('Curvas de concentracion'!T$72,concentration_ref!$1:$1,0))</f>
        <v>#REF!</v>
      </c>
      <c r="U106" s="1">
        <f>INDEX(concentration_ref!$1:$1048576,MATCH('Curvas de concentracion'!$C106,concentration_ref!$A:$A,0),MATCH('Curvas de concentracion'!U$72,concentration_ref!$1:$1,0))</f>
        <v>7.6996425081347686E-2</v>
      </c>
    </row>
    <row r="107" spans="3:21" x14ac:dyDescent="0.3">
      <c r="C107" s="1">
        <v>33</v>
      </c>
      <c r="D107" s="1">
        <f>INDEX(concentration!$1:$1048576,MATCH('Curvas de concentracion'!$C107,concentration!$A:$A,0),MATCH('Curvas de concentracion'!D$72,concentration!$1:$1,0))</f>
        <v>3.3130428822586238E-3</v>
      </c>
      <c r="E107" s="1">
        <f>INDEX(concentration!$1:$1048576,MATCH('Curvas de concentracion'!$C107,concentration!$A:$A,0),MATCH('Curvas de concentracion'!E$72,concentration!$1:$1,0))</f>
        <v>1719162234.9116211</v>
      </c>
      <c r="F107" s="1">
        <f>INDEX(concentration!$1:$1048576,MATCH('Curvas de concentracion'!$C107,concentration!$A:$A,0),MATCH('Curvas de concentracion'!F$72,concentration!$1:$1,0))</f>
        <v>1719162234.9116211</v>
      </c>
      <c r="G107" s="1">
        <f>INDEX(concentration!$1:$1048576,MATCH('Curvas de concentracion'!$C107,concentration!$A:$A,0),MATCH('Curvas de concentracion'!G$72,concentration!$1:$1,0))</f>
        <v>8.1081336251524319E-2</v>
      </c>
      <c r="Q107" s="1">
        <v>33</v>
      </c>
      <c r="R107" s="1">
        <f>INDEX(concentration_ref!$1:$1048576,MATCH('Curvas de concentracion'!$C107,concentration_ref!$A:$A,0),MATCH('Curvas de concentracion'!R$72,concentration_ref!$1:$1,0))</f>
        <v>3.1637637687627223E-3</v>
      </c>
      <c r="S107" s="1">
        <f>INDEX(concentration_ref!$1:$1048576,MATCH('Curvas de concentracion'!$C107,concentration_ref!$A:$A,0),MATCH('Curvas de concentracion'!S$72,concentration_ref!$1:$1,0))</f>
        <v>3.3130428822586238E-3</v>
      </c>
      <c r="T107" s="1" t="e">
        <f>INDEX(concentration_ref!$1:$1048576,MATCH('Curvas de concentracion'!$C107,concentration_ref!$A:$A,0),MATCH('Curvas de concentracion'!T$72,concentration_ref!$1:$1,0))</f>
        <v>#REF!</v>
      </c>
      <c r="U107" s="1">
        <f>INDEX(concentration_ref!$1:$1048576,MATCH('Curvas de concentracion'!$C107,concentration_ref!$A:$A,0),MATCH('Curvas de concentracion'!U$72,concentration_ref!$1:$1,0))</f>
        <v>8.1081336251524319E-2</v>
      </c>
    </row>
    <row r="108" spans="3:21" x14ac:dyDescent="0.3">
      <c r="C108" s="1">
        <v>34</v>
      </c>
      <c r="D108" s="1">
        <f>INDEX(concentration!$1:$1048576,MATCH('Curvas de concentracion'!$C108,concentration!$A:$A,0),MATCH('Curvas de concentracion'!D$72,concentration!$1:$1,0))</f>
        <v>3.3443162579061712E-3</v>
      </c>
      <c r="E108" s="1">
        <f>INDEX(concentration!$1:$1048576,MATCH('Curvas de concentracion'!$C108,concentration!$A:$A,0),MATCH('Curvas de concentracion'!E$72,concentration!$1:$1,0))</f>
        <v>1514205372.5146484</v>
      </c>
      <c r="F108" s="1">
        <f>INDEX(concentration!$1:$1048576,MATCH('Curvas de concentracion'!$C108,concentration!$A:$A,0),MATCH('Curvas de concentracion'!F$72,concentration!$1:$1,0))</f>
        <v>1514205372.5146484</v>
      </c>
      <c r="G108" s="1">
        <f>INDEX(concentration!$1:$1048576,MATCH('Curvas de concentracion'!$C108,concentration!$A:$A,0),MATCH('Curvas de concentracion'!G$72,concentration!$1:$1,0))</f>
        <v>8.5226647071821524E-2</v>
      </c>
      <c r="Q108" s="1">
        <v>34</v>
      </c>
      <c r="R108" s="1">
        <f>INDEX(concentration_ref!$1:$1048576,MATCH('Curvas de concentracion'!$C108,concentration_ref!$A:$A,0),MATCH('Curvas de concentracion'!R$72,concentration_ref!$1:$1,0))</f>
        <v>3.1637637687627223E-3</v>
      </c>
      <c r="S108" s="1">
        <f>INDEX(concentration_ref!$1:$1048576,MATCH('Curvas de concentracion'!$C108,concentration_ref!$A:$A,0),MATCH('Curvas de concentracion'!S$72,concentration_ref!$1:$1,0))</f>
        <v>3.3443162579061712E-3</v>
      </c>
      <c r="T108" s="1" t="e">
        <f>INDEX(concentration_ref!$1:$1048576,MATCH('Curvas de concentracion'!$C108,concentration_ref!$A:$A,0),MATCH('Curvas de concentracion'!T$72,concentration_ref!$1:$1,0))</f>
        <v>#REF!</v>
      </c>
      <c r="U108" s="1">
        <f>INDEX(concentration_ref!$1:$1048576,MATCH('Curvas de concentracion'!$C108,concentration_ref!$A:$A,0),MATCH('Curvas de concentracion'!U$72,concentration_ref!$1:$1,0))</f>
        <v>8.5226647071821524E-2</v>
      </c>
    </row>
    <row r="109" spans="3:21" x14ac:dyDescent="0.3">
      <c r="C109" s="1">
        <v>35</v>
      </c>
      <c r="D109" s="1">
        <f>INDEX(concentration!$1:$1048576,MATCH('Curvas de concentracion'!$C109,concentration!$A:$A,0),MATCH('Curvas de concentracion'!D$72,concentration!$1:$1,0))</f>
        <v>3.4041830450296721E-3</v>
      </c>
      <c r="E109" s="1">
        <f>INDEX(concentration!$1:$1048576,MATCH('Curvas de concentracion'!$C109,concentration!$A:$A,0),MATCH('Curvas de concentracion'!E$72,concentration!$1:$1,0))</f>
        <v>1654661065.5412598</v>
      </c>
      <c r="F109" s="1">
        <f>INDEX(concentration!$1:$1048576,MATCH('Curvas de concentracion'!$C109,concentration!$A:$A,0),MATCH('Curvas de concentracion'!F$72,concentration!$1:$1,0))</f>
        <v>1654661065.5412598</v>
      </c>
      <c r="G109" s="1">
        <f>INDEX(concentration!$1:$1048576,MATCH('Curvas de concentracion'!$C109,concentration!$A:$A,0),MATCH('Curvas de concentracion'!G$72,concentration!$1:$1,0))</f>
        <v>8.9554926297387441E-2</v>
      </c>
      <c r="Q109" s="1">
        <v>35</v>
      </c>
      <c r="R109" s="1">
        <f>INDEX(concentration_ref!$1:$1048576,MATCH('Curvas de concentracion'!$C109,concentration_ref!$A:$A,0),MATCH('Curvas de concentracion'!R$72,concentration_ref!$1:$1,0))</f>
        <v>3.1637637687627223E-3</v>
      </c>
      <c r="S109" s="1">
        <f>INDEX(concentration_ref!$1:$1048576,MATCH('Curvas de concentracion'!$C109,concentration_ref!$A:$A,0),MATCH('Curvas de concentracion'!S$72,concentration_ref!$1:$1,0))</f>
        <v>3.4041830450296721E-3</v>
      </c>
      <c r="T109" s="1" t="e">
        <f>INDEX(concentration_ref!$1:$1048576,MATCH('Curvas de concentracion'!$C109,concentration_ref!$A:$A,0),MATCH('Curvas de concentracion'!T$72,concentration_ref!$1:$1,0))</f>
        <v>#REF!</v>
      </c>
      <c r="U109" s="1">
        <f>INDEX(concentration_ref!$1:$1048576,MATCH('Curvas de concentracion'!$C109,concentration_ref!$A:$A,0),MATCH('Curvas de concentracion'!U$72,concentration_ref!$1:$1,0))</f>
        <v>8.9554926297387441E-2</v>
      </c>
    </row>
    <row r="110" spans="3:21" x14ac:dyDescent="0.3">
      <c r="C110" s="1">
        <v>36</v>
      </c>
      <c r="D110" s="1">
        <f>INDEX(concentration!$1:$1048576,MATCH('Curvas de concentracion'!$C110,concentration!$A:$A,0),MATCH('Curvas de concentracion'!D$72,concentration!$1:$1,0))</f>
        <v>4.1157165568849498E-3</v>
      </c>
      <c r="E110" s="1">
        <f>INDEX(concentration!$1:$1048576,MATCH('Curvas de concentracion'!$C110,concentration!$A:$A,0),MATCH('Curvas de concentracion'!E$72,concentration!$1:$1,0))</f>
        <v>1899759949.2495117</v>
      </c>
      <c r="F110" s="1">
        <f>INDEX(concentration!$1:$1048576,MATCH('Curvas de concentracion'!$C110,concentration!$A:$A,0),MATCH('Curvas de concentracion'!F$72,concentration!$1:$1,0))</f>
        <v>1899759949.2495117</v>
      </c>
      <c r="G110" s="1">
        <f>INDEX(concentration!$1:$1048576,MATCH('Curvas de concentracion'!$C110,concentration!$A:$A,0),MATCH('Curvas de concentracion'!G$72,concentration!$1:$1,0))</f>
        <v>9.396951157572056E-2</v>
      </c>
      <c r="Q110" s="1">
        <v>36</v>
      </c>
      <c r="R110" s="1">
        <f>INDEX(concentration_ref!$1:$1048576,MATCH('Curvas de concentracion'!$C110,concentration_ref!$A:$A,0),MATCH('Curvas de concentracion'!R$72,concentration_ref!$1:$1,0))</f>
        <v>4.7916293354135237E-3</v>
      </c>
      <c r="S110" s="1">
        <f>INDEX(concentration_ref!$1:$1048576,MATCH('Curvas de concentracion'!$C110,concentration_ref!$A:$A,0),MATCH('Curvas de concentracion'!S$72,concentration_ref!$1:$1,0))</f>
        <v>4.1157165568849498E-3</v>
      </c>
      <c r="T110" s="1" t="e">
        <f>INDEX(concentration_ref!$1:$1048576,MATCH('Curvas de concentracion'!$C110,concentration_ref!$A:$A,0),MATCH('Curvas de concentracion'!T$72,concentration_ref!$1:$1,0))</f>
        <v>#REF!</v>
      </c>
      <c r="U110" s="1">
        <f>INDEX(concentration_ref!$1:$1048576,MATCH('Curvas de concentracion'!$C110,concentration_ref!$A:$A,0),MATCH('Curvas de concentracion'!U$72,concentration_ref!$1:$1,0))</f>
        <v>9.396951157572056E-2</v>
      </c>
    </row>
    <row r="111" spans="3:21" x14ac:dyDescent="0.3">
      <c r="C111" s="1">
        <v>37</v>
      </c>
      <c r="D111" s="1">
        <f>INDEX(concentration!$1:$1048576,MATCH('Curvas de concentracion'!$C111,concentration!$A:$A,0),MATCH('Curvas de concentracion'!D$72,concentration!$1:$1,0))</f>
        <v>4.6759510958367502E-3</v>
      </c>
      <c r="E111" s="1">
        <f>INDEX(concentration!$1:$1048576,MATCH('Curvas de concentracion'!$C111,concentration!$A:$A,0),MATCH('Curvas de concentracion'!E$72,concentration!$1:$1,0))</f>
        <v>1672913320.7583008</v>
      </c>
      <c r="F111" s="1">
        <f>INDEX(concentration!$1:$1048576,MATCH('Curvas de concentracion'!$C111,concentration!$A:$A,0),MATCH('Curvas de concentracion'!F$72,concentration!$1:$1,0))</f>
        <v>1672913320.7583008</v>
      </c>
      <c r="G111" s="1">
        <f>INDEX(concentration!$1:$1048576,MATCH('Curvas de concentracion'!$C111,concentration!$A:$A,0),MATCH('Curvas de concentracion'!G$72,concentration!$1:$1,0))</f>
        <v>9.8467099415294551E-2</v>
      </c>
      <c r="Q111" s="1">
        <v>37</v>
      </c>
      <c r="R111" s="1">
        <f>INDEX(concentration_ref!$1:$1048576,MATCH('Curvas de concentracion'!$C111,concentration_ref!$A:$A,0),MATCH('Curvas de concentracion'!R$72,concentration_ref!$1:$1,0))</f>
        <v>4.7916293354135237E-3</v>
      </c>
      <c r="S111" s="1">
        <f>INDEX(concentration_ref!$1:$1048576,MATCH('Curvas de concentracion'!$C111,concentration_ref!$A:$A,0),MATCH('Curvas de concentracion'!S$72,concentration_ref!$1:$1,0))</f>
        <v>4.6759510958367502E-3</v>
      </c>
      <c r="T111" s="1" t="e">
        <f>INDEX(concentration_ref!$1:$1048576,MATCH('Curvas de concentracion'!$C111,concentration_ref!$A:$A,0),MATCH('Curvas de concentracion'!T$72,concentration_ref!$1:$1,0))</f>
        <v>#REF!</v>
      </c>
      <c r="U111" s="1">
        <f>INDEX(concentration_ref!$1:$1048576,MATCH('Curvas de concentracion'!$C111,concentration_ref!$A:$A,0),MATCH('Curvas de concentracion'!U$72,concentration_ref!$1:$1,0))</f>
        <v>9.8467099415294551E-2</v>
      </c>
    </row>
    <row r="112" spans="3:21" x14ac:dyDescent="0.3">
      <c r="C112" s="1">
        <v>38</v>
      </c>
      <c r="D112" s="1">
        <f>INDEX(concentration!$1:$1048576,MATCH('Curvas de concentracion'!$C112,concentration!$A:$A,0),MATCH('Curvas de concentracion'!D$72,concentration!$1:$1,0))</f>
        <v>5.4674615536541805E-3</v>
      </c>
      <c r="E112" s="1">
        <f>INDEX(concentration!$1:$1048576,MATCH('Curvas de concentracion'!$C112,concentration!$A:$A,0),MATCH('Curvas de concentracion'!E$72,concentration!$1:$1,0))</f>
        <v>1817803246.3320313</v>
      </c>
      <c r="F112" s="1">
        <f>INDEX(concentration!$1:$1048576,MATCH('Curvas de concentracion'!$C112,concentration!$A:$A,0),MATCH('Curvas de concentracion'!F$72,concentration!$1:$1,0))</f>
        <v>1817803246.3320313</v>
      </c>
      <c r="G112" s="1">
        <f>INDEX(concentration!$1:$1048576,MATCH('Curvas de concentracion'!$C112,concentration!$A:$A,0),MATCH('Curvas de concentracion'!G$72,concentration!$1:$1,0))</f>
        <v>0.10271181038557442</v>
      </c>
      <c r="Q112" s="1">
        <v>38</v>
      </c>
      <c r="R112" s="1">
        <f>INDEX(concentration_ref!$1:$1048576,MATCH('Curvas de concentracion'!$C112,concentration_ref!$A:$A,0),MATCH('Curvas de concentracion'!R$72,concentration_ref!$1:$1,0))</f>
        <v>4.7916293354135237E-3</v>
      </c>
      <c r="S112" s="1">
        <f>INDEX(concentration_ref!$1:$1048576,MATCH('Curvas de concentracion'!$C112,concentration_ref!$A:$A,0),MATCH('Curvas de concentracion'!S$72,concentration_ref!$1:$1,0))</f>
        <v>5.4674615536541805E-3</v>
      </c>
      <c r="T112" s="1" t="e">
        <f>INDEX(concentration_ref!$1:$1048576,MATCH('Curvas de concentracion'!$C112,concentration_ref!$A:$A,0),MATCH('Curvas de concentracion'!T$72,concentration_ref!$1:$1,0))</f>
        <v>#REF!</v>
      </c>
      <c r="U112" s="1">
        <f>INDEX(concentration_ref!$1:$1048576,MATCH('Curvas de concentracion'!$C112,concentration_ref!$A:$A,0),MATCH('Curvas de concentracion'!U$72,concentration_ref!$1:$1,0))</f>
        <v>0.10271181038557442</v>
      </c>
    </row>
    <row r="113" spans="3:21" x14ac:dyDescent="0.3">
      <c r="C113" s="1">
        <v>39</v>
      </c>
      <c r="D113" s="1">
        <f>INDEX(concentration!$1:$1048576,MATCH('Curvas de concentracion'!$C113,concentration!$A:$A,0),MATCH('Curvas de concentracion'!D$72,concentration!$1:$1,0))</f>
        <v>5.7397170403576184E-3</v>
      </c>
      <c r="E113" s="1">
        <f>INDEX(concentration!$1:$1048576,MATCH('Curvas de concentracion'!$C113,concentration!$A:$A,0),MATCH('Curvas de concentracion'!E$72,concentration!$1:$1,0))</f>
        <v>2051384358.9123535</v>
      </c>
      <c r="F113" s="1">
        <f>INDEX(concentration!$1:$1048576,MATCH('Curvas de concentracion'!$C113,concentration!$A:$A,0),MATCH('Curvas de concentracion'!F$72,concentration!$1:$1,0))</f>
        <v>2051384358.9123535</v>
      </c>
      <c r="G113" s="1">
        <f>INDEX(concentration!$1:$1048576,MATCH('Curvas de concentracion'!$C113,concentration!$A:$A,0),MATCH('Curvas de concentracion'!G$72,concentration!$1:$1,0))</f>
        <v>0.10781784266349372</v>
      </c>
      <c r="Q113" s="1">
        <v>39</v>
      </c>
      <c r="R113" s="1">
        <f>INDEX(concentration_ref!$1:$1048576,MATCH('Curvas de concentracion'!$C113,concentration_ref!$A:$A,0),MATCH('Curvas de concentracion'!R$72,concentration_ref!$1:$1,0))</f>
        <v>4.7916293354135237E-3</v>
      </c>
      <c r="S113" s="1">
        <f>INDEX(concentration_ref!$1:$1048576,MATCH('Curvas de concentracion'!$C113,concentration_ref!$A:$A,0),MATCH('Curvas de concentracion'!S$72,concentration_ref!$1:$1,0))</f>
        <v>5.7397170403576184E-3</v>
      </c>
      <c r="T113" s="1" t="e">
        <f>INDEX(concentration_ref!$1:$1048576,MATCH('Curvas de concentracion'!$C113,concentration_ref!$A:$A,0),MATCH('Curvas de concentracion'!T$72,concentration_ref!$1:$1,0))</f>
        <v>#REF!</v>
      </c>
      <c r="U113" s="1">
        <f>INDEX(concentration_ref!$1:$1048576,MATCH('Curvas de concentracion'!$C113,concentration_ref!$A:$A,0),MATCH('Curvas de concentracion'!U$72,concentration_ref!$1:$1,0))</f>
        <v>0.10781784266349372</v>
      </c>
    </row>
    <row r="114" spans="3:21" x14ac:dyDescent="0.3">
      <c r="C114" s="1">
        <v>40</v>
      </c>
      <c r="D114" s="1">
        <f>INDEX(concentration!$1:$1048576,MATCH('Curvas de concentracion'!$C114,concentration!$A:$A,0),MATCH('Curvas de concentracion'!D$72,concentration!$1:$1,0))</f>
        <v>6.1640976661347015E-3</v>
      </c>
      <c r="E114" s="1">
        <f>INDEX(concentration!$1:$1048576,MATCH('Curvas de concentracion'!$C114,concentration!$A:$A,0),MATCH('Curvas de concentracion'!E$72,concentration!$1:$1,0))</f>
        <v>1745485649.5244141</v>
      </c>
      <c r="F114" s="1">
        <f>INDEX(concentration!$1:$1048576,MATCH('Curvas de concentracion'!$C114,concentration!$A:$A,0),MATCH('Curvas de concentracion'!F$72,concentration!$1:$1,0))</f>
        <v>1745485649.5244141</v>
      </c>
      <c r="G114" s="1">
        <f>INDEX(concentration!$1:$1048576,MATCH('Curvas de concentracion'!$C114,concentration!$A:$A,0),MATCH('Curvas de concentracion'!G$72,concentration!$1:$1,0))</f>
        <v>0.11263358399805458</v>
      </c>
      <c r="Q114" s="1">
        <v>40</v>
      </c>
      <c r="R114" s="1">
        <f>INDEX(concentration_ref!$1:$1048576,MATCH('Curvas de concentracion'!$C114,concentration_ref!$A:$A,0),MATCH('Curvas de concentracion'!R$72,concentration_ref!$1:$1,0))</f>
        <v>4.7916293354135237E-3</v>
      </c>
      <c r="S114" s="1">
        <f>INDEX(concentration_ref!$1:$1048576,MATCH('Curvas de concentracion'!$C114,concentration_ref!$A:$A,0),MATCH('Curvas de concentracion'!S$72,concentration_ref!$1:$1,0))</f>
        <v>6.1640976661347015E-3</v>
      </c>
      <c r="T114" s="1" t="e">
        <f>INDEX(concentration_ref!$1:$1048576,MATCH('Curvas de concentracion'!$C114,concentration_ref!$A:$A,0),MATCH('Curvas de concentracion'!T$72,concentration_ref!$1:$1,0))</f>
        <v>#REF!</v>
      </c>
      <c r="U114" s="1">
        <f>INDEX(concentration_ref!$1:$1048576,MATCH('Curvas de concentracion'!$C114,concentration_ref!$A:$A,0),MATCH('Curvas de concentracion'!U$72,concentration_ref!$1:$1,0))</f>
        <v>0.11263358399805458</v>
      </c>
    </row>
    <row r="115" spans="3:21" x14ac:dyDescent="0.3">
      <c r="C115" s="1">
        <v>41</v>
      </c>
      <c r="D115" s="1">
        <f>INDEX(concentration!$1:$1048576,MATCH('Curvas de concentracion'!$C115,concentration!$A:$A,0),MATCH('Curvas de concentracion'!D$72,concentration!$1:$1,0))</f>
        <v>6.4540642660931707E-3</v>
      </c>
      <c r="E115" s="1">
        <f>INDEX(concentration!$1:$1048576,MATCH('Curvas de concentracion'!$C115,concentration!$A:$A,0),MATCH('Curvas de concentracion'!E$72,concentration!$1:$1,0))</f>
        <v>2474424334.9111328</v>
      </c>
      <c r="F115" s="1">
        <f>INDEX(concentration!$1:$1048576,MATCH('Curvas de concentracion'!$C115,concentration!$A:$A,0),MATCH('Curvas de concentracion'!F$72,concentration!$1:$1,0))</f>
        <v>2474424334.9111328</v>
      </c>
      <c r="G115" s="1">
        <f>INDEX(concentration!$1:$1048576,MATCH('Curvas de concentracion'!$C115,concentration!$A:$A,0),MATCH('Curvas de concentracion'!G$72,concentration!$1:$1,0))</f>
        <v>0.11760276685129668</v>
      </c>
      <c r="Q115" s="1">
        <v>41</v>
      </c>
      <c r="R115" s="1">
        <f>INDEX(concentration_ref!$1:$1048576,MATCH('Curvas de concentracion'!$C115,concentration_ref!$A:$A,0),MATCH('Curvas de concentracion'!R$72,concentration_ref!$1:$1,0))</f>
        <v>4.7916293354135237E-3</v>
      </c>
      <c r="S115" s="1">
        <f>INDEX(concentration_ref!$1:$1048576,MATCH('Curvas de concentracion'!$C115,concentration_ref!$A:$A,0),MATCH('Curvas de concentracion'!S$72,concentration_ref!$1:$1,0))</f>
        <v>6.4540642660931707E-3</v>
      </c>
      <c r="T115" s="1" t="e">
        <f>INDEX(concentration_ref!$1:$1048576,MATCH('Curvas de concentracion'!$C115,concentration_ref!$A:$A,0),MATCH('Curvas de concentracion'!T$72,concentration_ref!$1:$1,0))</f>
        <v>#REF!</v>
      </c>
      <c r="U115" s="1">
        <f>INDEX(concentration_ref!$1:$1048576,MATCH('Curvas de concentracion'!$C115,concentration_ref!$A:$A,0),MATCH('Curvas de concentracion'!U$72,concentration_ref!$1:$1,0))</f>
        <v>0.11760276685129668</v>
      </c>
    </row>
    <row r="116" spans="3:21" x14ac:dyDescent="0.3">
      <c r="C116" s="1">
        <v>42</v>
      </c>
      <c r="D116" s="1">
        <f>INDEX(concentration!$1:$1048576,MATCH('Curvas de concentracion'!$C116,concentration!$A:$A,0),MATCH('Curvas de concentracion'!D$72,concentration!$1:$1,0))</f>
        <v>7.0872435155509656E-3</v>
      </c>
      <c r="E116" s="1">
        <f>INDEX(concentration!$1:$1048576,MATCH('Curvas de concentracion'!$C116,concentration!$A:$A,0),MATCH('Curvas de concentracion'!E$72,concentration!$1:$1,0))</f>
        <v>2084179982.5678711</v>
      </c>
      <c r="F116" s="1">
        <f>INDEX(concentration!$1:$1048576,MATCH('Curvas de concentracion'!$C116,concentration!$A:$A,0),MATCH('Curvas de concentracion'!F$72,concentration!$1:$1,0))</f>
        <v>2084179982.5678711</v>
      </c>
      <c r="G116" s="1">
        <f>INDEX(concentration!$1:$1048576,MATCH('Curvas de concentracion'!$C116,concentration!$A:$A,0),MATCH('Curvas de concentracion'!G$72,concentration!$1:$1,0))</f>
        <v>0.1226589128108444</v>
      </c>
      <c r="Q116" s="1">
        <v>42</v>
      </c>
      <c r="R116" s="1">
        <f>INDEX(concentration_ref!$1:$1048576,MATCH('Curvas de concentracion'!$C116,concentration_ref!$A:$A,0),MATCH('Curvas de concentracion'!R$72,concentration_ref!$1:$1,0))</f>
        <v>4.7916293354135237E-3</v>
      </c>
      <c r="S116" s="1">
        <f>INDEX(concentration_ref!$1:$1048576,MATCH('Curvas de concentracion'!$C116,concentration_ref!$A:$A,0),MATCH('Curvas de concentracion'!S$72,concentration_ref!$1:$1,0))</f>
        <v>7.0872435155509656E-3</v>
      </c>
      <c r="T116" s="1" t="e">
        <f>INDEX(concentration_ref!$1:$1048576,MATCH('Curvas de concentracion'!$C116,concentration_ref!$A:$A,0),MATCH('Curvas de concentracion'!T$72,concentration_ref!$1:$1,0))</f>
        <v>#REF!</v>
      </c>
      <c r="U116" s="1">
        <f>INDEX(concentration_ref!$1:$1048576,MATCH('Curvas de concentracion'!$C116,concentration_ref!$A:$A,0),MATCH('Curvas de concentracion'!U$72,concentration_ref!$1:$1,0))</f>
        <v>0.1226589128108444</v>
      </c>
    </row>
    <row r="117" spans="3:21" x14ac:dyDescent="0.3">
      <c r="C117" s="1">
        <v>43</v>
      </c>
      <c r="D117" s="1">
        <f>INDEX(concentration!$1:$1048576,MATCH('Curvas de concentracion'!$C117,concentration!$A:$A,0),MATCH('Curvas de concentracion'!D$72,concentration!$1:$1,0))</f>
        <v>7.3663576267893622E-3</v>
      </c>
      <c r="E117" s="1">
        <f>INDEX(concentration!$1:$1048576,MATCH('Curvas de concentracion'!$C117,concentration!$A:$A,0),MATCH('Curvas de concentracion'!E$72,concentration!$1:$1,0))</f>
        <v>1985583045.565918</v>
      </c>
      <c r="F117" s="1">
        <f>INDEX(concentration!$1:$1048576,MATCH('Curvas de concentracion'!$C117,concentration!$A:$A,0),MATCH('Curvas de concentracion'!F$72,concentration!$1:$1,0))</f>
        <v>1985583045.565918</v>
      </c>
      <c r="G117" s="1">
        <f>INDEX(concentration!$1:$1048576,MATCH('Curvas de concentracion'!$C117,concentration!$A:$A,0),MATCH('Curvas de concentracion'!G$72,concentration!$1:$1,0))</f>
        <v>0.12787689273707409</v>
      </c>
      <c r="Q117" s="1">
        <v>43</v>
      </c>
      <c r="R117" s="1">
        <f>INDEX(concentration_ref!$1:$1048576,MATCH('Curvas de concentracion'!$C117,concentration_ref!$A:$A,0),MATCH('Curvas de concentracion'!R$72,concentration_ref!$1:$1,0))</f>
        <v>4.7916293354135237E-3</v>
      </c>
      <c r="S117" s="1">
        <f>INDEX(concentration_ref!$1:$1048576,MATCH('Curvas de concentracion'!$C117,concentration_ref!$A:$A,0),MATCH('Curvas de concentracion'!S$72,concentration_ref!$1:$1,0))</f>
        <v>7.3663576267893622E-3</v>
      </c>
      <c r="T117" s="1" t="e">
        <f>INDEX(concentration_ref!$1:$1048576,MATCH('Curvas de concentracion'!$C117,concentration_ref!$A:$A,0),MATCH('Curvas de concentracion'!T$72,concentration_ref!$1:$1,0))</f>
        <v>#REF!</v>
      </c>
      <c r="U117" s="1">
        <f>INDEX(concentration_ref!$1:$1048576,MATCH('Curvas de concentracion'!$C117,concentration_ref!$A:$A,0),MATCH('Curvas de concentracion'!U$72,concentration_ref!$1:$1,0))</f>
        <v>0.12787689273707409</v>
      </c>
    </row>
    <row r="118" spans="3:21" x14ac:dyDescent="0.3">
      <c r="C118" s="1">
        <v>44</v>
      </c>
      <c r="D118" s="1">
        <f>INDEX(concentration!$1:$1048576,MATCH('Curvas de concentracion'!$C118,concentration!$A:$A,0),MATCH('Curvas de concentracion'!D$72,concentration!$1:$1,0))</f>
        <v>7.3927565673213369E-3</v>
      </c>
      <c r="E118" s="1">
        <f>INDEX(concentration!$1:$1048576,MATCH('Curvas de concentracion'!$C118,concentration!$A:$A,0),MATCH('Curvas de concentracion'!E$72,concentration!$1:$1,0))</f>
        <v>2268719676.8894043</v>
      </c>
      <c r="F118" s="1">
        <f>INDEX(concentration!$1:$1048576,MATCH('Curvas de concentracion'!$C118,concentration!$A:$A,0),MATCH('Curvas de concentracion'!F$72,concentration!$1:$1,0))</f>
        <v>2268719676.8894043</v>
      </c>
      <c r="G118" s="1">
        <f>INDEX(concentration!$1:$1048576,MATCH('Curvas de concentracion'!$C118,concentration!$A:$A,0),MATCH('Curvas de concentracion'!G$72,concentration!$1:$1,0))</f>
        <v>0.13325143293299507</v>
      </c>
      <c r="Q118" s="1">
        <v>44</v>
      </c>
      <c r="R118" s="1">
        <f>INDEX(concentration_ref!$1:$1048576,MATCH('Curvas de concentracion'!$C118,concentration_ref!$A:$A,0),MATCH('Curvas de concentracion'!R$72,concentration_ref!$1:$1,0))</f>
        <v>4.7916293354135237E-3</v>
      </c>
      <c r="S118" s="1">
        <f>INDEX(concentration_ref!$1:$1048576,MATCH('Curvas de concentracion'!$C118,concentration_ref!$A:$A,0),MATCH('Curvas de concentracion'!S$72,concentration_ref!$1:$1,0))</f>
        <v>7.3927565673213369E-3</v>
      </c>
      <c r="T118" s="1" t="e">
        <f>INDEX(concentration_ref!$1:$1048576,MATCH('Curvas de concentracion'!$C118,concentration_ref!$A:$A,0),MATCH('Curvas de concentracion'!T$72,concentration_ref!$1:$1,0))</f>
        <v>#REF!</v>
      </c>
      <c r="U118" s="1">
        <f>INDEX(concentration_ref!$1:$1048576,MATCH('Curvas de concentracion'!$C118,concentration_ref!$A:$A,0),MATCH('Curvas de concentracion'!U$72,concentration_ref!$1:$1,0))</f>
        <v>0.13325143293299507</v>
      </c>
    </row>
    <row r="119" spans="3:21" x14ac:dyDescent="0.3">
      <c r="C119" s="1">
        <v>45</v>
      </c>
      <c r="D119" s="1">
        <f>INDEX(concentration!$1:$1048576,MATCH('Curvas de concentracion'!$C119,concentration!$A:$A,0),MATCH('Curvas de concentracion'!D$72,concentration!$1:$1,0))</f>
        <v>8.168984552120305E-3</v>
      </c>
      <c r="E119" s="1">
        <f>INDEX(concentration!$1:$1048576,MATCH('Curvas de concentracion'!$C119,concentration!$A:$A,0),MATCH('Curvas de concentracion'!E$72,concentration!$1:$1,0))</f>
        <v>1782449397.9094238</v>
      </c>
      <c r="F119" s="1">
        <f>INDEX(concentration!$1:$1048576,MATCH('Curvas de concentracion'!$C119,concentration!$A:$A,0),MATCH('Curvas de concentracion'!F$72,concentration!$1:$1,0))</f>
        <v>1782449397.9094238</v>
      </c>
      <c r="G119" s="1">
        <f>INDEX(concentration!$1:$1048576,MATCH('Curvas de concentracion'!$C119,concentration!$A:$A,0),MATCH('Curvas de concentracion'!G$72,concentration!$1:$1,0))</f>
        <v>0.13872621003071633</v>
      </c>
      <c r="Q119" s="1">
        <v>45</v>
      </c>
      <c r="R119" s="1">
        <f>INDEX(concentration_ref!$1:$1048576,MATCH('Curvas de concentracion'!$C119,concentration_ref!$A:$A,0),MATCH('Curvas de concentracion'!R$72,concentration_ref!$1:$1,0))</f>
        <v>4.7916293354135237E-3</v>
      </c>
      <c r="S119" s="1">
        <f>INDEX(concentration_ref!$1:$1048576,MATCH('Curvas de concentracion'!$C119,concentration_ref!$A:$A,0),MATCH('Curvas de concentracion'!S$72,concentration_ref!$1:$1,0))</f>
        <v>8.168984552120305E-3</v>
      </c>
      <c r="T119" s="1" t="e">
        <f>INDEX(concentration_ref!$1:$1048576,MATCH('Curvas de concentracion'!$C119,concentration_ref!$A:$A,0),MATCH('Curvas de concentracion'!T$72,concentration_ref!$1:$1,0))</f>
        <v>#REF!</v>
      </c>
      <c r="U119" s="1">
        <f>INDEX(concentration_ref!$1:$1048576,MATCH('Curvas de concentracion'!$C119,concentration_ref!$A:$A,0),MATCH('Curvas de concentracion'!U$72,concentration_ref!$1:$1,0))</f>
        <v>0.13872621003071633</v>
      </c>
    </row>
    <row r="120" spans="3:21" x14ac:dyDescent="0.3">
      <c r="C120" s="1">
        <v>46</v>
      </c>
      <c r="D120" s="1">
        <f>INDEX(concentration!$1:$1048576,MATCH('Curvas de concentracion'!$C120,concentration!$A:$A,0),MATCH('Curvas de concentracion'!D$72,concentration!$1:$1,0))</f>
        <v>8.7530343648329588E-3</v>
      </c>
      <c r="E120" s="1">
        <f>INDEX(concentration!$1:$1048576,MATCH('Curvas de concentracion'!$C120,concentration!$A:$A,0),MATCH('Curvas de concentracion'!E$72,concentration!$1:$1,0))</f>
        <v>2157180405.6992188</v>
      </c>
      <c r="F120" s="1">
        <f>INDEX(concentration!$1:$1048576,MATCH('Curvas de concentracion'!$C120,concentration!$A:$A,0),MATCH('Curvas de concentracion'!F$72,concentration!$1:$1,0))</f>
        <v>2157180405.6992188</v>
      </c>
      <c r="G120" s="1">
        <f>INDEX(concentration!$1:$1048576,MATCH('Curvas de concentracion'!$C120,concentration!$A:$A,0),MATCH('Curvas de concentracion'!G$72,concentration!$1:$1,0))</f>
        <v>0.14421609028173452</v>
      </c>
      <c r="Q120" s="1">
        <v>46</v>
      </c>
      <c r="R120" s="1">
        <f>INDEX(concentration_ref!$1:$1048576,MATCH('Curvas de concentracion'!$C120,concentration_ref!$A:$A,0),MATCH('Curvas de concentracion'!R$72,concentration_ref!$1:$1,0))</f>
        <v>4.7916293354135237E-3</v>
      </c>
      <c r="S120" s="1">
        <f>INDEX(concentration_ref!$1:$1048576,MATCH('Curvas de concentracion'!$C120,concentration_ref!$A:$A,0),MATCH('Curvas de concentracion'!S$72,concentration_ref!$1:$1,0))</f>
        <v>8.7530343648329588E-3</v>
      </c>
      <c r="T120" s="1" t="e">
        <f>INDEX(concentration_ref!$1:$1048576,MATCH('Curvas de concentracion'!$C120,concentration_ref!$A:$A,0),MATCH('Curvas de concentracion'!T$72,concentration_ref!$1:$1,0))</f>
        <v>#REF!</v>
      </c>
      <c r="U120" s="1">
        <f>INDEX(concentration_ref!$1:$1048576,MATCH('Curvas de concentracion'!$C120,concentration_ref!$A:$A,0),MATCH('Curvas de concentracion'!U$72,concentration_ref!$1:$1,0))</f>
        <v>0.14421609028173452</v>
      </c>
    </row>
    <row r="121" spans="3:21" x14ac:dyDescent="0.3">
      <c r="C121" s="1">
        <v>47</v>
      </c>
      <c r="D121" s="1">
        <f>INDEX(concentration!$1:$1048576,MATCH('Curvas de concentracion'!$C121,concentration!$A:$A,0),MATCH('Curvas de concentracion'!D$72,concentration!$1:$1,0))</f>
        <v>1.0455534058161148E-2</v>
      </c>
      <c r="E121" s="1">
        <f>INDEX(concentration!$1:$1048576,MATCH('Curvas de concentracion'!$C121,concentration!$A:$A,0),MATCH('Curvas de concentracion'!E$72,concentration!$1:$1,0))</f>
        <v>2298135017.6879883</v>
      </c>
      <c r="F121" s="1">
        <f>INDEX(concentration!$1:$1048576,MATCH('Curvas de concentracion'!$C121,concentration!$A:$A,0),MATCH('Curvas de concentracion'!F$72,concentration!$1:$1,0))</f>
        <v>2298135017.6879883</v>
      </c>
      <c r="G121" s="1">
        <f>INDEX(concentration!$1:$1048576,MATCH('Curvas de concentracion'!$C121,concentration!$A:$A,0),MATCH('Curvas de concentracion'!G$72,concentration!$1:$1,0))</f>
        <v>0.15005538914643071</v>
      </c>
      <c r="Q121" s="1">
        <v>47</v>
      </c>
      <c r="R121" s="1">
        <f>INDEX(concentration_ref!$1:$1048576,MATCH('Curvas de concentracion'!$C121,concentration_ref!$A:$A,0),MATCH('Curvas de concentracion'!R$72,concentration_ref!$1:$1,0))</f>
        <v>4.7916293354135237E-3</v>
      </c>
      <c r="S121" s="1">
        <f>INDEX(concentration_ref!$1:$1048576,MATCH('Curvas de concentracion'!$C121,concentration_ref!$A:$A,0),MATCH('Curvas de concentracion'!S$72,concentration_ref!$1:$1,0))</f>
        <v>1.0455534058161148E-2</v>
      </c>
      <c r="T121" s="1" t="e">
        <f>INDEX(concentration_ref!$1:$1048576,MATCH('Curvas de concentracion'!$C121,concentration_ref!$A:$A,0),MATCH('Curvas de concentracion'!T$72,concentration_ref!$1:$1,0))</f>
        <v>#REF!</v>
      </c>
      <c r="U121" s="1">
        <f>INDEX(concentration_ref!$1:$1048576,MATCH('Curvas de concentracion'!$C121,concentration_ref!$A:$A,0),MATCH('Curvas de concentracion'!U$72,concentration_ref!$1:$1,0))</f>
        <v>0.15005538914643071</v>
      </c>
    </row>
    <row r="122" spans="3:21" x14ac:dyDescent="0.3">
      <c r="C122" s="1">
        <v>48</v>
      </c>
      <c r="D122" s="1">
        <f>INDEX(concentration!$1:$1048576,MATCH('Curvas de concentracion'!$C122,concentration!$A:$A,0),MATCH('Curvas de concentracion'!D$72,concentration!$1:$1,0))</f>
        <v>1.2019187207236737E-2</v>
      </c>
      <c r="E122" s="1">
        <f>INDEX(concentration!$1:$1048576,MATCH('Curvas de concentracion'!$C122,concentration!$A:$A,0),MATCH('Curvas de concentracion'!E$72,concentration!$1:$1,0))</f>
        <v>2492350622.8349609</v>
      </c>
      <c r="F122" s="1">
        <f>INDEX(concentration!$1:$1048576,MATCH('Curvas de concentracion'!$C122,concentration!$A:$A,0),MATCH('Curvas de concentracion'!F$72,concentration!$1:$1,0))</f>
        <v>2492350622.8349609</v>
      </c>
      <c r="G122" s="1">
        <f>INDEX(concentration!$1:$1048576,MATCH('Curvas de concentracion'!$C122,concentration!$A:$A,0),MATCH('Curvas de concentracion'!G$72,concentration!$1:$1,0))</f>
        <v>0.15578277998030876</v>
      </c>
      <c r="Q122" s="1">
        <v>48</v>
      </c>
      <c r="R122" s="1">
        <f>INDEX(concentration_ref!$1:$1048576,MATCH('Curvas de concentracion'!$C122,concentration_ref!$A:$A,0),MATCH('Curvas de concentracion'!R$72,concentration_ref!$1:$1,0))</f>
        <v>4.7916293354135237E-3</v>
      </c>
      <c r="S122" s="1">
        <f>INDEX(concentration_ref!$1:$1048576,MATCH('Curvas de concentracion'!$C122,concentration_ref!$A:$A,0),MATCH('Curvas de concentracion'!S$72,concentration_ref!$1:$1,0))</f>
        <v>1.2019187207236737E-2</v>
      </c>
      <c r="T122" s="1" t="e">
        <f>INDEX(concentration_ref!$1:$1048576,MATCH('Curvas de concentracion'!$C122,concentration_ref!$A:$A,0),MATCH('Curvas de concentracion'!T$72,concentration_ref!$1:$1,0))</f>
        <v>#REF!</v>
      </c>
      <c r="U122" s="1">
        <f>INDEX(concentration_ref!$1:$1048576,MATCH('Curvas de concentracion'!$C122,concentration_ref!$A:$A,0),MATCH('Curvas de concentracion'!U$72,concentration_ref!$1:$1,0))</f>
        <v>0.15578277998030876</v>
      </c>
    </row>
    <row r="123" spans="3:21" x14ac:dyDescent="0.3">
      <c r="C123" s="1">
        <v>49</v>
      </c>
      <c r="D123" s="1">
        <f>INDEX(concentration!$1:$1048576,MATCH('Curvas de concentracion'!$C123,concentration!$A:$A,0),MATCH('Curvas de concentracion'!D$72,concentration!$1:$1,0))</f>
        <v>1.2409259934592043E-2</v>
      </c>
      <c r="E123" s="1">
        <f>INDEX(concentration!$1:$1048576,MATCH('Curvas de concentracion'!$C123,concentration!$A:$A,0),MATCH('Curvas de concentracion'!E$72,concentration!$1:$1,0))</f>
        <v>2194799027.4638672</v>
      </c>
      <c r="F123" s="1">
        <f>INDEX(concentration!$1:$1048576,MATCH('Curvas de concentracion'!$C123,concentration!$A:$A,0),MATCH('Curvas de concentracion'!F$72,concentration!$1:$1,0))</f>
        <v>2194799027.4638672</v>
      </c>
      <c r="G123" s="1">
        <f>INDEX(concentration!$1:$1048576,MATCH('Curvas de concentracion'!$C123,concentration!$A:$A,0),MATCH('Curvas de concentracion'!G$72,concentration!$1:$1,0))</f>
        <v>0.16183511076738846</v>
      </c>
      <c r="Q123" s="1">
        <v>49</v>
      </c>
      <c r="R123" s="1">
        <f>INDEX(concentration_ref!$1:$1048576,MATCH('Curvas de concentracion'!$C123,concentration_ref!$A:$A,0),MATCH('Curvas de concentracion'!R$72,concentration_ref!$1:$1,0))</f>
        <v>4.7916293354135237E-3</v>
      </c>
      <c r="S123" s="1">
        <f>INDEX(concentration_ref!$1:$1048576,MATCH('Curvas de concentracion'!$C123,concentration_ref!$A:$A,0),MATCH('Curvas de concentracion'!S$72,concentration_ref!$1:$1,0))</f>
        <v>1.2409259934592043E-2</v>
      </c>
      <c r="T123" s="1" t="e">
        <f>INDEX(concentration_ref!$1:$1048576,MATCH('Curvas de concentracion'!$C123,concentration_ref!$A:$A,0),MATCH('Curvas de concentracion'!T$72,concentration_ref!$1:$1,0))</f>
        <v>#REF!</v>
      </c>
      <c r="U123" s="1">
        <f>INDEX(concentration_ref!$1:$1048576,MATCH('Curvas de concentracion'!$C123,concentration_ref!$A:$A,0),MATCH('Curvas de concentracion'!U$72,concentration_ref!$1:$1,0))</f>
        <v>0.16183511076738846</v>
      </c>
    </row>
    <row r="124" spans="3:21" x14ac:dyDescent="0.3">
      <c r="C124" s="1">
        <v>50</v>
      </c>
      <c r="D124" s="1">
        <f>INDEX(concentration!$1:$1048576,MATCH('Curvas de concentracion'!$C124,concentration!$A:$A,0),MATCH('Curvas de concentracion'!D$72,concentration!$1:$1,0))</f>
        <v>1.3566879963191596E-2</v>
      </c>
      <c r="E124" s="1">
        <f>INDEX(concentration!$1:$1048576,MATCH('Curvas de concentracion'!$C124,concentration!$A:$A,0),MATCH('Curvas de concentracion'!E$72,concentration!$1:$1,0))</f>
        <v>2469403050.4106445</v>
      </c>
      <c r="F124" s="1">
        <f>INDEX(concentration!$1:$1048576,MATCH('Curvas de concentracion'!$C124,concentration!$A:$A,0),MATCH('Curvas de concentracion'!F$72,concentration!$1:$1,0))</f>
        <v>2469403050.4106445</v>
      </c>
      <c r="G124" s="1">
        <f>INDEX(concentration!$1:$1048576,MATCH('Curvas de concentracion'!$C124,concentration!$A:$A,0),MATCH('Curvas de concentracion'!G$72,concentration!$1:$1,0))</f>
        <v>0.16794458300172529</v>
      </c>
      <c r="Q124" s="1">
        <v>50</v>
      </c>
      <c r="R124" s="1">
        <f>INDEX(concentration_ref!$1:$1048576,MATCH('Curvas de concentracion'!$C124,concentration_ref!$A:$A,0),MATCH('Curvas de concentracion'!R$72,concentration_ref!$1:$1,0))</f>
        <v>4.7916293354135237E-3</v>
      </c>
      <c r="S124" s="1">
        <f>INDEX(concentration_ref!$1:$1048576,MATCH('Curvas de concentracion'!$C124,concentration_ref!$A:$A,0),MATCH('Curvas de concentracion'!S$72,concentration_ref!$1:$1,0))</f>
        <v>1.3566879963191596E-2</v>
      </c>
      <c r="T124" s="1" t="e">
        <f>INDEX(concentration_ref!$1:$1048576,MATCH('Curvas de concentracion'!$C124,concentration_ref!$A:$A,0),MATCH('Curvas de concentracion'!T$72,concentration_ref!$1:$1,0))</f>
        <v>#REF!</v>
      </c>
      <c r="U124" s="1">
        <f>INDEX(concentration_ref!$1:$1048576,MATCH('Curvas de concentracion'!$C124,concentration_ref!$A:$A,0),MATCH('Curvas de concentracion'!U$72,concentration_ref!$1:$1,0))</f>
        <v>0.16794458300172529</v>
      </c>
    </row>
    <row r="125" spans="3:21" x14ac:dyDescent="0.3">
      <c r="C125" s="1">
        <v>51</v>
      </c>
      <c r="D125" s="1">
        <f>INDEX(concentration!$1:$1048576,MATCH('Curvas de concentracion'!$C125,concentration!$A:$A,0),MATCH('Curvas de concentracion'!D$72,concentration!$1:$1,0))</f>
        <v>1.3828070942848471E-2</v>
      </c>
      <c r="E125" s="1">
        <f>INDEX(concentration!$1:$1048576,MATCH('Curvas de concentracion'!$C125,concentration!$A:$A,0),MATCH('Curvas de concentracion'!E$72,concentration!$1:$1,0))</f>
        <v>2053366467.5839844</v>
      </c>
      <c r="F125" s="1">
        <f>INDEX(concentration!$1:$1048576,MATCH('Curvas de concentracion'!$C125,concentration!$A:$A,0),MATCH('Curvas de concentracion'!F$72,concentration!$1:$1,0))</f>
        <v>2053366467.5839844</v>
      </c>
      <c r="G125" s="1">
        <f>INDEX(concentration!$1:$1048576,MATCH('Curvas de concentracion'!$C125,concentration!$A:$A,0),MATCH('Curvas de concentracion'!G$72,concentration!$1:$1,0))</f>
        <v>0.17395560604695834</v>
      </c>
      <c r="Q125" s="1">
        <v>51</v>
      </c>
      <c r="R125" s="1">
        <f>INDEX(concentration_ref!$1:$1048576,MATCH('Curvas de concentracion'!$C125,concentration_ref!$A:$A,0),MATCH('Curvas de concentracion'!R$72,concentration_ref!$1:$1,0))</f>
        <v>4.7916293354135237E-3</v>
      </c>
      <c r="S125" s="1">
        <f>INDEX(concentration_ref!$1:$1048576,MATCH('Curvas de concentracion'!$C125,concentration_ref!$A:$A,0),MATCH('Curvas de concentracion'!S$72,concentration_ref!$1:$1,0))</f>
        <v>1.3828070942848471E-2</v>
      </c>
      <c r="T125" s="1" t="e">
        <f>INDEX(concentration_ref!$1:$1048576,MATCH('Curvas de concentracion'!$C125,concentration_ref!$A:$A,0),MATCH('Curvas de concentracion'!T$72,concentration_ref!$1:$1,0))</f>
        <v>#REF!</v>
      </c>
      <c r="U125" s="1">
        <f>INDEX(concentration_ref!$1:$1048576,MATCH('Curvas de concentracion'!$C125,concentration_ref!$A:$A,0),MATCH('Curvas de concentracion'!U$72,concentration_ref!$1:$1,0))</f>
        <v>0.17395560604695834</v>
      </c>
    </row>
    <row r="126" spans="3:21" x14ac:dyDescent="0.3">
      <c r="C126" s="1">
        <v>52</v>
      </c>
      <c r="D126" s="1">
        <f>INDEX(concentration!$1:$1048576,MATCH('Curvas de concentracion'!$C126,concentration!$A:$A,0),MATCH('Curvas de concentracion'!D$72,concentration!$1:$1,0))</f>
        <v>1.4223206505744638E-2</v>
      </c>
      <c r="E126" s="1">
        <f>INDEX(concentration!$1:$1048576,MATCH('Curvas de concentracion'!$C126,concentration!$A:$A,0),MATCH('Curvas de concentracion'!E$72,concentration!$1:$1,0))</f>
        <v>2245879896.7158203</v>
      </c>
      <c r="F126" s="1">
        <f>INDEX(concentration!$1:$1048576,MATCH('Curvas de concentracion'!$C126,concentration!$A:$A,0),MATCH('Curvas de concentracion'!F$72,concentration!$1:$1,0))</f>
        <v>2245879896.7158203</v>
      </c>
      <c r="G126" s="1">
        <f>INDEX(concentration!$1:$1048576,MATCH('Curvas de concentracion'!$C126,concentration!$A:$A,0),MATCH('Curvas de concentracion'!G$72,concentration!$1:$1,0))</f>
        <v>0.18061633491854751</v>
      </c>
      <c r="Q126" s="1">
        <v>52</v>
      </c>
      <c r="R126" s="1">
        <f>INDEX(concentration_ref!$1:$1048576,MATCH('Curvas de concentracion'!$C126,concentration_ref!$A:$A,0),MATCH('Curvas de concentracion'!R$72,concentration_ref!$1:$1,0))</f>
        <v>4.7916293354135237E-3</v>
      </c>
      <c r="S126" s="1">
        <f>INDEX(concentration_ref!$1:$1048576,MATCH('Curvas de concentracion'!$C126,concentration_ref!$A:$A,0),MATCH('Curvas de concentracion'!S$72,concentration_ref!$1:$1,0))</f>
        <v>1.4223206505744638E-2</v>
      </c>
      <c r="T126" s="1" t="e">
        <f>INDEX(concentration_ref!$1:$1048576,MATCH('Curvas de concentracion'!$C126,concentration_ref!$A:$A,0),MATCH('Curvas de concentracion'!T$72,concentration_ref!$1:$1,0))</f>
        <v>#REF!</v>
      </c>
      <c r="U126" s="1">
        <f>INDEX(concentration_ref!$1:$1048576,MATCH('Curvas de concentracion'!$C126,concentration_ref!$A:$A,0),MATCH('Curvas de concentracion'!U$72,concentration_ref!$1:$1,0))</f>
        <v>0.18061633491854751</v>
      </c>
    </row>
    <row r="127" spans="3:21" x14ac:dyDescent="0.3">
      <c r="C127" s="1">
        <v>53</v>
      </c>
      <c r="D127" s="1">
        <f>INDEX(concentration!$1:$1048576,MATCH('Curvas de concentracion'!$C127,concentration!$A:$A,0),MATCH('Curvas de concentracion'!D$72,concentration!$1:$1,0))</f>
        <v>1.6325156611419766E-2</v>
      </c>
      <c r="E127" s="1">
        <f>INDEX(concentration!$1:$1048576,MATCH('Curvas de concentracion'!$C127,concentration!$A:$A,0),MATCH('Curvas de concentracion'!E$72,concentration!$1:$1,0))</f>
        <v>2789285313.2563477</v>
      </c>
      <c r="F127" s="1">
        <f>INDEX(concentration!$1:$1048576,MATCH('Curvas de concentracion'!$C127,concentration!$A:$A,0),MATCH('Curvas de concentracion'!F$72,concentration!$1:$1,0))</f>
        <v>2789285313.2563477</v>
      </c>
      <c r="G127" s="1">
        <f>INDEX(concentration!$1:$1048576,MATCH('Curvas de concentracion'!$C127,concentration!$A:$A,0),MATCH('Curvas de concentracion'!G$72,concentration!$1:$1,0))</f>
        <v>0.18709497354410132</v>
      </c>
      <c r="Q127" s="1">
        <v>53</v>
      </c>
      <c r="R127" s="1">
        <f>INDEX(concentration_ref!$1:$1048576,MATCH('Curvas de concentracion'!$C127,concentration_ref!$A:$A,0),MATCH('Curvas de concentracion'!R$72,concentration_ref!$1:$1,0))</f>
        <v>4.7916293354135237E-3</v>
      </c>
      <c r="S127" s="1">
        <f>INDEX(concentration_ref!$1:$1048576,MATCH('Curvas de concentracion'!$C127,concentration_ref!$A:$A,0),MATCH('Curvas de concentracion'!S$72,concentration_ref!$1:$1,0))</f>
        <v>1.6325156611419766E-2</v>
      </c>
      <c r="T127" s="1" t="e">
        <f>INDEX(concentration_ref!$1:$1048576,MATCH('Curvas de concentracion'!$C127,concentration_ref!$A:$A,0),MATCH('Curvas de concentracion'!T$72,concentration_ref!$1:$1,0))</f>
        <v>#REF!</v>
      </c>
      <c r="U127" s="1">
        <f>INDEX(concentration_ref!$1:$1048576,MATCH('Curvas de concentracion'!$C127,concentration_ref!$A:$A,0),MATCH('Curvas de concentracion'!U$72,concentration_ref!$1:$1,0))</f>
        <v>0.18709497354410132</v>
      </c>
    </row>
    <row r="128" spans="3:21" x14ac:dyDescent="0.3">
      <c r="C128" s="1">
        <v>54</v>
      </c>
      <c r="D128" s="1">
        <f>INDEX(concentration!$1:$1048576,MATCH('Curvas de concentracion'!$C128,concentration!$A:$A,0),MATCH('Curvas de concentracion'!D$72,concentration!$1:$1,0))</f>
        <v>1.7142786128855867E-2</v>
      </c>
      <c r="E128" s="1">
        <f>INDEX(concentration!$1:$1048576,MATCH('Curvas de concentracion'!$C128,concentration!$A:$A,0),MATCH('Curvas de concentracion'!E$72,concentration!$1:$1,0))</f>
        <v>2181294161.1914063</v>
      </c>
      <c r="F128" s="1">
        <f>INDEX(concentration!$1:$1048576,MATCH('Curvas de concentracion'!$C128,concentration!$A:$A,0),MATCH('Curvas de concentracion'!F$72,concentration!$1:$1,0))</f>
        <v>2181294161.1914063</v>
      </c>
      <c r="G128" s="1">
        <f>INDEX(concentration!$1:$1048576,MATCH('Curvas de concentracion'!$C128,concentration!$A:$A,0),MATCH('Curvas de concentracion'!G$72,concentration!$1:$1,0))</f>
        <v>0.19391052833239761</v>
      </c>
      <c r="Q128" s="1">
        <v>54</v>
      </c>
      <c r="R128" s="1">
        <f>INDEX(concentration_ref!$1:$1048576,MATCH('Curvas de concentracion'!$C128,concentration_ref!$A:$A,0),MATCH('Curvas de concentracion'!R$72,concentration_ref!$1:$1,0))</f>
        <v>4.7916293354135237E-3</v>
      </c>
      <c r="S128" s="1">
        <f>INDEX(concentration_ref!$1:$1048576,MATCH('Curvas de concentracion'!$C128,concentration_ref!$A:$A,0),MATCH('Curvas de concentracion'!S$72,concentration_ref!$1:$1,0))</f>
        <v>1.7142786128855867E-2</v>
      </c>
      <c r="T128" s="1" t="e">
        <f>INDEX(concentration_ref!$1:$1048576,MATCH('Curvas de concentracion'!$C128,concentration_ref!$A:$A,0),MATCH('Curvas de concentracion'!T$72,concentration_ref!$1:$1,0))</f>
        <v>#REF!</v>
      </c>
      <c r="U128" s="1">
        <f>INDEX(concentration_ref!$1:$1048576,MATCH('Curvas de concentracion'!$C128,concentration_ref!$A:$A,0),MATCH('Curvas de concentracion'!U$72,concentration_ref!$1:$1,0))</f>
        <v>0.19391052833239761</v>
      </c>
    </row>
    <row r="129" spans="3:21" x14ac:dyDescent="0.3">
      <c r="C129" s="1">
        <v>55</v>
      </c>
      <c r="D129" s="1">
        <f>INDEX(concentration!$1:$1048576,MATCH('Curvas de concentracion'!$C129,concentration!$A:$A,0),MATCH('Curvas de concentracion'!D$72,concentration!$1:$1,0))</f>
        <v>1.8675648575575177E-2</v>
      </c>
      <c r="E129" s="1">
        <f>INDEX(concentration!$1:$1048576,MATCH('Curvas de concentracion'!$C129,concentration!$A:$A,0),MATCH('Curvas de concentracion'!E$72,concentration!$1:$1,0))</f>
        <v>2725777718.0273438</v>
      </c>
      <c r="F129" s="1">
        <f>INDEX(concentration!$1:$1048576,MATCH('Curvas de concentracion'!$C129,concentration!$A:$A,0),MATCH('Curvas de concentracion'!F$72,concentration!$1:$1,0))</f>
        <v>2725777718.0273438</v>
      </c>
      <c r="G129" s="1">
        <f>INDEX(concentration!$1:$1048576,MATCH('Curvas de concentracion'!$C129,concentration!$A:$A,0),MATCH('Curvas de concentracion'!G$72,concentration!$1:$1,0))</f>
        <v>0.20074720264665621</v>
      </c>
      <c r="Q129" s="1">
        <v>55</v>
      </c>
      <c r="R129" s="1">
        <f>INDEX(concentration_ref!$1:$1048576,MATCH('Curvas de concentracion'!$C129,concentration_ref!$A:$A,0),MATCH('Curvas de concentracion'!R$72,concentration_ref!$1:$1,0))</f>
        <v>4.7916293354135237E-3</v>
      </c>
      <c r="S129" s="1">
        <f>INDEX(concentration_ref!$1:$1048576,MATCH('Curvas de concentracion'!$C129,concentration_ref!$A:$A,0),MATCH('Curvas de concentracion'!S$72,concentration_ref!$1:$1,0))</f>
        <v>1.8675648575575177E-2</v>
      </c>
      <c r="T129" s="1" t="e">
        <f>INDEX(concentration_ref!$1:$1048576,MATCH('Curvas de concentracion'!$C129,concentration_ref!$A:$A,0),MATCH('Curvas de concentracion'!T$72,concentration_ref!$1:$1,0))</f>
        <v>#REF!</v>
      </c>
      <c r="U129" s="1">
        <f>INDEX(concentration_ref!$1:$1048576,MATCH('Curvas de concentracion'!$C129,concentration_ref!$A:$A,0),MATCH('Curvas de concentracion'!U$72,concentration_ref!$1:$1,0))</f>
        <v>0.20074720264665621</v>
      </c>
    </row>
    <row r="130" spans="3:21" x14ac:dyDescent="0.3">
      <c r="C130" s="1">
        <v>56</v>
      </c>
      <c r="D130" s="1">
        <f>INDEX(concentration!$1:$1048576,MATCH('Curvas de concentracion'!$C130,concentration!$A:$A,0),MATCH('Curvas de concentracion'!D$72,concentration!$1:$1,0))</f>
        <v>2.022851701282876E-2</v>
      </c>
      <c r="E130" s="1">
        <f>INDEX(concentration!$1:$1048576,MATCH('Curvas de concentracion'!$C130,concentration!$A:$A,0),MATCH('Curvas de concentracion'!E$72,concentration!$1:$1,0))</f>
        <v>2612928649.4697266</v>
      </c>
      <c r="F130" s="1">
        <f>INDEX(concentration!$1:$1048576,MATCH('Curvas de concentracion'!$C130,concentration!$A:$A,0),MATCH('Curvas de concentracion'!F$72,concentration!$1:$1,0))</f>
        <v>2612928649.4697266</v>
      </c>
      <c r="G130" s="1">
        <f>INDEX(concentration!$1:$1048576,MATCH('Curvas de concentracion'!$C130,concentration!$A:$A,0),MATCH('Curvas de concentracion'!G$72,concentration!$1:$1,0))</f>
        <v>0.20765253413985624</v>
      </c>
      <c r="Q130" s="1">
        <v>56</v>
      </c>
      <c r="R130" s="1">
        <f>INDEX(concentration_ref!$1:$1048576,MATCH('Curvas de concentracion'!$C130,concentration_ref!$A:$A,0),MATCH('Curvas de concentracion'!R$72,concentration_ref!$1:$1,0))</f>
        <v>4.7916293354135237E-3</v>
      </c>
      <c r="S130" s="1">
        <f>INDEX(concentration_ref!$1:$1048576,MATCH('Curvas de concentracion'!$C130,concentration_ref!$A:$A,0),MATCH('Curvas de concentracion'!S$72,concentration_ref!$1:$1,0))</f>
        <v>2.022851701282876E-2</v>
      </c>
      <c r="T130" s="1" t="e">
        <f>INDEX(concentration_ref!$1:$1048576,MATCH('Curvas de concentracion'!$C130,concentration_ref!$A:$A,0),MATCH('Curvas de concentracion'!T$72,concentration_ref!$1:$1,0))</f>
        <v>#REF!</v>
      </c>
      <c r="U130" s="1">
        <f>INDEX(concentration_ref!$1:$1048576,MATCH('Curvas de concentracion'!$C130,concentration_ref!$A:$A,0),MATCH('Curvas de concentracion'!U$72,concentration_ref!$1:$1,0))</f>
        <v>0.20765253413985624</v>
      </c>
    </row>
    <row r="131" spans="3:21" x14ac:dyDescent="0.3">
      <c r="C131" s="1">
        <v>57</v>
      </c>
      <c r="D131" s="1">
        <f>INDEX(concentration!$1:$1048576,MATCH('Curvas de concentracion'!$C131,concentration!$A:$A,0),MATCH('Curvas de concentracion'!D$72,concentration!$1:$1,0))</f>
        <v>2.3489992936122507E-2</v>
      </c>
      <c r="E131" s="1">
        <f>INDEX(concentration!$1:$1048576,MATCH('Curvas de concentracion'!$C131,concentration!$A:$A,0),MATCH('Curvas de concentracion'!E$72,concentration!$1:$1,0))</f>
        <v>2648656043.8798828</v>
      </c>
      <c r="F131" s="1">
        <f>INDEX(concentration!$1:$1048576,MATCH('Curvas de concentracion'!$C131,concentration!$A:$A,0),MATCH('Curvas de concentracion'!F$72,concentration!$1:$1,0))</f>
        <v>2648656043.8798828</v>
      </c>
      <c r="G131" s="1">
        <f>INDEX(concentration!$1:$1048576,MATCH('Curvas de concentracion'!$C131,concentration!$A:$A,0),MATCH('Curvas de concentracion'!G$72,concentration!$1:$1,0))</f>
        <v>0.21498957552520084</v>
      </c>
      <c r="Q131" s="1">
        <v>57</v>
      </c>
      <c r="R131" s="1">
        <f>INDEX(concentration_ref!$1:$1048576,MATCH('Curvas de concentracion'!$C131,concentration_ref!$A:$A,0),MATCH('Curvas de concentracion'!R$72,concentration_ref!$1:$1,0))</f>
        <v>4.7916293354135237E-3</v>
      </c>
      <c r="S131" s="1">
        <f>INDEX(concentration_ref!$1:$1048576,MATCH('Curvas de concentracion'!$C131,concentration_ref!$A:$A,0),MATCH('Curvas de concentracion'!S$72,concentration_ref!$1:$1,0))</f>
        <v>2.3489992936122507E-2</v>
      </c>
      <c r="T131" s="1" t="e">
        <f>INDEX(concentration_ref!$1:$1048576,MATCH('Curvas de concentracion'!$C131,concentration_ref!$A:$A,0),MATCH('Curvas de concentracion'!T$72,concentration_ref!$1:$1,0))</f>
        <v>#REF!</v>
      </c>
      <c r="U131" s="1">
        <f>INDEX(concentration_ref!$1:$1048576,MATCH('Curvas de concentracion'!$C131,concentration_ref!$A:$A,0),MATCH('Curvas de concentracion'!U$72,concentration_ref!$1:$1,0))</f>
        <v>0.21498957552520084</v>
      </c>
    </row>
    <row r="132" spans="3:21" x14ac:dyDescent="0.3">
      <c r="C132" s="1">
        <v>58</v>
      </c>
      <c r="D132" s="1">
        <f>INDEX(concentration!$1:$1048576,MATCH('Curvas de concentracion'!$C132,concentration!$A:$A,0),MATCH('Curvas de concentracion'!D$72,concentration!$1:$1,0))</f>
        <v>2.646682909543354E-2</v>
      </c>
      <c r="E132" s="1">
        <f>INDEX(concentration!$1:$1048576,MATCH('Curvas de concentracion'!$C132,concentration!$A:$A,0),MATCH('Curvas de concentracion'!E$72,concentration!$1:$1,0))</f>
        <v>2771313167.4755859</v>
      </c>
      <c r="F132" s="1">
        <f>INDEX(concentration!$1:$1048576,MATCH('Curvas de concentracion'!$C132,concentration!$A:$A,0),MATCH('Curvas de concentracion'!F$72,concentration!$1:$1,0))</f>
        <v>2771313167.4755859</v>
      </c>
      <c r="G132" s="1">
        <f>INDEX(concentration!$1:$1048576,MATCH('Curvas de concentracion'!$C132,concentration!$A:$A,0),MATCH('Curvas de concentracion'!G$72,concentration!$1:$1,0))</f>
        <v>0.22221945734790904</v>
      </c>
      <c r="Q132" s="1">
        <v>58</v>
      </c>
      <c r="R132" s="1">
        <f>INDEX(concentration_ref!$1:$1048576,MATCH('Curvas de concentracion'!$C132,concentration_ref!$A:$A,0),MATCH('Curvas de concentracion'!R$72,concentration_ref!$1:$1,0))</f>
        <v>4.7916293354135237E-3</v>
      </c>
      <c r="S132" s="1">
        <f>INDEX(concentration_ref!$1:$1048576,MATCH('Curvas de concentracion'!$C132,concentration_ref!$A:$A,0),MATCH('Curvas de concentracion'!S$72,concentration_ref!$1:$1,0))</f>
        <v>2.646682909543354E-2</v>
      </c>
      <c r="T132" s="1" t="e">
        <f>INDEX(concentration_ref!$1:$1048576,MATCH('Curvas de concentracion'!$C132,concentration_ref!$A:$A,0),MATCH('Curvas de concentracion'!T$72,concentration_ref!$1:$1,0))</f>
        <v>#REF!</v>
      </c>
      <c r="U132" s="1">
        <f>INDEX(concentration_ref!$1:$1048576,MATCH('Curvas de concentracion'!$C132,concentration_ref!$A:$A,0),MATCH('Curvas de concentracion'!U$72,concentration_ref!$1:$1,0))</f>
        <v>0.22221945734790904</v>
      </c>
    </row>
    <row r="133" spans="3:21" x14ac:dyDescent="0.3">
      <c r="C133" s="1">
        <v>59</v>
      </c>
      <c r="D133" s="1">
        <f>INDEX(concentration!$1:$1048576,MATCH('Curvas de concentracion'!$C133,concentration!$A:$A,0),MATCH('Curvas de concentracion'!D$72,concentration!$1:$1,0))</f>
        <v>2.8350350050300399E-2</v>
      </c>
      <c r="E133" s="1">
        <f>INDEX(concentration!$1:$1048576,MATCH('Curvas de concentracion'!$C133,concentration!$A:$A,0),MATCH('Curvas de concentracion'!E$72,concentration!$1:$1,0))</f>
        <v>2595206716.3686523</v>
      </c>
      <c r="F133" s="1">
        <f>INDEX(concentration!$1:$1048576,MATCH('Curvas de concentracion'!$C133,concentration!$A:$A,0),MATCH('Curvas de concentracion'!F$72,concentration!$1:$1,0))</f>
        <v>2595206716.3686523</v>
      </c>
      <c r="G133" s="1">
        <f>INDEX(concentration!$1:$1048576,MATCH('Curvas de concentracion'!$C133,concentration!$A:$A,0),MATCH('Curvas de concentracion'!G$72,concentration!$1:$1,0))</f>
        <v>0.22982175588112144</v>
      </c>
      <c r="Q133" s="1">
        <v>59</v>
      </c>
      <c r="R133" s="1">
        <f>INDEX(concentration_ref!$1:$1048576,MATCH('Curvas de concentracion'!$C133,concentration_ref!$A:$A,0),MATCH('Curvas de concentracion'!R$72,concentration_ref!$1:$1,0))</f>
        <v>4.7916293354135237E-3</v>
      </c>
      <c r="S133" s="1">
        <f>INDEX(concentration_ref!$1:$1048576,MATCH('Curvas de concentracion'!$C133,concentration_ref!$A:$A,0),MATCH('Curvas de concentracion'!S$72,concentration_ref!$1:$1,0))</f>
        <v>2.8350350050300399E-2</v>
      </c>
      <c r="T133" s="1" t="e">
        <f>INDEX(concentration_ref!$1:$1048576,MATCH('Curvas de concentracion'!$C133,concentration_ref!$A:$A,0),MATCH('Curvas de concentracion'!T$72,concentration_ref!$1:$1,0))</f>
        <v>#REF!</v>
      </c>
      <c r="U133" s="1">
        <f>INDEX(concentration_ref!$1:$1048576,MATCH('Curvas de concentracion'!$C133,concentration_ref!$A:$A,0),MATCH('Curvas de concentracion'!U$72,concentration_ref!$1:$1,0))</f>
        <v>0.22982175588112144</v>
      </c>
    </row>
    <row r="134" spans="3:21" x14ac:dyDescent="0.3">
      <c r="C134" s="1">
        <v>60</v>
      </c>
      <c r="D134" s="1">
        <f>INDEX(concentration!$1:$1048576,MATCH('Curvas de concentracion'!$C134,concentration!$A:$A,0),MATCH('Curvas de concentracion'!D$72,concentration!$1:$1,0))</f>
        <v>3.128678413054331E-2</v>
      </c>
      <c r="E134" s="1">
        <f>INDEX(concentration!$1:$1048576,MATCH('Curvas de concentracion'!$C134,concentration!$A:$A,0),MATCH('Curvas de concentracion'!E$72,concentration!$1:$1,0))</f>
        <v>2632848018.7148438</v>
      </c>
      <c r="F134" s="1">
        <f>INDEX(concentration!$1:$1048576,MATCH('Curvas de concentracion'!$C134,concentration!$A:$A,0),MATCH('Curvas de concentracion'!F$72,concentration!$1:$1,0))</f>
        <v>2632848018.7148438</v>
      </c>
      <c r="G134" s="1">
        <f>INDEX(concentration!$1:$1048576,MATCH('Curvas de concentracion'!$C134,concentration!$A:$A,0),MATCH('Curvas de concentracion'!G$72,concentration!$1:$1,0))</f>
        <v>0.23752862261352004</v>
      </c>
      <c r="Q134" s="1">
        <v>60</v>
      </c>
      <c r="R134" s="1">
        <f>INDEX(concentration_ref!$1:$1048576,MATCH('Curvas de concentracion'!$C134,concentration_ref!$A:$A,0),MATCH('Curvas de concentracion'!R$72,concentration_ref!$1:$1,0))</f>
        <v>4.7916293354135237E-3</v>
      </c>
      <c r="S134" s="1">
        <f>INDEX(concentration_ref!$1:$1048576,MATCH('Curvas de concentracion'!$C134,concentration_ref!$A:$A,0),MATCH('Curvas de concentracion'!S$72,concentration_ref!$1:$1,0))</f>
        <v>3.128678413054331E-2</v>
      </c>
      <c r="T134" s="1" t="e">
        <f>INDEX(concentration_ref!$1:$1048576,MATCH('Curvas de concentracion'!$C134,concentration_ref!$A:$A,0),MATCH('Curvas de concentracion'!T$72,concentration_ref!$1:$1,0))</f>
        <v>#REF!</v>
      </c>
      <c r="U134" s="1">
        <f>INDEX(concentration_ref!$1:$1048576,MATCH('Curvas de concentracion'!$C134,concentration_ref!$A:$A,0),MATCH('Curvas de concentracion'!U$72,concentration_ref!$1:$1,0))</f>
        <v>0.23752862261352004</v>
      </c>
    </row>
    <row r="135" spans="3:21" x14ac:dyDescent="0.3">
      <c r="C135" s="1">
        <v>61</v>
      </c>
      <c r="D135" s="1">
        <f>INDEX(concentration!$1:$1048576,MATCH('Curvas de concentracion'!$C135,concentration!$A:$A,0),MATCH('Curvas de concentracion'!D$72,concentration!$1:$1,0))</f>
        <v>3.3145676367222703E-2</v>
      </c>
      <c r="E135" s="1">
        <f>INDEX(concentration!$1:$1048576,MATCH('Curvas de concentracion'!$C135,concentration!$A:$A,0),MATCH('Curvas de concentracion'!E$72,concentration!$1:$1,0))</f>
        <v>2658623205.5458984</v>
      </c>
      <c r="F135" s="1">
        <f>INDEX(concentration!$1:$1048576,MATCH('Curvas de concentracion'!$C135,concentration!$A:$A,0),MATCH('Curvas de concentracion'!F$72,concentration!$1:$1,0))</f>
        <v>2658623205.5458984</v>
      </c>
      <c r="G135" s="1">
        <f>INDEX(concentration!$1:$1048576,MATCH('Curvas de concentracion'!$C135,concentration!$A:$A,0),MATCH('Curvas de concentracion'!G$72,concentration!$1:$1,0))</f>
        <v>0.24513069860074882</v>
      </c>
      <c r="Q135" s="1">
        <v>61</v>
      </c>
      <c r="R135" s="1">
        <f>INDEX(concentration_ref!$1:$1048576,MATCH('Curvas de concentracion'!$C135,concentration_ref!$A:$A,0),MATCH('Curvas de concentracion'!R$72,concentration_ref!$1:$1,0))</f>
        <v>4.7916293354135237E-3</v>
      </c>
      <c r="S135" s="1">
        <f>INDEX(concentration_ref!$1:$1048576,MATCH('Curvas de concentracion'!$C135,concentration_ref!$A:$A,0),MATCH('Curvas de concentracion'!S$72,concentration_ref!$1:$1,0))</f>
        <v>3.3145676367222703E-2</v>
      </c>
      <c r="T135" s="1" t="e">
        <f>INDEX(concentration_ref!$1:$1048576,MATCH('Curvas de concentracion'!$C135,concentration_ref!$A:$A,0),MATCH('Curvas de concentracion'!T$72,concentration_ref!$1:$1,0))</f>
        <v>#REF!</v>
      </c>
      <c r="U135" s="1">
        <f>INDEX(concentration_ref!$1:$1048576,MATCH('Curvas de concentracion'!$C135,concentration_ref!$A:$A,0),MATCH('Curvas de concentracion'!U$72,concentration_ref!$1:$1,0))</f>
        <v>0.24513069860074882</v>
      </c>
    </row>
    <row r="136" spans="3:21" x14ac:dyDescent="0.3">
      <c r="C136" s="1">
        <v>62</v>
      </c>
      <c r="D136" s="1">
        <f>INDEX(concentration!$1:$1048576,MATCH('Curvas de concentracion'!$C136,concentration!$A:$A,0),MATCH('Curvas de concentracion'!D$72,concentration!$1:$1,0))</f>
        <v>3.4140336535337233E-2</v>
      </c>
      <c r="E136" s="1">
        <f>INDEX(concentration!$1:$1048576,MATCH('Curvas de concentracion'!$C136,concentration!$A:$A,0),MATCH('Curvas de concentracion'!E$72,concentration!$1:$1,0))</f>
        <v>2931931242.0351563</v>
      </c>
      <c r="F136" s="1">
        <f>INDEX(concentration!$1:$1048576,MATCH('Curvas de concentracion'!$C136,concentration!$A:$A,0),MATCH('Curvas de concentracion'!F$72,concentration!$1:$1,0))</f>
        <v>2931931242.0351563</v>
      </c>
      <c r="G136" s="1">
        <f>INDEX(concentration!$1:$1048576,MATCH('Curvas de concentracion'!$C136,concentration!$A:$A,0),MATCH('Curvas de concentracion'!G$72,concentration!$1:$1,0))</f>
        <v>0.25323172333886385</v>
      </c>
      <c r="Q136" s="1">
        <v>62</v>
      </c>
      <c r="R136" s="1">
        <f>INDEX(concentration_ref!$1:$1048576,MATCH('Curvas de concentracion'!$C136,concentration_ref!$A:$A,0),MATCH('Curvas de concentracion'!R$72,concentration_ref!$1:$1,0))</f>
        <v>4.7916293354135237E-3</v>
      </c>
      <c r="S136" s="1">
        <f>INDEX(concentration_ref!$1:$1048576,MATCH('Curvas de concentracion'!$C136,concentration_ref!$A:$A,0),MATCH('Curvas de concentracion'!S$72,concentration_ref!$1:$1,0))</f>
        <v>3.4140336535337233E-2</v>
      </c>
      <c r="T136" s="1" t="e">
        <f>INDEX(concentration_ref!$1:$1048576,MATCH('Curvas de concentracion'!$C136,concentration_ref!$A:$A,0),MATCH('Curvas de concentracion'!T$72,concentration_ref!$1:$1,0))</f>
        <v>#REF!</v>
      </c>
      <c r="U136" s="1">
        <f>INDEX(concentration_ref!$1:$1048576,MATCH('Curvas de concentracion'!$C136,concentration_ref!$A:$A,0),MATCH('Curvas de concentracion'!U$72,concentration_ref!$1:$1,0))</f>
        <v>0.25323172333886385</v>
      </c>
    </row>
    <row r="137" spans="3:21" x14ac:dyDescent="0.3">
      <c r="C137" s="1">
        <v>63</v>
      </c>
      <c r="D137" s="1">
        <f>INDEX(concentration!$1:$1048576,MATCH('Curvas de concentracion'!$C137,concentration!$A:$A,0),MATCH('Curvas de concentracion'!D$72,concentration!$1:$1,0))</f>
        <v>3.7575433342790877E-2</v>
      </c>
      <c r="E137" s="1">
        <f>INDEX(concentration!$1:$1048576,MATCH('Curvas de concentracion'!$C137,concentration!$A:$A,0),MATCH('Curvas de concentracion'!E$72,concentration!$1:$1,0))</f>
        <v>2863497600.4121094</v>
      </c>
      <c r="F137" s="1">
        <f>INDEX(concentration!$1:$1048576,MATCH('Curvas de concentracion'!$C137,concentration!$A:$A,0),MATCH('Curvas de concentracion'!F$72,concentration!$1:$1,0))</f>
        <v>2863497600.4121094</v>
      </c>
      <c r="G137" s="1">
        <f>INDEX(concentration!$1:$1048576,MATCH('Curvas de concentracion'!$C137,concentration!$A:$A,0),MATCH('Curvas de concentracion'!G$72,concentration!$1:$1,0))</f>
        <v>0.2612269782139196</v>
      </c>
      <c r="Q137" s="1">
        <v>63</v>
      </c>
      <c r="R137" s="1">
        <f>INDEX(concentration_ref!$1:$1048576,MATCH('Curvas de concentracion'!$C137,concentration_ref!$A:$A,0),MATCH('Curvas de concentracion'!R$72,concentration_ref!$1:$1,0))</f>
        <v>4.7916293354135237E-3</v>
      </c>
      <c r="S137" s="1">
        <f>INDEX(concentration_ref!$1:$1048576,MATCH('Curvas de concentracion'!$C137,concentration_ref!$A:$A,0),MATCH('Curvas de concentracion'!S$72,concentration_ref!$1:$1,0))</f>
        <v>3.7575433342790877E-2</v>
      </c>
      <c r="T137" s="1" t="e">
        <f>INDEX(concentration_ref!$1:$1048576,MATCH('Curvas de concentracion'!$C137,concentration_ref!$A:$A,0),MATCH('Curvas de concentracion'!T$72,concentration_ref!$1:$1,0))</f>
        <v>#REF!</v>
      </c>
      <c r="U137" s="1">
        <f>INDEX(concentration_ref!$1:$1048576,MATCH('Curvas de concentracion'!$C137,concentration_ref!$A:$A,0),MATCH('Curvas de concentracion'!U$72,concentration_ref!$1:$1,0))</f>
        <v>0.2612269782139196</v>
      </c>
    </row>
    <row r="138" spans="3:21" x14ac:dyDescent="0.3">
      <c r="C138" s="1">
        <v>64</v>
      </c>
      <c r="D138" s="1">
        <f>INDEX(concentration!$1:$1048576,MATCH('Curvas de concentracion'!$C138,concentration!$A:$A,0),MATCH('Curvas de concentracion'!D$72,concentration!$1:$1,0))</f>
        <v>4.0140913340710641E-2</v>
      </c>
      <c r="E138" s="1">
        <f>INDEX(concentration!$1:$1048576,MATCH('Curvas de concentracion'!$C138,concentration!$A:$A,0),MATCH('Curvas de concentracion'!E$72,concentration!$1:$1,0))</f>
        <v>3216781553.5234375</v>
      </c>
      <c r="F138" s="1">
        <f>INDEX(concentration!$1:$1048576,MATCH('Curvas de concentracion'!$C138,concentration!$A:$A,0),MATCH('Curvas de concentracion'!F$72,concentration!$1:$1,0))</f>
        <v>3216781553.5234375</v>
      </c>
      <c r="G138" s="1">
        <f>INDEX(concentration!$1:$1048576,MATCH('Curvas de concentracion'!$C138,concentration!$A:$A,0),MATCH('Curvas de concentracion'!G$72,concentration!$1:$1,0))</f>
        <v>0.27014297606096516</v>
      </c>
      <c r="Q138" s="1">
        <v>64</v>
      </c>
      <c r="R138" s="1">
        <f>INDEX(concentration_ref!$1:$1048576,MATCH('Curvas de concentracion'!$C138,concentration_ref!$A:$A,0),MATCH('Curvas de concentracion'!R$72,concentration_ref!$1:$1,0))</f>
        <v>4.7916293354135237E-3</v>
      </c>
      <c r="S138" s="1">
        <f>INDEX(concentration_ref!$1:$1048576,MATCH('Curvas de concentracion'!$C138,concentration_ref!$A:$A,0),MATCH('Curvas de concentracion'!S$72,concentration_ref!$1:$1,0))</f>
        <v>4.0140913340710641E-2</v>
      </c>
      <c r="T138" s="1" t="e">
        <f>INDEX(concentration_ref!$1:$1048576,MATCH('Curvas de concentracion'!$C138,concentration_ref!$A:$A,0),MATCH('Curvas de concentracion'!T$72,concentration_ref!$1:$1,0))</f>
        <v>#REF!</v>
      </c>
      <c r="U138" s="1">
        <f>INDEX(concentration_ref!$1:$1048576,MATCH('Curvas de concentracion'!$C138,concentration_ref!$A:$A,0),MATCH('Curvas de concentracion'!U$72,concentration_ref!$1:$1,0))</f>
        <v>0.27014297606096516</v>
      </c>
    </row>
    <row r="139" spans="3:21" x14ac:dyDescent="0.3">
      <c r="C139" s="1">
        <v>65</v>
      </c>
      <c r="D139" s="1">
        <f>INDEX(concentration!$1:$1048576,MATCH('Curvas de concentracion'!$C139,concentration!$A:$A,0),MATCH('Curvas de concentracion'!D$72,concentration!$1:$1,0))</f>
        <v>4.1633318763388084E-2</v>
      </c>
      <c r="E139" s="1">
        <f>INDEX(concentration!$1:$1048576,MATCH('Curvas de concentracion'!$C139,concentration!$A:$A,0),MATCH('Curvas de concentracion'!E$72,concentration!$1:$1,0))</f>
        <v>2749913440.8696289</v>
      </c>
      <c r="F139" s="1">
        <f>INDEX(concentration!$1:$1048576,MATCH('Curvas de concentracion'!$C139,concentration!$A:$A,0),MATCH('Curvas de concentracion'!F$72,concentration!$1:$1,0))</f>
        <v>2749913440.8696289</v>
      </c>
      <c r="G139" s="1">
        <f>INDEX(concentration!$1:$1048576,MATCH('Curvas de concentracion'!$C139,concentration!$A:$A,0),MATCH('Curvas de concentracion'!G$72,concentration!$1:$1,0))</f>
        <v>0.27880909563976575</v>
      </c>
      <c r="Q139" s="1">
        <v>65</v>
      </c>
      <c r="R139" s="1">
        <f>INDEX(concentration_ref!$1:$1048576,MATCH('Curvas de concentracion'!$C139,concentration_ref!$A:$A,0),MATCH('Curvas de concentracion'!R$72,concentration_ref!$1:$1,0))</f>
        <v>4.7916293354135237E-3</v>
      </c>
      <c r="S139" s="1">
        <f>INDEX(concentration_ref!$1:$1048576,MATCH('Curvas de concentracion'!$C139,concentration_ref!$A:$A,0),MATCH('Curvas de concentracion'!S$72,concentration_ref!$1:$1,0))</f>
        <v>4.1633318763388084E-2</v>
      </c>
      <c r="T139" s="1" t="e">
        <f>INDEX(concentration_ref!$1:$1048576,MATCH('Curvas de concentracion'!$C139,concentration_ref!$A:$A,0),MATCH('Curvas de concentracion'!T$72,concentration_ref!$1:$1,0))</f>
        <v>#REF!</v>
      </c>
      <c r="U139" s="1">
        <f>INDEX(concentration_ref!$1:$1048576,MATCH('Curvas de concentracion'!$C139,concentration_ref!$A:$A,0),MATCH('Curvas de concentracion'!U$72,concentration_ref!$1:$1,0))</f>
        <v>0.27880909563976575</v>
      </c>
    </row>
    <row r="140" spans="3:21" x14ac:dyDescent="0.3">
      <c r="C140" s="1">
        <v>66</v>
      </c>
      <c r="D140" s="1">
        <f>INDEX(concentration!$1:$1048576,MATCH('Curvas de concentracion'!$C140,concentration!$A:$A,0),MATCH('Curvas de concentracion'!D$72,concentration!$1:$1,0))</f>
        <v>4.2795544531369897E-2</v>
      </c>
      <c r="E140" s="1">
        <f>INDEX(concentration!$1:$1048576,MATCH('Curvas de concentracion'!$C140,concentration!$A:$A,0),MATCH('Curvas de concentracion'!E$72,concentration!$1:$1,0))</f>
        <v>3133493274.5683594</v>
      </c>
      <c r="F140" s="1">
        <f>INDEX(concentration!$1:$1048576,MATCH('Curvas de concentracion'!$C140,concentration!$A:$A,0),MATCH('Curvas de concentracion'!F$72,concentration!$1:$1,0))</f>
        <v>3133493274.5683594</v>
      </c>
      <c r="G140" s="1">
        <f>INDEX(concentration!$1:$1048576,MATCH('Curvas de concentracion'!$C140,concentration!$A:$A,0),MATCH('Curvas de concentracion'!G$72,concentration!$1:$1,0))</f>
        <v>0.28756292908804743</v>
      </c>
      <c r="Q140" s="1">
        <v>66</v>
      </c>
      <c r="R140" s="1">
        <f>INDEX(concentration_ref!$1:$1048576,MATCH('Curvas de concentracion'!$C140,concentration_ref!$A:$A,0),MATCH('Curvas de concentracion'!R$72,concentration_ref!$1:$1,0))</f>
        <v>4.7916293354135237E-3</v>
      </c>
      <c r="S140" s="1">
        <f>INDEX(concentration_ref!$1:$1048576,MATCH('Curvas de concentracion'!$C140,concentration_ref!$A:$A,0),MATCH('Curvas de concentracion'!S$72,concentration_ref!$1:$1,0))</f>
        <v>4.2795544531369897E-2</v>
      </c>
      <c r="T140" s="1" t="e">
        <f>INDEX(concentration_ref!$1:$1048576,MATCH('Curvas de concentracion'!$C140,concentration_ref!$A:$A,0),MATCH('Curvas de concentracion'!T$72,concentration_ref!$1:$1,0))</f>
        <v>#REF!</v>
      </c>
      <c r="U140" s="1">
        <f>INDEX(concentration_ref!$1:$1048576,MATCH('Curvas de concentracion'!$C140,concentration_ref!$A:$A,0),MATCH('Curvas de concentracion'!U$72,concentration_ref!$1:$1,0))</f>
        <v>0.28756292908804743</v>
      </c>
    </row>
    <row r="141" spans="3:21" x14ac:dyDescent="0.3">
      <c r="C141" s="1">
        <v>67</v>
      </c>
      <c r="D141" s="1">
        <f>INDEX(concentration!$1:$1048576,MATCH('Curvas de concentracion'!$C141,concentration!$A:$A,0),MATCH('Curvas de concentracion'!D$72,concentration!$1:$1,0))</f>
        <v>4.502315992418144E-2</v>
      </c>
      <c r="E141" s="1">
        <f>INDEX(concentration!$1:$1048576,MATCH('Curvas de concentracion'!$C141,concentration!$A:$A,0),MATCH('Curvas de concentracion'!E$72,concentration!$1:$1,0))</f>
        <v>3032984336</v>
      </c>
      <c r="F141" s="1">
        <f>INDEX(concentration!$1:$1048576,MATCH('Curvas de concentracion'!$C141,concentration!$A:$A,0),MATCH('Curvas de concentracion'!F$72,concentration!$1:$1,0))</f>
        <v>3032984336</v>
      </c>
      <c r="G141" s="1">
        <f>INDEX(concentration!$1:$1048576,MATCH('Curvas de concentracion'!$C141,concentration!$A:$A,0),MATCH('Curvas de concentracion'!G$72,concentration!$1:$1,0))</f>
        <v>0.29676267204140028</v>
      </c>
      <c r="Q141" s="1">
        <v>67</v>
      </c>
      <c r="R141" s="1">
        <f>INDEX(concentration_ref!$1:$1048576,MATCH('Curvas de concentracion'!$C141,concentration_ref!$A:$A,0),MATCH('Curvas de concentracion'!R$72,concentration_ref!$1:$1,0))</f>
        <v>4.7916293354135237E-3</v>
      </c>
      <c r="S141" s="1">
        <f>INDEX(concentration_ref!$1:$1048576,MATCH('Curvas de concentracion'!$C141,concentration_ref!$A:$A,0),MATCH('Curvas de concentracion'!S$72,concentration_ref!$1:$1,0))</f>
        <v>4.502315992418144E-2</v>
      </c>
      <c r="T141" s="1" t="e">
        <f>INDEX(concentration_ref!$1:$1048576,MATCH('Curvas de concentracion'!$C141,concentration_ref!$A:$A,0),MATCH('Curvas de concentracion'!T$72,concentration_ref!$1:$1,0))</f>
        <v>#REF!</v>
      </c>
      <c r="U141" s="1">
        <f>INDEX(concentration_ref!$1:$1048576,MATCH('Curvas de concentracion'!$C141,concentration_ref!$A:$A,0),MATCH('Curvas de concentracion'!U$72,concentration_ref!$1:$1,0))</f>
        <v>0.29676267204140028</v>
      </c>
    </row>
    <row r="142" spans="3:21" x14ac:dyDescent="0.3">
      <c r="C142" s="1">
        <v>68</v>
      </c>
      <c r="D142" s="1">
        <f>INDEX(concentration!$1:$1048576,MATCH('Curvas de concentracion'!$C142,concentration!$A:$A,0),MATCH('Curvas de concentracion'!D$72,concentration!$1:$1,0))</f>
        <v>4.7390564276631741E-2</v>
      </c>
      <c r="E142" s="1">
        <f>INDEX(concentration!$1:$1048576,MATCH('Curvas de concentracion'!$C142,concentration!$A:$A,0),MATCH('Curvas de concentracion'!E$72,concentration!$1:$1,0))</f>
        <v>3409923705.3505859</v>
      </c>
      <c r="F142" s="1">
        <f>INDEX(concentration!$1:$1048576,MATCH('Curvas de concentracion'!$C142,concentration!$A:$A,0),MATCH('Curvas de concentracion'!F$72,concentration!$1:$1,0))</f>
        <v>3409923705.3505859</v>
      </c>
      <c r="G142" s="1">
        <f>INDEX(concentration!$1:$1048576,MATCH('Curvas de concentracion'!$C142,concentration!$A:$A,0),MATCH('Curvas de concentracion'!G$72,concentration!$1:$1,0))</f>
        <v>0.30591622066657104</v>
      </c>
      <c r="Q142" s="1">
        <v>68</v>
      </c>
      <c r="R142" s="1">
        <f>INDEX(concentration_ref!$1:$1048576,MATCH('Curvas de concentracion'!$C142,concentration_ref!$A:$A,0),MATCH('Curvas de concentracion'!R$72,concentration_ref!$1:$1,0))</f>
        <v>4.7916293354135237E-3</v>
      </c>
      <c r="S142" s="1">
        <f>INDEX(concentration_ref!$1:$1048576,MATCH('Curvas de concentracion'!$C142,concentration_ref!$A:$A,0),MATCH('Curvas de concentracion'!S$72,concentration_ref!$1:$1,0))</f>
        <v>4.7390564276631741E-2</v>
      </c>
      <c r="T142" s="1" t="e">
        <f>INDEX(concentration_ref!$1:$1048576,MATCH('Curvas de concentracion'!$C142,concentration_ref!$A:$A,0),MATCH('Curvas de concentracion'!T$72,concentration_ref!$1:$1,0))</f>
        <v>#REF!</v>
      </c>
      <c r="U142" s="1">
        <f>INDEX(concentration_ref!$1:$1048576,MATCH('Curvas de concentracion'!$C142,concentration_ref!$A:$A,0),MATCH('Curvas de concentracion'!U$72,concentration_ref!$1:$1,0))</f>
        <v>0.30591622066657104</v>
      </c>
    </row>
    <row r="143" spans="3:21" x14ac:dyDescent="0.3">
      <c r="C143" s="1">
        <v>69</v>
      </c>
      <c r="D143" s="1">
        <f>INDEX(concentration!$1:$1048576,MATCH('Curvas de concentracion'!$C143,concentration!$A:$A,0),MATCH('Curvas de concentracion'!D$72,concentration!$1:$1,0))</f>
        <v>4.8852216679712485E-2</v>
      </c>
      <c r="E143" s="1">
        <f>INDEX(concentration!$1:$1048576,MATCH('Curvas de concentracion'!$C143,concentration!$A:$A,0),MATCH('Curvas de concentracion'!E$72,concentration!$1:$1,0))</f>
        <v>3375898653.4082031</v>
      </c>
      <c r="F143" s="1">
        <f>INDEX(concentration!$1:$1048576,MATCH('Curvas de concentracion'!$C143,concentration!$A:$A,0),MATCH('Curvas de concentracion'!F$72,concentration!$1:$1,0))</f>
        <v>3375898653.4082031</v>
      </c>
      <c r="G143" s="1">
        <f>INDEX(concentration!$1:$1048576,MATCH('Curvas de concentracion'!$C143,concentration!$A:$A,0),MATCH('Curvas de concentracion'!G$72,concentration!$1:$1,0))</f>
        <v>0.31566194426042354</v>
      </c>
      <c r="Q143" s="1">
        <v>69</v>
      </c>
      <c r="R143" s="1">
        <f>INDEX(concentration_ref!$1:$1048576,MATCH('Curvas de concentracion'!$C143,concentration_ref!$A:$A,0),MATCH('Curvas de concentracion'!R$72,concentration_ref!$1:$1,0))</f>
        <v>4.7916293354135237E-3</v>
      </c>
      <c r="S143" s="1">
        <f>INDEX(concentration_ref!$1:$1048576,MATCH('Curvas de concentracion'!$C143,concentration_ref!$A:$A,0),MATCH('Curvas de concentracion'!S$72,concentration_ref!$1:$1,0))</f>
        <v>4.8852216679712485E-2</v>
      </c>
      <c r="T143" s="1" t="e">
        <f>INDEX(concentration_ref!$1:$1048576,MATCH('Curvas de concentracion'!$C143,concentration_ref!$A:$A,0),MATCH('Curvas de concentracion'!T$72,concentration_ref!$1:$1,0))</f>
        <v>#REF!</v>
      </c>
      <c r="U143" s="1">
        <f>INDEX(concentration_ref!$1:$1048576,MATCH('Curvas de concentracion'!$C143,concentration_ref!$A:$A,0),MATCH('Curvas de concentracion'!U$72,concentration_ref!$1:$1,0))</f>
        <v>0.31566194426042354</v>
      </c>
    </row>
    <row r="144" spans="3:21" x14ac:dyDescent="0.3">
      <c r="C144" s="1">
        <v>70</v>
      </c>
      <c r="D144" s="1">
        <f>INDEX(concentration!$1:$1048576,MATCH('Curvas de concentracion'!$C144,concentration!$A:$A,0),MATCH('Curvas de concentracion'!D$72,concentration!$1:$1,0))</f>
        <v>5.1858922154018973E-2</v>
      </c>
      <c r="E144" s="1">
        <f>INDEX(concentration!$1:$1048576,MATCH('Curvas de concentracion'!$C144,concentration!$A:$A,0),MATCH('Curvas de concentracion'!E$72,concentration!$1:$1,0))</f>
        <v>3533883165.5273438</v>
      </c>
      <c r="F144" s="1">
        <f>INDEX(concentration!$1:$1048576,MATCH('Curvas de concentracion'!$C144,concentration!$A:$A,0),MATCH('Curvas de concentracion'!F$72,concentration!$1:$1,0))</f>
        <v>3533883165.5273438</v>
      </c>
      <c r="G144" s="1">
        <f>INDEX(concentration!$1:$1048576,MATCH('Curvas de concentracion'!$C144,concentration!$A:$A,0),MATCH('Curvas de concentracion'!G$72,concentration!$1:$1,0))</f>
        <v>0.32551875527226387</v>
      </c>
      <c r="Q144" s="1">
        <v>70</v>
      </c>
      <c r="R144" s="1">
        <f>INDEX(concentration_ref!$1:$1048576,MATCH('Curvas de concentracion'!$C144,concentration_ref!$A:$A,0),MATCH('Curvas de concentracion'!R$72,concentration_ref!$1:$1,0))</f>
        <v>4.7916293354135237E-3</v>
      </c>
      <c r="S144" s="1">
        <f>INDEX(concentration_ref!$1:$1048576,MATCH('Curvas de concentracion'!$C144,concentration_ref!$A:$A,0),MATCH('Curvas de concentracion'!S$72,concentration_ref!$1:$1,0))</f>
        <v>5.1858922154018973E-2</v>
      </c>
      <c r="T144" s="1" t="e">
        <f>INDEX(concentration_ref!$1:$1048576,MATCH('Curvas de concentracion'!$C144,concentration_ref!$A:$A,0),MATCH('Curvas de concentracion'!T$72,concentration_ref!$1:$1,0))</f>
        <v>#REF!</v>
      </c>
      <c r="U144" s="1">
        <f>INDEX(concentration_ref!$1:$1048576,MATCH('Curvas de concentracion'!$C144,concentration_ref!$A:$A,0),MATCH('Curvas de concentracion'!U$72,concentration_ref!$1:$1,0))</f>
        <v>0.32551875527226387</v>
      </c>
    </row>
    <row r="145" spans="3:21" x14ac:dyDescent="0.3">
      <c r="C145" s="1">
        <v>71</v>
      </c>
      <c r="D145" s="1">
        <f>INDEX(concentration!$1:$1048576,MATCH('Curvas de concentracion'!$C145,concentration!$A:$A,0),MATCH('Curvas de concentracion'!D$72,concentration!$1:$1,0))</f>
        <v>5.4593865365999285E-2</v>
      </c>
      <c r="E145" s="1">
        <f>INDEX(concentration!$1:$1048576,MATCH('Curvas de concentracion'!$C145,concentration!$A:$A,0),MATCH('Curvas de concentracion'!E$72,concentration!$1:$1,0))</f>
        <v>3565517681.2333984</v>
      </c>
      <c r="F145" s="1">
        <f>INDEX(concentration!$1:$1048576,MATCH('Curvas de concentracion'!$C145,concentration!$A:$A,0),MATCH('Curvas de concentracion'!F$72,concentration!$1:$1,0))</f>
        <v>3565517681.2333984</v>
      </c>
      <c r="G145" s="1">
        <f>INDEX(concentration!$1:$1048576,MATCH('Curvas de concentracion'!$C145,concentration!$A:$A,0),MATCH('Curvas de concentracion'!G$72,concentration!$1:$1,0))</f>
        <v>0.33535685796125669</v>
      </c>
      <c r="Q145" s="1">
        <v>71</v>
      </c>
      <c r="R145" s="1">
        <f>INDEX(concentration_ref!$1:$1048576,MATCH('Curvas de concentracion'!$C145,concentration_ref!$A:$A,0),MATCH('Curvas de concentracion'!R$72,concentration_ref!$1:$1,0))</f>
        <v>4.7916293354135237E-3</v>
      </c>
      <c r="S145" s="1">
        <f>INDEX(concentration_ref!$1:$1048576,MATCH('Curvas de concentracion'!$C145,concentration_ref!$A:$A,0),MATCH('Curvas de concentracion'!S$72,concentration_ref!$1:$1,0))</f>
        <v>5.4593865365999285E-2</v>
      </c>
      <c r="T145" s="1" t="e">
        <f>INDEX(concentration_ref!$1:$1048576,MATCH('Curvas de concentracion'!$C145,concentration_ref!$A:$A,0),MATCH('Curvas de concentracion'!T$72,concentration_ref!$1:$1,0))</f>
        <v>#REF!</v>
      </c>
      <c r="U145" s="1">
        <f>INDEX(concentration_ref!$1:$1048576,MATCH('Curvas de concentracion'!$C145,concentration_ref!$A:$A,0),MATCH('Curvas de concentracion'!U$72,concentration_ref!$1:$1,0))</f>
        <v>0.33535685796125669</v>
      </c>
    </row>
    <row r="146" spans="3:21" x14ac:dyDescent="0.3">
      <c r="C146" s="1">
        <v>72</v>
      </c>
      <c r="D146" s="1">
        <f>INDEX(concentration!$1:$1048576,MATCH('Curvas de concentracion'!$C146,concentration!$A:$A,0),MATCH('Curvas de concentracion'!D$72,concentration!$1:$1,0))</f>
        <v>5.7543949805574104E-2</v>
      </c>
      <c r="E146" s="1">
        <f>INDEX(concentration!$1:$1048576,MATCH('Curvas de concentracion'!$C146,concentration!$A:$A,0),MATCH('Curvas de concentracion'!E$72,concentration!$1:$1,0))</f>
        <v>3360370610.5009766</v>
      </c>
      <c r="F146" s="1">
        <f>INDEX(concentration!$1:$1048576,MATCH('Curvas de concentracion'!$C146,concentration!$A:$A,0),MATCH('Curvas de concentracion'!F$72,concentration!$1:$1,0))</f>
        <v>3360370610.5009766</v>
      </c>
      <c r="G146" s="1">
        <f>INDEX(concentration!$1:$1048576,MATCH('Curvas de concentracion'!$C146,concentration!$A:$A,0),MATCH('Curvas de concentracion'!G$72,concentration!$1:$1,0))</f>
        <v>0.34591330119671371</v>
      </c>
      <c r="Q146" s="1">
        <v>72</v>
      </c>
      <c r="R146" s="1">
        <f>INDEX(concentration_ref!$1:$1048576,MATCH('Curvas de concentracion'!$C146,concentration_ref!$A:$A,0),MATCH('Curvas de concentracion'!R$72,concentration_ref!$1:$1,0))</f>
        <v>4.7916293354135237E-3</v>
      </c>
      <c r="S146" s="1">
        <f>INDEX(concentration_ref!$1:$1048576,MATCH('Curvas de concentracion'!$C146,concentration_ref!$A:$A,0),MATCH('Curvas de concentracion'!S$72,concentration_ref!$1:$1,0))</f>
        <v>5.7543949805574104E-2</v>
      </c>
      <c r="T146" s="1" t="e">
        <f>INDEX(concentration_ref!$1:$1048576,MATCH('Curvas de concentracion'!$C146,concentration_ref!$A:$A,0),MATCH('Curvas de concentracion'!T$72,concentration_ref!$1:$1,0))</f>
        <v>#REF!</v>
      </c>
      <c r="U146" s="1">
        <f>INDEX(concentration_ref!$1:$1048576,MATCH('Curvas de concentracion'!$C146,concentration_ref!$A:$A,0),MATCH('Curvas de concentracion'!U$72,concentration_ref!$1:$1,0))</f>
        <v>0.34591330119671371</v>
      </c>
    </row>
    <row r="147" spans="3:21" x14ac:dyDescent="0.3">
      <c r="C147" s="1">
        <v>73</v>
      </c>
      <c r="D147" s="1">
        <f>INDEX(concentration!$1:$1048576,MATCH('Curvas de concentracion'!$C147,concentration!$A:$A,0),MATCH('Curvas de concentracion'!D$72,concentration!$1:$1,0))</f>
        <v>6.4605927730546103E-2</v>
      </c>
      <c r="E147" s="1">
        <f>INDEX(concentration!$1:$1048576,MATCH('Curvas de concentracion'!$C147,concentration!$A:$A,0),MATCH('Curvas de concentracion'!E$72,concentration!$1:$1,0))</f>
        <v>3826894420.0566406</v>
      </c>
      <c r="F147" s="1">
        <f>INDEX(concentration!$1:$1048576,MATCH('Curvas de concentracion'!$C147,concentration!$A:$A,0),MATCH('Curvas de concentracion'!F$72,concentration!$1:$1,0))</f>
        <v>3826894420.0566406</v>
      </c>
      <c r="G147" s="1">
        <f>INDEX(concentration!$1:$1048576,MATCH('Curvas de concentracion'!$C147,concentration!$A:$A,0),MATCH('Curvas de concentracion'!G$72,concentration!$1:$1,0))</f>
        <v>0.35656359608846666</v>
      </c>
      <c r="Q147" s="1">
        <v>73</v>
      </c>
      <c r="R147" s="1">
        <f>INDEX(concentration_ref!$1:$1048576,MATCH('Curvas de concentracion'!$C147,concentration_ref!$A:$A,0),MATCH('Curvas de concentracion'!R$72,concentration_ref!$1:$1,0))</f>
        <v>4.7916293354135237E-3</v>
      </c>
      <c r="S147" s="1">
        <f>INDEX(concentration_ref!$1:$1048576,MATCH('Curvas de concentracion'!$C147,concentration_ref!$A:$A,0),MATCH('Curvas de concentracion'!S$72,concentration_ref!$1:$1,0))</f>
        <v>6.4605927730546103E-2</v>
      </c>
      <c r="T147" s="1" t="e">
        <f>INDEX(concentration_ref!$1:$1048576,MATCH('Curvas de concentracion'!$C147,concentration_ref!$A:$A,0),MATCH('Curvas de concentracion'!T$72,concentration_ref!$1:$1,0))</f>
        <v>#REF!</v>
      </c>
      <c r="U147" s="1">
        <f>INDEX(concentration_ref!$1:$1048576,MATCH('Curvas de concentracion'!$C147,concentration_ref!$A:$A,0),MATCH('Curvas de concentracion'!U$72,concentration_ref!$1:$1,0))</f>
        <v>0.35656359608846666</v>
      </c>
    </row>
    <row r="148" spans="3:21" x14ac:dyDescent="0.3">
      <c r="C148" s="1">
        <v>74</v>
      </c>
      <c r="D148" s="1">
        <f>INDEX(concentration!$1:$1048576,MATCH('Curvas de concentracion'!$C148,concentration!$A:$A,0),MATCH('Curvas de concentracion'!D$72,concentration!$1:$1,0))</f>
        <v>7.1950640657369044E-2</v>
      </c>
      <c r="E148" s="1">
        <f>INDEX(concentration!$1:$1048576,MATCH('Curvas de concentracion'!$C148,concentration!$A:$A,0),MATCH('Curvas de concentracion'!E$72,concentration!$1:$1,0))</f>
        <v>3946809391.9140625</v>
      </c>
      <c r="F148" s="1">
        <f>INDEX(concentration!$1:$1048576,MATCH('Curvas de concentracion'!$C148,concentration!$A:$A,0),MATCH('Curvas de concentracion'!F$72,concentration!$1:$1,0))</f>
        <v>3946809391.9140625</v>
      </c>
      <c r="G148" s="1">
        <f>INDEX(concentration!$1:$1048576,MATCH('Curvas de concentracion'!$C148,concentration!$A:$A,0),MATCH('Curvas de concentracion'!G$72,concentration!$1:$1,0))</f>
        <v>0.36739293878216012</v>
      </c>
      <c r="Q148" s="1">
        <v>74</v>
      </c>
      <c r="R148" s="1">
        <f>INDEX(concentration_ref!$1:$1048576,MATCH('Curvas de concentracion'!$C148,concentration_ref!$A:$A,0),MATCH('Curvas de concentracion'!R$72,concentration_ref!$1:$1,0))</f>
        <v>5.4236226835611733E-3</v>
      </c>
      <c r="S148" s="1">
        <f>INDEX(concentration_ref!$1:$1048576,MATCH('Curvas de concentracion'!$C148,concentration_ref!$A:$A,0),MATCH('Curvas de concentracion'!S$72,concentration_ref!$1:$1,0))</f>
        <v>7.1950640657369044E-2</v>
      </c>
      <c r="T148" s="1" t="e">
        <f>INDEX(concentration_ref!$1:$1048576,MATCH('Curvas de concentracion'!$C148,concentration_ref!$A:$A,0),MATCH('Curvas de concentracion'!T$72,concentration_ref!$1:$1,0))</f>
        <v>#REF!</v>
      </c>
      <c r="U148" s="1">
        <f>INDEX(concentration_ref!$1:$1048576,MATCH('Curvas de concentracion'!$C148,concentration_ref!$A:$A,0),MATCH('Curvas de concentracion'!U$72,concentration_ref!$1:$1,0))</f>
        <v>0.36739293878216012</v>
      </c>
    </row>
    <row r="149" spans="3:21" x14ac:dyDescent="0.3">
      <c r="C149" s="1">
        <v>75</v>
      </c>
      <c r="D149" s="1">
        <f>INDEX(concentration!$1:$1048576,MATCH('Curvas de concentracion'!$C149,concentration!$A:$A,0),MATCH('Curvas de concentracion'!D$72,concentration!$1:$1,0))</f>
        <v>7.7581195594375263E-2</v>
      </c>
      <c r="E149" s="1">
        <f>INDEX(concentration!$1:$1048576,MATCH('Curvas de concentracion'!$C149,concentration!$A:$A,0),MATCH('Curvas de concentracion'!E$72,concentration!$1:$1,0))</f>
        <v>3583351392.2939453</v>
      </c>
      <c r="F149" s="1">
        <f>INDEX(concentration!$1:$1048576,MATCH('Curvas de concentracion'!$C149,concentration!$A:$A,0),MATCH('Curvas de concentracion'!F$72,concentration!$1:$1,0))</f>
        <v>3583351392.2939453</v>
      </c>
      <c r="G149" s="1">
        <f>INDEX(concentration!$1:$1048576,MATCH('Curvas de concentracion'!$C149,concentration!$A:$A,0),MATCH('Curvas de concentracion'!G$72,concentration!$1:$1,0))</f>
        <v>0.37885100507274938</v>
      </c>
      <c r="Q149" s="1">
        <v>75</v>
      </c>
      <c r="R149" s="1">
        <f>INDEX(concentration_ref!$1:$1048576,MATCH('Curvas de concentracion'!$C149,concentration_ref!$A:$A,0),MATCH('Curvas de concentracion'!R$72,concentration_ref!$1:$1,0))</f>
        <v>5.4236226835611733E-3</v>
      </c>
      <c r="S149" s="1">
        <f>INDEX(concentration_ref!$1:$1048576,MATCH('Curvas de concentracion'!$C149,concentration_ref!$A:$A,0),MATCH('Curvas de concentracion'!S$72,concentration_ref!$1:$1,0))</f>
        <v>7.7581195594375263E-2</v>
      </c>
      <c r="T149" s="1" t="e">
        <f>INDEX(concentration_ref!$1:$1048576,MATCH('Curvas de concentracion'!$C149,concentration_ref!$A:$A,0),MATCH('Curvas de concentracion'!T$72,concentration_ref!$1:$1,0))</f>
        <v>#REF!</v>
      </c>
      <c r="U149" s="1">
        <f>INDEX(concentration_ref!$1:$1048576,MATCH('Curvas de concentracion'!$C149,concentration_ref!$A:$A,0),MATCH('Curvas de concentracion'!U$72,concentration_ref!$1:$1,0))</f>
        <v>0.37885100507274938</v>
      </c>
    </row>
    <row r="150" spans="3:21" x14ac:dyDescent="0.3">
      <c r="C150" s="1">
        <v>76</v>
      </c>
      <c r="D150" s="1">
        <f>INDEX(concentration!$1:$1048576,MATCH('Curvas de concentracion'!$C150,concentration!$A:$A,0),MATCH('Curvas de concentracion'!D$72,concentration!$1:$1,0))</f>
        <v>8.4379707647769336E-2</v>
      </c>
      <c r="E150" s="1">
        <f>INDEX(concentration!$1:$1048576,MATCH('Curvas de concentracion'!$C150,concentration!$A:$A,0),MATCH('Curvas de concentracion'!E$72,concentration!$1:$1,0))</f>
        <v>4090386480.5488281</v>
      </c>
      <c r="F150" s="1">
        <f>INDEX(concentration!$1:$1048576,MATCH('Curvas de concentracion'!$C150,concentration!$A:$A,0),MATCH('Curvas de concentracion'!F$72,concentration!$1:$1,0))</f>
        <v>4090386480.5488281</v>
      </c>
      <c r="G150" s="1">
        <f>INDEX(concentration!$1:$1048576,MATCH('Curvas de concentracion'!$C150,concentration!$A:$A,0),MATCH('Curvas de concentracion'!G$72,concentration!$1:$1,0))</f>
        <v>0.39039607918879043</v>
      </c>
      <c r="Q150" s="1">
        <v>76</v>
      </c>
      <c r="R150" s="1">
        <f>INDEX(concentration_ref!$1:$1048576,MATCH('Curvas de concentracion'!$C150,concentration_ref!$A:$A,0),MATCH('Curvas de concentracion'!R$72,concentration_ref!$1:$1,0))</f>
        <v>5.4236226835611733E-3</v>
      </c>
      <c r="S150" s="1">
        <f>INDEX(concentration_ref!$1:$1048576,MATCH('Curvas de concentracion'!$C150,concentration_ref!$A:$A,0),MATCH('Curvas de concentracion'!S$72,concentration_ref!$1:$1,0))</f>
        <v>8.4379707647769336E-2</v>
      </c>
      <c r="T150" s="1" t="e">
        <f>INDEX(concentration_ref!$1:$1048576,MATCH('Curvas de concentracion'!$C150,concentration_ref!$A:$A,0),MATCH('Curvas de concentracion'!T$72,concentration_ref!$1:$1,0))</f>
        <v>#REF!</v>
      </c>
      <c r="U150" s="1">
        <f>INDEX(concentration_ref!$1:$1048576,MATCH('Curvas de concentracion'!$C150,concentration_ref!$A:$A,0),MATCH('Curvas de concentracion'!U$72,concentration_ref!$1:$1,0))</f>
        <v>0.39039607918879043</v>
      </c>
    </row>
    <row r="151" spans="3:21" x14ac:dyDescent="0.3">
      <c r="C151" s="1">
        <v>77</v>
      </c>
      <c r="D151" s="1">
        <f>INDEX(concentration!$1:$1048576,MATCH('Curvas de concentracion'!$C151,concentration!$A:$A,0),MATCH('Curvas de concentracion'!D$72,concentration!$1:$1,0))</f>
        <v>8.9399233157195432E-2</v>
      </c>
      <c r="E151" s="1">
        <f>INDEX(concentration!$1:$1048576,MATCH('Curvas de concentracion'!$C151,concentration!$A:$A,0),MATCH('Curvas de concentracion'!E$72,concentration!$1:$1,0))</f>
        <v>3944566653.4980469</v>
      </c>
      <c r="F151" s="1">
        <f>INDEX(concentration!$1:$1048576,MATCH('Curvas de concentracion'!$C151,concentration!$A:$A,0),MATCH('Curvas de concentracion'!F$72,concentration!$1:$1,0))</f>
        <v>3944566653.4980469</v>
      </c>
      <c r="G151" s="1">
        <f>INDEX(concentration!$1:$1048576,MATCH('Curvas de concentracion'!$C151,concentration!$A:$A,0),MATCH('Curvas de concentracion'!G$72,concentration!$1:$1,0))</f>
        <v>0.40228357642300122</v>
      </c>
      <c r="Q151" s="1">
        <v>77</v>
      </c>
      <c r="R151" s="1">
        <f>INDEX(concentration_ref!$1:$1048576,MATCH('Curvas de concentracion'!$C151,concentration_ref!$A:$A,0),MATCH('Curvas de concentracion'!R$72,concentration_ref!$1:$1,0))</f>
        <v>5.4236226835611733E-3</v>
      </c>
      <c r="S151" s="1">
        <f>INDEX(concentration_ref!$1:$1048576,MATCH('Curvas de concentracion'!$C151,concentration_ref!$A:$A,0),MATCH('Curvas de concentracion'!S$72,concentration_ref!$1:$1,0))</f>
        <v>8.9399233157195432E-2</v>
      </c>
      <c r="T151" s="1" t="e">
        <f>INDEX(concentration_ref!$1:$1048576,MATCH('Curvas de concentracion'!$C151,concentration_ref!$A:$A,0),MATCH('Curvas de concentracion'!T$72,concentration_ref!$1:$1,0))</f>
        <v>#REF!</v>
      </c>
      <c r="U151" s="1">
        <f>INDEX(concentration_ref!$1:$1048576,MATCH('Curvas de concentracion'!$C151,concentration_ref!$A:$A,0),MATCH('Curvas de concentracion'!U$72,concentration_ref!$1:$1,0))</f>
        <v>0.40228357642300122</v>
      </c>
    </row>
    <row r="152" spans="3:21" x14ac:dyDescent="0.3">
      <c r="C152" s="1">
        <v>78</v>
      </c>
      <c r="D152" s="1">
        <f>INDEX(concentration!$1:$1048576,MATCH('Curvas de concentracion'!$C152,concentration!$A:$A,0),MATCH('Curvas de concentracion'!D$72,concentration!$1:$1,0))</f>
        <v>0.10070688947029388</v>
      </c>
      <c r="E152" s="1">
        <f>INDEX(concentration!$1:$1048576,MATCH('Curvas de concentracion'!$C152,concentration!$A:$A,0),MATCH('Curvas de concentracion'!E$72,concentration!$1:$1,0))</f>
        <v>3934178318.7773438</v>
      </c>
      <c r="F152" s="1">
        <f>INDEX(concentration!$1:$1048576,MATCH('Curvas de concentracion'!$C152,concentration!$A:$A,0),MATCH('Curvas de concentracion'!F$72,concentration!$1:$1,0))</f>
        <v>3934178318.7773438</v>
      </c>
      <c r="G152" s="1">
        <f>INDEX(concentration!$1:$1048576,MATCH('Curvas de concentracion'!$C152,concentration!$A:$A,0),MATCH('Curvas de concentracion'!G$72,concentration!$1:$1,0))</f>
        <v>0.41449805310316556</v>
      </c>
      <c r="Q152" s="1">
        <v>78</v>
      </c>
      <c r="R152" s="1">
        <f>INDEX(concentration_ref!$1:$1048576,MATCH('Curvas de concentracion'!$C152,concentration_ref!$A:$A,0),MATCH('Curvas de concentracion'!R$72,concentration_ref!$1:$1,0))</f>
        <v>5.4236226835611733E-3</v>
      </c>
      <c r="S152" s="1">
        <f>INDEX(concentration_ref!$1:$1048576,MATCH('Curvas de concentracion'!$C152,concentration_ref!$A:$A,0),MATCH('Curvas de concentracion'!S$72,concentration_ref!$1:$1,0))</f>
        <v>0.10070688947029388</v>
      </c>
      <c r="T152" s="1" t="e">
        <f>INDEX(concentration_ref!$1:$1048576,MATCH('Curvas de concentracion'!$C152,concentration_ref!$A:$A,0),MATCH('Curvas de concentracion'!T$72,concentration_ref!$1:$1,0))</f>
        <v>#REF!</v>
      </c>
      <c r="U152" s="1">
        <f>INDEX(concentration_ref!$1:$1048576,MATCH('Curvas de concentracion'!$C152,concentration_ref!$A:$A,0),MATCH('Curvas de concentracion'!U$72,concentration_ref!$1:$1,0))</f>
        <v>0.41449805310316556</v>
      </c>
    </row>
    <row r="153" spans="3:21" x14ac:dyDescent="0.3">
      <c r="C153" s="1">
        <v>79</v>
      </c>
      <c r="D153" s="1">
        <f>INDEX(concentration!$1:$1048576,MATCH('Curvas de concentracion'!$C153,concentration!$A:$A,0),MATCH('Curvas de concentracion'!D$72,concentration!$1:$1,0))</f>
        <v>0.10734384864285905</v>
      </c>
      <c r="E153" s="1">
        <f>INDEX(concentration!$1:$1048576,MATCH('Curvas de concentracion'!$C153,concentration!$A:$A,0),MATCH('Curvas de concentracion'!E$72,concentration!$1:$1,0))</f>
        <v>3943084668.7114258</v>
      </c>
      <c r="F153" s="1">
        <f>INDEX(concentration!$1:$1048576,MATCH('Curvas de concentracion'!$C153,concentration!$A:$A,0),MATCH('Curvas de concentracion'!F$72,concentration!$1:$1,0))</f>
        <v>3943084668.7114258</v>
      </c>
      <c r="G153" s="1">
        <f>INDEX(concentration!$1:$1048576,MATCH('Curvas de concentracion'!$C153,concentration!$A:$A,0),MATCH('Curvas de concentracion'!G$72,concentration!$1:$1,0))</f>
        <v>0.4270698275837197</v>
      </c>
      <c r="Q153" s="1">
        <v>79</v>
      </c>
      <c r="R153" s="1">
        <f>INDEX(concentration_ref!$1:$1048576,MATCH('Curvas de concentracion'!$C153,concentration_ref!$A:$A,0),MATCH('Curvas de concentracion'!R$72,concentration_ref!$1:$1,0))</f>
        <v>5.4236226835611733E-3</v>
      </c>
      <c r="S153" s="1">
        <f>INDEX(concentration_ref!$1:$1048576,MATCH('Curvas de concentracion'!$C153,concentration_ref!$A:$A,0),MATCH('Curvas de concentracion'!S$72,concentration_ref!$1:$1,0))</f>
        <v>0.10734384864285905</v>
      </c>
      <c r="T153" s="1" t="e">
        <f>INDEX(concentration_ref!$1:$1048576,MATCH('Curvas de concentracion'!$C153,concentration_ref!$A:$A,0),MATCH('Curvas de concentracion'!T$72,concentration_ref!$1:$1,0))</f>
        <v>#REF!</v>
      </c>
      <c r="U153" s="1">
        <f>INDEX(concentration_ref!$1:$1048576,MATCH('Curvas de concentracion'!$C153,concentration_ref!$A:$A,0),MATCH('Curvas de concentracion'!U$72,concentration_ref!$1:$1,0))</f>
        <v>0.4270698275837197</v>
      </c>
    </row>
    <row r="154" spans="3:21" x14ac:dyDescent="0.3">
      <c r="C154" s="1">
        <v>80</v>
      </c>
      <c r="D154" s="1">
        <f>INDEX(concentration!$1:$1048576,MATCH('Curvas de concentracion'!$C154,concentration!$A:$A,0),MATCH('Curvas de concentracion'!D$72,concentration!$1:$1,0))</f>
        <v>0.11236784970880274</v>
      </c>
      <c r="E154" s="1">
        <f>INDEX(concentration!$1:$1048576,MATCH('Curvas de concentracion'!$C154,concentration!$A:$A,0),MATCH('Curvas de concentracion'!E$72,concentration!$1:$1,0))</f>
        <v>4373924094.0644531</v>
      </c>
      <c r="F154" s="1">
        <f>INDEX(concentration!$1:$1048576,MATCH('Curvas de concentracion'!$C154,concentration!$A:$A,0),MATCH('Curvas de concentracion'!F$72,concentration!$1:$1,0))</f>
        <v>4373924094.0644531</v>
      </c>
      <c r="G154" s="1">
        <f>INDEX(concentration!$1:$1048576,MATCH('Curvas de concentracion'!$C154,concentration!$A:$A,0),MATCH('Curvas de concentracion'!G$72,concentration!$1:$1,0))</f>
        <v>0.44034359153378416</v>
      </c>
      <c r="Q154" s="1">
        <v>80</v>
      </c>
      <c r="R154" s="1">
        <f>INDEX(concentration_ref!$1:$1048576,MATCH('Curvas de concentracion'!$C154,concentration_ref!$A:$A,0),MATCH('Curvas de concentracion'!R$72,concentration_ref!$1:$1,0))</f>
        <v>5.4236226835611733E-3</v>
      </c>
      <c r="S154" s="1">
        <f>INDEX(concentration_ref!$1:$1048576,MATCH('Curvas de concentracion'!$C154,concentration_ref!$A:$A,0),MATCH('Curvas de concentracion'!S$72,concentration_ref!$1:$1,0))</f>
        <v>0.11236784970880274</v>
      </c>
      <c r="T154" s="1" t="e">
        <f>INDEX(concentration_ref!$1:$1048576,MATCH('Curvas de concentracion'!$C154,concentration_ref!$A:$A,0),MATCH('Curvas de concentracion'!T$72,concentration_ref!$1:$1,0))</f>
        <v>#REF!</v>
      </c>
      <c r="U154" s="1">
        <f>INDEX(concentration_ref!$1:$1048576,MATCH('Curvas de concentracion'!$C154,concentration_ref!$A:$A,0),MATCH('Curvas de concentracion'!U$72,concentration_ref!$1:$1,0))</f>
        <v>0.44034359153378416</v>
      </c>
    </row>
    <row r="155" spans="3:21" x14ac:dyDescent="0.3">
      <c r="C155" s="1">
        <v>81</v>
      </c>
      <c r="D155" s="1">
        <f>INDEX(concentration!$1:$1048576,MATCH('Curvas de concentracion'!$C155,concentration!$A:$A,0),MATCH('Curvas de concentracion'!D$72,concentration!$1:$1,0))</f>
        <v>0.11866350148916634</v>
      </c>
      <c r="E155" s="1">
        <f>INDEX(concentration!$1:$1048576,MATCH('Curvas de concentracion'!$C155,concentration!$A:$A,0),MATCH('Curvas de concentracion'!E$72,concentration!$1:$1,0))</f>
        <v>4127007585.8769531</v>
      </c>
      <c r="F155" s="1">
        <f>INDEX(concentration!$1:$1048576,MATCH('Curvas de concentracion'!$C155,concentration!$A:$A,0),MATCH('Curvas de concentracion'!F$72,concentration!$1:$1,0))</f>
        <v>4127007585.8769531</v>
      </c>
      <c r="G155" s="1">
        <f>INDEX(concentration!$1:$1048576,MATCH('Curvas de concentracion'!$C155,concentration!$A:$A,0),MATCH('Curvas de concentracion'!G$72,concentration!$1:$1,0))</f>
        <v>0.45390069775050873</v>
      </c>
      <c r="Q155" s="1">
        <v>81</v>
      </c>
      <c r="R155" s="1">
        <f>INDEX(concentration_ref!$1:$1048576,MATCH('Curvas de concentracion'!$C155,concentration_ref!$A:$A,0),MATCH('Curvas de concentracion'!R$72,concentration_ref!$1:$1,0))</f>
        <v>5.4236226835611733E-3</v>
      </c>
      <c r="S155" s="1">
        <f>INDEX(concentration_ref!$1:$1048576,MATCH('Curvas de concentracion'!$C155,concentration_ref!$A:$A,0),MATCH('Curvas de concentracion'!S$72,concentration_ref!$1:$1,0))</f>
        <v>0.11866350148916634</v>
      </c>
      <c r="T155" s="1" t="e">
        <f>INDEX(concentration_ref!$1:$1048576,MATCH('Curvas de concentracion'!$C155,concentration_ref!$A:$A,0),MATCH('Curvas de concentracion'!T$72,concentration_ref!$1:$1,0))</f>
        <v>#REF!</v>
      </c>
      <c r="U155" s="1">
        <f>INDEX(concentration_ref!$1:$1048576,MATCH('Curvas de concentracion'!$C155,concentration_ref!$A:$A,0),MATCH('Curvas de concentracion'!U$72,concentration_ref!$1:$1,0))</f>
        <v>0.45390069775050873</v>
      </c>
    </row>
    <row r="156" spans="3:21" x14ac:dyDescent="0.3">
      <c r="C156" s="1">
        <v>82</v>
      </c>
      <c r="D156" s="1">
        <f>INDEX(concentration!$1:$1048576,MATCH('Curvas de concentracion'!$C156,concentration!$A:$A,0),MATCH('Curvas de concentracion'!D$72,concentration!$1:$1,0))</f>
        <v>0.12164721691379853</v>
      </c>
      <c r="E156" s="1">
        <f>INDEX(concentration!$1:$1048576,MATCH('Curvas de concentracion'!$C156,concentration!$A:$A,0),MATCH('Curvas de concentracion'!E$72,concentration!$1:$1,0))</f>
        <v>4586743160.6274414</v>
      </c>
      <c r="F156" s="1">
        <f>INDEX(concentration!$1:$1048576,MATCH('Curvas de concentracion'!$C156,concentration!$A:$A,0),MATCH('Curvas de concentracion'!F$72,concentration!$1:$1,0))</f>
        <v>4586743160.6274414</v>
      </c>
      <c r="G156" s="1">
        <f>INDEX(concentration!$1:$1048576,MATCH('Curvas de concentracion'!$C156,concentration!$A:$A,0),MATCH('Curvas de concentracion'!G$72,concentration!$1:$1,0))</f>
        <v>0.46782939010865326</v>
      </c>
      <c r="Q156" s="1">
        <v>82</v>
      </c>
      <c r="R156" s="1">
        <f>INDEX(concentration_ref!$1:$1048576,MATCH('Curvas de concentracion'!$C156,concentration_ref!$A:$A,0),MATCH('Curvas de concentracion'!R$72,concentration_ref!$1:$1,0))</f>
        <v>5.4236226835611733E-3</v>
      </c>
      <c r="S156" s="1">
        <f>INDEX(concentration_ref!$1:$1048576,MATCH('Curvas de concentracion'!$C156,concentration_ref!$A:$A,0),MATCH('Curvas de concentracion'!S$72,concentration_ref!$1:$1,0))</f>
        <v>0.12164721691379853</v>
      </c>
      <c r="T156" s="1" t="e">
        <f>INDEX(concentration_ref!$1:$1048576,MATCH('Curvas de concentracion'!$C156,concentration_ref!$A:$A,0),MATCH('Curvas de concentracion'!T$72,concentration_ref!$1:$1,0))</f>
        <v>#REF!</v>
      </c>
      <c r="U156" s="1">
        <f>INDEX(concentration_ref!$1:$1048576,MATCH('Curvas de concentracion'!$C156,concentration_ref!$A:$A,0),MATCH('Curvas de concentracion'!U$72,concentration_ref!$1:$1,0))</f>
        <v>0.46782939010865326</v>
      </c>
    </row>
    <row r="157" spans="3:21" x14ac:dyDescent="0.3">
      <c r="C157" s="1">
        <v>83</v>
      </c>
      <c r="D157" s="1">
        <f>INDEX(concentration!$1:$1048576,MATCH('Curvas de concentracion'!$C157,concentration!$A:$A,0),MATCH('Curvas de concentracion'!D$72,concentration!$1:$1,0))</f>
        <v>0.12591017543172622</v>
      </c>
      <c r="E157" s="1">
        <f>INDEX(concentration!$1:$1048576,MATCH('Curvas de concentracion'!$C157,concentration!$A:$A,0),MATCH('Curvas de concentracion'!E$72,concentration!$1:$1,0))</f>
        <v>5076817482.8164063</v>
      </c>
      <c r="F157" s="1">
        <f>INDEX(concentration!$1:$1048576,MATCH('Curvas de concentracion'!$C157,concentration!$A:$A,0),MATCH('Curvas de concentracion'!F$72,concentration!$1:$1,0))</f>
        <v>5076817482.8164063</v>
      </c>
      <c r="G157" s="1">
        <f>INDEX(concentration!$1:$1048576,MATCH('Curvas de concentracion'!$C157,concentration!$A:$A,0),MATCH('Curvas de concentracion'!G$72,concentration!$1:$1,0))</f>
        <v>0.48217301222149633</v>
      </c>
      <c r="Q157" s="1">
        <v>83</v>
      </c>
      <c r="R157" s="1">
        <f>INDEX(concentration_ref!$1:$1048576,MATCH('Curvas de concentracion'!$C157,concentration_ref!$A:$A,0),MATCH('Curvas de concentracion'!R$72,concentration_ref!$1:$1,0))</f>
        <v>5.4236226835611733E-3</v>
      </c>
      <c r="S157" s="1">
        <f>INDEX(concentration_ref!$1:$1048576,MATCH('Curvas de concentracion'!$C157,concentration_ref!$A:$A,0),MATCH('Curvas de concentracion'!S$72,concentration_ref!$1:$1,0))</f>
        <v>0.12591017543172622</v>
      </c>
      <c r="T157" s="1" t="e">
        <f>INDEX(concentration_ref!$1:$1048576,MATCH('Curvas de concentracion'!$C157,concentration_ref!$A:$A,0),MATCH('Curvas de concentracion'!T$72,concentration_ref!$1:$1,0))</f>
        <v>#REF!</v>
      </c>
      <c r="U157" s="1">
        <f>INDEX(concentration_ref!$1:$1048576,MATCH('Curvas de concentracion'!$C157,concentration_ref!$A:$A,0),MATCH('Curvas de concentracion'!U$72,concentration_ref!$1:$1,0))</f>
        <v>0.48217301222149633</v>
      </c>
    </row>
    <row r="158" spans="3:21" x14ac:dyDescent="0.3">
      <c r="C158" s="1">
        <v>84</v>
      </c>
      <c r="D158" s="1">
        <f>INDEX(concentration!$1:$1048576,MATCH('Curvas de concentracion'!$C158,concentration!$A:$A,0),MATCH('Curvas de concentracion'!D$72,concentration!$1:$1,0))</f>
        <v>0.13148331549251724</v>
      </c>
      <c r="E158" s="1">
        <f>INDEX(concentration!$1:$1048576,MATCH('Curvas de concentracion'!$C158,concentration!$A:$A,0),MATCH('Curvas de concentracion'!E$72,concentration!$1:$1,0))</f>
        <v>5640828210.8925781</v>
      </c>
      <c r="F158" s="1">
        <f>INDEX(concentration!$1:$1048576,MATCH('Curvas de concentracion'!$C158,concentration!$A:$A,0),MATCH('Curvas de concentracion'!F$72,concentration!$1:$1,0))</f>
        <v>5640828210.8925781</v>
      </c>
      <c r="G158" s="1">
        <f>INDEX(concentration!$1:$1048576,MATCH('Curvas de concentracion'!$C158,concentration!$A:$A,0),MATCH('Curvas de concentracion'!G$72,concentration!$1:$1,0))</f>
        <v>0.49696539534180323</v>
      </c>
      <c r="Q158" s="1">
        <v>84</v>
      </c>
      <c r="R158" s="1">
        <f>INDEX(concentration_ref!$1:$1048576,MATCH('Curvas de concentracion'!$C158,concentration_ref!$A:$A,0),MATCH('Curvas de concentracion'!R$72,concentration_ref!$1:$1,0))</f>
        <v>9.8934257316953461E-2</v>
      </c>
      <c r="S158" s="1">
        <f>INDEX(concentration_ref!$1:$1048576,MATCH('Curvas de concentracion'!$C158,concentration_ref!$A:$A,0),MATCH('Curvas de concentracion'!S$72,concentration_ref!$1:$1,0))</f>
        <v>0.13148331549251724</v>
      </c>
      <c r="T158" s="1" t="e">
        <f>INDEX(concentration_ref!$1:$1048576,MATCH('Curvas de concentracion'!$C158,concentration_ref!$A:$A,0),MATCH('Curvas de concentracion'!T$72,concentration_ref!$1:$1,0))</f>
        <v>#REF!</v>
      </c>
      <c r="U158" s="1">
        <f>INDEX(concentration_ref!$1:$1048576,MATCH('Curvas de concentracion'!$C158,concentration_ref!$A:$A,0),MATCH('Curvas de concentracion'!U$72,concentration_ref!$1:$1,0))</f>
        <v>0.49696539534180323</v>
      </c>
    </row>
    <row r="159" spans="3:21" x14ac:dyDescent="0.3">
      <c r="C159" s="1">
        <v>85</v>
      </c>
      <c r="D159" s="1">
        <f>INDEX(concentration!$1:$1048576,MATCH('Curvas de concentracion'!$C159,concentration!$A:$A,0),MATCH('Curvas de concentracion'!D$72,concentration!$1:$1,0))</f>
        <v>0.14026445737463686</v>
      </c>
      <c r="E159" s="1">
        <f>INDEX(concentration!$1:$1048576,MATCH('Curvas de concentracion'!$C159,concentration!$A:$A,0),MATCH('Curvas de concentracion'!E$72,concentration!$1:$1,0))</f>
        <v>5920202570.9785156</v>
      </c>
      <c r="F159" s="1">
        <f>INDEX(concentration!$1:$1048576,MATCH('Curvas de concentracion'!$C159,concentration!$A:$A,0),MATCH('Curvas de concentracion'!F$72,concentration!$1:$1,0))</f>
        <v>5920202570.9785156</v>
      </c>
      <c r="G159" s="1">
        <f>INDEX(concentration!$1:$1048576,MATCH('Curvas de concentracion'!$C159,concentration!$A:$A,0),MATCH('Curvas de concentracion'!G$72,concentration!$1:$1,0))</f>
        <v>0.51167607229020962</v>
      </c>
      <c r="Q159" s="1">
        <v>85</v>
      </c>
      <c r="R159" s="1">
        <f>INDEX(concentration_ref!$1:$1048576,MATCH('Curvas de concentracion'!$C159,concentration_ref!$A:$A,0),MATCH('Curvas de concentracion'!R$72,concentration_ref!$1:$1,0))</f>
        <v>0.10057688368750876</v>
      </c>
      <c r="S159" s="1">
        <f>INDEX(concentration_ref!$1:$1048576,MATCH('Curvas de concentracion'!$C159,concentration_ref!$A:$A,0),MATCH('Curvas de concentracion'!S$72,concentration_ref!$1:$1,0))</f>
        <v>0.14026445737463686</v>
      </c>
      <c r="T159" s="1" t="e">
        <f>INDEX(concentration_ref!$1:$1048576,MATCH('Curvas de concentracion'!$C159,concentration_ref!$A:$A,0),MATCH('Curvas de concentracion'!T$72,concentration_ref!$1:$1,0))</f>
        <v>#REF!</v>
      </c>
      <c r="U159" s="1">
        <f>INDEX(concentration_ref!$1:$1048576,MATCH('Curvas de concentracion'!$C159,concentration_ref!$A:$A,0),MATCH('Curvas de concentracion'!U$72,concentration_ref!$1:$1,0))</f>
        <v>0.51167607229020962</v>
      </c>
    </row>
    <row r="160" spans="3:21" x14ac:dyDescent="0.3">
      <c r="C160" s="1">
        <v>86</v>
      </c>
      <c r="D160" s="1">
        <f>INDEX(concentration!$1:$1048576,MATCH('Curvas de concentracion'!$C160,concentration!$A:$A,0),MATCH('Curvas de concentracion'!D$72,concentration!$1:$1,0))</f>
        <v>0.15346420883990591</v>
      </c>
      <c r="E160" s="1">
        <f>INDEX(concentration!$1:$1048576,MATCH('Curvas de concentracion'!$C160,concentration!$A:$A,0),MATCH('Curvas de concentracion'!E$72,concentration!$1:$1,0))</f>
        <v>5203790585.0136719</v>
      </c>
      <c r="F160" s="1">
        <f>INDEX(concentration!$1:$1048576,MATCH('Curvas de concentracion'!$C160,concentration!$A:$A,0),MATCH('Curvas de concentracion'!F$72,concentration!$1:$1,0))</f>
        <v>5203790585.0136719</v>
      </c>
      <c r="G160" s="1">
        <f>INDEX(concentration!$1:$1048576,MATCH('Curvas de concentracion'!$C160,concentration!$A:$A,0),MATCH('Curvas de concentracion'!G$72,concentration!$1:$1,0))</f>
        <v>0.52821421004437841</v>
      </c>
      <c r="Q160" s="1">
        <v>86</v>
      </c>
      <c r="R160" s="1">
        <f>INDEX(concentration_ref!$1:$1048576,MATCH('Curvas de concentracion'!$C160,concentration_ref!$A:$A,0),MATCH('Curvas de concentracion'!R$72,concentration_ref!$1:$1,0))</f>
        <v>0.10057688368750876</v>
      </c>
      <c r="S160" s="1">
        <f>INDEX(concentration_ref!$1:$1048576,MATCH('Curvas de concentracion'!$C160,concentration_ref!$A:$A,0),MATCH('Curvas de concentracion'!S$72,concentration_ref!$1:$1,0))</f>
        <v>0.15346420883990591</v>
      </c>
      <c r="T160" s="1" t="e">
        <f>INDEX(concentration_ref!$1:$1048576,MATCH('Curvas de concentracion'!$C160,concentration_ref!$A:$A,0),MATCH('Curvas de concentracion'!T$72,concentration_ref!$1:$1,0))</f>
        <v>#REF!</v>
      </c>
      <c r="U160" s="1">
        <f>INDEX(concentration_ref!$1:$1048576,MATCH('Curvas de concentracion'!$C160,concentration_ref!$A:$A,0),MATCH('Curvas de concentracion'!U$72,concentration_ref!$1:$1,0))</f>
        <v>0.52821421004437841</v>
      </c>
    </row>
    <row r="161" spans="3:21" x14ac:dyDescent="0.3">
      <c r="C161" s="1">
        <v>87</v>
      </c>
      <c r="D161" s="1">
        <f>INDEX(concentration!$1:$1048576,MATCH('Curvas de concentracion'!$C161,concentration!$A:$A,0),MATCH('Curvas de concentracion'!D$72,concentration!$1:$1,0))</f>
        <v>0.15857407244738567</v>
      </c>
      <c r="E161" s="1">
        <f>INDEX(concentration!$1:$1048576,MATCH('Curvas de concentracion'!$C161,concentration!$A:$A,0),MATCH('Curvas de concentracion'!E$72,concentration!$1:$1,0))</f>
        <v>5178202168.1767578</v>
      </c>
      <c r="F161" s="1">
        <f>INDEX(concentration!$1:$1048576,MATCH('Curvas de concentracion'!$C161,concentration!$A:$A,0),MATCH('Curvas de concentracion'!F$72,concentration!$1:$1,0))</f>
        <v>5178202168.1767578</v>
      </c>
      <c r="G161" s="1">
        <f>INDEX(concentration!$1:$1048576,MATCH('Curvas de concentracion'!$C161,concentration!$A:$A,0),MATCH('Curvas de concentracion'!G$72,concentration!$1:$1,0))</f>
        <v>0.54486561711330606</v>
      </c>
      <c r="Q161" s="1">
        <v>87</v>
      </c>
      <c r="R161" s="1">
        <f>INDEX(concentration_ref!$1:$1048576,MATCH('Curvas de concentracion'!$C161,concentration_ref!$A:$A,0),MATCH('Curvas de concentracion'!R$72,concentration_ref!$1:$1,0))</f>
        <v>0.10057688368750876</v>
      </c>
      <c r="S161" s="1">
        <f>INDEX(concentration_ref!$1:$1048576,MATCH('Curvas de concentracion'!$C161,concentration_ref!$A:$A,0),MATCH('Curvas de concentracion'!S$72,concentration_ref!$1:$1,0))</f>
        <v>0.15857407244738567</v>
      </c>
      <c r="T161" s="1" t="e">
        <f>INDEX(concentration_ref!$1:$1048576,MATCH('Curvas de concentracion'!$C161,concentration_ref!$A:$A,0),MATCH('Curvas de concentracion'!T$72,concentration_ref!$1:$1,0))</f>
        <v>#REF!</v>
      </c>
      <c r="U161" s="1">
        <f>INDEX(concentration_ref!$1:$1048576,MATCH('Curvas de concentracion'!$C161,concentration_ref!$A:$A,0),MATCH('Curvas de concentracion'!U$72,concentration_ref!$1:$1,0))</f>
        <v>0.54486561711330606</v>
      </c>
    </row>
    <row r="162" spans="3:21" x14ac:dyDescent="0.3">
      <c r="C162" s="1">
        <v>88</v>
      </c>
      <c r="D162" s="1">
        <f>INDEX(concentration!$1:$1048576,MATCH('Curvas de concentracion'!$C162,concentration!$A:$A,0),MATCH('Curvas de concentracion'!D$72,concentration!$1:$1,0))</f>
        <v>0.16684937474061939</v>
      </c>
      <c r="E162" s="1">
        <f>INDEX(concentration!$1:$1048576,MATCH('Curvas de concentracion'!$C162,concentration!$A:$A,0),MATCH('Curvas de concentracion'!E$72,concentration!$1:$1,0))</f>
        <v>5636133216.6210938</v>
      </c>
      <c r="F162" s="1">
        <f>INDEX(concentration!$1:$1048576,MATCH('Curvas de concentracion'!$C162,concentration!$A:$A,0),MATCH('Curvas de concentracion'!F$72,concentration!$1:$1,0))</f>
        <v>5636133216.6210938</v>
      </c>
      <c r="G162" s="1">
        <f>INDEX(concentration!$1:$1048576,MATCH('Curvas de concentracion'!$C162,concentration!$A:$A,0),MATCH('Curvas de concentracion'!G$72,concentration!$1:$1,0))</f>
        <v>0.56221851349421115</v>
      </c>
      <c r="Q162" s="1">
        <v>88</v>
      </c>
      <c r="R162" s="1">
        <f>INDEX(concentration_ref!$1:$1048576,MATCH('Curvas de concentracion'!$C162,concentration_ref!$A:$A,0),MATCH('Curvas de concentracion'!R$72,concentration_ref!$1:$1,0))</f>
        <v>0.10057688368750876</v>
      </c>
      <c r="S162" s="1">
        <f>INDEX(concentration_ref!$1:$1048576,MATCH('Curvas de concentracion'!$C162,concentration_ref!$A:$A,0),MATCH('Curvas de concentracion'!S$72,concentration_ref!$1:$1,0))</f>
        <v>0.16684937474061939</v>
      </c>
      <c r="T162" s="1" t="e">
        <f>INDEX(concentration_ref!$1:$1048576,MATCH('Curvas de concentracion'!$C162,concentration_ref!$A:$A,0),MATCH('Curvas de concentracion'!T$72,concentration_ref!$1:$1,0))</f>
        <v>#REF!</v>
      </c>
      <c r="U162" s="1">
        <f>INDEX(concentration_ref!$1:$1048576,MATCH('Curvas de concentracion'!$C162,concentration_ref!$A:$A,0),MATCH('Curvas de concentracion'!U$72,concentration_ref!$1:$1,0))</f>
        <v>0.56221851349421115</v>
      </c>
    </row>
    <row r="163" spans="3:21" x14ac:dyDescent="0.3">
      <c r="C163" s="1">
        <v>89</v>
      </c>
      <c r="D163" s="1">
        <f>INDEX(concentration!$1:$1048576,MATCH('Curvas de concentracion'!$C163,concentration!$A:$A,0),MATCH('Curvas de concentracion'!D$72,concentration!$1:$1,0))</f>
        <v>0.17450742119608281</v>
      </c>
      <c r="E163" s="1">
        <f>INDEX(concentration!$1:$1048576,MATCH('Curvas de concentracion'!$C163,concentration!$A:$A,0),MATCH('Curvas de concentracion'!E$72,concentration!$1:$1,0))</f>
        <v>5512337366.4023438</v>
      </c>
      <c r="F163" s="1">
        <f>INDEX(concentration!$1:$1048576,MATCH('Curvas de concentracion'!$C163,concentration!$A:$A,0),MATCH('Curvas de concentracion'!F$72,concentration!$1:$1,0))</f>
        <v>5512337366.4023438</v>
      </c>
      <c r="G163" s="1">
        <f>INDEX(concentration!$1:$1048576,MATCH('Curvas de concentracion'!$C163,concentration!$A:$A,0),MATCH('Curvas de concentracion'!G$72,concentration!$1:$1,0))</f>
        <v>0.58026750369587021</v>
      </c>
      <c r="Q163" s="1">
        <v>89</v>
      </c>
      <c r="R163" s="1">
        <f>INDEX(concentration_ref!$1:$1048576,MATCH('Curvas de concentracion'!$C163,concentration_ref!$A:$A,0),MATCH('Curvas de concentracion'!R$72,concentration_ref!$1:$1,0))</f>
        <v>0.17635135889900869</v>
      </c>
      <c r="S163" s="1">
        <f>INDEX(concentration_ref!$1:$1048576,MATCH('Curvas de concentracion'!$C163,concentration_ref!$A:$A,0),MATCH('Curvas de concentracion'!S$72,concentration_ref!$1:$1,0))</f>
        <v>0.17450742119608281</v>
      </c>
      <c r="T163" s="1" t="e">
        <f>INDEX(concentration_ref!$1:$1048576,MATCH('Curvas de concentracion'!$C163,concentration_ref!$A:$A,0),MATCH('Curvas de concentracion'!T$72,concentration_ref!$1:$1,0))</f>
        <v>#REF!</v>
      </c>
      <c r="U163" s="1">
        <f>INDEX(concentration_ref!$1:$1048576,MATCH('Curvas de concentracion'!$C163,concentration_ref!$A:$A,0),MATCH('Curvas de concentracion'!U$72,concentration_ref!$1:$1,0))</f>
        <v>0.58026750369587021</v>
      </c>
    </row>
    <row r="164" spans="3:21" x14ac:dyDescent="0.3">
      <c r="C164" s="1">
        <v>90</v>
      </c>
      <c r="D164" s="1">
        <f>INDEX(concentration!$1:$1048576,MATCH('Curvas de concentracion'!$C164,concentration!$A:$A,0),MATCH('Curvas de concentracion'!D$72,concentration!$1:$1,0))</f>
        <v>0.18728116741479112</v>
      </c>
      <c r="E164" s="1">
        <f>INDEX(concentration!$1:$1048576,MATCH('Curvas de concentracion'!$C164,concentration!$A:$A,0),MATCH('Curvas de concentracion'!E$72,concentration!$1:$1,0))</f>
        <v>5558244045.2695313</v>
      </c>
      <c r="F164" s="1">
        <f>INDEX(concentration!$1:$1048576,MATCH('Curvas de concentracion'!$C164,concentration!$A:$A,0),MATCH('Curvas de concentracion'!F$72,concentration!$1:$1,0))</f>
        <v>5558244045.2695313</v>
      </c>
      <c r="G164" s="1">
        <f>INDEX(concentration!$1:$1048576,MATCH('Curvas de concentracion'!$C164,concentration!$A:$A,0),MATCH('Curvas de concentracion'!G$72,concentration!$1:$1,0))</f>
        <v>0.59900792193726848</v>
      </c>
      <c r="Q164" s="1">
        <v>90</v>
      </c>
      <c r="R164" s="1">
        <f>INDEX(concentration_ref!$1:$1048576,MATCH('Curvas de concentracion'!$C164,concentration_ref!$A:$A,0),MATCH('Curvas de concentracion'!R$72,concentration_ref!$1:$1,0))</f>
        <v>0.18556891121326083</v>
      </c>
      <c r="S164" s="1">
        <f>INDEX(concentration_ref!$1:$1048576,MATCH('Curvas de concentracion'!$C164,concentration_ref!$A:$A,0),MATCH('Curvas de concentracion'!S$72,concentration_ref!$1:$1,0))</f>
        <v>0.18728116741479112</v>
      </c>
      <c r="T164" s="1" t="e">
        <f>INDEX(concentration_ref!$1:$1048576,MATCH('Curvas de concentracion'!$C164,concentration_ref!$A:$A,0),MATCH('Curvas de concentracion'!T$72,concentration_ref!$1:$1,0))</f>
        <v>#REF!</v>
      </c>
      <c r="U164" s="1">
        <f>INDEX(concentration_ref!$1:$1048576,MATCH('Curvas de concentracion'!$C164,concentration_ref!$A:$A,0),MATCH('Curvas de concentracion'!U$72,concentration_ref!$1:$1,0))</f>
        <v>0.59900792193726848</v>
      </c>
    </row>
    <row r="165" spans="3:21" x14ac:dyDescent="0.3">
      <c r="C165" s="1">
        <v>91</v>
      </c>
      <c r="D165" s="1">
        <f>INDEX(concentration!$1:$1048576,MATCH('Curvas de concentracion'!$C165,concentration!$A:$A,0),MATCH('Curvas de concentracion'!D$72,concentration!$1:$1,0))</f>
        <v>0.20169816793807585</v>
      </c>
      <c r="E165" s="1">
        <f>INDEX(concentration!$1:$1048576,MATCH('Curvas de concentracion'!$C165,concentration!$A:$A,0),MATCH('Curvas de concentracion'!E$72,concentration!$1:$1,0))</f>
        <v>5328472213.1982422</v>
      </c>
      <c r="F165" s="1">
        <f>INDEX(concentration!$1:$1048576,MATCH('Curvas de concentracion'!$C165,concentration!$A:$A,0),MATCH('Curvas de concentracion'!F$72,concentration!$1:$1,0))</f>
        <v>5328472213.1982422</v>
      </c>
      <c r="G165" s="1">
        <f>INDEX(concentration!$1:$1048576,MATCH('Curvas de concentracion'!$C165,concentration!$A:$A,0),MATCH('Curvas de concentracion'!G$72,concentration!$1:$1,0))</f>
        <v>0.61991017483853683</v>
      </c>
      <c r="Q165" s="1">
        <v>91</v>
      </c>
      <c r="R165" s="1">
        <f>INDEX(concentration_ref!$1:$1048576,MATCH('Curvas de concentracion'!$C165,concentration_ref!$A:$A,0),MATCH('Curvas de concentracion'!R$72,concentration_ref!$1:$1,0))</f>
        <v>0.18774897310087793</v>
      </c>
      <c r="S165" s="1">
        <f>INDEX(concentration_ref!$1:$1048576,MATCH('Curvas de concentracion'!$C165,concentration_ref!$A:$A,0),MATCH('Curvas de concentracion'!S$72,concentration_ref!$1:$1,0))</f>
        <v>0.20169816793807585</v>
      </c>
      <c r="T165" s="1" t="e">
        <f>INDEX(concentration_ref!$1:$1048576,MATCH('Curvas de concentracion'!$C165,concentration_ref!$A:$A,0),MATCH('Curvas de concentracion'!T$72,concentration_ref!$1:$1,0))</f>
        <v>#REF!</v>
      </c>
      <c r="U165" s="1">
        <f>INDEX(concentration_ref!$1:$1048576,MATCH('Curvas de concentracion'!$C165,concentration_ref!$A:$A,0),MATCH('Curvas de concentracion'!U$72,concentration_ref!$1:$1,0))</f>
        <v>0.61991017483853683</v>
      </c>
    </row>
    <row r="166" spans="3:21" x14ac:dyDescent="0.3">
      <c r="C166" s="1">
        <v>92</v>
      </c>
      <c r="D166" s="1">
        <f>INDEX(concentration!$1:$1048576,MATCH('Curvas de concentracion'!$C166,concentration!$A:$A,0),MATCH('Curvas de concentracion'!D$72,concentration!$1:$1,0))</f>
        <v>0.2267876357066837</v>
      </c>
      <c r="E166" s="1">
        <f>INDEX(concentration!$1:$1048576,MATCH('Curvas de concentracion'!$C166,concentration!$A:$A,0),MATCH('Curvas de concentracion'!E$72,concentration!$1:$1,0))</f>
        <v>6882311548.0195313</v>
      </c>
      <c r="F166" s="1">
        <f>INDEX(concentration!$1:$1048576,MATCH('Curvas de concentracion'!$C166,concentration!$A:$A,0),MATCH('Curvas de concentracion'!F$72,concentration!$1:$1,0))</f>
        <v>6882311548.0195313</v>
      </c>
      <c r="G166" s="1">
        <f>INDEX(concentration!$1:$1048576,MATCH('Curvas de concentracion'!$C166,concentration!$A:$A,0),MATCH('Curvas de concentracion'!G$72,concentration!$1:$1,0))</f>
        <v>0.64139312034563323</v>
      </c>
      <c r="Q166" s="1">
        <v>92</v>
      </c>
      <c r="R166" s="1">
        <f>INDEX(concentration_ref!$1:$1048576,MATCH('Curvas de concentracion'!$C166,concentration_ref!$A:$A,0),MATCH('Curvas de concentracion'!R$72,concentration_ref!$1:$1,0))</f>
        <v>0.18774897310087793</v>
      </c>
      <c r="S166" s="1">
        <f>INDEX(concentration_ref!$1:$1048576,MATCH('Curvas de concentracion'!$C166,concentration_ref!$A:$A,0),MATCH('Curvas de concentracion'!S$72,concentration_ref!$1:$1,0))</f>
        <v>0.2267876357066837</v>
      </c>
      <c r="T166" s="1" t="e">
        <f>INDEX(concentration_ref!$1:$1048576,MATCH('Curvas de concentracion'!$C166,concentration_ref!$A:$A,0),MATCH('Curvas de concentracion'!T$72,concentration_ref!$1:$1,0))</f>
        <v>#REF!</v>
      </c>
      <c r="U166" s="1">
        <f>INDEX(concentration_ref!$1:$1048576,MATCH('Curvas de concentracion'!$C166,concentration_ref!$A:$A,0),MATCH('Curvas de concentracion'!U$72,concentration_ref!$1:$1,0))</f>
        <v>0.64139312034563323</v>
      </c>
    </row>
    <row r="167" spans="3:21" x14ac:dyDescent="0.3">
      <c r="C167" s="1">
        <v>93</v>
      </c>
      <c r="D167" s="1">
        <f>INDEX(concentration!$1:$1048576,MATCH('Curvas de concentracion'!$C167,concentration!$A:$A,0),MATCH('Curvas de concentracion'!D$72,concentration!$1:$1,0))</f>
        <v>0.23748483797365913</v>
      </c>
      <c r="E167" s="1">
        <f>INDEX(concentration!$1:$1048576,MATCH('Curvas de concentracion'!$C167,concentration!$A:$A,0),MATCH('Curvas de concentracion'!E$72,concentration!$1:$1,0))</f>
        <v>6905653833.4755859</v>
      </c>
      <c r="F167" s="1">
        <f>INDEX(concentration!$1:$1048576,MATCH('Curvas de concentracion'!$C167,concentration!$A:$A,0),MATCH('Curvas de concentracion'!F$72,concentration!$1:$1,0))</f>
        <v>6905653833.4755859</v>
      </c>
      <c r="G167" s="1">
        <f>INDEX(concentration!$1:$1048576,MATCH('Curvas de concentracion'!$C167,concentration!$A:$A,0),MATCH('Curvas de concentracion'!G$72,concentration!$1:$1,0))</f>
        <v>0.66362946884126273</v>
      </c>
      <c r="Q167" s="1">
        <v>93</v>
      </c>
      <c r="R167" s="1">
        <f>INDEX(concentration_ref!$1:$1048576,MATCH('Curvas de concentracion'!$C167,concentration_ref!$A:$A,0),MATCH('Curvas de concentracion'!R$72,concentration_ref!$1:$1,0))</f>
        <v>0.18939797689213461</v>
      </c>
      <c r="S167" s="1">
        <f>INDEX(concentration_ref!$1:$1048576,MATCH('Curvas de concentracion'!$C167,concentration_ref!$A:$A,0),MATCH('Curvas de concentracion'!S$72,concentration_ref!$1:$1,0))</f>
        <v>0.23748483797365913</v>
      </c>
      <c r="T167" s="1" t="e">
        <f>INDEX(concentration_ref!$1:$1048576,MATCH('Curvas de concentracion'!$C167,concentration_ref!$A:$A,0),MATCH('Curvas de concentracion'!T$72,concentration_ref!$1:$1,0))</f>
        <v>#REF!</v>
      </c>
      <c r="U167" s="1">
        <f>INDEX(concentration_ref!$1:$1048576,MATCH('Curvas de concentracion'!$C167,concentration_ref!$A:$A,0),MATCH('Curvas de concentracion'!U$72,concentration_ref!$1:$1,0))</f>
        <v>0.66362946884126273</v>
      </c>
    </row>
    <row r="168" spans="3:21" x14ac:dyDescent="0.3">
      <c r="C168" s="1">
        <v>94</v>
      </c>
      <c r="D168" s="1">
        <f>INDEX(concentration!$1:$1048576,MATCH('Curvas de concentracion'!$C168,concentration!$A:$A,0),MATCH('Curvas de concentracion'!D$72,concentration!$1:$1,0))</f>
        <v>0.27172595605211886</v>
      </c>
      <c r="E168" s="1">
        <f>INDEX(concentration!$1:$1048576,MATCH('Curvas de concentracion'!$C168,concentration!$A:$A,0),MATCH('Curvas de concentracion'!E$72,concentration!$1:$1,0))</f>
        <v>7242884634.5917969</v>
      </c>
      <c r="F168" s="1">
        <f>INDEX(concentration!$1:$1048576,MATCH('Curvas de concentracion'!$C168,concentration!$A:$A,0),MATCH('Curvas de concentracion'!F$72,concentration!$1:$1,0))</f>
        <v>7242884634.5917969</v>
      </c>
      <c r="G168" s="1">
        <f>INDEX(concentration!$1:$1048576,MATCH('Curvas de concentracion'!$C168,concentration!$A:$A,0),MATCH('Curvas de concentracion'!G$72,concentration!$1:$1,0))</f>
        <v>0.68770711862338019</v>
      </c>
      <c r="Q168" s="1">
        <v>94</v>
      </c>
      <c r="R168" s="1">
        <f>INDEX(concentration_ref!$1:$1048576,MATCH('Curvas de concentracion'!$C168,concentration_ref!$A:$A,0),MATCH('Curvas de concentracion'!R$72,concentration_ref!$1:$1,0))</f>
        <v>0.19072049615455502</v>
      </c>
      <c r="S168" s="1">
        <f>INDEX(concentration_ref!$1:$1048576,MATCH('Curvas de concentracion'!$C168,concentration_ref!$A:$A,0),MATCH('Curvas de concentracion'!S$72,concentration_ref!$1:$1,0))</f>
        <v>0.27172595605211886</v>
      </c>
      <c r="T168" s="1" t="e">
        <f>INDEX(concentration_ref!$1:$1048576,MATCH('Curvas de concentracion'!$C168,concentration_ref!$A:$A,0),MATCH('Curvas de concentracion'!T$72,concentration_ref!$1:$1,0))</f>
        <v>#REF!</v>
      </c>
      <c r="U168" s="1">
        <f>INDEX(concentration_ref!$1:$1048576,MATCH('Curvas de concentracion'!$C168,concentration_ref!$A:$A,0),MATCH('Curvas de concentracion'!U$72,concentration_ref!$1:$1,0))</f>
        <v>0.68770711862338019</v>
      </c>
    </row>
    <row r="169" spans="3:21" x14ac:dyDescent="0.3">
      <c r="C169" s="1">
        <v>95</v>
      </c>
      <c r="D169" s="1">
        <f>INDEX(concentration!$1:$1048576,MATCH('Curvas de concentracion'!$C169,concentration!$A:$A,0),MATCH('Curvas de concentracion'!D$72,concentration!$1:$1,0))</f>
        <v>0.30146106650220217</v>
      </c>
      <c r="E169" s="1">
        <f>INDEX(concentration!$1:$1048576,MATCH('Curvas de concentracion'!$C169,concentration!$A:$A,0),MATCH('Curvas de concentracion'!E$72,concentration!$1:$1,0))</f>
        <v>7258647402.4199219</v>
      </c>
      <c r="F169" s="1">
        <f>INDEX(concentration!$1:$1048576,MATCH('Curvas de concentracion'!$C169,concentration!$A:$A,0),MATCH('Curvas de concentracion'!F$72,concentration!$1:$1,0))</f>
        <v>7258647402.4199219</v>
      </c>
      <c r="G169" s="1">
        <f>INDEX(concentration!$1:$1048576,MATCH('Curvas de concentracion'!$C169,concentration!$A:$A,0),MATCH('Curvas de concentracion'!G$72,concentration!$1:$1,0))</f>
        <v>0.71537386656448554</v>
      </c>
      <c r="Q169" s="1">
        <v>95</v>
      </c>
      <c r="R169" s="1">
        <f>INDEX(concentration_ref!$1:$1048576,MATCH('Curvas de concentracion'!$C169,concentration_ref!$A:$A,0),MATCH('Curvas de concentracion'!R$72,concentration_ref!$1:$1,0))</f>
        <v>0.19578952132948774</v>
      </c>
      <c r="S169" s="1">
        <f>INDEX(concentration_ref!$1:$1048576,MATCH('Curvas de concentracion'!$C169,concentration_ref!$A:$A,0),MATCH('Curvas de concentracion'!S$72,concentration_ref!$1:$1,0))</f>
        <v>0.30146106650220217</v>
      </c>
      <c r="T169" s="1" t="e">
        <f>INDEX(concentration_ref!$1:$1048576,MATCH('Curvas de concentracion'!$C169,concentration_ref!$A:$A,0),MATCH('Curvas de concentracion'!T$72,concentration_ref!$1:$1,0))</f>
        <v>#REF!</v>
      </c>
      <c r="U169" s="1">
        <f>INDEX(concentration_ref!$1:$1048576,MATCH('Curvas de concentracion'!$C169,concentration_ref!$A:$A,0),MATCH('Curvas de concentracion'!U$72,concentration_ref!$1:$1,0))</f>
        <v>0.71537386656448554</v>
      </c>
    </row>
    <row r="170" spans="3:21" x14ac:dyDescent="0.3">
      <c r="C170" s="1">
        <v>96</v>
      </c>
      <c r="D170" s="1">
        <f>INDEX(concentration!$1:$1048576,MATCH('Curvas de concentracion'!$C170,concentration!$A:$A,0),MATCH('Curvas de concentracion'!D$72,concentration!$1:$1,0))</f>
        <v>0.32738380377116499</v>
      </c>
      <c r="E170" s="1">
        <f>INDEX(concentration!$1:$1048576,MATCH('Curvas de concentracion'!$C170,concentration!$A:$A,0),MATCH('Curvas de concentracion'!E$72,concentration!$1:$1,0))</f>
        <v>8459120866.9375</v>
      </c>
      <c r="F170" s="1">
        <f>INDEX(concentration!$1:$1048576,MATCH('Curvas de concentracion'!$C170,concentration!$A:$A,0),MATCH('Curvas de concentracion'!F$72,concentration!$1:$1,0))</f>
        <v>8459120866.9375</v>
      </c>
      <c r="G170" s="1">
        <f>INDEX(concentration!$1:$1048576,MATCH('Curvas de concentracion'!$C170,concentration!$A:$A,0),MATCH('Curvas de concentracion'!G$72,concentration!$1:$1,0))</f>
        <v>0.74461270935280199</v>
      </c>
      <c r="Q170" s="1">
        <v>96</v>
      </c>
      <c r="R170" s="1">
        <f>INDEX(concentration_ref!$1:$1048576,MATCH('Curvas de concentracion'!$C170,concentration_ref!$A:$A,0),MATCH('Curvas de concentracion'!R$72,concentration_ref!$1:$1,0))</f>
        <v>0.20024429788005824</v>
      </c>
      <c r="S170" s="1">
        <f>INDEX(concentration_ref!$1:$1048576,MATCH('Curvas de concentracion'!$C170,concentration_ref!$A:$A,0),MATCH('Curvas de concentracion'!S$72,concentration_ref!$1:$1,0))</f>
        <v>0.32738380377116499</v>
      </c>
      <c r="T170" s="1" t="e">
        <f>INDEX(concentration_ref!$1:$1048576,MATCH('Curvas de concentracion'!$C170,concentration_ref!$A:$A,0),MATCH('Curvas de concentracion'!T$72,concentration_ref!$1:$1,0))</f>
        <v>#REF!</v>
      </c>
      <c r="U170" s="1">
        <f>INDEX(concentration_ref!$1:$1048576,MATCH('Curvas de concentracion'!$C170,concentration_ref!$A:$A,0),MATCH('Curvas de concentracion'!U$72,concentration_ref!$1:$1,0))</f>
        <v>0.74461270935280199</v>
      </c>
    </row>
    <row r="171" spans="3:21" x14ac:dyDescent="0.3">
      <c r="C171" s="1">
        <v>97</v>
      </c>
      <c r="D171" s="1">
        <f>INDEX(concentration!$1:$1048576,MATCH('Curvas de concentracion'!$C171,concentration!$A:$A,0),MATCH('Curvas de concentracion'!D$72,concentration!$1:$1,0))</f>
        <v>0.37396102887406252</v>
      </c>
      <c r="E171" s="1">
        <f>INDEX(concentration!$1:$1048576,MATCH('Curvas de concentracion'!$C171,concentration!$A:$A,0),MATCH('Curvas de concentracion'!E$72,concentration!$1:$1,0))</f>
        <v>9509199866.6542969</v>
      </c>
      <c r="F171" s="1">
        <f>INDEX(concentration!$1:$1048576,MATCH('Curvas de concentracion'!$C171,concentration!$A:$A,0),MATCH('Curvas de concentracion'!F$72,concentration!$1:$1,0))</f>
        <v>9509199866.6542969</v>
      </c>
      <c r="G171" s="1">
        <f>INDEX(concentration!$1:$1048576,MATCH('Curvas de concentracion'!$C171,concentration!$A:$A,0),MATCH('Curvas de concentracion'!G$72,concentration!$1:$1,0))</f>
        <v>0.77797684898561237</v>
      </c>
      <c r="Q171" s="1">
        <v>97</v>
      </c>
      <c r="R171" s="1">
        <f>INDEX(concentration_ref!$1:$1048576,MATCH('Curvas de concentracion'!$C171,concentration_ref!$A:$A,0),MATCH('Curvas de concentracion'!R$72,concentration_ref!$1:$1,0))</f>
        <v>0.21843401364723342</v>
      </c>
      <c r="S171" s="1">
        <f>INDEX(concentration_ref!$1:$1048576,MATCH('Curvas de concentracion'!$C171,concentration_ref!$A:$A,0),MATCH('Curvas de concentracion'!S$72,concentration_ref!$1:$1,0))</f>
        <v>0.37396102887406252</v>
      </c>
      <c r="T171" s="1" t="e">
        <f>INDEX(concentration_ref!$1:$1048576,MATCH('Curvas de concentracion'!$C171,concentration_ref!$A:$A,0),MATCH('Curvas de concentracion'!T$72,concentration_ref!$1:$1,0))</f>
        <v>#REF!</v>
      </c>
      <c r="U171" s="1">
        <f>INDEX(concentration_ref!$1:$1048576,MATCH('Curvas de concentracion'!$C171,concentration_ref!$A:$A,0),MATCH('Curvas de concentracion'!U$72,concentration_ref!$1:$1,0))</f>
        <v>0.77797684898561237</v>
      </c>
    </row>
    <row r="172" spans="3:21" x14ac:dyDescent="0.3">
      <c r="C172" s="1">
        <v>98</v>
      </c>
      <c r="D172" s="1">
        <f>INDEX(concentration!$1:$1048576,MATCH('Curvas de concentracion'!$C172,concentration!$A:$A,0),MATCH('Curvas de concentracion'!D$72,concentration!$1:$1,0))</f>
        <v>0.42564551796666011</v>
      </c>
      <c r="E172" s="1">
        <f>INDEX(concentration!$1:$1048576,MATCH('Curvas de concentracion'!$C172,concentration!$A:$A,0),MATCH('Curvas de concentracion'!E$72,concentration!$1:$1,0))</f>
        <v>10386529939.085938</v>
      </c>
      <c r="F172" s="1">
        <f>INDEX(concentration!$1:$1048576,MATCH('Curvas de concentracion'!$C172,concentration!$A:$A,0),MATCH('Curvas de concentracion'!F$72,concentration!$1:$1,0))</f>
        <v>10386529939.085938</v>
      </c>
      <c r="G172" s="1">
        <f>INDEX(concentration!$1:$1048576,MATCH('Curvas de concentracion'!$C172,concentration!$A:$A,0),MATCH('Curvas de concentracion'!G$72,concentration!$1:$1,0))</f>
        <v>0.81755353348063342</v>
      </c>
      <c r="Q172" s="1">
        <v>98</v>
      </c>
      <c r="R172" s="1">
        <f>INDEX(concentration_ref!$1:$1048576,MATCH('Curvas de concentracion'!$C172,concentration_ref!$A:$A,0),MATCH('Curvas de concentracion'!R$72,concentration_ref!$1:$1,0))</f>
        <v>0.23437402451838149</v>
      </c>
      <c r="S172" s="1">
        <f>INDEX(concentration_ref!$1:$1048576,MATCH('Curvas de concentracion'!$C172,concentration_ref!$A:$A,0),MATCH('Curvas de concentracion'!S$72,concentration_ref!$1:$1,0))</f>
        <v>0.42564551796666011</v>
      </c>
      <c r="T172" s="1" t="e">
        <f>INDEX(concentration_ref!$1:$1048576,MATCH('Curvas de concentracion'!$C172,concentration_ref!$A:$A,0),MATCH('Curvas de concentracion'!T$72,concentration_ref!$1:$1,0))</f>
        <v>#REF!</v>
      </c>
      <c r="U172" s="1">
        <f>INDEX(concentration_ref!$1:$1048576,MATCH('Curvas de concentracion'!$C172,concentration_ref!$A:$A,0),MATCH('Curvas de concentracion'!U$72,concentration_ref!$1:$1,0))</f>
        <v>0.81755353348063342</v>
      </c>
    </row>
    <row r="173" spans="3:21" x14ac:dyDescent="0.3">
      <c r="C173" s="1">
        <v>99</v>
      </c>
      <c r="D173" s="1">
        <f>INDEX(concentration!$1:$1048576,MATCH('Curvas de concentracion'!$C173,concentration!$A:$A,0),MATCH('Curvas de concentracion'!D$72,concentration!$1:$1,0))</f>
        <v>0.64108228030387227</v>
      </c>
      <c r="E173" s="1">
        <f>INDEX(concentration!$1:$1048576,MATCH('Curvas de concentracion'!$C173,concentration!$A:$A,0),MATCH('Curvas de concentracion'!E$72,concentration!$1:$1,0))</f>
        <v>10631276566.578125</v>
      </c>
      <c r="F173" s="1">
        <f>INDEX(concentration!$1:$1048576,MATCH('Curvas de concentracion'!$C173,concentration!$A:$A,0),MATCH('Curvas de concentracion'!F$72,concentration!$1:$1,0))</f>
        <v>10631276566.578125</v>
      </c>
      <c r="G173" s="1">
        <f>INDEX(concentration!$1:$1048576,MATCH('Curvas de concentracion'!$C173,concentration!$A:$A,0),MATCH('Curvas de concentracion'!G$72,concentration!$1:$1,0))</f>
        <v>0.8713410381640081</v>
      </c>
      <c r="Q173" s="1">
        <v>99</v>
      </c>
      <c r="R173" s="1">
        <f>INDEX(concentration_ref!$1:$1048576,MATCH('Curvas de concentracion'!$C173,concentration_ref!$A:$A,0),MATCH('Curvas de concentracion'!R$72,concentration_ref!$1:$1,0))</f>
        <v>0.27681209139757401</v>
      </c>
      <c r="S173" s="1">
        <f>INDEX(concentration_ref!$1:$1048576,MATCH('Curvas de concentracion'!$C173,concentration_ref!$A:$A,0),MATCH('Curvas de concentracion'!S$72,concentration_ref!$1:$1,0))</f>
        <v>0.64108228030387227</v>
      </c>
      <c r="T173" s="1" t="e">
        <f>INDEX(concentration_ref!$1:$1048576,MATCH('Curvas de concentracion'!$C173,concentration_ref!$A:$A,0),MATCH('Curvas de concentracion'!T$72,concentration_ref!$1:$1,0))</f>
        <v>#REF!</v>
      </c>
      <c r="U173" s="1">
        <f>INDEX(concentration_ref!$1:$1048576,MATCH('Curvas de concentracion'!$C173,concentration_ref!$A:$A,0),MATCH('Curvas de concentracion'!U$72,concentration_ref!$1:$1,0))</f>
        <v>0.8713410381640081</v>
      </c>
    </row>
    <row r="174" spans="3:21" x14ac:dyDescent="0.3">
      <c r="C174" s="1">
        <v>100</v>
      </c>
      <c r="D174" s="1">
        <f>INDEX(concentration!$1:$1048576,MATCH('Curvas de concentracion'!$C174,concentration!$A:$A,0),MATCH('Curvas de concentracion'!D$72,concentration!$1:$1,0))</f>
        <v>1</v>
      </c>
      <c r="E174" s="1">
        <f>INDEX(concentration!$1:$1048576,MATCH('Curvas de concentracion'!$C174,concentration!$A:$A,0),MATCH('Curvas de concentracion'!E$72,concentration!$1:$1,0))</f>
        <v>16367534138.1875</v>
      </c>
      <c r="F174" s="1">
        <f>INDEX(concentration!$1:$1048576,MATCH('Curvas de concentracion'!$C174,concentration!$A:$A,0),MATCH('Curvas de concentracion'!F$72,concentration!$1:$1,0))</f>
        <v>16367534138.1875</v>
      </c>
      <c r="G174" s="1">
        <f>INDEX(concentration!$1:$1048576,MATCH('Curvas de concentracion'!$C174,concentration!$A:$A,0),MATCH('Curvas de concentracion'!G$72,concentration!$1:$1,0))</f>
        <v>1</v>
      </c>
      <c r="Q174" s="1">
        <v>100</v>
      </c>
      <c r="R174" s="1">
        <f>INDEX(concentration_ref!$1:$1048576,MATCH('Curvas de concentracion'!$C174,concentration_ref!$A:$A,0),MATCH('Curvas de concentracion'!R$72,concentration_ref!$1:$1,0))</f>
        <v>1</v>
      </c>
      <c r="S174" s="1">
        <f>INDEX(concentration_ref!$1:$1048576,MATCH('Curvas de concentracion'!$C174,concentration_ref!$A:$A,0),MATCH('Curvas de concentracion'!S$72,concentration_ref!$1:$1,0))</f>
        <v>1</v>
      </c>
      <c r="T174" s="1" t="e">
        <f>INDEX(concentration_ref!$1:$1048576,MATCH('Curvas de concentracion'!$C174,concentration_ref!$A:$A,0),MATCH('Curvas de concentracion'!T$72,concentration_ref!$1:$1,0))</f>
        <v>#REF!</v>
      </c>
      <c r="U174" s="1">
        <f>INDEX(concentration_ref!$1:$1048576,MATCH('Curvas de concentracion'!$C174,concentration_ref!$A:$A,0),MATCH('Curvas de concentracion'!U$72,concentration_ref!$1:$1,0))</f>
        <v>1</v>
      </c>
    </row>
    <row r="175" spans="3:21" x14ac:dyDescent="0.3">
      <c r="C175" s="1">
        <v>999</v>
      </c>
      <c r="D175" s="1">
        <f>INDEX(concentration!$1:$1048576,MATCH('Curvas de concentracion'!$C175,concentration!$A:$A,0),MATCH('Curvas de concentracion'!D$72,concentration!$1:$1,0))</f>
        <v>0.86915094092365419</v>
      </c>
      <c r="E175" s="1">
        <f>INDEX(concentration!$1:$1048576,MATCH('Curvas de concentracion'!$C175,concentration!$A:$A,0),MATCH('Curvas de concentracion'!E$72,concentration!$1:$1,0))</f>
        <v>0</v>
      </c>
      <c r="F175" s="1">
        <f>INDEX(concentration!$1:$1048576,MATCH('Curvas de concentracion'!$C175,concentration!$A:$A,0),MATCH('Curvas de concentracion'!F$72,concentration!$1:$1,0))</f>
        <v>0</v>
      </c>
      <c r="G175" s="1">
        <f>INDEX(concentration!$1:$1048576,MATCH('Curvas de concentracion'!$C175,concentration!$A:$A,0),MATCH('Curvas de concentracion'!G$72,concentration!$1:$1,0))</f>
        <v>0.51670760080926414</v>
      </c>
      <c r="Q175" s="1">
        <v>999</v>
      </c>
      <c r="R175" s="1">
        <f>INDEX(concentration_ref!$1:$1048576,MATCH('Curvas de concentracion'!$C175,concentration_ref!$A:$A,0),MATCH('Curvas de concentracion'!R$72,concentration_ref!$1:$1,0))</f>
        <v>0.93120425417412389</v>
      </c>
      <c r="S175" s="1">
        <f>INDEX(concentration_ref!$1:$1048576,MATCH('Curvas de concentracion'!$C175,concentration_ref!$A:$A,0),MATCH('Curvas de concentracion'!S$72,concentration_ref!$1:$1,0))</f>
        <v>0.86915094092365419</v>
      </c>
      <c r="T175" s="1" t="e">
        <f>INDEX(concentration_ref!$1:$1048576,MATCH('Curvas de concentracion'!$C175,concentration_ref!$A:$A,0),MATCH('Curvas de concentracion'!T$72,concentration_ref!$1:$1,0))</f>
        <v>#REF!</v>
      </c>
      <c r="U175" s="1">
        <f>INDEX(concentration_ref!$1:$1048576,MATCH('Curvas de concentracion'!$C175,concentration_ref!$A:$A,0),MATCH('Curvas de concentracion'!U$72,concentration_ref!$1:$1,0))</f>
        <v>0.51670760080926414</v>
      </c>
    </row>
  </sheetData>
  <mergeCells count="11">
    <mergeCell ref="E15:I15"/>
    <mergeCell ref="C3:Y3"/>
    <mergeCell ref="C6:K6"/>
    <mergeCell ref="Q6:Y6"/>
    <mergeCell ref="E13:I13"/>
    <mergeCell ref="E14:I14"/>
    <mergeCell ref="J12:K12"/>
    <mergeCell ref="X12:Y12"/>
    <mergeCell ref="S13:W13"/>
    <mergeCell ref="S14:W14"/>
    <mergeCell ref="S15:W15"/>
  </mergeCells>
  <phoneticPr fontId="0" type="noConversion"/>
  <dataValidations count="2">
    <dataValidation type="list" allowBlank="1" showInputMessage="1" showErrorMessage="1" sqref="E13:E15 S14:S15" xr:uid="{00000000-0002-0000-0D00-000000000000}">
      <formula1>vectors</formula1>
    </dataValidation>
    <dataValidation type="list" allowBlank="1" showInputMessage="1" showErrorMessage="1" sqref="S13:W13" xr:uid="{00000000-0002-0000-0D00-000001000000}">
      <formula1>vectors2</formula1>
    </dataValidation>
  </dataValidation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AD29"/>
  <sheetViews>
    <sheetView topLeftCell="C9" zoomScale="120" zoomScaleNormal="120" workbookViewId="0">
      <selection activeCell="F29" sqref="F29"/>
    </sheetView>
  </sheetViews>
  <sheetFormatPr defaultRowHeight="14.4" x14ac:dyDescent="0.3"/>
  <cols>
    <col min="4" max="4" width="51.33203125" bestFit="1" customWidth="1"/>
    <col min="5" max="5" width="23" bestFit="1" customWidth="1"/>
    <col min="6" max="6" width="51.33203125" bestFit="1" customWidth="1"/>
    <col min="7" max="7" width="23" bestFit="1" customWidth="1"/>
    <col min="12" max="12" width="32.88671875" bestFit="1" customWidth="1"/>
    <col min="13" max="13" width="15.44140625" customWidth="1"/>
    <col min="14" max="14" width="32.88671875" bestFit="1" customWidth="1"/>
    <col min="15" max="15" width="15.44140625" customWidth="1"/>
    <col min="17" max="17" width="13.6640625" customWidth="1"/>
    <col min="19" max="19" width="17.109375" customWidth="1"/>
    <col min="21" max="21" width="42" customWidth="1"/>
    <col min="22" max="22" width="13.44140625" customWidth="1"/>
    <col min="23" max="23" width="42" customWidth="1"/>
    <col min="24" max="24" width="16.109375" customWidth="1"/>
    <col min="25" max="25" width="23.109375" bestFit="1" customWidth="1"/>
    <col min="26" max="26" width="2.109375" customWidth="1"/>
  </cols>
  <sheetData>
    <row r="1" spans="1:30" x14ac:dyDescent="0.3">
      <c r="A1" t="s">
        <v>9</v>
      </c>
      <c r="B1" t="s">
        <v>1708</v>
      </c>
      <c r="C1" t="s">
        <v>18</v>
      </c>
      <c r="D1" t="s">
        <v>341</v>
      </c>
      <c r="F1" t="s">
        <v>1619</v>
      </c>
      <c r="H1" t="s">
        <v>397</v>
      </c>
      <c r="J1" t="s">
        <v>1707</v>
      </c>
      <c r="L1" t="s">
        <v>788</v>
      </c>
      <c r="N1" t="s">
        <v>1621</v>
      </c>
      <c r="P1" t="s">
        <v>799</v>
      </c>
      <c r="Q1" t="s">
        <v>1040</v>
      </c>
      <c r="S1" t="s">
        <v>1706</v>
      </c>
      <c r="U1" t="s">
        <v>1041</v>
      </c>
      <c r="W1" t="s">
        <v>1622</v>
      </c>
      <c r="Y1" t="s">
        <v>1066</v>
      </c>
      <c r="AA1" t="s">
        <v>1071</v>
      </c>
      <c r="AC1" t="s">
        <v>1078</v>
      </c>
      <c r="AD1" t="s">
        <v>1079</v>
      </c>
    </row>
    <row r="2" spans="1:30" x14ac:dyDescent="0.3">
      <c r="A2" t="s">
        <v>10</v>
      </c>
      <c r="B2" t="s">
        <v>10</v>
      </c>
      <c r="C2" t="s">
        <v>19</v>
      </c>
      <c r="D2" t="s">
        <v>342</v>
      </c>
      <c r="E2" t="s">
        <v>38</v>
      </c>
      <c r="F2" t="s">
        <v>342</v>
      </c>
      <c r="G2" t="s">
        <v>38</v>
      </c>
      <c r="H2" t="s">
        <v>398</v>
      </c>
      <c r="I2" t="s">
        <v>776</v>
      </c>
      <c r="J2" t="s">
        <v>398</v>
      </c>
      <c r="K2" t="s">
        <v>776</v>
      </c>
      <c r="L2" t="s">
        <v>789</v>
      </c>
      <c r="M2" t="s">
        <v>36</v>
      </c>
      <c r="N2" t="s">
        <v>789</v>
      </c>
      <c r="O2" t="s">
        <v>36</v>
      </c>
      <c r="P2">
        <v>2016</v>
      </c>
      <c r="Q2" t="s">
        <v>349</v>
      </c>
      <c r="R2" t="s">
        <v>40</v>
      </c>
      <c r="S2" t="s">
        <v>349</v>
      </c>
      <c r="T2" t="s">
        <v>40</v>
      </c>
      <c r="U2" t="s">
        <v>342</v>
      </c>
      <c r="V2" t="s">
        <v>38</v>
      </c>
      <c r="W2" t="s">
        <v>342</v>
      </c>
      <c r="X2" t="s">
        <v>38</v>
      </c>
      <c r="Y2" t="s">
        <v>1067</v>
      </c>
      <c r="Z2">
        <v>1</v>
      </c>
      <c r="AA2" t="s">
        <v>1067</v>
      </c>
      <c r="AB2">
        <v>1</v>
      </c>
      <c r="AC2" t="s">
        <v>10</v>
      </c>
      <c r="AD2" t="s">
        <v>1</v>
      </c>
    </row>
    <row r="3" spans="1:30" x14ac:dyDescent="0.3">
      <c r="A3" t="s">
        <v>1</v>
      </c>
      <c r="B3" t="s">
        <v>1</v>
      </c>
      <c r="C3" t="s">
        <v>20</v>
      </c>
      <c r="D3" t="s">
        <v>343</v>
      </c>
      <c r="E3" t="s">
        <v>39</v>
      </c>
      <c r="F3" t="s">
        <v>343</v>
      </c>
      <c r="G3" t="s">
        <v>39</v>
      </c>
      <c r="H3" t="s">
        <v>399</v>
      </c>
      <c r="I3" t="s">
        <v>777</v>
      </c>
      <c r="J3" t="s">
        <v>399</v>
      </c>
      <c r="K3" t="s">
        <v>777</v>
      </c>
      <c r="L3" t="str">
        <f>IF('Curvas de concentracion'!$A$6="1","Impuestos total IRP","Impuesto por motivo IRP")</f>
        <v>Impuesto por motivo IRP</v>
      </c>
      <c r="M3" t="str">
        <f>IF('Curvas de concentracion'!$A$6="1","tot_pit_pc","labor_tax_pc")</f>
        <v>labor_tax_pc</v>
      </c>
      <c r="N3" t="s">
        <v>790</v>
      </c>
      <c r="O3" t="s">
        <v>58</v>
      </c>
      <c r="P3">
        <v>2017</v>
      </c>
      <c r="Q3" t="s">
        <v>345</v>
      </c>
      <c r="R3" t="s">
        <v>5064</v>
      </c>
      <c r="S3" t="s">
        <v>345</v>
      </c>
      <c r="T3" t="s">
        <v>5064</v>
      </c>
      <c r="U3" t="s">
        <v>343</v>
      </c>
      <c r="V3" t="s">
        <v>39</v>
      </c>
      <c r="W3" t="s">
        <v>343</v>
      </c>
      <c r="X3" t="s">
        <v>39</v>
      </c>
      <c r="Y3" t="s">
        <v>1068</v>
      </c>
      <c r="Z3">
        <v>2</v>
      </c>
      <c r="AA3" t="s">
        <v>1070</v>
      </c>
      <c r="AB3">
        <v>3</v>
      </c>
    </row>
    <row r="4" spans="1:30" x14ac:dyDescent="0.3">
      <c r="D4" t="s">
        <v>791</v>
      </c>
      <c r="E4" t="s">
        <v>42</v>
      </c>
      <c r="F4" t="s">
        <v>791</v>
      </c>
      <c r="G4" t="s">
        <v>42</v>
      </c>
      <c r="L4" t="s">
        <v>790</v>
      </c>
      <c r="M4" t="s">
        <v>58</v>
      </c>
      <c r="N4" t="str">
        <f>IF('Curvas de concentracion'!$P$6="1","Impuesto total IRP","Impuestos por motivo de IRP")</f>
        <v>Impuestos por motivo de IRP</v>
      </c>
      <c r="O4" t="str">
        <f>IF('Curvas de concentracion'!$P$6="1","tot_pit_pc","labor_tax_pc")</f>
        <v>labor_tax_pc</v>
      </c>
      <c r="P4">
        <v>2018</v>
      </c>
      <c r="Q4" t="s">
        <v>346</v>
      </c>
      <c r="R4" t="s">
        <v>340</v>
      </c>
      <c r="S4" t="s">
        <v>346</v>
      </c>
      <c r="T4" t="s">
        <v>340</v>
      </c>
      <c r="U4" t="s">
        <v>344</v>
      </c>
      <c r="V4" t="s">
        <v>37</v>
      </c>
      <c r="W4" t="s">
        <v>344</v>
      </c>
      <c r="X4" t="s">
        <v>37</v>
      </c>
      <c r="Y4" t="s">
        <v>1070</v>
      </c>
      <c r="Z4">
        <v>3</v>
      </c>
      <c r="AA4" t="s">
        <v>1069</v>
      </c>
      <c r="AB4">
        <v>4</v>
      </c>
    </row>
    <row r="5" spans="1:30" x14ac:dyDescent="0.3">
      <c r="D5" t="s">
        <v>344</v>
      </c>
      <c r="E5" t="s">
        <v>37</v>
      </c>
      <c r="F5" t="s">
        <v>344</v>
      </c>
      <c r="G5" t="s">
        <v>37</v>
      </c>
      <c r="L5" t="str">
        <f>IF('Curvas de concentracion'!$A$6="1","Impuestos unidad productiva","")</f>
        <v/>
      </c>
      <c r="M5" t="str">
        <f>IF('Curvas de concentracion'!$A$6="1","uprod_tax_pc","")</f>
        <v/>
      </c>
      <c r="N5" t="s">
        <v>4852</v>
      </c>
      <c r="O5" t="s">
        <v>4351</v>
      </c>
      <c r="P5">
        <v>2019</v>
      </c>
      <c r="Q5" t="s">
        <v>791</v>
      </c>
      <c r="R5" t="s">
        <v>42</v>
      </c>
      <c r="S5" t="s">
        <v>791</v>
      </c>
      <c r="T5" t="s">
        <v>42</v>
      </c>
      <c r="U5" t="str">
        <f>IF('Curvas de concentracion'!$A$6="1","Impuestos total IRP", "Impuestos por motivo de IRP")</f>
        <v>Impuestos por motivo de IRP</v>
      </c>
      <c r="V5" t="str">
        <f>IF('Curvas de concentracion'!$A$6="1", "tot_pit_pc","labor_tax_pc")</f>
        <v>labor_tax_pc</v>
      </c>
      <c r="W5" t="str">
        <f>IF('Curvas de concentracion'!$P$6="1","Impuestos total IRP", "Impuestos por motivo de IRP")</f>
        <v>Impuestos por motivo de IRP</v>
      </c>
      <c r="X5" t="str">
        <f>IF('Curvas de concentracion'!$P$6="1", "tot_pit_pc","labor_tax_pc")</f>
        <v>labor_tax_pc</v>
      </c>
      <c r="Y5" t="s">
        <v>1069</v>
      </c>
      <c r="Z5">
        <v>4</v>
      </c>
    </row>
    <row r="6" spans="1:30" x14ac:dyDescent="0.3">
      <c r="D6" t="s">
        <v>349</v>
      </c>
      <c r="E6" t="s">
        <v>40</v>
      </c>
      <c r="F6" t="s">
        <v>349</v>
      </c>
      <c r="G6" t="s">
        <v>40</v>
      </c>
      <c r="L6" t="str">
        <f>IF('Curvas de concentracion'!$A$6="1","Impuestos por alquiler","")</f>
        <v/>
      </c>
      <c r="M6" t="str">
        <f>IF('Curvas de concentracion'!$A$6="1","alquiler_tax_pc","")</f>
        <v/>
      </c>
      <c r="N6" t="s">
        <v>4859</v>
      </c>
      <c r="O6" t="s">
        <v>4352</v>
      </c>
      <c r="Q6" t="s">
        <v>2583</v>
      </c>
      <c r="R6" t="s">
        <v>5065</v>
      </c>
      <c r="S6" t="s">
        <v>2583</v>
      </c>
      <c r="T6" t="s">
        <v>5065</v>
      </c>
      <c r="U6" t="s">
        <v>347</v>
      </c>
      <c r="V6" t="s">
        <v>36</v>
      </c>
      <c r="W6" t="s">
        <v>347</v>
      </c>
      <c r="X6" t="s">
        <v>36</v>
      </c>
    </row>
    <row r="7" spans="1:30" x14ac:dyDescent="0.3">
      <c r="D7" t="s">
        <v>2582</v>
      </c>
      <c r="E7" t="s">
        <v>5065</v>
      </c>
      <c r="F7" t="s">
        <v>2582</v>
      </c>
      <c r="G7" t="s">
        <v>2579</v>
      </c>
      <c r="L7" t="str">
        <f>IF('Curvas de concentracion'!$A$6="1","Impuestos por dividendos","")</f>
        <v/>
      </c>
      <c r="M7" t="str">
        <f>IF('Curvas de concentracion'!$A$6="1","dividendo_tax_pc","")</f>
        <v/>
      </c>
      <c r="N7" t="s">
        <v>4860</v>
      </c>
      <c r="O7" t="s">
        <v>4353</v>
      </c>
      <c r="Q7" t="s">
        <v>2580</v>
      </c>
      <c r="R7" t="s">
        <v>1763</v>
      </c>
      <c r="S7" t="s">
        <v>2580</v>
      </c>
      <c r="T7" t="s">
        <v>1763</v>
      </c>
      <c r="U7" t="s">
        <v>348</v>
      </c>
      <c r="V7" t="s">
        <v>58</v>
      </c>
      <c r="W7" t="s">
        <v>348</v>
      </c>
      <c r="X7" t="s">
        <v>58</v>
      </c>
    </row>
    <row r="8" spans="1:30" x14ac:dyDescent="0.3">
      <c r="D8" t="s">
        <v>2580</v>
      </c>
      <c r="E8" t="s">
        <v>1763</v>
      </c>
      <c r="F8" t="s">
        <v>2580</v>
      </c>
      <c r="G8" t="s">
        <v>1763</v>
      </c>
      <c r="L8" t="str">
        <f>IF('Curvas de concentracion'!$A$6="1","Total direct taxes","")</f>
        <v/>
      </c>
      <c r="M8" t="str">
        <f>IF('Curvas de concentracion'!$A$6="1","tot_dit_pc","")</f>
        <v/>
      </c>
      <c r="N8" t="s">
        <v>4861</v>
      </c>
      <c r="O8" t="str">
        <f>IF('Curvas de concentracion'!$P$6="0", "irpc_pc","")</f>
        <v>irpc_pc</v>
      </c>
      <c r="Q8" t="s">
        <v>2581</v>
      </c>
      <c r="R8" t="s">
        <v>1764</v>
      </c>
      <c r="S8" t="s">
        <v>2581</v>
      </c>
      <c r="T8" t="s">
        <v>1764</v>
      </c>
      <c r="U8" t="str">
        <f>IF('Curvas de concentracion'!$A$6="1","Impuestos unidad productiva","")</f>
        <v/>
      </c>
      <c r="V8" t="str">
        <f>IF('Curvas de concentracion'!$A$6="1","uprod_tax_pc","")</f>
        <v/>
      </c>
      <c r="W8" t="s">
        <v>4853</v>
      </c>
      <c r="X8" t="s">
        <v>4351</v>
      </c>
    </row>
    <row r="9" spans="1:30" x14ac:dyDescent="0.3">
      <c r="D9" t="s">
        <v>2581</v>
      </c>
      <c r="E9" t="s">
        <v>1764</v>
      </c>
      <c r="F9" t="s">
        <v>2581</v>
      </c>
      <c r="G9" t="s">
        <v>1764</v>
      </c>
      <c r="L9" t="str">
        <f>IF('Curvas de concentracion'!$A$6="1","Impuestos laborales - dependencia","")</f>
        <v/>
      </c>
      <c r="M9" t="str">
        <f>IF('Curvas de concentracion'!$A$6="1", "labor_tax_pc","")</f>
        <v/>
      </c>
      <c r="N9" t="s">
        <v>4867</v>
      </c>
      <c r="O9" t="s">
        <v>4868</v>
      </c>
      <c r="Q9" t="s">
        <v>398</v>
      </c>
      <c r="R9" t="s">
        <v>776</v>
      </c>
      <c r="S9" t="s">
        <v>398</v>
      </c>
      <c r="T9" t="s">
        <v>776</v>
      </c>
      <c r="U9" t="str">
        <f>IF('Curvas de concentracion'!$A$6="1","Impuestos por alquiler","")</f>
        <v/>
      </c>
      <c r="V9" t="str">
        <f>IF('Curvas de concentracion'!$A$6="1","alquiler_tax_pc","")</f>
        <v/>
      </c>
      <c r="W9" t="s">
        <v>4859</v>
      </c>
      <c r="X9" t="s">
        <v>4352</v>
      </c>
    </row>
    <row r="10" spans="1:30" x14ac:dyDescent="0.3">
      <c r="D10" t="str">
        <f>IF('Curvas de concentracion'!$A$6="1","Impuestos total IRP", "Impuestos por motivo de IRP")</f>
        <v>Impuestos por motivo de IRP</v>
      </c>
      <c r="E10" t="str">
        <f>IF('Curvas de concentracion'!$A$6="1", "tot_pit_pc","labor_tax_pc")</f>
        <v>labor_tax_pc</v>
      </c>
      <c r="F10" t="str">
        <f>IF('Curvas de concentracion'!$P$6="1","Impuestos total IRP", "Impuestos por motivo de IRP")</f>
        <v>Impuestos por motivo de IRP</v>
      </c>
      <c r="G10" t="str">
        <f>IF('Curvas de concentracion'!$P$6="1", "tot_pit_pc","labor_tax_pc")</f>
        <v>labor_tax_pc</v>
      </c>
      <c r="L10" t="s">
        <v>4852</v>
      </c>
      <c r="M10" t="s">
        <v>4351</v>
      </c>
      <c r="N10" t="s">
        <v>9002</v>
      </c>
      <c r="O10" t="s">
        <v>8750</v>
      </c>
      <c r="Q10" t="s">
        <v>399</v>
      </c>
      <c r="R10" t="s">
        <v>777</v>
      </c>
      <c r="S10" t="s">
        <v>399</v>
      </c>
      <c r="T10" t="s">
        <v>777</v>
      </c>
      <c r="U10" t="str">
        <f>IF('Curvas de concentracion'!$A$6="1","Impuestos por dividendo","")</f>
        <v/>
      </c>
      <c r="V10" t="str">
        <f>IF('Curvas de concentracion'!$A$6="1","dividendo_tax_pc","")</f>
        <v/>
      </c>
      <c r="W10" t="s">
        <v>4860</v>
      </c>
      <c r="X10" t="s">
        <v>4353</v>
      </c>
    </row>
    <row r="11" spans="1:30" x14ac:dyDescent="0.3">
      <c r="D11" t="s">
        <v>345</v>
      </c>
      <c r="E11" t="s">
        <v>5064</v>
      </c>
      <c r="F11" t="s">
        <v>345</v>
      </c>
      <c r="G11" t="s">
        <v>41</v>
      </c>
      <c r="L11" t="s">
        <v>4859</v>
      </c>
      <c r="M11" t="s">
        <v>4352</v>
      </c>
      <c r="N11" t="s">
        <v>9003</v>
      </c>
      <c r="O11" t="str">
        <f>IF('Curvas de concentracion'!$P$6="1","monto_iscRE_pc_pc","monto_isc2019_pc_pc")</f>
        <v>monto_isc2019_pc_pc</v>
      </c>
      <c r="Q11" t="s">
        <v>5059</v>
      </c>
      <c r="R11" t="s">
        <v>5066</v>
      </c>
      <c r="S11" t="s">
        <v>5059</v>
      </c>
      <c r="T11" t="s">
        <v>5066</v>
      </c>
      <c r="U11" t="str">
        <f>IF('Curvas de concentracion'!$A$6="1","Impuestos laborales - dependencia","")</f>
        <v/>
      </c>
      <c r="V11" t="str">
        <f>IF('Curvas de concentracion'!$A$6="1","labor_tax_pc","")</f>
        <v/>
      </c>
      <c r="W11" t="s">
        <v>4861</v>
      </c>
      <c r="X11" t="str">
        <f>IF('Curvas de concentracion'!$P$6="0", "irpc_pc","")</f>
        <v>irpc_pc</v>
      </c>
    </row>
    <row r="12" spans="1:30" x14ac:dyDescent="0.3">
      <c r="D12" t="s">
        <v>346</v>
      </c>
      <c r="E12" t="s">
        <v>340</v>
      </c>
      <c r="F12" t="s">
        <v>346</v>
      </c>
      <c r="G12" t="s">
        <v>340</v>
      </c>
      <c r="L12" t="s">
        <v>4860</v>
      </c>
      <c r="M12" t="s">
        <v>4353</v>
      </c>
      <c r="U12" t="str">
        <f>IF('Curvas de concentracion'!$A$6="1","Total direct taxes","")</f>
        <v/>
      </c>
      <c r="V12" t="str">
        <f>IF('Curvas de concentracion'!$A$6="1","tot_dit_pc","")</f>
        <v/>
      </c>
      <c r="W12" t="s">
        <v>4867</v>
      </c>
      <c r="X12" t="s">
        <v>4868</v>
      </c>
    </row>
    <row r="13" spans="1:30" x14ac:dyDescent="0.3">
      <c r="D13" t="s">
        <v>347</v>
      </c>
      <c r="E13" t="s">
        <v>36</v>
      </c>
      <c r="F13" t="s">
        <v>347</v>
      </c>
      <c r="G13" t="s">
        <v>36</v>
      </c>
      <c r="L13" t="s">
        <v>4861</v>
      </c>
      <c r="M13" t="str">
        <f>IF('Curvas de concentracion'!$A$6="0", "irpc_pc","")</f>
        <v>irpc_pc</v>
      </c>
      <c r="U13" t="s">
        <v>4853</v>
      </c>
      <c r="V13" t="s">
        <v>4351</v>
      </c>
      <c r="W13" t="s">
        <v>9002</v>
      </c>
      <c r="X13" t="s">
        <v>8750</v>
      </c>
    </row>
    <row r="14" spans="1:30" x14ac:dyDescent="0.3">
      <c r="D14" t="s">
        <v>348</v>
      </c>
      <c r="E14" t="s">
        <v>58</v>
      </c>
      <c r="F14" t="s">
        <v>348</v>
      </c>
      <c r="G14" t="s">
        <v>58</v>
      </c>
      <c r="L14" t="s">
        <v>4867</v>
      </c>
      <c r="M14" t="s">
        <v>4868</v>
      </c>
      <c r="U14" t="s">
        <v>4859</v>
      </c>
      <c r="V14" t="s">
        <v>4352</v>
      </c>
      <c r="W14" t="s">
        <v>9003</v>
      </c>
      <c r="X14" t="str">
        <f>IF('Curvas de concentracion'!$P$6="1","monto_iscRE_pc_pc","monto_isc2019_pc_pc")</f>
        <v>monto_isc2019_pc_pc</v>
      </c>
    </row>
    <row r="15" spans="1:30" x14ac:dyDescent="0.3">
      <c r="D15" t="s">
        <v>3099</v>
      </c>
      <c r="E15" t="s">
        <v>3100</v>
      </c>
      <c r="F15" t="s">
        <v>3099</v>
      </c>
      <c r="G15" t="s">
        <v>3100</v>
      </c>
      <c r="L15" t="s">
        <v>9002</v>
      </c>
      <c r="M15" t="s">
        <v>8750</v>
      </c>
      <c r="U15" t="s">
        <v>4860</v>
      </c>
      <c r="V15" t="s">
        <v>4353</v>
      </c>
    </row>
    <row r="16" spans="1:30" x14ac:dyDescent="0.3">
      <c r="D16" t="s">
        <v>3101</v>
      </c>
      <c r="E16" t="s">
        <v>3102</v>
      </c>
      <c r="F16" t="s">
        <v>3101</v>
      </c>
      <c r="G16" t="s">
        <v>3102</v>
      </c>
      <c r="L16" t="s">
        <v>9003</v>
      </c>
      <c r="M16" t="str">
        <f>IF('Curvas de concentracion'!$A$6="1","monto_iscRE_pc_pc","monto_isc2019_pc_pc")</f>
        <v>monto_isc2019_pc_pc</v>
      </c>
      <c r="U16" t="s">
        <v>4861</v>
      </c>
      <c r="V16" t="str">
        <f>IF('Curvas de concentracion'!$A$6="0", "irpc_pc","")</f>
        <v>irpc_pc</v>
      </c>
    </row>
    <row r="17" spans="4:22" x14ac:dyDescent="0.3">
      <c r="D17" t="s">
        <v>3103</v>
      </c>
      <c r="E17" t="s">
        <v>3104</v>
      </c>
      <c r="F17" t="s">
        <v>3103</v>
      </c>
      <c r="G17" t="s">
        <v>3104</v>
      </c>
      <c r="U17" t="s">
        <v>4867</v>
      </c>
      <c r="V17" t="s">
        <v>4868</v>
      </c>
    </row>
    <row r="18" spans="4:22" x14ac:dyDescent="0.3">
      <c r="D18" t="s">
        <v>3105</v>
      </c>
      <c r="E18" t="s">
        <v>3106</v>
      </c>
      <c r="F18" t="s">
        <v>3105</v>
      </c>
      <c r="G18" t="s">
        <v>3106</v>
      </c>
      <c r="U18" t="s">
        <v>9002</v>
      </c>
      <c r="V18" t="s">
        <v>8750</v>
      </c>
    </row>
    <row r="19" spans="4:22" x14ac:dyDescent="0.3">
      <c r="D19" t="s">
        <v>3107</v>
      </c>
      <c r="E19" t="s">
        <v>2586</v>
      </c>
      <c r="F19" t="s">
        <v>3107</v>
      </c>
      <c r="G19" t="s">
        <v>2586</v>
      </c>
      <c r="U19" t="s">
        <v>9003</v>
      </c>
      <c r="V19" t="str">
        <f>IF('Curvas de concentracion'!$A$6="1","monto_iscRE_pc_pc","monto_isc2019_pc_pc")</f>
        <v>monto_isc2019_pc_pc</v>
      </c>
    </row>
    <row r="20" spans="4:22" x14ac:dyDescent="0.3">
      <c r="D20" t="s">
        <v>3108</v>
      </c>
      <c r="E20" t="s">
        <v>3109</v>
      </c>
      <c r="F20" t="s">
        <v>3108</v>
      </c>
      <c r="G20" t="s">
        <v>3109</v>
      </c>
    </row>
    <row r="21" spans="4:22" x14ac:dyDescent="0.3">
      <c r="D21" t="s">
        <v>3110</v>
      </c>
      <c r="E21" t="s">
        <v>3111</v>
      </c>
      <c r="F21" t="s">
        <v>3110</v>
      </c>
      <c r="G21" t="s">
        <v>3111</v>
      </c>
    </row>
    <row r="22" spans="4:22" x14ac:dyDescent="0.3">
      <c r="D22" t="s">
        <v>3112</v>
      </c>
      <c r="E22" t="s">
        <v>2584</v>
      </c>
      <c r="F22" t="s">
        <v>3112</v>
      </c>
      <c r="G22" t="s">
        <v>2584</v>
      </c>
    </row>
    <row r="23" spans="4:22" x14ac:dyDescent="0.3">
      <c r="D23" t="s">
        <v>3113</v>
      </c>
      <c r="E23" t="s">
        <v>2585</v>
      </c>
      <c r="F23" t="s">
        <v>3113</v>
      </c>
      <c r="G23" t="s">
        <v>2585</v>
      </c>
    </row>
    <row r="24" spans="4:22" x14ac:dyDescent="0.3">
      <c r="D24" t="s">
        <v>3114</v>
      </c>
      <c r="E24" t="s">
        <v>3115</v>
      </c>
      <c r="F24" t="s">
        <v>3114</v>
      </c>
      <c r="G24" t="s">
        <v>3115</v>
      </c>
    </row>
    <row r="25" spans="4:22" x14ac:dyDescent="0.3">
      <c r="D25" t="s">
        <v>4852</v>
      </c>
      <c r="E25" t="s">
        <v>4351</v>
      </c>
      <c r="F25" t="s">
        <v>4852</v>
      </c>
      <c r="G25" t="s">
        <v>4351</v>
      </c>
    </row>
    <row r="26" spans="4:22" x14ac:dyDescent="0.3">
      <c r="D26" t="s">
        <v>4867</v>
      </c>
      <c r="E26" t="s">
        <v>4868</v>
      </c>
      <c r="F26" t="s">
        <v>4867</v>
      </c>
      <c r="G26" t="s">
        <v>4868</v>
      </c>
    </row>
    <row r="27" spans="4:22" x14ac:dyDescent="0.3">
      <c r="D27" t="s">
        <v>5059</v>
      </c>
      <c r="E27" t="s">
        <v>5066</v>
      </c>
      <c r="F27" t="s">
        <v>5059</v>
      </c>
      <c r="G27" t="s">
        <v>5066</v>
      </c>
    </row>
    <row r="28" spans="4:22" x14ac:dyDescent="0.3">
      <c r="D28" t="s">
        <v>9002</v>
      </c>
      <c r="E28" t="s">
        <v>8750</v>
      </c>
      <c r="F28" t="s">
        <v>9002</v>
      </c>
      <c r="G28" t="s">
        <v>8750</v>
      </c>
    </row>
    <row r="29" spans="4:22" x14ac:dyDescent="0.3">
      <c r="D29" t="s">
        <v>9003</v>
      </c>
      <c r="E29" t="str">
        <f>IF('Curvas de concentracion'!$A$6="1","monto_iscRE_pc_pc","monto_isc2019_pc_pc")</f>
        <v>monto_isc2019_pc_pc</v>
      </c>
      <c r="F29" t="s">
        <v>9003</v>
      </c>
      <c r="G29" t="str">
        <f>IF('Curvas de concentracion'!$P$6="1","monto_iscRE_pc_pc","monto_isc2019_pc_pc")</f>
        <v>monto_isc2019_pc_pc</v>
      </c>
    </row>
  </sheetData>
  <phoneticPr fontId="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B1:AA36"/>
  <sheetViews>
    <sheetView topLeftCell="B3" zoomScale="80" zoomScaleNormal="80" workbookViewId="0">
      <selection activeCell="I31" sqref="I31"/>
    </sheetView>
  </sheetViews>
  <sheetFormatPr defaultColWidth="9.109375" defaultRowHeight="14.4" x14ac:dyDescent="0.3"/>
  <cols>
    <col min="1" max="2" width="9.109375" style="1"/>
    <col min="3" max="3" width="12.109375" style="1" customWidth="1"/>
    <col min="4" max="4" width="16.33203125" style="1" customWidth="1"/>
    <col min="5" max="5" width="23.6640625" style="1" customWidth="1"/>
    <col min="6" max="6" width="18" style="1" customWidth="1"/>
    <col min="7" max="7" width="15.109375" style="1" customWidth="1"/>
    <col min="8" max="8" width="11.88671875" style="1" customWidth="1"/>
    <col min="9" max="9" width="20" style="1" customWidth="1"/>
    <col min="10" max="10" width="16.6640625" style="1" customWidth="1"/>
    <col min="11" max="11" width="13.88671875" style="1" customWidth="1"/>
    <col min="12" max="12" width="7.88671875" style="1" customWidth="1"/>
    <col min="13" max="13" width="4.6640625" style="1" customWidth="1"/>
    <col min="14" max="14" width="5.44140625" style="1" customWidth="1"/>
    <col min="15" max="15" width="11.44140625" style="1" customWidth="1"/>
    <col min="16" max="16" width="9.109375" style="1"/>
    <col min="17" max="17" width="14.109375" style="1" customWidth="1"/>
    <col min="18" max="18" width="22.109375" style="1" customWidth="1"/>
    <col min="19" max="19" width="18.6640625" style="1" customWidth="1"/>
    <col min="20" max="20" width="16.5546875" style="1" customWidth="1"/>
    <col min="21" max="22" width="11.88671875" style="1" customWidth="1"/>
    <col min="23" max="23" width="14.33203125" style="1" customWidth="1"/>
    <col min="24" max="24" width="15.44140625" style="1" customWidth="1"/>
    <col min="25" max="16384" width="9.109375" style="1"/>
  </cols>
  <sheetData>
    <row r="1" spans="2:27" ht="15" thickBot="1" x14ac:dyDescent="0.35"/>
    <row r="2" spans="2:27" ht="74.400000000000006" customHeight="1" thickBot="1" x14ac:dyDescent="0.35">
      <c r="C2" s="328" t="s">
        <v>1735</v>
      </c>
      <c r="D2" s="343"/>
      <c r="E2" s="343"/>
      <c r="F2" s="343"/>
      <c r="G2" s="343"/>
      <c r="H2" s="343"/>
      <c r="I2" s="343"/>
      <c r="J2" s="343"/>
      <c r="K2" s="343"/>
      <c r="L2" s="343"/>
      <c r="M2" s="343"/>
      <c r="N2" s="343"/>
      <c r="O2" s="343"/>
      <c r="P2" s="343"/>
      <c r="Q2" s="343"/>
      <c r="R2" s="343"/>
      <c r="S2" s="343"/>
      <c r="T2" s="343"/>
      <c r="U2" s="343"/>
      <c r="V2" s="343"/>
      <c r="W2" s="344"/>
    </row>
    <row r="4" spans="2:27" ht="18" x14ac:dyDescent="0.35">
      <c r="B4" s="331" t="s">
        <v>1617</v>
      </c>
      <c r="C4" s="331"/>
      <c r="D4" s="331"/>
      <c r="E4" s="331"/>
      <c r="F4" s="331"/>
      <c r="G4" s="331"/>
      <c r="H4" s="331"/>
      <c r="I4" s="331"/>
      <c r="J4" s="331"/>
      <c r="O4" s="331" t="s">
        <v>1618</v>
      </c>
      <c r="P4" s="331"/>
      <c r="Q4" s="331"/>
      <c r="R4" s="331"/>
      <c r="S4" s="331"/>
      <c r="T4" s="331"/>
      <c r="U4" s="331"/>
      <c r="V4" s="331"/>
      <c r="W4" s="331"/>
    </row>
    <row r="5" spans="2:27" ht="18" x14ac:dyDescent="0.35">
      <c r="C5" s="21"/>
      <c r="D5" s="21"/>
      <c r="E5" s="21"/>
      <c r="F5" s="21"/>
      <c r="G5" s="21"/>
      <c r="H5" s="21"/>
      <c r="I5" s="21"/>
      <c r="J5" s="21"/>
      <c r="P5" s="21"/>
      <c r="Q5" s="21"/>
      <c r="R5" s="21"/>
      <c r="S5" s="21"/>
      <c r="T5" s="21"/>
      <c r="U5" s="21"/>
      <c r="V5" s="21"/>
      <c r="W5" s="21"/>
    </row>
    <row r="6" spans="2:27" ht="21" x14ac:dyDescent="0.4">
      <c r="B6" s="94" t="s">
        <v>1627</v>
      </c>
      <c r="C6" s="95"/>
      <c r="D6" s="95"/>
      <c r="E6" s="342" t="s">
        <v>399</v>
      </c>
      <c r="F6" s="342"/>
      <c r="G6" s="342"/>
      <c r="H6" s="190"/>
      <c r="I6" s="190"/>
      <c r="J6" s="13"/>
      <c r="K6" s="34" t="str">
        <f>INDEX(combinations!$H$2:$I$11, MATCH('Pobreza y desigualdad'!$E$6, povs,0),2)</f>
        <v>linpobto_</v>
      </c>
      <c r="L6" s="13"/>
      <c r="M6" s="13"/>
      <c r="O6" s="94" t="s">
        <v>1628</v>
      </c>
      <c r="P6" s="95"/>
      <c r="Q6" s="95"/>
      <c r="R6" s="342" t="s">
        <v>399</v>
      </c>
      <c r="S6" s="342"/>
      <c r="T6" s="342"/>
      <c r="U6" s="190"/>
      <c r="V6" s="190"/>
      <c r="W6" s="13"/>
      <c r="X6" s="34" t="str">
        <f>INDEX(combinations!$J$2:$K$11, MATCH('Pobreza y desigualdad'!$R$6, povs2,0),2)</f>
        <v>linpobto_</v>
      </c>
      <c r="Y6" s="13"/>
    </row>
    <row r="7" spans="2:27" x14ac:dyDescent="0.3">
      <c r="E7" s="13"/>
      <c r="F7" s="13"/>
      <c r="G7" s="13"/>
      <c r="H7" s="13"/>
      <c r="I7" s="13"/>
      <c r="J7" s="13"/>
      <c r="K7" s="13"/>
      <c r="R7" s="13"/>
      <c r="S7" s="13"/>
      <c r="T7" s="13"/>
      <c r="U7" s="13"/>
      <c r="V7" s="13"/>
      <c r="W7" s="13"/>
      <c r="X7" s="13"/>
    </row>
    <row r="8" spans="2:27" x14ac:dyDescent="0.3">
      <c r="C8" s="191"/>
      <c r="D8" s="219" t="str">
        <f>INDEX(combinations!$D$2:$E$24, MATCH('Pobreza y desigualdad'!D$9, vectors,0),2)</f>
        <v>gross_mkt_inc_pc</v>
      </c>
      <c r="E8" s="219" t="str">
        <f>INDEX(combinations!$D$2:$E$24, MATCH('Pobreza y desigualdad'!E$9, vectors,0),2)</f>
        <v>net_mkt_income_pc</v>
      </c>
      <c r="F8" s="219" t="str">
        <f>INDEX(combinations!$D$2:$E$24, MATCH('Pobreza y desigualdad'!F$9, vectors,0),2)</f>
        <v>net_mkt_incirp_pc</v>
      </c>
      <c r="G8" s="219" t="str">
        <f>INDEX(combinations!$D$2:$E$35, MATCH('Pobreza y desigualdad'!G$9, vectors,0),2)</f>
        <v>net_mkt_inc_irpssc_pc</v>
      </c>
      <c r="H8" s="219" t="str">
        <f>INDEX(combinations!$D$2:$E$24, MATCH('Pobreza y desigualdad'!H$9, vectors,0),2)</f>
        <v>dis_inc_pc</v>
      </c>
      <c r="I8" s="219" t="str">
        <f>INDEX(combinations!$D$2:$E$24, MATCH('Pobreza y desigualdad'!I$9, vectors,0),2)</f>
        <v>cons_inc_pc</v>
      </c>
      <c r="J8" s="219" t="str">
        <f>INDEX(combinations!$D$2:$E$24, MATCH('Pobreza y desigualdad'!J$9, vectors,0),2)</f>
        <v>final_inc_pc</v>
      </c>
      <c r="K8" s="219" t="str">
        <f>INDEX(combinations!$D$2:$E$24, MATCH('Pobreza y desigualdad'!K$9, vectors,0),2)</f>
        <v>nso_inc</v>
      </c>
      <c r="Q8" s="219" t="str">
        <f>INDEX(combinations!$D$2:$E$35, MATCH('Pobreza y desigualdad'!Q$9, vectors2,0),2)</f>
        <v>gross_mkt_inc_pc</v>
      </c>
      <c r="R8" s="219" t="str">
        <f>INDEX(combinations!$D$2:$E$35, MATCH('Pobreza y desigualdad'!R$9, vectors2,0),2)</f>
        <v>net_mkt_income_pc</v>
      </c>
      <c r="S8" s="219" t="str">
        <f>INDEX(combinations!$D$2:$E$35, MATCH('Pobreza y desigualdad'!S$9, vectors2,0),2)</f>
        <v>net_mkt_incirp_pc</v>
      </c>
      <c r="T8" s="219" t="str">
        <f>INDEX(combinations!$D$2:$E$35, MATCH('Pobreza y desigualdad'!T$9, vectors2,0),2)</f>
        <v>net_mkt_inc_irpssc_pc</v>
      </c>
      <c r="U8" s="219" t="str">
        <f>INDEX(combinations!$D$2:$E$35, MATCH('Pobreza y desigualdad'!U$9, vectors2,0),2)</f>
        <v>dis_inc_pc</v>
      </c>
      <c r="V8" s="219" t="str">
        <f>INDEX(combinations!$D$2:$E$35, MATCH('Pobreza y desigualdad'!V$9, vectors2,0),2)</f>
        <v>cons_inc_pc</v>
      </c>
      <c r="W8" s="219" t="str">
        <f>INDEX(combinations!$D$2:$E$35, MATCH('Pobreza y desigualdad'!W$9, vectors2,0),2)</f>
        <v>final_inc_pc</v>
      </c>
      <c r="X8" s="219" t="str">
        <f>INDEX(combinations!$D$2:$E$35, MATCH('Pobreza y desigualdad'!X$9, vectors2,0),2)</f>
        <v>nso_inc</v>
      </c>
    </row>
    <row r="9" spans="2:27" ht="31.2" customHeight="1" x14ac:dyDescent="0.3">
      <c r="B9" s="2"/>
      <c r="C9" s="15"/>
      <c r="D9" s="335" t="s">
        <v>349</v>
      </c>
      <c r="E9" s="335" t="s">
        <v>345</v>
      </c>
      <c r="F9" s="335" t="s">
        <v>2582</v>
      </c>
      <c r="G9" s="338" t="s">
        <v>5059</v>
      </c>
      <c r="H9" s="335" t="s">
        <v>791</v>
      </c>
      <c r="I9" s="335" t="s">
        <v>2580</v>
      </c>
      <c r="J9" s="335" t="s">
        <v>2581</v>
      </c>
      <c r="K9" s="335" t="s">
        <v>346</v>
      </c>
      <c r="L9" s="13"/>
      <c r="M9" s="13"/>
      <c r="O9" s="2"/>
      <c r="P9" s="15"/>
      <c r="Q9" s="335" t="s">
        <v>349</v>
      </c>
      <c r="R9" s="335" t="s">
        <v>345</v>
      </c>
      <c r="S9" s="335" t="s">
        <v>2582</v>
      </c>
      <c r="T9" s="338" t="s">
        <v>5059</v>
      </c>
      <c r="U9" s="335" t="s">
        <v>791</v>
      </c>
      <c r="V9" s="335" t="s">
        <v>2580</v>
      </c>
      <c r="W9" s="335" t="s">
        <v>2581</v>
      </c>
      <c r="X9" s="335" t="s">
        <v>346</v>
      </c>
      <c r="Y9" s="13"/>
      <c r="Z9" s="13"/>
      <c r="AA9" s="13"/>
    </row>
    <row r="10" spans="2:27" ht="15" customHeight="1" x14ac:dyDescent="0.3">
      <c r="B10" s="2"/>
      <c r="C10" s="16"/>
      <c r="D10" s="336"/>
      <c r="E10" s="336"/>
      <c r="F10" s="336"/>
      <c r="G10" s="339"/>
      <c r="H10" s="336"/>
      <c r="I10" s="336"/>
      <c r="J10" s="336"/>
      <c r="K10" s="336"/>
      <c r="L10" s="13"/>
      <c r="M10" s="13"/>
      <c r="O10" s="2"/>
      <c r="P10" s="16"/>
      <c r="Q10" s="336"/>
      <c r="R10" s="336"/>
      <c r="S10" s="336"/>
      <c r="T10" s="345"/>
      <c r="U10" s="336"/>
      <c r="V10" s="336"/>
      <c r="W10" s="336"/>
      <c r="X10" s="336"/>
      <c r="Y10" s="13"/>
      <c r="Z10" s="13"/>
      <c r="AA10" s="13"/>
    </row>
    <row r="11" spans="2:27" ht="15.6" x14ac:dyDescent="0.3">
      <c r="B11" s="2"/>
      <c r="C11" s="16"/>
      <c r="D11" s="336"/>
      <c r="E11" s="336"/>
      <c r="F11" s="336"/>
      <c r="G11" s="339"/>
      <c r="H11" s="336"/>
      <c r="I11" s="336"/>
      <c r="J11" s="336"/>
      <c r="K11" s="336"/>
      <c r="L11" s="13"/>
      <c r="M11" s="13"/>
      <c r="O11" s="2"/>
      <c r="P11" s="16"/>
      <c r="Q11" s="336"/>
      <c r="R11" s="336"/>
      <c r="S11" s="336"/>
      <c r="T11" s="345"/>
      <c r="U11" s="336"/>
      <c r="V11" s="336"/>
      <c r="W11" s="336"/>
      <c r="X11" s="336"/>
      <c r="Y11" s="13"/>
      <c r="Z11" s="13"/>
      <c r="AA11" s="13"/>
    </row>
    <row r="12" spans="2:27" ht="16.2" thickBot="1" x14ac:dyDescent="0.35">
      <c r="B12" s="2"/>
      <c r="C12" s="17"/>
      <c r="D12" s="337"/>
      <c r="E12" s="337"/>
      <c r="F12" s="337"/>
      <c r="G12" s="340"/>
      <c r="H12" s="337"/>
      <c r="I12" s="337"/>
      <c r="J12" s="337"/>
      <c r="K12" s="337"/>
      <c r="L12" s="13"/>
      <c r="M12" s="13"/>
      <c r="O12" s="2"/>
      <c r="P12" s="17"/>
      <c r="Q12" s="337"/>
      <c r="R12" s="337"/>
      <c r="S12" s="337"/>
      <c r="T12" s="340"/>
      <c r="U12" s="337"/>
      <c r="V12" s="337"/>
      <c r="W12" s="337"/>
      <c r="X12" s="337"/>
      <c r="Y12" s="13"/>
      <c r="Z12" s="13"/>
      <c r="AA12" s="13"/>
    </row>
    <row r="13" spans="2:27" ht="16.2" thickTop="1" x14ac:dyDescent="0.3">
      <c r="B13" s="2" t="s">
        <v>44</v>
      </c>
      <c r="C13" s="18" t="s">
        <v>394</v>
      </c>
      <c r="D13" s="108">
        <f>ROUND(100*INDEX(all!$A:$J, MATCH(CONCATENATE(D$8,"_",$B13,"_",$K$6,"_."),all!$A:$A,0),5),1)</f>
        <v>31</v>
      </c>
      <c r="E13" s="108">
        <f>ROUND(100*INDEX(all!$A:$J, MATCH(CONCATENATE(E$8,"_",$B13,"_",$K$6,"_."),all!$A:$A,0),5),1)</f>
        <v>31.6</v>
      </c>
      <c r="F13" s="108">
        <f>ROUND(100*INDEX(all!$A:$J, MATCH(CONCATENATE(F$8,"_",$B13,"_",$K$6,"_."),all!$A:$A,0),5),1)</f>
        <v>31</v>
      </c>
      <c r="G13" s="108">
        <f>ROUND(100*INDEX(all!$A:$J, MATCH(CONCATENATE(G$8,"_",$B13,"_",$K$6,"_."),all!$A:$A,0),5),1)</f>
        <v>31.4</v>
      </c>
      <c r="H13" s="108">
        <f>ROUND(100*INDEX(all!$A:$J, MATCH(CONCATENATE(H$8,"_",$B13,"_",$K$6,"_."),all!$A:$A,0),5),1)</f>
        <v>30.6</v>
      </c>
      <c r="I13" s="108">
        <f>ROUND(100*INDEX(all!$A:$J, MATCH(CONCATENATE(I$8,"_",$B13,"_",$K$6,"_."),all!$A:$A,0),5),1)</f>
        <v>32.9</v>
      </c>
      <c r="J13" s="108">
        <f>ROUND(100*INDEX(all!$A:$J, MATCH(CONCATENATE(J$8,"_",$B13,"_",$K$6,"_."),all!$A:$A,0),5),1)</f>
        <v>2.4</v>
      </c>
      <c r="K13" s="108">
        <f>ROUND(100*INDEX(all!$A:$J, MATCH(CONCATENATE(K$8,"_",$B13,"_",$K$6,"_."),all!$A:$A,0),5),1)</f>
        <v>28.7</v>
      </c>
      <c r="L13" s="13"/>
      <c r="M13" s="13"/>
      <c r="O13" s="2" t="s">
        <v>44</v>
      </c>
      <c r="P13" s="18" t="s">
        <v>394</v>
      </c>
      <c r="Q13" s="108">
        <f>ROUND(100*INDEX(all_ref!$A:$J, MATCH(CONCATENATE(Q$8,"_",$P13,"_",$X$6,"_."),all_ref!$A:$A,0),5),1)</f>
        <v>31</v>
      </c>
      <c r="R13" s="108">
        <f>ROUND(100*INDEX(all_ref!$A:$J, MATCH(CONCATENATE(R$8,"_",$P13,"_",$X$6,"_."),all_ref!$A:$A,0),5),1)</f>
        <v>31.6</v>
      </c>
      <c r="S13" s="108">
        <f>ROUND(100*INDEX(all_ref!$A:$J, MATCH(CONCATENATE(S$8,"_",$P13,"_",$X$6,"_."),all_ref!$A:$A,0),5),1)</f>
        <v>31</v>
      </c>
      <c r="T13" s="108">
        <f>ROUND(100*INDEX(all_ref!$A:$J, MATCH(CONCATENATE(T$8,"_",$P13,"_",$X$6,"_."),all_ref!$A:$A,0),5),1)</f>
        <v>31.4</v>
      </c>
      <c r="U13" s="108">
        <f>ROUND(100*INDEX(all_ref!$A:$J, MATCH(CONCATENATE(U$8,"_",$P13,"_",$X$6,"_."),all_ref!$A:$A,0),5),1)</f>
        <v>30.6</v>
      </c>
      <c r="V13" s="108">
        <f>ROUND(100*INDEX(all_ref!$A:$J, MATCH(CONCATENATE(V$8,"_",$P13,"_",$X$6,"_."),all_ref!$A:$A,0),5),1)</f>
        <v>32.9</v>
      </c>
      <c r="W13" s="108">
        <f>ROUND(100*INDEX(all_ref!$A:$J, MATCH(CONCATENATE(W$8,"_",$P13,"_",$X$6,"_."),all_ref!$A:$A,0),5),1)</f>
        <v>2.4</v>
      </c>
      <c r="X13" s="108">
        <f>ROUND(100*INDEX(all_ref!$A:$J, MATCH(CONCATENATE(X$8,"_",$P13,"_",$X$6,"_."),all_ref!$A:$A,0),5),1)</f>
        <v>28.7</v>
      </c>
      <c r="Y13" s="13"/>
      <c r="Z13" s="13"/>
      <c r="AA13" s="13"/>
    </row>
    <row r="14" spans="2:27" ht="15.6" x14ac:dyDescent="0.3">
      <c r="B14" s="2" t="s">
        <v>45</v>
      </c>
      <c r="C14" s="18" t="s">
        <v>395</v>
      </c>
      <c r="D14" s="108">
        <f>ROUND(100*INDEX(all!$A:$J, MATCH(CONCATENATE(D$8,"_",$B14,"_",$K$6,"_."),all!$A:$A,0),5),1)</f>
        <v>11.8</v>
      </c>
      <c r="E14" s="108">
        <f>ROUND(100*INDEX(all!$A:$J, MATCH(CONCATENATE(E$8,"_",$B14,"_",$K$6,"_."),all!$A:$A,0),5),1)</f>
        <v>12.1</v>
      </c>
      <c r="F14" s="108">
        <f>ROUND(100*INDEX(all!$A:$J, MATCH(CONCATENATE(F$8,"_",$B14,"_",$K$6,"_."),all!$A:$A,0),5),1)</f>
        <v>11.9</v>
      </c>
      <c r="G14" s="108">
        <f>ROUND(100*INDEX(all!$A:$J, MATCH(CONCATENATE(G$8,"_",$B14,"_",$K$6,"_."),all!$A:$A,0),5),1)</f>
        <v>12</v>
      </c>
      <c r="H14" s="108">
        <f>ROUND(100*INDEX(all!$A:$J, MATCH(CONCATENATE(H$8,"_",$B14,"_",$K$6,"_."),all!$A:$A,0),5),1)</f>
        <v>11.1</v>
      </c>
      <c r="I14" s="108">
        <f>ROUND(100*INDEX(all!$A:$J, MATCH(CONCATENATE(I$8,"_",$B14,"_",$K$6,"_."),all!$A:$A,0),5),1)</f>
        <v>12.2</v>
      </c>
      <c r="J14" s="108">
        <f>ROUND(100*INDEX(all!$A:$J, MATCH(CONCATENATE(J$8,"_",$B14,"_",$K$6,"_."),all!$A:$A,0),5),1)</f>
        <v>0.6</v>
      </c>
      <c r="K14" s="108">
        <f>ROUND(100*INDEX(all!$A:$J, MATCH(CONCATENATE(K$8,"_",$B14,"_",$K$6,"_."),all!$A:$A,0),5),1)</f>
        <v>9.8000000000000007</v>
      </c>
      <c r="L14" s="13"/>
      <c r="M14" s="13"/>
      <c r="O14" s="2" t="s">
        <v>45</v>
      </c>
      <c r="P14" s="18" t="s">
        <v>395</v>
      </c>
      <c r="Q14" s="108">
        <f>ROUND(100*INDEX(all_ref!$A:$J, MATCH(CONCATENATE(Q$8,"_",$P14,"_",$X$6,"_."),all_ref!$A:$A,0),5),1)</f>
        <v>11.8</v>
      </c>
      <c r="R14" s="108">
        <f>ROUND(100*INDEX(all_ref!$A:$J, MATCH(CONCATENATE(R$8,"_",$P14,"_",$X$6,"_."),all_ref!$A:$A,0),5),1)</f>
        <v>12.1</v>
      </c>
      <c r="S14" s="108">
        <f>ROUND(100*INDEX(all_ref!$A:$J, MATCH(CONCATENATE(S$8,"_",$P14,"_",$X$6,"_."),all_ref!$A:$A,0),5),1)</f>
        <v>11.9</v>
      </c>
      <c r="T14" s="108">
        <f>ROUND(100*INDEX(all_ref!$A:$J, MATCH(CONCATENATE(T$8,"_",$P14,"_",$X$6,"_."),all_ref!$A:$A,0),5),1)</f>
        <v>12</v>
      </c>
      <c r="U14" s="108">
        <f>ROUND(100*INDEX(all_ref!$A:$J, MATCH(CONCATENATE(U$8,"_",$P14,"_",$X$6,"_."),all_ref!$A:$A,0),5),1)</f>
        <v>11.1</v>
      </c>
      <c r="V14" s="108">
        <f>ROUND(100*INDEX(all_ref!$A:$J, MATCH(CONCATENATE(V$8,"_",$P14,"_",$X$6,"_."),all_ref!$A:$A,0),5),1)</f>
        <v>12.2</v>
      </c>
      <c r="W14" s="108">
        <f>ROUND(100*INDEX(all_ref!$A:$J, MATCH(CONCATENATE(W$8,"_",$P14,"_",$X$6,"_."),all_ref!$A:$A,0),5),1)</f>
        <v>0.6</v>
      </c>
      <c r="X14" s="108">
        <f>ROUND(100*INDEX(all_ref!$A:$J, MATCH(CONCATENATE(X$8,"_",$P14,"_",$X$6,"_."),all_ref!$A:$A,0),5),1)</f>
        <v>9.8000000000000007</v>
      </c>
      <c r="Y14" s="13"/>
      <c r="Z14" s="13"/>
      <c r="AA14" s="13"/>
    </row>
    <row r="15" spans="2:27" ht="16.2" thickBot="1" x14ac:dyDescent="0.35">
      <c r="B15" s="2" t="s">
        <v>46</v>
      </c>
      <c r="C15" s="19" t="s">
        <v>396</v>
      </c>
      <c r="D15" s="109">
        <f>ROUND(100*INDEX(all!$A:$J, MATCH(CONCATENATE(D$8,"_",$B15,"_",$K$6,"_."),all!$A:$A,0),5),1)</f>
        <v>6.3</v>
      </c>
      <c r="E15" s="109">
        <f>ROUND(100*INDEX(all!$A:$J, MATCH(CONCATENATE(E$8,"_",$B15,"_",$K$6,"_."),all!$A:$A,0),5),1)</f>
        <v>6.4</v>
      </c>
      <c r="F15" s="109">
        <f>ROUND(100*INDEX(all!$A:$J, MATCH(CONCATENATE(F$8,"_",$B15,"_",$K$6,"_."),all!$A:$A,0),5),1)</f>
        <v>6.4</v>
      </c>
      <c r="G15" s="109">
        <f>ROUND(100*INDEX(all!$A:$J, MATCH(CONCATENATE(G$8,"_",$B15,"_",$K$6,"_."),all!$A:$A,0),5),1)</f>
        <v>6.4</v>
      </c>
      <c r="H15" s="109">
        <f>ROUND(100*INDEX(all!$A:$J, MATCH(CONCATENATE(H$8,"_",$B15,"_",$K$6,"_."),all!$A:$A,0),5),1)</f>
        <v>5.7</v>
      </c>
      <c r="I15" s="109">
        <f>ROUND(100*INDEX(all!$A:$J, MATCH(CONCATENATE(I$8,"_",$B15,"_",$K$6,"_."),all!$A:$A,0),5),1)</f>
        <v>6.5</v>
      </c>
      <c r="J15" s="109">
        <f>ROUND(100*INDEX(all!$A:$J, MATCH(CONCATENATE(J$8,"_",$B15,"_",$K$6,"_."),all!$A:$A,0),5),1)</f>
        <v>0.4</v>
      </c>
      <c r="K15" s="109">
        <f>ROUND(100*INDEX(all!$A:$J, MATCH(CONCATENATE(K$8,"_",$B15,"_",$K$6,"_."),all!$A:$A,0),5),1)</f>
        <v>4.7</v>
      </c>
      <c r="L15" s="13"/>
      <c r="M15" s="13"/>
      <c r="O15" s="2" t="s">
        <v>46</v>
      </c>
      <c r="P15" s="19" t="s">
        <v>396</v>
      </c>
      <c r="Q15" s="109">
        <f>ROUND(100*INDEX(all_ref!$A:$J, MATCH(CONCATENATE(Q$8,"_",$P15,"_",$X$6,"_."),all_ref!$A:$A,0),5),1)</f>
        <v>6.3</v>
      </c>
      <c r="R15" s="109">
        <f>ROUND(100*INDEX(all_ref!$A:$J, MATCH(CONCATENATE(R$8,"_",$P15,"_",$X$6,"_."),all_ref!$A:$A,0),5),1)</f>
        <v>6.4</v>
      </c>
      <c r="S15" s="109">
        <f>ROUND(100*INDEX(all_ref!$A:$J, MATCH(CONCATENATE(S$8,"_",$P15,"_",$X$6,"_."),all_ref!$A:$A,0),5),1)</f>
        <v>6.4</v>
      </c>
      <c r="T15" s="109">
        <f>ROUND(100*INDEX(all_ref!$A:$J, MATCH(CONCATENATE(T$8,"_",$P15,"_",$X$6,"_."),all_ref!$A:$A,0),5),1)</f>
        <v>6.4</v>
      </c>
      <c r="U15" s="109">
        <f>ROUND(100*INDEX(all_ref!$A:$J, MATCH(CONCATENATE(U$8,"_",$P15,"_",$X$6,"_."),all_ref!$A:$A,0),5),1)</f>
        <v>5.7</v>
      </c>
      <c r="V15" s="109">
        <f>ROUND(100*INDEX(all_ref!$A:$J, MATCH(CONCATENATE(V$8,"_",$P15,"_",$X$6,"_."),all_ref!$A:$A,0),5),1)</f>
        <v>6.5</v>
      </c>
      <c r="W15" s="109">
        <f>ROUND(100*INDEX(all_ref!$A:$J, MATCH(CONCATENATE(W$8,"_",$P15,"_",$X$6,"_."),all_ref!$A:$A,0),5),1)</f>
        <v>0.4</v>
      </c>
      <c r="X15" s="109">
        <f>ROUND(100*INDEX(all_ref!$A:$J, MATCH(CONCATENATE(X$8,"_",$P15,"_",$X$6,"_."),all_ref!$A:$A,0),5),1)</f>
        <v>4.7</v>
      </c>
      <c r="Y15" s="13"/>
      <c r="Z15" s="13"/>
      <c r="AA15" s="13"/>
    </row>
    <row r="16" spans="2:27" ht="15.6" x14ac:dyDescent="0.3">
      <c r="B16" s="2"/>
      <c r="D16" s="13"/>
      <c r="E16" s="13"/>
      <c r="F16" s="13"/>
      <c r="G16" s="13"/>
      <c r="H16" s="13"/>
      <c r="I16" s="13"/>
      <c r="J16" s="13"/>
      <c r="K16" s="13"/>
      <c r="L16" s="13"/>
      <c r="M16" s="13"/>
      <c r="O16" s="2"/>
      <c r="P16" s="18"/>
      <c r="Q16" s="20"/>
      <c r="R16" s="20"/>
      <c r="S16" s="20"/>
      <c r="T16" s="20"/>
      <c r="U16" s="20"/>
      <c r="V16" s="20"/>
      <c r="W16" s="20"/>
      <c r="X16" s="13"/>
      <c r="Y16" s="13"/>
      <c r="Z16" s="13"/>
      <c r="AA16" s="13"/>
    </row>
    <row r="17" spans="2:27" ht="15.6" x14ac:dyDescent="0.3">
      <c r="B17" s="2"/>
      <c r="D17" s="13"/>
      <c r="E17" s="13"/>
      <c r="F17" s="13"/>
      <c r="G17" s="13"/>
      <c r="H17" s="13"/>
      <c r="I17" s="13"/>
      <c r="J17" s="13"/>
      <c r="K17" s="13"/>
      <c r="L17" s="13"/>
      <c r="M17" s="13"/>
      <c r="O17" s="2"/>
      <c r="P17" s="18"/>
      <c r="Q17" s="20"/>
      <c r="R17" s="20"/>
      <c r="S17" s="20"/>
      <c r="T17" s="20"/>
      <c r="U17" s="20"/>
      <c r="V17" s="20"/>
      <c r="W17" s="20"/>
      <c r="X17" s="13"/>
      <c r="Y17" s="13"/>
      <c r="Z17" s="13"/>
      <c r="AA17" s="13"/>
    </row>
    <row r="18" spans="2:27" ht="15.6" x14ac:dyDescent="0.3">
      <c r="B18" s="2"/>
      <c r="C18" s="341" t="s">
        <v>1623</v>
      </c>
      <c r="D18" s="341"/>
      <c r="E18" s="341"/>
      <c r="F18" s="341"/>
      <c r="G18" s="341"/>
      <c r="H18" s="341"/>
      <c r="I18" s="341"/>
      <c r="J18" s="341"/>
      <c r="K18" s="13"/>
      <c r="L18" s="13"/>
      <c r="M18" s="13"/>
      <c r="O18" s="2"/>
      <c r="P18" s="341" t="s">
        <v>1623</v>
      </c>
      <c r="Q18" s="341"/>
      <c r="R18" s="341"/>
      <c r="S18" s="341"/>
      <c r="T18" s="341"/>
      <c r="U18" s="341"/>
      <c r="V18" s="341"/>
      <c r="W18" s="341"/>
      <c r="X18" s="13"/>
      <c r="Y18" s="13"/>
      <c r="Z18" s="13"/>
      <c r="AA18" s="13"/>
    </row>
    <row r="19" spans="2:27" ht="15.6" x14ac:dyDescent="0.3">
      <c r="B19" s="2"/>
      <c r="C19" s="15"/>
      <c r="D19" s="335" t="s">
        <v>349</v>
      </c>
      <c r="E19" s="335" t="s">
        <v>345</v>
      </c>
      <c r="F19" s="335" t="s">
        <v>2582</v>
      </c>
      <c r="G19" s="338" t="s">
        <v>5059</v>
      </c>
      <c r="H19" s="335" t="s">
        <v>791</v>
      </c>
      <c r="I19" s="335" t="s">
        <v>2580</v>
      </c>
      <c r="J19" s="335" t="s">
        <v>2581</v>
      </c>
      <c r="K19" s="335" t="s">
        <v>346</v>
      </c>
      <c r="L19" s="13"/>
      <c r="M19" s="13"/>
      <c r="O19" s="2"/>
      <c r="P19" s="15"/>
      <c r="Q19" s="335" t="s">
        <v>349</v>
      </c>
      <c r="R19" s="335" t="s">
        <v>345</v>
      </c>
      <c r="S19" s="335" t="s">
        <v>2582</v>
      </c>
      <c r="T19" s="338" t="s">
        <v>5059</v>
      </c>
      <c r="U19" s="335" t="s">
        <v>791</v>
      </c>
      <c r="V19" s="335" t="s">
        <v>2580</v>
      </c>
      <c r="W19" s="335" t="s">
        <v>2581</v>
      </c>
      <c r="X19" s="335" t="s">
        <v>346</v>
      </c>
      <c r="Y19" s="13"/>
      <c r="Z19" s="13"/>
      <c r="AA19" s="13"/>
    </row>
    <row r="20" spans="2:27" ht="15.6" x14ac:dyDescent="0.3">
      <c r="B20" s="2"/>
      <c r="C20" s="16"/>
      <c r="D20" s="336"/>
      <c r="E20" s="336"/>
      <c r="F20" s="336"/>
      <c r="G20" s="339"/>
      <c r="H20" s="336"/>
      <c r="I20" s="336"/>
      <c r="J20" s="336"/>
      <c r="K20" s="336"/>
      <c r="L20" s="13"/>
      <c r="M20" s="13"/>
      <c r="O20" s="2"/>
      <c r="P20" s="16"/>
      <c r="Q20" s="336"/>
      <c r="R20" s="336"/>
      <c r="S20" s="336"/>
      <c r="T20" s="339"/>
      <c r="U20" s="336"/>
      <c r="V20" s="336"/>
      <c r="W20" s="336"/>
      <c r="X20" s="336"/>
      <c r="Y20" s="13"/>
      <c r="Z20" s="13"/>
      <c r="AA20" s="13"/>
    </row>
    <row r="21" spans="2:27" ht="15.6" x14ac:dyDescent="0.3">
      <c r="B21" s="2"/>
      <c r="C21" s="16"/>
      <c r="D21" s="336"/>
      <c r="E21" s="336"/>
      <c r="F21" s="336"/>
      <c r="G21" s="339"/>
      <c r="H21" s="336"/>
      <c r="I21" s="336"/>
      <c r="J21" s="336"/>
      <c r="K21" s="336"/>
      <c r="L21" s="13"/>
      <c r="M21" s="13"/>
      <c r="O21" s="2"/>
      <c r="P21" s="16"/>
      <c r="Q21" s="336"/>
      <c r="R21" s="336"/>
      <c r="S21" s="336"/>
      <c r="T21" s="339"/>
      <c r="U21" s="336"/>
      <c r="V21" s="336"/>
      <c r="W21" s="336"/>
      <c r="X21" s="336"/>
      <c r="Y21" s="13"/>
      <c r="Z21" s="13"/>
      <c r="AA21" s="13"/>
    </row>
    <row r="22" spans="2:27" ht="16.2" thickBot="1" x14ac:dyDescent="0.35">
      <c r="B22" s="2"/>
      <c r="C22" s="17"/>
      <c r="D22" s="337"/>
      <c r="E22" s="337"/>
      <c r="F22" s="337"/>
      <c r="G22" s="340"/>
      <c r="H22" s="337"/>
      <c r="I22" s="337"/>
      <c r="J22" s="337"/>
      <c r="K22" s="337"/>
      <c r="L22" s="13"/>
      <c r="M22" s="13"/>
      <c r="O22" s="2"/>
      <c r="P22" s="17"/>
      <c r="Q22" s="337"/>
      <c r="R22" s="337"/>
      <c r="S22" s="337"/>
      <c r="T22" s="340"/>
      <c r="U22" s="337"/>
      <c r="V22" s="337"/>
      <c r="W22" s="337"/>
      <c r="X22" s="337"/>
      <c r="Y22" s="13"/>
      <c r="Z22" s="13"/>
      <c r="AA22" s="13"/>
    </row>
    <row r="23" spans="2:27" ht="16.2" thickTop="1" x14ac:dyDescent="0.3">
      <c r="B23" s="2" t="s">
        <v>784</v>
      </c>
      <c r="C23" s="18" t="s">
        <v>420</v>
      </c>
      <c r="D23" s="108">
        <f>ROUND(100*INDEX(all!$A:$J, MATCH(CONCATENATE(D$8,"_",$B23,"_","_."),all!$A:$A,0),5),1)</f>
        <v>51.7</v>
      </c>
      <c r="E23" s="108">
        <f>ROUND(100*INDEX(all!$A:$J, MATCH(CONCATENATE(E$8,"_",$B23,"_","_."),all!$A:$A,0),5),1)</f>
        <v>49.4</v>
      </c>
      <c r="F23" s="108">
        <f>ROUND(100*INDEX(all!$A:$J, MATCH(CONCATENATE(F$8,"_",$B23,"_","_."),all!$A:$A,0),5),1)</f>
        <v>51.6</v>
      </c>
      <c r="G23" s="108">
        <f>ROUND(100*INDEX(all!$A:$J, MATCH(CONCATENATE(G$8,"_",$B23,"_","_."),all!$A:$A,0),5),1)</f>
        <v>51.2</v>
      </c>
      <c r="H23" s="108">
        <f>ROUND(100*INDEX(all!$A:$J, MATCH(CONCATENATE(H$8,"_",$B23,"_","_."),all!$A:$A,0),5),1)</f>
        <v>48.8</v>
      </c>
      <c r="I23" s="108">
        <f>ROUND(100*INDEX(all!$A:$J, MATCH(CONCATENATE(I$8,"_",$B23,"_","_."),all!$A:$A,0),5),1)</f>
        <v>49</v>
      </c>
      <c r="J23" s="108">
        <f>ROUND(100*INDEX(all!$A:$J, MATCH(CONCATENATE(J$8,"_",$B23,"_","_."),all!$A:$A,0),5),1)</f>
        <v>34</v>
      </c>
      <c r="K23" s="108">
        <f>ROUND(100*INDEX(all!$A:$J, MATCH(CONCATENATE(K$8,"_",$B23,"_","_."),all!$A:$A,0),5),1)</f>
        <v>50.6</v>
      </c>
      <c r="L23" s="13"/>
      <c r="M23" s="13"/>
      <c r="O23" s="2" t="s">
        <v>784</v>
      </c>
      <c r="P23" s="18" t="s">
        <v>420</v>
      </c>
      <c r="Q23" s="108">
        <f>ROUND(100*INDEX(all_ref!$A:$J, MATCH(CONCATENATE(Q$8,"_",$P23,"_","_."),all_ref!$A:$A,0),5),1)</f>
        <v>51.7</v>
      </c>
      <c r="R23" s="108">
        <f>ROUND(100*INDEX(all_ref!$A:$J, MATCH(CONCATENATE(R$8,"_",$P23,"_","_."),all_ref!$A:$A,0),5),1)</f>
        <v>49.4</v>
      </c>
      <c r="S23" s="108">
        <f>ROUND(100*INDEX(all_ref!$A:$J, MATCH(CONCATENATE(S$8,"_",$P23,"_","_."),all_ref!$A:$A,0),5),1)</f>
        <v>51.6</v>
      </c>
      <c r="T23" s="108">
        <f>ROUND(100*INDEX(all_ref!$A:$J, MATCH(CONCATENATE(T$8,"_",$P23,"_","_."),all_ref!$A:$A,0),5),1)</f>
        <v>51.2</v>
      </c>
      <c r="U23" s="108">
        <f>ROUND(100*INDEX(all_ref!$A:$J, MATCH(CONCATENATE(U$8,"_",$P23,"_","_."),all_ref!$A:$A,0),5),1)</f>
        <v>48.8</v>
      </c>
      <c r="V23" s="108">
        <f>ROUND(100*INDEX(all_ref!$A:$J, MATCH(CONCATENATE(V$8,"_",$P23,"_","_."),all_ref!$A:$A,0),5),1)</f>
        <v>49</v>
      </c>
      <c r="W23" s="108">
        <f>ROUND(100*INDEX(all_ref!$A:$J, MATCH(CONCATENATE(W$8,"_",$P23,"_","_."),all_ref!$A:$A,0),5),1)</f>
        <v>34</v>
      </c>
      <c r="X23" s="108">
        <f>ROUND(100*INDEX(all_ref!$A:$J, MATCH(CONCATENATE(X$8,"_",$P23,"_","_."),all_ref!$A:$A,0),5),1)</f>
        <v>50.6</v>
      </c>
      <c r="Y23" s="13"/>
      <c r="Z23" s="13"/>
      <c r="AA23" s="13"/>
    </row>
    <row r="24" spans="2:27" ht="16.2" thickBot="1" x14ac:dyDescent="0.35">
      <c r="B24" s="2" t="s">
        <v>785</v>
      </c>
      <c r="C24" s="19" t="s">
        <v>787</v>
      </c>
      <c r="D24" s="109">
        <f>ROUND(100*INDEX(all!$A:$J, MATCH(CONCATENATE(D$8,"_",$B24,"_","_."),all!$A:$A,0),5),1)</f>
        <v>55.5</v>
      </c>
      <c r="E24" s="109">
        <f>ROUND(100*INDEX(all!$A:$J, MATCH(CONCATENATE(E$8,"_",$B24,"_","_."),all!$A:$A,0),5),1)</f>
        <v>48.4</v>
      </c>
      <c r="F24" s="109">
        <f>ROUND(100*INDEX(all!$A:$J, MATCH(CONCATENATE(F$8,"_",$B24,"_","_."),all!$A:$A,0),5),1)</f>
        <v>55</v>
      </c>
      <c r="G24" s="109">
        <f>ROUND(100*INDEX(all!$A:$J, MATCH(CONCATENATE(G$8,"_",$B24,"_","_."),all!$A:$A,0),5),1)</f>
        <v>54.8</v>
      </c>
      <c r="H24" s="109">
        <f>ROUND(100*INDEX(all!$A:$J, MATCH(CONCATENATE(H$8,"_",$B24,"_","_."),all!$A:$A,0),5),1)</f>
        <v>47.3</v>
      </c>
      <c r="I24" s="109">
        <f>ROUND(100*INDEX(all!$A:$J, MATCH(CONCATENATE(I$8,"_",$B24,"_","_."),all!$A:$A,0),5),1)</f>
        <v>47.9</v>
      </c>
      <c r="J24" s="109">
        <f>ROUND(100*INDEX(all!$A:$J, MATCH(CONCATENATE(J$8,"_",$B24,"_","_."),all!$A:$A,0),5),1)</f>
        <v>23.2</v>
      </c>
      <c r="K24" s="109">
        <f>ROUND(100*INDEX(all!$A:$J, MATCH(CONCATENATE(K$8,"_",$B24,"_","_."),all!$A:$A,0),5),1)</f>
        <v>54.6</v>
      </c>
      <c r="L24" s="13"/>
      <c r="M24" s="13"/>
      <c r="O24" s="2" t="s">
        <v>785</v>
      </c>
      <c r="P24" s="19" t="s">
        <v>787</v>
      </c>
      <c r="Q24" s="109">
        <f>ROUND(100*INDEX(all_ref!$A:$J, MATCH(CONCATENATE(Q$8,"_",$P24,"_","_."),all_ref!$A:$A,0),5),1)</f>
        <v>55.5</v>
      </c>
      <c r="R24" s="109">
        <f>ROUND(100*INDEX(all_ref!$A:$J, MATCH(CONCATENATE(R$8,"_",$P24,"_","_."),all_ref!$A:$A,0),5),1)</f>
        <v>48.4</v>
      </c>
      <c r="S24" s="109">
        <f>ROUND(100*INDEX(all_ref!$A:$J, MATCH(CONCATENATE(S$8,"_",$P24,"_","_."),all_ref!$A:$A,0),5),1)</f>
        <v>55</v>
      </c>
      <c r="T24" s="109">
        <f>ROUND(100*INDEX(all_ref!$A:$J, MATCH(CONCATENATE(T$8,"_",$P24,"_","_."),all_ref!$A:$A,0),5),1)</f>
        <v>54.8</v>
      </c>
      <c r="U24" s="109">
        <f>ROUND(100*INDEX(all_ref!$A:$J, MATCH(CONCATENATE(U$8,"_",$P24,"_","_."),all_ref!$A:$A,0),5),1)</f>
        <v>47.3</v>
      </c>
      <c r="V24" s="109">
        <f>ROUND(100*INDEX(all_ref!$A:$J, MATCH(CONCATENATE(V$8,"_",$P24,"_","_."),all_ref!$A:$A,0),5),1)</f>
        <v>47.9</v>
      </c>
      <c r="W24" s="109">
        <f>ROUND(100*INDEX(all_ref!$A:$J, MATCH(CONCATENATE(W$8,"_",$P24,"_","_."),all_ref!$A:$A,0),5),1)</f>
        <v>23.2</v>
      </c>
      <c r="X24" s="109">
        <f>ROUND(100*INDEX(all_ref!$A:$J, MATCH(CONCATENATE(X$8,"_",$P24,"_","_."),all_ref!$A:$A,0),5),1)</f>
        <v>54.6</v>
      </c>
      <c r="Y24" s="13"/>
      <c r="Z24" s="13"/>
      <c r="AA24" s="13"/>
    </row>
    <row r="27" spans="2:27" x14ac:dyDescent="0.3">
      <c r="D27" s="5"/>
      <c r="Q27" s="5"/>
    </row>
    <row r="29" spans="2:27" x14ac:dyDescent="0.3">
      <c r="C29" s="1" t="s">
        <v>5057</v>
      </c>
    </row>
    <row r="30" spans="2:27" x14ac:dyDescent="0.3">
      <c r="C30" s="1" t="s">
        <v>5058</v>
      </c>
    </row>
    <row r="32" spans="2:27" x14ac:dyDescent="0.3">
      <c r="C32" s="1" t="s">
        <v>5060</v>
      </c>
    </row>
    <row r="33" spans="3:3" x14ac:dyDescent="0.3">
      <c r="C33" s="1" t="s">
        <v>5061</v>
      </c>
    </row>
    <row r="35" spans="3:3" x14ac:dyDescent="0.3">
      <c r="C35" s="1" t="s">
        <v>5062</v>
      </c>
    </row>
    <row r="36" spans="3:3" x14ac:dyDescent="0.3">
      <c r="C36" s="1" t="s">
        <v>5063</v>
      </c>
    </row>
  </sheetData>
  <mergeCells count="39">
    <mergeCell ref="X19:X22"/>
    <mergeCell ref="Q19:Q22"/>
    <mergeCell ref="U19:U22"/>
    <mergeCell ref="K9:K12"/>
    <mergeCell ref="C2:W2"/>
    <mergeCell ref="B4:J4"/>
    <mergeCell ref="O4:W4"/>
    <mergeCell ref="R6:T6"/>
    <mergeCell ref="Q9:Q12"/>
    <mergeCell ref="X9:X12"/>
    <mergeCell ref="T9:T12"/>
    <mergeCell ref="W9:W12"/>
    <mergeCell ref="J9:J12"/>
    <mergeCell ref="U9:U12"/>
    <mergeCell ref="R9:R12"/>
    <mergeCell ref="S9:S12"/>
    <mergeCell ref="W19:W22"/>
    <mergeCell ref="S19:S22"/>
    <mergeCell ref="V19:V22"/>
    <mergeCell ref="P18:W18"/>
    <mergeCell ref="T19:T22"/>
    <mergeCell ref="E6:G6"/>
    <mergeCell ref="H9:H12"/>
    <mergeCell ref="F9:F12"/>
    <mergeCell ref="I19:I22"/>
    <mergeCell ref="R19:R22"/>
    <mergeCell ref="K19:K22"/>
    <mergeCell ref="J19:J22"/>
    <mergeCell ref="G19:G22"/>
    <mergeCell ref="V9:V12"/>
    <mergeCell ref="D19:D22"/>
    <mergeCell ref="E9:E12"/>
    <mergeCell ref="G9:G12"/>
    <mergeCell ref="E19:E22"/>
    <mergeCell ref="C18:J18"/>
    <mergeCell ref="D9:D12"/>
    <mergeCell ref="H19:H22"/>
    <mergeCell ref="I9:I12"/>
    <mergeCell ref="F19:F22"/>
  </mergeCells>
  <phoneticPr fontId="0" type="noConversion"/>
  <dataValidations count="2">
    <dataValidation type="list" allowBlank="1" showInputMessage="1" showErrorMessage="1" sqref="E6:F6" xr:uid="{00000000-0002-0000-0F00-000000000000}">
      <formula1>povs</formula1>
    </dataValidation>
    <dataValidation type="list" allowBlank="1" showInputMessage="1" showErrorMessage="1" sqref="R6:V6" xr:uid="{00000000-0002-0000-0F00-000001000000}">
      <formula1>povs2</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V30"/>
  <sheetViews>
    <sheetView zoomScale="80" zoomScaleNormal="80" workbookViewId="0">
      <selection activeCell="A24" sqref="A24"/>
    </sheetView>
  </sheetViews>
  <sheetFormatPr defaultColWidth="9.109375" defaultRowHeight="14.4" x14ac:dyDescent="0.3"/>
  <cols>
    <col min="1" max="1" width="9.109375" style="45"/>
    <col min="2" max="2" width="11.5546875" style="45" customWidth="1"/>
    <col min="3" max="3" width="22.5546875" style="45" customWidth="1"/>
    <col min="4" max="4" width="20.44140625" style="45" customWidth="1"/>
    <col min="5" max="5" width="27.109375" style="45" customWidth="1"/>
    <col min="6" max="6" width="10.33203125" style="45" bestFit="1" customWidth="1"/>
    <col min="7" max="9" width="9.109375" style="45"/>
    <col min="10" max="10" width="9.109375" style="56"/>
    <col min="11" max="11" width="5.6640625" style="45" customWidth="1"/>
    <col min="12" max="12" width="6.88671875" style="45" customWidth="1"/>
    <col min="13" max="13" width="9.109375" style="45"/>
    <col min="14" max="14" width="12.33203125" style="45" customWidth="1"/>
    <col min="15" max="15" width="25.88671875" style="45" customWidth="1"/>
    <col min="16" max="16" width="27" style="45" customWidth="1"/>
    <col min="17" max="17" width="20.44140625" style="45" customWidth="1"/>
    <col min="18" max="16384" width="9.109375" style="45"/>
  </cols>
  <sheetData>
    <row r="1" spans="1:22" ht="15" thickBot="1" x14ac:dyDescent="0.35"/>
    <row r="2" spans="1:22" ht="54.6" customHeight="1" thickBot="1" x14ac:dyDescent="0.4">
      <c r="B2" s="348" t="s">
        <v>1734</v>
      </c>
      <c r="C2" s="349"/>
      <c r="D2" s="349"/>
      <c r="E2" s="349"/>
      <c r="F2" s="349"/>
      <c r="G2" s="349"/>
      <c r="H2" s="349"/>
      <c r="I2" s="349"/>
      <c r="J2" s="349"/>
      <c r="K2" s="349"/>
      <c r="L2" s="349"/>
      <c r="M2" s="349"/>
      <c r="N2" s="349"/>
      <c r="O2" s="349"/>
      <c r="P2" s="349"/>
      <c r="Q2" s="349"/>
      <c r="R2" s="349"/>
      <c r="S2" s="349"/>
      <c r="T2" s="349"/>
      <c r="U2" s="350"/>
    </row>
    <row r="3" spans="1:22" ht="19.95" customHeight="1" x14ac:dyDescent="0.3">
      <c r="B3" s="57"/>
      <c r="C3" s="57"/>
      <c r="D3" s="57"/>
      <c r="E3" s="57"/>
      <c r="F3" s="57"/>
      <c r="G3" s="57"/>
      <c r="H3" s="57"/>
      <c r="I3" s="57"/>
      <c r="J3" s="57"/>
      <c r="K3" s="57"/>
      <c r="L3" s="57"/>
      <c r="M3" s="57"/>
      <c r="N3" s="57"/>
      <c r="O3" s="57"/>
      <c r="P3" s="57"/>
      <c r="Q3" s="57"/>
      <c r="R3" s="57"/>
      <c r="S3" s="57"/>
      <c r="T3" s="57"/>
      <c r="U3" s="57"/>
    </row>
    <row r="4" spans="1:22" ht="18" x14ac:dyDescent="0.35">
      <c r="A4" s="35" t="s">
        <v>48</v>
      </c>
      <c r="B4" s="331" t="s">
        <v>1617</v>
      </c>
      <c r="C4" s="331"/>
      <c r="D4" s="331"/>
      <c r="E4" s="331"/>
      <c r="F4" s="331"/>
      <c r="G4" s="331"/>
      <c r="H4" s="331"/>
      <c r="I4" s="331"/>
      <c r="N4" s="331" t="s">
        <v>1618</v>
      </c>
      <c r="O4" s="331"/>
      <c r="P4" s="331"/>
      <c r="Q4" s="331"/>
      <c r="R4" s="331"/>
      <c r="S4" s="331"/>
      <c r="T4" s="331"/>
      <c r="U4" s="331"/>
    </row>
    <row r="5" spans="1:22" s="1" customFormat="1" ht="15" thickBot="1" x14ac:dyDescent="0.35"/>
    <row r="6" spans="1:22" s="1" customFormat="1" x14ac:dyDescent="0.3">
      <c r="B6" s="3"/>
      <c r="C6" s="4"/>
      <c r="D6" s="4"/>
      <c r="E6" s="4"/>
      <c r="F6" s="4"/>
      <c r="G6" s="4"/>
      <c r="H6" s="4"/>
      <c r="I6" s="7"/>
      <c r="N6" s="3"/>
      <c r="O6" s="4"/>
      <c r="P6" s="4"/>
      <c r="Q6" s="4"/>
      <c r="R6" s="4"/>
      <c r="S6" s="4"/>
      <c r="T6" s="4"/>
      <c r="U6" s="7"/>
    </row>
    <row r="7" spans="1:22" s="1" customFormat="1" ht="15.6" x14ac:dyDescent="0.3">
      <c r="B7" s="25" t="s">
        <v>352</v>
      </c>
      <c r="C7" s="16"/>
      <c r="D7" s="16"/>
      <c r="E7" s="16" t="s">
        <v>349</v>
      </c>
      <c r="F7" s="16"/>
      <c r="G7" s="16"/>
      <c r="H7" s="16"/>
      <c r="I7" s="28"/>
      <c r="J7" s="34" t="str">
        <f>INDEX(combinations!D2:$E$13,MATCH($E$7,vectors,0),2)</f>
        <v>gross_mkt_inc_pc</v>
      </c>
      <c r="N7" s="25" t="s">
        <v>352</v>
      </c>
      <c r="O7" s="16"/>
      <c r="P7" s="16"/>
      <c r="Q7" s="16" t="s">
        <v>349</v>
      </c>
      <c r="R7" s="16"/>
      <c r="S7" s="16"/>
      <c r="T7" s="16"/>
      <c r="U7" s="28"/>
      <c r="V7" s="34" t="str">
        <f>INDEX(combinations!$E2:R$11,MATCH($Q$7,vectors,0),2)</f>
        <v>Ingresos brutos de mercado</v>
      </c>
    </row>
    <row r="8" spans="1:22" s="1" customFormat="1" ht="15.6" x14ac:dyDescent="0.3">
      <c r="B8" s="27"/>
      <c r="C8" s="16"/>
      <c r="D8" s="16"/>
      <c r="E8" s="16"/>
      <c r="F8" s="16"/>
      <c r="G8" s="16"/>
      <c r="H8" s="16"/>
      <c r="I8" s="28"/>
      <c r="J8" s="34"/>
      <c r="N8" s="27"/>
      <c r="O8" s="16"/>
      <c r="P8" s="16"/>
      <c r="Q8" s="16"/>
      <c r="R8" s="16"/>
      <c r="S8" s="16"/>
      <c r="T8" s="16"/>
      <c r="U8" s="28"/>
      <c r="V8" s="34"/>
    </row>
    <row r="9" spans="1:22" s="1" customFormat="1" ht="15.6" x14ac:dyDescent="0.3">
      <c r="B9" s="92" t="s">
        <v>350</v>
      </c>
      <c r="C9" s="93"/>
      <c r="D9" s="93"/>
      <c r="E9" s="93"/>
      <c r="F9" s="16"/>
      <c r="G9" s="16"/>
      <c r="H9" s="16"/>
      <c r="I9" s="28"/>
      <c r="J9" s="13"/>
      <c r="N9" s="92" t="s">
        <v>350</v>
      </c>
      <c r="O9" s="93"/>
      <c r="P9" s="93"/>
      <c r="Q9" s="93"/>
      <c r="R9" s="93"/>
      <c r="S9" s="16"/>
      <c r="T9" s="16"/>
      <c r="U9" s="28"/>
      <c r="V9" s="34"/>
    </row>
    <row r="10" spans="1:22" s="1" customFormat="1" ht="21" x14ac:dyDescent="0.4">
      <c r="B10" s="29" t="s">
        <v>1629</v>
      </c>
      <c r="C10" s="16"/>
      <c r="D10" s="332" t="s">
        <v>9006</v>
      </c>
      <c r="E10" s="332"/>
      <c r="F10" s="332"/>
      <c r="G10" s="332"/>
      <c r="H10" s="332"/>
      <c r="I10" s="347"/>
      <c r="J10" s="34" t="e">
        <f>INDEX(combinations!$L$2:$M$100,MATCH($D10,coberturas,0),2)</f>
        <v>#N/A</v>
      </c>
      <c r="K10" s="34"/>
      <c r="N10" s="29" t="s">
        <v>1629</v>
      </c>
      <c r="O10" s="16"/>
      <c r="P10" s="332" t="s">
        <v>4852</v>
      </c>
      <c r="Q10" s="332"/>
      <c r="R10" s="332"/>
      <c r="S10" s="332"/>
      <c r="T10" s="332"/>
      <c r="U10" s="347"/>
      <c r="V10" s="34" t="str">
        <f>INDEX(combinations!$N$2:$O$29,MATCH($P10,coberturas2,0),2)</f>
        <v>tot_dit_corp_pc</v>
      </c>
    </row>
    <row r="11" spans="1:22" s="1" customFormat="1" ht="21" x14ac:dyDescent="0.4">
      <c r="B11" s="29" t="s">
        <v>1630</v>
      </c>
      <c r="C11" s="16"/>
      <c r="D11" s="332" t="s">
        <v>9002</v>
      </c>
      <c r="E11" s="332"/>
      <c r="F11" s="332"/>
      <c r="G11" s="332"/>
      <c r="H11" s="332"/>
      <c r="I11" s="347"/>
      <c r="J11" s="34" t="str">
        <f>INDEX(combinations!$L$2:$M$100,MATCH($D11,coberturas,0),2)</f>
        <v>monto_iva_pc_pc</v>
      </c>
      <c r="K11" s="34"/>
      <c r="N11" s="29" t="s">
        <v>1630</v>
      </c>
      <c r="O11" s="16"/>
      <c r="P11" s="332" t="s">
        <v>4859</v>
      </c>
      <c r="Q11" s="332"/>
      <c r="R11" s="332"/>
      <c r="S11" s="332"/>
      <c r="T11" s="332"/>
      <c r="U11" s="347"/>
      <c r="V11" s="34" t="str">
        <f>INDEX(combinations!$N$2:$O$29,MATCH($P11,coberturas2,0),2)</f>
        <v>iragro_pc</v>
      </c>
    </row>
    <row r="12" spans="1:22" s="1" customFormat="1" ht="21.6" thickBot="1" x14ac:dyDescent="0.45">
      <c r="B12" s="30" t="s">
        <v>1631</v>
      </c>
      <c r="C12" s="19"/>
      <c r="D12" s="327" t="s">
        <v>9003</v>
      </c>
      <c r="E12" s="327"/>
      <c r="F12" s="327"/>
      <c r="G12" s="327"/>
      <c r="H12" s="327"/>
      <c r="I12" s="346"/>
      <c r="J12" s="34" t="str">
        <f>INDEX(combinations!$L$2:$M$100,MATCH($D12,coberturas,0),2)</f>
        <v>monto_isc2019_pc_pc</v>
      </c>
      <c r="K12" s="34"/>
      <c r="N12" s="30" t="s">
        <v>1631</v>
      </c>
      <c r="O12" s="19"/>
      <c r="P12" s="327" t="s">
        <v>9003</v>
      </c>
      <c r="Q12" s="327"/>
      <c r="R12" s="327"/>
      <c r="S12" s="327"/>
      <c r="T12" s="327"/>
      <c r="U12" s="346"/>
      <c r="V12" s="34" t="str">
        <f>INDEX(combinations!$N$2:$O$29,MATCH($P12,coberturas2,0),2)</f>
        <v>monto_isc2019_pc_pc</v>
      </c>
    </row>
    <row r="16" spans="1:22" x14ac:dyDescent="0.3">
      <c r="C16" s="36" t="e">
        <f>J10</f>
        <v>#N/A</v>
      </c>
      <c r="D16" s="36" t="str">
        <f>J11</f>
        <v>monto_iva_pc_pc</v>
      </c>
      <c r="E16" s="36" t="str">
        <f>J12</f>
        <v>monto_isc2019_pc_pc</v>
      </c>
      <c r="O16" s="36" t="str">
        <f>V10</f>
        <v>tot_dit_corp_pc</v>
      </c>
      <c r="P16" s="36" t="str">
        <f>V11</f>
        <v>iragro_pc</v>
      </c>
      <c r="Q16" s="36" t="str">
        <f>V12</f>
        <v>monto_isc2019_pc_pc</v>
      </c>
    </row>
    <row r="17" spans="1:17" ht="28.8" x14ac:dyDescent="0.3">
      <c r="B17" s="58" t="s">
        <v>792</v>
      </c>
      <c r="C17" s="213" t="str">
        <f>D10</f>
        <v>Total direct taxes</v>
      </c>
      <c r="D17" s="213" t="str">
        <f>D11</f>
        <v>Total IVA</v>
      </c>
      <c r="E17" s="213" t="str">
        <f>D12</f>
        <v>Total ISC</v>
      </c>
      <c r="F17" s="59"/>
      <c r="N17" s="58" t="s">
        <v>792</v>
      </c>
      <c r="O17" s="213" t="str">
        <f>P10</f>
        <v>Total direct taxes (+ corporate)</v>
      </c>
      <c r="P17" s="213" t="str">
        <f>P11</f>
        <v>Impuesto corp IRAGRO</v>
      </c>
      <c r="Q17" s="213" t="str">
        <f>P12</f>
        <v>Total ISC</v>
      </c>
    </row>
    <row r="18" spans="1:17" x14ac:dyDescent="0.3">
      <c r="A18" s="45">
        <v>1</v>
      </c>
      <c r="B18" s="46" t="s">
        <v>793</v>
      </c>
      <c r="C18" s="60" t="e">
        <f>(1/1000000)*INDEX(all!$A:$J, MATCH(CONCATENATE(C$16,"_",$A$4,"__",$A18),all!$A:$A,0),5)</f>
        <v>#N/A</v>
      </c>
      <c r="D18" s="60">
        <f>(1/1000000)*INDEX(all!$A:$J, MATCH(CONCATENATE(D$16,"_",$A$4,"__",$A18),all!$A:$A,0),5)</f>
        <v>7043.1495679714199</v>
      </c>
      <c r="E18" s="60">
        <f>(1/1000000)*INDEX(all!$A:$J, MATCH(CONCATENATE(E$16,"_",$A$4,"__",$A18),all!$A:$A,0),5)</f>
        <v>1623.692732804205</v>
      </c>
      <c r="M18" s="45">
        <v>1</v>
      </c>
      <c r="N18" s="61" t="s">
        <v>793</v>
      </c>
      <c r="O18" s="214">
        <f>(1/1000000)*INDEX(all_ref!$A:$J, MATCH(CONCATENATE(O$16,"_",$A$4,"__",$M18),all_ref!$A:$A,0),5)</f>
        <v>92.381779765327423</v>
      </c>
      <c r="P18" s="214">
        <f>(1/1000000)*INDEX(all_ref!$A:$J, MATCH(CONCATENATE(P$16,"_",$A$4,"__",$M18),all_ref!$A:$A,0),5)</f>
        <v>0</v>
      </c>
      <c r="Q18" s="214">
        <f>(1/1000000)*INDEX(all_ref!$A:$J, MATCH(CONCATENATE(Q$16,"_",$A$4,"__",$M18),all_ref!$A:$A,0),5)</f>
        <v>1623.692732804205</v>
      </c>
    </row>
    <row r="19" spans="1:17" x14ac:dyDescent="0.3">
      <c r="A19" s="45">
        <v>2</v>
      </c>
      <c r="B19" s="46">
        <v>2</v>
      </c>
      <c r="C19" s="60" t="e">
        <f>(1/1000000)*INDEX(all!$A:$J, MATCH(CONCATENATE(C$16,"_",$A$4,"__",$A19),all!$A:$A,0),5)</f>
        <v>#N/A</v>
      </c>
      <c r="D19" s="60">
        <f>(1/1000000)*INDEX(all!$A:$J, MATCH(CONCATENATE(D$16,"_",$A$4,"__",$A19),all!$A:$A,0),5)</f>
        <v>11106.120049554273</v>
      </c>
      <c r="E19" s="60">
        <f>(1/1000000)*INDEX(all!$A:$J, MATCH(CONCATENATE(E$16,"_",$A$4,"__",$A19),all!$A:$A,0),5)</f>
        <v>2644.4898953427005</v>
      </c>
      <c r="M19" s="45">
        <v>2</v>
      </c>
      <c r="N19" s="61">
        <v>2</v>
      </c>
      <c r="O19" s="214">
        <f>(1/1000000)*INDEX(all_ref!$A:$J, MATCH(CONCATENATE(O$16,"_",$A$4,"__",$M19),all_ref!$A:$A,0),5)</f>
        <v>16.770806187942505</v>
      </c>
      <c r="P19" s="214">
        <f>(1/1000000)*INDEX(all_ref!$A:$J, MATCH(CONCATENATE(P$16,"_",$A$4,"__",$M19),all_ref!$A:$A,0),5)</f>
        <v>0</v>
      </c>
      <c r="Q19" s="214">
        <f>(1/1000000)*INDEX(all_ref!$A:$J, MATCH(CONCATENATE(Q$16,"_",$A$4,"__",$M19),all_ref!$A:$A,0),5)</f>
        <v>2644.4898953427005</v>
      </c>
    </row>
    <row r="20" spans="1:17" x14ac:dyDescent="0.3">
      <c r="A20" s="45">
        <v>3</v>
      </c>
      <c r="B20" s="46">
        <v>3</v>
      </c>
      <c r="C20" s="60" t="e">
        <f>(1/1000000)*INDEX(all!$A:$J, MATCH(CONCATENATE(C$16,"_",$A$4,"__",$A20),all!$A:$A,0),5)</f>
        <v>#N/A</v>
      </c>
      <c r="D20" s="60">
        <f>(1/1000000)*INDEX(all!$A:$J, MATCH(CONCATENATE(D$16,"_",$A$4,"__",$A20),all!$A:$A,0),5)</f>
        <v>13982.970103466494</v>
      </c>
      <c r="E20" s="60">
        <f>(1/1000000)*INDEX(all!$A:$J, MATCH(CONCATENATE(E$16,"_",$A$4,"__",$A20),all!$A:$A,0),5)</f>
        <v>3522.4668568010106</v>
      </c>
      <c r="M20" s="45">
        <v>3</v>
      </c>
      <c r="N20" s="61">
        <v>3</v>
      </c>
      <c r="O20" s="214">
        <f>(1/1000000)*INDEX(all_ref!$A:$J, MATCH(CONCATENATE(O$16,"_",$A$4,"__",$M20),all_ref!$A:$A,0),5)</f>
        <v>72.463647227416985</v>
      </c>
      <c r="P20" s="214">
        <f>(1/1000000)*INDEX(all_ref!$A:$J, MATCH(CONCATENATE(P$16,"_",$A$4,"__",$M20),all_ref!$A:$A,0),5)</f>
        <v>0</v>
      </c>
      <c r="Q20" s="214">
        <f>(1/1000000)*INDEX(all_ref!$A:$J, MATCH(CONCATENATE(Q$16,"_",$A$4,"__",$M20),all_ref!$A:$A,0),5)</f>
        <v>3522.4668568010106</v>
      </c>
    </row>
    <row r="21" spans="1:17" x14ac:dyDescent="0.3">
      <c r="A21" s="45">
        <v>4</v>
      </c>
      <c r="B21" s="46">
        <v>4</v>
      </c>
      <c r="C21" s="60" t="e">
        <f>(1/1000000)*INDEX(all!$A:$J, MATCH(CONCATENATE(C$16,"_",$A$4,"__",$A21),all!$A:$A,0),5)</f>
        <v>#N/A</v>
      </c>
      <c r="D21" s="60">
        <f>(1/1000000)*INDEX(all!$A:$J, MATCH(CONCATENATE(D$16,"_",$A$4,"__",$A21),all!$A:$A,0),5)</f>
        <v>17239.504862482667</v>
      </c>
      <c r="E21" s="60">
        <f>(1/1000000)*INDEX(all!$A:$J, MATCH(CONCATENATE(E$16,"_",$A$4,"__",$A21),all!$A:$A,0),5)</f>
        <v>4348.0084639286042</v>
      </c>
      <c r="M21" s="45">
        <v>4</v>
      </c>
      <c r="N21" s="61">
        <v>4</v>
      </c>
      <c r="O21" s="214">
        <f>(1/1000000)*INDEX(all_ref!$A:$J, MATCH(CONCATENATE(O$16,"_",$A$4,"__",$M21),all_ref!$A:$A,0),5)</f>
        <v>188.90383993542662</v>
      </c>
      <c r="P21" s="214">
        <f>(1/1000000)*INDEX(all_ref!$A:$J, MATCH(CONCATENATE(P$16,"_",$A$4,"__",$M21),all_ref!$A:$A,0),5)</f>
        <v>0</v>
      </c>
      <c r="Q21" s="214">
        <f>(1/1000000)*INDEX(all_ref!$A:$J, MATCH(CONCATENATE(Q$16,"_",$A$4,"__",$M21),all_ref!$A:$A,0),5)</f>
        <v>4348.0084639286042</v>
      </c>
    </row>
    <row r="22" spans="1:17" x14ac:dyDescent="0.3">
      <c r="A22" s="45">
        <v>5</v>
      </c>
      <c r="B22" s="46">
        <v>5</v>
      </c>
      <c r="C22" s="60" t="e">
        <f>(1/1000000)*INDEX(all!$A:$J, MATCH(CONCATENATE(C$16,"_",$A$4,"__",$A22),all!$A:$A,0),5)</f>
        <v>#N/A</v>
      </c>
      <c r="D22" s="60">
        <f>(1/1000000)*INDEX(all!$A:$J, MATCH(CONCATENATE(D$16,"_",$A$4,"__",$A22),all!$A:$A,0),5)</f>
        <v>22207.224561940428</v>
      </c>
      <c r="E22" s="60">
        <f>(1/1000000)*INDEX(all!$A:$J, MATCH(CONCATENATE(E$16,"_",$A$4,"__",$A22),all!$A:$A,0),5)</f>
        <v>5558.9396673810497</v>
      </c>
      <c r="M22" s="45">
        <v>5</v>
      </c>
      <c r="N22" s="61">
        <v>5</v>
      </c>
      <c r="O22" s="214">
        <f>(1/1000000)*INDEX(all_ref!$A:$J, MATCH(CONCATENATE(O$16,"_",$A$4,"__",$M22),all_ref!$A:$A,0),5)</f>
        <v>284.35808230004881</v>
      </c>
      <c r="P22" s="214">
        <f>(1/1000000)*INDEX(all_ref!$A:$J, MATCH(CONCATENATE(P$16,"_",$A$4,"__",$M22),all_ref!$A:$A,0),5)</f>
        <v>0</v>
      </c>
      <c r="Q22" s="214">
        <f>(1/1000000)*INDEX(all_ref!$A:$J, MATCH(CONCATENATE(Q$16,"_",$A$4,"__",$M22),all_ref!$A:$A,0),5)</f>
        <v>5558.9396673810497</v>
      </c>
    </row>
    <row r="23" spans="1:17" x14ac:dyDescent="0.3">
      <c r="A23" s="45">
        <v>6</v>
      </c>
      <c r="B23" s="46">
        <v>6</v>
      </c>
      <c r="C23" s="60" t="e">
        <f>(1/1000000)*INDEX(all!$A:$J, MATCH(CONCATENATE(C$16,"_",$A$4,"__",$A23),all!$A:$A,0),5)</f>
        <v>#N/A</v>
      </c>
      <c r="D23" s="60">
        <f>(1/1000000)*INDEX(all!$A:$J, MATCH(CONCATENATE(D$16,"_",$A$4,"__",$A23),all!$A:$A,0),5)</f>
        <v>25256.556152683592</v>
      </c>
      <c r="E23" s="60">
        <f>(1/1000000)*INDEX(all!$A:$J, MATCH(CONCATENATE(E$16,"_",$A$4,"__",$A23),all!$A:$A,0),5)</f>
        <v>6924.457504250392</v>
      </c>
      <c r="M23" s="45">
        <v>6</v>
      </c>
      <c r="N23" s="61">
        <v>6</v>
      </c>
      <c r="O23" s="214">
        <f>(1/1000000)*INDEX(all_ref!$A:$J, MATCH(CONCATENATE(O$16,"_",$A$4,"__",$M23),all_ref!$A:$A,0),5)</f>
        <v>680.66272455047601</v>
      </c>
      <c r="P23" s="214">
        <f>(1/1000000)*INDEX(all_ref!$A:$J, MATCH(CONCATENATE(P$16,"_",$A$4,"__",$M23),all_ref!$A:$A,0),5)</f>
        <v>0</v>
      </c>
      <c r="Q23" s="214">
        <f>(1/1000000)*INDEX(all_ref!$A:$J, MATCH(CONCATENATE(Q$16,"_",$A$4,"__",$M23),all_ref!$A:$A,0),5)</f>
        <v>6924.457504250392</v>
      </c>
    </row>
    <row r="24" spans="1:17" x14ac:dyDescent="0.3">
      <c r="A24" s="45">
        <v>7</v>
      </c>
      <c r="B24" s="46">
        <v>7</v>
      </c>
      <c r="C24" s="60" t="e">
        <f>(1/1000000)*INDEX(all!$A:$J, MATCH(CONCATENATE(C$16,"_",$A$4,"__",$A24),all!$A:$A,0),5)</f>
        <v>#N/A</v>
      </c>
      <c r="D24" s="60">
        <f>(1/1000000)*INDEX(all!$A:$J, MATCH(CONCATENATE(D$16,"_",$A$4,"__",$A24),all!$A:$A,0),5)</f>
        <v>30906.93017724072</v>
      </c>
      <c r="E24" s="60">
        <f>(1/1000000)*INDEX(all!$A:$J, MATCH(CONCATENATE(E$16,"_",$A$4,"__",$A24),all!$A:$A,0),5)</f>
        <v>8609.3169143556788</v>
      </c>
      <c r="G24" s="188"/>
      <c r="M24" s="45">
        <v>7</v>
      </c>
      <c r="N24" s="61">
        <v>7</v>
      </c>
      <c r="O24" s="214">
        <f>(1/1000000)*INDEX(all_ref!$A:$J, MATCH(CONCATENATE(O$16,"_",$A$4,"__",$M24),all_ref!$A:$A,0),5)</f>
        <v>790.22365948721313</v>
      </c>
      <c r="P24" s="214">
        <f>(1/1000000)*INDEX(all_ref!$A:$J, MATCH(CONCATENATE(P$16,"_",$A$4,"__",$M24),all_ref!$A:$A,0),5)</f>
        <v>72.41562403124999</v>
      </c>
      <c r="Q24" s="214">
        <f>(1/1000000)*INDEX(all_ref!$A:$J, MATCH(CONCATENATE(Q$16,"_",$A$4,"__",$M24),all_ref!$A:$A,0),5)</f>
        <v>8609.3169143556788</v>
      </c>
    </row>
    <row r="25" spans="1:17" x14ac:dyDescent="0.3">
      <c r="A25" s="45">
        <v>8</v>
      </c>
      <c r="B25" s="46">
        <v>8</v>
      </c>
      <c r="C25" s="60" t="e">
        <f>(1/1000000)*INDEX(all!$A:$J, MATCH(CONCATENATE(C$16,"_",$A$4,"__",$A25),all!$A:$A,0),5)</f>
        <v>#N/A</v>
      </c>
      <c r="D25" s="60">
        <f>(1/1000000)*INDEX(all!$A:$J, MATCH(CONCATENATE(D$16,"_",$A$4,"__",$A25),all!$A:$A,0),5)</f>
        <v>38569.083711599116</v>
      </c>
      <c r="E25" s="60">
        <f>(1/1000000)*INDEX(all!$A:$J, MATCH(CONCATENATE(E$16,"_",$A$4,"__",$A25),all!$A:$A,0),5)</f>
        <v>10761.829088700564</v>
      </c>
      <c r="G25" s="188"/>
      <c r="M25" s="45">
        <v>8</v>
      </c>
      <c r="N25" s="61">
        <v>8</v>
      </c>
      <c r="O25" s="214">
        <f>(1/1000000)*INDEX(all_ref!$A:$J, MATCH(CONCATENATE(O$16,"_",$A$4,"__",$M25),all_ref!$A:$A,0),5)</f>
        <v>2341.9286522584289</v>
      </c>
      <c r="P25" s="214">
        <f>(1/1000000)*INDEX(all_ref!$A:$J, MATCH(CONCATENATE(P$16,"_",$A$4,"__",$M25),all_ref!$A:$A,0),5)</f>
        <v>336.97701135937501</v>
      </c>
      <c r="Q25" s="214">
        <f>(1/1000000)*INDEX(all_ref!$A:$J, MATCH(CONCATENATE(Q$16,"_",$A$4,"__",$M25),all_ref!$A:$A,0),5)</f>
        <v>10761.829088700564</v>
      </c>
    </row>
    <row r="26" spans="1:17" x14ac:dyDescent="0.3">
      <c r="A26" s="45">
        <v>9</v>
      </c>
      <c r="B26" s="46">
        <v>9</v>
      </c>
      <c r="C26" s="60" t="e">
        <f>(1/1000000)*INDEX(all!$A:$J, MATCH(CONCATENATE(C$16,"_",$A$4,"__",$A26),all!$A:$A,0),5)</f>
        <v>#N/A</v>
      </c>
      <c r="D26" s="60">
        <f>(1/1000000)*INDEX(all!$A:$J, MATCH(CONCATENATE(D$16,"_",$A$4,"__",$A26),all!$A:$A,0),5)</f>
        <v>52440.306392675287</v>
      </c>
      <c r="E26" s="60">
        <f>(1/1000000)*INDEX(all!$A:$J, MATCH(CONCATENATE(E$16,"_",$A$4,"__",$A26),all!$A:$A,0),5)</f>
        <v>16378.390745534656</v>
      </c>
      <c r="F26" s="188"/>
      <c r="M26" s="45">
        <v>9</v>
      </c>
      <c r="N26" s="61">
        <v>9</v>
      </c>
      <c r="O26" s="214">
        <f>(1/1000000)*INDEX(all_ref!$A:$J, MATCH(CONCATENATE(O$16,"_",$A$4,"__",$M26),all_ref!$A:$A,0),5)</f>
        <v>7905.7645332558586</v>
      </c>
      <c r="P26" s="214">
        <f>(1/1000000)*INDEX(all_ref!$A:$J, MATCH(CONCATENATE(P$16,"_",$A$4,"__",$M26),all_ref!$A:$A,0),5)</f>
        <v>522.23835464843751</v>
      </c>
      <c r="Q26" s="214">
        <f>(1/1000000)*INDEX(all_ref!$A:$J, MATCH(CONCATENATE(Q$16,"_",$A$4,"__",$M26),all_ref!$A:$A,0),5)</f>
        <v>16378.390745534656</v>
      </c>
    </row>
    <row r="27" spans="1:17" x14ac:dyDescent="0.3">
      <c r="A27" s="45">
        <v>10</v>
      </c>
      <c r="B27" s="46" t="s">
        <v>794</v>
      </c>
      <c r="C27" s="60" t="e">
        <f>(1/1000000)*INDEX(all!$A:$J, MATCH(CONCATENATE(C$16,"_",$A$4,"__",$A27),all!$A:$A,0),5)</f>
        <v>#N/A</v>
      </c>
      <c r="D27" s="60">
        <f>(1/1000000)*INDEX(all!$A:$J, MATCH(CONCATENATE(D$16,"_",$A$4,"__",$A27),all!$A:$A,0),5)</f>
        <v>88971.631009148434</v>
      </c>
      <c r="E27" s="60">
        <f>(1/1000000)*INDEX(all!$A:$J, MATCH(CONCATENATE(E$16,"_",$A$4,"__",$A27),all!$A:$A,0),5)</f>
        <v>31802.232378426877</v>
      </c>
      <c r="F27" s="188"/>
      <c r="G27" s="188"/>
      <c r="M27" s="45">
        <v>10</v>
      </c>
      <c r="N27" s="61" t="s">
        <v>794</v>
      </c>
      <c r="O27" s="214">
        <f>(1/1000000)*INDEX(all_ref!$A:$J, MATCH(CONCATENATE(O$16,"_",$A$4,"__",$M27),all_ref!$A:$A,0),5)</f>
        <v>53950.615106819074</v>
      </c>
      <c r="P27" s="214">
        <f>(1/1000000)*INDEX(all_ref!$A:$J, MATCH(CONCATENATE(P$16,"_",$A$4,"__",$M27),all_ref!$A:$A,0),5)</f>
        <v>18323.525656507813</v>
      </c>
      <c r="Q27" s="214">
        <f>(1/1000000)*INDEX(all_ref!$A:$J, MATCH(CONCATENATE(Q$16,"_",$A$4,"__",$M27),all_ref!$A:$A,0),5)</f>
        <v>31802.232378426877</v>
      </c>
    </row>
    <row r="28" spans="1:17" x14ac:dyDescent="0.3">
      <c r="B28" s="47" t="s">
        <v>1632</v>
      </c>
      <c r="C28" s="62" t="e">
        <f>SUM(C18:C27)</f>
        <v>#N/A</v>
      </c>
      <c r="D28" s="62">
        <f>SUM(D18:D27)</f>
        <v>307723.47658876248</v>
      </c>
      <c r="E28" s="63">
        <f>SUM(E18:E27)</f>
        <v>92173.824247525743</v>
      </c>
      <c r="F28" s="188"/>
      <c r="G28" s="188"/>
      <c r="N28" s="64" t="s">
        <v>1632</v>
      </c>
      <c r="O28" s="215">
        <f>SUM(O18:O27)</f>
        <v>66324.072831787213</v>
      </c>
      <c r="P28" s="215">
        <f>SUM(P18:P27)</f>
        <v>19255.156646546875</v>
      </c>
      <c r="Q28" s="216">
        <f>SUM(Q18:Q27)</f>
        <v>92173.824247525743</v>
      </c>
    </row>
    <row r="30" spans="1:17" x14ac:dyDescent="0.3">
      <c r="B30" s="45" t="s">
        <v>1705</v>
      </c>
      <c r="D30" s="88">
        <f>12*D28</f>
        <v>3692681.7190651498</v>
      </c>
      <c r="E30" s="89">
        <f>12*E28</f>
        <v>1106085.8909703088</v>
      </c>
    </row>
  </sheetData>
  <mergeCells count="9">
    <mergeCell ref="D12:I12"/>
    <mergeCell ref="P10:U10"/>
    <mergeCell ref="P11:U11"/>
    <mergeCell ref="P12:U12"/>
    <mergeCell ref="B2:U2"/>
    <mergeCell ref="B4:I4"/>
    <mergeCell ref="N4:U4"/>
    <mergeCell ref="D10:I10"/>
    <mergeCell ref="D11:I11"/>
  </mergeCells>
  <phoneticPr fontId="0" type="noConversion"/>
  <dataValidations count="2">
    <dataValidation type="list" allowBlank="1" showInputMessage="1" showErrorMessage="1" sqref="D12:I12 D11:I11 D10:I10" xr:uid="{00000000-0002-0000-1000-000000000000}">
      <formula1>coberturas</formula1>
    </dataValidation>
    <dataValidation type="list" allowBlank="1" showInputMessage="1" showErrorMessage="1" sqref="P10:U10 P11:U11 P12:U12" xr:uid="{00000000-0002-0000-1000-000001000000}">
      <formula1>coberturas2</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B1:AC191"/>
  <sheetViews>
    <sheetView topLeftCell="C1" zoomScale="84" zoomScaleNormal="84" workbookViewId="0">
      <selection activeCell="P9" sqref="P9:S9"/>
    </sheetView>
  </sheetViews>
  <sheetFormatPr defaultColWidth="9.109375" defaultRowHeight="14.4" x14ac:dyDescent="0.3"/>
  <cols>
    <col min="1" max="1" width="9.109375" style="217"/>
    <col min="2" max="2" width="7.6640625" style="217" customWidth="1"/>
    <col min="3" max="3" width="23" style="217" customWidth="1"/>
    <col min="4" max="4" width="25.6640625" style="217" customWidth="1"/>
    <col min="5" max="5" width="22.5546875" style="217" customWidth="1"/>
    <col min="6" max="6" width="12.33203125" style="217" customWidth="1"/>
    <col min="7" max="7" width="8.5546875" style="217" customWidth="1"/>
    <col min="8" max="8" width="5.5546875" style="217" customWidth="1"/>
    <col min="9" max="9" width="6.109375" style="217" customWidth="1"/>
    <col min="10" max="10" width="6.44140625" style="217" customWidth="1"/>
    <col min="11" max="12" width="9.109375" style="217"/>
    <col min="13" max="13" width="13.88671875" style="217" customWidth="1"/>
    <col min="14" max="15" width="15.33203125" style="217" customWidth="1"/>
    <col min="16" max="16" width="22" style="217" customWidth="1"/>
    <col min="17" max="17" width="19.6640625" style="217" customWidth="1"/>
    <col min="18" max="16384" width="9.109375" style="217"/>
  </cols>
  <sheetData>
    <row r="1" spans="2:21" ht="15" thickBot="1" x14ac:dyDescent="0.35"/>
    <row r="2" spans="2:21" ht="54" customHeight="1" thickBot="1" x14ac:dyDescent="0.4">
      <c r="B2" s="351" t="s">
        <v>4862</v>
      </c>
      <c r="C2" s="352"/>
      <c r="D2" s="352"/>
      <c r="E2" s="352"/>
      <c r="F2" s="352"/>
      <c r="G2" s="352"/>
      <c r="H2" s="352"/>
      <c r="I2" s="352"/>
      <c r="J2" s="352"/>
      <c r="K2" s="352"/>
      <c r="L2" s="352"/>
      <c r="M2" s="352"/>
      <c r="N2" s="352"/>
      <c r="O2" s="352"/>
      <c r="P2" s="352"/>
      <c r="Q2" s="352"/>
      <c r="R2" s="352"/>
      <c r="S2" s="353"/>
    </row>
    <row r="4" spans="2:21" s="56" customFormat="1" ht="18" x14ac:dyDescent="0.35">
      <c r="B4" s="331" t="s">
        <v>1617</v>
      </c>
      <c r="C4" s="331"/>
      <c r="D4" s="331"/>
      <c r="E4" s="331"/>
      <c r="F4" s="331"/>
      <c r="L4" s="331" t="s">
        <v>1637</v>
      </c>
      <c r="M4" s="356"/>
      <c r="N4" s="356"/>
      <c r="O4" s="356"/>
      <c r="P4" s="356"/>
      <c r="Q4" s="356"/>
      <c r="R4" s="356"/>
      <c r="S4" s="356"/>
    </row>
    <row r="5" spans="2:21" s="56" customFormat="1" ht="15" thickBot="1" x14ac:dyDescent="0.35">
      <c r="M5" s="192"/>
      <c r="N5" s="192"/>
      <c r="O5" s="192"/>
      <c r="P5" s="192"/>
      <c r="Q5" s="192"/>
      <c r="R5" s="192"/>
      <c r="S5" s="192"/>
      <c r="T5" s="192"/>
      <c r="U5" s="192"/>
    </row>
    <row r="6" spans="2:21" s="56" customFormat="1" ht="15.6" x14ac:dyDescent="0.3">
      <c r="C6" s="193" t="s">
        <v>1634</v>
      </c>
      <c r="D6" s="194"/>
      <c r="E6" s="194"/>
      <c r="F6" s="32"/>
      <c r="G6" s="192"/>
      <c r="H6" s="192"/>
      <c r="M6" s="193" t="s">
        <v>1634</v>
      </c>
      <c r="N6" s="195"/>
      <c r="O6" s="195"/>
      <c r="P6" s="195"/>
      <c r="Q6" s="195"/>
      <c r="R6" s="196"/>
      <c r="S6" s="197"/>
      <c r="T6" s="192"/>
      <c r="U6" s="192"/>
    </row>
    <row r="7" spans="2:21" s="56" customFormat="1" ht="21" x14ac:dyDescent="0.4">
      <c r="C7" s="25" t="s">
        <v>4855</v>
      </c>
      <c r="D7" s="354" t="s">
        <v>9004</v>
      </c>
      <c r="E7" s="354"/>
      <c r="F7" s="355"/>
      <c r="G7" s="192"/>
      <c r="H7" s="192"/>
      <c r="M7" s="25" t="s">
        <v>4855</v>
      </c>
      <c r="N7" s="274"/>
      <c r="O7" s="274"/>
      <c r="P7" s="354" t="s">
        <v>9005</v>
      </c>
      <c r="Q7" s="354"/>
      <c r="R7" s="354"/>
      <c r="S7" s="355"/>
      <c r="T7" s="192"/>
      <c r="U7" s="192"/>
    </row>
    <row r="8" spans="2:21" s="56" customFormat="1" ht="21" x14ac:dyDescent="0.4">
      <c r="C8" s="25" t="s">
        <v>4856</v>
      </c>
      <c r="D8" s="354" t="s">
        <v>9005</v>
      </c>
      <c r="E8" s="354"/>
      <c r="F8" s="355"/>
      <c r="G8" s="192"/>
      <c r="H8" s="192"/>
      <c r="M8" s="25" t="s">
        <v>4856</v>
      </c>
      <c r="N8" s="274"/>
      <c r="O8" s="274"/>
      <c r="P8" s="354" t="s">
        <v>1604</v>
      </c>
      <c r="Q8" s="354"/>
      <c r="R8" s="354"/>
      <c r="S8" s="355"/>
      <c r="T8" s="192"/>
      <c r="U8" s="192"/>
    </row>
    <row r="9" spans="2:21" s="56" customFormat="1" ht="21" x14ac:dyDescent="0.4">
      <c r="C9" s="25" t="s">
        <v>4857</v>
      </c>
      <c r="D9" s="354" t="s">
        <v>9004</v>
      </c>
      <c r="E9" s="354"/>
      <c r="F9" s="355"/>
      <c r="G9" s="192"/>
      <c r="H9" s="192"/>
      <c r="M9" s="25" t="s">
        <v>4857</v>
      </c>
      <c r="N9" s="274"/>
      <c r="O9" s="274"/>
      <c r="P9" s="354" t="s">
        <v>9004</v>
      </c>
      <c r="Q9" s="354"/>
      <c r="R9" s="354"/>
      <c r="S9" s="355"/>
      <c r="T9" s="192"/>
      <c r="U9" s="192"/>
    </row>
    <row r="10" spans="2:21" s="56" customFormat="1" ht="15" thickBot="1" x14ac:dyDescent="0.35">
      <c r="C10" s="198"/>
      <c r="D10" s="199"/>
      <c r="E10" s="199"/>
      <c r="F10" s="200"/>
      <c r="G10" s="192"/>
      <c r="H10" s="192"/>
      <c r="M10" s="198"/>
      <c r="N10" s="199"/>
      <c r="O10" s="199"/>
      <c r="P10" s="199"/>
      <c r="Q10" s="199"/>
      <c r="R10" s="199"/>
      <c r="S10" s="200"/>
      <c r="T10" s="192"/>
      <c r="U10" s="192"/>
    </row>
    <row r="11" spans="2:21" s="56" customFormat="1" x14ac:dyDescent="0.3">
      <c r="C11" s="192"/>
      <c r="D11" s="192"/>
      <c r="E11" s="192"/>
      <c r="F11" s="192"/>
      <c r="G11" s="192"/>
      <c r="H11" s="192"/>
      <c r="M11" s="192"/>
      <c r="N11" s="192"/>
      <c r="O11" s="192"/>
      <c r="P11" s="192"/>
      <c r="Q11" s="192"/>
      <c r="R11" s="192"/>
      <c r="S11" s="192"/>
      <c r="T11" s="192"/>
      <c r="U11" s="192"/>
    </row>
    <row r="12" spans="2:21" s="56" customFormat="1" x14ac:dyDescent="0.3">
      <c r="B12" s="208" t="s">
        <v>1635</v>
      </c>
      <c r="C12" s="209" t="str">
        <f>D7</f>
        <v>IVA</v>
      </c>
      <c r="D12" s="209" t="str">
        <f>D8</f>
        <v>ISC</v>
      </c>
      <c r="E12" s="209" t="str">
        <f>D9</f>
        <v>IVA</v>
      </c>
      <c r="N12" s="208" t="s">
        <v>792</v>
      </c>
      <c r="O12" s="208" t="str">
        <f>P7</f>
        <v>ISC</v>
      </c>
      <c r="P12" s="208" t="str">
        <f>P8</f>
        <v>Alquiler</v>
      </c>
      <c r="Q12" s="208" t="str">
        <f>P9</f>
        <v>IVA</v>
      </c>
    </row>
    <row r="13" spans="2:21" s="56" customFormat="1" x14ac:dyDescent="0.3">
      <c r="B13" s="201">
        <v>1</v>
      </c>
      <c r="C13" s="202">
        <f>INDEX($B$77:$O$88,MATCH($B13,$B$77:$B$88,0),MATCH(C$12,$B$78:$O$78,0))</f>
        <v>678130</v>
      </c>
      <c r="D13" s="202">
        <f>INDEX($B$77:$O$88,MATCH($B13,$B$77:$B$88,0),MATCH(D$12,$B$78:$O$78,0))</f>
        <v>551094</v>
      </c>
      <c r="E13" s="202">
        <f>INDEX($B$77:$O$88,MATCH($B13,$B$77:$B$88,0),MATCH(E$12,$B$78:$O$78,0))</f>
        <v>678130</v>
      </c>
      <c r="N13" s="201">
        <v>1</v>
      </c>
      <c r="O13" s="202">
        <f>INDEX($P$77:$AC$88,MATCH($N13,$P$77:$P$88,0),MATCH(O$12,$P$78:$AC$78,0))</f>
        <v>551094</v>
      </c>
      <c r="P13" s="202" t="e">
        <f>INDEX($P$77:$AC$88,MATCH($N13,$P$77:$P$88,0),MATCH(P$12,$P$78:$AC$78,0))</f>
        <v>#N/A</v>
      </c>
      <c r="Q13" s="202">
        <f>INDEX($P$77:$AC$88,MATCH($N13,$P$77:$P$88,0),MATCH(Q$12,$P$78:$AC$78,0))</f>
        <v>678130</v>
      </c>
    </row>
    <row r="14" spans="2:21" s="56" customFormat="1" x14ac:dyDescent="0.3">
      <c r="B14" s="201">
        <v>2</v>
      </c>
      <c r="C14" s="202">
        <f t="shared" ref="C14:C22" si="0">INDEX($B$77:$O$88,MATCH($B14,$B$77:$B$88,0),MATCH(C$12,$B$78:$O$78,0))</f>
        <v>678217</v>
      </c>
      <c r="D14" s="202">
        <f t="shared" ref="D14:D22" si="1">INDEX($B$77:$O$88,MATCH($B14,$B$77:$B$88,0),MATCH(D$12,$B$78:$O$78,0))</f>
        <v>611310</v>
      </c>
      <c r="E14" s="202">
        <f t="shared" ref="E14:E22" si="2">INDEX($B$77:$O$88,MATCH($B14,$B$77:$B$88,0),MATCH(E$12,$B$78:$O$78,0))</f>
        <v>678217</v>
      </c>
      <c r="N14" s="201">
        <v>2</v>
      </c>
      <c r="O14" s="202">
        <f t="shared" ref="O14:O22" si="3">INDEX($P$77:$AC$88,MATCH($N14,$P$77:$P$88,0),MATCH(O$12,$P$78:$AC$78,0))</f>
        <v>611310</v>
      </c>
      <c r="P14" s="202" t="e">
        <f t="shared" ref="P14:P22" si="4">INDEX($P$77:$AC$88,MATCH($N14,$P$77:$P$88,0),MATCH(P$12,$P$78:$AC$78,0))</f>
        <v>#N/A</v>
      </c>
      <c r="Q14" s="202">
        <f t="shared" ref="Q14:Q22" si="5">INDEX($P$77:$AC$88,MATCH($N14,$P$77:$P$88,0),MATCH(Q$12,$P$78:$AC$78,0))</f>
        <v>678217</v>
      </c>
    </row>
    <row r="15" spans="2:21" s="56" customFormat="1" x14ac:dyDescent="0.3">
      <c r="B15" s="201">
        <v>3</v>
      </c>
      <c r="C15" s="202">
        <f t="shared" si="0"/>
        <v>678359</v>
      </c>
      <c r="D15" s="202">
        <f t="shared" si="1"/>
        <v>634213</v>
      </c>
      <c r="E15" s="202">
        <f t="shared" si="2"/>
        <v>678359</v>
      </c>
      <c r="N15" s="201">
        <v>3</v>
      </c>
      <c r="O15" s="202">
        <f t="shared" si="3"/>
        <v>634213</v>
      </c>
      <c r="P15" s="202" t="e">
        <f t="shared" si="4"/>
        <v>#N/A</v>
      </c>
      <c r="Q15" s="202">
        <f t="shared" si="5"/>
        <v>678359</v>
      </c>
    </row>
    <row r="16" spans="2:21" s="56" customFormat="1" x14ac:dyDescent="0.3">
      <c r="B16" s="201">
        <v>4</v>
      </c>
      <c r="C16" s="202">
        <f t="shared" si="0"/>
        <v>677886</v>
      </c>
      <c r="D16" s="202">
        <f t="shared" si="1"/>
        <v>634442</v>
      </c>
      <c r="E16" s="202">
        <f t="shared" si="2"/>
        <v>677886</v>
      </c>
      <c r="N16" s="201">
        <v>4</v>
      </c>
      <c r="O16" s="202">
        <f t="shared" si="3"/>
        <v>634442</v>
      </c>
      <c r="P16" s="202" t="e">
        <f t="shared" si="4"/>
        <v>#N/A</v>
      </c>
      <c r="Q16" s="202">
        <f t="shared" si="5"/>
        <v>677886</v>
      </c>
    </row>
    <row r="17" spans="2:17" s="56" customFormat="1" x14ac:dyDescent="0.3">
      <c r="B17" s="201">
        <v>5</v>
      </c>
      <c r="C17" s="202">
        <f t="shared" si="0"/>
        <v>678581</v>
      </c>
      <c r="D17" s="202">
        <f t="shared" si="1"/>
        <v>651983</v>
      </c>
      <c r="E17" s="202">
        <f t="shared" si="2"/>
        <v>678581</v>
      </c>
      <c r="N17" s="201">
        <v>5</v>
      </c>
      <c r="O17" s="202">
        <f t="shared" si="3"/>
        <v>651983</v>
      </c>
      <c r="P17" s="202" t="e">
        <f t="shared" si="4"/>
        <v>#N/A</v>
      </c>
      <c r="Q17" s="202">
        <f t="shared" si="5"/>
        <v>678581</v>
      </c>
    </row>
    <row r="18" spans="2:17" s="56" customFormat="1" x14ac:dyDescent="0.3">
      <c r="B18" s="201">
        <v>6</v>
      </c>
      <c r="C18" s="202">
        <f t="shared" si="0"/>
        <v>677293</v>
      </c>
      <c r="D18" s="202">
        <f t="shared" si="1"/>
        <v>646867</v>
      </c>
      <c r="E18" s="202">
        <f t="shared" si="2"/>
        <v>677293</v>
      </c>
      <c r="F18" s="203"/>
      <c r="G18" s="203"/>
      <c r="N18" s="201">
        <v>6</v>
      </c>
      <c r="O18" s="202">
        <f t="shared" si="3"/>
        <v>646867</v>
      </c>
      <c r="P18" s="202" t="e">
        <f t="shared" si="4"/>
        <v>#N/A</v>
      </c>
      <c r="Q18" s="202">
        <f t="shared" si="5"/>
        <v>677293</v>
      </c>
    </row>
    <row r="19" spans="2:17" s="56" customFormat="1" x14ac:dyDescent="0.3">
      <c r="B19" s="201">
        <v>7</v>
      </c>
      <c r="C19" s="202">
        <f t="shared" si="0"/>
        <v>676891</v>
      </c>
      <c r="D19" s="202">
        <f t="shared" si="1"/>
        <v>662213</v>
      </c>
      <c r="E19" s="202">
        <f t="shared" si="2"/>
        <v>676891</v>
      </c>
      <c r="G19" s="203"/>
      <c r="N19" s="201">
        <v>7</v>
      </c>
      <c r="O19" s="202">
        <f t="shared" si="3"/>
        <v>662213</v>
      </c>
      <c r="P19" s="202" t="e">
        <f t="shared" si="4"/>
        <v>#N/A</v>
      </c>
      <c r="Q19" s="202">
        <f t="shared" si="5"/>
        <v>676891</v>
      </c>
    </row>
    <row r="20" spans="2:17" s="56" customFormat="1" x14ac:dyDescent="0.3">
      <c r="B20" s="201">
        <v>8</v>
      </c>
      <c r="C20" s="202">
        <f t="shared" si="0"/>
        <v>676194</v>
      </c>
      <c r="D20" s="202">
        <f t="shared" si="1"/>
        <v>660989</v>
      </c>
      <c r="E20" s="202">
        <f t="shared" si="2"/>
        <v>676194</v>
      </c>
      <c r="N20" s="201">
        <v>8</v>
      </c>
      <c r="O20" s="202">
        <f t="shared" si="3"/>
        <v>660989</v>
      </c>
      <c r="P20" s="202" t="e">
        <f t="shared" si="4"/>
        <v>#N/A</v>
      </c>
      <c r="Q20" s="202">
        <f t="shared" si="5"/>
        <v>676194</v>
      </c>
    </row>
    <row r="21" spans="2:17" s="56" customFormat="1" x14ac:dyDescent="0.3">
      <c r="B21" s="201">
        <v>9</v>
      </c>
      <c r="C21" s="202">
        <f t="shared" si="0"/>
        <v>677153</v>
      </c>
      <c r="D21" s="202">
        <f t="shared" si="1"/>
        <v>670803</v>
      </c>
      <c r="E21" s="202">
        <f t="shared" si="2"/>
        <v>677153</v>
      </c>
      <c r="F21" s="203"/>
      <c r="N21" s="201">
        <v>9</v>
      </c>
      <c r="O21" s="202">
        <f t="shared" si="3"/>
        <v>670803</v>
      </c>
      <c r="P21" s="202" t="e">
        <f t="shared" si="4"/>
        <v>#N/A</v>
      </c>
      <c r="Q21" s="202">
        <f t="shared" si="5"/>
        <v>677153</v>
      </c>
    </row>
    <row r="22" spans="2:17" s="56" customFormat="1" x14ac:dyDescent="0.3">
      <c r="B22" s="201">
        <v>10</v>
      </c>
      <c r="C22" s="202">
        <f t="shared" si="0"/>
        <v>655704</v>
      </c>
      <c r="D22" s="202">
        <f t="shared" si="1"/>
        <v>653392</v>
      </c>
      <c r="E22" s="202">
        <f t="shared" si="2"/>
        <v>655704</v>
      </c>
      <c r="F22" s="203"/>
      <c r="N22" s="201">
        <v>10</v>
      </c>
      <c r="O22" s="202">
        <f t="shared" si="3"/>
        <v>653392</v>
      </c>
      <c r="P22" s="202" t="e">
        <f t="shared" si="4"/>
        <v>#N/A</v>
      </c>
      <c r="Q22" s="202">
        <f t="shared" si="5"/>
        <v>655704</v>
      </c>
    </row>
    <row r="23" spans="2:17" s="56" customFormat="1" x14ac:dyDescent="0.3">
      <c r="B23" s="204" t="s">
        <v>1632</v>
      </c>
      <c r="C23" s="205">
        <f>SUM(C13:C22)</f>
        <v>6754408</v>
      </c>
      <c r="D23" s="205">
        <f>SUM(D13:D22)</f>
        <v>6377306</v>
      </c>
      <c r="E23" s="205">
        <f>SUM(E13:E22)</f>
        <v>6754408</v>
      </c>
      <c r="F23" s="203"/>
      <c r="G23" s="203"/>
      <c r="N23" s="206" t="s">
        <v>1636</v>
      </c>
      <c r="O23" s="205">
        <f>SUM(O13:O22)</f>
        <v>6377306</v>
      </c>
      <c r="P23" s="207" t="e">
        <f>SUM(P13:P22)</f>
        <v>#N/A</v>
      </c>
      <c r="Q23" s="207">
        <f>SUM(Q13:Q22)</f>
        <v>6754408</v>
      </c>
    </row>
    <row r="24" spans="2:17" s="56" customFormat="1" x14ac:dyDescent="0.3"/>
    <row r="25" spans="2:17" s="56" customFormat="1" x14ac:dyDescent="0.3"/>
    <row r="26" spans="2:17" s="56" customFormat="1" x14ac:dyDescent="0.3"/>
    <row r="27" spans="2:17" s="56" customFormat="1" x14ac:dyDescent="0.3"/>
    <row r="28" spans="2:17" s="56" customFormat="1" x14ac:dyDescent="0.3"/>
    <row r="29" spans="2:17" s="56" customFormat="1" x14ac:dyDescent="0.3"/>
    <row r="30" spans="2:17" s="56" customFormat="1" x14ac:dyDescent="0.3"/>
    <row r="31" spans="2:17" s="56" customFormat="1" x14ac:dyDescent="0.3"/>
    <row r="32" spans="2:17" s="56" customFormat="1" x14ac:dyDescent="0.3"/>
    <row r="33" s="56" customFormat="1" x14ac:dyDescent="0.3"/>
    <row r="34" s="56" customFormat="1" x14ac:dyDescent="0.3"/>
    <row r="35" s="56" customFormat="1" x14ac:dyDescent="0.3"/>
    <row r="36" s="56" customFormat="1" x14ac:dyDescent="0.3"/>
    <row r="37" s="56" customFormat="1" x14ac:dyDescent="0.3"/>
    <row r="38" s="56" customFormat="1" x14ac:dyDescent="0.3"/>
    <row r="39" s="56" customFormat="1" x14ac:dyDescent="0.3"/>
    <row r="40" s="56" customFormat="1" x14ac:dyDescent="0.3"/>
    <row r="41" s="56" customFormat="1" x14ac:dyDescent="0.3"/>
    <row r="42" s="56" customFormat="1" x14ac:dyDescent="0.3"/>
    <row r="43" s="56" customFormat="1" x14ac:dyDescent="0.3"/>
    <row r="44" s="56" customFormat="1" x14ac:dyDescent="0.3"/>
    <row r="45" s="56" customFormat="1" x14ac:dyDescent="0.3"/>
    <row r="46" s="56" customFormat="1" x14ac:dyDescent="0.3"/>
    <row r="47" s="56" customFormat="1" x14ac:dyDescent="0.3"/>
    <row r="48" s="56" customFormat="1" x14ac:dyDescent="0.3"/>
    <row r="49" s="56" customFormat="1" x14ac:dyDescent="0.3"/>
    <row r="50" s="56" customFormat="1" x14ac:dyDescent="0.3"/>
    <row r="51" s="56" customFormat="1" x14ac:dyDescent="0.3"/>
    <row r="52" s="56" customFormat="1" x14ac:dyDescent="0.3"/>
    <row r="53" s="56" customFormat="1" x14ac:dyDescent="0.3"/>
    <row r="54" s="56" customFormat="1" x14ac:dyDescent="0.3"/>
    <row r="55" s="56" customFormat="1" x14ac:dyDescent="0.3"/>
    <row r="56" s="56" customFormat="1" x14ac:dyDescent="0.3"/>
    <row r="57" s="56" customFormat="1" x14ac:dyDescent="0.3"/>
    <row r="58" s="56" customFormat="1" x14ac:dyDescent="0.3"/>
    <row r="59" s="56" customFormat="1" x14ac:dyDescent="0.3"/>
    <row r="60" s="56" customFormat="1" x14ac:dyDescent="0.3"/>
    <row r="61" s="56" customFormat="1" x14ac:dyDescent="0.3"/>
    <row r="62" s="56" customFormat="1" x14ac:dyDescent="0.3"/>
    <row r="63" s="56" customFormat="1" x14ac:dyDescent="0.3"/>
    <row r="64" s="56" customFormat="1" x14ac:dyDescent="0.3"/>
    <row r="65" spans="2:29" s="56" customFormat="1" x14ac:dyDescent="0.3"/>
    <row r="66" spans="2:29" s="56" customFormat="1" x14ac:dyDescent="0.3"/>
    <row r="67" spans="2:29" s="56" customFormat="1" x14ac:dyDescent="0.3"/>
    <row r="68" spans="2:29" s="56" customFormat="1" x14ac:dyDescent="0.3"/>
    <row r="69" spans="2:29" s="56" customFormat="1" x14ac:dyDescent="0.3"/>
    <row r="70" spans="2:29" s="56" customFormat="1" x14ac:dyDescent="0.3"/>
    <row r="71" spans="2:29" s="56" customFormat="1" x14ac:dyDescent="0.3"/>
    <row r="72" spans="2:29" s="56" customFormat="1" x14ac:dyDescent="0.3"/>
    <row r="73" spans="2:29" s="56" customFormat="1" x14ac:dyDescent="0.3"/>
    <row r="74" spans="2:29" s="56" customFormat="1" x14ac:dyDescent="0.3"/>
    <row r="75" spans="2:29" s="56" customFormat="1" x14ac:dyDescent="0.3"/>
    <row r="76" spans="2:29" s="56" customFormat="1" x14ac:dyDescent="0.3"/>
    <row r="77" spans="2:29" s="56" customFormat="1" x14ac:dyDescent="0.3">
      <c r="C77" s="56" t="s">
        <v>1086</v>
      </c>
      <c r="D77" s="56" t="s">
        <v>1087</v>
      </c>
      <c r="E77" s="56" t="s">
        <v>1088</v>
      </c>
      <c r="F77" s="56" t="s">
        <v>1089</v>
      </c>
      <c r="G77" s="56" t="s">
        <v>1085</v>
      </c>
      <c r="H77" s="56" t="s">
        <v>1090</v>
      </c>
      <c r="I77" s="56" t="s">
        <v>4348</v>
      </c>
      <c r="J77" s="56" t="s">
        <v>4349</v>
      </c>
      <c r="K77" s="56" t="s">
        <v>4350</v>
      </c>
      <c r="L77" s="56" t="s">
        <v>4865</v>
      </c>
      <c r="M77" s="56" t="s">
        <v>4869</v>
      </c>
      <c r="N77" s="56" t="s">
        <v>8748</v>
      </c>
      <c r="O77" s="56" t="s">
        <v>8749</v>
      </c>
      <c r="Q77" s="56" t="s">
        <v>1086</v>
      </c>
      <c r="R77" s="56" t="s">
        <v>1087</v>
      </c>
      <c r="S77" s="56" t="s">
        <v>1088</v>
      </c>
      <c r="T77" s="56" t="s">
        <v>1089</v>
      </c>
      <c r="U77" s="56" t="s">
        <v>1085</v>
      </c>
      <c r="V77" s="56" t="s">
        <v>1090</v>
      </c>
      <c r="W77" s="56" t="s">
        <v>4348</v>
      </c>
      <c r="X77" s="56" t="s">
        <v>4349</v>
      </c>
      <c r="Y77" s="56" t="s">
        <v>4350</v>
      </c>
      <c r="Z77" s="56" t="s">
        <v>4865</v>
      </c>
      <c r="AA77" s="56" t="s">
        <v>4869</v>
      </c>
      <c r="AB77" s="56" t="s">
        <v>8748</v>
      </c>
      <c r="AC77" s="56" t="s">
        <v>8749</v>
      </c>
    </row>
    <row r="78" spans="2:29" s="56" customFormat="1" x14ac:dyDescent="0.3">
      <c r="C78" s="56" t="s">
        <v>1602</v>
      </c>
      <c r="D78" s="56" t="s">
        <v>1603</v>
      </c>
      <c r="E78" s="56" t="s">
        <v>1604</v>
      </c>
      <c r="F78" s="56" t="s">
        <v>1605</v>
      </c>
      <c r="G78" s="56" t="s">
        <v>1606</v>
      </c>
      <c r="H78" s="56" t="s">
        <v>1607</v>
      </c>
      <c r="I78" s="56" t="s">
        <v>4854</v>
      </c>
      <c r="J78" s="56" t="s">
        <v>4863</v>
      </c>
      <c r="K78" s="56" t="s">
        <v>4864</v>
      </c>
      <c r="L78" s="56" t="s">
        <v>4866</v>
      </c>
      <c r="M78" s="56" t="s">
        <v>4867</v>
      </c>
      <c r="N78" s="56" t="s">
        <v>9004</v>
      </c>
      <c r="O78" s="56" t="s">
        <v>9005</v>
      </c>
      <c r="Q78" s="56" t="s">
        <v>1602</v>
      </c>
      <c r="R78" s="56" t="s">
        <v>1603</v>
      </c>
      <c r="S78" s="56" t="s">
        <v>1604</v>
      </c>
      <c r="T78" s="56" t="s">
        <v>1605</v>
      </c>
      <c r="U78" s="56" t="s">
        <v>1606</v>
      </c>
      <c r="V78" s="56" t="s">
        <v>1607</v>
      </c>
      <c r="W78" s="56" t="s">
        <v>4854</v>
      </c>
      <c r="X78" s="56" t="s">
        <v>4863</v>
      </c>
      <c r="Y78" s="56" t="s">
        <v>4864</v>
      </c>
      <c r="Z78" s="56" t="s">
        <v>4866</v>
      </c>
      <c r="AA78" s="56" t="s">
        <v>4867</v>
      </c>
      <c r="AB78" s="56" t="s">
        <v>9004</v>
      </c>
      <c r="AC78" s="56" t="s">
        <v>9005</v>
      </c>
    </row>
    <row r="79" spans="2:29" s="56" customFormat="1" x14ac:dyDescent="0.3">
      <c r="B79" s="56">
        <v>1</v>
      </c>
      <c r="C79" s="56" t="e">
        <f>INDEX(indiv_!$1:$11, MATCH($B79,indiv_!$A:$A,0),MATCH(C$77,indiv_!$1:$1,0))</f>
        <v>#N/A</v>
      </c>
      <c r="D79" s="56" t="e">
        <f>INDEX(indiv_!$1:$11, MATCH($B79,indiv_!$A:$A,0),MATCH(D$77,indiv_!$1:$1,0))</f>
        <v>#N/A</v>
      </c>
      <c r="E79" s="56" t="e">
        <f>INDEX(indiv_!$1:$11, MATCH($B79,indiv_!$A:$A,0),MATCH(E$77,indiv_!$1:$1,0))</f>
        <v>#N/A</v>
      </c>
      <c r="F79" s="56" t="e">
        <f>INDEX(indiv_!$1:$11, MATCH($B79,indiv_!$A:$A,0),MATCH(F$77,indiv_!$1:$1,0))</f>
        <v>#N/A</v>
      </c>
      <c r="G79" s="56">
        <f>INDEX(indiv_!$1:$11, MATCH($B79,indiv_!$A:$A,0),MATCH(G$77,indiv_!$1:$1,0))</f>
        <v>110</v>
      </c>
      <c r="H79" s="56" t="e">
        <f>INDEX(indiv_!$1:$11, MATCH($B79,indiv_!$A:$A,0),MATCH(H$77,indiv_!$1:$1,0))</f>
        <v>#N/A</v>
      </c>
      <c r="I79" s="56">
        <f>INDEX(indiv_!$1:$11, MATCH($B79,indiv_!$A:$A,0),MATCH(I$77,indiv_!$1:$1,0))</f>
        <v>1368</v>
      </c>
      <c r="J79" s="56">
        <f>INDEX(indiv_!$1:$11, MATCH($B79,indiv_!$A:$A,0),MATCH(J$77,indiv_!$1:$1,0))</f>
        <v>0</v>
      </c>
      <c r="K79" s="56">
        <f>INDEX(indiv_!$1:$11, MATCH($B79,indiv_!$A:$A,0),MATCH(K$77,indiv_!$1:$1,0))</f>
        <v>1258</v>
      </c>
      <c r="L79" s="56">
        <f>INDEX(indiv_!$1:$11, MATCH($B79,indiv_!$A:$A,0),MATCH(L$77,indiv_!$1:$1,0))</f>
        <v>0</v>
      </c>
      <c r="M79" s="218">
        <f>INDEX(indiv_!$1:$11, MATCH($B79,indiv_!$A:$A,0),MATCH(M$77,indiv_!$1:$1,0))</f>
        <v>1258</v>
      </c>
      <c r="N79" s="218">
        <f>INDEX(indiv_!$1:$11, MATCH($B79,indiv_!$A:$A,0),MATCH(N$77,indiv_!$1:$1,0))</f>
        <v>678130</v>
      </c>
      <c r="O79" s="218">
        <f>INDEX(indiv_!$1:$11, MATCH($B79,indiv_!$A:$A,0),MATCH(O$77,indiv_!$1:$1,0))</f>
        <v>551094</v>
      </c>
      <c r="P79" s="56">
        <v>1</v>
      </c>
      <c r="Q79" s="56" t="e">
        <f>INDEX(indiv__ref!$1:$11, MATCH($P79,indiv__ref!$A:$A,0),MATCH(Q$77,indiv__ref!$1:$1,0))</f>
        <v>#N/A</v>
      </c>
      <c r="R79" s="56" t="e">
        <f>INDEX(indiv__ref!$1:$11, MATCH($P79,indiv__ref!$A:$A,0),MATCH(R$77,indiv__ref!$1:$1,0))</f>
        <v>#N/A</v>
      </c>
      <c r="S79" s="56" t="e">
        <f>INDEX(indiv__ref!$1:$11, MATCH($P79,indiv__ref!$A:$A,0),MATCH(S$77,indiv__ref!$1:$1,0))</f>
        <v>#N/A</v>
      </c>
      <c r="T79" s="56" t="e">
        <f>INDEX(indiv__ref!$1:$11, MATCH($P79,indiv__ref!$A:$A,0),MATCH(T$77,indiv__ref!$1:$1,0))</f>
        <v>#N/A</v>
      </c>
      <c r="U79" s="56">
        <f>INDEX(indiv__ref!$1:$11, MATCH($P79,indiv__ref!$A:$A,0),MATCH(U$77,indiv__ref!$1:$1,0))</f>
        <v>110</v>
      </c>
      <c r="V79" s="56" t="e">
        <f>INDEX(indiv__ref!$1:$11, MATCH($P79,indiv__ref!$A:$A,0),MATCH(V$77,indiv__ref!$1:$1,0))</f>
        <v>#N/A</v>
      </c>
      <c r="W79" s="56">
        <f>INDEX(indiv__ref!$1:$11, MATCH($P79,indiv__ref!$A:$A,0),MATCH(W$77,indiv__ref!$1:$1,0))</f>
        <v>1368</v>
      </c>
      <c r="X79" s="56">
        <f>INDEX(indiv__ref!$1:$11, MATCH($P79,indiv__ref!$A:$A,0),MATCH(X$77,indiv__ref!$1:$1,0))</f>
        <v>0</v>
      </c>
      <c r="Y79" s="56">
        <f>INDEX(indiv__ref!$1:$11, MATCH($P79,indiv__ref!$A:$A,0),MATCH(Y$77,indiv__ref!$1:$1,0))</f>
        <v>1258</v>
      </c>
      <c r="Z79" s="56">
        <f>INDEX(indiv__ref!$1:$11, MATCH($P79,indiv__ref!$A:$A,0),MATCH(Z$77,indiv__ref!$1:$1,0))</f>
        <v>0</v>
      </c>
      <c r="AA79" s="56">
        <f>INDEX(indiv__ref!$1:$11, MATCH($P79,indiv__ref!$A:$A,0),MATCH(AA$77,indiv__ref!$1:$1,0))</f>
        <v>1258</v>
      </c>
      <c r="AB79" s="56">
        <f>INDEX(indiv__ref!$1:$11, MATCH($P79,indiv__ref!$A:$A,0),MATCH(AB$77,indiv__ref!$1:$1,0))</f>
        <v>678130</v>
      </c>
      <c r="AC79" s="56">
        <f>INDEX(indiv__ref!$1:$11, MATCH($P79,indiv__ref!$A:$A,0),MATCH(AC$77,indiv__ref!$1:$1,0))</f>
        <v>551094</v>
      </c>
    </row>
    <row r="80" spans="2:29" s="56" customFormat="1" x14ac:dyDescent="0.3">
      <c r="B80" s="56">
        <v>2</v>
      </c>
      <c r="C80" s="56" t="e">
        <f>INDEX(indiv_!$1:$11, MATCH($B80,indiv_!$A:$A,0),MATCH(C$77,indiv_!$1:$1,0))</f>
        <v>#N/A</v>
      </c>
      <c r="D80" s="56" t="e">
        <f>INDEX(indiv_!$1:$11, MATCH($B80,indiv_!$A:$A,0),MATCH(D$77,indiv_!$1:$1,0))</f>
        <v>#N/A</v>
      </c>
      <c r="E80" s="56" t="e">
        <f>INDEX(indiv_!$1:$11, MATCH($B80,indiv_!$A:$A,0),MATCH(E$77,indiv_!$1:$1,0))</f>
        <v>#N/A</v>
      </c>
      <c r="F80" s="56" t="e">
        <f>INDEX(indiv_!$1:$11, MATCH($B80,indiv_!$A:$A,0),MATCH(F$77,indiv_!$1:$1,0))</f>
        <v>#N/A</v>
      </c>
      <c r="G80" s="56">
        <f>INDEX(indiv_!$1:$11, MATCH($B80,indiv_!$A:$A,0),MATCH(G$77,indiv_!$1:$1,0))</f>
        <v>0</v>
      </c>
      <c r="H80" s="56" t="e">
        <f>INDEX(indiv_!$1:$11, MATCH($B80,indiv_!$A:$A,0),MATCH(H$77,indiv_!$1:$1,0))</f>
        <v>#N/A</v>
      </c>
      <c r="I80" s="56">
        <f>INDEX(indiv_!$1:$11, MATCH($B80,indiv_!$A:$A,0),MATCH(I$77,indiv_!$1:$1,0))</f>
        <v>7750</v>
      </c>
      <c r="J80" s="56">
        <f>INDEX(indiv_!$1:$11, MATCH($B80,indiv_!$A:$A,0),MATCH(J$77,indiv_!$1:$1,0))</f>
        <v>0</v>
      </c>
      <c r="K80" s="56">
        <f>INDEX(indiv_!$1:$11, MATCH($B80,indiv_!$A:$A,0),MATCH(K$77,indiv_!$1:$1,0))</f>
        <v>330</v>
      </c>
      <c r="L80" s="56">
        <f>INDEX(indiv_!$1:$11, MATCH($B80,indiv_!$A:$A,0),MATCH(L$77,indiv_!$1:$1,0))</f>
        <v>7420</v>
      </c>
      <c r="M80" s="218">
        <f>INDEX(indiv_!$1:$11, MATCH($B80,indiv_!$A:$A,0),MATCH(M$77,indiv_!$1:$1,0))</f>
        <v>7750</v>
      </c>
      <c r="N80" s="218">
        <f>INDEX(indiv_!$1:$11, MATCH($B80,indiv_!$A:$A,0),MATCH(N$77,indiv_!$1:$1,0))</f>
        <v>678217</v>
      </c>
      <c r="O80" s="218">
        <f>INDEX(indiv_!$1:$11, MATCH($B80,indiv_!$A:$A,0),MATCH(O$77,indiv_!$1:$1,0))</f>
        <v>611310</v>
      </c>
      <c r="P80" s="56">
        <v>2</v>
      </c>
      <c r="Q80" s="56" t="e">
        <f>INDEX(indiv__ref!$1:$11, MATCH($B80,indiv__ref!$A:$A,0),MATCH(Q$77,indiv__ref!$1:$1,0))</f>
        <v>#N/A</v>
      </c>
      <c r="R80" s="56" t="e">
        <f>INDEX(indiv__ref!$1:$11, MATCH($P80,indiv__ref!$A:$A,0),MATCH(R$77,indiv__ref!$1:$1,0))</f>
        <v>#N/A</v>
      </c>
      <c r="S80" s="56" t="e">
        <f>INDEX(indiv__ref!$1:$11, MATCH($P80,indiv__ref!$A:$A,0),MATCH(S$77,indiv__ref!$1:$1,0))</f>
        <v>#N/A</v>
      </c>
      <c r="T80" s="56" t="e">
        <f>INDEX(indiv__ref!$1:$11, MATCH($P80,indiv__ref!$A:$A,0),MATCH(T$77,indiv__ref!$1:$1,0))</f>
        <v>#N/A</v>
      </c>
      <c r="U80" s="56">
        <f>INDEX(indiv__ref!$1:$11, MATCH($P80,indiv__ref!$A:$A,0),MATCH(U$77,indiv__ref!$1:$1,0))</f>
        <v>0</v>
      </c>
      <c r="V80" s="56" t="e">
        <f>INDEX(indiv__ref!$1:$11, MATCH($P80,indiv__ref!$A:$A,0),MATCH(V$77,indiv__ref!$1:$1,0))</f>
        <v>#N/A</v>
      </c>
      <c r="W80" s="56">
        <f>INDEX(indiv__ref!$1:$11, MATCH($P80,indiv__ref!$A:$A,0),MATCH(W$77,indiv__ref!$1:$1,0))</f>
        <v>7750</v>
      </c>
      <c r="X80" s="56">
        <f>INDEX(indiv__ref!$1:$11, MATCH($P80,indiv__ref!$A:$A,0),MATCH(X$77,indiv__ref!$1:$1,0))</f>
        <v>0</v>
      </c>
      <c r="Y80" s="56">
        <f>INDEX(indiv__ref!$1:$11, MATCH($P80,indiv__ref!$A:$A,0),MATCH(Y$77,indiv__ref!$1:$1,0))</f>
        <v>330</v>
      </c>
      <c r="Z80" s="56">
        <f>INDEX(indiv__ref!$1:$11, MATCH($P80,indiv__ref!$A:$A,0),MATCH(Z$77,indiv__ref!$1:$1,0))</f>
        <v>7420</v>
      </c>
      <c r="AA80" s="56">
        <f>INDEX(indiv__ref!$1:$11, MATCH($P80,indiv__ref!$A:$A,0),MATCH(AA$77,indiv__ref!$1:$1,0))</f>
        <v>7750</v>
      </c>
      <c r="AB80" s="56">
        <f>INDEX(indiv__ref!$1:$11, MATCH($P80,indiv__ref!$A:$A,0),MATCH(AB$77,indiv__ref!$1:$1,0))</f>
        <v>678217</v>
      </c>
      <c r="AC80" s="56">
        <f>INDEX(indiv__ref!$1:$11, MATCH($P80,indiv__ref!$A:$A,0),MATCH(AC$77,indiv__ref!$1:$1,0))</f>
        <v>611310</v>
      </c>
    </row>
    <row r="81" spans="2:29" s="56" customFormat="1" x14ac:dyDescent="0.3">
      <c r="B81" s="56">
        <v>3</v>
      </c>
      <c r="C81" s="56" t="e">
        <f>INDEX(indiv_!$1:$11, MATCH($B81,indiv_!$A:$A,0),MATCH(C$77,indiv_!$1:$1,0))</f>
        <v>#N/A</v>
      </c>
      <c r="D81" s="56" t="e">
        <f>INDEX(indiv_!$1:$11, MATCH($B81,indiv_!$A:$A,0),MATCH(D$77,indiv_!$1:$1,0))</f>
        <v>#N/A</v>
      </c>
      <c r="E81" s="56" t="e">
        <f>INDEX(indiv_!$1:$11, MATCH($B81,indiv_!$A:$A,0),MATCH(E$77,indiv_!$1:$1,0))</f>
        <v>#N/A</v>
      </c>
      <c r="F81" s="56" t="e">
        <f>INDEX(indiv_!$1:$11, MATCH($B81,indiv_!$A:$A,0),MATCH(F$77,indiv_!$1:$1,0))</f>
        <v>#N/A</v>
      </c>
      <c r="G81" s="56">
        <f>INDEX(indiv_!$1:$11, MATCH($B81,indiv_!$A:$A,0),MATCH(G$77,indiv_!$1:$1,0))</f>
        <v>0</v>
      </c>
      <c r="H81" s="56" t="e">
        <f>INDEX(indiv_!$1:$11, MATCH($B81,indiv_!$A:$A,0),MATCH(H$77,indiv_!$1:$1,0))</f>
        <v>#N/A</v>
      </c>
      <c r="I81" s="56">
        <f>INDEX(indiv_!$1:$11, MATCH($B81,indiv_!$A:$A,0),MATCH(I$77,indiv_!$1:$1,0))</f>
        <v>12925</v>
      </c>
      <c r="J81" s="56">
        <f>INDEX(indiv_!$1:$11, MATCH($B81,indiv_!$A:$A,0),MATCH(J$77,indiv_!$1:$1,0))</f>
        <v>0</v>
      </c>
      <c r="K81" s="56">
        <f>INDEX(indiv_!$1:$11, MATCH($B81,indiv_!$A:$A,0),MATCH(K$77,indiv_!$1:$1,0))</f>
        <v>5516</v>
      </c>
      <c r="L81" s="56">
        <f>INDEX(indiv_!$1:$11, MATCH($B81,indiv_!$A:$A,0),MATCH(L$77,indiv_!$1:$1,0))</f>
        <v>9187</v>
      </c>
      <c r="M81" s="218">
        <f>INDEX(indiv_!$1:$11, MATCH($B81,indiv_!$A:$A,0),MATCH(M$77,indiv_!$1:$1,0))</f>
        <v>12925</v>
      </c>
      <c r="N81" s="218">
        <f>INDEX(indiv_!$1:$11, MATCH($B81,indiv_!$A:$A,0),MATCH(N$77,indiv_!$1:$1,0))</f>
        <v>678359</v>
      </c>
      <c r="O81" s="218">
        <f>INDEX(indiv_!$1:$11, MATCH($B81,indiv_!$A:$A,0),MATCH(O$77,indiv_!$1:$1,0))</f>
        <v>634213</v>
      </c>
      <c r="P81" s="56">
        <v>3</v>
      </c>
      <c r="Q81" s="56" t="e">
        <f>INDEX(indiv__ref!$1:$11, MATCH($B81,indiv__ref!$A:$A,0),MATCH(Q$77,indiv__ref!$1:$1,0))</f>
        <v>#N/A</v>
      </c>
      <c r="R81" s="56" t="e">
        <f>INDEX(indiv__ref!$1:$11, MATCH($P81,indiv__ref!$A:$A,0),MATCH(R$77,indiv__ref!$1:$1,0))</f>
        <v>#N/A</v>
      </c>
      <c r="S81" s="56" t="e">
        <f>INDEX(indiv__ref!$1:$11, MATCH($P81,indiv__ref!$A:$A,0),MATCH(S$77,indiv__ref!$1:$1,0))</f>
        <v>#N/A</v>
      </c>
      <c r="T81" s="56" t="e">
        <f>INDEX(indiv__ref!$1:$11, MATCH($P81,indiv__ref!$A:$A,0),MATCH(T$77,indiv__ref!$1:$1,0))</f>
        <v>#N/A</v>
      </c>
      <c r="U81" s="56">
        <f>INDEX(indiv__ref!$1:$11, MATCH($P81,indiv__ref!$A:$A,0),MATCH(U$77,indiv__ref!$1:$1,0))</f>
        <v>0</v>
      </c>
      <c r="V81" s="56" t="e">
        <f>INDEX(indiv__ref!$1:$11, MATCH($P81,indiv__ref!$A:$A,0),MATCH(V$77,indiv__ref!$1:$1,0))</f>
        <v>#N/A</v>
      </c>
      <c r="W81" s="56">
        <f>INDEX(indiv__ref!$1:$11, MATCH($P81,indiv__ref!$A:$A,0),MATCH(W$77,indiv__ref!$1:$1,0))</f>
        <v>12925</v>
      </c>
      <c r="X81" s="56">
        <f>INDEX(indiv__ref!$1:$11, MATCH($P81,indiv__ref!$A:$A,0),MATCH(X$77,indiv__ref!$1:$1,0))</f>
        <v>0</v>
      </c>
      <c r="Y81" s="56">
        <f>INDEX(indiv__ref!$1:$11, MATCH($P81,indiv__ref!$A:$A,0),MATCH(Y$77,indiv__ref!$1:$1,0))</f>
        <v>5516</v>
      </c>
      <c r="Z81" s="56">
        <f>INDEX(indiv__ref!$1:$11, MATCH($P81,indiv__ref!$A:$A,0),MATCH(Z$77,indiv__ref!$1:$1,0))</f>
        <v>9187</v>
      </c>
      <c r="AA81" s="56">
        <f>INDEX(indiv__ref!$1:$11, MATCH($P81,indiv__ref!$A:$A,0),MATCH(AA$77,indiv__ref!$1:$1,0))</f>
        <v>12925</v>
      </c>
      <c r="AB81" s="56">
        <f>INDEX(indiv__ref!$1:$11, MATCH($P81,indiv__ref!$A:$A,0),MATCH(AB$77,indiv__ref!$1:$1,0))</f>
        <v>678359</v>
      </c>
      <c r="AC81" s="56">
        <f>INDEX(indiv__ref!$1:$11, MATCH($P81,indiv__ref!$A:$A,0),MATCH(AC$77,indiv__ref!$1:$1,0))</f>
        <v>634213</v>
      </c>
    </row>
    <row r="82" spans="2:29" s="56" customFormat="1" x14ac:dyDescent="0.3">
      <c r="B82" s="56">
        <v>4</v>
      </c>
      <c r="C82" s="56" t="e">
        <f>INDEX(indiv_!$1:$11, MATCH($B82,indiv_!$A:$A,0),MATCH(C$77,indiv_!$1:$1,0))</f>
        <v>#N/A</v>
      </c>
      <c r="D82" s="56" t="e">
        <f>INDEX(indiv_!$1:$11, MATCH($B82,indiv_!$A:$A,0),MATCH(D$77,indiv_!$1:$1,0))</f>
        <v>#N/A</v>
      </c>
      <c r="E82" s="56" t="e">
        <f>INDEX(indiv_!$1:$11, MATCH($B82,indiv_!$A:$A,0),MATCH(E$77,indiv_!$1:$1,0))</f>
        <v>#N/A</v>
      </c>
      <c r="F82" s="56" t="e">
        <f>INDEX(indiv_!$1:$11, MATCH($B82,indiv_!$A:$A,0),MATCH(F$77,indiv_!$1:$1,0))</f>
        <v>#N/A</v>
      </c>
      <c r="G82" s="56">
        <f>INDEX(indiv_!$1:$11, MATCH($B82,indiv_!$A:$A,0),MATCH(G$77,indiv_!$1:$1,0))</f>
        <v>116</v>
      </c>
      <c r="H82" s="56" t="e">
        <f>INDEX(indiv_!$1:$11, MATCH($B82,indiv_!$A:$A,0),MATCH(H$77,indiv_!$1:$1,0))</f>
        <v>#N/A</v>
      </c>
      <c r="I82" s="56">
        <f>INDEX(indiv_!$1:$11, MATCH($B82,indiv_!$A:$A,0),MATCH(I$77,indiv_!$1:$1,0))</f>
        <v>23841</v>
      </c>
      <c r="J82" s="56">
        <f>INDEX(indiv_!$1:$11, MATCH($B82,indiv_!$A:$A,0),MATCH(J$77,indiv_!$1:$1,0))</f>
        <v>0</v>
      </c>
      <c r="K82" s="56">
        <f>INDEX(indiv_!$1:$11, MATCH($B82,indiv_!$A:$A,0),MATCH(K$77,indiv_!$1:$1,0))</f>
        <v>9345</v>
      </c>
      <c r="L82" s="56">
        <f>INDEX(indiv_!$1:$11, MATCH($B82,indiv_!$A:$A,0),MATCH(L$77,indiv_!$1:$1,0))</f>
        <v>14380</v>
      </c>
      <c r="M82" s="218">
        <f>INDEX(indiv_!$1:$11, MATCH($B82,indiv_!$A:$A,0),MATCH(M$77,indiv_!$1:$1,0))</f>
        <v>23725</v>
      </c>
      <c r="N82" s="218">
        <f>INDEX(indiv_!$1:$11, MATCH($B82,indiv_!$A:$A,0),MATCH(N$77,indiv_!$1:$1,0))</f>
        <v>677886</v>
      </c>
      <c r="O82" s="218">
        <f>INDEX(indiv_!$1:$11, MATCH($B82,indiv_!$A:$A,0),MATCH(O$77,indiv_!$1:$1,0))</f>
        <v>634442</v>
      </c>
      <c r="P82" s="56">
        <v>4</v>
      </c>
      <c r="Q82" s="56" t="e">
        <f>INDEX(indiv__ref!$1:$11, MATCH($B82,indiv__ref!$A:$A,0),MATCH(Q$77,indiv__ref!$1:$1,0))</f>
        <v>#N/A</v>
      </c>
      <c r="R82" s="56" t="e">
        <f>INDEX(indiv__ref!$1:$11, MATCH($P82,indiv__ref!$A:$A,0),MATCH(R$77,indiv__ref!$1:$1,0))</f>
        <v>#N/A</v>
      </c>
      <c r="S82" s="56" t="e">
        <f>INDEX(indiv__ref!$1:$11, MATCH($P82,indiv__ref!$A:$A,0),MATCH(S$77,indiv__ref!$1:$1,0))</f>
        <v>#N/A</v>
      </c>
      <c r="T82" s="56" t="e">
        <f>INDEX(indiv__ref!$1:$11, MATCH($P82,indiv__ref!$A:$A,0),MATCH(T$77,indiv__ref!$1:$1,0))</f>
        <v>#N/A</v>
      </c>
      <c r="U82" s="56">
        <f>INDEX(indiv__ref!$1:$11, MATCH($P82,indiv__ref!$A:$A,0),MATCH(U$77,indiv__ref!$1:$1,0))</f>
        <v>116</v>
      </c>
      <c r="V82" s="56" t="e">
        <f>INDEX(indiv__ref!$1:$11, MATCH($P82,indiv__ref!$A:$A,0),MATCH(V$77,indiv__ref!$1:$1,0))</f>
        <v>#N/A</v>
      </c>
      <c r="W82" s="56">
        <f>INDEX(indiv__ref!$1:$11, MATCH($P82,indiv__ref!$A:$A,0),MATCH(W$77,indiv__ref!$1:$1,0))</f>
        <v>23841</v>
      </c>
      <c r="X82" s="56">
        <f>INDEX(indiv__ref!$1:$11, MATCH($P82,indiv__ref!$A:$A,0),MATCH(X$77,indiv__ref!$1:$1,0))</f>
        <v>0</v>
      </c>
      <c r="Y82" s="56">
        <f>INDEX(indiv__ref!$1:$11, MATCH($P82,indiv__ref!$A:$A,0),MATCH(Y$77,indiv__ref!$1:$1,0))</f>
        <v>9345</v>
      </c>
      <c r="Z82" s="56">
        <f>INDEX(indiv__ref!$1:$11, MATCH($P82,indiv__ref!$A:$A,0),MATCH(Z$77,indiv__ref!$1:$1,0))</f>
        <v>14380</v>
      </c>
      <c r="AA82" s="56">
        <f>INDEX(indiv__ref!$1:$11, MATCH($P82,indiv__ref!$A:$A,0),MATCH(AA$77,indiv__ref!$1:$1,0))</f>
        <v>23725</v>
      </c>
      <c r="AB82" s="56">
        <f>INDEX(indiv__ref!$1:$11, MATCH($P82,indiv__ref!$A:$A,0),MATCH(AB$77,indiv__ref!$1:$1,0))</f>
        <v>677886</v>
      </c>
      <c r="AC82" s="56">
        <f>INDEX(indiv__ref!$1:$11, MATCH($P82,indiv__ref!$A:$A,0),MATCH(AC$77,indiv__ref!$1:$1,0))</f>
        <v>634442</v>
      </c>
    </row>
    <row r="83" spans="2:29" s="56" customFormat="1" x14ac:dyDescent="0.3">
      <c r="B83" s="56">
        <v>5</v>
      </c>
      <c r="C83" s="56" t="e">
        <f>INDEX(indiv_!$1:$11, MATCH($B83,indiv_!$A:$A,0),MATCH(C$77,indiv_!$1:$1,0))</f>
        <v>#N/A</v>
      </c>
      <c r="D83" s="56" t="e">
        <f>INDEX(indiv_!$1:$11, MATCH($B83,indiv_!$A:$A,0),MATCH(D$77,indiv_!$1:$1,0))</f>
        <v>#N/A</v>
      </c>
      <c r="E83" s="56" t="e">
        <f>INDEX(indiv_!$1:$11, MATCH($B83,indiv_!$A:$A,0),MATCH(E$77,indiv_!$1:$1,0))</f>
        <v>#N/A</v>
      </c>
      <c r="F83" s="56" t="e">
        <f>INDEX(indiv_!$1:$11, MATCH($B83,indiv_!$A:$A,0),MATCH(F$77,indiv_!$1:$1,0))</f>
        <v>#N/A</v>
      </c>
      <c r="G83" s="56">
        <f>INDEX(indiv_!$1:$11, MATCH($B83,indiv_!$A:$A,0),MATCH(G$77,indiv_!$1:$1,0))</f>
        <v>0</v>
      </c>
      <c r="H83" s="56" t="e">
        <f>INDEX(indiv_!$1:$11, MATCH($B83,indiv_!$A:$A,0),MATCH(H$77,indiv_!$1:$1,0))</f>
        <v>#N/A</v>
      </c>
      <c r="I83" s="56">
        <f>INDEX(indiv_!$1:$11, MATCH($B83,indiv_!$A:$A,0),MATCH(I$77,indiv_!$1:$1,0))</f>
        <v>51979</v>
      </c>
      <c r="J83" s="56">
        <f>INDEX(indiv_!$1:$11, MATCH($B83,indiv_!$A:$A,0),MATCH(J$77,indiv_!$1:$1,0))</f>
        <v>0</v>
      </c>
      <c r="K83" s="56">
        <f>INDEX(indiv_!$1:$11, MATCH($B83,indiv_!$A:$A,0),MATCH(K$77,indiv_!$1:$1,0))</f>
        <v>19843</v>
      </c>
      <c r="L83" s="56">
        <f>INDEX(indiv_!$1:$11, MATCH($B83,indiv_!$A:$A,0),MATCH(L$77,indiv_!$1:$1,0))</f>
        <v>32876</v>
      </c>
      <c r="M83" s="218">
        <f>INDEX(indiv_!$1:$11, MATCH($B83,indiv_!$A:$A,0),MATCH(M$77,indiv_!$1:$1,0))</f>
        <v>51979</v>
      </c>
      <c r="N83" s="218">
        <f>INDEX(indiv_!$1:$11, MATCH($B83,indiv_!$A:$A,0),MATCH(N$77,indiv_!$1:$1,0))</f>
        <v>678581</v>
      </c>
      <c r="O83" s="218">
        <f>INDEX(indiv_!$1:$11, MATCH($B83,indiv_!$A:$A,0),MATCH(O$77,indiv_!$1:$1,0))</f>
        <v>651983</v>
      </c>
      <c r="P83" s="56">
        <v>5</v>
      </c>
      <c r="Q83" s="56" t="e">
        <f>INDEX(indiv__ref!$1:$11, MATCH($B83,indiv__ref!$A:$A,0),MATCH(Q$77,indiv__ref!$1:$1,0))</f>
        <v>#N/A</v>
      </c>
      <c r="R83" s="56" t="e">
        <f>INDEX(indiv__ref!$1:$11, MATCH($P83,indiv__ref!$A:$A,0),MATCH(R$77,indiv__ref!$1:$1,0))</f>
        <v>#N/A</v>
      </c>
      <c r="S83" s="56" t="e">
        <f>INDEX(indiv__ref!$1:$11, MATCH($P83,indiv__ref!$A:$A,0),MATCH(S$77,indiv__ref!$1:$1,0))</f>
        <v>#N/A</v>
      </c>
      <c r="T83" s="56" t="e">
        <f>INDEX(indiv__ref!$1:$11, MATCH($P83,indiv__ref!$A:$A,0),MATCH(T$77,indiv__ref!$1:$1,0))</f>
        <v>#N/A</v>
      </c>
      <c r="U83" s="56">
        <f>INDEX(indiv__ref!$1:$11, MATCH($P83,indiv__ref!$A:$A,0),MATCH(U$77,indiv__ref!$1:$1,0))</f>
        <v>0</v>
      </c>
      <c r="V83" s="56" t="e">
        <f>INDEX(indiv__ref!$1:$11, MATCH($P83,indiv__ref!$A:$A,0),MATCH(V$77,indiv__ref!$1:$1,0))</f>
        <v>#N/A</v>
      </c>
      <c r="W83" s="56">
        <f>INDEX(indiv__ref!$1:$11, MATCH($P83,indiv__ref!$A:$A,0),MATCH(W$77,indiv__ref!$1:$1,0))</f>
        <v>51979</v>
      </c>
      <c r="X83" s="56">
        <f>INDEX(indiv__ref!$1:$11, MATCH($P83,indiv__ref!$A:$A,0),MATCH(X$77,indiv__ref!$1:$1,0))</f>
        <v>0</v>
      </c>
      <c r="Y83" s="56">
        <f>INDEX(indiv__ref!$1:$11, MATCH($P83,indiv__ref!$A:$A,0),MATCH(Y$77,indiv__ref!$1:$1,0))</f>
        <v>19843</v>
      </c>
      <c r="Z83" s="56">
        <f>INDEX(indiv__ref!$1:$11, MATCH($P83,indiv__ref!$A:$A,0),MATCH(Z$77,indiv__ref!$1:$1,0))</f>
        <v>32876</v>
      </c>
      <c r="AA83" s="56">
        <f>INDEX(indiv__ref!$1:$11, MATCH($P83,indiv__ref!$A:$A,0),MATCH(AA$77,indiv__ref!$1:$1,0))</f>
        <v>51979</v>
      </c>
      <c r="AB83" s="56">
        <f>INDEX(indiv__ref!$1:$11, MATCH($P83,indiv__ref!$A:$A,0),MATCH(AB$77,indiv__ref!$1:$1,0))</f>
        <v>678581</v>
      </c>
      <c r="AC83" s="56">
        <f>INDEX(indiv__ref!$1:$11, MATCH($P83,indiv__ref!$A:$A,0),MATCH(AC$77,indiv__ref!$1:$1,0))</f>
        <v>651983</v>
      </c>
    </row>
    <row r="84" spans="2:29" s="56" customFormat="1" x14ac:dyDescent="0.3">
      <c r="B84" s="56">
        <v>6</v>
      </c>
      <c r="C84" s="56" t="e">
        <f>INDEX(indiv_!$1:$11, MATCH($B84,indiv_!$A:$A,0),MATCH(C$77,indiv_!$1:$1,0))</f>
        <v>#N/A</v>
      </c>
      <c r="D84" s="56" t="e">
        <f>INDEX(indiv_!$1:$11, MATCH($B84,indiv_!$A:$A,0),MATCH(D$77,indiv_!$1:$1,0))</f>
        <v>#N/A</v>
      </c>
      <c r="E84" s="56" t="e">
        <f>INDEX(indiv_!$1:$11, MATCH($B84,indiv_!$A:$A,0),MATCH(E$77,indiv_!$1:$1,0))</f>
        <v>#N/A</v>
      </c>
      <c r="F84" s="56" t="e">
        <f>INDEX(indiv_!$1:$11, MATCH($B84,indiv_!$A:$A,0),MATCH(F$77,indiv_!$1:$1,0))</f>
        <v>#N/A</v>
      </c>
      <c r="G84" s="56">
        <f>INDEX(indiv_!$1:$11, MATCH($B84,indiv_!$A:$A,0),MATCH(G$77,indiv_!$1:$1,0))</f>
        <v>0</v>
      </c>
      <c r="H84" s="56" t="e">
        <f>INDEX(indiv_!$1:$11, MATCH($B84,indiv_!$A:$A,0),MATCH(H$77,indiv_!$1:$1,0))</f>
        <v>#N/A</v>
      </c>
      <c r="I84" s="56">
        <f>INDEX(indiv_!$1:$11, MATCH($B84,indiv_!$A:$A,0),MATCH(I$77,indiv_!$1:$1,0))</f>
        <v>77947</v>
      </c>
      <c r="J84" s="56">
        <f>INDEX(indiv_!$1:$11, MATCH($B84,indiv_!$A:$A,0),MATCH(J$77,indiv_!$1:$1,0))</f>
        <v>0</v>
      </c>
      <c r="K84" s="56">
        <f>INDEX(indiv_!$1:$11, MATCH($B84,indiv_!$A:$A,0),MATCH(K$77,indiv_!$1:$1,0))</f>
        <v>31158</v>
      </c>
      <c r="L84" s="56">
        <f>INDEX(indiv_!$1:$11, MATCH($B84,indiv_!$A:$A,0),MATCH(L$77,indiv_!$1:$1,0))</f>
        <v>49973</v>
      </c>
      <c r="M84" s="218">
        <f>INDEX(indiv_!$1:$11, MATCH($B84,indiv_!$A:$A,0),MATCH(M$77,indiv_!$1:$1,0))</f>
        <v>77947</v>
      </c>
      <c r="N84" s="218">
        <f>INDEX(indiv_!$1:$11, MATCH($B84,indiv_!$A:$A,0),MATCH(N$77,indiv_!$1:$1,0))</f>
        <v>677293</v>
      </c>
      <c r="O84" s="218">
        <f>INDEX(indiv_!$1:$11, MATCH($B84,indiv_!$A:$A,0),MATCH(O$77,indiv_!$1:$1,0))</f>
        <v>646867</v>
      </c>
      <c r="P84" s="56">
        <v>6</v>
      </c>
      <c r="Q84" s="56" t="e">
        <f>INDEX(indiv__ref!$1:$11, MATCH($B84,indiv__ref!$A:$A,0),MATCH(Q$77,indiv__ref!$1:$1,0))</f>
        <v>#N/A</v>
      </c>
      <c r="R84" s="56" t="e">
        <f>INDEX(indiv__ref!$1:$11, MATCH($P84,indiv__ref!$A:$A,0),MATCH(R$77,indiv__ref!$1:$1,0))</f>
        <v>#N/A</v>
      </c>
      <c r="S84" s="56" t="e">
        <f>INDEX(indiv__ref!$1:$11, MATCH($P84,indiv__ref!$A:$A,0),MATCH(S$77,indiv__ref!$1:$1,0))</f>
        <v>#N/A</v>
      </c>
      <c r="T84" s="56" t="e">
        <f>INDEX(indiv__ref!$1:$11, MATCH($P84,indiv__ref!$A:$A,0),MATCH(T$77,indiv__ref!$1:$1,0))</f>
        <v>#N/A</v>
      </c>
      <c r="U84" s="56">
        <f>INDEX(indiv__ref!$1:$11, MATCH($P84,indiv__ref!$A:$A,0),MATCH(U$77,indiv__ref!$1:$1,0))</f>
        <v>0</v>
      </c>
      <c r="V84" s="56" t="e">
        <f>INDEX(indiv__ref!$1:$11, MATCH($P84,indiv__ref!$A:$A,0),MATCH(V$77,indiv__ref!$1:$1,0))</f>
        <v>#N/A</v>
      </c>
      <c r="W84" s="56">
        <f>INDEX(indiv__ref!$1:$11, MATCH($P84,indiv__ref!$A:$A,0),MATCH(W$77,indiv__ref!$1:$1,0))</f>
        <v>77947</v>
      </c>
      <c r="X84" s="56">
        <f>INDEX(indiv__ref!$1:$11, MATCH($P84,indiv__ref!$A:$A,0),MATCH(X$77,indiv__ref!$1:$1,0))</f>
        <v>0</v>
      </c>
      <c r="Y84" s="56">
        <f>INDEX(indiv__ref!$1:$11, MATCH($P84,indiv__ref!$A:$A,0),MATCH(Y$77,indiv__ref!$1:$1,0))</f>
        <v>31158</v>
      </c>
      <c r="Z84" s="56">
        <f>INDEX(indiv__ref!$1:$11, MATCH($P84,indiv__ref!$A:$A,0),MATCH(Z$77,indiv__ref!$1:$1,0))</f>
        <v>49973</v>
      </c>
      <c r="AA84" s="56">
        <f>INDEX(indiv__ref!$1:$11, MATCH($P84,indiv__ref!$A:$A,0),MATCH(AA$77,indiv__ref!$1:$1,0))</f>
        <v>77947</v>
      </c>
      <c r="AB84" s="56">
        <f>INDEX(indiv__ref!$1:$11, MATCH($P84,indiv__ref!$A:$A,0),MATCH(AB$77,indiv__ref!$1:$1,0))</f>
        <v>677293</v>
      </c>
      <c r="AC84" s="56">
        <f>INDEX(indiv__ref!$1:$11, MATCH($P84,indiv__ref!$A:$A,0),MATCH(AC$77,indiv__ref!$1:$1,0))</f>
        <v>646867</v>
      </c>
    </row>
    <row r="85" spans="2:29" s="56" customFormat="1" x14ac:dyDescent="0.3">
      <c r="B85" s="56">
        <v>7</v>
      </c>
      <c r="C85" s="56" t="e">
        <f>INDEX(indiv_!$1:$11, MATCH($B85,indiv_!$A:$A,0),MATCH(C$77,indiv_!$1:$1,0))</f>
        <v>#N/A</v>
      </c>
      <c r="D85" s="56" t="e">
        <f>INDEX(indiv_!$1:$11, MATCH($B85,indiv_!$A:$A,0),MATCH(D$77,indiv_!$1:$1,0))</f>
        <v>#N/A</v>
      </c>
      <c r="E85" s="56" t="e">
        <f>INDEX(indiv_!$1:$11, MATCH($B85,indiv_!$A:$A,0),MATCH(E$77,indiv_!$1:$1,0))</f>
        <v>#N/A</v>
      </c>
      <c r="F85" s="56" t="e">
        <f>INDEX(indiv_!$1:$11, MATCH($B85,indiv_!$A:$A,0),MATCH(F$77,indiv_!$1:$1,0))</f>
        <v>#N/A</v>
      </c>
      <c r="G85" s="56">
        <f>INDEX(indiv_!$1:$11, MATCH($B85,indiv_!$A:$A,0),MATCH(G$77,indiv_!$1:$1,0))</f>
        <v>0</v>
      </c>
      <c r="H85" s="56" t="e">
        <f>INDEX(indiv_!$1:$11, MATCH($B85,indiv_!$A:$A,0),MATCH(H$77,indiv_!$1:$1,0))</f>
        <v>#N/A</v>
      </c>
      <c r="I85" s="56">
        <f>INDEX(indiv_!$1:$11, MATCH($B85,indiv_!$A:$A,0),MATCH(I$77,indiv_!$1:$1,0))</f>
        <v>76856</v>
      </c>
      <c r="J85" s="56">
        <f>INDEX(indiv_!$1:$11, MATCH($B85,indiv_!$A:$A,0),MATCH(J$77,indiv_!$1:$1,0))</f>
        <v>948</v>
      </c>
      <c r="K85" s="56">
        <f>INDEX(indiv_!$1:$11, MATCH($B85,indiv_!$A:$A,0),MATCH(K$77,indiv_!$1:$1,0))</f>
        <v>35348</v>
      </c>
      <c r="L85" s="56">
        <f>INDEX(indiv_!$1:$11, MATCH($B85,indiv_!$A:$A,0),MATCH(L$77,indiv_!$1:$1,0))</f>
        <v>44490</v>
      </c>
      <c r="M85" s="218">
        <f>INDEX(indiv_!$1:$11, MATCH($B85,indiv_!$A:$A,0),MATCH(M$77,indiv_!$1:$1,0))</f>
        <v>76856</v>
      </c>
      <c r="N85" s="218">
        <f>INDEX(indiv_!$1:$11, MATCH($B85,indiv_!$A:$A,0),MATCH(N$77,indiv_!$1:$1,0))</f>
        <v>676891</v>
      </c>
      <c r="O85" s="218">
        <f>INDEX(indiv_!$1:$11, MATCH($B85,indiv_!$A:$A,0),MATCH(O$77,indiv_!$1:$1,0))</f>
        <v>662213</v>
      </c>
      <c r="P85" s="56">
        <v>7</v>
      </c>
      <c r="Q85" s="56" t="e">
        <f>INDEX(indiv__ref!$1:$11, MATCH($B85,indiv__ref!$A:$A,0),MATCH(Q$77,indiv__ref!$1:$1,0))</f>
        <v>#N/A</v>
      </c>
      <c r="R85" s="56" t="e">
        <f>INDEX(indiv__ref!$1:$11, MATCH($P85,indiv__ref!$A:$A,0),MATCH(R$77,indiv__ref!$1:$1,0))</f>
        <v>#N/A</v>
      </c>
      <c r="S85" s="56" t="e">
        <f>INDEX(indiv__ref!$1:$11, MATCH($P85,indiv__ref!$A:$A,0),MATCH(S$77,indiv__ref!$1:$1,0))</f>
        <v>#N/A</v>
      </c>
      <c r="T85" s="56" t="e">
        <f>INDEX(indiv__ref!$1:$11, MATCH($P85,indiv__ref!$A:$A,0),MATCH(T$77,indiv__ref!$1:$1,0))</f>
        <v>#N/A</v>
      </c>
      <c r="U85" s="56">
        <f>INDEX(indiv__ref!$1:$11, MATCH($P85,indiv__ref!$A:$A,0),MATCH(U$77,indiv__ref!$1:$1,0))</f>
        <v>0</v>
      </c>
      <c r="V85" s="56" t="e">
        <f>INDEX(indiv__ref!$1:$11, MATCH($P85,indiv__ref!$A:$A,0),MATCH(V$77,indiv__ref!$1:$1,0))</f>
        <v>#N/A</v>
      </c>
      <c r="W85" s="56">
        <f>INDEX(indiv__ref!$1:$11, MATCH($P85,indiv__ref!$A:$A,0),MATCH(W$77,indiv__ref!$1:$1,0))</f>
        <v>76856</v>
      </c>
      <c r="X85" s="56">
        <f>INDEX(indiv__ref!$1:$11, MATCH($P85,indiv__ref!$A:$A,0),MATCH(X$77,indiv__ref!$1:$1,0))</f>
        <v>948</v>
      </c>
      <c r="Y85" s="56">
        <f>INDEX(indiv__ref!$1:$11, MATCH($P85,indiv__ref!$A:$A,0),MATCH(Y$77,indiv__ref!$1:$1,0))</f>
        <v>35348</v>
      </c>
      <c r="Z85" s="56">
        <f>INDEX(indiv__ref!$1:$11, MATCH($P85,indiv__ref!$A:$A,0),MATCH(Z$77,indiv__ref!$1:$1,0))</f>
        <v>44490</v>
      </c>
      <c r="AA85" s="56">
        <f>INDEX(indiv__ref!$1:$11, MATCH($P85,indiv__ref!$A:$A,0),MATCH(AA$77,indiv__ref!$1:$1,0))</f>
        <v>76856</v>
      </c>
      <c r="AB85" s="56">
        <f>INDEX(indiv__ref!$1:$11, MATCH($P85,indiv__ref!$A:$A,0),MATCH(AB$77,indiv__ref!$1:$1,0))</f>
        <v>676891</v>
      </c>
      <c r="AC85" s="56">
        <f>INDEX(indiv__ref!$1:$11, MATCH($P85,indiv__ref!$A:$A,0),MATCH(AC$77,indiv__ref!$1:$1,0))</f>
        <v>662213</v>
      </c>
    </row>
    <row r="86" spans="2:29" s="56" customFormat="1" x14ac:dyDescent="0.3">
      <c r="B86" s="56">
        <v>8</v>
      </c>
      <c r="C86" s="56" t="e">
        <f>INDEX(indiv_!$1:$11, MATCH($B86,indiv_!$A:$A,0),MATCH(C$77,indiv_!$1:$1,0))</f>
        <v>#N/A</v>
      </c>
      <c r="D86" s="56" t="e">
        <f>INDEX(indiv_!$1:$11, MATCH($B86,indiv_!$A:$A,0),MATCH(D$77,indiv_!$1:$1,0))</f>
        <v>#N/A</v>
      </c>
      <c r="E86" s="56" t="e">
        <f>INDEX(indiv_!$1:$11, MATCH($B86,indiv_!$A:$A,0),MATCH(E$77,indiv_!$1:$1,0))</f>
        <v>#N/A</v>
      </c>
      <c r="F86" s="56" t="e">
        <f>INDEX(indiv_!$1:$11, MATCH($B86,indiv_!$A:$A,0),MATCH(F$77,indiv_!$1:$1,0))</f>
        <v>#N/A</v>
      </c>
      <c r="G86" s="56">
        <f>INDEX(indiv_!$1:$11, MATCH($B86,indiv_!$A:$A,0),MATCH(G$77,indiv_!$1:$1,0))</f>
        <v>62</v>
      </c>
      <c r="H86" s="56" t="e">
        <f>INDEX(indiv_!$1:$11, MATCH($B86,indiv_!$A:$A,0),MATCH(H$77,indiv_!$1:$1,0))</f>
        <v>#N/A</v>
      </c>
      <c r="I86" s="56">
        <f>INDEX(indiv_!$1:$11, MATCH($B86,indiv_!$A:$A,0),MATCH(I$77,indiv_!$1:$1,0))</f>
        <v>122176</v>
      </c>
      <c r="J86" s="56">
        <f>INDEX(indiv_!$1:$11, MATCH($B86,indiv_!$A:$A,0),MATCH(J$77,indiv_!$1:$1,0))</f>
        <v>2562</v>
      </c>
      <c r="K86" s="56">
        <f>INDEX(indiv_!$1:$11, MATCH($B86,indiv_!$A:$A,0),MATCH(K$77,indiv_!$1:$1,0))</f>
        <v>65522</v>
      </c>
      <c r="L86" s="56">
        <f>INDEX(indiv_!$1:$11, MATCH($B86,indiv_!$A:$A,0),MATCH(L$77,indiv_!$1:$1,0))</f>
        <v>55426</v>
      </c>
      <c r="M86" s="218">
        <f>INDEX(indiv_!$1:$11, MATCH($B86,indiv_!$A:$A,0),MATCH(M$77,indiv_!$1:$1,0))</f>
        <v>122114</v>
      </c>
      <c r="N86" s="218">
        <f>INDEX(indiv_!$1:$11, MATCH($B86,indiv_!$A:$A,0),MATCH(N$77,indiv_!$1:$1,0))</f>
        <v>676194</v>
      </c>
      <c r="O86" s="218">
        <f>INDEX(indiv_!$1:$11, MATCH($B86,indiv_!$A:$A,0),MATCH(O$77,indiv_!$1:$1,0))</f>
        <v>660989</v>
      </c>
      <c r="P86" s="56">
        <v>8</v>
      </c>
      <c r="Q86" s="56" t="e">
        <f>INDEX(indiv__ref!$1:$11, MATCH($B86,indiv__ref!$A:$A,0),MATCH(Q$77,indiv__ref!$1:$1,0))</f>
        <v>#N/A</v>
      </c>
      <c r="R86" s="56" t="e">
        <f>INDEX(indiv__ref!$1:$11, MATCH($P86,indiv__ref!$A:$A,0),MATCH(R$77,indiv__ref!$1:$1,0))</f>
        <v>#N/A</v>
      </c>
      <c r="S86" s="56" t="e">
        <f>INDEX(indiv__ref!$1:$11, MATCH($P86,indiv__ref!$A:$A,0),MATCH(S$77,indiv__ref!$1:$1,0))</f>
        <v>#N/A</v>
      </c>
      <c r="T86" s="56" t="e">
        <f>INDEX(indiv__ref!$1:$11, MATCH($P86,indiv__ref!$A:$A,0),MATCH(T$77,indiv__ref!$1:$1,0))</f>
        <v>#N/A</v>
      </c>
      <c r="U86" s="56">
        <f>INDEX(indiv__ref!$1:$11, MATCH($P86,indiv__ref!$A:$A,0),MATCH(U$77,indiv__ref!$1:$1,0))</f>
        <v>62</v>
      </c>
      <c r="V86" s="56" t="e">
        <f>INDEX(indiv__ref!$1:$11, MATCH($P86,indiv__ref!$A:$A,0),MATCH(V$77,indiv__ref!$1:$1,0))</f>
        <v>#N/A</v>
      </c>
      <c r="W86" s="56">
        <f>INDEX(indiv__ref!$1:$11, MATCH($P86,indiv__ref!$A:$A,0),MATCH(W$77,indiv__ref!$1:$1,0))</f>
        <v>122176</v>
      </c>
      <c r="X86" s="56">
        <f>INDEX(indiv__ref!$1:$11, MATCH($P86,indiv__ref!$A:$A,0),MATCH(X$77,indiv__ref!$1:$1,0))</f>
        <v>2562</v>
      </c>
      <c r="Y86" s="56">
        <f>INDEX(indiv__ref!$1:$11, MATCH($P86,indiv__ref!$A:$A,0),MATCH(Y$77,indiv__ref!$1:$1,0))</f>
        <v>65522</v>
      </c>
      <c r="Z86" s="56">
        <f>INDEX(indiv__ref!$1:$11, MATCH($P86,indiv__ref!$A:$A,0),MATCH(Z$77,indiv__ref!$1:$1,0))</f>
        <v>55426</v>
      </c>
      <c r="AA86" s="56">
        <f>INDEX(indiv__ref!$1:$11, MATCH($P86,indiv__ref!$A:$A,0),MATCH(AA$77,indiv__ref!$1:$1,0))</f>
        <v>122114</v>
      </c>
      <c r="AB86" s="56">
        <f>INDEX(indiv__ref!$1:$11, MATCH($P86,indiv__ref!$A:$A,0),MATCH(AB$77,indiv__ref!$1:$1,0))</f>
        <v>676194</v>
      </c>
      <c r="AC86" s="56">
        <f>INDEX(indiv__ref!$1:$11, MATCH($P86,indiv__ref!$A:$A,0),MATCH(AC$77,indiv__ref!$1:$1,0))</f>
        <v>660989</v>
      </c>
    </row>
    <row r="87" spans="2:29" s="56" customFormat="1" x14ac:dyDescent="0.3">
      <c r="B87" s="56">
        <v>9</v>
      </c>
      <c r="C87" s="56" t="e">
        <f>INDEX(indiv_!$1:$11, MATCH($B87,indiv_!$A:$A,0),MATCH(C$77,indiv_!$1:$1,0))</f>
        <v>#N/A</v>
      </c>
      <c r="D87" s="56" t="e">
        <f>INDEX(indiv_!$1:$11, MATCH($B87,indiv_!$A:$A,0),MATCH(D$77,indiv_!$1:$1,0))</f>
        <v>#N/A</v>
      </c>
      <c r="E87" s="56" t="e">
        <f>INDEX(indiv_!$1:$11, MATCH($B87,indiv_!$A:$A,0),MATCH(E$77,indiv_!$1:$1,0))</f>
        <v>#N/A</v>
      </c>
      <c r="F87" s="56" t="e">
        <f>INDEX(indiv_!$1:$11, MATCH($B87,indiv_!$A:$A,0),MATCH(F$77,indiv_!$1:$1,0))</f>
        <v>#N/A</v>
      </c>
      <c r="G87" s="56">
        <f>INDEX(indiv_!$1:$11, MATCH($B87,indiv_!$A:$A,0),MATCH(G$77,indiv_!$1:$1,0))</f>
        <v>870</v>
      </c>
      <c r="H87" s="56" t="e">
        <f>INDEX(indiv_!$1:$11, MATCH($B87,indiv_!$A:$A,0),MATCH(H$77,indiv_!$1:$1,0))</f>
        <v>#N/A</v>
      </c>
      <c r="I87" s="56">
        <f>INDEX(indiv_!$1:$11, MATCH($B87,indiv_!$A:$A,0),MATCH(I$77,indiv_!$1:$1,0))</f>
        <v>155256</v>
      </c>
      <c r="J87" s="56">
        <f>INDEX(indiv_!$1:$11, MATCH($B87,indiv_!$A:$A,0),MATCH(J$77,indiv_!$1:$1,0))</f>
        <v>4643</v>
      </c>
      <c r="K87" s="56">
        <f>INDEX(indiv_!$1:$11, MATCH($B87,indiv_!$A:$A,0),MATCH(K$77,indiv_!$1:$1,0))</f>
        <v>72219</v>
      </c>
      <c r="L87" s="56">
        <f>INDEX(indiv_!$1:$11, MATCH($B87,indiv_!$A:$A,0),MATCH(L$77,indiv_!$1:$1,0))</f>
        <v>82048</v>
      </c>
      <c r="M87" s="218">
        <f>INDEX(indiv_!$1:$11, MATCH($B87,indiv_!$A:$A,0),MATCH(M$77,indiv_!$1:$1,0))</f>
        <v>154386</v>
      </c>
      <c r="N87" s="218">
        <f>INDEX(indiv_!$1:$11, MATCH($B87,indiv_!$A:$A,0),MATCH(N$77,indiv_!$1:$1,0))</f>
        <v>677153</v>
      </c>
      <c r="O87" s="218">
        <f>INDEX(indiv_!$1:$11, MATCH($B87,indiv_!$A:$A,0),MATCH(O$77,indiv_!$1:$1,0))</f>
        <v>670803</v>
      </c>
      <c r="P87" s="56">
        <v>9</v>
      </c>
      <c r="Q87" s="56" t="e">
        <f>INDEX(indiv__ref!$1:$11, MATCH($B87,indiv__ref!$A:$A,0),MATCH(Q$77,indiv__ref!$1:$1,0))</f>
        <v>#N/A</v>
      </c>
      <c r="R87" s="56" t="e">
        <f>INDEX(indiv__ref!$1:$11, MATCH($P87,indiv__ref!$A:$A,0),MATCH(R$77,indiv__ref!$1:$1,0))</f>
        <v>#N/A</v>
      </c>
      <c r="S87" s="56" t="e">
        <f>INDEX(indiv__ref!$1:$11, MATCH($P87,indiv__ref!$A:$A,0),MATCH(S$77,indiv__ref!$1:$1,0))</f>
        <v>#N/A</v>
      </c>
      <c r="T87" s="56" t="e">
        <f>INDEX(indiv__ref!$1:$11, MATCH($P87,indiv__ref!$A:$A,0),MATCH(T$77,indiv__ref!$1:$1,0))</f>
        <v>#N/A</v>
      </c>
      <c r="U87" s="56">
        <f>INDEX(indiv__ref!$1:$11, MATCH($P87,indiv__ref!$A:$A,0),MATCH(U$77,indiv__ref!$1:$1,0))</f>
        <v>870</v>
      </c>
      <c r="V87" s="56" t="e">
        <f>INDEX(indiv__ref!$1:$11, MATCH($P87,indiv__ref!$A:$A,0),MATCH(V$77,indiv__ref!$1:$1,0))</f>
        <v>#N/A</v>
      </c>
      <c r="W87" s="56">
        <f>INDEX(indiv__ref!$1:$11, MATCH($P87,indiv__ref!$A:$A,0),MATCH(W$77,indiv__ref!$1:$1,0))</f>
        <v>155256</v>
      </c>
      <c r="X87" s="56">
        <f>INDEX(indiv__ref!$1:$11, MATCH($P87,indiv__ref!$A:$A,0),MATCH(X$77,indiv__ref!$1:$1,0))</f>
        <v>4643</v>
      </c>
      <c r="Y87" s="56">
        <f>INDEX(indiv__ref!$1:$11, MATCH($P87,indiv__ref!$A:$A,0),MATCH(Y$77,indiv__ref!$1:$1,0))</f>
        <v>72219</v>
      </c>
      <c r="Z87" s="56">
        <f>INDEX(indiv__ref!$1:$11, MATCH($P87,indiv__ref!$A:$A,0),MATCH(Z$77,indiv__ref!$1:$1,0))</f>
        <v>82048</v>
      </c>
      <c r="AA87" s="56">
        <f>INDEX(indiv__ref!$1:$11, MATCH($P87,indiv__ref!$A:$A,0),MATCH(AA$77,indiv__ref!$1:$1,0))</f>
        <v>154386</v>
      </c>
      <c r="AB87" s="56">
        <f>INDEX(indiv__ref!$1:$11, MATCH($P87,indiv__ref!$A:$A,0),MATCH(AB$77,indiv__ref!$1:$1,0))</f>
        <v>677153</v>
      </c>
      <c r="AC87" s="56">
        <f>INDEX(indiv__ref!$1:$11, MATCH($P87,indiv__ref!$A:$A,0),MATCH(AC$77,indiv__ref!$1:$1,0))</f>
        <v>670803</v>
      </c>
    </row>
    <row r="88" spans="2:29" s="56" customFormat="1" x14ac:dyDescent="0.3">
      <c r="B88" s="56">
        <v>10</v>
      </c>
      <c r="C88" s="56" t="e">
        <f>INDEX(indiv_!$1:$11, MATCH($B88,indiv_!$A:$A,0),MATCH(C$77,indiv_!$1:$1,0))</f>
        <v>#N/A</v>
      </c>
      <c r="D88" s="56" t="e">
        <f>INDEX(indiv_!$1:$11, MATCH($B88,indiv_!$A:$A,0),MATCH(D$77,indiv_!$1:$1,0))</f>
        <v>#N/A</v>
      </c>
      <c r="E88" s="56" t="e">
        <f>INDEX(indiv_!$1:$11, MATCH($B88,indiv_!$A:$A,0),MATCH(E$77,indiv_!$1:$1,0))</f>
        <v>#N/A</v>
      </c>
      <c r="F88" s="56" t="e">
        <f>INDEX(indiv_!$1:$11, MATCH($B88,indiv_!$A:$A,0),MATCH(F$77,indiv_!$1:$1,0))</f>
        <v>#N/A</v>
      </c>
      <c r="G88" s="56">
        <f>INDEX(indiv_!$1:$11, MATCH($B88,indiv_!$A:$A,0),MATCH(G$77,indiv_!$1:$1,0))</f>
        <v>16960</v>
      </c>
      <c r="H88" s="56" t="e">
        <f>INDEX(indiv_!$1:$11, MATCH($B88,indiv_!$A:$A,0),MATCH(H$77,indiv_!$1:$1,0))</f>
        <v>#N/A</v>
      </c>
      <c r="I88" s="56">
        <f>INDEX(indiv_!$1:$11, MATCH($B88,indiv_!$A:$A,0),MATCH(I$77,indiv_!$1:$1,0))</f>
        <v>272429</v>
      </c>
      <c r="J88" s="56">
        <f>INDEX(indiv_!$1:$11, MATCH($B88,indiv_!$A:$A,0),MATCH(J$77,indiv_!$1:$1,0))</f>
        <v>48411</v>
      </c>
      <c r="K88" s="56">
        <f>INDEX(indiv_!$1:$11, MATCH($B88,indiv_!$A:$A,0),MATCH(K$77,indiv_!$1:$1,0))</f>
        <v>123003</v>
      </c>
      <c r="L88" s="56">
        <f>INDEX(indiv_!$1:$11, MATCH($B88,indiv_!$A:$A,0),MATCH(L$77,indiv_!$1:$1,0))</f>
        <v>133196</v>
      </c>
      <c r="M88" s="218">
        <f>INDEX(indiv_!$1:$11, MATCH($B88,indiv_!$A:$A,0),MATCH(M$77,indiv_!$1:$1,0))</f>
        <v>258400</v>
      </c>
      <c r="N88" s="218">
        <f>INDEX(indiv_!$1:$11, MATCH($B88,indiv_!$A:$A,0),MATCH(N$77,indiv_!$1:$1,0))</f>
        <v>655704</v>
      </c>
      <c r="O88" s="218">
        <f>INDEX(indiv_!$1:$11, MATCH($B88,indiv_!$A:$A,0),MATCH(O$77,indiv_!$1:$1,0))</f>
        <v>653392</v>
      </c>
      <c r="P88" s="56">
        <v>10</v>
      </c>
      <c r="Q88" s="56" t="e">
        <f>INDEX(indiv__ref!$1:$11, MATCH($B88,indiv__ref!$A:$A,0),MATCH(Q$77,indiv__ref!$1:$1,0))</f>
        <v>#N/A</v>
      </c>
      <c r="R88" s="56" t="e">
        <f>INDEX(indiv__ref!$1:$11, MATCH($P88,indiv__ref!$A:$A,0),MATCH(R$77,indiv__ref!$1:$1,0))</f>
        <v>#N/A</v>
      </c>
      <c r="S88" s="56" t="e">
        <f>INDEX(indiv__ref!$1:$11, MATCH($P88,indiv__ref!$A:$A,0),MATCH(S$77,indiv__ref!$1:$1,0))</f>
        <v>#N/A</v>
      </c>
      <c r="T88" s="56" t="e">
        <f>INDEX(indiv__ref!$1:$11, MATCH($P88,indiv__ref!$A:$A,0),MATCH(T$77,indiv__ref!$1:$1,0))</f>
        <v>#N/A</v>
      </c>
      <c r="U88" s="56">
        <f>INDEX(indiv__ref!$1:$11, MATCH($P88,indiv__ref!$A:$A,0),MATCH(U$77,indiv__ref!$1:$1,0))</f>
        <v>16960</v>
      </c>
      <c r="V88" s="56" t="e">
        <f>INDEX(indiv__ref!$1:$11, MATCH($P88,indiv__ref!$A:$A,0),MATCH(V$77,indiv__ref!$1:$1,0))</f>
        <v>#N/A</v>
      </c>
      <c r="W88" s="56">
        <f>INDEX(indiv__ref!$1:$11, MATCH($P88,indiv__ref!$A:$A,0),MATCH(W$77,indiv__ref!$1:$1,0))</f>
        <v>272429</v>
      </c>
      <c r="X88" s="56">
        <f>INDEX(indiv__ref!$1:$11, MATCH($P88,indiv__ref!$A:$A,0),MATCH(X$77,indiv__ref!$1:$1,0))</f>
        <v>48411</v>
      </c>
      <c r="Y88" s="56">
        <f>INDEX(indiv__ref!$1:$11, MATCH($P88,indiv__ref!$A:$A,0),MATCH(Y$77,indiv__ref!$1:$1,0))</f>
        <v>123003</v>
      </c>
      <c r="Z88" s="56">
        <f>INDEX(indiv__ref!$1:$11, MATCH($P88,indiv__ref!$A:$A,0),MATCH(Z$77,indiv__ref!$1:$1,0))</f>
        <v>133196</v>
      </c>
      <c r="AA88" s="56">
        <f>INDEX(indiv__ref!$1:$11, MATCH($P88,indiv__ref!$A:$A,0),MATCH(AA$77,indiv__ref!$1:$1,0))</f>
        <v>258400</v>
      </c>
      <c r="AB88" s="56">
        <f>INDEX(indiv__ref!$1:$11, MATCH($P88,indiv__ref!$A:$A,0),MATCH(AB$77,indiv__ref!$1:$1,0))</f>
        <v>655704</v>
      </c>
      <c r="AC88" s="56">
        <f>INDEX(indiv__ref!$1:$11, MATCH($P88,indiv__ref!$A:$A,0),MATCH(AC$77,indiv__ref!$1:$1,0))</f>
        <v>653392</v>
      </c>
    </row>
    <row r="89" spans="2:29" s="56" customFormat="1" x14ac:dyDescent="0.3"/>
    <row r="90" spans="2:29" s="56" customFormat="1" x14ac:dyDescent="0.3"/>
    <row r="91" spans="2:29" s="56" customFormat="1" x14ac:dyDescent="0.3"/>
    <row r="92" spans="2:29" s="56" customFormat="1" x14ac:dyDescent="0.3"/>
    <row r="93" spans="2:29" s="56" customFormat="1" x14ac:dyDescent="0.3"/>
    <row r="94" spans="2:29" s="56" customFormat="1" x14ac:dyDescent="0.3"/>
    <row r="95" spans="2:29" s="56" customFormat="1" x14ac:dyDescent="0.3"/>
    <row r="96" spans="2:29" s="56" customFormat="1" x14ac:dyDescent="0.3"/>
    <row r="97" s="56" customFormat="1" x14ac:dyDescent="0.3"/>
    <row r="98" s="56" customFormat="1" x14ac:dyDescent="0.3"/>
    <row r="99" s="56" customFormat="1" x14ac:dyDescent="0.3"/>
    <row r="100" s="56" customFormat="1" x14ac:dyDescent="0.3"/>
    <row r="101" s="56" customFormat="1" x14ac:dyDescent="0.3"/>
    <row r="102" s="56" customFormat="1" x14ac:dyDescent="0.3"/>
    <row r="103" s="56" customFormat="1" x14ac:dyDescent="0.3"/>
    <row r="104" s="56" customFormat="1" x14ac:dyDescent="0.3"/>
    <row r="105" s="56" customFormat="1" x14ac:dyDescent="0.3"/>
    <row r="106" s="56" customFormat="1" x14ac:dyDescent="0.3"/>
    <row r="107" s="56" customFormat="1" x14ac:dyDescent="0.3"/>
    <row r="108" s="56" customFormat="1" x14ac:dyDescent="0.3"/>
    <row r="109" s="56" customFormat="1" x14ac:dyDescent="0.3"/>
    <row r="110" s="56" customFormat="1" x14ac:dyDescent="0.3"/>
    <row r="111" s="56" customFormat="1" x14ac:dyDescent="0.3"/>
    <row r="112" s="56" customFormat="1" x14ac:dyDescent="0.3"/>
    <row r="113" s="56" customFormat="1" x14ac:dyDescent="0.3"/>
    <row r="114" s="56" customFormat="1" x14ac:dyDescent="0.3"/>
    <row r="115" s="56" customFormat="1" x14ac:dyDescent="0.3"/>
    <row r="116" s="56" customFormat="1" x14ac:dyDescent="0.3"/>
    <row r="117" s="56" customFormat="1" x14ac:dyDescent="0.3"/>
    <row r="118" s="56" customFormat="1" x14ac:dyDescent="0.3"/>
    <row r="119" s="56" customFormat="1" x14ac:dyDescent="0.3"/>
    <row r="120" s="56" customFormat="1" x14ac:dyDescent="0.3"/>
    <row r="121" s="56" customFormat="1" x14ac:dyDescent="0.3"/>
    <row r="122" s="56" customFormat="1" x14ac:dyDescent="0.3"/>
    <row r="123" s="56" customFormat="1" x14ac:dyDescent="0.3"/>
    <row r="124" s="56" customFormat="1" x14ac:dyDescent="0.3"/>
    <row r="125" s="56" customFormat="1" x14ac:dyDescent="0.3"/>
    <row r="126" s="56" customFormat="1" x14ac:dyDescent="0.3"/>
    <row r="127" s="56" customFormat="1" x14ac:dyDescent="0.3"/>
    <row r="128" s="56" customFormat="1" x14ac:dyDescent="0.3"/>
    <row r="129" s="56" customFormat="1" x14ac:dyDescent="0.3"/>
    <row r="130" s="56" customFormat="1" x14ac:dyDescent="0.3"/>
    <row r="131" s="56" customFormat="1" x14ac:dyDescent="0.3"/>
    <row r="132" s="56" customFormat="1" x14ac:dyDescent="0.3"/>
    <row r="133" s="56" customFormat="1" x14ac:dyDescent="0.3"/>
    <row r="134" s="56" customFormat="1" x14ac:dyDescent="0.3"/>
    <row r="135" s="56" customFormat="1" x14ac:dyDescent="0.3"/>
    <row r="136" s="56" customFormat="1" x14ac:dyDescent="0.3"/>
    <row r="137" s="56" customFormat="1" x14ac:dyDescent="0.3"/>
    <row r="138" s="56" customFormat="1" x14ac:dyDescent="0.3"/>
    <row r="139" s="56" customFormat="1" x14ac:dyDescent="0.3"/>
    <row r="140" s="56" customFormat="1" x14ac:dyDescent="0.3"/>
    <row r="141" s="56" customFormat="1" x14ac:dyDescent="0.3"/>
    <row r="142" s="56" customFormat="1" x14ac:dyDescent="0.3"/>
    <row r="143" s="56" customFormat="1" x14ac:dyDescent="0.3"/>
    <row r="144" s="56" customFormat="1" x14ac:dyDescent="0.3"/>
    <row r="145" s="56" customFormat="1" x14ac:dyDescent="0.3"/>
    <row r="146" s="56" customFormat="1" x14ac:dyDescent="0.3"/>
    <row r="147" s="56" customFormat="1" x14ac:dyDescent="0.3"/>
    <row r="148" s="56" customFormat="1" x14ac:dyDescent="0.3"/>
    <row r="149" s="56" customFormat="1" x14ac:dyDescent="0.3"/>
    <row r="150" s="56" customFormat="1" x14ac:dyDescent="0.3"/>
    <row r="151" s="56" customFormat="1" x14ac:dyDescent="0.3"/>
    <row r="152" s="56" customFormat="1" x14ac:dyDescent="0.3"/>
    <row r="153" s="56" customFormat="1" x14ac:dyDescent="0.3"/>
    <row r="154" s="56" customFormat="1" x14ac:dyDescent="0.3"/>
    <row r="155" s="56" customFormat="1" x14ac:dyDescent="0.3"/>
    <row r="156" s="56" customFormat="1" x14ac:dyDescent="0.3"/>
    <row r="157" s="56" customFormat="1" x14ac:dyDescent="0.3"/>
    <row r="158" s="56" customFormat="1" x14ac:dyDescent="0.3"/>
    <row r="159" s="56" customFormat="1" x14ac:dyDescent="0.3"/>
    <row r="160" s="56" customFormat="1" x14ac:dyDescent="0.3"/>
    <row r="161" s="56" customFormat="1" x14ac:dyDescent="0.3"/>
    <row r="162" s="56" customFormat="1" x14ac:dyDescent="0.3"/>
    <row r="163" s="56" customFormat="1" x14ac:dyDescent="0.3"/>
    <row r="164" s="56" customFormat="1" x14ac:dyDescent="0.3"/>
    <row r="165" s="56" customFormat="1" x14ac:dyDescent="0.3"/>
    <row r="166" s="56" customFormat="1" x14ac:dyDescent="0.3"/>
    <row r="167" s="56" customFormat="1" x14ac:dyDescent="0.3"/>
    <row r="168" s="56" customFormat="1" x14ac:dyDescent="0.3"/>
    <row r="169" s="56" customFormat="1" x14ac:dyDescent="0.3"/>
    <row r="170" s="56" customFormat="1" x14ac:dyDescent="0.3"/>
    <row r="171" s="56" customFormat="1" x14ac:dyDescent="0.3"/>
    <row r="172" s="56" customFormat="1" x14ac:dyDescent="0.3"/>
    <row r="173" s="56" customFormat="1" x14ac:dyDescent="0.3"/>
    <row r="174" s="56" customFormat="1" x14ac:dyDescent="0.3"/>
    <row r="175" s="56" customFormat="1" x14ac:dyDescent="0.3"/>
    <row r="176" s="56" customFormat="1" x14ac:dyDescent="0.3"/>
    <row r="177" s="56" customFormat="1" x14ac:dyDescent="0.3"/>
    <row r="178" s="56" customFormat="1" x14ac:dyDescent="0.3"/>
    <row r="179" s="56" customFormat="1" x14ac:dyDescent="0.3"/>
    <row r="180" s="56" customFormat="1" x14ac:dyDescent="0.3"/>
    <row r="181" s="56" customFormat="1" x14ac:dyDescent="0.3"/>
    <row r="182" s="56" customFormat="1" x14ac:dyDescent="0.3"/>
    <row r="183" s="56" customFormat="1" x14ac:dyDescent="0.3"/>
    <row r="184" s="56" customFormat="1" x14ac:dyDescent="0.3"/>
    <row r="185" s="56" customFormat="1" x14ac:dyDescent="0.3"/>
    <row r="186" s="56" customFormat="1" x14ac:dyDescent="0.3"/>
    <row r="187" s="56" customFormat="1" x14ac:dyDescent="0.3"/>
    <row r="188" s="56" customFormat="1" x14ac:dyDescent="0.3"/>
    <row r="189" s="56" customFormat="1" x14ac:dyDescent="0.3"/>
    <row r="190" s="56" customFormat="1" x14ac:dyDescent="0.3"/>
    <row r="191" s="56" customFormat="1" x14ac:dyDescent="0.3"/>
  </sheetData>
  <mergeCells count="9">
    <mergeCell ref="B2:S2"/>
    <mergeCell ref="D7:F7"/>
    <mergeCell ref="D8:F8"/>
    <mergeCell ref="D9:F9"/>
    <mergeCell ref="P7:S7"/>
    <mergeCell ref="P8:S8"/>
    <mergeCell ref="P9:S9"/>
    <mergeCell ref="B4:F4"/>
    <mergeCell ref="L4:S4"/>
  </mergeCells>
  <phoneticPr fontId="0" type="noConversion"/>
  <dataValidations count="1">
    <dataValidation type="list" allowBlank="1" showInputMessage="1" showErrorMessage="1" sqref="D7:F9 P7:S9" xr:uid="{00000000-0002-0000-1100-000000000000}">
      <formula1>$C$78:$O$78</formula1>
    </dataValidation>
  </dataValidation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B1:U93"/>
  <sheetViews>
    <sheetView zoomScale="86" zoomScaleNormal="86" workbookViewId="0">
      <selection activeCell="I8" sqref="I8"/>
    </sheetView>
  </sheetViews>
  <sheetFormatPr defaultColWidth="8.88671875" defaultRowHeight="14.4" x14ac:dyDescent="0.3"/>
  <cols>
    <col min="1" max="1" width="8.88671875" style="48"/>
    <col min="2" max="2" width="7.33203125" style="48" customWidth="1"/>
    <col min="3" max="3" width="22.88671875" style="48" customWidth="1"/>
    <col min="4" max="4" width="15.109375" style="48" customWidth="1"/>
    <col min="5" max="5" width="16.6640625" style="48" customWidth="1"/>
    <col min="6" max="12" width="8.88671875" style="48"/>
    <col min="13" max="13" width="23" style="48" customWidth="1"/>
    <col min="14" max="14" width="18.33203125" style="48" customWidth="1"/>
    <col min="15" max="15" width="16.33203125" style="48" customWidth="1"/>
    <col min="16" max="16384" width="8.88671875" style="48"/>
  </cols>
  <sheetData>
    <row r="1" spans="2:18" ht="15" thickBot="1" x14ac:dyDescent="0.35"/>
    <row r="2" spans="2:18" ht="80.400000000000006" customHeight="1" thickBot="1" x14ac:dyDescent="0.35">
      <c r="B2" s="357" t="s">
        <v>9249</v>
      </c>
      <c r="C2" s="358"/>
      <c r="D2" s="358"/>
      <c r="E2" s="358"/>
      <c r="F2" s="358"/>
      <c r="G2" s="358"/>
      <c r="H2" s="358"/>
      <c r="I2" s="358"/>
      <c r="J2" s="358"/>
      <c r="K2" s="358"/>
      <c r="L2" s="358"/>
      <c r="M2" s="358"/>
      <c r="N2" s="358"/>
      <c r="O2" s="358"/>
      <c r="P2" s="358"/>
      <c r="Q2" s="358"/>
      <c r="R2" s="359"/>
    </row>
    <row r="5" spans="2:18" ht="18" x14ac:dyDescent="0.35">
      <c r="B5" s="362" t="s">
        <v>1638</v>
      </c>
      <c r="C5" s="362"/>
      <c r="D5" s="362"/>
      <c r="E5" s="362"/>
      <c r="F5" s="362"/>
      <c r="G5" s="362"/>
      <c r="L5" s="362" t="s">
        <v>1637</v>
      </c>
      <c r="M5" s="362"/>
      <c r="N5" s="362"/>
      <c r="O5" s="362"/>
      <c r="P5" s="362"/>
      <c r="Q5" s="362"/>
      <c r="R5" s="362"/>
    </row>
    <row r="6" spans="2:18" ht="15" thickBot="1" x14ac:dyDescent="0.35"/>
    <row r="7" spans="2:18" ht="15.6" x14ac:dyDescent="0.3">
      <c r="C7" s="96" t="s">
        <v>350</v>
      </c>
      <c r="D7" s="97"/>
      <c r="E7" s="97"/>
      <c r="F7" s="97"/>
      <c r="G7" s="52"/>
      <c r="M7" s="96" t="s">
        <v>350</v>
      </c>
      <c r="N7" s="98"/>
      <c r="O7" s="98"/>
      <c r="P7" s="98"/>
      <c r="Q7" s="54"/>
      <c r="R7" s="55"/>
    </row>
    <row r="8" spans="2:18" ht="21" x14ac:dyDescent="0.4">
      <c r="C8" s="65" t="s">
        <v>1685</v>
      </c>
      <c r="D8" s="360" t="s">
        <v>5054</v>
      </c>
      <c r="E8" s="360"/>
      <c r="F8" s="360"/>
      <c r="G8" s="361"/>
      <c r="M8" s="65" t="s">
        <v>1685</v>
      </c>
      <c r="N8" s="360" t="s">
        <v>5053</v>
      </c>
      <c r="O8" s="360"/>
      <c r="P8" s="360"/>
      <c r="Q8" s="360"/>
      <c r="R8" s="361"/>
    </row>
    <row r="9" spans="2:18" ht="21" x14ac:dyDescent="0.4">
      <c r="C9" s="65" t="s">
        <v>1686</v>
      </c>
      <c r="D9" s="360" t="s">
        <v>5053</v>
      </c>
      <c r="E9" s="360"/>
      <c r="F9" s="360"/>
      <c r="G9" s="361"/>
      <c r="M9" s="65" t="s">
        <v>1686</v>
      </c>
      <c r="N9" s="360" t="s">
        <v>5054</v>
      </c>
      <c r="O9" s="360"/>
      <c r="P9" s="360"/>
      <c r="Q9" s="360"/>
      <c r="R9" s="361"/>
    </row>
    <row r="10" spans="2:18" ht="21" x14ac:dyDescent="0.4">
      <c r="C10" s="65" t="s">
        <v>1687</v>
      </c>
      <c r="D10" s="360" t="s">
        <v>1610</v>
      </c>
      <c r="E10" s="360"/>
      <c r="F10" s="360"/>
      <c r="G10" s="361"/>
      <c r="M10" s="65" t="s">
        <v>1687</v>
      </c>
      <c r="N10" s="360" t="s">
        <v>5056</v>
      </c>
      <c r="O10" s="360"/>
      <c r="P10" s="360"/>
      <c r="Q10" s="360"/>
      <c r="R10" s="361"/>
    </row>
    <row r="11" spans="2:18" ht="15" thickBot="1" x14ac:dyDescent="0.35">
      <c r="C11" s="49"/>
      <c r="D11" s="50"/>
      <c r="E11" s="50"/>
      <c r="F11" s="50"/>
      <c r="G11" s="51"/>
      <c r="M11" s="49"/>
      <c r="N11" s="50"/>
      <c r="O11" s="50"/>
      <c r="P11" s="50"/>
      <c r="Q11" s="50"/>
      <c r="R11" s="51"/>
    </row>
    <row r="13" spans="2:18" x14ac:dyDescent="0.3">
      <c r="B13" s="210" t="s">
        <v>1635</v>
      </c>
      <c r="C13" s="210" t="str">
        <f>D8</f>
        <v>Iracis</v>
      </c>
      <c r="D13" s="210" t="str">
        <f>D9</f>
        <v>Iragro</v>
      </c>
      <c r="E13" s="210" t="str">
        <f>D10</f>
        <v>Total</v>
      </c>
      <c r="L13" s="210" t="s">
        <v>1635</v>
      </c>
      <c r="M13" s="210" t="str">
        <f>N8</f>
        <v>Iragro</v>
      </c>
      <c r="N13" s="210" t="str">
        <f>N9</f>
        <v>Iracis</v>
      </c>
      <c r="O13" s="210" t="str">
        <f>N10</f>
        <v>Irpc</v>
      </c>
    </row>
    <row r="14" spans="2:18" x14ac:dyDescent="0.3">
      <c r="B14" s="53">
        <v>1</v>
      </c>
      <c r="C14" s="73">
        <f>INDEX($C$83:$K$93,MATCH($B14,$C$83:$C$93,0),MATCH(C$13,$C$83:$K$83,0))</f>
        <v>7.0999998116727031E-3</v>
      </c>
      <c r="D14" s="73">
        <f>INDEX($C$83:$K$93,MATCH($B14,$C$83:$C$93,0),MATCH(D$13,$C$83:$K$83,0))</f>
        <v>0</v>
      </c>
      <c r="E14" s="73">
        <f>INDEX($C$83:$K$93,MATCH($B14,$C$83:$C$93,0),MATCH(E$13,$C$83:$K$83,0))</f>
        <v>1.2946137418577726E-2</v>
      </c>
      <c r="L14" s="53">
        <v>1</v>
      </c>
      <c r="M14" s="73">
        <f>INDEX($M$83:$V$93,MATCH($L14,$M$83:$M$93,0),MATCH(M$13,$M$83:$V$83,0))</f>
        <v>0</v>
      </c>
      <c r="N14" s="73">
        <f>INDEX($M$83:$V$93,MATCH($L14,$M$83:$M$93,0),MATCH(N$13,$M$83:$V$83,0))</f>
        <v>7.0999998116727031E-3</v>
      </c>
      <c r="O14" s="73">
        <f>INDEX($M$83:$V$93,MATCH($L14,$M$83:$M$93,0),MATCH(O$13,$M$83:$V$83,0))</f>
        <v>0</v>
      </c>
    </row>
    <row r="15" spans="2:18" x14ac:dyDescent="0.3">
      <c r="B15" s="53">
        <v>2</v>
      </c>
      <c r="C15" s="73">
        <f t="shared" ref="C15:E23" si="0">INDEX($C$83:$K$93,MATCH($B15,$C$83:$C$93,0),MATCH(C$13,$C$83:$K$83,0))</f>
        <v>7.1000002070426135E-3</v>
      </c>
      <c r="D15" s="73">
        <f t="shared" si="0"/>
        <v>0</v>
      </c>
      <c r="E15" s="73">
        <f t="shared" si="0"/>
        <v>1.0104407590796221E-3</v>
      </c>
      <c r="L15" s="53">
        <v>2</v>
      </c>
      <c r="M15" s="73">
        <f t="shared" ref="M15:O23" si="1">INDEX($M$83:$V$93,MATCH($L15,$M$83:$M$93,0),MATCH(M$13,$M$83:$V$83,0))</f>
        <v>0</v>
      </c>
      <c r="N15" s="73">
        <f t="shared" si="1"/>
        <v>7.1000002070426135E-3</v>
      </c>
      <c r="O15" s="73">
        <f t="shared" si="1"/>
        <v>1.9204128320206482E-3</v>
      </c>
    </row>
    <row r="16" spans="2:18" x14ac:dyDescent="0.3">
      <c r="B16" s="53">
        <v>3</v>
      </c>
      <c r="C16" s="73">
        <f t="shared" si="0"/>
        <v>8.4872305921879325E-3</v>
      </c>
      <c r="D16" s="73">
        <f t="shared" si="0"/>
        <v>0</v>
      </c>
      <c r="E16" s="73">
        <f t="shared" si="0"/>
        <v>2.8734508491059956E-3</v>
      </c>
      <c r="L16" s="53">
        <v>3</v>
      </c>
      <c r="M16" s="73">
        <f t="shared" si="1"/>
        <v>0</v>
      </c>
      <c r="N16" s="73">
        <f t="shared" si="1"/>
        <v>8.5567041870997888E-3</v>
      </c>
      <c r="O16" s="73">
        <f t="shared" si="1"/>
        <v>1.9932893553282361E-3</v>
      </c>
    </row>
    <row r="17" spans="2:15" x14ac:dyDescent="0.3">
      <c r="B17" s="53">
        <v>4</v>
      </c>
      <c r="C17" s="73">
        <f t="shared" si="0"/>
        <v>8.8372479898218871E-3</v>
      </c>
      <c r="D17" s="73">
        <f t="shared" si="0"/>
        <v>0</v>
      </c>
      <c r="E17" s="73">
        <f t="shared" si="0"/>
        <v>3.0472766928733288E-3</v>
      </c>
      <c r="L17" s="53">
        <v>4</v>
      </c>
      <c r="M17" s="73">
        <f t="shared" si="1"/>
        <v>0</v>
      </c>
      <c r="N17" s="73">
        <f t="shared" si="1"/>
        <v>8.7912968852339232E-3</v>
      </c>
      <c r="O17" s="73">
        <f t="shared" si="1"/>
        <v>1.8800623470755331E-3</v>
      </c>
    </row>
    <row r="18" spans="2:15" x14ac:dyDescent="0.3">
      <c r="B18" s="53">
        <v>5</v>
      </c>
      <c r="C18" s="73">
        <f t="shared" si="0"/>
        <v>7.0999999115686739E-3</v>
      </c>
      <c r="D18" s="73">
        <f t="shared" si="0"/>
        <v>0</v>
      </c>
      <c r="E18" s="73">
        <f t="shared" si="0"/>
        <v>2.272711969699638E-3</v>
      </c>
      <c r="L18" s="53">
        <v>5</v>
      </c>
      <c r="M18" s="73">
        <f t="shared" si="1"/>
        <v>0</v>
      </c>
      <c r="N18" s="73">
        <f t="shared" si="1"/>
        <v>7.0999999115686739E-3</v>
      </c>
      <c r="O18" s="73">
        <f t="shared" si="1"/>
        <v>2.3825069671242144E-3</v>
      </c>
    </row>
    <row r="19" spans="2:15" x14ac:dyDescent="0.3">
      <c r="B19" s="53">
        <v>6</v>
      </c>
      <c r="C19" s="73">
        <f t="shared" si="0"/>
        <v>7.750107447496009E-3</v>
      </c>
      <c r="D19" s="73">
        <f t="shared" si="0"/>
        <v>0</v>
      </c>
      <c r="E19" s="73">
        <f t="shared" si="0"/>
        <v>3.8581554540323025E-3</v>
      </c>
      <c r="F19" s="189"/>
      <c r="L19" s="53">
        <v>6</v>
      </c>
      <c r="M19" s="73">
        <f t="shared" si="1"/>
        <v>0</v>
      </c>
      <c r="N19" s="73">
        <f t="shared" si="1"/>
        <v>7.750107447496009E-3</v>
      </c>
      <c r="O19" s="73">
        <f t="shared" si="1"/>
        <v>1.8507544395341667E-3</v>
      </c>
    </row>
    <row r="20" spans="2:15" x14ac:dyDescent="0.3">
      <c r="B20" s="53">
        <v>7</v>
      </c>
      <c r="C20" s="73">
        <f t="shared" si="0"/>
        <v>9.3646080476371373E-3</v>
      </c>
      <c r="D20" s="73">
        <f t="shared" si="0"/>
        <v>1.1800000460515131E-2</v>
      </c>
      <c r="E20" s="73">
        <f t="shared" si="0"/>
        <v>3.5059567368950096E-3</v>
      </c>
      <c r="F20" s="189"/>
      <c r="L20" s="53">
        <v>7</v>
      </c>
      <c r="M20" s="73">
        <f t="shared" si="1"/>
        <v>1.1800000460515131E-2</v>
      </c>
      <c r="N20" s="73">
        <f t="shared" si="1"/>
        <v>9.3646080476371373E-3</v>
      </c>
      <c r="O20" s="73">
        <f t="shared" si="1"/>
        <v>2.0569364114488209E-3</v>
      </c>
    </row>
    <row r="21" spans="2:15" x14ac:dyDescent="0.3">
      <c r="B21" s="53">
        <v>8</v>
      </c>
      <c r="C21" s="73">
        <f t="shared" si="0"/>
        <v>8.4252317097144262E-3</v>
      </c>
      <c r="D21" s="73">
        <f t="shared" si="0"/>
        <v>1.2183888696788882E-2</v>
      </c>
      <c r="E21" s="73">
        <f t="shared" si="0"/>
        <v>4.6254296000951215E-3</v>
      </c>
      <c r="F21" s="189"/>
      <c r="L21" s="53">
        <v>8</v>
      </c>
      <c r="M21" s="73">
        <f t="shared" si="1"/>
        <v>1.2183888696788882E-2</v>
      </c>
      <c r="N21" s="73">
        <f t="shared" si="1"/>
        <v>8.4252317097144262E-3</v>
      </c>
      <c r="O21" s="73">
        <f t="shared" si="1"/>
        <v>1.8347436355631492E-3</v>
      </c>
    </row>
    <row r="22" spans="2:15" x14ac:dyDescent="0.3">
      <c r="B22" s="53">
        <v>9</v>
      </c>
      <c r="C22" s="73">
        <f t="shared" si="0"/>
        <v>7.5877219022612331E-3</v>
      </c>
      <c r="D22" s="73">
        <f t="shared" si="0"/>
        <v>1.1855206450090354E-2</v>
      </c>
      <c r="E22" s="73">
        <f t="shared" si="0"/>
        <v>4.6901456059776983E-3</v>
      </c>
      <c r="F22" s="189"/>
      <c r="L22" s="53">
        <v>9</v>
      </c>
      <c r="M22" s="73">
        <f t="shared" si="1"/>
        <v>1.1855206450090354E-2</v>
      </c>
      <c r="N22" s="73">
        <f t="shared" si="1"/>
        <v>7.5877219022612331E-3</v>
      </c>
      <c r="O22" s="73">
        <f t="shared" si="1"/>
        <v>1.9089873682011592E-3</v>
      </c>
    </row>
    <row r="23" spans="2:15" x14ac:dyDescent="0.3">
      <c r="B23" s="53">
        <v>10</v>
      </c>
      <c r="C23" s="73">
        <f t="shared" si="0"/>
        <v>8.7155645739385289E-3</v>
      </c>
      <c r="D23" s="73">
        <f t="shared" si="0"/>
        <v>1.2369170479627037E-2</v>
      </c>
      <c r="E23" s="73">
        <f t="shared" si="0"/>
        <v>1.7221885643739446E-2</v>
      </c>
      <c r="L23" s="53">
        <v>10</v>
      </c>
      <c r="M23" s="73">
        <f t="shared" si="1"/>
        <v>1.2369170479627037E-2</v>
      </c>
      <c r="N23" s="73">
        <f t="shared" si="1"/>
        <v>8.7155645739385289E-3</v>
      </c>
      <c r="O23" s="73">
        <f t="shared" si="1"/>
        <v>2.2430682030811504E-3</v>
      </c>
    </row>
    <row r="82" spans="3:21" x14ac:dyDescent="0.3">
      <c r="D82" s="48" t="s">
        <v>1122</v>
      </c>
      <c r="E82" s="48" t="s">
        <v>1123</v>
      </c>
      <c r="F82" s="48" t="s">
        <v>1124</v>
      </c>
      <c r="G82" s="48" t="s">
        <v>1125</v>
      </c>
      <c r="H82" s="48" t="s">
        <v>4872</v>
      </c>
      <c r="I82" s="48" t="s">
        <v>4870</v>
      </c>
      <c r="J82" s="48" t="s">
        <v>4871</v>
      </c>
      <c r="K82" s="48" t="s">
        <v>5055</v>
      </c>
      <c r="N82" s="48" t="s">
        <v>1122</v>
      </c>
      <c r="O82" s="48" t="s">
        <v>1123</v>
      </c>
      <c r="P82" s="48" t="s">
        <v>1124</v>
      </c>
      <c r="Q82" s="48" t="s">
        <v>1125</v>
      </c>
      <c r="R82" s="48" t="s">
        <v>4872</v>
      </c>
      <c r="S82" s="48" t="s">
        <v>4870</v>
      </c>
      <c r="T82" s="48" t="s">
        <v>4871</v>
      </c>
      <c r="U82" s="48" t="s">
        <v>5055</v>
      </c>
    </row>
    <row r="83" spans="3:21" x14ac:dyDescent="0.3">
      <c r="D83" s="48" t="s">
        <v>1602</v>
      </c>
      <c r="E83" s="48" t="s">
        <v>1604</v>
      </c>
      <c r="F83" s="48" t="s">
        <v>1608</v>
      </c>
      <c r="G83" s="48" t="s">
        <v>1609</v>
      </c>
      <c r="H83" s="48" t="s">
        <v>1610</v>
      </c>
      <c r="I83" s="48" t="s">
        <v>5053</v>
      </c>
      <c r="J83" s="48" t="s">
        <v>5054</v>
      </c>
      <c r="K83" s="48" t="s">
        <v>5056</v>
      </c>
      <c r="N83" s="48" t="s">
        <v>1602</v>
      </c>
      <c r="O83" s="48" t="s">
        <v>1604</v>
      </c>
      <c r="P83" s="48" t="s">
        <v>1608</v>
      </c>
      <c r="Q83" s="48" t="s">
        <v>1609</v>
      </c>
      <c r="R83" s="48" t="s">
        <v>1610</v>
      </c>
      <c r="S83" s="48" t="s">
        <v>5053</v>
      </c>
      <c r="T83" s="48" t="s">
        <v>5054</v>
      </c>
      <c r="U83" s="48" t="s">
        <v>5056</v>
      </c>
    </row>
    <row r="84" spans="3:21" x14ac:dyDescent="0.3">
      <c r="C84" s="48">
        <v>1</v>
      </c>
      <c r="D84" s="48">
        <f>INDEX(indiv_!$1:$11, MATCH($C84,indiv_!$A:$A,0),MATCH(D$82,indiv_!$1:$1,0))</f>
        <v>3.5838545176893076E-2</v>
      </c>
      <c r="E84" s="48" t="e">
        <f>INDEX(indiv_!$1:$11, MATCH($C84,indiv_!$A:$A,0),MATCH(E$82,indiv_!$1:$1,0))</f>
        <v>#N/A</v>
      </c>
      <c r="F84" s="48" t="e">
        <f>INDEX(indiv_!$1:$11, MATCH($C84,indiv_!$A:$A,0),MATCH(F$82,indiv_!$1:$1,0))</f>
        <v>#N/A</v>
      </c>
      <c r="G84" s="48" t="e">
        <f>INDEX(indiv_!$1:$11, MATCH($C84,indiv_!$A:$A,0),MATCH(G$82,indiv_!$1:$1,0))</f>
        <v>#N/A</v>
      </c>
      <c r="H84" s="48">
        <f>INDEX(indiv_!$1:$11, MATCH($C84,indiv_!$A:$A,0),MATCH(H$82,indiv_!$1:$1,0))</f>
        <v>1.2946137418577726E-2</v>
      </c>
      <c r="I84" s="48">
        <f>INDEX(indiv_!$1:$11, MATCH($C84,indiv_!$A:$A,0),MATCH(I$82,indiv_!$1:$1,0))</f>
        <v>0</v>
      </c>
      <c r="J84" s="48">
        <f>INDEX(indiv_!$1:$11, MATCH($C84,indiv_!$A:$A,0),MATCH(J$82,indiv_!$1:$1,0))</f>
        <v>7.0999998116727031E-3</v>
      </c>
      <c r="K84" s="48">
        <f>INDEX(indiv_!$1:$11, MATCH($C84,indiv_!$A:$A,0),MATCH(K$82,indiv_!$1:$1,0))</f>
        <v>0</v>
      </c>
      <c r="M84" s="48">
        <v>1</v>
      </c>
      <c r="N84" s="48">
        <f>INDEX(indiv__ref!$1:$11, MATCH($M84,indiv__ref!$A:$A,0),MATCH(N$82,indiv__ref!$1:$1,0))</f>
        <v>3.5838545176893076E-2</v>
      </c>
      <c r="O84" s="48" t="e">
        <f>INDEX(indiv__ref!$1:$11, MATCH($M84,indiv__ref!$A:$A,0),MATCH(O$82,indiv__ref!$1:$1,0))</f>
        <v>#N/A</v>
      </c>
      <c r="P84" s="48" t="e">
        <f>INDEX(indiv__ref!$1:$11, MATCH($M84,indiv__ref!$A:$A,0),MATCH(P$82,indiv__ref!$1:$1,0))</f>
        <v>#N/A</v>
      </c>
      <c r="Q84" s="48" t="e">
        <f>INDEX(indiv__ref!$1:$11, MATCH($M84,indiv__ref!$A:$A,0),MATCH(Q$82,indiv__ref!$1:$1,0))</f>
        <v>#N/A</v>
      </c>
      <c r="R84" s="48">
        <f>INDEX(indiv__ref!$1:$11, MATCH($M84,indiv__ref!$A:$A,0),MATCH(R$82,indiv__ref!$1:$1,0))</f>
        <v>1.2946137418577726E-2</v>
      </c>
      <c r="S84" s="48">
        <f>INDEX(indiv__ref!$1:$11, MATCH($M84,indiv__ref!$A:$A,0),MATCH(S$82,indiv__ref!$1:$1,0))</f>
        <v>0</v>
      </c>
      <c r="T84" s="48">
        <f>INDEX(indiv__ref!$1:$11, MATCH($M84,indiv__ref!$A:$A,0),MATCH(T$82,indiv__ref!$1:$1,0))</f>
        <v>7.0999998116727031E-3</v>
      </c>
      <c r="U84" s="48">
        <f>INDEX(indiv__ref!$1:$11, MATCH($M84,indiv__ref!$A:$A,0),MATCH(U$82,indiv__ref!$1:$1,0))</f>
        <v>0</v>
      </c>
    </row>
    <row r="85" spans="3:21" x14ac:dyDescent="0.3">
      <c r="C85" s="48">
        <v>2</v>
      </c>
      <c r="D85" s="48">
        <f>INDEX(indiv_!$1:$11, MATCH($C85,indiv_!$A:$A,0),MATCH(D$82,indiv_!$1:$1,0))</f>
        <v>0</v>
      </c>
      <c r="E85" s="48" t="e">
        <f>INDEX(indiv_!$1:$11, MATCH($C85,indiv_!$A:$A,0),MATCH(E$82,indiv_!$1:$1,0))</f>
        <v>#N/A</v>
      </c>
      <c r="F85" s="48" t="e">
        <f>INDEX(indiv_!$1:$11, MATCH($C85,indiv_!$A:$A,0),MATCH(F$82,indiv_!$1:$1,0))</f>
        <v>#N/A</v>
      </c>
      <c r="G85" s="48" t="e">
        <f>INDEX(indiv_!$1:$11, MATCH($C85,indiv_!$A:$A,0),MATCH(G$82,indiv_!$1:$1,0))</f>
        <v>#N/A</v>
      </c>
      <c r="H85" s="48">
        <f>INDEX(indiv_!$1:$11, MATCH($C85,indiv_!$A:$A,0),MATCH(H$82,indiv_!$1:$1,0))</f>
        <v>1.0104407590796221E-3</v>
      </c>
      <c r="I85" s="48">
        <f>INDEX(indiv_!$1:$11, MATCH($C85,indiv_!$A:$A,0),MATCH(I$82,indiv_!$1:$1,0))</f>
        <v>0</v>
      </c>
      <c r="J85" s="48">
        <f>INDEX(indiv_!$1:$11, MATCH($C85,indiv_!$A:$A,0),MATCH(J$82,indiv_!$1:$1,0))</f>
        <v>7.1000002070426135E-3</v>
      </c>
      <c r="K85" s="48">
        <f>INDEX(indiv_!$1:$11, MATCH($C85,indiv_!$A:$A,0),MATCH(K$82,indiv_!$1:$1,0))</f>
        <v>1.9204128320206482E-3</v>
      </c>
      <c r="M85" s="48">
        <v>2</v>
      </c>
      <c r="N85" s="48">
        <f>INDEX(indiv__ref!$1:$11, MATCH($M85,indiv__ref!$A:$A,0),MATCH(N$82,indiv__ref!$1:$1,0))</f>
        <v>0</v>
      </c>
      <c r="O85" s="48" t="e">
        <f>INDEX(indiv__ref!$1:$11, MATCH($M85,indiv__ref!$A:$A,0),MATCH(O$82,indiv__ref!$1:$1,0))</f>
        <v>#N/A</v>
      </c>
      <c r="P85" s="48" t="e">
        <f>INDEX(indiv__ref!$1:$11, MATCH($M85,indiv__ref!$A:$A,0),MATCH(P$82,indiv__ref!$1:$1,0))</f>
        <v>#N/A</v>
      </c>
      <c r="Q85" s="48" t="e">
        <f>INDEX(indiv__ref!$1:$11, MATCH($M85,indiv__ref!$A:$A,0),MATCH(Q$82,indiv__ref!$1:$1,0))</f>
        <v>#N/A</v>
      </c>
      <c r="R85" s="48">
        <f>INDEX(indiv__ref!$1:$11, MATCH($M85,indiv__ref!$A:$A,0),MATCH(R$82,indiv__ref!$1:$1,0))</f>
        <v>1.0104407590796221E-3</v>
      </c>
      <c r="S85" s="48">
        <f>INDEX(indiv__ref!$1:$11, MATCH($M85,indiv__ref!$A:$A,0),MATCH(S$82,indiv__ref!$1:$1,0))</f>
        <v>0</v>
      </c>
      <c r="T85" s="48">
        <f>INDEX(indiv__ref!$1:$11, MATCH($M85,indiv__ref!$A:$A,0),MATCH(T$82,indiv__ref!$1:$1,0))</f>
        <v>7.1000002070426135E-3</v>
      </c>
      <c r="U85" s="48">
        <f>INDEX(indiv__ref!$1:$11, MATCH($M85,indiv__ref!$A:$A,0),MATCH(U$82,indiv__ref!$1:$1,0))</f>
        <v>1.9204128320206482E-3</v>
      </c>
    </row>
    <row r="86" spans="3:21" x14ac:dyDescent="0.3">
      <c r="C86" s="48">
        <v>3</v>
      </c>
      <c r="D86" s="48">
        <f>INDEX(indiv_!$1:$11, MATCH($C86,indiv_!$A:$A,0),MATCH(D$82,indiv_!$1:$1,0))</f>
        <v>0</v>
      </c>
      <c r="E86" s="48" t="e">
        <f>INDEX(indiv_!$1:$11, MATCH($C86,indiv_!$A:$A,0),MATCH(E$82,indiv_!$1:$1,0))</f>
        <v>#N/A</v>
      </c>
      <c r="F86" s="48" t="e">
        <f>INDEX(indiv_!$1:$11, MATCH($C86,indiv_!$A:$A,0),MATCH(F$82,indiv_!$1:$1,0))</f>
        <v>#N/A</v>
      </c>
      <c r="G86" s="48" t="e">
        <f>INDEX(indiv_!$1:$11, MATCH($C86,indiv_!$A:$A,0),MATCH(G$82,indiv_!$1:$1,0))</f>
        <v>#N/A</v>
      </c>
      <c r="H86" s="48">
        <f>INDEX(indiv_!$1:$11, MATCH($C86,indiv_!$A:$A,0),MATCH(H$82,indiv_!$1:$1,0))</f>
        <v>2.8734508491059956E-3</v>
      </c>
      <c r="I86" s="48">
        <f>INDEX(indiv_!$1:$11, MATCH($C86,indiv_!$A:$A,0),MATCH(I$82,indiv_!$1:$1,0))</f>
        <v>0</v>
      </c>
      <c r="J86" s="48">
        <f>INDEX(indiv_!$1:$11, MATCH($C86,indiv_!$A:$A,0),MATCH(J$82,indiv_!$1:$1,0))</f>
        <v>8.4872305921879325E-3</v>
      </c>
      <c r="K86" s="48">
        <f>INDEX(indiv_!$1:$11, MATCH($C86,indiv_!$A:$A,0),MATCH(K$82,indiv_!$1:$1,0))</f>
        <v>1.9932893553282361E-3</v>
      </c>
      <c r="M86" s="48">
        <v>3</v>
      </c>
      <c r="N86" s="48">
        <f>INDEX(indiv__ref!$1:$11, MATCH($M86,indiv__ref!$A:$A,0),MATCH(N$82,indiv__ref!$1:$1,0))</f>
        <v>0</v>
      </c>
      <c r="O86" s="48" t="e">
        <f>INDEX(indiv__ref!$1:$11, MATCH($M86,indiv__ref!$A:$A,0),MATCH(O$82,indiv__ref!$1:$1,0))</f>
        <v>#N/A</v>
      </c>
      <c r="P86" s="48" t="e">
        <f>INDEX(indiv__ref!$1:$11, MATCH($M86,indiv__ref!$A:$A,0),MATCH(P$82,indiv__ref!$1:$1,0))</f>
        <v>#N/A</v>
      </c>
      <c r="Q86" s="48" t="e">
        <f>INDEX(indiv__ref!$1:$11, MATCH($M86,indiv__ref!$A:$A,0),MATCH(Q$82,indiv__ref!$1:$1,0))</f>
        <v>#N/A</v>
      </c>
      <c r="R86" s="48">
        <f>INDEX(indiv__ref!$1:$11, MATCH($M86,indiv__ref!$A:$A,0),MATCH(R$82,indiv__ref!$1:$1,0))</f>
        <v>2.8615815677073496E-3</v>
      </c>
      <c r="S86" s="48">
        <f>INDEX(indiv__ref!$1:$11, MATCH($M86,indiv__ref!$A:$A,0),MATCH(S$82,indiv__ref!$1:$1,0))</f>
        <v>0</v>
      </c>
      <c r="T86" s="48">
        <f>INDEX(indiv__ref!$1:$11, MATCH($M86,indiv__ref!$A:$A,0),MATCH(T$82,indiv__ref!$1:$1,0))</f>
        <v>8.5567041870997888E-3</v>
      </c>
      <c r="U86" s="48">
        <f>INDEX(indiv__ref!$1:$11, MATCH($M86,indiv__ref!$A:$A,0),MATCH(U$82,indiv__ref!$1:$1,0))</f>
        <v>1.9932893553282361E-3</v>
      </c>
    </row>
    <row r="87" spans="3:21" x14ac:dyDescent="0.3">
      <c r="C87" s="48">
        <v>4</v>
      </c>
      <c r="D87" s="48">
        <f>INDEX(indiv_!$1:$11, MATCH($C87,indiv_!$A:$A,0),MATCH(D$82,indiv_!$1:$1,0))</f>
        <v>2.6112972749662896E-2</v>
      </c>
      <c r="E87" s="48" t="e">
        <f>INDEX(indiv_!$1:$11, MATCH($C87,indiv_!$A:$A,0),MATCH(E$82,indiv_!$1:$1,0))</f>
        <v>#N/A</v>
      </c>
      <c r="F87" s="48" t="e">
        <f>INDEX(indiv_!$1:$11, MATCH($C87,indiv_!$A:$A,0),MATCH(F$82,indiv_!$1:$1,0))</f>
        <v>#N/A</v>
      </c>
      <c r="G87" s="48" t="e">
        <f>INDEX(indiv_!$1:$11, MATCH($C87,indiv_!$A:$A,0),MATCH(G$82,indiv_!$1:$1,0))</f>
        <v>#N/A</v>
      </c>
      <c r="H87" s="48">
        <f>INDEX(indiv_!$1:$11, MATCH($C87,indiv_!$A:$A,0),MATCH(H$82,indiv_!$1:$1,0))</f>
        <v>3.0472766928733288E-3</v>
      </c>
      <c r="I87" s="48">
        <f>INDEX(indiv_!$1:$11, MATCH($C87,indiv_!$A:$A,0),MATCH(I$82,indiv_!$1:$1,0))</f>
        <v>0</v>
      </c>
      <c r="J87" s="48">
        <f>INDEX(indiv_!$1:$11, MATCH($C87,indiv_!$A:$A,0),MATCH(J$82,indiv_!$1:$1,0))</f>
        <v>8.8372479898218871E-3</v>
      </c>
      <c r="K87" s="48">
        <f>INDEX(indiv_!$1:$11, MATCH($C87,indiv_!$A:$A,0),MATCH(K$82,indiv_!$1:$1,0))</f>
        <v>1.8800623470755331E-3</v>
      </c>
      <c r="M87" s="48">
        <v>4</v>
      </c>
      <c r="N87" s="48">
        <f>INDEX(indiv__ref!$1:$11, MATCH($M87,indiv__ref!$A:$A,0),MATCH(N$82,indiv__ref!$1:$1,0))</f>
        <v>2.6112972749662896E-2</v>
      </c>
      <c r="O87" s="48" t="e">
        <f>INDEX(indiv__ref!$1:$11, MATCH($M87,indiv__ref!$A:$A,0),MATCH(O$82,indiv__ref!$1:$1,0))</f>
        <v>#N/A</v>
      </c>
      <c r="P87" s="48" t="e">
        <f>INDEX(indiv__ref!$1:$11, MATCH($M87,indiv__ref!$A:$A,0),MATCH(P$82,indiv__ref!$1:$1,0))</f>
        <v>#N/A</v>
      </c>
      <c r="Q87" s="48" t="e">
        <f>INDEX(indiv__ref!$1:$11, MATCH($M87,indiv__ref!$A:$A,0),MATCH(Q$82,indiv__ref!$1:$1,0))</f>
        <v>#N/A</v>
      </c>
      <c r="R87" s="48">
        <f>INDEX(indiv__ref!$1:$11, MATCH($M87,indiv__ref!$A:$A,0),MATCH(R$82,indiv__ref!$1:$1,0))</f>
        <v>3.0520107205387662E-3</v>
      </c>
      <c r="S87" s="48">
        <f>INDEX(indiv__ref!$1:$11, MATCH($M87,indiv__ref!$A:$A,0),MATCH(S$82,indiv__ref!$1:$1,0))</f>
        <v>0</v>
      </c>
      <c r="T87" s="48">
        <f>INDEX(indiv__ref!$1:$11, MATCH($M87,indiv__ref!$A:$A,0),MATCH(T$82,indiv__ref!$1:$1,0))</f>
        <v>8.7912968852339232E-3</v>
      </c>
      <c r="U87" s="48">
        <f>INDEX(indiv__ref!$1:$11, MATCH($M87,indiv__ref!$A:$A,0),MATCH(U$82,indiv__ref!$1:$1,0))</f>
        <v>1.8800623470755331E-3</v>
      </c>
    </row>
    <row r="88" spans="3:21" x14ac:dyDescent="0.3">
      <c r="C88" s="48">
        <v>5</v>
      </c>
      <c r="D88" s="48">
        <f>INDEX(indiv_!$1:$11, MATCH($C88,indiv_!$A:$A,0),MATCH(D$82,indiv_!$1:$1,0))</f>
        <v>0</v>
      </c>
      <c r="E88" s="48" t="e">
        <f>INDEX(indiv_!$1:$11, MATCH($C88,indiv_!$A:$A,0),MATCH(E$82,indiv_!$1:$1,0))</f>
        <v>#N/A</v>
      </c>
      <c r="F88" s="48" t="e">
        <f>INDEX(indiv_!$1:$11, MATCH($C88,indiv_!$A:$A,0),MATCH(F$82,indiv_!$1:$1,0))</f>
        <v>#N/A</v>
      </c>
      <c r="G88" s="48" t="e">
        <f>INDEX(indiv_!$1:$11, MATCH($C88,indiv_!$A:$A,0),MATCH(G$82,indiv_!$1:$1,0))</f>
        <v>#N/A</v>
      </c>
      <c r="H88" s="48">
        <f>INDEX(indiv_!$1:$11, MATCH($C88,indiv_!$A:$A,0),MATCH(H$82,indiv_!$1:$1,0))</f>
        <v>2.272711969699638E-3</v>
      </c>
      <c r="I88" s="48">
        <f>INDEX(indiv_!$1:$11, MATCH($C88,indiv_!$A:$A,0),MATCH(I$82,indiv_!$1:$1,0))</f>
        <v>0</v>
      </c>
      <c r="J88" s="48">
        <f>INDEX(indiv_!$1:$11, MATCH($C88,indiv_!$A:$A,0),MATCH(J$82,indiv_!$1:$1,0))</f>
        <v>7.0999999115686739E-3</v>
      </c>
      <c r="K88" s="48">
        <f>INDEX(indiv_!$1:$11, MATCH($C88,indiv_!$A:$A,0),MATCH(K$82,indiv_!$1:$1,0))</f>
        <v>2.3825069671242144E-3</v>
      </c>
      <c r="M88" s="48">
        <v>5</v>
      </c>
      <c r="N88" s="48">
        <f>INDEX(indiv__ref!$1:$11, MATCH($M88,indiv__ref!$A:$A,0),MATCH(N$82,indiv__ref!$1:$1,0))</f>
        <v>0</v>
      </c>
      <c r="O88" s="48" t="e">
        <f>INDEX(indiv__ref!$1:$11, MATCH($M88,indiv__ref!$A:$A,0),MATCH(O$82,indiv__ref!$1:$1,0))</f>
        <v>#N/A</v>
      </c>
      <c r="P88" s="48" t="e">
        <f>INDEX(indiv__ref!$1:$11, MATCH($M88,indiv__ref!$A:$A,0),MATCH(P$82,indiv__ref!$1:$1,0))</f>
        <v>#N/A</v>
      </c>
      <c r="Q88" s="48" t="e">
        <f>INDEX(indiv__ref!$1:$11, MATCH($M88,indiv__ref!$A:$A,0),MATCH(Q$82,indiv__ref!$1:$1,0))</f>
        <v>#N/A</v>
      </c>
      <c r="R88" s="48">
        <f>INDEX(indiv__ref!$1:$11, MATCH($M88,indiv__ref!$A:$A,0),MATCH(R$82,indiv__ref!$1:$1,0))</f>
        <v>2.272711969699638E-3</v>
      </c>
      <c r="S88" s="48">
        <f>INDEX(indiv__ref!$1:$11, MATCH($M88,indiv__ref!$A:$A,0),MATCH(S$82,indiv__ref!$1:$1,0))</f>
        <v>0</v>
      </c>
      <c r="T88" s="48">
        <f>INDEX(indiv__ref!$1:$11, MATCH($M88,indiv__ref!$A:$A,0),MATCH(T$82,indiv__ref!$1:$1,0))</f>
        <v>7.0999999115686739E-3</v>
      </c>
      <c r="U88" s="48">
        <f>INDEX(indiv__ref!$1:$11, MATCH($M88,indiv__ref!$A:$A,0),MATCH(U$82,indiv__ref!$1:$1,0))</f>
        <v>2.3825069671242144E-3</v>
      </c>
    </row>
    <row r="89" spans="3:21" x14ac:dyDescent="0.3">
      <c r="C89" s="48">
        <v>6</v>
      </c>
      <c r="D89" s="48">
        <f>INDEX(indiv_!$1:$11, MATCH($C89,indiv_!$A:$A,0),MATCH(D$82,indiv_!$1:$1,0))</f>
        <v>0</v>
      </c>
      <c r="E89" s="48" t="e">
        <f>INDEX(indiv_!$1:$11, MATCH($C89,indiv_!$A:$A,0),MATCH(E$82,indiv_!$1:$1,0))</f>
        <v>#N/A</v>
      </c>
      <c r="F89" s="48" t="e">
        <f>INDEX(indiv_!$1:$11, MATCH($C89,indiv_!$A:$A,0),MATCH(F$82,indiv_!$1:$1,0))</f>
        <v>#N/A</v>
      </c>
      <c r="G89" s="48" t="e">
        <f>INDEX(indiv_!$1:$11, MATCH($C89,indiv_!$A:$A,0),MATCH(G$82,indiv_!$1:$1,0))</f>
        <v>#N/A</v>
      </c>
      <c r="H89" s="48">
        <f>INDEX(indiv_!$1:$11, MATCH($C89,indiv_!$A:$A,0),MATCH(H$82,indiv_!$1:$1,0))</f>
        <v>3.8581554540323025E-3</v>
      </c>
      <c r="I89" s="48">
        <f>INDEX(indiv_!$1:$11, MATCH($C89,indiv_!$A:$A,0),MATCH(I$82,indiv_!$1:$1,0))</f>
        <v>0</v>
      </c>
      <c r="J89" s="48">
        <f>INDEX(indiv_!$1:$11, MATCH($C89,indiv_!$A:$A,0),MATCH(J$82,indiv_!$1:$1,0))</f>
        <v>7.750107447496009E-3</v>
      </c>
      <c r="K89" s="48">
        <f>INDEX(indiv_!$1:$11, MATCH($C89,indiv_!$A:$A,0),MATCH(K$82,indiv_!$1:$1,0))</f>
        <v>1.8507544395341667E-3</v>
      </c>
      <c r="M89" s="48">
        <v>6</v>
      </c>
      <c r="N89" s="48">
        <f>INDEX(indiv__ref!$1:$11, MATCH($M89,indiv__ref!$A:$A,0),MATCH(N$82,indiv__ref!$1:$1,0))</f>
        <v>0</v>
      </c>
      <c r="O89" s="48" t="e">
        <f>INDEX(indiv__ref!$1:$11, MATCH($M89,indiv__ref!$A:$A,0),MATCH(O$82,indiv__ref!$1:$1,0))</f>
        <v>#N/A</v>
      </c>
      <c r="P89" s="48" t="e">
        <f>INDEX(indiv__ref!$1:$11, MATCH($M89,indiv__ref!$A:$A,0),MATCH(P$82,indiv__ref!$1:$1,0))</f>
        <v>#N/A</v>
      </c>
      <c r="Q89" s="48" t="e">
        <f>INDEX(indiv__ref!$1:$11, MATCH($M89,indiv__ref!$A:$A,0),MATCH(Q$82,indiv__ref!$1:$1,0))</f>
        <v>#N/A</v>
      </c>
      <c r="R89" s="48">
        <f>INDEX(indiv__ref!$1:$11, MATCH($M89,indiv__ref!$A:$A,0),MATCH(R$82,indiv__ref!$1:$1,0))</f>
        <v>3.8581554540323025E-3</v>
      </c>
      <c r="S89" s="48">
        <f>INDEX(indiv__ref!$1:$11, MATCH($M89,indiv__ref!$A:$A,0),MATCH(S$82,indiv__ref!$1:$1,0))</f>
        <v>0</v>
      </c>
      <c r="T89" s="48">
        <f>INDEX(indiv__ref!$1:$11, MATCH($M89,indiv__ref!$A:$A,0),MATCH(T$82,indiv__ref!$1:$1,0))</f>
        <v>7.750107447496009E-3</v>
      </c>
      <c r="U89" s="48">
        <f>INDEX(indiv__ref!$1:$11, MATCH($M89,indiv__ref!$A:$A,0),MATCH(U$82,indiv__ref!$1:$1,0))</f>
        <v>1.8507544395341667E-3</v>
      </c>
    </row>
    <row r="90" spans="3:21" x14ac:dyDescent="0.3">
      <c r="C90" s="48">
        <v>7</v>
      </c>
      <c r="D90" s="48">
        <f>INDEX(indiv_!$1:$11, MATCH($C90,indiv_!$A:$A,0),MATCH(D$82,indiv_!$1:$1,0))</f>
        <v>0</v>
      </c>
      <c r="E90" s="48" t="e">
        <f>INDEX(indiv_!$1:$11, MATCH($C90,indiv_!$A:$A,0),MATCH(E$82,indiv_!$1:$1,0))</f>
        <v>#N/A</v>
      </c>
      <c r="F90" s="48" t="e">
        <f>INDEX(indiv_!$1:$11, MATCH($C90,indiv_!$A:$A,0),MATCH(F$82,indiv_!$1:$1,0))</f>
        <v>#N/A</v>
      </c>
      <c r="G90" s="48" t="e">
        <f>INDEX(indiv_!$1:$11, MATCH($C90,indiv_!$A:$A,0),MATCH(G$82,indiv_!$1:$1,0))</f>
        <v>#N/A</v>
      </c>
      <c r="H90" s="48">
        <f>INDEX(indiv_!$1:$11, MATCH($C90,indiv_!$A:$A,0),MATCH(H$82,indiv_!$1:$1,0))</f>
        <v>3.5059567368950096E-3</v>
      </c>
      <c r="I90" s="48">
        <f>INDEX(indiv_!$1:$11, MATCH($C90,indiv_!$A:$A,0),MATCH(I$82,indiv_!$1:$1,0))</f>
        <v>1.1800000460515131E-2</v>
      </c>
      <c r="J90" s="48">
        <f>INDEX(indiv_!$1:$11, MATCH($C90,indiv_!$A:$A,0),MATCH(J$82,indiv_!$1:$1,0))</f>
        <v>9.3646080476371373E-3</v>
      </c>
      <c r="K90" s="48">
        <f>INDEX(indiv_!$1:$11, MATCH($C90,indiv_!$A:$A,0),MATCH(K$82,indiv_!$1:$1,0))</f>
        <v>2.0569364114488209E-3</v>
      </c>
      <c r="M90" s="48">
        <v>7</v>
      </c>
      <c r="N90" s="48">
        <f>INDEX(indiv__ref!$1:$11, MATCH($M90,indiv__ref!$A:$A,0),MATCH(N$82,indiv__ref!$1:$1,0))</f>
        <v>0</v>
      </c>
      <c r="O90" s="48" t="e">
        <f>INDEX(indiv__ref!$1:$11, MATCH($M90,indiv__ref!$A:$A,0),MATCH(O$82,indiv__ref!$1:$1,0))</f>
        <v>#N/A</v>
      </c>
      <c r="P90" s="48" t="e">
        <f>INDEX(indiv__ref!$1:$11, MATCH($M90,indiv__ref!$A:$A,0),MATCH(P$82,indiv__ref!$1:$1,0))</f>
        <v>#N/A</v>
      </c>
      <c r="Q90" s="48" t="e">
        <f>INDEX(indiv__ref!$1:$11, MATCH($M90,indiv__ref!$A:$A,0),MATCH(Q$82,indiv__ref!$1:$1,0))</f>
        <v>#N/A</v>
      </c>
      <c r="R90" s="48">
        <f>INDEX(indiv__ref!$1:$11, MATCH($M90,indiv__ref!$A:$A,0),MATCH(R$82,indiv__ref!$1:$1,0))</f>
        <v>3.5059567368950096E-3</v>
      </c>
      <c r="S90" s="48">
        <f>INDEX(indiv__ref!$1:$11, MATCH($M90,indiv__ref!$A:$A,0),MATCH(S$82,indiv__ref!$1:$1,0))</f>
        <v>1.1800000460515131E-2</v>
      </c>
      <c r="T90" s="48">
        <f>INDEX(indiv__ref!$1:$11, MATCH($M90,indiv__ref!$A:$A,0),MATCH(T$82,indiv__ref!$1:$1,0))</f>
        <v>9.3646080476371373E-3</v>
      </c>
      <c r="U90" s="48">
        <f>INDEX(indiv__ref!$1:$11, MATCH($M90,indiv__ref!$A:$A,0),MATCH(U$82,indiv__ref!$1:$1,0))</f>
        <v>2.0569364114488209E-3</v>
      </c>
    </row>
    <row r="91" spans="3:21" x14ac:dyDescent="0.3">
      <c r="C91" s="48">
        <v>8</v>
      </c>
      <c r="D91" s="48">
        <f>INDEX(indiv_!$1:$11, MATCH($C91,indiv_!$A:$A,0),MATCH(D$82,indiv_!$1:$1,0))</f>
        <v>2.3627690191752107E-2</v>
      </c>
      <c r="E91" s="48" t="e">
        <f>INDEX(indiv_!$1:$11, MATCH($C91,indiv_!$A:$A,0),MATCH(E$82,indiv_!$1:$1,0))</f>
        <v>#N/A</v>
      </c>
      <c r="F91" s="48" t="e">
        <f>INDEX(indiv_!$1:$11, MATCH($C91,indiv_!$A:$A,0),MATCH(F$82,indiv_!$1:$1,0))</f>
        <v>#N/A</v>
      </c>
      <c r="G91" s="48" t="e">
        <f>INDEX(indiv_!$1:$11, MATCH($C91,indiv_!$A:$A,0),MATCH(G$82,indiv_!$1:$1,0))</f>
        <v>#N/A</v>
      </c>
      <c r="H91" s="48">
        <f>INDEX(indiv_!$1:$11, MATCH($C91,indiv_!$A:$A,0),MATCH(H$82,indiv_!$1:$1,0))</f>
        <v>4.6254296000951215E-3</v>
      </c>
      <c r="I91" s="48">
        <f>INDEX(indiv_!$1:$11, MATCH($C91,indiv_!$A:$A,0),MATCH(I$82,indiv_!$1:$1,0))</f>
        <v>1.2183888696788882E-2</v>
      </c>
      <c r="J91" s="48">
        <f>INDEX(indiv_!$1:$11, MATCH($C91,indiv_!$A:$A,0),MATCH(J$82,indiv_!$1:$1,0))</f>
        <v>8.4252317097144262E-3</v>
      </c>
      <c r="K91" s="48">
        <f>INDEX(indiv_!$1:$11, MATCH($C91,indiv_!$A:$A,0),MATCH(K$82,indiv_!$1:$1,0))</f>
        <v>1.8347436355631492E-3</v>
      </c>
      <c r="M91" s="48">
        <v>8</v>
      </c>
      <c r="N91" s="48">
        <f>INDEX(indiv__ref!$1:$11, MATCH($M91,indiv__ref!$A:$A,0),MATCH(N$82,indiv__ref!$1:$1,0))</f>
        <v>2.3627690191752107E-2</v>
      </c>
      <c r="O91" s="48" t="e">
        <f>INDEX(indiv__ref!$1:$11, MATCH($M91,indiv__ref!$A:$A,0),MATCH(O$82,indiv__ref!$1:$1,0))</f>
        <v>#N/A</v>
      </c>
      <c r="P91" s="48" t="e">
        <f>INDEX(indiv__ref!$1:$11, MATCH($M91,indiv__ref!$A:$A,0),MATCH(P$82,indiv__ref!$1:$1,0))</f>
        <v>#N/A</v>
      </c>
      <c r="Q91" s="48" t="e">
        <f>INDEX(indiv__ref!$1:$11, MATCH($M91,indiv__ref!$A:$A,0),MATCH(Q$82,indiv__ref!$1:$1,0))</f>
        <v>#N/A</v>
      </c>
      <c r="R91" s="48">
        <f>INDEX(indiv__ref!$1:$11, MATCH($M91,indiv__ref!$A:$A,0),MATCH(R$82,indiv__ref!$1:$1,0))</f>
        <v>4.6254296000951215E-3</v>
      </c>
      <c r="S91" s="48">
        <f>INDEX(indiv__ref!$1:$11, MATCH($M91,indiv__ref!$A:$A,0),MATCH(S$82,indiv__ref!$1:$1,0))</f>
        <v>1.2183888696788882E-2</v>
      </c>
      <c r="T91" s="48">
        <f>INDEX(indiv__ref!$1:$11, MATCH($M91,indiv__ref!$A:$A,0),MATCH(T$82,indiv__ref!$1:$1,0))</f>
        <v>8.4252317097144262E-3</v>
      </c>
      <c r="U91" s="48">
        <f>INDEX(indiv__ref!$1:$11, MATCH($M91,indiv__ref!$A:$A,0),MATCH(U$82,indiv__ref!$1:$1,0))</f>
        <v>1.8347436355631492E-3</v>
      </c>
    </row>
    <row r="92" spans="3:21" x14ac:dyDescent="0.3">
      <c r="C92" s="48">
        <v>9</v>
      </c>
      <c r="D92" s="48">
        <f>INDEX(indiv_!$1:$11, MATCH($C92,indiv_!$A:$A,0),MATCH(D$82,indiv_!$1:$1,0))</f>
        <v>4.5381921821614823E-2</v>
      </c>
      <c r="E92" s="48" t="e">
        <f>INDEX(indiv_!$1:$11, MATCH($C92,indiv_!$A:$A,0),MATCH(E$82,indiv_!$1:$1,0))</f>
        <v>#N/A</v>
      </c>
      <c r="F92" s="48" t="e">
        <f>INDEX(indiv_!$1:$11, MATCH($C92,indiv_!$A:$A,0),MATCH(F$82,indiv_!$1:$1,0))</f>
        <v>#N/A</v>
      </c>
      <c r="G92" s="48" t="e">
        <f>INDEX(indiv_!$1:$11, MATCH($C92,indiv_!$A:$A,0),MATCH(G$82,indiv_!$1:$1,0))</f>
        <v>#N/A</v>
      </c>
      <c r="H92" s="48">
        <f>INDEX(indiv_!$1:$11, MATCH($C92,indiv_!$A:$A,0),MATCH(H$82,indiv_!$1:$1,0))</f>
        <v>4.6901456059776983E-3</v>
      </c>
      <c r="I92" s="48">
        <f>INDEX(indiv_!$1:$11, MATCH($C92,indiv_!$A:$A,0),MATCH(I$82,indiv_!$1:$1,0))</f>
        <v>1.1855206450090354E-2</v>
      </c>
      <c r="J92" s="48">
        <f>INDEX(indiv_!$1:$11, MATCH($C92,indiv_!$A:$A,0),MATCH(J$82,indiv_!$1:$1,0))</f>
        <v>7.5877219022612331E-3</v>
      </c>
      <c r="K92" s="48">
        <f>INDEX(indiv_!$1:$11, MATCH($C92,indiv_!$A:$A,0),MATCH(K$82,indiv_!$1:$1,0))</f>
        <v>1.9089873682011592E-3</v>
      </c>
      <c r="M92" s="48">
        <v>9</v>
      </c>
      <c r="N92" s="48">
        <f>INDEX(indiv__ref!$1:$11, MATCH($M92,indiv__ref!$A:$A,0),MATCH(N$82,indiv__ref!$1:$1,0))</f>
        <v>4.5381921821614823E-2</v>
      </c>
      <c r="O92" s="48" t="e">
        <f>INDEX(indiv__ref!$1:$11, MATCH($M92,indiv__ref!$A:$A,0),MATCH(O$82,indiv__ref!$1:$1,0))</f>
        <v>#N/A</v>
      </c>
      <c r="P92" s="48" t="e">
        <f>INDEX(indiv__ref!$1:$11, MATCH($M92,indiv__ref!$A:$A,0),MATCH(P$82,indiv__ref!$1:$1,0))</f>
        <v>#N/A</v>
      </c>
      <c r="Q92" s="48" t="e">
        <f>INDEX(indiv__ref!$1:$11, MATCH($M92,indiv__ref!$A:$A,0),MATCH(Q$82,indiv__ref!$1:$1,0))</f>
        <v>#N/A</v>
      </c>
      <c r="R92" s="48">
        <f>INDEX(indiv__ref!$1:$11, MATCH($M92,indiv__ref!$A:$A,0),MATCH(R$82,indiv__ref!$1:$1,0))</f>
        <v>4.6901456059776983E-3</v>
      </c>
      <c r="S92" s="48">
        <f>INDEX(indiv__ref!$1:$11, MATCH($M92,indiv__ref!$A:$A,0),MATCH(S$82,indiv__ref!$1:$1,0))</f>
        <v>1.1855206450090354E-2</v>
      </c>
      <c r="T92" s="48">
        <f>INDEX(indiv__ref!$1:$11, MATCH($M92,indiv__ref!$A:$A,0),MATCH(T$82,indiv__ref!$1:$1,0))</f>
        <v>7.5877219022612331E-3</v>
      </c>
      <c r="U92" s="48">
        <f>INDEX(indiv__ref!$1:$11, MATCH($M92,indiv__ref!$A:$A,0),MATCH(U$82,indiv__ref!$1:$1,0))</f>
        <v>1.9089873682011592E-3</v>
      </c>
    </row>
    <row r="93" spans="3:21" x14ac:dyDescent="0.3">
      <c r="C93" s="48">
        <v>10</v>
      </c>
      <c r="D93" s="48">
        <f>INDEX(indiv_!$1:$11, MATCH($C93,indiv_!$A:$A,0),MATCH(D$82,indiv_!$1:$1,0))</f>
        <v>2.6904415505931482E-2</v>
      </c>
      <c r="E93" s="48" t="e">
        <f>INDEX(indiv_!$1:$11, MATCH($C93,indiv_!$A:$A,0),MATCH(E$82,indiv_!$1:$1,0))</f>
        <v>#N/A</v>
      </c>
      <c r="F93" s="48" t="e">
        <f>INDEX(indiv_!$1:$11, MATCH($C93,indiv_!$A:$A,0),MATCH(F$82,indiv_!$1:$1,0))</f>
        <v>#N/A</v>
      </c>
      <c r="G93" s="48" t="e">
        <f>INDEX(indiv_!$1:$11, MATCH($C93,indiv_!$A:$A,0),MATCH(G$82,indiv_!$1:$1,0))</f>
        <v>#N/A</v>
      </c>
      <c r="H93" s="48">
        <f>INDEX(indiv_!$1:$11, MATCH($C93,indiv_!$A:$A,0),MATCH(H$82,indiv_!$1:$1,0))</f>
        <v>1.7221885643739446E-2</v>
      </c>
      <c r="I93" s="48">
        <f>INDEX(indiv_!$1:$11, MATCH($C93,indiv_!$A:$A,0),MATCH(I$82,indiv_!$1:$1,0))</f>
        <v>1.2369170479627037E-2</v>
      </c>
      <c r="J93" s="48">
        <f>INDEX(indiv_!$1:$11, MATCH($C93,indiv_!$A:$A,0),MATCH(J$82,indiv_!$1:$1,0))</f>
        <v>8.7155645739385289E-3</v>
      </c>
      <c r="K93" s="48">
        <f>INDEX(indiv_!$1:$11, MATCH($C93,indiv_!$A:$A,0),MATCH(K$82,indiv_!$1:$1,0))</f>
        <v>2.2430682030811504E-3</v>
      </c>
      <c r="M93" s="48">
        <v>10</v>
      </c>
      <c r="N93" s="48">
        <f>INDEX(indiv__ref!$1:$11, MATCH($M93,indiv__ref!$A:$A,0),MATCH(N$82,indiv__ref!$1:$1,0))</f>
        <v>2.6904415505931482E-2</v>
      </c>
      <c r="O93" s="48" t="e">
        <f>INDEX(indiv__ref!$1:$11, MATCH($M93,indiv__ref!$A:$A,0),MATCH(O$82,indiv__ref!$1:$1,0))</f>
        <v>#N/A</v>
      </c>
      <c r="P93" s="48" t="e">
        <f>INDEX(indiv__ref!$1:$11, MATCH($M93,indiv__ref!$A:$A,0),MATCH(P$82,indiv__ref!$1:$1,0))</f>
        <v>#N/A</v>
      </c>
      <c r="Q93" s="48" t="e">
        <f>INDEX(indiv__ref!$1:$11, MATCH($M93,indiv__ref!$A:$A,0),MATCH(Q$82,indiv__ref!$1:$1,0))</f>
        <v>#N/A</v>
      </c>
      <c r="R93" s="48">
        <f>INDEX(indiv__ref!$1:$11, MATCH($M93,indiv__ref!$A:$A,0),MATCH(R$82,indiv__ref!$1:$1,0))</f>
        <v>1.7221885643739446E-2</v>
      </c>
      <c r="S93" s="48">
        <f>INDEX(indiv__ref!$1:$11, MATCH($M93,indiv__ref!$A:$A,0),MATCH(S$82,indiv__ref!$1:$1,0))</f>
        <v>1.2369170479627037E-2</v>
      </c>
      <c r="T93" s="48">
        <f>INDEX(indiv__ref!$1:$11, MATCH($M93,indiv__ref!$A:$A,0),MATCH(T$82,indiv__ref!$1:$1,0))</f>
        <v>8.7155645739385289E-3</v>
      </c>
      <c r="U93" s="48">
        <f>INDEX(indiv__ref!$1:$11, MATCH($M93,indiv__ref!$A:$A,0),MATCH(U$82,indiv__ref!$1:$1,0))</f>
        <v>2.2430682030811504E-3</v>
      </c>
    </row>
  </sheetData>
  <mergeCells count="9">
    <mergeCell ref="B2:R2"/>
    <mergeCell ref="N8:R8"/>
    <mergeCell ref="N9:R9"/>
    <mergeCell ref="N10:R10"/>
    <mergeCell ref="D8:G8"/>
    <mergeCell ref="D9:G9"/>
    <mergeCell ref="D10:G10"/>
    <mergeCell ref="B5:G5"/>
    <mergeCell ref="L5:R5"/>
  </mergeCells>
  <phoneticPr fontId="0" type="noConversion"/>
  <dataValidations count="1">
    <dataValidation type="list" allowBlank="1" showInputMessage="1" showErrorMessage="1" sqref="D8:G10 N8:R10" xr:uid="{00000000-0002-0000-1200-000000000000}">
      <formula1>$D$83:$K$83</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1:V30"/>
  <sheetViews>
    <sheetView topLeftCell="B6" zoomScale="84" zoomScaleNormal="84" workbookViewId="0">
      <selection activeCell="E33" sqref="E33"/>
    </sheetView>
  </sheetViews>
  <sheetFormatPr defaultColWidth="9.109375" defaultRowHeight="14.4" x14ac:dyDescent="0.3"/>
  <cols>
    <col min="1" max="1" width="9.109375" style="9"/>
    <col min="2" max="2" width="11" style="9" customWidth="1"/>
    <col min="3" max="3" width="21.6640625" style="9" customWidth="1"/>
    <col min="4" max="4" width="22.33203125" style="9" customWidth="1"/>
    <col min="5" max="5" width="17.33203125" style="9" customWidth="1"/>
    <col min="6" max="9" width="9.109375" style="9"/>
    <col min="10" max="10" width="9.109375" style="8"/>
    <col min="11" max="14" width="9.109375" style="9"/>
    <col min="15" max="15" width="16.33203125" style="9" customWidth="1"/>
    <col min="16" max="16" width="23" style="9" customWidth="1"/>
    <col min="17" max="17" width="22.5546875" style="9" customWidth="1"/>
    <col min="18" max="18" width="21.44140625" style="9" customWidth="1"/>
    <col min="19" max="21" width="9.109375" style="9"/>
    <col min="22" max="22" width="9.6640625" style="9" bestFit="1" customWidth="1"/>
    <col min="23" max="16384" width="9.109375" style="9"/>
  </cols>
  <sheetData>
    <row r="1" spans="1:22" ht="15" thickBot="1" x14ac:dyDescent="0.35"/>
    <row r="2" spans="1:22" s="8" customFormat="1" ht="70.2" customHeight="1" thickBot="1" x14ac:dyDescent="0.4">
      <c r="A2" s="10" t="s">
        <v>51</v>
      </c>
      <c r="B2" s="363" t="s">
        <v>1731</v>
      </c>
      <c r="C2" s="364"/>
      <c r="D2" s="364"/>
      <c r="E2" s="364"/>
      <c r="F2" s="364"/>
      <c r="G2" s="364"/>
      <c r="H2" s="364"/>
      <c r="I2" s="364"/>
      <c r="J2" s="364"/>
      <c r="K2" s="364"/>
      <c r="L2" s="364"/>
      <c r="M2" s="364"/>
      <c r="N2" s="364"/>
      <c r="O2" s="364"/>
      <c r="P2" s="364"/>
      <c r="Q2" s="364"/>
      <c r="R2" s="364"/>
      <c r="S2" s="364"/>
      <c r="T2" s="364"/>
      <c r="U2" s="365"/>
    </row>
    <row r="3" spans="1:22" s="8" customFormat="1" ht="24.6" customHeight="1" x14ac:dyDescent="0.3">
      <c r="A3" s="10"/>
      <c r="B3" s="41"/>
      <c r="C3" s="42"/>
      <c r="D3" s="42"/>
      <c r="E3" s="42"/>
      <c r="F3" s="42"/>
      <c r="G3" s="42"/>
      <c r="H3" s="42"/>
      <c r="I3" s="42"/>
      <c r="J3" s="42"/>
      <c r="K3" s="42"/>
      <c r="L3" s="42"/>
      <c r="M3" s="42"/>
      <c r="N3" s="42"/>
      <c r="O3" s="42"/>
      <c r="P3" s="42"/>
      <c r="Q3" s="42"/>
      <c r="R3" s="42"/>
      <c r="S3" s="42"/>
      <c r="T3" s="42"/>
      <c r="U3" s="42"/>
    </row>
    <row r="4" spans="1:22" s="8" customFormat="1" ht="24.6" customHeight="1" x14ac:dyDescent="0.3">
      <c r="A4" s="10"/>
      <c r="B4" s="366" t="s">
        <v>1617</v>
      </c>
      <c r="C4" s="366"/>
      <c r="D4" s="366"/>
      <c r="E4" s="366"/>
      <c r="F4" s="366"/>
      <c r="G4" s="366"/>
      <c r="H4" s="366"/>
      <c r="I4" s="366"/>
      <c r="J4" s="42"/>
      <c r="K4" s="42"/>
      <c r="L4" s="42"/>
      <c r="M4" s="42"/>
      <c r="N4" s="367" t="s">
        <v>1618</v>
      </c>
      <c r="O4" s="367"/>
      <c r="P4" s="367"/>
      <c r="Q4" s="367"/>
      <c r="R4" s="367"/>
      <c r="S4" s="367"/>
      <c r="T4" s="367"/>
      <c r="U4" s="367"/>
    </row>
    <row r="5" spans="1:22" s="6" customFormat="1" ht="15" thickBot="1" x14ac:dyDescent="0.35"/>
    <row r="6" spans="1:22" s="6" customFormat="1" x14ac:dyDescent="0.3">
      <c r="B6" s="3"/>
      <c r="C6" s="4"/>
      <c r="D6" s="4"/>
      <c r="E6" s="4"/>
      <c r="F6" s="4"/>
      <c r="G6" s="4"/>
      <c r="H6" s="4"/>
      <c r="I6" s="7"/>
      <c r="N6" s="3"/>
      <c r="O6" s="4"/>
      <c r="P6" s="4"/>
      <c r="Q6" s="4"/>
      <c r="R6" s="4"/>
      <c r="S6" s="4"/>
      <c r="T6" s="4"/>
      <c r="U6" s="7"/>
    </row>
    <row r="7" spans="1:22" s="6" customFormat="1" ht="15.6" x14ac:dyDescent="0.3">
      <c r="B7" s="25" t="s">
        <v>352</v>
      </c>
      <c r="C7" s="16"/>
      <c r="D7" s="16"/>
      <c r="E7" s="16" t="s">
        <v>349</v>
      </c>
      <c r="F7" s="16"/>
      <c r="G7" s="16"/>
      <c r="H7" s="16"/>
      <c r="I7" s="28"/>
      <c r="J7" s="39" t="str">
        <f>INDEX(combinations!D2:$E$13,MATCH($E$7,vectors,0),2)</f>
        <v>gross_mkt_inc_pc</v>
      </c>
      <c r="K7" s="40"/>
      <c r="L7" s="40"/>
      <c r="M7" s="40"/>
      <c r="N7" s="25" t="s">
        <v>352</v>
      </c>
      <c r="O7" s="16"/>
      <c r="P7" s="16"/>
      <c r="Q7" s="16" t="s">
        <v>349</v>
      </c>
      <c r="R7" s="16"/>
      <c r="S7" s="16"/>
      <c r="T7" s="16"/>
      <c r="U7" s="28"/>
      <c r="V7" s="2" t="str">
        <f>INDEX(combinations!$D2:E$13,MATCH($Q$7,vectors,0),2)</f>
        <v>gross_mkt_inc_pc</v>
      </c>
    </row>
    <row r="8" spans="1:22" s="6" customFormat="1" ht="15.6" x14ac:dyDescent="0.3">
      <c r="B8" s="25" t="s">
        <v>1039</v>
      </c>
      <c r="C8" s="16"/>
      <c r="D8" s="16"/>
      <c r="E8" s="368" t="s">
        <v>349</v>
      </c>
      <c r="F8" s="368"/>
      <c r="G8" s="368"/>
      <c r="H8" s="368"/>
      <c r="I8" s="28"/>
      <c r="J8" s="39" t="str">
        <f>INDEX(combinations!$Q$2:$R$10,MATCH($E$8,refinc,0),2)</f>
        <v>gross_mkt_inc_pc</v>
      </c>
      <c r="K8" s="40"/>
      <c r="L8" s="40"/>
      <c r="M8" s="40"/>
      <c r="N8" s="25" t="s">
        <v>1039</v>
      </c>
      <c r="O8" s="16"/>
      <c r="P8" s="16"/>
      <c r="Q8" s="368" t="s">
        <v>349</v>
      </c>
      <c r="R8" s="368"/>
      <c r="S8" s="368"/>
      <c r="T8" s="368"/>
      <c r="U8" s="28"/>
      <c r="V8" s="34" t="str">
        <f>INDEX(combinations!$S$2:$T$10,MATCH($Q$8,refinc2,0),2)</f>
        <v>gross_mkt_inc_pc</v>
      </c>
    </row>
    <row r="9" spans="1:22" s="6" customFormat="1" ht="15.6" x14ac:dyDescent="0.3">
      <c r="B9" s="25" t="s">
        <v>1121</v>
      </c>
      <c r="C9" s="16"/>
      <c r="D9" s="16"/>
      <c r="E9" s="368" t="s">
        <v>10</v>
      </c>
      <c r="F9" s="368"/>
      <c r="G9" s="368"/>
      <c r="H9" s="368"/>
      <c r="I9" s="369"/>
      <c r="J9" s="39" t="str">
        <f>IF(E9="Yes","yes","")</f>
        <v>yes</v>
      </c>
      <c r="K9" s="40"/>
      <c r="L9" s="40"/>
      <c r="M9" s="40"/>
      <c r="N9" s="25" t="s">
        <v>1121</v>
      </c>
      <c r="O9" s="16"/>
      <c r="P9" s="16"/>
      <c r="Q9" s="368" t="s">
        <v>10</v>
      </c>
      <c r="R9" s="368"/>
      <c r="S9" s="368"/>
      <c r="T9" s="368"/>
      <c r="U9" s="369"/>
      <c r="V9" s="34" t="str">
        <f>IF(Q9="Yes","yes","")</f>
        <v>yes</v>
      </c>
    </row>
    <row r="10" spans="1:22" s="6" customFormat="1" ht="15.6" x14ac:dyDescent="0.3">
      <c r="B10" s="25"/>
      <c r="C10" s="16"/>
      <c r="D10" s="16"/>
      <c r="E10" s="16"/>
      <c r="F10" s="16"/>
      <c r="G10" s="16"/>
      <c r="H10" s="16"/>
      <c r="I10" s="28"/>
      <c r="J10" s="39"/>
      <c r="K10" s="40"/>
      <c r="L10" s="40"/>
      <c r="M10" s="40"/>
      <c r="N10" s="25"/>
      <c r="O10" s="16"/>
      <c r="P10" s="16"/>
      <c r="Q10" s="16"/>
      <c r="R10" s="16"/>
      <c r="S10" s="16"/>
      <c r="T10" s="16"/>
      <c r="U10" s="28"/>
      <c r="V10" s="34"/>
    </row>
    <row r="11" spans="1:22" s="6" customFormat="1" ht="15.6" x14ac:dyDescent="0.3">
      <c r="B11" s="92" t="s">
        <v>350</v>
      </c>
      <c r="C11" s="93"/>
      <c r="D11" s="93"/>
      <c r="E11" s="93"/>
      <c r="F11" s="16"/>
      <c r="G11" s="16"/>
      <c r="H11" s="16"/>
      <c r="I11" s="28"/>
      <c r="J11" s="39"/>
      <c r="K11" s="40"/>
      <c r="L11" s="40"/>
      <c r="M11" s="40"/>
      <c r="N11" s="92" t="s">
        <v>350</v>
      </c>
      <c r="O11" s="93"/>
      <c r="P11" s="93"/>
      <c r="Q11" s="93"/>
      <c r="R11" s="93"/>
      <c r="S11" s="16"/>
      <c r="T11" s="16"/>
      <c r="U11" s="28"/>
      <c r="V11" s="34"/>
    </row>
    <row r="12" spans="1:22" s="6" customFormat="1" ht="21" x14ac:dyDescent="0.4">
      <c r="B12" s="29" t="s">
        <v>1629</v>
      </c>
      <c r="C12" s="16"/>
      <c r="D12" s="332" t="s">
        <v>9002</v>
      </c>
      <c r="E12" s="332"/>
      <c r="F12" s="332"/>
      <c r="G12" s="332"/>
      <c r="H12" s="332"/>
      <c r="I12" s="347"/>
      <c r="J12" s="39" t="str">
        <f>INDEX(combinations!$U$2:$V$100,MATCH($D12,depend,0),2)</f>
        <v>monto_iva_pc_pc</v>
      </c>
      <c r="K12" s="40"/>
      <c r="L12" s="40"/>
      <c r="M12" s="40"/>
      <c r="N12" s="29" t="s">
        <v>1629</v>
      </c>
      <c r="O12" s="16"/>
      <c r="P12" s="332" t="s">
        <v>9003</v>
      </c>
      <c r="Q12" s="332"/>
      <c r="R12" s="332"/>
      <c r="S12" s="332"/>
      <c r="T12" s="332"/>
      <c r="U12" s="347"/>
      <c r="V12" s="39" t="str">
        <f>INDEX(combinations!$W$2:$X$14,MATCH($P12,depend2,0),2)</f>
        <v>monto_isc2019_pc_pc</v>
      </c>
    </row>
    <row r="13" spans="1:22" s="6" customFormat="1" ht="21" x14ac:dyDescent="0.4">
      <c r="B13" s="29" t="s">
        <v>1630</v>
      </c>
      <c r="C13" s="16"/>
      <c r="D13" s="332" t="s">
        <v>9002</v>
      </c>
      <c r="E13" s="332"/>
      <c r="F13" s="332"/>
      <c r="G13" s="332"/>
      <c r="H13" s="332"/>
      <c r="I13" s="347"/>
      <c r="J13" s="39" t="str">
        <f>INDEX(combinations!$U$2:$V$100,MATCH($D13,depend,0),2)</f>
        <v>monto_iva_pc_pc</v>
      </c>
      <c r="K13" s="40"/>
      <c r="L13" s="40"/>
      <c r="M13" s="40"/>
      <c r="N13" s="29" t="s">
        <v>1630</v>
      </c>
      <c r="O13" s="16"/>
      <c r="P13" s="332" t="s">
        <v>9002</v>
      </c>
      <c r="Q13" s="332"/>
      <c r="R13" s="332"/>
      <c r="S13" s="332"/>
      <c r="T13" s="332"/>
      <c r="U13" s="347"/>
      <c r="V13" s="39" t="str">
        <f>INDEX(combinations!$W$2:$X$14,MATCH($P13,depend2,0),2)</f>
        <v>monto_iva_pc_pc</v>
      </c>
    </row>
    <row r="14" spans="1:22" s="6" customFormat="1" ht="21.6" thickBot="1" x14ac:dyDescent="0.45">
      <c r="B14" s="30" t="s">
        <v>1631</v>
      </c>
      <c r="C14" s="19"/>
      <c r="D14" s="327" t="s">
        <v>4858</v>
      </c>
      <c r="E14" s="327"/>
      <c r="F14" s="327"/>
      <c r="G14" s="327"/>
      <c r="H14" s="327"/>
      <c r="I14" s="346"/>
      <c r="J14" s="39" t="e">
        <f>INDEX(combinations!$U$2:$V$100,MATCH($D14,depend,0),2)</f>
        <v>#N/A</v>
      </c>
      <c r="K14" s="40"/>
      <c r="L14" s="40"/>
      <c r="M14" s="40"/>
      <c r="N14" s="30" t="s">
        <v>1631</v>
      </c>
      <c r="O14" s="19"/>
      <c r="P14" s="327" t="s">
        <v>347</v>
      </c>
      <c r="Q14" s="327"/>
      <c r="R14" s="327"/>
      <c r="S14" s="327"/>
      <c r="T14" s="327"/>
      <c r="U14" s="346"/>
      <c r="V14" s="39" t="str">
        <f>INDEX(combinations!$W$2:$X$14,MATCH($P14,depend2,0),2)</f>
        <v>tekopora_inc_pc</v>
      </c>
    </row>
    <row r="15" spans="1:22" s="8" customFormat="1" x14ac:dyDescent="0.3"/>
    <row r="16" spans="1:22" x14ac:dyDescent="0.3">
      <c r="J16" s="10"/>
    </row>
    <row r="17" spans="1:19" x14ac:dyDescent="0.3">
      <c r="S17"/>
    </row>
    <row r="18" spans="1:19" x14ac:dyDescent="0.3">
      <c r="C18" s="99" t="str">
        <f>J12</f>
        <v>monto_iva_pc_pc</v>
      </c>
      <c r="D18" s="99" t="str">
        <f>J13</f>
        <v>monto_iva_pc_pc</v>
      </c>
      <c r="E18" s="99" t="e">
        <f>J14</f>
        <v>#N/A</v>
      </c>
      <c r="P18" s="99" t="str">
        <f>V12</f>
        <v>monto_isc2019_pc_pc</v>
      </c>
      <c r="Q18" s="99" t="str">
        <f>V13</f>
        <v>monto_iva_pc_pc</v>
      </c>
      <c r="R18" s="99" t="str">
        <f>V14</f>
        <v>tekopora_inc_pc</v>
      </c>
    </row>
    <row r="19" spans="1:19" ht="49.95" customHeight="1" x14ac:dyDescent="0.3">
      <c r="A19" s="14"/>
      <c r="B19" s="212" t="s">
        <v>792</v>
      </c>
      <c r="C19" s="211" t="str">
        <f>D12</f>
        <v>Total IVA</v>
      </c>
      <c r="D19" s="211" t="str">
        <f>D13</f>
        <v>Total IVA</v>
      </c>
      <c r="E19" s="211" t="str">
        <f>D14</f>
        <v>Impuestos por dividendo</v>
      </c>
      <c r="F19" s="14"/>
      <c r="N19" s="33"/>
      <c r="O19" s="211" t="s">
        <v>792</v>
      </c>
      <c r="P19" s="211" t="str">
        <f>P12</f>
        <v>Total ISC</v>
      </c>
      <c r="Q19" s="211" t="str">
        <f>P13</f>
        <v>Total IVA</v>
      </c>
      <c r="R19" s="211" t="str">
        <f>P14</f>
        <v>Ingresos por programa Tekopora</v>
      </c>
    </row>
    <row r="20" spans="1:19" x14ac:dyDescent="0.3">
      <c r="A20" s="14">
        <v>1</v>
      </c>
      <c r="B20" s="14" t="s">
        <v>793</v>
      </c>
      <c r="C20" s="73">
        <f>INDEX(all!$A:$J, MATCH(CONCATENATE(C$18,"_",$A$2,"_",$J$8,"_",$A20,$J$9),all!$A:$A,0),5)</f>
        <v>6.5330612983569833E-2</v>
      </c>
      <c r="D20" s="73">
        <f>INDEX(all!$A:$J, MATCH(CONCATENATE(D$18,"_",$A$2,"_",$J$8,"_",$A20,$J$9),all!$A:$A,0),5)</f>
        <v>6.5330612983569833E-2</v>
      </c>
      <c r="E20" s="73" t="e">
        <f>INDEX(all!$A:$J, MATCH(CONCATENATE(E$18,"_",$A$2,"_",$J$8,"_",$A20,$J$9),all!$A:$A,0),5)</f>
        <v>#N/A</v>
      </c>
      <c r="F20" s="14"/>
      <c r="N20" s="33">
        <v>1</v>
      </c>
      <c r="O20" s="33" t="s">
        <v>793</v>
      </c>
      <c r="P20" s="100">
        <f>INDEX(all_ref!$A:$J, MATCH(CONCATENATE(P$18,"_",$A$2,"_",$V$8,"_",$N20,$V$9),all_ref!$A:$A,0),5)</f>
        <v>1.8565969768591928E-2</v>
      </c>
      <c r="Q20" s="100">
        <f>INDEX(all_ref!$A:$J, MATCH(CONCATENATE(Q$18,"_",$A$2,"_",$V$8,"_",$N20,$V$9),all_ref!$A:$A,0),5)</f>
        <v>6.5330612983569833E-2</v>
      </c>
      <c r="R20" s="100">
        <f>INDEX(all_ref!$A:$J, MATCH(CONCATENATE(R$18,"_",$A$2,"_",$V$8,"_",$N20,$V$9),all_ref!$A:$A,0),5)</f>
        <v>0.27834620433839757</v>
      </c>
    </row>
    <row r="21" spans="1:19" x14ac:dyDescent="0.3">
      <c r="A21" s="14">
        <v>2</v>
      </c>
      <c r="B21" s="14">
        <v>2</v>
      </c>
      <c r="C21" s="73">
        <f>INDEX(all!$A:$J, MATCH(CONCATENATE(C$18,"_",$A$2,"_",$J$8,"_",$A21,$J$9),all!$A:$A,0),5)</f>
        <v>5.1188719647123009E-2</v>
      </c>
      <c r="D21" s="73">
        <f>INDEX(all!$A:$J, MATCH(CONCATENATE(D$18,"_",$A$2,"_",$J$8,"_",$A21,$J$9),all!$A:$A,0),5)</f>
        <v>5.1188719647123009E-2</v>
      </c>
      <c r="E21" s="73" t="e">
        <f>INDEX(all!$A:$J, MATCH(CONCATENATE(E$18,"_",$A$2,"_",$J$8,"_",$A21,$J$9),all!$A:$A,0),5)</f>
        <v>#N/A</v>
      </c>
      <c r="F21" s="14"/>
      <c r="N21" s="33">
        <v>2</v>
      </c>
      <c r="O21" s="33">
        <v>2</v>
      </c>
      <c r="P21" s="100">
        <f>INDEX(all_ref!$A:$J, MATCH(CONCATENATE(P$18,"_",$A$2,"_",$V$8,"_",$N21,$V$9),all_ref!$A:$A,0),5)</f>
        <v>1.3312096048160056E-2</v>
      </c>
      <c r="Q21" s="100">
        <f>INDEX(all_ref!$A:$J, MATCH(CONCATENATE(Q$18,"_",$A$2,"_",$V$8,"_",$N21,$V$9),all_ref!$A:$A,0),5)</f>
        <v>5.1188719647123009E-2</v>
      </c>
      <c r="R21" s="100">
        <f>INDEX(all_ref!$A:$J, MATCH(CONCATENATE(R$18,"_",$A$2,"_",$V$8,"_",$N21,$V$9),all_ref!$A:$A,0),5)</f>
        <v>0.11926866770293156</v>
      </c>
    </row>
    <row r="22" spans="1:19" x14ac:dyDescent="0.3">
      <c r="A22" s="14">
        <v>3</v>
      </c>
      <c r="B22" s="14">
        <v>3</v>
      </c>
      <c r="C22" s="73">
        <f>INDEX(all!$A:$J, MATCH(CONCATENATE(C$18,"_",$A$2,"_",$J$8,"_",$A22,$J$9),all!$A:$A,0),5)</f>
        <v>4.4622529722581475E-2</v>
      </c>
      <c r="D22" s="73">
        <f>INDEX(all!$A:$J, MATCH(CONCATENATE(D$18,"_",$A$2,"_",$J$8,"_",$A22,$J$9),all!$A:$A,0),5)</f>
        <v>4.4622529722581475E-2</v>
      </c>
      <c r="E22" s="73" t="e">
        <f>INDEX(all!$A:$J, MATCH(CONCATENATE(E$18,"_",$A$2,"_",$J$8,"_",$A22,$J$9),all!$A:$A,0),5)</f>
        <v>#N/A</v>
      </c>
      <c r="F22" s="14"/>
      <c r="N22" s="33">
        <v>3</v>
      </c>
      <c r="O22" s="33">
        <v>3</v>
      </c>
      <c r="P22" s="100">
        <f>INDEX(all_ref!$A:$J, MATCH(CONCATENATE(P$18,"_",$A$2,"_",$V$8,"_",$N22,$V$9),all_ref!$A:$A,0),5)</f>
        <v>1.2023025357662771E-2</v>
      </c>
      <c r="Q22" s="100">
        <f>INDEX(all_ref!$A:$J, MATCH(CONCATENATE(Q$18,"_",$A$2,"_",$V$8,"_",$N22,$V$9),all_ref!$A:$A,0),5)</f>
        <v>4.4622529722581475E-2</v>
      </c>
      <c r="R22" s="100">
        <f>INDEX(all_ref!$A:$J, MATCH(CONCATENATE(R$18,"_",$A$2,"_",$V$8,"_",$N22,$V$9),all_ref!$A:$A,0),5)</f>
        <v>8.2266717464085745E-2</v>
      </c>
    </row>
    <row r="23" spans="1:19" x14ac:dyDescent="0.3">
      <c r="A23" s="14">
        <v>4</v>
      </c>
      <c r="B23" s="14">
        <v>4</v>
      </c>
      <c r="C23" s="73">
        <f>INDEX(all!$A:$J, MATCH(CONCATENATE(C$18,"_",$A$2,"_",$J$8,"_",$A23,$J$9),all!$A:$A,0),5)</f>
        <v>4.2727435657541647E-2</v>
      </c>
      <c r="D23" s="73">
        <f>INDEX(all!$A:$J, MATCH(CONCATENATE(D$18,"_",$A$2,"_",$J$8,"_",$A23,$J$9),all!$A:$A,0),5)</f>
        <v>4.2727435657541647E-2</v>
      </c>
      <c r="E23" s="73" t="e">
        <f>INDEX(all!$A:$J, MATCH(CONCATENATE(E$18,"_",$A$2,"_",$J$8,"_",$A23,$J$9),all!$A:$A,0),5)</f>
        <v>#N/A</v>
      </c>
      <c r="F23" s="14"/>
      <c r="N23" s="33">
        <v>4</v>
      </c>
      <c r="O23" s="33">
        <v>4</v>
      </c>
      <c r="P23" s="100">
        <f>INDEX(all_ref!$A:$J, MATCH(CONCATENATE(P$18,"_",$A$2,"_",$V$8,"_",$N23,$V$9),all_ref!$A:$A,0),5)</f>
        <v>1.1509668150679645E-2</v>
      </c>
      <c r="Q23" s="100">
        <f>INDEX(all_ref!$A:$J, MATCH(CONCATENATE(Q$18,"_",$A$2,"_",$V$8,"_",$N23,$V$9),all_ref!$A:$A,0),5)</f>
        <v>4.2727435657541647E-2</v>
      </c>
      <c r="R23" s="100">
        <f>INDEX(all_ref!$A:$J, MATCH(CONCATENATE(R$18,"_",$A$2,"_",$V$8,"_",$N23,$V$9),all_ref!$A:$A,0),5)</f>
        <v>5.9504683725350956E-2</v>
      </c>
    </row>
    <row r="24" spans="1:19" x14ac:dyDescent="0.3">
      <c r="A24" s="14">
        <v>5</v>
      </c>
      <c r="B24" s="14">
        <v>5</v>
      </c>
      <c r="C24" s="73">
        <f>INDEX(all!$A:$J, MATCH(CONCATENATE(C$18,"_",$A$2,"_",$J$8,"_",$A24,$J$9),all!$A:$A,0),5)</f>
        <v>4.3391827480355298E-2</v>
      </c>
      <c r="D24" s="73">
        <f>INDEX(all!$A:$J, MATCH(CONCATENATE(D$18,"_",$A$2,"_",$J$8,"_",$A24,$J$9),all!$A:$A,0),5)</f>
        <v>4.3391827480355298E-2</v>
      </c>
      <c r="E24" s="73" t="e">
        <f>INDEX(all!$A:$J, MATCH(CONCATENATE(E$18,"_",$A$2,"_",$J$8,"_",$A24,$J$9),all!$A:$A,0),5)</f>
        <v>#N/A</v>
      </c>
      <c r="F24" s="14"/>
      <c r="N24" s="33">
        <v>5</v>
      </c>
      <c r="O24" s="33">
        <v>5</v>
      </c>
      <c r="P24" s="100">
        <f>INDEX(all_ref!$A:$J, MATCH(CONCATENATE(P$18,"_",$A$2,"_",$V$8,"_",$N24,$V$9),all_ref!$A:$A,0),5)</f>
        <v>1.1244309009107875E-2</v>
      </c>
      <c r="Q24" s="100">
        <f>INDEX(all_ref!$A:$J, MATCH(CONCATENATE(Q$18,"_",$A$2,"_",$V$8,"_",$N24,$V$9),all_ref!$A:$A,0),5)</f>
        <v>4.3391827480355298E-2</v>
      </c>
      <c r="R24" s="100">
        <f>INDEX(all_ref!$A:$J, MATCH(CONCATENATE(R$18,"_",$A$2,"_",$V$8,"_",$N24,$V$9),all_ref!$A:$A,0),5)</f>
        <v>5.2643338920195064E-2</v>
      </c>
    </row>
    <row r="25" spans="1:19" x14ac:dyDescent="0.3">
      <c r="A25" s="14">
        <v>6</v>
      </c>
      <c r="B25" s="14">
        <v>6</v>
      </c>
      <c r="C25" s="73">
        <f>INDEX(all!$A:$J, MATCH(CONCATENATE(C$18,"_",$A$2,"_",$J$8,"_",$A25,$J$9),all!$A:$A,0),5)</f>
        <v>3.9177688980480387E-2</v>
      </c>
      <c r="D25" s="73">
        <f>INDEX(all!$A:$J, MATCH(CONCATENATE(D$18,"_",$A$2,"_",$J$8,"_",$A25,$J$9),all!$A:$A,0),5)</f>
        <v>3.9177688980480387E-2</v>
      </c>
      <c r="E25" s="73" t="e">
        <f>INDEX(all!$A:$J, MATCH(CONCATENATE(E$18,"_",$A$2,"_",$J$8,"_",$A25,$J$9),all!$A:$A,0),5)</f>
        <v>#N/A</v>
      </c>
      <c r="F25" s="14"/>
      <c r="N25" s="33">
        <v>6</v>
      </c>
      <c r="O25" s="33">
        <v>6</v>
      </c>
      <c r="P25" s="100">
        <f>INDEX(all_ref!$A:$J, MATCH(CONCATENATE(P$18,"_",$A$2,"_",$V$8,"_",$N25,$V$9),all_ref!$A:$A,0),5)</f>
        <v>1.1230372007493768E-2</v>
      </c>
      <c r="Q25" s="100">
        <f>INDEX(all_ref!$A:$J, MATCH(CONCATENATE(Q$18,"_",$A$2,"_",$V$8,"_",$N25,$V$9),all_ref!$A:$A,0),5)</f>
        <v>3.9177688980480387E-2</v>
      </c>
      <c r="R25" s="100">
        <f>INDEX(all_ref!$A:$J, MATCH(CONCATENATE(R$18,"_",$A$2,"_",$V$8,"_",$N25,$V$9),all_ref!$A:$A,0),5)</f>
        <v>4.293387611472603E-2</v>
      </c>
    </row>
    <row r="26" spans="1:19" x14ac:dyDescent="0.3">
      <c r="A26" s="14">
        <v>7</v>
      </c>
      <c r="B26" s="14">
        <v>7</v>
      </c>
      <c r="C26" s="73">
        <f>INDEX(all!$A:$J, MATCH(CONCATENATE(C$18,"_",$A$2,"_",$J$8,"_",$A26,$J$9),all!$A:$A,0),5)</f>
        <v>3.792549084575822E-2</v>
      </c>
      <c r="D26" s="73">
        <f>INDEX(all!$A:$J, MATCH(CONCATENATE(D$18,"_",$A$2,"_",$J$8,"_",$A26,$J$9),all!$A:$A,0),5)</f>
        <v>3.792549084575822E-2</v>
      </c>
      <c r="E26" s="73" t="e">
        <f>INDEX(all!$A:$J, MATCH(CONCATENATE(E$18,"_",$A$2,"_",$J$8,"_",$A26,$J$9),all!$A:$A,0),5)</f>
        <v>#N/A</v>
      </c>
      <c r="F26" s="14"/>
      <c r="N26" s="33">
        <v>7</v>
      </c>
      <c r="O26" s="33">
        <v>7</v>
      </c>
      <c r="P26" s="100">
        <f>INDEX(all_ref!$A:$J, MATCH(CONCATENATE(P$18,"_",$A$2,"_",$V$8,"_",$N26,$V$9),all_ref!$A:$A,0),5)</f>
        <v>1.0856896228712245E-2</v>
      </c>
      <c r="Q26" s="100">
        <f>INDEX(all_ref!$A:$J, MATCH(CONCATENATE(Q$18,"_",$A$2,"_",$V$8,"_",$N26,$V$9),all_ref!$A:$A,0),5)</f>
        <v>3.792549084575822E-2</v>
      </c>
      <c r="R26" s="100">
        <f>INDEX(all_ref!$A:$J, MATCH(CONCATENATE(R$18,"_",$A$2,"_",$V$8,"_",$N26,$V$9),all_ref!$A:$A,0),5)</f>
        <v>4.8249009387889272E-2</v>
      </c>
    </row>
    <row r="27" spans="1:19" x14ac:dyDescent="0.3">
      <c r="A27" s="14">
        <v>8</v>
      </c>
      <c r="B27" s="14">
        <v>8</v>
      </c>
      <c r="C27" s="73">
        <f>INDEX(all!$A:$J, MATCH(CONCATENATE(C$18,"_",$A$2,"_",$J$8,"_",$A27,$J$9),all!$A:$A,0),5)</f>
        <v>3.6396693083842802E-2</v>
      </c>
      <c r="D27" s="73">
        <f>INDEX(all!$A:$J, MATCH(CONCATENATE(D$18,"_",$A$2,"_",$J$8,"_",$A27,$J$9),all!$A:$A,0),5)</f>
        <v>3.6396693083842802E-2</v>
      </c>
      <c r="E27" s="73" t="e">
        <f>INDEX(all!$A:$J, MATCH(CONCATENATE(E$18,"_",$A$2,"_",$J$8,"_",$A27,$J$9),all!$A:$A,0),5)</f>
        <v>#N/A</v>
      </c>
      <c r="F27" s="73"/>
      <c r="N27" s="33">
        <v>8</v>
      </c>
      <c r="O27" s="33">
        <v>8</v>
      </c>
      <c r="P27" s="100">
        <f>INDEX(all_ref!$A:$J, MATCH(CONCATENATE(P$18,"_",$A$2,"_",$V$8,"_",$N27,$V$9),all_ref!$A:$A,0),5)</f>
        <v>1.0268813699701862E-2</v>
      </c>
      <c r="Q27" s="100">
        <f>INDEX(all_ref!$A:$J, MATCH(CONCATENATE(Q$18,"_",$A$2,"_",$V$8,"_",$N27,$V$9),all_ref!$A:$A,0),5)</f>
        <v>3.6396693083842802E-2</v>
      </c>
      <c r="R27" s="100">
        <f>INDEX(all_ref!$A:$J, MATCH(CONCATENATE(R$18,"_",$A$2,"_",$V$8,"_",$N27,$V$9),all_ref!$A:$A,0),5)</f>
        <v>2.1960555426027338E-2</v>
      </c>
    </row>
    <row r="28" spans="1:19" x14ac:dyDescent="0.3">
      <c r="A28" s="14">
        <v>9</v>
      </c>
      <c r="B28" s="14">
        <v>9</v>
      </c>
      <c r="C28" s="73">
        <f>INDEX(all!$A:$J, MATCH(CONCATENATE(C$18,"_",$A$2,"_",$J$8,"_",$A28,$J$9),all!$A:$A,0),5)</f>
        <v>3.5845376749536653E-2</v>
      </c>
      <c r="D28" s="73">
        <f>INDEX(all!$A:$J, MATCH(CONCATENATE(D$18,"_",$A$2,"_",$J$8,"_",$A28,$J$9),all!$A:$A,0),5)</f>
        <v>3.5845376749536653E-2</v>
      </c>
      <c r="E28" s="73" t="e">
        <f>INDEX(all!$A:$J, MATCH(CONCATENATE(E$18,"_",$A$2,"_",$J$8,"_",$A28,$J$9),all!$A:$A,0),5)</f>
        <v>#N/A</v>
      </c>
      <c r="F28" s="189"/>
      <c r="N28" s="33">
        <v>9</v>
      </c>
      <c r="O28" s="33">
        <v>9</v>
      </c>
      <c r="P28" s="100">
        <f>INDEX(all_ref!$A:$J, MATCH(CONCATENATE(P$18,"_",$A$2,"_",$V$8,"_",$N28,$V$9),all_ref!$A:$A,0),5)</f>
        <v>1.1232143568188758E-2</v>
      </c>
      <c r="Q28" s="100">
        <f>INDEX(all_ref!$A:$J, MATCH(CONCATENATE(Q$18,"_",$A$2,"_",$V$8,"_",$N28,$V$9),all_ref!$A:$A,0),5)</f>
        <v>3.5845376749536653E-2</v>
      </c>
      <c r="R28" s="100">
        <f>INDEX(all_ref!$A:$J, MATCH(CONCATENATE(R$18,"_",$A$2,"_",$V$8,"_",$N28,$V$9),all_ref!$A:$A,0),5)</f>
        <v>1.5952334219296021E-2</v>
      </c>
    </row>
    <row r="29" spans="1:19" x14ac:dyDescent="0.3">
      <c r="A29" s="14">
        <v>10</v>
      </c>
      <c r="B29" s="14" t="s">
        <v>794</v>
      </c>
      <c r="C29" s="73">
        <f>INDEX(all!$A:$J, MATCH(CONCATENATE(C$18,"_",$A$2,"_",$J$8,"_",$A29,$J$9),all!$A:$A,0),5)</f>
        <v>2.9214182145542316E-2</v>
      </c>
      <c r="D29" s="73">
        <f>INDEX(all!$A:$J, MATCH(CONCATENATE(D$18,"_",$A$2,"_",$J$8,"_",$A29,$J$9),all!$A:$A,0),5)</f>
        <v>2.9214182145542316E-2</v>
      </c>
      <c r="E29" s="73" t="e">
        <f>INDEX(all!$A:$J, MATCH(CONCATENATE(E$18,"_",$A$2,"_",$J$8,"_",$A29,$J$9),all!$A:$A,0),5)</f>
        <v>#N/A</v>
      </c>
      <c r="F29" s="73"/>
      <c r="N29" s="33">
        <v>10</v>
      </c>
      <c r="O29" s="33" t="s">
        <v>794</v>
      </c>
      <c r="P29" s="100">
        <f>INDEX(all_ref!$A:$J, MATCH(CONCATENATE(P$18,"_",$A$2,"_",$V$8,"_",$N29,$V$9),all_ref!$A:$A,0),5)</f>
        <v>9.9063724166840381E-3</v>
      </c>
      <c r="Q29" s="100">
        <f>INDEX(all_ref!$A:$J, MATCH(CONCATENATE(Q$18,"_",$A$2,"_",$V$8,"_",$N29,$V$9),all_ref!$A:$A,0),5)</f>
        <v>2.9214182145542316E-2</v>
      </c>
      <c r="R29" s="100">
        <f>INDEX(all_ref!$A:$J, MATCH(CONCATENATE(R$18,"_",$A$2,"_",$V$8,"_",$N29,$V$9),all_ref!$A:$A,0),5)</f>
        <v>1.8686639653971621E-2</v>
      </c>
    </row>
    <row r="30" spans="1:19" x14ac:dyDescent="0.3">
      <c r="A30" s="14"/>
      <c r="B30" s="38" t="s">
        <v>1633</v>
      </c>
      <c r="C30" s="104">
        <f>AVERAGE(C20:C29)</f>
        <v>4.2582055729633167E-2</v>
      </c>
      <c r="D30" s="104">
        <f>AVERAGE(D20:D29)</f>
        <v>4.2582055729633167E-2</v>
      </c>
      <c r="E30" s="104" t="e">
        <f>AVERAGE(E20:E29)</f>
        <v>#N/A</v>
      </c>
      <c r="F30" s="14"/>
      <c r="N30" s="33"/>
      <c r="O30" s="37" t="s">
        <v>1633</v>
      </c>
      <c r="P30" s="105">
        <f>AVERAGE(P20:P29)</f>
        <v>1.2014966625498294E-2</v>
      </c>
      <c r="Q30" s="105">
        <f>AVERAGE(Q20:Q29)</f>
        <v>4.2582055729633167E-2</v>
      </c>
      <c r="R30" s="105">
        <f>AVERAGE(R20:R29)</f>
        <v>7.3981202695287102E-2</v>
      </c>
    </row>
  </sheetData>
  <mergeCells count="13">
    <mergeCell ref="D14:I14"/>
    <mergeCell ref="E8:H8"/>
    <mergeCell ref="E9:I9"/>
    <mergeCell ref="Q8:T8"/>
    <mergeCell ref="Q9:U9"/>
    <mergeCell ref="P12:U12"/>
    <mergeCell ref="P13:U13"/>
    <mergeCell ref="P14:U14"/>
    <mergeCell ref="B2:U2"/>
    <mergeCell ref="B4:I4"/>
    <mergeCell ref="N4:U4"/>
    <mergeCell ref="D12:I12"/>
    <mergeCell ref="D13:I13"/>
  </mergeCells>
  <phoneticPr fontId="0" type="noConversion"/>
  <dataValidations count="6">
    <dataValidation type="list" allowBlank="1" showInputMessage="1" showErrorMessage="1" sqref="E8:H8" xr:uid="{00000000-0002-0000-1300-000000000000}">
      <formula1>refinc</formula1>
    </dataValidation>
    <dataValidation type="list" allowBlank="1" showInputMessage="1" showErrorMessage="1" sqref="D12:I14" xr:uid="{00000000-0002-0000-1300-000001000000}">
      <formula1>depend</formula1>
    </dataValidation>
    <dataValidation type="list" allowBlank="1" showInputMessage="1" showErrorMessage="1" sqref="E9:I9" xr:uid="{00000000-0002-0000-1300-000002000000}">
      <formula1>yesno</formula1>
    </dataValidation>
    <dataValidation type="list" allowBlank="1" showInputMessage="1" showErrorMessage="1" sqref="P12:U14" xr:uid="{00000000-0002-0000-1300-000003000000}">
      <formula1>depend2</formula1>
    </dataValidation>
    <dataValidation type="list" allowBlank="1" showInputMessage="1" showErrorMessage="1" sqref="Q8:T8" xr:uid="{00000000-0002-0000-1300-000004000000}">
      <formula1>refinc2</formula1>
    </dataValidation>
    <dataValidation type="list" allowBlank="1" showInputMessage="1" showErrorMessage="1" sqref="Q9:U9" xr:uid="{00000000-0002-0000-1300-000005000000}">
      <formula1>yesno2</formula1>
    </dataValidation>
  </dataValidation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dimension ref="A1:U25"/>
  <sheetViews>
    <sheetView topLeftCell="C1" zoomScale="84" zoomScaleNormal="84" workbookViewId="0">
      <selection activeCell="O11" sqref="O11:T11"/>
    </sheetView>
  </sheetViews>
  <sheetFormatPr defaultColWidth="9.109375" defaultRowHeight="14.4" x14ac:dyDescent="0.3"/>
  <cols>
    <col min="1" max="1" width="9.109375" style="9"/>
    <col min="2" max="2" width="13.109375" style="9" customWidth="1"/>
    <col min="3" max="3" width="18.33203125" style="9" customWidth="1"/>
    <col min="4" max="4" width="21.6640625" style="9" customWidth="1"/>
    <col min="5" max="5" width="19.44140625" style="9" customWidth="1"/>
    <col min="6" max="9" width="9.109375" style="9"/>
    <col min="10" max="10" width="9.5546875" style="8" bestFit="1" customWidth="1"/>
    <col min="11" max="12" width="9.109375" style="9"/>
    <col min="13" max="13" width="11.88671875" style="9" customWidth="1"/>
    <col min="14" max="14" width="25.44140625" style="9" customWidth="1"/>
    <col min="15" max="15" width="17.44140625" style="9" customWidth="1"/>
    <col min="16" max="16" width="18.109375" style="9" customWidth="1"/>
    <col min="17" max="20" width="9.109375" style="9"/>
    <col min="21" max="21" width="9.109375" style="8"/>
    <col min="22" max="16384" width="9.109375" style="9"/>
  </cols>
  <sheetData>
    <row r="1" spans="1:21" ht="15" thickBot="1" x14ac:dyDescent="0.35"/>
    <row r="2" spans="1:21" ht="59.4" customHeight="1" thickBot="1" x14ac:dyDescent="0.4">
      <c r="B2" s="370" t="s">
        <v>1733</v>
      </c>
      <c r="C2" s="371"/>
      <c r="D2" s="371"/>
      <c r="E2" s="371"/>
      <c r="F2" s="371"/>
      <c r="G2" s="371"/>
      <c r="H2" s="371"/>
      <c r="I2" s="371"/>
      <c r="J2" s="371"/>
      <c r="K2" s="371"/>
      <c r="L2" s="371"/>
      <c r="M2" s="371"/>
      <c r="N2" s="371"/>
      <c r="O2" s="371"/>
      <c r="P2" s="371"/>
      <c r="Q2" s="371"/>
      <c r="R2" s="371"/>
      <c r="S2" s="371"/>
      <c r="T2" s="372"/>
    </row>
    <row r="4" spans="1:21" ht="18" x14ac:dyDescent="0.35">
      <c r="A4" s="10" t="s">
        <v>49</v>
      </c>
      <c r="B4" s="362" t="s">
        <v>1617</v>
      </c>
      <c r="C4" s="362"/>
      <c r="D4" s="362"/>
      <c r="E4" s="362"/>
      <c r="F4" s="362"/>
      <c r="G4" s="362"/>
      <c r="H4" s="362"/>
      <c r="I4" s="362"/>
      <c r="L4" s="10" t="s">
        <v>49</v>
      </c>
      <c r="M4" s="362" t="s">
        <v>1618</v>
      </c>
      <c r="N4" s="362"/>
      <c r="O4" s="362"/>
      <c r="P4" s="362"/>
      <c r="Q4" s="362"/>
      <c r="R4" s="362"/>
      <c r="S4" s="362"/>
      <c r="T4" s="362"/>
    </row>
    <row r="5" spans="1:21" s="1" customFormat="1" ht="15" thickBot="1" x14ac:dyDescent="0.35">
      <c r="J5" s="6"/>
      <c r="U5" s="6"/>
    </row>
    <row r="6" spans="1:21" s="1" customFormat="1" ht="15.6" x14ac:dyDescent="0.3">
      <c r="B6" s="3"/>
      <c r="C6" s="4"/>
      <c r="D6" s="4"/>
      <c r="E6" s="4"/>
      <c r="F6" s="4"/>
      <c r="G6" s="4"/>
      <c r="H6" s="4"/>
      <c r="I6" s="7"/>
      <c r="J6" s="34"/>
      <c r="M6" s="22"/>
      <c r="N6" s="23"/>
      <c r="O6" s="23"/>
      <c r="P6" s="23"/>
      <c r="Q6" s="23"/>
      <c r="R6" s="23"/>
      <c r="S6" s="23"/>
      <c r="T6" s="32"/>
      <c r="U6" s="34"/>
    </row>
    <row r="7" spans="1:21" s="1" customFormat="1" ht="15.6" x14ac:dyDescent="0.3">
      <c r="B7" s="25" t="s">
        <v>352</v>
      </c>
      <c r="C7" s="16"/>
      <c r="D7" s="16"/>
      <c r="E7" s="16" t="s">
        <v>349</v>
      </c>
      <c r="F7" s="16"/>
      <c r="G7" s="16"/>
      <c r="H7" s="16"/>
      <c r="I7" s="28"/>
      <c r="J7" s="34" t="str">
        <f>INDEX(combinations!D2:$E$13,MATCH($E$7,vectors,0),2)</f>
        <v>gross_mkt_inc_pc</v>
      </c>
      <c r="M7" s="25" t="s">
        <v>352</v>
      </c>
      <c r="N7" s="16"/>
      <c r="O7" s="16"/>
      <c r="P7" s="16" t="s">
        <v>349</v>
      </c>
      <c r="Q7" s="16"/>
      <c r="R7" s="16"/>
      <c r="S7" s="16"/>
      <c r="T7" s="28"/>
      <c r="U7" s="34" t="str">
        <f>INDEX(combinations!$E2:U$11,MATCH($P$7,vectors,0),2)</f>
        <v>Ingresos brutos de mercado</v>
      </c>
    </row>
    <row r="8" spans="1:21" s="1" customFormat="1" ht="15.6" x14ac:dyDescent="0.3">
      <c r="B8" s="27"/>
      <c r="C8" s="16"/>
      <c r="D8" s="16"/>
      <c r="E8" s="16"/>
      <c r="F8" s="16"/>
      <c r="G8" s="16"/>
      <c r="H8" s="16"/>
      <c r="I8" s="28"/>
      <c r="J8" s="34"/>
      <c r="M8" s="27"/>
      <c r="N8" s="16"/>
      <c r="O8" s="16"/>
      <c r="P8" s="16"/>
      <c r="Q8" s="16"/>
      <c r="R8" s="16"/>
      <c r="S8" s="16"/>
      <c r="T8" s="28"/>
      <c r="U8" s="34"/>
    </row>
    <row r="9" spans="1:21" s="1" customFormat="1" ht="15.6" x14ac:dyDescent="0.3">
      <c r="B9" s="92" t="s">
        <v>350</v>
      </c>
      <c r="C9" s="93"/>
      <c r="D9" s="93"/>
      <c r="E9" s="16"/>
      <c r="F9" s="16"/>
      <c r="G9" s="16"/>
      <c r="H9" s="16"/>
      <c r="I9" s="28"/>
      <c r="J9" s="34"/>
      <c r="M9" s="92" t="s">
        <v>350</v>
      </c>
      <c r="N9" s="93"/>
      <c r="O9" s="93"/>
      <c r="P9" s="16"/>
      <c r="Q9" s="16"/>
      <c r="R9" s="16"/>
      <c r="S9" s="16"/>
      <c r="T9" s="28"/>
      <c r="U9" s="34"/>
    </row>
    <row r="10" spans="1:21" s="1" customFormat="1" ht="21" x14ac:dyDescent="0.4">
      <c r="B10" s="29" t="s">
        <v>1629</v>
      </c>
      <c r="C10" s="16"/>
      <c r="D10" s="354" t="s">
        <v>1760</v>
      </c>
      <c r="E10" s="354"/>
      <c r="F10" s="354"/>
      <c r="G10" s="354"/>
      <c r="H10" s="354"/>
      <c r="I10" s="355"/>
      <c r="J10" s="34" t="e">
        <f>INDEX(combinations!$L$2:$M$30,MATCH($D10,coberturas,0),2)</f>
        <v>#N/A</v>
      </c>
      <c r="M10" s="29" t="s">
        <v>1629</v>
      </c>
      <c r="N10" s="16"/>
      <c r="O10" s="354" t="s">
        <v>1620</v>
      </c>
      <c r="P10" s="354"/>
      <c r="Q10" s="354"/>
      <c r="R10" s="354"/>
      <c r="S10" s="354"/>
      <c r="T10" s="355"/>
      <c r="U10" s="34" t="str">
        <f>INDEX(combinations!$N$2:$O$29,MATCH($O10,coberturas2,0),2)</f>
        <v>labor_tax_pc</v>
      </c>
    </row>
    <row r="11" spans="1:21" s="1" customFormat="1" ht="21" x14ac:dyDescent="0.4">
      <c r="B11" s="29" t="s">
        <v>1630</v>
      </c>
      <c r="C11" s="16"/>
      <c r="D11" s="354" t="s">
        <v>9002</v>
      </c>
      <c r="E11" s="354"/>
      <c r="F11" s="354"/>
      <c r="G11" s="354"/>
      <c r="H11" s="354"/>
      <c r="I11" s="355"/>
      <c r="J11" s="34" t="str">
        <f>INDEX(combinations!$L$2:$M$30,MATCH($D11,coberturas,0),2)</f>
        <v>monto_iva_pc_pc</v>
      </c>
      <c r="M11" s="29" t="s">
        <v>1630</v>
      </c>
      <c r="N11" s="16"/>
      <c r="O11" s="354" t="s">
        <v>9003</v>
      </c>
      <c r="P11" s="354"/>
      <c r="Q11" s="354"/>
      <c r="R11" s="354"/>
      <c r="S11" s="354"/>
      <c r="T11" s="355"/>
      <c r="U11" s="34" t="str">
        <f>INDEX(combinations!$N$2:$O$29,MATCH($O11,coberturas2,0),2)</f>
        <v>monto_isc2019_pc_pc</v>
      </c>
    </row>
    <row r="12" spans="1:21" s="1" customFormat="1" ht="21.6" thickBot="1" x14ac:dyDescent="0.45">
      <c r="B12" s="30" t="s">
        <v>1631</v>
      </c>
      <c r="C12" s="19"/>
      <c r="D12" s="373" t="s">
        <v>9003</v>
      </c>
      <c r="E12" s="373"/>
      <c r="F12" s="373"/>
      <c r="G12" s="373"/>
      <c r="H12" s="373"/>
      <c r="I12" s="374"/>
      <c r="J12" s="34" t="str">
        <f>INDEX(combinations!$L$2:$M$30,MATCH($D12,coberturas,0),2)</f>
        <v>monto_isc2019_pc_pc</v>
      </c>
      <c r="M12" s="30" t="s">
        <v>1631</v>
      </c>
      <c r="N12" s="19"/>
      <c r="O12" s="373" t="s">
        <v>9002</v>
      </c>
      <c r="P12" s="373"/>
      <c r="Q12" s="373"/>
      <c r="R12" s="373"/>
      <c r="S12" s="373"/>
      <c r="T12" s="374"/>
      <c r="U12" s="34" t="str">
        <f>INDEX(combinations!$N$2:$O$29,MATCH($O12,coberturas2,0),2)</f>
        <v>monto_iva_pc_pc</v>
      </c>
    </row>
    <row r="13" spans="1:21" x14ac:dyDescent="0.3">
      <c r="J13" s="35"/>
      <c r="U13" s="35"/>
    </row>
    <row r="14" spans="1:21" x14ac:dyDescent="0.3">
      <c r="C14" s="36" t="e">
        <f>J10</f>
        <v>#N/A</v>
      </c>
      <c r="D14" s="36" t="str">
        <f>J11</f>
        <v>monto_iva_pc_pc</v>
      </c>
      <c r="E14" s="36" t="str">
        <f>J12</f>
        <v>monto_isc2019_pc_pc</v>
      </c>
      <c r="F14" s="36"/>
      <c r="G14" s="36"/>
      <c r="H14" s="36"/>
      <c r="I14" s="36"/>
      <c r="J14" s="35"/>
      <c r="K14" s="36"/>
      <c r="L14" s="36"/>
      <c r="M14" s="36"/>
      <c r="N14" s="36" t="str">
        <f>U10</f>
        <v>labor_tax_pc</v>
      </c>
      <c r="O14" s="36" t="str">
        <f>U11</f>
        <v>monto_isc2019_pc_pc</v>
      </c>
      <c r="P14" s="36" t="str">
        <f>U12</f>
        <v>monto_iva_pc_pc</v>
      </c>
      <c r="Q14" s="36"/>
    </row>
    <row r="15" spans="1:21" ht="28.8" x14ac:dyDescent="0.3">
      <c r="B15" s="212" t="s">
        <v>792</v>
      </c>
      <c r="C15" s="211" t="str">
        <f>D10</f>
        <v>Impuestos laborales - dependencia</v>
      </c>
      <c r="D15" s="211" t="str">
        <f>D11</f>
        <v>Total IVA</v>
      </c>
      <c r="E15" s="211" t="str">
        <f>D12</f>
        <v>Total ISC</v>
      </c>
      <c r="M15" s="212" t="s">
        <v>792</v>
      </c>
      <c r="N15" s="211" t="str">
        <f>O10</f>
        <v>Impuestos por motivo de IRP</v>
      </c>
      <c r="O15" s="211" t="str">
        <f>O11</f>
        <v>Total ISC</v>
      </c>
      <c r="P15" s="211" t="str">
        <f>O12</f>
        <v>Total IVA</v>
      </c>
    </row>
    <row r="16" spans="1:21" x14ac:dyDescent="0.3">
      <c r="A16" s="9">
        <v>1</v>
      </c>
      <c r="B16" s="14" t="s">
        <v>793</v>
      </c>
      <c r="C16" s="100" t="e">
        <f>100*INDEX(all!$A:$J, MATCH(CONCATENATE(C$14,"_",$A$4,"__",$A16),all!$A:$A,0),5)</f>
        <v>#N/A</v>
      </c>
      <c r="D16" s="100">
        <f>100*INDEX(all!$A:$J, MATCH(CONCATENATE(D$14,"_",$A$4,"__",$A16),all!$A:$A,0),5)</f>
        <v>100</v>
      </c>
      <c r="E16" s="100">
        <f>100*INDEX(all!$A:$J, MATCH(CONCATENATE(E$14,"_",$A$4,"__",$A16),all!$A:$A,0),5)</f>
        <v>81.261219799655123</v>
      </c>
      <c r="L16" s="9">
        <v>1</v>
      </c>
      <c r="M16" s="14" t="s">
        <v>793</v>
      </c>
      <c r="N16" s="73">
        <f>100*INDEX(all_ref!$A:$J, MATCH(CONCATENATE(N$14,"_",$L$4,"__",$L16),all_ref!$A:$A,0),5)</f>
        <v>3.245168018574162E-2</v>
      </c>
      <c r="O16" s="73">
        <f>100*INDEX(all_ref!$A:$J, MATCH(CONCATENATE(O$14,"_",$L$4,"__",$L16),all_ref!$A:$A,0),5)</f>
        <v>81.261219799655123</v>
      </c>
      <c r="P16" s="73">
        <f>100*INDEX(all_ref!$A:$J, MATCH(CONCATENATE(P$14,"_",$L$4,"__",$L16),all_ref!$A:$A,0),5)</f>
        <v>100</v>
      </c>
    </row>
    <row r="17" spans="1:16" x14ac:dyDescent="0.3">
      <c r="A17" s="9">
        <v>2</v>
      </c>
      <c r="B17" s="14">
        <v>2</v>
      </c>
      <c r="C17" s="100" t="e">
        <f>100*INDEX(all!$A:$J, MATCH(CONCATENATE(C$14,"_",$A$4,"__",$A17),all!$A:$A,0),5)</f>
        <v>#N/A</v>
      </c>
      <c r="D17" s="100">
        <f>100*INDEX(all!$A:$J, MATCH(CONCATENATE(D$14,"_",$A$4,"__",$A17),all!$A:$A,0),5)</f>
        <v>100</v>
      </c>
      <c r="E17" s="100">
        <f>100*INDEX(all!$A:$J, MATCH(CONCATENATE(E$14,"_",$A$4,"__",$A17),all!$A:$A,0),5)</f>
        <v>90.135464675683892</v>
      </c>
      <c r="L17" s="9">
        <v>2</v>
      </c>
      <c r="M17" s="14">
        <v>2</v>
      </c>
      <c r="N17" s="73">
        <f>100*INDEX(all_ref!$A:$J, MATCH(CONCATENATE(N$14,"_",$L$4,"__",$L17),all_ref!$A:$A,0),5)</f>
        <v>0</v>
      </c>
      <c r="O17" s="73">
        <f>100*INDEX(all_ref!$A:$J, MATCH(CONCATENATE(O$14,"_",$L$4,"__",$L17),all_ref!$A:$A,0),5)</f>
        <v>90.135464675683892</v>
      </c>
      <c r="P17" s="73">
        <f>100*INDEX(all_ref!$A:$J, MATCH(CONCATENATE(P$14,"_",$L$4,"__",$L17),all_ref!$A:$A,0),5)</f>
        <v>100</v>
      </c>
    </row>
    <row r="18" spans="1:16" x14ac:dyDescent="0.3">
      <c r="A18" s="9">
        <v>3</v>
      </c>
      <c r="B18" s="14">
        <v>3</v>
      </c>
      <c r="C18" s="100" t="e">
        <f>100*INDEX(all!$A:$J, MATCH(CONCATENATE(C$14,"_",$A$4,"__",$A18),all!$A:$A,0),5)</f>
        <v>#N/A</v>
      </c>
      <c r="D18" s="100">
        <f>100*INDEX(all!$A:$J, MATCH(CONCATENATE(D$14,"_",$A$4,"__",$A18),all!$A:$A,0),5)</f>
        <v>100</v>
      </c>
      <c r="E18" s="100">
        <f>100*INDEX(all!$A:$J, MATCH(CONCATENATE(E$14,"_",$A$4,"__",$A18),all!$A:$A,0),5)</f>
        <v>93.493157246980275</v>
      </c>
      <c r="L18" s="9">
        <v>3</v>
      </c>
      <c r="M18" s="14">
        <v>3</v>
      </c>
      <c r="N18" s="73">
        <f>100*INDEX(all_ref!$A:$J, MATCH(CONCATENATE(N$14,"_",$L$4,"__",$L18),all_ref!$A:$A,0),5)</f>
        <v>0</v>
      </c>
      <c r="O18" s="73">
        <f>100*INDEX(all_ref!$A:$J, MATCH(CONCATENATE(O$14,"_",$L$4,"__",$L18),all_ref!$A:$A,0),5)</f>
        <v>93.493157246980275</v>
      </c>
      <c r="P18" s="73">
        <f>100*INDEX(all_ref!$A:$J, MATCH(CONCATENATE(P$14,"_",$L$4,"__",$L18),all_ref!$A:$A,0),5)</f>
        <v>100</v>
      </c>
    </row>
    <row r="19" spans="1:16" x14ac:dyDescent="0.3">
      <c r="A19" s="9">
        <v>4</v>
      </c>
      <c r="B19" s="14">
        <v>4</v>
      </c>
      <c r="C19" s="100" t="e">
        <f>100*INDEX(all!$A:$J, MATCH(CONCATENATE(C$14,"_",$A$4,"__",$A19),all!$A:$A,0),5)</f>
        <v>#N/A</v>
      </c>
      <c r="D19" s="100">
        <f>100*INDEX(all!$A:$J, MATCH(CONCATENATE(D$14,"_",$A$4,"__",$A19),all!$A:$A,0),5)</f>
        <v>100</v>
      </c>
      <c r="E19" s="100">
        <f>100*INDEX(all!$A:$J, MATCH(CONCATENATE(E$14,"_",$A$4,"__",$A19),all!$A:$A,0),5)</f>
        <v>93.591838902098687</v>
      </c>
      <c r="L19" s="9">
        <v>4</v>
      </c>
      <c r="M19" s="14">
        <v>4</v>
      </c>
      <c r="N19" s="73">
        <f>100*INDEX(all_ref!$A:$J, MATCH(CONCATENATE(N$14,"_",$L$4,"__",$L19),all_ref!$A:$A,0),5)</f>
        <v>5.1331370547593617E-2</v>
      </c>
      <c r="O19" s="73">
        <f>100*INDEX(all_ref!$A:$J, MATCH(CONCATENATE(O$14,"_",$L$4,"__",$L19),all_ref!$A:$A,0),5)</f>
        <v>93.591838902098687</v>
      </c>
      <c r="P19" s="73">
        <f>100*INDEX(all_ref!$A:$J, MATCH(CONCATENATE(P$14,"_",$L$4,"__",$L19),all_ref!$A:$A,0),5)</f>
        <v>100</v>
      </c>
    </row>
    <row r="20" spans="1:16" x14ac:dyDescent="0.3">
      <c r="A20" s="9">
        <v>5</v>
      </c>
      <c r="B20" s="14">
        <v>5</v>
      </c>
      <c r="C20" s="100" t="e">
        <f>100*INDEX(all!$A:$J, MATCH(CONCATENATE(C$14,"_",$A$4,"__",$A20),all!$A:$A,0),5)</f>
        <v>#N/A</v>
      </c>
      <c r="D20" s="100">
        <f>100*INDEX(all!$A:$J, MATCH(CONCATENATE(D$14,"_",$A$4,"__",$A20),all!$A:$A,0),5)</f>
        <v>100</v>
      </c>
      <c r="E20" s="100">
        <f>100*INDEX(all!$A:$J, MATCH(CONCATENATE(E$14,"_",$A$4,"__",$A20),all!$A:$A,0),5)</f>
        <v>96.074727460821791</v>
      </c>
      <c r="L20" s="9">
        <v>5</v>
      </c>
      <c r="M20" s="14">
        <v>5</v>
      </c>
      <c r="N20" s="73">
        <f>100*INDEX(all_ref!$A:$J, MATCH(CONCATENATE(N$14,"_",$L$4,"__",$L20),all_ref!$A:$A,0),5)</f>
        <v>0</v>
      </c>
      <c r="O20" s="73">
        <f>100*INDEX(all_ref!$A:$J, MATCH(CONCATENATE(O$14,"_",$L$4,"__",$L20),all_ref!$A:$A,0),5)</f>
        <v>96.074727460821791</v>
      </c>
      <c r="P20" s="73">
        <f>100*INDEX(all_ref!$A:$J, MATCH(CONCATENATE(P$14,"_",$L$4,"__",$L20),all_ref!$A:$A,0),5)</f>
        <v>100</v>
      </c>
    </row>
    <row r="21" spans="1:16" x14ac:dyDescent="0.3">
      <c r="A21" s="9">
        <v>6</v>
      </c>
      <c r="B21" s="14">
        <v>6</v>
      </c>
      <c r="C21" s="100" t="e">
        <f>100*INDEX(all!$A:$J, MATCH(CONCATENATE(C$14,"_",$A$4,"__",$A21),all!$A:$A,0),5)</f>
        <v>#N/A</v>
      </c>
      <c r="D21" s="100">
        <f>100*INDEX(all!$A:$J, MATCH(CONCATENATE(D$14,"_",$A$4,"__",$A21),all!$A:$A,0),5)</f>
        <v>99.858662446170271</v>
      </c>
      <c r="E21" s="100">
        <f>100*INDEX(all!$A:$J, MATCH(CONCATENATE(E$14,"_",$A$4,"__",$A21),all!$A:$A,0),5)</f>
        <v>95.379145349479188</v>
      </c>
      <c r="F21" s="189"/>
      <c r="L21" s="9">
        <v>6</v>
      </c>
      <c r="M21" s="14">
        <v>6</v>
      </c>
      <c r="N21" s="73">
        <f>100*INDEX(all_ref!$A:$J, MATCH(CONCATENATE(N$14,"_",$L$4,"__",$L21),all_ref!$A:$A,0),5)</f>
        <v>0</v>
      </c>
      <c r="O21" s="73">
        <f>100*INDEX(all_ref!$A:$J, MATCH(CONCATENATE(O$14,"_",$L$4,"__",$L21),all_ref!$A:$A,0),5)</f>
        <v>95.379145349479188</v>
      </c>
      <c r="P21" s="73">
        <f>100*INDEX(all_ref!$A:$J, MATCH(CONCATENATE(P$14,"_",$L$4,"__",$L21),all_ref!$A:$A,0),5)</f>
        <v>99.858662446170271</v>
      </c>
    </row>
    <row r="22" spans="1:16" x14ac:dyDescent="0.3">
      <c r="A22" s="9">
        <v>7</v>
      </c>
      <c r="B22" s="14">
        <v>7</v>
      </c>
      <c r="C22" s="100" t="e">
        <f>100*INDEX(all!$A:$J, MATCH(CONCATENATE(C$14,"_",$A$4,"__",$A22),all!$A:$A,0),5)</f>
        <v>#N/A</v>
      </c>
      <c r="D22" s="100">
        <f>100*INDEX(all!$A:$J, MATCH(CONCATENATE(D$14,"_",$A$4,"__",$A22),all!$A:$A,0),5)</f>
        <v>99.804340197399654</v>
      </c>
      <c r="E22" s="100">
        <f>100*INDEX(all!$A:$J, MATCH(CONCATENATE(E$14,"_",$A$4,"__",$A22),all!$A:$A,0),5)</f>
        <v>97.640139306240769</v>
      </c>
      <c r="F22" s="189"/>
      <c r="L22" s="9">
        <v>7</v>
      </c>
      <c r="M22" s="14">
        <v>7</v>
      </c>
      <c r="N22" s="73">
        <f>100*INDEX(all_ref!$A:$J, MATCH(CONCATENATE(N$14,"_",$L$4,"__",$L22),all_ref!$A:$A,0),5)</f>
        <v>0</v>
      </c>
      <c r="O22" s="73">
        <f>100*INDEX(all_ref!$A:$J, MATCH(CONCATENATE(O$14,"_",$L$4,"__",$L22),all_ref!$A:$A,0),5)</f>
        <v>97.640139306240769</v>
      </c>
      <c r="P22" s="73">
        <f>100*INDEX(all_ref!$A:$J, MATCH(CONCATENATE(P$14,"_",$L$4,"__",$L22),all_ref!$A:$A,0),5)</f>
        <v>99.804340197399654</v>
      </c>
    </row>
    <row r="23" spans="1:16" x14ac:dyDescent="0.3">
      <c r="A23" s="9">
        <v>8</v>
      </c>
      <c r="B23" s="14">
        <v>8</v>
      </c>
      <c r="C23" s="100" t="e">
        <f>100*INDEX(all!$A:$J, MATCH(CONCATENATE(C$14,"_",$A$4,"__",$A23),all!$A:$A,0),5)</f>
        <v>#N/A</v>
      </c>
      <c r="D23" s="100">
        <f>100*INDEX(all!$A:$J, MATCH(CONCATENATE(D$14,"_",$A$4,"__",$A23),all!$A:$A,0),5)</f>
        <v>99.711493361102342</v>
      </c>
      <c r="E23" s="100">
        <f>100*INDEX(all!$A:$J, MATCH(CONCATENATE(E$14,"_",$A$4,"__",$A23),all!$A:$A,0),5)</f>
        <v>97.468781988689841</v>
      </c>
      <c r="F23" s="189"/>
      <c r="L23" s="9">
        <v>8</v>
      </c>
      <c r="M23" s="14">
        <v>8</v>
      </c>
      <c r="N23" s="73">
        <f>100*INDEX(all_ref!$A:$J, MATCH(CONCATENATE(N$14,"_",$L$4,"__",$L23),all_ref!$A:$A,0),5)</f>
        <v>9.1448934619911687E-3</v>
      </c>
      <c r="O23" s="73">
        <f>100*INDEX(all_ref!$A:$J, MATCH(CONCATENATE(O$14,"_",$L$4,"__",$L23),all_ref!$A:$A,0),5)</f>
        <v>97.468781988689841</v>
      </c>
      <c r="P23" s="73">
        <f>100*INDEX(all_ref!$A:$J, MATCH(CONCATENATE(P$14,"_",$L$4,"__",$L23),all_ref!$A:$A,0),5)</f>
        <v>99.711493361102342</v>
      </c>
    </row>
    <row r="24" spans="1:16" x14ac:dyDescent="0.3">
      <c r="A24" s="9">
        <v>9</v>
      </c>
      <c r="B24" s="14">
        <v>9</v>
      </c>
      <c r="C24" s="100" t="e">
        <f>100*INDEX(all!$A:$J, MATCH(CONCATENATE(C$14,"_",$A$4,"__",$A24),all!$A:$A,0),5)</f>
        <v>#N/A</v>
      </c>
      <c r="D24" s="100">
        <f>100*INDEX(all!$A:$J, MATCH(CONCATENATE(D$14,"_",$A$4,"__",$A24),all!$A:$A,0),5)</f>
        <v>99.858297439295683</v>
      </c>
      <c r="E24" s="100">
        <f>100*INDEX(all!$A:$J, MATCH(CONCATENATE(E$14,"_",$A$4,"__",$A24),all!$A:$A,0),5)</f>
        <v>98.91903725091116</v>
      </c>
      <c r="F24" s="189"/>
      <c r="L24" s="9">
        <v>9</v>
      </c>
      <c r="M24" s="14">
        <v>9</v>
      </c>
      <c r="N24" s="73">
        <f>100*INDEX(all_ref!$A:$J, MATCH(CONCATENATE(N$14,"_",$L$4,"__",$L24),all_ref!$A:$A,0),5)</f>
        <v>0.47303213896909169</v>
      </c>
      <c r="O24" s="73">
        <f>100*INDEX(all_ref!$A:$J, MATCH(CONCATENATE(O$14,"_",$L$4,"__",$L24),all_ref!$A:$A,0),5)</f>
        <v>98.91903725091116</v>
      </c>
      <c r="P24" s="73">
        <f>100*INDEX(all_ref!$A:$J, MATCH(CONCATENATE(P$14,"_",$L$4,"__",$L24),all_ref!$A:$A,0),5)</f>
        <v>99.858297439295683</v>
      </c>
    </row>
    <row r="25" spans="1:16" x14ac:dyDescent="0.3">
      <c r="A25" s="9">
        <v>10</v>
      </c>
      <c r="B25" s="14" t="s">
        <v>794</v>
      </c>
      <c r="C25" s="100" t="e">
        <f>100*INDEX(all!$A:$J, MATCH(CONCATENATE(C$14,"_",$A$4,"__",$A25),all!$A:$A,0),5)</f>
        <v>#N/A</v>
      </c>
      <c r="D25" s="100">
        <f>100*INDEX(all!$A:$J, MATCH(CONCATENATE(D$14,"_",$A$4,"__",$A25),all!$A:$A,0),5)</f>
        <v>96.647090276635254</v>
      </c>
      <c r="E25" s="100">
        <f>100*INDEX(all!$A:$J, MATCH(CONCATENATE(E$14,"_",$A$4,"__",$A25),all!$A:$A,0),5)</f>
        <v>96.307465861282822</v>
      </c>
      <c r="L25" s="9">
        <v>10</v>
      </c>
      <c r="M25" s="14" t="s">
        <v>794</v>
      </c>
      <c r="N25" s="73">
        <f>100*INDEX(all_ref!$A:$J, MATCH(CONCATENATE(N$14,"_",$L$4,"__",$L25),all_ref!$A:$A,0),5)</f>
        <v>8.7548769595976204</v>
      </c>
      <c r="O25" s="73">
        <f>100*INDEX(all_ref!$A:$J, MATCH(CONCATENATE(O$14,"_",$L$4,"__",$L25),all_ref!$A:$A,0),5)</f>
        <v>96.307465861282822</v>
      </c>
      <c r="P25" s="73">
        <f>100*INDEX(all_ref!$A:$J, MATCH(CONCATENATE(P$14,"_",$L$4,"__",$L25),all_ref!$A:$A,0),5)</f>
        <v>96.647090276635254</v>
      </c>
    </row>
  </sheetData>
  <mergeCells count="9">
    <mergeCell ref="B2:T2"/>
    <mergeCell ref="O10:T10"/>
    <mergeCell ref="O11:T11"/>
    <mergeCell ref="O12:T12"/>
    <mergeCell ref="D10:I10"/>
    <mergeCell ref="D11:I11"/>
    <mergeCell ref="D12:I12"/>
    <mergeCell ref="B4:I4"/>
    <mergeCell ref="M4:T4"/>
  </mergeCells>
  <phoneticPr fontId="0" type="noConversion"/>
  <dataValidations count="2">
    <dataValidation type="list" allowBlank="1" showInputMessage="1" showErrorMessage="1" sqref="D10:I12" xr:uid="{00000000-0002-0000-1400-000000000000}">
      <formula1>coberturas</formula1>
    </dataValidation>
    <dataValidation type="list" allowBlank="1" showInputMessage="1" showErrorMessage="1" sqref="O10:T12" xr:uid="{00000000-0002-0000-1400-000001000000}">
      <formula1>coberturas2</formula1>
    </dataValidation>
  </dataValidation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dimension ref="A1:V28"/>
  <sheetViews>
    <sheetView topLeftCell="C5" zoomScale="84" zoomScaleNormal="84" workbookViewId="0">
      <selection activeCell="P11" sqref="P11:U11"/>
    </sheetView>
  </sheetViews>
  <sheetFormatPr defaultColWidth="9.109375" defaultRowHeight="14.4" x14ac:dyDescent="0.3"/>
  <cols>
    <col min="1" max="1" width="9.109375" style="9"/>
    <col min="2" max="2" width="10.44140625" style="9" customWidth="1"/>
    <col min="3" max="3" width="19.33203125" style="9" customWidth="1"/>
    <col min="4" max="4" width="17.88671875" style="9" customWidth="1"/>
    <col min="5" max="5" width="19.33203125" style="9" customWidth="1"/>
    <col min="6" max="9" width="9.109375" style="9"/>
    <col min="10" max="10" width="9.109375" style="8"/>
    <col min="11" max="13" width="9.109375" style="9"/>
    <col min="14" max="14" width="11" style="9" customWidth="1"/>
    <col min="15" max="15" width="26.6640625" style="9" customWidth="1"/>
    <col min="16" max="16" width="18.33203125" style="9" customWidth="1"/>
    <col min="17" max="17" width="18.6640625" style="9" customWidth="1"/>
    <col min="18" max="16384" width="9.109375" style="9"/>
  </cols>
  <sheetData>
    <row r="1" spans="1:22" ht="15" thickBot="1" x14ac:dyDescent="0.35"/>
    <row r="2" spans="1:22" ht="54.6" customHeight="1" thickBot="1" x14ac:dyDescent="0.35">
      <c r="B2" s="357" t="s">
        <v>1732</v>
      </c>
      <c r="C2" s="375"/>
      <c r="D2" s="375"/>
      <c r="E2" s="375"/>
      <c r="F2" s="375"/>
      <c r="G2" s="375"/>
      <c r="H2" s="375"/>
      <c r="I2" s="375"/>
      <c r="J2" s="375"/>
      <c r="K2" s="375"/>
      <c r="L2" s="375"/>
      <c r="M2" s="375"/>
      <c r="N2" s="375"/>
      <c r="O2" s="375"/>
      <c r="P2" s="375"/>
      <c r="Q2" s="375"/>
      <c r="R2" s="375"/>
      <c r="S2" s="375"/>
      <c r="T2" s="375"/>
      <c r="U2" s="376"/>
    </row>
    <row r="3" spans="1:22" x14ac:dyDescent="0.3">
      <c r="A3" s="10" t="s">
        <v>47</v>
      </c>
    </row>
    <row r="4" spans="1:22" ht="24" customHeight="1" x14ac:dyDescent="0.3">
      <c r="A4" s="10"/>
      <c r="B4" s="377" t="s">
        <v>1617</v>
      </c>
      <c r="C4" s="377"/>
      <c r="D4" s="377"/>
      <c r="E4" s="377"/>
      <c r="F4" s="377"/>
      <c r="G4" s="377"/>
      <c r="H4" s="377"/>
      <c r="I4" s="377"/>
      <c r="N4" s="377" t="s">
        <v>1618</v>
      </c>
      <c r="O4" s="377"/>
      <c r="P4" s="377"/>
      <c r="Q4" s="377"/>
      <c r="R4" s="377"/>
      <c r="S4" s="377"/>
      <c r="T4" s="377"/>
      <c r="U4" s="377"/>
    </row>
    <row r="5" spans="1:22" s="1" customFormat="1" ht="15" thickBot="1" x14ac:dyDescent="0.35">
      <c r="J5" s="6"/>
    </row>
    <row r="6" spans="1:22" s="1" customFormat="1" x14ac:dyDescent="0.3">
      <c r="B6" s="3"/>
      <c r="C6" s="4"/>
      <c r="D6" s="4"/>
      <c r="E6" s="4"/>
      <c r="F6" s="4"/>
      <c r="G6" s="4"/>
      <c r="H6" s="4"/>
      <c r="I6" s="7"/>
      <c r="J6" s="13"/>
      <c r="N6" s="3"/>
      <c r="O6" s="4"/>
      <c r="P6" s="4"/>
      <c r="Q6" s="4"/>
      <c r="R6" s="4"/>
      <c r="S6" s="4"/>
      <c r="T6" s="4"/>
      <c r="U6" s="7"/>
      <c r="V6" s="6"/>
    </row>
    <row r="7" spans="1:22" s="1" customFormat="1" ht="15.6" x14ac:dyDescent="0.3">
      <c r="B7" s="25" t="s">
        <v>352</v>
      </c>
      <c r="C7" s="16"/>
      <c r="D7" s="16"/>
      <c r="E7" s="16" t="s">
        <v>349</v>
      </c>
      <c r="F7" s="16"/>
      <c r="G7" s="16"/>
      <c r="H7" s="16"/>
      <c r="I7" s="28"/>
      <c r="J7" s="39" t="str">
        <f>INDEX(combinations!D2:$E$13,MATCH($E$7,vectors,0),2)</f>
        <v>gross_mkt_inc_pc</v>
      </c>
      <c r="K7" s="18"/>
      <c r="L7" s="18"/>
      <c r="M7" s="18"/>
      <c r="N7" s="25" t="s">
        <v>352</v>
      </c>
      <c r="O7" s="16"/>
      <c r="P7" s="16"/>
      <c r="Q7" s="16" t="s">
        <v>349</v>
      </c>
      <c r="R7" s="16"/>
      <c r="S7" s="16"/>
      <c r="T7" s="16"/>
      <c r="U7" s="28"/>
      <c r="V7" s="34" t="str">
        <f>INDEX(combinations!$E2:Q$11,MATCH($Q$7,vectors,0),2)</f>
        <v>Ingresos brutos de mercado</v>
      </c>
    </row>
    <row r="8" spans="1:22" s="1" customFormat="1" ht="15.6" x14ac:dyDescent="0.3">
      <c r="B8" s="27"/>
      <c r="C8" s="16"/>
      <c r="D8" s="16"/>
      <c r="E8" s="16"/>
      <c r="F8" s="16"/>
      <c r="G8" s="16"/>
      <c r="H8" s="16"/>
      <c r="I8" s="28"/>
      <c r="J8" s="39"/>
      <c r="K8" s="18"/>
      <c r="L8" s="18"/>
      <c r="M8" s="18"/>
      <c r="N8" s="27"/>
      <c r="O8" s="16"/>
      <c r="P8" s="16"/>
      <c r="Q8" s="16"/>
      <c r="R8" s="16"/>
      <c r="S8" s="16"/>
      <c r="T8" s="16"/>
      <c r="U8" s="28"/>
      <c r="V8" s="34"/>
    </row>
    <row r="9" spans="1:22" s="1" customFormat="1" ht="15.6" x14ac:dyDescent="0.3">
      <c r="B9" s="92" t="s">
        <v>350</v>
      </c>
      <c r="C9" s="93"/>
      <c r="D9" s="93"/>
      <c r="E9" s="93"/>
      <c r="F9" s="93"/>
      <c r="G9" s="16"/>
      <c r="H9" s="16"/>
      <c r="I9" s="28"/>
      <c r="J9" s="39"/>
      <c r="K9" s="18"/>
      <c r="L9" s="18"/>
      <c r="M9" s="18"/>
      <c r="N9" s="92" t="s">
        <v>350</v>
      </c>
      <c r="O9" s="93"/>
      <c r="P9" s="93"/>
      <c r="Q9" s="93"/>
      <c r="R9" s="93"/>
      <c r="S9" s="16"/>
      <c r="T9" s="16"/>
      <c r="U9" s="28"/>
      <c r="V9" s="34"/>
    </row>
    <row r="10" spans="1:22" s="1" customFormat="1" ht="21" x14ac:dyDescent="0.4">
      <c r="B10" s="29" t="s">
        <v>1629</v>
      </c>
      <c r="C10" s="16"/>
      <c r="D10" s="332" t="s">
        <v>9003</v>
      </c>
      <c r="E10" s="332"/>
      <c r="F10" s="332"/>
      <c r="G10" s="332"/>
      <c r="H10" s="332"/>
      <c r="I10" s="347"/>
      <c r="J10" s="39" t="str">
        <f>INDEX(combinations!$L$2:$M$100,MATCH($D10,coberturas,0),2)</f>
        <v>monto_isc2019_pc_pc</v>
      </c>
      <c r="K10" s="18"/>
      <c r="L10" s="18"/>
      <c r="M10" s="18"/>
      <c r="N10" s="29" t="s">
        <v>1629</v>
      </c>
      <c r="O10" s="16"/>
      <c r="P10" s="332" t="s">
        <v>1620</v>
      </c>
      <c r="Q10" s="332"/>
      <c r="R10" s="332"/>
      <c r="S10" s="332"/>
      <c r="T10" s="332"/>
      <c r="U10" s="347"/>
      <c r="V10" s="34" t="str">
        <f>INDEX(combinations!$N$2:$O$29,MATCH($P10,coberturas2,0),2)</f>
        <v>labor_tax_pc</v>
      </c>
    </row>
    <row r="11" spans="1:22" s="1" customFormat="1" ht="21" x14ac:dyDescent="0.4">
      <c r="B11" s="29" t="s">
        <v>1630</v>
      </c>
      <c r="C11" s="16"/>
      <c r="D11" s="332" t="s">
        <v>790</v>
      </c>
      <c r="E11" s="332"/>
      <c r="F11" s="332"/>
      <c r="G11" s="332"/>
      <c r="H11" s="332"/>
      <c r="I11" s="347"/>
      <c r="J11" s="39" t="str">
        <f>INDEX(combinations!$L$2:$M$100,MATCH($D11,coberturas,0),2)</f>
        <v>tot_deduction_taken_pc</v>
      </c>
      <c r="K11" s="18"/>
      <c r="L11" s="18"/>
      <c r="M11" s="18"/>
      <c r="N11" s="29" t="s">
        <v>1630</v>
      </c>
      <c r="O11" s="16"/>
      <c r="P11" s="332" t="s">
        <v>9003</v>
      </c>
      <c r="Q11" s="332"/>
      <c r="R11" s="332"/>
      <c r="S11" s="332"/>
      <c r="T11" s="332"/>
      <c r="U11" s="347"/>
      <c r="V11" s="34" t="str">
        <f>INDEX(combinations!$N$2:$O$29,MATCH($P11,coberturas2,0),2)</f>
        <v>monto_isc2019_pc_pc</v>
      </c>
    </row>
    <row r="12" spans="1:22" s="1" customFormat="1" ht="21.6" thickBot="1" x14ac:dyDescent="0.45">
      <c r="B12" s="30" t="s">
        <v>1631</v>
      </c>
      <c r="C12" s="19"/>
      <c r="D12" s="327" t="s">
        <v>4867</v>
      </c>
      <c r="E12" s="327"/>
      <c r="F12" s="327"/>
      <c r="G12" s="327"/>
      <c r="H12" s="327"/>
      <c r="I12" s="346"/>
      <c r="J12" s="39" t="str">
        <f>INDEX(combinations!$L$2:$M$100,MATCH($D12,coberturas,0),2)</f>
        <v>tot_ire_pc</v>
      </c>
      <c r="K12" s="18"/>
      <c r="L12" s="18"/>
      <c r="M12" s="18"/>
      <c r="N12" s="30" t="s">
        <v>1631</v>
      </c>
      <c r="O12" s="19"/>
      <c r="P12" s="327" t="s">
        <v>4860</v>
      </c>
      <c r="Q12" s="327"/>
      <c r="R12" s="327"/>
      <c r="S12" s="327"/>
      <c r="T12" s="327"/>
      <c r="U12" s="346"/>
      <c r="V12" s="34" t="str">
        <f>INDEX(combinations!$N$2:$O$29,MATCH($P12,coberturas2,0),2)</f>
        <v>iracis_pc</v>
      </c>
    </row>
    <row r="13" spans="1:22" x14ac:dyDescent="0.3">
      <c r="J13" s="10"/>
    </row>
    <row r="14" spans="1:22" x14ac:dyDescent="0.3">
      <c r="J14" s="10"/>
    </row>
    <row r="16" spans="1:22" x14ac:dyDescent="0.3">
      <c r="C16" s="36" t="str">
        <f>J10</f>
        <v>monto_isc2019_pc_pc</v>
      </c>
      <c r="D16" s="36" t="str">
        <f>J11</f>
        <v>tot_deduction_taken_pc</v>
      </c>
      <c r="E16" s="36" t="str">
        <f>J12</f>
        <v>tot_ire_pc</v>
      </c>
      <c r="F16" s="36"/>
      <c r="G16" s="36"/>
      <c r="H16" s="36"/>
      <c r="I16" s="36"/>
      <c r="J16" s="35"/>
      <c r="K16" s="36"/>
      <c r="L16" s="36"/>
      <c r="M16" s="66"/>
      <c r="N16" s="66"/>
      <c r="O16" s="66" t="str">
        <f>V10</f>
        <v>labor_tax_pc</v>
      </c>
      <c r="P16" s="66" t="str">
        <f>V11</f>
        <v>monto_isc2019_pc_pc</v>
      </c>
      <c r="Q16" s="66" t="str">
        <f>V12</f>
        <v>iracis_pc</v>
      </c>
      <c r="R16" s="66"/>
    </row>
    <row r="17" spans="1:18" ht="31.95" customHeight="1" x14ac:dyDescent="0.3">
      <c r="B17" s="43" t="s">
        <v>792</v>
      </c>
      <c r="C17" s="44" t="str">
        <f>D10</f>
        <v>Total ISC</v>
      </c>
      <c r="D17" s="44" t="str">
        <f>D11</f>
        <v>Deduccion Gasto IRP</v>
      </c>
      <c r="E17" s="44" t="str">
        <f>D12</f>
        <v>Total IRE</v>
      </c>
      <c r="M17" s="14"/>
      <c r="N17" s="44" t="s">
        <v>792</v>
      </c>
      <c r="O17" s="44" t="str">
        <f>P10</f>
        <v>Impuestos por motivo de IRP</v>
      </c>
      <c r="P17" s="44" t="str">
        <f>P11</f>
        <v>Total ISC</v>
      </c>
      <c r="Q17" s="44" t="str">
        <f>P12</f>
        <v>Impuesto corp IRACIS</v>
      </c>
      <c r="R17" s="14"/>
    </row>
    <row r="18" spans="1:18" x14ac:dyDescent="0.3">
      <c r="A18" s="9">
        <v>1</v>
      </c>
      <c r="B18" s="14" t="s">
        <v>793</v>
      </c>
      <c r="C18" s="106">
        <f>ROUND((1/1000)*INDEX(all!$A:$J, MATCH(CONCATENATE(C$16,"_",$A$3,"__",$A18),all!$A:$A,0),5),0)</f>
        <v>551</v>
      </c>
      <c r="D18" s="106">
        <f>ROUND((1/1000)*INDEX(all!$A:$J, MATCH(CONCATENATE(D$16,"_",$A$3,"__",$A18),all!$A:$A,0),5),0)</f>
        <v>1</v>
      </c>
      <c r="E18" s="106">
        <f>ROUND((1/1000)*INDEX(all!$A:$J, MATCH(CONCATENATE(E$16,"_",$A$3,"__",$A18),all!$A:$A,0),5),0)</f>
        <v>1</v>
      </c>
      <c r="M18" s="14">
        <v>1</v>
      </c>
      <c r="N18" s="14" t="s">
        <v>793</v>
      </c>
      <c r="O18" s="106">
        <f>ROUND((1/1000)*INDEX(all_ref!$A:$J, MATCH(CONCATENATE(O$16,"_",$A$3,"__",$M18),all_ref!$A:$A,0),5),0)</f>
        <v>0</v>
      </c>
      <c r="P18" s="106">
        <f>ROUND((1/1000)*INDEX(all_ref!$A:$J, MATCH(CONCATENATE(P$16,"_",$A$3,"__",$M18),all_ref!$A:$A,0),5),0)</f>
        <v>551</v>
      </c>
      <c r="Q18" s="106">
        <f>ROUND((1/1000)*INDEX(all_ref!$A:$J, MATCH(CONCATENATE(Q$16,"_",$A$3,"__",$M18),all_ref!$A:$A,0),5),0)</f>
        <v>1</v>
      </c>
      <c r="R18" s="14"/>
    </row>
    <row r="19" spans="1:18" x14ac:dyDescent="0.3">
      <c r="A19" s="9">
        <v>2</v>
      </c>
      <c r="B19" s="14">
        <v>2</v>
      </c>
      <c r="C19" s="106">
        <f>ROUND((1/1000)*INDEX(all!$A:$J, MATCH(CONCATENATE(C$16,"_",$A$3,"__",$A19),all!$A:$A,0),5),0)</f>
        <v>611</v>
      </c>
      <c r="D19" s="106">
        <f>ROUND((1/1000)*INDEX(all!$A:$J, MATCH(CONCATENATE(D$16,"_",$A$3,"__",$A19),all!$A:$A,0),5),0)</f>
        <v>0</v>
      </c>
      <c r="E19" s="106">
        <f>ROUND((1/1000)*INDEX(all!$A:$J, MATCH(CONCATENATE(E$16,"_",$A$3,"__",$A19),all!$A:$A,0),5),0)</f>
        <v>8</v>
      </c>
      <c r="M19" s="14">
        <v>2</v>
      </c>
      <c r="N19" s="14">
        <v>2</v>
      </c>
      <c r="O19" s="106">
        <f>ROUND((1/1000)*INDEX(all_ref!$A:$J, MATCH(CONCATENATE(O$16,"_",$A$3,"__",$M19),all_ref!$A:$A,0),5),0)</f>
        <v>0</v>
      </c>
      <c r="P19" s="106">
        <f>ROUND((1/1000)*INDEX(all_ref!$A:$J, MATCH(CONCATENATE(P$16,"_",$A$3,"__",$M19),all_ref!$A:$A,0),5),0)</f>
        <v>611</v>
      </c>
      <c r="Q19" s="106">
        <f>ROUND((1/1000)*INDEX(all_ref!$A:$J, MATCH(CONCATENATE(Q$16,"_",$A$3,"__",$M19),all_ref!$A:$A,0),5),0)</f>
        <v>0</v>
      </c>
      <c r="R19" s="14"/>
    </row>
    <row r="20" spans="1:18" x14ac:dyDescent="0.3">
      <c r="A20" s="9">
        <v>3</v>
      </c>
      <c r="B20" s="14">
        <v>3</v>
      </c>
      <c r="C20" s="106">
        <f>ROUND((1/1000)*INDEX(all!$A:$J, MATCH(CONCATENATE(C$16,"_",$A$3,"__",$A20),all!$A:$A,0),5),0)</f>
        <v>634</v>
      </c>
      <c r="D20" s="106">
        <f>ROUND((1/1000)*INDEX(all!$A:$J, MATCH(CONCATENATE(D$16,"_",$A$3,"__",$A20),all!$A:$A,0),5),0)</f>
        <v>0</v>
      </c>
      <c r="E20" s="106">
        <f>ROUND((1/1000)*INDEX(all!$A:$J, MATCH(CONCATENATE(E$16,"_",$A$3,"__",$A20),all!$A:$A,0),5),0)</f>
        <v>13</v>
      </c>
      <c r="M20" s="14">
        <v>3</v>
      </c>
      <c r="N20" s="14">
        <v>3</v>
      </c>
      <c r="O20" s="106">
        <f>ROUND((1/1000)*INDEX(all_ref!$A:$J, MATCH(CONCATENATE(O$16,"_",$A$3,"__",$M20),all_ref!$A:$A,0),5),0)</f>
        <v>0</v>
      </c>
      <c r="P20" s="106">
        <f>ROUND((1/1000)*INDEX(all_ref!$A:$J, MATCH(CONCATENATE(P$16,"_",$A$3,"__",$M20),all_ref!$A:$A,0),5),0)</f>
        <v>634</v>
      </c>
      <c r="Q20" s="106">
        <f>ROUND((1/1000)*INDEX(all_ref!$A:$J, MATCH(CONCATENATE(Q$16,"_",$A$3,"__",$M20),all_ref!$A:$A,0),5),0)</f>
        <v>5</v>
      </c>
      <c r="R20" s="14"/>
    </row>
    <row r="21" spans="1:18" x14ac:dyDescent="0.3">
      <c r="A21" s="9">
        <v>4</v>
      </c>
      <c r="B21" s="14">
        <v>4</v>
      </c>
      <c r="C21" s="106">
        <f>ROUND((1/1000)*INDEX(all!$A:$J, MATCH(CONCATENATE(C$16,"_",$A$3,"__",$A21),all!$A:$A,0),5),0)</f>
        <v>635</v>
      </c>
      <c r="D21" s="106">
        <f>ROUND((1/1000)*INDEX(all!$A:$J, MATCH(CONCATENATE(D$16,"_",$A$3,"__",$A21),all!$A:$A,0),5),0)</f>
        <v>0</v>
      </c>
      <c r="E21" s="106">
        <f>ROUND((1/1000)*INDEX(all!$A:$J, MATCH(CONCATENATE(E$16,"_",$A$3,"__",$A21),all!$A:$A,0),5),0)</f>
        <v>24</v>
      </c>
      <c r="M21" s="14">
        <v>4</v>
      </c>
      <c r="N21" s="14">
        <v>4</v>
      </c>
      <c r="O21" s="106">
        <f>ROUND((1/1000)*INDEX(all_ref!$A:$J, MATCH(CONCATENATE(O$16,"_",$A$3,"__",$M21),all_ref!$A:$A,0),5),0)</f>
        <v>0</v>
      </c>
      <c r="P21" s="106">
        <f>ROUND((1/1000)*INDEX(all_ref!$A:$J, MATCH(CONCATENATE(P$16,"_",$A$3,"__",$M21),all_ref!$A:$A,0),5),0)</f>
        <v>635</v>
      </c>
      <c r="Q21" s="106">
        <f>ROUND((1/1000)*INDEX(all_ref!$A:$J, MATCH(CONCATENATE(Q$16,"_",$A$3,"__",$M21),all_ref!$A:$A,0),5),0)</f>
        <v>9</v>
      </c>
      <c r="R21" s="14"/>
    </row>
    <row r="22" spans="1:18" x14ac:dyDescent="0.3">
      <c r="A22" s="9">
        <v>5</v>
      </c>
      <c r="B22" s="14">
        <v>5</v>
      </c>
      <c r="C22" s="106">
        <f>ROUND((1/1000)*INDEX(all!$A:$J, MATCH(CONCATENATE(C$16,"_",$A$3,"__",$A22),all!$A:$A,0),5),0)</f>
        <v>651</v>
      </c>
      <c r="D22" s="106">
        <f>ROUND((1/1000)*INDEX(all!$A:$J, MATCH(CONCATENATE(D$16,"_",$A$3,"__",$A22),all!$A:$A,0),5),0)</f>
        <v>0</v>
      </c>
      <c r="E22" s="106">
        <f>ROUND((1/1000)*INDEX(all!$A:$J, MATCH(CONCATENATE(E$16,"_",$A$3,"__",$A22),all!$A:$A,0),5),0)</f>
        <v>52</v>
      </c>
      <c r="M22" s="14">
        <v>5</v>
      </c>
      <c r="N22" s="14">
        <v>5</v>
      </c>
      <c r="O22" s="106">
        <f>ROUND((1/1000)*INDEX(all_ref!$A:$J, MATCH(CONCATENATE(O$16,"_",$A$3,"__",$M22),all_ref!$A:$A,0),5),0)</f>
        <v>0</v>
      </c>
      <c r="P22" s="106">
        <f>ROUND((1/1000)*INDEX(all_ref!$A:$J, MATCH(CONCATENATE(P$16,"_",$A$3,"__",$M22),all_ref!$A:$A,0),5),0)</f>
        <v>651</v>
      </c>
      <c r="Q22" s="106">
        <f>ROUND((1/1000)*INDEX(all_ref!$A:$J, MATCH(CONCATENATE(Q$16,"_",$A$3,"__",$M22),all_ref!$A:$A,0),5),0)</f>
        <v>20</v>
      </c>
      <c r="R22" s="14"/>
    </row>
    <row r="23" spans="1:18" x14ac:dyDescent="0.3">
      <c r="A23" s="9">
        <v>6</v>
      </c>
      <c r="B23" s="14">
        <v>6</v>
      </c>
      <c r="C23" s="106">
        <f>ROUND((1/1000)*INDEX(all!$A:$J, MATCH(CONCATENATE(C$16,"_",$A$3,"__",$A23),all!$A:$A,0),5),0)</f>
        <v>648</v>
      </c>
      <c r="D23" s="106">
        <f>ROUND((1/1000)*INDEX(all!$A:$J, MATCH(CONCATENATE(D$16,"_",$A$3,"__",$A23),all!$A:$A,0),5),0)</f>
        <v>0</v>
      </c>
      <c r="E23" s="106">
        <f>ROUND((1/1000)*INDEX(all!$A:$J, MATCH(CONCATENATE(E$16,"_",$A$3,"__",$A23),all!$A:$A,0),5),0)</f>
        <v>78</v>
      </c>
      <c r="M23" s="14">
        <v>6</v>
      </c>
      <c r="N23" s="14">
        <v>6</v>
      </c>
      <c r="O23" s="106">
        <f>ROUND((1/1000)*INDEX(all_ref!$A:$J, MATCH(CONCATENATE(O$16,"_",$A$3,"__",$M23),all_ref!$A:$A,0),5),0)</f>
        <v>0</v>
      </c>
      <c r="P23" s="106">
        <f>ROUND((1/1000)*INDEX(all_ref!$A:$J, MATCH(CONCATENATE(P$16,"_",$A$3,"__",$M23),all_ref!$A:$A,0),5),0)</f>
        <v>648</v>
      </c>
      <c r="Q23" s="106">
        <f>ROUND((1/1000)*INDEX(all_ref!$A:$J, MATCH(CONCATENATE(Q$16,"_",$A$3,"__",$M23),all_ref!$A:$A,0),5),0)</f>
        <v>31</v>
      </c>
      <c r="R23" s="14"/>
    </row>
    <row r="24" spans="1:18" x14ac:dyDescent="0.3">
      <c r="A24" s="9">
        <v>7</v>
      </c>
      <c r="B24" s="14">
        <v>7</v>
      </c>
      <c r="C24" s="106">
        <f>ROUND((1/1000)*INDEX(all!$A:$J, MATCH(CONCATENATE(C$16,"_",$A$3,"__",$A24),all!$A:$A,0),5),0)</f>
        <v>662</v>
      </c>
      <c r="D24" s="106">
        <f>ROUND((1/1000)*INDEX(all!$A:$J, MATCH(CONCATENATE(D$16,"_",$A$3,"__",$A24),all!$A:$A,0),5),0)</f>
        <v>3</v>
      </c>
      <c r="E24" s="106">
        <f>ROUND((1/1000)*INDEX(all!$A:$J, MATCH(CONCATENATE(E$16,"_",$A$3,"__",$A24),all!$A:$A,0),5),0)</f>
        <v>77</v>
      </c>
      <c r="M24" s="14">
        <v>7</v>
      </c>
      <c r="N24" s="14">
        <v>7</v>
      </c>
      <c r="O24" s="106">
        <f>ROUND((1/1000)*INDEX(all_ref!$A:$J, MATCH(CONCATENATE(O$16,"_",$A$3,"__",$M24),all_ref!$A:$A,0),5),0)</f>
        <v>0</v>
      </c>
      <c r="P24" s="106">
        <f>ROUND((1/1000)*INDEX(all_ref!$A:$J, MATCH(CONCATENATE(P$16,"_",$A$3,"__",$M24),all_ref!$A:$A,0),5),0)</f>
        <v>662</v>
      </c>
      <c r="Q24" s="106">
        <f>ROUND((1/1000)*INDEX(all_ref!$A:$J, MATCH(CONCATENATE(Q$16,"_",$A$3,"__",$M24),all_ref!$A:$A,0),5),0)</f>
        <v>36</v>
      </c>
      <c r="R24" s="14"/>
    </row>
    <row r="25" spans="1:18" x14ac:dyDescent="0.3">
      <c r="A25" s="9">
        <v>8</v>
      </c>
      <c r="B25" s="14">
        <v>8</v>
      </c>
      <c r="C25" s="106">
        <f>ROUND((1/1000)*INDEX(all!$A:$J, MATCH(CONCATENATE(C$16,"_",$A$3,"__",$A25),all!$A:$A,0),5),0)</f>
        <v>661</v>
      </c>
      <c r="D25" s="106">
        <f>ROUND((1/1000)*INDEX(all!$A:$J, MATCH(CONCATENATE(D$16,"_",$A$3,"__",$A25),all!$A:$A,0),5),0)</f>
        <v>0</v>
      </c>
      <c r="E25" s="106">
        <f>ROUND((1/1000)*INDEX(all!$A:$J, MATCH(CONCATENATE(E$16,"_",$A$3,"__",$A25),all!$A:$A,0),5),0)</f>
        <v>122</v>
      </c>
      <c r="M25" s="14">
        <v>8</v>
      </c>
      <c r="N25" s="14">
        <v>8</v>
      </c>
      <c r="O25" s="106">
        <f>ROUND((1/1000)*INDEX(all_ref!$A:$J, MATCH(CONCATENATE(O$16,"_",$A$3,"__",$M25),all_ref!$A:$A,0),5),0)</f>
        <v>0</v>
      </c>
      <c r="P25" s="106">
        <f>ROUND((1/1000)*INDEX(all_ref!$A:$J, MATCH(CONCATENATE(P$16,"_",$A$3,"__",$M25),all_ref!$A:$A,0),5),0)</f>
        <v>661</v>
      </c>
      <c r="Q25" s="106">
        <f>ROUND((1/1000)*INDEX(all_ref!$A:$J, MATCH(CONCATENATE(Q$16,"_",$A$3,"__",$M25),all_ref!$A:$A,0),5),0)</f>
        <v>66</v>
      </c>
      <c r="R25" s="14"/>
    </row>
    <row r="26" spans="1:18" x14ac:dyDescent="0.3">
      <c r="A26" s="9">
        <v>9</v>
      </c>
      <c r="B26" s="14">
        <v>9</v>
      </c>
      <c r="C26" s="106">
        <f>ROUND((1/1000)*INDEX(all!$A:$J, MATCH(CONCATENATE(C$16,"_",$A$3,"__",$A26),all!$A:$A,0),5),0)</f>
        <v>669</v>
      </c>
      <c r="D26" s="106">
        <f>ROUND((1/1000)*INDEX(all!$A:$J, MATCH(CONCATENATE(D$16,"_",$A$3,"__",$A26),all!$A:$A,0),5),0)</f>
        <v>3</v>
      </c>
      <c r="E26" s="106">
        <f>ROUND((1/1000)*INDEX(all!$A:$J, MATCH(CONCATENATE(E$16,"_",$A$3,"__",$A26),all!$A:$A,0),5),0)</f>
        <v>155</v>
      </c>
      <c r="M26" s="14">
        <v>9</v>
      </c>
      <c r="N26" s="14">
        <v>9</v>
      </c>
      <c r="O26" s="106">
        <f>ROUND((1/1000)*INDEX(all_ref!$A:$J, MATCH(CONCATENATE(O$16,"_",$A$3,"__",$M26),all_ref!$A:$A,0),5),0)</f>
        <v>3</v>
      </c>
      <c r="P26" s="106">
        <f>ROUND((1/1000)*INDEX(all_ref!$A:$J, MATCH(CONCATENATE(P$16,"_",$A$3,"__",$M26),all_ref!$A:$A,0),5),0)</f>
        <v>669</v>
      </c>
      <c r="Q26" s="106">
        <f>ROUND((1/1000)*INDEX(all_ref!$A:$J, MATCH(CONCATENATE(Q$16,"_",$A$3,"__",$M26),all_ref!$A:$A,0),5),0)</f>
        <v>72</v>
      </c>
      <c r="R26" s="14"/>
    </row>
    <row r="27" spans="1:18" x14ac:dyDescent="0.3">
      <c r="A27" s="9">
        <v>10</v>
      </c>
      <c r="B27" s="14" t="s">
        <v>794</v>
      </c>
      <c r="C27" s="106">
        <f>ROUND((1/1000)*INDEX(all!$A:$J, MATCH(CONCATENATE(C$16,"_",$A$3,"__",$A27),all!$A:$A,0),5),0)</f>
        <v>656</v>
      </c>
      <c r="D27" s="106">
        <f>ROUND((1/1000)*INDEX(all!$A:$J, MATCH(CONCATENATE(D$16,"_",$A$3,"__",$A27),all!$A:$A,0),5),0)</f>
        <v>90</v>
      </c>
      <c r="E27" s="106">
        <f>ROUND((1/1000)*INDEX(all!$A:$J, MATCH(CONCATENATE(E$16,"_",$A$3,"__",$A27),all!$A:$A,0),5),0)</f>
        <v>259</v>
      </c>
      <c r="M27" s="14">
        <v>10</v>
      </c>
      <c r="N27" s="14" t="s">
        <v>794</v>
      </c>
      <c r="O27" s="106">
        <f>ROUND((1/1000)*INDEX(all_ref!$A:$J, MATCH(CONCATENATE(O$16,"_",$A$3,"__",$M27),all_ref!$A:$A,0),5),0)</f>
        <v>60</v>
      </c>
      <c r="P27" s="106">
        <f>ROUND((1/1000)*INDEX(all_ref!$A:$J, MATCH(CONCATENATE(P$16,"_",$A$3,"__",$M27),all_ref!$A:$A,0),5),0)</f>
        <v>656</v>
      </c>
      <c r="Q27" s="106">
        <f>ROUND((1/1000)*INDEX(all_ref!$A:$J, MATCH(CONCATENATE(Q$16,"_",$A$3,"__",$M27),all_ref!$A:$A,0),5),0)</f>
        <v>124</v>
      </c>
      <c r="R27" s="14"/>
    </row>
    <row r="28" spans="1:18" x14ac:dyDescent="0.3">
      <c r="B28" s="38" t="s">
        <v>1632</v>
      </c>
      <c r="C28" s="107">
        <f>SUM(C18:C27)</f>
        <v>6378</v>
      </c>
      <c r="D28" s="107">
        <f>SUM(D18:D27)</f>
        <v>97</v>
      </c>
      <c r="E28" s="107">
        <f>SUM(E18:E27)</f>
        <v>789</v>
      </c>
      <c r="M28" s="14"/>
      <c r="N28" s="38" t="s">
        <v>1632</v>
      </c>
      <c r="O28" s="107">
        <f>SUM(O18:O27)</f>
        <v>63</v>
      </c>
      <c r="P28" s="107">
        <f>SUM(P18:P27)</f>
        <v>6378</v>
      </c>
      <c r="Q28" s="107">
        <f>SUM(Q18:Q27)</f>
        <v>364</v>
      </c>
      <c r="R28" s="14"/>
    </row>
  </sheetData>
  <mergeCells count="9">
    <mergeCell ref="D12:I12"/>
    <mergeCell ref="P10:U10"/>
    <mergeCell ref="P11:U11"/>
    <mergeCell ref="P12:U12"/>
    <mergeCell ref="B2:U2"/>
    <mergeCell ref="B4:I4"/>
    <mergeCell ref="N4:U4"/>
    <mergeCell ref="D10:I10"/>
    <mergeCell ref="D11:I11"/>
  </mergeCells>
  <phoneticPr fontId="0" type="noConversion"/>
  <dataValidations count="2">
    <dataValidation type="list" allowBlank="1" showInputMessage="1" showErrorMessage="1" sqref="D10:I12" xr:uid="{00000000-0002-0000-1500-000000000000}">
      <formula1>coberturas</formula1>
    </dataValidation>
    <dataValidation type="list" allowBlank="1" showInputMessage="1" showErrorMessage="1" sqref="P12:U12 P10:U10 P11:U11" xr:uid="{00000000-0002-0000-1500-000001000000}">
      <formula1>coberturas2</formula1>
    </dataValidation>
  </dataValidation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dimension ref="A1:AB20"/>
  <sheetViews>
    <sheetView zoomScale="85" zoomScaleNormal="85" workbookViewId="0">
      <selection activeCell="G7" sqref="G7"/>
    </sheetView>
  </sheetViews>
  <sheetFormatPr defaultRowHeight="14.4" x14ac:dyDescent="0.3"/>
  <cols>
    <col min="5" max="5" width="12" bestFit="1" customWidth="1"/>
    <col min="6" max="7" width="11.109375" bestFit="1" customWidth="1"/>
    <col min="9" max="9" width="9.88671875" customWidth="1"/>
    <col min="11" max="11" width="10.6640625" bestFit="1" customWidth="1"/>
    <col min="12" max="12" width="15.88671875" bestFit="1" customWidth="1"/>
    <col min="14" max="14" width="13.44140625" customWidth="1"/>
  </cols>
  <sheetData>
    <row r="1" spans="1:28" x14ac:dyDescent="0.3">
      <c r="A1" t="s">
        <v>40</v>
      </c>
      <c r="B1" t="s">
        <v>1043</v>
      </c>
      <c r="C1" t="s">
        <v>1085</v>
      </c>
      <c r="D1" t="s">
        <v>8748</v>
      </c>
      <c r="E1" t="s">
        <v>8749</v>
      </c>
      <c r="F1" t="s">
        <v>4348</v>
      </c>
      <c r="G1" t="s">
        <v>4349</v>
      </c>
      <c r="H1" t="s">
        <v>4350</v>
      </c>
      <c r="I1" t="s">
        <v>4865</v>
      </c>
      <c r="J1" t="s">
        <v>4869</v>
      </c>
      <c r="K1" t="s">
        <v>1044</v>
      </c>
      <c r="L1" t="s">
        <v>1045</v>
      </c>
      <c r="M1" t="s">
        <v>1046</v>
      </c>
      <c r="N1" t="s">
        <v>1047</v>
      </c>
      <c r="O1" t="s">
        <v>1048</v>
      </c>
      <c r="P1" t="s">
        <v>1049</v>
      </c>
      <c r="Q1" t="s">
        <v>1061</v>
      </c>
      <c r="R1" t="s">
        <v>1062</v>
      </c>
      <c r="S1" t="s">
        <v>1122</v>
      </c>
      <c r="T1" t="s">
        <v>4870</v>
      </c>
      <c r="U1" t="s">
        <v>4871</v>
      </c>
      <c r="V1" t="s">
        <v>5055</v>
      </c>
      <c r="W1" t="s">
        <v>4872</v>
      </c>
      <c r="X1" t="s">
        <v>1063</v>
      </c>
      <c r="Y1" t="s">
        <v>1064</v>
      </c>
      <c r="Z1" t="s">
        <v>1065</v>
      </c>
      <c r="AA1" t="s">
        <v>1060</v>
      </c>
      <c r="AB1" t="s">
        <v>1042</v>
      </c>
    </row>
    <row r="2" spans="1:28" x14ac:dyDescent="0.3">
      <c r="A2" s="103">
        <v>1</v>
      </c>
      <c r="B2" s="103">
        <v>5384</v>
      </c>
      <c r="C2" s="103">
        <v>110</v>
      </c>
      <c r="D2" s="103">
        <v>678130</v>
      </c>
      <c r="E2" s="103">
        <v>551094</v>
      </c>
      <c r="F2" s="103">
        <v>1368</v>
      </c>
      <c r="G2" s="103">
        <v>0</v>
      </c>
      <c r="H2" s="103">
        <v>1258</v>
      </c>
      <c r="I2" s="103">
        <v>0</v>
      </c>
      <c r="J2" s="103">
        <v>1258</v>
      </c>
      <c r="K2" s="103">
        <v>88306175.315864533</v>
      </c>
      <c r="L2" s="103">
        <v>152351</v>
      </c>
      <c r="M2" s="103">
        <v>0</v>
      </c>
      <c r="N2" s="103">
        <v>0</v>
      </c>
      <c r="O2" s="103">
        <v>0</v>
      </c>
      <c r="P2" s="103">
        <v>0</v>
      </c>
      <c r="Q2" s="103">
        <v>4717721.9357887181</v>
      </c>
      <c r="R2" s="103">
        <v>2469340.8366307523</v>
      </c>
      <c r="S2" s="103">
        <v>3.5838545176893076E-2</v>
      </c>
      <c r="T2" s="103"/>
      <c r="U2" s="103">
        <v>7.0999998116727031E-3</v>
      </c>
      <c r="V2" s="103"/>
      <c r="W2" s="103">
        <v>1.2946137418577726E-2</v>
      </c>
      <c r="X2" s="103">
        <v>68432430.231571198</v>
      </c>
      <c r="Y2" s="103">
        <v>22400000</v>
      </c>
      <c r="Z2" s="103">
        <v>0.56432092189788818</v>
      </c>
      <c r="AA2" s="103">
        <v>265822.60027527803</v>
      </c>
      <c r="AB2" t="s">
        <v>54</v>
      </c>
    </row>
    <row r="3" spans="1:28" x14ac:dyDescent="0.3">
      <c r="A3" s="103">
        <v>2</v>
      </c>
      <c r="B3" s="103">
        <v>23275</v>
      </c>
      <c r="C3" s="103">
        <v>0</v>
      </c>
      <c r="D3" s="103">
        <v>678217</v>
      </c>
      <c r="E3" s="103">
        <v>611310</v>
      </c>
      <c r="F3" s="103">
        <v>7750</v>
      </c>
      <c r="G3" s="103">
        <v>0</v>
      </c>
      <c r="H3" s="103">
        <v>330</v>
      </c>
      <c r="I3" s="103">
        <v>7420</v>
      </c>
      <c r="J3" s="103">
        <v>7750</v>
      </c>
      <c r="K3" s="103">
        <v>0</v>
      </c>
      <c r="L3" s="103">
        <v>195149</v>
      </c>
      <c r="M3" s="103">
        <v>0</v>
      </c>
      <c r="N3" s="103">
        <v>0</v>
      </c>
      <c r="O3" s="103">
        <v>0</v>
      </c>
      <c r="P3" s="103">
        <v>0</v>
      </c>
      <c r="Q3" s="103">
        <v>7493223.23760664</v>
      </c>
      <c r="R3" s="103">
        <v>1184678.1215010502</v>
      </c>
      <c r="S3" s="103"/>
      <c r="T3" s="103"/>
      <c r="U3" s="103">
        <v>7.1000002070426135E-3</v>
      </c>
      <c r="V3" s="103">
        <v>1.9204128320206482E-3</v>
      </c>
      <c r="W3" s="103">
        <v>1.0104407590796221E-3</v>
      </c>
      <c r="X3" s="103">
        <v>27097626.657272816</v>
      </c>
      <c r="Y3" s="103">
        <v>2225468.6611376223</v>
      </c>
      <c r="Z3" s="103">
        <v>0.5160592794418335</v>
      </c>
      <c r="AA3" s="103">
        <v>718294.98898124951</v>
      </c>
      <c r="AB3" t="s">
        <v>54</v>
      </c>
    </row>
    <row r="4" spans="1:28" x14ac:dyDescent="0.3">
      <c r="A4" s="103">
        <v>3</v>
      </c>
      <c r="B4" s="103">
        <v>54725</v>
      </c>
      <c r="C4" s="103">
        <v>0</v>
      </c>
      <c r="D4" s="103">
        <v>678359</v>
      </c>
      <c r="E4" s="103">
        <v>634213</v>
      </c>
      <c r="F4" s="103">
        <v>12925</v>
      </c>
      <c r="G4" s="103">
        <v>0</v>
      </c>
      <c r="H4" s="103">
        <v>5516</v>
      </c>
      <c r="I4" s="103">
        <v>9187</v>
      </c>
      <c r="J4" s="103">
        <v>12925</v>
      </c>
      <c r="K4" s="103">
        <v>0</v>
      </c>
      <c r="L4" s="103">
        <v>228137</v>
      </c>
      <c r="M4" s="103">
        <v>0</v>
      </c>
      <c r="N4" s="103">
        <v>0</v>
      </c>
      <c r="O4" s="103">
        <v>0</v>
      </c>
      <c r="P4" s="103">
        <v>0</v>
      </c>
      <c r="Q4" s="103">
        <v>11309097.991566772</v>
      </c>
      <c r="R4" s="103">
        <v>1446492.7862154299</v>
      </c>
      <c r="S4" s="103"/>
      <c r="T4" s="103"/>
      <c r="U4" s="103">
        <v>8.4872305921879325E-3</v>
      </c>
      <c r="V4" s="103">
        <v>1.9932893553282361E-3</v>
      </c>
      <c r="W4" s="103">
        <v>2.8734508491059956E-3</v>
      </c>
      <c r="X4" s="103">
        <v>38922814.1107025</v>
      </c>
      <c r="Y4" s="103">
        <v>9979494.1899999995</v>
      </c>
      <c r="Z4" s="103">
        <v>0.5160592794418335</v>
      </c>
      <c r="AA4" s="103">
        <v>1149268.0430412292</v>
      </c>
      <c r="AB4" t="s">
        <v>54</v>
      </c>
    </row>
    <row r="5" spans="1:28" x14ac:dyDescent="0.3">
      <c r="A5" s="103">
        <v>4</v>
      </c>
      <c r="B5" s="103">
        <v>63677</v>
      </c>
      <c r="C5" s="103">
        <v>116</v>
      </c>
      <c r="D5" s="103">
        <v>677886</v>
      </c>
      <c r="E5" s="103">
        <v>634442</v>
      </c>
      <c r="F5" s="103">
        <v>23841</v>
      </c>
      <c r="G5" s="103">
        <v>0</v>
      </c>
      <c r="H5" s="103">
        <v>9345</v>
      </c>
      <c r="I5" s="103">
        <v>14380</v>
      </c>
      <c r="J5" s="103">
        <v>23725</v>
      </c>
      <c r="K5" s="103">
        <v>45436572.584413439</v>
      </c>
      <c r="L5" s="103">
        <v>238698</v>
      </c>
      <c r="M5" s="103">
        <v>298</v>
      </c>
      <c r="N5" s="103">
        <v>0</v>
      </c>
      <c r="O5" s="103">
        <v>0</v>
      </c>
      <c r="P5" s="103">
        <v>0</v>
      </c>
      <c r="Q5" s="103">
        <v>14171071.716362745</v>
      </c>
      <c r="R5" s="103">
        <v>1644046.9985696871</v>
      </c>
      <c r="S5" s="103">
        <v>2.6112972749662896E-2</v>
      </c>
      <c r="T5" s="103"/>
      <c r="U5" s="103">
        <v>8.8372479898218871E-3</v>
      </c>
      <c r="V5" s="103">
        <v>1.8800623470755331E-3</v>
      </c>
      <c r="W5" s="103">
        <v>3.0472766928733288E-3</v>
      </c>
      <c r="X5" s="103">
        <v>52286115.391552448</v>
      </c>
      <c r="Y5" s="103">
        <v>15000000</v>
      </c>
      <c r="Z5" s="103">
        <v>0.52951246500015259</v>
      </c>
      <c r="AA5" s="103">
        <v>1338289.2581876926</v>
      </c>
      <c r="AB5" t="s">
        <v>54</v>
      </c>
    </row>
    <row r="6" spans="1:28" x14ac:dyDescent="0.3">
      <c r="A6" s="103">
        <v>5</v>
      </c>
      <c r="B6" s="103">
        <v>101445</v>
      </c>
      <c r="C6" s="103">
        <v>0</v>
      </c>
      <c r="D6" s="103">
        <v>678581</v>
      </c>
      <c r="E6" s="103">
        <v>651983</v>
      </c>
      <c r="F6" s="103">
        <v>51979</v>
      </c>
      <c r="G6" s="103">
        <v>0</v>
      </c>
      <c r="H6" s="103">
        <v>19843</v>
      </c>
      <c r="I6" s="103">
        <v>32876</v>
      </c>
      <c r="J6" s="103">
        <v>51979</v>
      </c>
      <c r="K6" s="103">
        <v>0</v>
      </c>
      <c r="L6" s="103">
        <v>269971</v>
      </c>
      <c r="M6" s="103">
        <v>2047</v>
      </c>
      <c r="N6" s="103">
        <v>0</v>
      </c>
      <c r="O6" s="103">
        <v>0</v>
      </c>
      <c r="P6" s="103">
        <v>0</v>
      </c>
      <c r="Q6" s="103">
        <v>17021694.676719811</v>
      </c>
      <c r="R6" s="103">
        <v>1723467.8433780372</v>
      </c>
      <c r="S6" s="103"/>
      <c r="T6" s="103"/>
      <c r="U6" s="103">
        <v>7.0999999115686739E-3</v>
      </c>
      <c r="V6" s="103">
        <v>2.3825069671242144E-3</v>
      </c>
      <c r="W6" s="103">
        <v>2.272711969699638E-3</v>
      </c>
      <c r="X6" s="103">
        <v>69670724.153518677</v>
      </c>
      <c r="Y6" s="103">
        <v>30000000</v>
      </c>
      <c r="Z6" s="103">
        <v>0.52951246500015259</v>
      </c>
      <c r="AA6" s="103">
        <v>1592962.1607167022</v>
      </c>
      <c r="AB6" t="s">
        <v>54</v>
      </c>
    </row>
    <row r="7" spans="1:28" x14ac:dyDescent="0.3">
      <c r="A7" s="103">
        <v>6</v>
      </c>
      <c r="B7" s="103">
        <v>146833</v>
      </c>
      <c r="C7" s="103">
        <v>0</v>
      </c>
      <c r="D7" s="103">
        <v>677293</v>
      </c>
      <c r="E7" s="103">
        <v>646867</v>
      </c>
      <c r="F7" s="103">
        <v>77947</v>
      </c>
      <c r="G7" s="103">
        <v>0</v>
      </c>
      <c r="H7" s="103">
        <v>31158</v>
      </c>
      <c r="I7" s="103">
        <v>49973</v>
      </c>
      <c r="J7" s="103">
        <v>77947</v>
      </c>
      <c r="K7" s="103">
        <v>0</v>
      </c>
      <c r="L7" s="103">
        <v>295767</v>
      </c>
      <c r="M7" s="103">
        <v>7488</v>
      </c>
      <c r="N7" s="103">
        <v>1412</v>
      </c>
      <c r="O7" s="103">
        <v>0</v>
      </c>
      <c r="P7" s="103">
        <v>0</v>
      </c>
      <c r="Q7" s="103">
        <v>20001249.051092874</v>
      </c>
      <c r="R7" s="103">
        <v>1829807.8328407363</v>
      </c>
      <c r="S7" s="103"/>
      <c r="T7" s="103"/>
      <c r="U7" s="103">
        <v>7.750107447496009E-3</v>
      </c>
      <c r="V7" s="103">
        <v>1.8507544395341667E-3</v>
      </c>
      <c r="W7" s="103">
        <v>3.8581554540323025E-3</v>
      </c>
      <c r="X7" s="103">
        <v>72863920.634519175</v>
      </c>
      <c r="Y7" s="103">
        <v>11284067.691926487</v>
      </c>
      <c r="Z7" s="103">
        <v>0.52951246500015259</v>
      </c>
      <c r="AA7" s="103">
        <v>1771742.3514653053</v>
      </c>
      <c r="AB7" t="s">
        <v>54</v>
      </c>
    </row>
    <row r="8" spans="1:28" x14ac:dyDescent="0.3">
      <c r="A8" s="103">
        <v>7</v>
      </c>
      <c r="B8" s="103">
        <v>168825</v>
      </c>
      <c r="C8" s="103">
        <v>0</v>
      </c>
      <c r="D8" s="103">
        <v>676891</v>
      </c>
      <c r="E8" s="103">
        <v>662213</v>
      </c>
      <c r="F8" s="103">
        <v>76856</v>
      </c>
      <c r="G8" s="103">
        <v>948</v>
      </c>
      <c r="H8" s="103">
        <v>35348</v>
      </c>
      <c r="I8" s="103">
        <v>44490</v>
      </c>
      <c r="J8" s="103">
        <v>76856</v>
      </c>
      <c r="K8" s="103">
        <v>0</v>
      </c>
      <c r="L8" s="103">
        <v>324016</v>
      </c>
      <c r="M8" s="103">
        <v>11733</v>
      </c>
      <c r="N8" s="103">
        <v>1106</v>
      </c>
      <c r="O8" s="103">
        <v>0</v>
      </c>
      <c r="P8" s="103">
        <v>0</v>
      </c>
      <c r="Q8" s="103">
        <v>24629987.819529507</v>
      </c>
      <c r="R8" s="103">
        <v>2113605.8145171171</v>
      </c>
      <c r="S8" s="103"/>
      <c r="T8" s="103">
        <v>1.1800000460515131E-2</v>
      </c>
      <c r="U8" s="103">
        <v>9.3646080476371373E-3</v>
      </c>
      <c r="V8" s="103">
        <v>2.0569364114488209E-3</v>
      </c>
      <c r="W8" s="103">
        <v>3.5059567368950096E-3</v>
      </c>
      <c r="X8" s="103">
        <v>89909295.034587651</v>
      </c>
      <c r="Y8" s="103">
        <v>17963089.542272728</v>
      </c>
      <c r="Z8" s="103">
        <v>0.52951246500015259</v>
      </c>
      <c r="AA8" s="103">
        <v>3336789.5245096623</v>
      </c>
      <c r="AB8" t="s">
        <v>54</v>
      </c>
    </row>
    <row r="9" spans="1:28" x14ac:dyDescent="0.3">
      <c r="A9" s="103">
        <v>8</v>
      </c>
      <c r="B9" s="103">
        <v>217389</v>
      </c>
      <c r="C9" s="103">
        <v>62</v>
      </c>
      <c r="D9" s="103">
        <v>676194</v>
      </c>
      <c r="E9" s="103">
        <v>660989</v>
      </c>
      <c r="F9" s="103">
        <v>122176</v>
      </c>
      <c r="G9" s="103">
        <v>2562</v>
      </c>
      <c r="H9" s="103">
        <v>65522</v>
      </c>
      <c r="I9" s="103">
        <v>55426</v>
      </c>
      <c r="J9" s="103">
        <v>122114</v>
      </c>
      <c r="K9" s="103">
        <v>17640038.7257144</v>
      </c>
      <c r="L9" s="103">
        <v>328122</v>
      </c>
      <c r="M9" s="103">
        <v>31070</v>
      </c>
      <c r="N9" s="103">
        <v>7292</v>
      </c>
      <c r="O9" s="103">
        <v>0</v>
      </c>
      <c r="P9" s="103">
        <v>0</v>
      </c>
      <c r="Q9" s="103">
        <v>27937088.713589255</v>
      </c>
      <c r="R9" s="103">
        <v>2326136.3505471079</v>
      </c>
      <c r="S9" s="103">
        <v>2.3627690191752107E-2</v>
      </c>
      <c r="T9" s="103">
        <v>1.2183888696788882E-2</v>
      </c>
      <c r="U9" s="103">
        <v>8.4252317097144262E-3</v>
      </c>
      <c r="V9" s="103">
        <v>1.8347436355631492E-3</v>
      </c>
      <c r="W9" s="103">
        <v>4.6254296000951215E-3</v>
      </c>
      <c r="X9" s="103">
        <v>76494217.471978784</v>
      </c>
      <c r="Y9" s="103">
        <v>12041666</v>
      </c>
      <c r="Z9" s="103">
        <v>0.45218947529792786</v>
      </c>
      <c r="AA9" s="103">
        <v>4233098.1380240945</v>
      </c>
      <c r="AB9" t="s">
        <v>54</v>
      </c>
    </row>
    <row r="10" spans="1:28" x14ac:dyDescent="0.3">
      <c r="A10" s="103">
        <v>9</v>
      </c>
      <c r="B10" s="103">
        <v>280436</v>
      </c>
      <c r="C10" s="103">
        <v>870</v>
      </c>
      <c r="D10" s="103">
        <v>677153</v>
      </c>
      <c r="E10" s="103">
        <v>670803</v>
      </c>
      <c r="F10" s="103">
        <v>155256</v>
      </c>
      <c r="G10" s="103">
        <v>4643</v>
      </c>
      <c r="H10" s="103">
        <v>72219</v>
      </c>
      <c r="I10" s="103">
        <v>82048</v>
      </c>
      <c r="J10" s="103">
        <v>154386</v>
      </c>
      <c r="K10" s="103">
        <v>5028169798.3575754</v>
      </c>
      <c r="L10" s="103">
        <v>326527</v>
      </c>
      <c r="M10" s="103">
        <v>51095</v>
      </c>
      <c r="N10" s="103">
        <v>21617</v>
      </c>
      <c r="O10" s="103">
        <v>517</v>
      </c>
      <c r="P10" s="103">
        <v>0</v>
      </c>
      <c r="Q10" s="103">
        <v>38035537.163745016</v>
      </c>
      <c r="R10" s="103">
        <v>3060900.9823537734</v>
      </c>
      <c r="S10" s="103">
        <v>4.5381921821614823E-2</v>
      </c>
      <c r="T10" s="103">
        <v>1.1855206450090354E-2</v>
      </c>
      <c r="U10" s="103">
        <v>7.5877219022612331E-3</v>
      </c>
      <c r="V10" s="103">
        <v>1.9089873682011592E-3</v>
      </c>
      <c r="W10" s="103">
        <v>4.6901456059776983E-3</v>
      </c>
      <c r="X10" s="103">
        <v>1072080385.0638896</v>
      </c>
      <c r="Y10" s="103">
        <v>239792220.34044403</v>
      </c>
      <c r="Z10" s="103">
        <v>0.45218947529792786</v>
      </c>
      <c r="AA10" s="103">
        <v>4920287.2894434333</v>
      </c>
      <c r="AB10" t="s">
        <v>54</v>
      </c>
    </row>
    <row r="11" spans="1:28" x14ac:dyDescent="0.3">
      <c r="A11" s="103">
        <v>10</v>
      </c>
      <c r="B11" s="103">
        <v>312287</v>
      </c>
      <c r="C11" s="103">
        <v>16960</v>
      </c>
      <c r="D11" s="103">
        <v>655704</v>
      </c>
      <c r="E11" s="103">
        <v>653392</v>
      </c>
      <c r="F11" s="103">
        <v>272429</v>
      </c>
      <c r="G11" s="103">
        <v>48411</v>
      </c>
      <c r="H11" s="103">
        <v>123003</v>
      </c>
      <c r="I11" s="103">
        <v>133196</v>
      </c>
      <c r="J11" s="103">
        <v>258400</v>
      </c>
      <c r="K11" s="103">
        <v>22732194868.398239</v>
      </c>
      <c r="L11" s="103">
        <v>194879</v>
      </c>
      <c r="M11" s="103">
        <v>73246</v>
      </c>
      <c r="N11" s="103">
        <v>83603</v>
      </c>
      <c r="O11" s="103">
        <v>22340</v>
      </c>
      <c r="P11" s="103">
        <v>24834</v>
      </c>
      <c r="Q11" s="103">
        <v>64597882.578545593</v>
      </c>
      <c r="R11" s="103">
        <v>6255003.7290922739</v>
      </c>
      <c r="S11" s="103">
        <v>2.6904415505931482E-2</v>
      </c>
      <c r="T11" s="103">
        <v>1.2369170479627037E-2</v>
      </c>
      <c r="U11" s="103">
        <v>8.7155645739385289E-3</v>
      </c>
      <c r="V11" s="103">
        <v>2.2430682030811504E-3</v>
      </c>
      <c r="W11" s="103">
        <v>1.7221885643739446E-2</v>
      </c>
      <c r="X11" s="103">
        <v>777066657.93536472</v>
      </c>
      <c r="Y11" s="103">
        <v>260955158.12011173</v>
      </c>
      <c r="Z11" s="103">
        <v>0.52951246500015259</v>
      </c>
      <c r="AA11" s="103">
        <v>6550385.8208656311</v>
      </c>
      <c r="AB11" t="s">
        <v>54</v>
      </c>
    </row>
    <row r="12" spans="1:28" x14ac:dyDescent="0.3">
      <c r="A12" s="103"/>
      <c r="B12" s="103">
        <v>0</v>
      </c>
      <c r="C12" s="103">
        <v>0</v>
      </c>
      <c r="D12" s="103">
        <v>1374750</v>
      </c>
      <c r="E12" s="103">
        <v>1285611</v>
      </c>
      <c r="F12" s="103">
        <v>137499</v>
      </c>
      <c r="G12" s="103">
        <v>11169</v>
      </c>
      <c r="H12" s="103">
        <v>61689</v>
      </c>
      <c r="I12" s="103">
        <v>73849</v>
      </c>
      <c r="J12" s="103">
        <v>137499</v>
      </c>
      <c r="K12" s="103">
        <v>0</v>
      </c>
      <c r="L12" s="103">
        <v>0</v>
      </c>
      <c r="M12" s="103">
        <v>0</v>
      </c>
      <c r="N12" s="103">
        <v>0</v>
      </c>
      <c r="O12" s="103">
        <v>0</v>
      </c>
      <c r="P12" s="103">
        <v>0</v>
      </c>
      <c r="Q12" s="103"/>
      <c r="R12" s="103"/>
      <c r="S12" s="103"/>
      <c r="T12" s="103"/>
      <c r="U12" s="103"/>
      <c r="V12" s="103"/>
      <c r="W12" s="103"/>
      <c r="X12" s="103"/>
      <c r="Y12" s="103"/>
      <c r="Z12" s="103"/>
      <c r="AA12" s="103"/>
      <c r="AB12" t="s">
        <v>1050</v>
      </c>
    </row>
    <row r="13" spans="1:28" x14ac:dyDescent="0.3">
      <c r="A13" s="103"/>
      <c r="B13" s="103">
        <v>4819</v>
      </c>
      <c r="C13" s="103">
        <v>0</v>
      </c>
      <c r="D13" s="103">
        <v>687237</v>
      </c>
      <c r="E13" s="103">
        <v>646251</v>
      </c>
      <c r="F13" s="103">
        <v>70972</v>
      </c>
      <c r="G13" s="103">
        <v>4420</v>
      </c>
      <c r="H13" s="103">
        <v>33131</v>
      </c>
      <c r="I13" s="103">
        <v>38592</v>
      </c>
      <c r="J13" s="103">
        <v>70972</v>
      </c>
      <c r="K13" s="103">
        <v>0</v>
      </c>
      <c r="L13" s="103">
        <v>22937</v>
      </c>
      <c r="M13" s="103">
        <v>0</v>
      </c>
      <c r="N13" s="103">
        <v>0</v>
      </c>
      <c r="O13" s="103">
        <v>0</v>
      </c>
      <c r="P13" s="103">
        <v>0</v>
      </c>
      <c r="Q13" s="103"/>
      <c r="R13" s="103"/>
      <c r="S13" s="103"/>
      <c r="T13" s="103"/>
      <c r="U13" s="103"/>
      <c r="V13" s="103"/>
      <c r="W13" s="103"/>
      <c r="X13" s="103"/>
      <c r="Y13" s="103"/>
      <c r="Z13" s="103"/>
      <c r="AA13" s="103"/>
      <c r="AB13" t="s">
        <v>1051</v>
      </c>
    </row>
    <row r="14" spans="1:28" x14ac:dyDescent="0.3">
      <c r="A14" s="103"/>
      <c r="B14" s="103">
        <v>72996</v>
      </c>
      <c r="C14" s="103">
        <v>0</v>
      </c>
      <c r="D14" s="103">
        <v>698081</v>
      </c>
      <c r="E14" s="103">
        <v>661756</v>
      </c>
      <c r="F14" s="103">
        <v>71286</v>
      </c>
      <c r="G14" s="103">
        <v>7009</v>
      </c>
      <c r="H14" s="103">
        <v>33596</v>
      </c>
      <c r="I14" s="103">
        <v>37969</v>
      </c>
      <c r="J14" s="103">
        <v>71286</v>
      </c>
      <c r="K14" s="103">
        <v>0</v>
      </c>
      <c r="L14" s="103">
        <v>192350</v>
      </c>
      <c r="M14" s="103">
        <v>522</v>
      </c>
      <c r="N14" s="103">
        <v>0</v>
      </c>
      <c r="O14" s="103">
        <v>0</v>
      </c>
      <c r="P14" s="103">
        <v>0</v>
      </c>
      <c r="Q14" s="103"/>
      <c r="R14" s="103"/>
      <c r="S14" s="103"/>
      <c r="T14" s="103"/>
      <c r="U14" s="103"/>
      <c r="V14" s="103"/>
      <c r="W14" s="103"/>
      <c r="X14" s="103"/>
      <c r="Y14" s="103"/>
      <c r="Z14" s="103"/>
      <c r="AA14" s="103"/>
      <c r="AB14" t="s">
        <v>1052</v>
      </c>
    </row>
    <row r="15" spans="1:28" x14ac:dyDescent="0.3">
      <c r="A15" s="103"/>
      <c r="B15" s="103">
        <v>215214</v>
      </c>
      <c r="C15" s="103">
        <v>0</v>
      </c>
      <c r="D15" s="103">
        <v>619510</v>
      </c>
      <c r="E15" s="103">
        <v>590233</v>
      </c>
      <c r="F15" s="103">
        <v>67843</v>
      </c>
      <c r="G15" s="103">
        <v>3891</v>
      </c>
      <c r="H15" s="103">
        <v>29453</v>
      </c>
      <c r="I15" s="103">
        <v>38659</v>
      </c>
      <c r="J15" s="103">
        <v>67843</v>
      </c>
      <c r="K15" s="103">
        <v>0</v>
      </c>
      <c r="L15" s="103">
        <v>357818</v>
      </c>
      <c r="M15" s="103">
        <v>7042</v>
      </c>
      <c r="N15" s="103">
        <v>1185</v>
      </c>
      <c r="O15" s="103">
        <v>995</v>
      </c>
      <c r="P15" s="103">
        <v>206</v>
      </c>
      <c r="Q15" s="103"/>
      <c r="R15" s="103"/>
      <c r="S15" s="103"/>
      <c r="T15" s="103"/>
      <c r="U15" s="103"/>
      <c r="V15" s="103"/>
      <c r="W15" s="103"/>
      <c r="X15" s="103"/>
      <c r="Y15" s="103"/>
      <c r="Z15" s="103"/>
      <c r="AA15" s="103"/>
      <c r="AB15" t="s">
        <v>1053</v>
      </c>
    </row>
    <row r="16" spans="1:28" x14ac:dyDescent="0.3">
      <c r="A16" s="103"/>
      <c r="B16" s="103">
        <v>223038</v>
      </c>
      <c r="C16" s="103">
        <v>867</v>
      </c>
      <c r="D16" s="103">
        <v>551431</v>
      </c>
      <c r="E16" s="103">
        <v>522598</v>
      </c>
      <c r="F16" s="103">
        <v>64177</v>
      </c>
      <c r="G16" s="103">
        <v>4664</v>
      </c>
      <c r="H16" s="103">
        <v>29744</v>
      </c>
      <c r="I16" s="103">
        <v>34626</v>
      </c>
      <c r="J16" s="103">
        <v>63310</v>
      </c>
      <c r="K16" s="103">
        <v>263991855.02816167</v>
      </c>
      <c r="L16" s="103">
        <v>353475</v>
      </c>
      <c r="M16" s="103">
        <v>23184</v>
      </c>
      <c r="N16" s="103">
        <v>8415</v>
      </c>
      <c r="O16" s="103">
        <v>1125</v>
      </c>
      <c r="P16" s="103">
        <v>812</v>
      </c>
      <c r="Q16" s="103"/>
      <c r="R16" s="103"/>
      <c r="S16" s="103"/>
      <c r="T16" s="103"/>
      <c r="U16" s="103"/>
      <c r="V16" s="103"/>
      <c r="W16" s="103"/>
      <c r="X16" s="103"/>
      <c r="Y16" s="103"/>
      <c r="Z16" s="103"/>
      <c r="AA16" s="103"/>
      <c r="AB16" t="s">
        <v>1054</v>
      </c>
    </row>
    <row r="17" spans="1:28" x14ac:dyDescent="0.3">
      <c r="A17" s="103"/>
      <c r="B17" s="103">
        <v>217432</v>
      </c>
      <c r="C17" s="103">
        <v>2485</v>
      </c>
      <c r="D17" s="103">
        <v>514747</v>
      </c>
      <c r="E17" s="103">
        <v>488748</v>
      </c>
      <c r="F17" s="103">
        <v>68271</v>
      </c>
      <c r="G17" s="103">
        <v>5655</v>
      </c>
      <c r="H17" s="103">
        <v>31550</v>
      </c>
      <c r="I17" s="103">
        <v>32878</v>
      </c>
      <c r="J17" s="103">
        <v>65786</v>
      </c>
      <c r="K17" s="103">
        <v>3308645255.0305123</v>
      </c>
      <c r="L17" s="103">
        <v>332751</v>
      </c>
      <c r="M17" s="103">
        <v>29702</v>
      </c>
      <c r="N17" s="103">
        <v>18290</v>
      </c>
      <c r="O17" s="103">
        <v>3008</v>
      </c>
      <c r="P17" s="103">
        <v>3245</v>
      </c>
      <c r="Q17" s="103"/>
      <c r="R17" s="103"/>
      <c r="S17" s="103"/>
      <c r="T17" s="103"/>
      <c r="U17" s="103"/>
      <c r="V17" s="103"/>
      <c r="W17" s="103"/>
      <c r="X17" s="103"/>
      <c r="Y17" s="103"/>
      <c r="Z17" s="103"/>
      <c r="AA17" s="103"/>
      <c r="AB17" t="s">
        <v>1055</v>
      </c>
    </row>
    <row r="18" spans="1:28" x14ac:dyDescent="0.3">
      <c r="A18" s="103"/>
      <c r="B18" s="103">
        <v>421192</v>
      </c>
      <c r="C18" s="103">
        <v>6191</v>
      </c>
      <c r="D18" s="103">
        <v>1154071</v>
      </c>
      <c r="E18" s="103">
        <v>1096808</v>
      </c>
      <c r="F18" s="103">
        <v>173771</v>
      </c>
      <c r="G18" s="103">
        <v>7621</v>
      </c>
      <c r="H18" s="103">
        <v>81552</v>
      </c>
      <c r="I18" s="103">
        <v>91582</v>
      </c>
      <c r="J18" s="103">
        <v>169719</v>
      </c>
      <c r="K18" s="103">
        <v>5004040303.8490334</v>
      </c>
      <c r="L18" s="103">
        <v>756477</v>
      </c>
      <c r="M18" s="103">
        <v>73946</v>
      </c>
      <c r="N18" s="103">
        <v>53494</v>
      </c>
      <c r="O18" s="103">
        <v>10528</v>
      </c>
      <c r="P18" s="103">
        <v>7422</v>
      </c>
      <c r="Q18" s="103"/>
      <c r="R18" s="103"/>
      <c r="S18" s="103"/>
      <c r="T18" s="103"/>
      <c r="U18" s="103"/>
      <c r="V18" s="103"/>
      <c r="W18" s="103"/>
      <c r="X18" s="103"/>
      <c r="Y18" s="103"/>
      <c r="Z18" s="103"/>
      <c r="AA18" s="103"/>
      <c r="AB18" t="s">
        <v>1056</v>
      </c>
    </row>
    <row r="19" spans="1:28" x14ac:dyDescent="0.3">
      <c r="A19" s="103"/>
      <c r="B19" s="103">
        <v>169980</v>
      </c>
      <c r="C19" s="103">
        <v>2502</v>
      </c>
      <c r="D19" s="103">
        <v>746503</v>
      </c>
      <c r="E19" s="103">
        <v>706114</v>
      </c>
      <c r="F19" s="103">
        <v>109976</v>
      </c>
      <c r="G19" s="103">
        <v>9967</v>
      </c>
      <c r="H19" s="103">
        <v>46820</v>
      </c>
      <c r="I19" s="103">
        <v>63267</v>
      </c>
      <c r="J19" s="103">
        <v>108122</v>
      </c>
      <c r="K19" s="103">
        <v>1705740671.0039763</v>
      </c>
      <c r="L19" s="103">
        <v>427104</v>
      </c>
      <c r="M19" s="103">
        <v>38273</v>
      </c>
      <c r="N19" s="103">
        <v>27934</v>
      </c>
      <c r="O19" s="103">
        <v>6703</v>
      </c>
      <c r="P19" s="103">
        <v>6799</v>
      </c>
      <c r="Q19" s="103"/>
      <c r="R19" s="103"/>
      <c r="S19" s="103"/>
      <c r="T19" s="103"/>
      <c r="U19" s="103"/>
      <c r="V19" s="103"/>
      <c r="W19" s="103"/>
      <c r="X19" s="103"/>
      <c r="Y19" s="103"/>
      <c r="Z19" s="103"/>
      <c r="AA19" s="103"/>
      <c r="AB19" t="s">
        <v>1057</v>
      </c>
    </row>
    <row r="20" spans="1:28" x14ac:dyDescent="0.3">
      <c r="A20" s="103"/>
      <c r="B20" s="103">
        <v>49605</v>
      </c>
      <c r="C20" s="103">
        <v>6073</v>
      </c>
      <c r="D20" s="103">
        <v>408078</v>
      </c>
      <c r="E20" s="103">
        <v>379187</v>
      </c>
      <c r="F20" s="103">
        <v>38732</v>
      </c>
      <c r="G20" s="103">
        <v>2168</v>
      </c>
      <c r="H20" s="103">
        <v>16007</v>
      </c>
      <c r="I20" s="103">
        <v>17574</v>
      </c>
      <c r="J20" s="103">
        <v>32803</v>
      </c>
      <c r="K20" s="103">
        <v>17629329368.470123</v>
      </c>
      <c r="L20" s="103">
        <v>110705</v>
      </c>
      <c r="M20" s="103">
        <v>4308</v>
      </c>
      <c r="N20" s="103">
        <v>5712</v>
      </c>
      <c r="O20" s="103">
        <v>498</v>
      </c>
      <c r="P20" s="103">
        <v>6350</v>
      </c>
      <c r="Q20" s="103"/>
      <c r="R20" s="103"/>
      <c r="S20" s="103"/>
      <c r="T20" s="103"/>
      <c r="U20" s="103"/>
      <c r="V20" s="103"/>
      <c r="W20" s="103"/>
      <c r="X20" s="103"/>
      <c r="Y20" s="103"/>
      <c r="Z20" s="103"/>
      <c r="AA20" s="103"/>
      <c r="AB20" t="s">
        <v>1058</v>
      </c>
    </row>
  </sheetData>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AB20"/>
  <sheetViews>
    <sheetView workbookViewId="0">
      <selection activeCell="K1" sqref="K1"/>
    </sheetView>
  </sheetViews>
  <sheetFormatPr defaultRowHeight="14.4" x14ac:dyDescent="0.3"/>
  <sheetData>
    <row r="1" spans="1:28" x14ac:dyDescent="0.3">
      <c r="A1" t="s">
        <v>40</v>
      </c>
      <c r="B1" t="s">
        <v>1043</v>
      </c>
      <c r="C1" t="s">
        <v>1085</v>
      </c>
      <c r="D1" t="s">
        <v>8748</v>
      </c>
      <c r="E1" t="s">
        <v>8749</v>
      </c>
      <c r="F1" t="s">
        <v>4348</v>
      </c>
      <c r="G1" t="s">
        <v>4349</v>
      </c>
      <c r="H1" t="s">
        <v>4350</v>
      </c>
      <c r="I1" t="s">
        <v>4865</v>
      </c>
      <c r="J1" t="s">
        <v>4869</v>
      </c>
      <c r="K1" t="s">
        <v>1044</v>
      </c>
      <c r="L1" t="s">
        <v>1045</v>
      </c>
      <c r="M1" t="s">
        <v>1046</v>
      </c>
      <c r="N1" t="s">
        <v>1047</v>
      </c>
      <c r="O1" t="s">
        <v>1048</v>
      </c>
      <c r="P1" t="s">
        <v>1049</v>
      </c>
      <c r="Q1" t="s">
        <v>1061</v>
      </c>
      <c r="R1" t="s">
        <v>1062</v>
      </c>
      <c r="S1" t="s">
        <v>1122</v>
      </c>
      <c r="T1" t="s">
        <v>4870</v>
      </c>
      <c r="U1" t="s">
        <v>4871</v>
      </c>
      <c r="V1" t="s">
        <v>5055</v>
      </c>
      <c r="W1" t="s">
        <v>4872</v>
      </c>
      <c r="X1" t="s">
        <v>1063</v>
      </c>
      <c r="Y1" t="s">
        <v>1064</v>
      </c>
      <c r="Z1" t="s">
        <v>1065</v>
      </c>
      <c r="AA1" t="s">
        <v>1060</v>
      </c>
      <c r="AB1" t="s">
        <v>1042</v>
      </c>
    </row>
    <row r="2" spans="1:28" x14ac:dyDescent="0.3">
      <c r="A2" s="103">
        <v>1</v>
      </c>
      <c r="B2" s="103">
        <v>5384</v>
      </c>
      <c r="C2" s="103">
        <v>110</v>
      </c>
      <c r="D2" s="103">
        <v>678130</v>
      </c>
      <c r="E2" s="103">
        <v>551094</v>
      </c>
      <c r="F2" s="103">
        <v>1368</v>
      </c>
      <c r="G2" s="103">
        <v>0</v>
      </c>
      <c r="H2" s="103">
        <v>1258</v>
      </c>
      <c r="I2" s="103">
        <v>0</v>
      </c>
      <c r="J2" s="103">
        <v>1258</v>
      </c>
      <c r="K2" s="103">
        <v>88306175.315864533</v>
      </c>
      <c r="L2" s="103">
        <v>152351</v>
      </c>
      <c r="M2" s="103">
        <v>0</v>
      </c>
      <c r="N2" s="103">
        <v>0</v>
      </c>
      <c r="O2" s="103">
        <v>0</v>
      </c>
      <c r="P2" s="103">
        <v>0</v>
      </c>
      <c r="Q2" s="103">
        <v>4717721.9357887181</v>
      </c>
      <c r="R2" s="103">
        <v>2469340.8366307523</v>
      </c>
      <c r="S2" s="103">
        <v>3.5838545176893076E-2</v>
      </c>
      <c r="T2" s="103"/>
      <c r="U2" s="103">
        <v>7.0999998116727031E-3</v>
      </c>
      <c r="V2" s="103"/>
      <c r="W2" s="103">
        <v>1.2946137418577726E-2</v>
      </c>
      <c r="X2" s="103">
        <v>68432430.231571198</v>
      </c>
      <c r="Y2" s="103">
        <v>22400000</v>
      </c>
      <c r="Z2" s="103">
        <v>0.56432092189788818</v>
      </c>
      <c r="AA2" s="103">
        <v>265822.60027527803</v>
      </c>
      <c r="AB2" t="s">
        <v>54</v>
      </c>
    </row>
    <row r="3" spans="1:28" x14ac:dyDescent="0.3">
      <c r="A3" s="103">
        <v>2</v>
      </c>
      <c r="B3" s="103">
        <v>23117</v>
      </c>
      <c r="C3" s="103">
        <v>0</v>
      </c>
      <c r="D3" s="103">
        <v>678217</v>
      </c>
      <c r="E3" s="103">
        <v>611310</v>
      </c>
      <c r="F3" s="103">
        <v>7750</v>
      </c>
      <c r="G3" s="103">
        <v>0</v>
      </c>
      <c r="H3" s="103">
        <v>330</v>
      </c>
      <c r="I3" s="103">
        <v>7420</v>
      </c>
      <c r="J3" s="103">
        <v>7750</v>
      </c>
      <c r="K3" s="103">
        <v>0</v>
      </c>
      <c r="L3" s="103">
        <v>195149</v>
      </c>
      <c r="M3" s="103">
        <v>0</v>
      </c>
      <c r="N3" s="103">
        <v>0</v>
      </c>
      <c r="O3" s="103">
        <v>0</v>
      </c>
      <c r="P3" s="103">
        <v>0</v>
      </c>
      <c r="Q3" s="103">
        <v>7493223.23760664</v>
      </c>
      <c r="R3" s="103">
        <v>1189357.7574052403</v>
      </c>
      <c r="S3" s="103"/>
      <c r="T3" s="103"/>
      <c r="U3" s="103">
        <v>7.1000002070426135E-3</v>
      </c>
      <c r="V3" s="103">
        <v>1.9204128320206482E-3</v>
      </c>
      <c r="W3" s="103">
        <v>1.0104407590796221E-3</v>
      </c>
      <c r="X3" s="103">
        <v>27097626.657272816</v>
      </c>
      <c r="Y3" s="103">
        <v>2225468.6611376223</v>
      </c>
      <c r="Z3" s="103">
        <v>0.5160592794418335</v>
      </c>
      <c r="AA3" s="103">
        <v>718294.98898124951</v>
      </c>
      <c r="AB3" t="s">
        <v>54</v>
      </c>
    </row>
    <row r="4" spans="1:28" x14ac:dyDescent="0.3">
      <c r="A4" s="103">
        <v>3</v>
      </c>
      <c r="B4" s="103">
        <v>54821</v>
      </c>
      <c r="C4" s="103">
        <v>0</v>
      </c>
      <c r="D4" s="103">
        <v>678359</v>
      </c>
      <c r="E4" s="103">
        <v>634213</v>
      </c>
      <c r="F4" s="103">
        <v>12925</v>
      </c>
      <c r="G4" s="103">
        <v>0</v>
      </c>
      <c r="H4" s="103">
        <v>5516</v>
      </c>
      <c r="I4" s="103">
        <v>9187</v>
      </c>
      <c r="J4" s="103">
        <v>12925</v>
      </c>
      <c r="K4" s="103">
        <v>0</v>
      </c>
      <c r="L4" s="103">
        <v>228075</v>
      </c>
      <c r="M4" s="103">
        <v>0</v>
      </c>
      <c r="N4" s="103">
        <v>0</v>
      </c>
      <c r="O4" s="103">
        <v>0</v>
      </c>
      <c r="P4" s="103">
        <v>0</v>
      </c>
      <c r="Q4" s="103">
        <v>11309097.991566772</v>
      </c>
      <c r="R4" s="103">
        <v>1444281.3563076814</v>
      </c>
      <c r="S4" s="103"/>
      <c r="T4" s="103"/>
      <c r="U4" s="103">
        <v>8.5567041870997888E-3</v>
      </c>
      <c r="V4" s="103">
        <v>1.9932893553282361E-3</v>
      </c>
      <c r="W4" s="103">
        <v>2.8615815677073496E-3</v>
      </c>
      <c r="X4" s="103">
        <v>38922814.1107025</v>
      </c>
      <c r="Y4" s="103">
        <v>9979494.1899999995</v>
      </c>
      <c r="Z4" s="103">
        <v>0.5160592794418335</v>
      </c>
      <c r="AA4" s="103">
        <v>1149268.0430412292</v>
      </c>
      <c r="AB4" t="s">
        <v>54</v>
      </c>
    </row>
    <row r="5" spans="1:28" x14ac:dyDescent="0.3">
      <c r="A5" s="103">
        <v>4</v>
      </c>
      <c r="B5" s="103">
        <v>63739</v>
      </c>
      <c r="C5" s="103">
        <v>116</v>
      </c>
      <c r="D5" s="103">
        <v>677886</v>
      </c>
      <c r="E5" s="103">
        <v>634442</v>
      </c>
      <c r="F5" s="103">
        <v>23841</v>
      </c>
      <c r="G5" s="103">
        <v>0</v>
      </c>
      <c r="H5" s="103">
        <v>9345</v>
      </c>
      <c r="I5" s="103">
        <v>14380</v>
      </c>
      <c r="J5" s="103">
        <v>23725</v>
      </c>
      <c r="K5" s="103">
        <v>45436572.584413439</v>
      </c>
      <c r="L5" s="103">
        <v>238760</v>
      </c>
      <c r="M5" s="103">
        <v>298</v>
      </c>
      <c r="N5" s="103">
        <v>0</v>
      </c>
      <c r="O5" s="103">
        <v>0</v>
      </c>
      <c r="P5" s="103">
        <v>0</v>
      </c>
      <c r="Q5" s="103">
        <v>14171071.716362745</v>
      </c>
      <c r="R5" s="103">
        <v>1643410.6311585994</v>
      </c>
      <c r="S5" s="103">
        <v>2.6112972749662896E-2</v>
      </c>
      <c r="T5" s="103"/>
      <c r="U5" s="103">
        <v>8.7912968852339232E-3</v>
      </c>
      <c r="V5" s="103">
        <v>1.8800623470755331E-3</v>
      </c>
      <c r="W5" s="103">
        <v>3.0520107205387662E-3</v>
      </c>
      <c r="X5" s="103">
        <v>52286115.391552448</v>
      </c>
      <c r="Y5" s="103">
        <v>15000000</v>
      </c>
      <c r="Z5" s="103">
        <v>0.52951246500015259</v>
      </c>
      <c r="AA5" s="103">
        <v>1338289.2581876926</v>
      </c>
      <c r="AB5" t="s">
        <v>54</v>
      </c>
    </row>
    <row r="6" spans="1:28" x14ac:dyDescent="0.3">
      <c r="A6" s="103">
        <v>5</v>
      </c>
      <c r="B6" s="103">
        <v>101688</v>
      </c>
      <c r="C6" s="103">
        <v>0</v>
      </c>
      <c r="D6" s="103">
        <v>678581</v>
      </c>
      <c r="E6" s="103">
        <v>651983</v>
      </c>
      <c r="F6" s="103">
        <v>51979</v>
      </c>
      <c r="G6" s="103">
        <v>0</v>
      </c>
      <c r="H6" s="103">
        <v>19843</v>
      </c>
      <c r="I6" s="103">
        <v>32876</v>
      </c>
      <c r="J6" s="103">
        <v>51979</v>
      </c>
      <c r="K6" s="103">
        <v>0</v>
      </c>
      <c r="L6" s="103">
        <v>270214</v>
      </c>
      <c r="M6" s="103">
        <v>2047</v>
      </c>
      <c r="N6" s="103">
        <v>0</v>
      </c>
      <c r="O6" s="103">
        <v>0</v>
      </c>
      <c r="P6" s="103">
        <v>0</v>
      </c>
      <c r="Q6" s="103">
        <v>17021694.676719811</v>
      </c>
      <c r="R6" s="103">
        <v>1723650.7294025351</v>
      </c>
      <c r="S6" s="103"/>
      <c r="T6" s="103"/>
      <c r="U6" s="103">
        <v>7.0999999115686739E-3</v>
      </c>
      <c r="V6" s="103">
        <v>2.3825069671242144E-3</v>
      </c>
      <c r="W6" s="103">
        <v>2.272711969699638E-3</v>
      </c>
      <c r="X6" s="103">
        <v>69670724.153518677</v>
      </c>
      <c r="Y6" s="103">
        <v>30000000</v>
      </c>
      <c r="Z6" s="103">
        <v>0.52951246500015259</v>
      </c>
      <c r="AA6" s="103">
        <v>1592962.1607167022</v>
      </c>
      <c r="AB6" t="s">
        <v>54</v>
      </c>
    </row>
    <row r="7" spans="1:28" x14ac:dyDescent="0.3">
      <c r="A7" s="103">
        <v>6</v>
      </c>
      <c r="B7" s="103">
        <v>146590</v>
      </c>
      <c r="C7" s="103">
        <v>0</v>
      </c>
      <c r="D7" s="103">
        <v>677293</v>
      </c>
      <c r="E7" s="103">
        <v>646867</v>
      </c>
      <c r="F7" s="103">
        <v>77947</v>
      </c>
      <c r="G7" s="103">
        <v>0</v>
      </c>
      <c r="H7" s="103">
        <v>31158</v>
      </c>
      <c r="I7" s="103">
        <v>49973</v>
      </c>
      <c r="J7" s="103">
        <v>77947</v>
      </c>
      <c r="K7" s="103">
        <v>0</v>
      </c>
      <c r="L7" s="103">
        <v>295524</v>
      </c>
      <c r="M7" s="103">
        <v>7488</v>
      </c>
      <c r="N7" s="103">
        <v>1412</v>
      </c>
      <c r="O7" s="103">
        <v>0</v>
      </c>
      <c r="P7" s="103">
        <v>0</v>
      </c>
      <c r="Q7" s="103">
        <v>20001249.051092874</v>
      </c>
      <c r="R7" s="103">
        <v>1829857.2448291413</v>
      </c>
      <c r="S7" s="103"/>
      <c r="T7" s="103"/>
      <c r="U7" s="103">
        <v>7.750107447496009E-3</v>
      </c>
      <c r="V7" s="103">
        <v>1.8507544395341667E-3</v>
      </c>
      <c r="W7" s="103">
        <v>3.8581554540323025E-3</v>
      </c>
      <c r="X7" s="103">
        <v>72863920.634519175</v>
      </c>
      <c r="Y7" s="103">
        <v>11284067.691926487</v>
      </c>
      <c r="Z7" s="103">
        <v>0.52951246500015259</v>
      </c>
      <c r="AA7" s="103">
        <v>1771742.3514653053</v>
      </c>
      <c r="AB7" t="s">
        <v>54</v>
      </c>
    </row>
    <row r="8" spans="1:28" x14ac:dyDescent="0.3">
      <c r="A8" s="103">
        <v>7</v>
      </c>
      <c r="B8" s="103">
        <v>168825</v>
      </c>
      <c r="C8" s="103">
        <v>0</v>
      </c>
      <c r="D8" s="103">
        <v>676891</v>
      </c>
      <c r="E8" s="103">
        <v>662213</v>
      </c>
      <c r="F8" s="103">
        <v>76856</v>
      </c>
      <c r="G8" s="103">
        <v>948</v>
      </c>
      <c r="H8" s="103">
        <v>35348</v>
      </c>
      <c r="I8" s="103">
        <v>44490</v>
      </c>
      <c r="J8" s="103">
        <v>76856</v>
      </c>
      <c r="K8" s="103">
        <v>0</v>
      </c>
      <c r="L8" s="103">
        <v>324016</v>
      </c>
      <c r="M8" s="103">
        <v>11733</v>
      </c>
      <c r="N8" s="103">
        <v>1106</v>
      </c>
      <c r="O8" s="103">
        <v>0</v>
      </c>
      <c r="P8" s="103">
        <v>0</v>
      </c>
      <c r="Q8" s="103">
        <v>24629987.819529507</v>
      </c>
      <c r="R8" s="103">
        <v>2113605.8145171171</v>
      </c>
      <c r="S8" s="103"/>
      <c r="T8" s="103">
        <v>1.1800000460515131E-2</v>
      </c>
      <c r="U8" s="103">
        <v>9.3646080476371373E-3</v>
      </c>
      <c r="V8" s="103">
        <v>2.0569364114488209E-3</v>
      </c>
      <c r="W8" s="103">
        <v>3.5059567368950096E-3</v>
      </c>
      <c r="X8" s="103">
        <v>89909295.034587651</v>
      </c>
      <c r="Y8" s="103">
        <v>17963089.542272728</v>
      </c>
      <c r="Z8" s="103">
        <v>0.52951246500015259</v>
      </c>
      <c r="AA8" s="103">
        <v>3336789.5245096623</v>
      </c>
      <c r="AB8" t="s">
        <v>54</v>
      </c>
    </row>
    <row r="9" spans="1:28" x14ac:dyDescent="0.3">
      <c r="A9" s="103">
        <v>8</v>
      </c>
      <c r="B9" s="103">
        <v>217213</v>
      </c>
      <c r="C9" s="103">
        <v>62</v>
      </c>
      <c r="D9" s="103">
        <v>676194</v>
      </c>
      <c r="E9" s="103">
        <v>660989</v>
      </c>
      <c r="F9" s="103">
        <v>122176</v>
      </c>
      <c r="G9" s="103">
        <v>2562</v>
      </c>
      <c r="H9" s="103">
        <v>65522</v>
      </c>
      <c r="I9" s="103">
        <v>55426</v>
      </c>
      <c r="J9" s="103">
        <v>122114</v>
      </c>
      <c r="K9" s="103">
        <v>17640038.7257144</v>
      </c>
      <c r="L9" s="103">
        <v>327946</v>
      </c>
      <c r="M9" s="103">
        <v>31070</v>
      </c>
      <c r="N9" s="103">
        <v>7292</v>
      </c>
      <c r="O9" s="103">
        <v>0</v>
      </c>
      <c r="P9" s="103">
        <v>0</v>
      </c>
      <c r="Q9" s="103">
        <v>27937088.713589255</v>
      </c>
      <c r="R9" s="103">
        <v>2326805.739534359</v>
      </c>
      <c r="S9" s="103">
        <v>2.3627690191752107E-2</v>
      </c>
      <c r="T9" s="103">
        <v>1.2183888696788882E-2</v>
      </c>
      <c r="U9" s="103">
        <v>8.4252317097144262E-3</v>
      </c>
      <c r="V9" s="103">
        <v>1.8347436355631492E-3</v>
      </c>
      <c r="W9" s="103">
        <v>4.6254296000951215E-3</v>
      </c>
      <c r="X9" s="103">
        <v>76494217.471978784</v>
      </c>
      <c r="Y9" s="103">
        <v>12041666</v>
      </c>
      <c r="Z9" s="103">
        <v>0.45218947529792786</v>
      </c>
      <c r="AA9" s="103">
        <v>4233098.1380240945</v>
      </c>
      <c r="AB9" t="s">
        <v>54</v>
      </c>
    </row>
    <row r="10" spans="1:28" x14ac:dyDescent="0.3">
      <c r="A10" s="103">
        <v>9</v>
      </c>
      <c r="B10" s="103">
        <v>279871</v>
      </c>
      <c r="C10" s="103">
        <v>870</v>
      </c>
      <c r="D10" s="103">
        <v>677153</v>
      </c>
      <c r="E10" s="103">
        <v>670803</v>
      </c>
      <c r="F10" s="103">
        <v>155256</v>
      </c>
      <c r="G10" s="103">
        <v>4643</v>
      </c>
      <c r="H10" s="103">
        <v>72219</v>
      </c>
      <c r="I10" s="103">
        <v>82048</v>
      </c>
      <c r="J10" s="103">
        <v>154386</v>
      </c>
      <c r="K10" s="103">
        <v>5028169798.3575754</v>
      </c>
      <c r="L10" s="103">
        <v>325962</v>
      </c>
      <c r="M10" s="103">
        <v>51095</v>
      </c>
      <c r="N10" s="103">
        <v>21617</v>
      </c>
      <c r="O10" s="103">
        <v>517</v>
      </c>
      <c r="P10" s="103">
        <v>0</v>
      </c>
      <c r="Q10" s="103">
        <v>38035537.163745016</v>
      </c>
      <c r="R10" s="103">
        <v>3060161.4131585923</v>
      </c>
      <c r="S10" s="103">
        <v>4.5381921821614823E-2</v>
      </c>
      <c r="T10" s="103">
        <v>1.1855206450090354E-2</v>
      </c>
      <c r="U10" s="103">
        <v>7.5877219022612331E-3</v>
      </c>
      <c r="V10" s="103">
        <v>1.9089873682011592E-3</v>
      </c>
      <c r="W10" s="103">
        <v>4.6901456059776983E-3</v>
      </c>
      <c r="X10" s="103">
        <v>1072080385.0638896</v>
      </c>
      <c r="Y10" s="103">
        <v>239792220.34044403</v>
      </c>
      <c r="Z10" s="103">
        <v>0.45218947529792786</v>
      </c>
      <c r="AA10" s="103">
        <v>4920287.2894434333</v>
      </c>
      <c r="AB10" t="s">
        <v>54</v>
      </c>
    </row>
    <row r="11" spans="1:28" x14ac:dyDescent="0.3">
      <c r="A11" s="103">
        <v>10</v>
      </c>
      <c r="B11" s="103">
        <v>313028</v>
      </c>
      <c r="C11" s="103">
        <v>16960</v>
      </c>
      <c r="D11" s="103">
        <v>655704</v>
      </c>
      <c r="E11" s="103">
        <v>653392</v>
      </c>
      <c r="F11" s="103">
        <v>272429</v>
      </c>
      <c r="G11" s="103">
        <v>48411</v>
      </c>
      <c r="H11" s="103">
        <v>123003</v>
      </c>
      <c r="I11" s="103">
        <v>133196</v>
      </c>
      <c r="J11" s="103">
        <v>258400</v>
      </c>
      <c r="K11" s="103">
        <v>22732194868.398239</v>
      </c>
      <c r="L11" s="103">
        <v>195620</v>
      </c>
      <c r="M11" s="103">
        <v>73246</v>
      </c>
      <c r="N11" s="103">
        <v>83603</v>
      </c>
      <c r="O11" s="103">
        <v>22340</v>
      </c>
      <c r="P11" s="103">
        <v>24834</v>
      </c>
      <c r="Q11" s="103">
        <v>64597882.578545593</v>
      </c>
      <c r="R11" s="103">
        <v>6247226.2627621219</v>
      </c>
      <c r="S11" s="103">
        <v>2.6904415505931482E-2</v>
      </c>
      <c r="T11" s="103">
        <v>1.2369170479627037E-2</v>
      </c>
      <c r="U11" s="103">
        <v>8.7155645739385289E-3</v>
      </c>
      <c r="V11" s="103">
        <v>2.2430682030811504E-3</v>
      </c>
      <c r="W11" s="103">
        <v>1.7221885643739446E-2</v>
      </c>
      <c r="X11" s="103">
        <v>777066657.93536472</v>
      </c>
      <c r="Y11" s="103">
        <v>260955158.12011173</v>
      </c>
      <c r="Z11" s="103">
        <v>0.52951246500015259</v>
      </c>
      <c r="AA11" s="103">
        <v>6550385.8208656311</v>
      </c>
      <c r="AB11" t="s">
        <v>54</v>
      </c>
    </row>
    <row r="12" spans="1:28" x14ac:dyDescent="0.3">
      <c r="A12" s="103"/>
      <c r="B12" s="103">
        <v>0</v>
      </c>
      <c r="C12" s="103">
        <v>0</v>
      </c>
      <c r="D12" s="103">
        <v>1374750</v>
      </c>
      <c r="E12" s="103">
        <v>1285611</v>
      </c>
      <c r="F12" s="103">
        <v>137499</v>
      </c>
      <c r="G12" s="103">
        <v>11169</v>
      </c>
      <c r="H12" s="103">
        <v>61689</v>
      </c>
      <c r="I12" s="103">
        <v>73849</v>
      </c>
      <c r="J12" s="103">
        <v>137499</v>
      </c>
      <c r="K12" s="103">
        <v>0</v>
      </c>
      <c r="L12" s="103">
        <v>0</v>
      </c>
      <c r="M12" s="103">
        <v>0</v>
      </c>
      <c r="N12" s="103">
        <v>0</v>
      </c>
      <c r="O12" s="103">
        <v>0</v>
      </c>
      <c r="P12" s="103">
        <v>0</v>
      </c>
      <c r="Q12" s="103"/>
      <c r="R12" s="103"/>
      <c r="S12" s="103"/>
      <c r="T12" s="103"/>
      <c r="U12" s="103"/>
      <c r="V12" s="103"/>
      <c r="W12" s="103"/>
      <c r="X12" s="103"/>
      <c r="Y12" s="103"/>
      <c r="Z12" s="103"/>
      <c r="AA12" s="103"/>
      <c r="AB12" t="s">
        <v>1050</v>
      </c>
    </row>
    <row r="13" spans="1:28" x14ac:dyDescent="0.3">
      <c r="A13" s="103"/>
      <c r="B13" s="103">
        <v>4819</v>
      </c>
      <c r="C13" s="103">
        <v>0</v>
      </c>
      <c r="D13" s="103">
        <v>687237</v>
      </c>
      <c r="E13" s="103">
        <v>646251</v>
      </c>
      <c r="F13" s="103">
        <v>70972</v>
      </c>
      <c r="G13" s="103">
        <v>4420</v>
      </c>
      <c r="H13" s="103">
        <v>33131</v>
      </c>
      <c r="I13" s="103">
        <v>38592</v>
      </c>
      <c r="J13" s="103">
        <v>70972</v>
      </c>
      <c r="K13" s="103">
        <v>0</v>
      </c>
      <c r="L13" s="103">
        <v>22937</v>
      </c>
      <c r="M13" s="103">
        <v>0</v>
      </c>
      <c r="N13" s="103">
        <v>0</v>
      </c>
      <c r="O13" s="103">
        <v>0</v>
      </c>
      <c r="P13" s="103">
        <v>0</v>
      </c>
      <c r="Q13" s="103"/>
      <c r="R13" s="103"/>
      <c r="S13" s="103"/>
      <c r="T13" s="103"/>
      <c r="U13" s="103"/>
      <c r="V13" s="103"/>
      <c r="W13" s="103"/>
      <c r="X13" s="103"/>
      <c r="Y13" s="103"/>
      <c r="Z13" s="103"/>
      <c r="AA13" s="103"/>
      <c r="AB13" t="s">
        <v>1051</v>
      </c>
    </row>
    <row r="14" spans="1:28" x14ac:dyDescent="0.3">
      <c r="A14" s="103"/>
      <c r="B14" s="103">
        <v>72996</v>
      </c>
      <c r="C14" s="103">
        <v>0</v>
      </c>
      <c r="D14" s="103">
        <v>698081</v>
      </c>
      <c r="E14" s="103">
        <v>661756</v>
      </c>
      <c r="F14" s="103">
        <v>71286</v>
      </c>
      <c r="G14" s="103">
        <v>7009</v>
      </c>
      <c r="H14" s="103">
        <v>33596</v>
      </c>
      <c r="I14" s="103">
        <v>37969</v>
      </c>
      <c r="J14" s="103">
        <v>71286</v>
      </c>
      <c r="K14" s="103">
        <v>0</v>
      </c>
      <c r="L14" s="103">
        <v>192350</v>
      </c>
      <c r="M14" s="103">
        <v>522</v>
      </c>
      <c r="N14" s="103">
        <v>0</v>
      </c>
      <c r="O14" s="103">
        <v>0</v>
      </c>
      <c r="P14" s="103">
        <v>0</v>
      </c>
      <c r="Q14" s="103"/>
      <c r="R14" s="103"/>
      <c r="S14" s="103"/>
      <c r="T14" s="103"/>
      <c r="U14" s="103"/>
      <c r="V14" s="103"/>
      <c r="W14" s="103"/>
      <c r="X14" s="103"/>
      <c r="Y14" s="103"/>
      <c r="Z14" s="103"/>
      <c r="AA14" s="103"/>
      <c r="AB14" t="s">
        <v>1052</v>
      </c>
    </row>
    <row r="15" spans="1:28" x14ac:dyDescent="0.3">
      <c r="A15" s="103"/>
      <c r="B15" s="103">
        <v>215214</v>
      </c>
      <c r="C15" s="103">
        <v>0</v>
      </c>
      <c r="D15" s="103">
        <v>619510</v>
      </c>
      <c r="E15" s="103">
        <v>590233</v>
      </c>
      <c r="F15" s="103">
        <v>67843</v>
      </c>
      <c r="G15" s="103">
        <v>3891</v>
      </c>
      <c r="H15" s="103">
        <v>29453</v>
      </c>
      <c r="I15" s="103">
        <v>38659</v>
      </c>
      <c r="J15" s="103">
        <v>67843</v>
      </c>
      <c r="K15" s="103">
        <v>0</v>
      </c>
      <c r="L15" s="103">
        <v>357818</v>
      </c>
      <c r="M15" s="103">
        <v>7042</v>
      </c>
      <c r="N15" s="103">
        <v>1185</v>
      </c>
      <c r="O15" s="103">
        <v>995</v>
      </c>
      <c r="P15" s="103">
        <v>206</v>
      </c>
      <c r="Q15" s="103"/>
      <c r="R15" s="103"/>
      <c r="S15" s="103"/>
      <c r="T15" s="103"/>
      <c r="U15" s="103"/>
      <c r="V15" s="103"/>
      <c r="W15" s="103"/>
      <c r="X15" s="103"/>
      <c r="Y15" s="103"/>
      <c r="Z15" s="103"/>
      <c r="AA15" s="103"/>
      <c r="AB15" t="s">
        <v>1053</v>
      </c>
    </row>
    <row r="16" spans="1:28" x14ac:dyDescent="0.3">
      <c r="A16" s="103"/>
      <c r="B16" s="103">
        <v>223038</v>
      </c>
      <c r="C16" s="103">
        <v>867</v>
      </c>
      <c r="D16" s="103">
        <v>551431</v>
      </c>
      <c r="E16" s="103">
        <v>522598</v>
      </c>
      <c r="F16" s="103">
        <v>64177</v>
      </c>
      <c r="G16" s="103">
        <v>4664</v>
      </c>
      <c r="H16" s="103">
        <v>29744</v>
      </c>
      <c r="I16" s="103">
        <v>34626</v>
      </c>
      <c r="J16" s="103">
        <v>63310</v>
      </c>
      <c r="K16" s="103">
        <v>263991855.02816167</v>
      </c>
      <c r="L16" s="103">
        <v>353475</v>
      </c>
      <c r="M16" s="103">
        <v>23184</v>
      </c>
      <c r="N16" s="103">
        <v>8415</v>
      </c>
      <c r="O16" s="103">
        <v>1125</v>
      </c>
      <c r="P16" s="103">
        <v>812</v>
      </c>
      <c r="Q16" s="103"/>
      <c r="R16" s="103"/>
      <c r="S16" s="103"/>
      <c r="T16" s="103"/>
      <c r="U16" s="103"/>
      <c r="V16" s="103"/>
      <c r="W16" s="103"/>
      <c r="X16" s="103"/>
      <c r="Y16" s="103"/>
      <c r="Z16" s="103"/>
      <c r="AA16" s="103"/>
      <c r="AB16" t="s">
        <v>1054</v>
      </c>
    </row>
    <row r="17" spans="1:28" x14ac:dyDescent="0.3">
      <c r="A17" s="103"/>
      <c r="B17" s="103">
        <v>217432</v>
      </c>
      <c r="C17" s="103">
        <v>2485</v>
      </c>
      <c r="D17" s="103">
        <v>514747</v>
      </c>
      <c r="E17" s="103">
        <v>488748</v>
      </c>
      <c r="F17" s="103">
        <v>68271</v>
      </c>
      <c r="G17" s="103">
        <v>5655</v>
      </c>
      <c r="H17" s="103">
        <v>31550</v>
      </c>
      <c r="I17" s="103">
        <v>32878</v>
      </c>
      <c r="J17" s="103">
        <v>65786</v>
      </c>
      <c r="K17" s="103">
        <v>3308645255.0305123</v>
      </c>
      <c r="L17" s="103">
        <v>332751</v>
      </c>
      <c r="M17" s="103">
        <v>29702</v>
      </c>
      <c r="N17" s="103">
        <v>18290</v>
      </c>
      <c r="O17" s="103">
        <v>3008</v>
      </c>
      <c r="P17" s="103">
        <v>3245</v>
      </c>
      <c r="Q17" s="103"/>
      <c r="R17" s="103"/>
      <c r="S17" s="103"/>
      <c r="T17" s="103"/>
      <c r="U17" s="103"/>
      <c r="V17" s="103"/>
      <c r="W17" s="103"/>
      <c r="X17" s="103"/>
      <c r="Y17" s="103"/>
      <c r="Z17" s="103"/>
      <c r="AA17" s="103"/>
      <c r="AB17" t="s">
        <v>1055</v>
      </c>
    </row>
    <row r="18" spans="1:28" x14ac:dyDescent="0.3">
      <c r="A18" s="103"/>
      <c r="B18" s="103">
        <v>421192</v>
      </c>
      <c r="C18" s="103">
        <v>6191</v>
      </c>
      <c r="D18" s="103">
        <v>1154071</v>
      </c>
      <c r="E18" s="103">
        <v>1096808</v>
      </c>
      <c r="F18" s="103">
        <v>173771</v>
      </c>
      <c r="G18" s="103">
        <v>7621</v>
      </c>
      <c r="H18" s="103">
        <v>81552</v>
      </c>
      <c r="I18" s="103">
        <v>91582</v>
      </c>
      <c r="J18" s="103">
        <v>169719</v>
      </c>
      <c r="K18" s="103">
        <v>5004040303.8490334</v>
      </c>
      <c r="L18" s="103">
        <v>756477</v>
      </c>
      <c r="M18" s="103">
        <v>73946</v>
      </c>
      <c r="N18" s="103">
        <v>53494</v>
      </c>
      <c r="O18" s="103">
        <v>10528</v>
      </c>
      <c r="P18" s="103">
        <v>7422</v>
      </c>
      <c r="Q18" s="103"/>
      <c r="R18" s="103"/>
      <c r="S18" s="103"/>
      <c r="T18" s="103"/>
      <c r="U18" s="103"/>
      <c r="V18" s="103"/>
      <c r="W18" s="103"/>
      <c r="X18" s="103"/>
      <c r="Y18" s="103"/>
      <c r="Z18" s="103"/>
      <c r="AA18" s="103"/>
      <c r="AB18" t="s">
        <v>1056</v>
      </c>
    </row>
    <row r="19" spans="1:28" x14ac:dyDescent="0.3">
      <c r="A19" s="103"/>
      <c r="B19" s="103">
        <v>169980</v>
      </c>
      <c r="C19" s="103">
        <v>2502</v>
      </c>
      <c r="D19" s="103">
        <v>746503</v>
      </c>
      <c r="E19" s="103">
        <v>706114</v>
      </c>
      <c r="F19" s="103">
        <v>109976</v>
      </c>
      <c r="G19" s="103">
        <v>9967</v>
      </c>
      <c r="H19" s="103">
        <v>46820</v>
      </c>
      <c r="I19" s="103">
        <v>63267</v>
      </c>
      <c r="J19" s="103">
        <v>108122</v>
      </c>
      <c r="K19" s="103">
        <v>1705740671.0039763</v>
      </c>
      <c r="L19" s="103">
        <v>427104</v>
      </c>
      <c r="M19" s="103">
        <v>38273</v>
      </c>
      <c r="N19" s="103">
        <v>27934</v>
      </c>
      <c r="O19" s="103">
        <v>6703</v>
      </c>
      <c r="P19" s="103">
        <v>6799</v>
      </c>
      <c r="Q19" s="103"/>
      <c r="R19" s="103"/>
      <c r="S19" s="103"/>
      <c r="T19" s="103"/>
      <c r="U19" s="103"/>
      <c r="V19" s="103"/>
      <c r="W19" s="103"/>
      <c r="X19" s="103"/>
      <c r="Y19" s="103"/>
      <c r="Z19" s="103"/>
      <c r="AA19" s="103"/>
      <c r="AB19" t="s">
        <v>1057</v>
      </c>
    </row>
    <row r="20" spans="1:28" x14ac:dyDescent="0.3">
      <c r="A20" s="103"/>
      <c r="B20" s="103">
        <v>49605</v>
      </c>
      <c r="C20" s="103">
        <v>6073</v>
      </c>
      <c r="D20" s="103">
        <v>408078</v>
      </c>
      <c r="E20" s="103">
        <v>379187</v>
      </c>
      <c r="F20" s="103">
        <v>38732</v>
      </c>
      <c r="G20" s="103">
        <v>2168</v>
      </c>
      <c r="H20" s="103">
        <v>16007</v>
      </c>
      <c r="I20" s="103">
        <v>17574</v>
      </c>
      <c r="J20" s="103">
        <v>32803</v>
      </c>
      <c r="K20" s="103">
        <v>17629329368.470123</v>
      </c>
      <c r="L20" s="103">
        <v>110705</v>
      </c>
      <c r="M20" s="103">
        <v>4308</v>
      </c>
      <c r="N20" s="103">
        <v>5712</v>
      </c>
      <c r="O20" s="103">
        <v>498</v>
      </c>
      <c r="P20" s="103">
        <v>6350</v>
      </c>
      <c r="Q20" s="103"/>
      <c r="R20" s="103"/>
      <c r="S20" s="103"/>
      <c r="T20" s="103"/>
      <c r="U20" s="103"/>
      <c r="V20" s="103"/>
      <c r="W20" s="103"/>
      <c r="X20" s="103"/>
      <c r="Y20" s="103"/>
      <c r="Z20" s="103"/>
      <c r="AA20" s="103"/>
      <c r="AB20" t="s">
        <v>1058</v>
      </c>
    </row>
  </sheetData>
  <phoneticPr fontId="0"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dimension ref="A1:AI103"/>
  <sheetViews>
    <sheetView workbookViewId="0"/>
  </sheetViews>
  <sheetFormatPr defaultRowHeight="14.4" x14ac:dyDescent="0.3"/>
  <sheetData>
    <row r="1" spans="1:35" x14ac:dyDescent="0.3">
      <c r="A1" t="s">
        <v>34</v>
      </c>
      <c r="B1" t="s">
        <v>35</v>
      </c>
      <c r="C1" t="s">
        <v>58</v>
      </c>
      <c r="D1" t="s">
        <v>8750</v>
      </c>
      <c r="E1" t="s">
        <v>9007</v>
      </c>
      <c r="F1" t="s">
        <v>353</v>
      </c>
      <c r="G1" t="s">
        <v>4351</v>
      </c>
      <c r="H1" t="s">
        <v>4352</v>
      </c>
      <c r="I1" t="s">
        <v>4353</v>
      </c>
      <c r="J1" t="s">
        <v>7386</v>
      </c>
      <c r="K1" t="s">
        <v>4868</v>
      </c>
      <c r="L1" t="s">
        <v>36</v>
      </c>
      <c r="M1" t="s">
        <v>37</v>
      </c>
      <c r="N1" t="s">
        <v>38</v>
      </c>
      <c r="O1" t="s">
        <v>39</v>
      </c>
      <c r="P1" t="s">
        <v>2584</v>
      </c>
      <c r="Q1" t="s">
        <v>2585</v>
      </c>
      <c r="R1" t="s">
        <v>2586</v>
      </c>
      <c r="S1" t="s">
        <v>3115</v>
      </c>
      <c r="T1" t="s">
        <v>3100</v>
      </c>
      <c r="U1" t="s">
        <v>3102</v>
      </c>
      <c r="V1" t="s">
        <v>3104</v>
      </c>
      <c r="W1" t="s">
        <v>3106</v>
      </c>
      <c r="X1" t="s">
        <v>3109</v>
      </c>
      <c r="Y1" t="s">
        <v>3111</v>
      </c>
      <c r="Z1" t="s">
        <v>40</v>
      </c>
      <c r="AA1" t="s">
        <v>5064</v>
      </c>
      <c r="AB1" t="s">
        <v>5065</v>
      </c>
      <c r="AC1" t="s">
        <v>5066</v>
      </c>
      <c r="AD1" t="s">
        <v>42</v>
      </c>
      <c r="AE1" t="s">
        <v>1763</v>
      </c>
      <c r="AF1" t="s">
        <v>1764</v>
      </c>
      <c r="AG1" t="s">
        <v>340</v>
      </c>
      <c r="AH1" t="s">
        <v>8938</v>
      </c>
      <c r="AI1" t="s">
        <v>9008</v>
      </c>
    </row>
    <row r="2" spans="1:35" x14ac:dyDescent="0.3">
      <c r="A2" s="103">
        <v>0</v>
      </c>
      <c r="B2" s="103">
        <v>0</v>
      </c>
      <c r="C2" s="103">
        <v>0</v>
      </c>
      <c r="D2" s="103"/>
      <c r="E2" s="103"/>
      <c r="F2" s="103">
        <v>0</v>
      </c>
      <c r="G2" s="103">
        <v>0</v>
      </c>
      <c r="H2" s="103">
        <v>0</v>
      </c>
      <c r="I2" s="103">
        <v>0</v>
      </c>
      <c r="J2" s="103">
        <v>0</v>
      </c>
      <c r="K2" s="103">
        <v>0</v>
      </c>
      <c r="L2" s="103">
        <v>0</v>
      </c>
      <c r="M2" s="103">
        <v>0</v>
      </c>
      <c r="N2" s="103">
        <v>0</v>
      </c>
      <c r="O2" s="103">
        <v>0</v>
      </c>
      <c r="P2" s="103">
        <v>0</v>
      </c>
      <c r="Q2" s="103">
        <v>0</v>
      </c>
      <c r="R2" s="103">
        <v>0</v>
      </c>
      <c r="S2" s="103">
        <v>0</v>
      </c>
      <c r="T2" s="103">
        <v>0</v>
      </c>
      <c r="U2" s="103">
        <v>0</v>
      </c>
      <c r="V2" s="103">
        <v>0</v>
      </c>
      <c r="W2" s="103">
        <v>0</v>
      </c>
      <c r="X2" s="103">
        <v>0</v>
      </c>
      <c r="Y2" s="103">
        <v>0</v>
      </c>
      <c r="Z2" s="103">
        <v>0</v>
      </c>
      <c r="AA2" s="103">
        <v>0</v>
      </c>
      <c r="AB2" s="103">
        <v>0</v>
      </c>
      <c r="AC2" s="103">
        <v>0</v>
      </c>
      <c r="AD2" s="103">
        <v>0</v>
      </c>
      <c r="AE2" s="103">
        <v>0</v>
      </c>
      <c r="AF2" s="103">
        <v>0</v>
      </c>
      <c r="AG2" s="103">
        <v>0</v>
      </c>
      <c r="AH2" s="103">
        <v>0</v>
      </c>
      <c r="AI2" s="103">
        <v>0</v>
      </c>
    </row>
    <row r="3" spans="1:35" x14ac:dyDescent="0.3">
      <c r="A3" s="103">
        <v>1</v>
      </c>
      <c r="B3" s="103">
        <v>0</v>
      </c>
      <c r="C3" s="103">
        <v>2.9106223969398385E-3</v>
      </c>
      <c r="D3" s="103">
        <v>661433923.26135254</v>
      </c>
      <c r="E3" s="103">
        <v>127345967.10286713</v>
      </c>
      <c r="F3" s="103">
        <v>0</v>
      </c>
      <c r="G3" s="103">
        <v>0</v>
      </c>
      <c r="H3" s="103">
        <v>0</v>
      </c>
      <c r="I3" s="103">
        <v>0</v>
      </c>
      <c r="J3" s="103">
        <v>0</v>
      </c>
      <c r="K3" s="103">
        <v>0</v>
      </c>
      <c r="L3" s="103">
        <v>4.5245185129229204E-2</v>
      </c>
      <c r="M3" s="103">
        <v>9.128300928833058E-3</v>
      </c>
      <c r="N3" s="103">
        <v>2.0608752991293153E-2</v>
      </c>
      <c r="O3" s="103">
        <v>0</v>
      </c>
      <c r="P3" s="103">
        <v>2.5918972585373359E-2</v>
      </c>
      <c r="Q3" s="103">
        <v>0</v>
      </c>
      <c r="R3" s="103">
        <v>0</v>
      </c>
      <c r="S3" s="103">
        <v>0</v>
      </c>
      <c r="T3" s="103">
        <v>1.6568084413143187E-2</v>
      </c>
      <c r="U3" s="103">
        <v>2.2076668866781345E-2</v>
      </c>
      <c r="V3" s="103">
        <v>5.2665310914596841E-3</v>
      </c>
      <c r="W3" s="103">
        <v>0</v>
      </c>
      <c r="X3" s="103">
        <v>3.1631810738710971E-2</v>
      </c>
      <c r="Y3" s="103">
        <v>2.0058779475247389E-2</v>
      </c>
      <c r="Z3" s="103">
        <v>4.2549293522126265E-4</v>
      </c>
      <c r="AA3" s="103">
        <v>4.6053912404493696E-4</v>
      </c>
      <c r="AB3" s="103">
        <v>4.2677636458310862E-4</v>
      </c>
      <c r="AC3" s="103">
        <v>4.4021451724386349E-4</v>
      </c>
      <c r="AD3" s="103">
        <v>6.2978499023013399E-4</v>
      </c>
      <c r="AE3" s="103">
        <v>5.8107075717996103E-4</v>
      </c>
      <c r="AF3" s="103">
        <v>4.8239213363440473E-3</v>
      </c>
      <c r="AG3" s="103">
        <v>1.9092669398818823E-3</v>
      </c>
      <c r="AH3" s="103">
        <v>2.1494424436241388E-3</v>
      </c>
      <c r="AI3" s="103">
        <v>1.3815849088132381E-3</v>
      </c>
    </row>
    <row r="4" spans="1:35" x14ac:dyDescent="0.3">
      <c r="A4" s="103">
        <v>2</v>
      </c>
      <c r="B4" s="103">
        <v>0</v>
      </c>
      <c r="C4" s="103">
        <v>2.9106223969398385E-3</v>
      </c>
      <c r="D4" s="103">
        <v>491050667.18690491</v>
      </c>
      <c r="E4" s="103">
        <v>134716928.22149277</v>
      </c>
      <c r="F4" s="103">
        <v>0</v>
      </c>
      <c r="G4" s="103">
        <v>0</v>
      </c>
      <c r="H4" s="103">
        <v>0</v>
      </c>
      <c r="I4" s="103">
        <v>0</v>
      </c>
      <c r="J4" s="103">
        <v>0</v>
      </c>
      <c r="K4" s="103">
        <v>0</v>
      </c>
      <c r="L4" s="103">
        <v>0.10386921078358552</v>
      </c>
      <c r="M4" s="103">
        <v>1.1631474296952691E-2</v>
      </c>
      <c r="N4" s="103">
        <v>4.7058626317660932E-2</v>
      </c>
      <c r="O4" s="103">
        <v>0</v>
      </c>
      <c r="P4" s="103">
        <v>7.1275750177341834E-2</v>
      </c>
      <c r="Q4" s="103">
        <v>2.7974802401503026E-3</v>
      </c>
      <c r="R4" s="103">
        <v>1.0045650605318859E-2</v>
      </c>
      <c r="S4" s="103">
        <v>0</v>
      </c>
      <c r="T4" s="103">
        <v>3.7676382866738516E-2</v>
      </c>
      <c r="U4" s="103">
        <v>4.0569174227423455E-2</v>
      </c>
      <c r="V4" s="103">
        <v>1.4431241678857308E-2</v>
      </c>
      <c r="W4" s="103">
        <v>0</v>
      </c>
      <c r="X4" s="103">
        <v>5.3939738965889952E-2</v>
      </c>
      <c r="Y4" s="103">
        <v>3.6347585130750301E-2</v>
      </c>
      <c r="Z4" s="103">
        <v>1.1343964863356935E-3</v>
      </c>
      <c r="AA4" s="103">
        <v>1.2278322878969098E-3</v>
      </c>
      <c r="AB4" s="103">
        <v>1.137818206505456E-3</v>
      </c>
      <c r="AC4" s="103">
        <v>1.1736453422798157E-3</v>
      </c>
      <c r="AD4" s="103">
        <v>1.5225571522827592E-3</v>
      </c>
      <c r="AE4" s="103">
        <v>1.47943573346227E-3</v>
      </c>
      <c r="AF4" s="103">
        <v>9.680602169414243E-3</v>
      </c>
      <c r="AG4" s="103">
        <v>3.0565807300821034E-3</v>
      </c>
      <c r="AH4" s="103">
        <v>3.7451954558491707E-3</v>
      </c>
      <c r="AI4" s="103">
        <v>2.8431378304958344E-3</v>
      </c>
    </row>
    <row r="5" spans="1:35" x14ac:dyDescent="0.3">
      <c r="A5" s="103">
        <v>3</v>
      </c>
      <c r="B5" s="103">
        <v>0</v>
      </c>
      <c r="C5" s="103">
        <v>2.9106223969398385E-3</v>
      </c>
      <c r="D5" s="103">
        <v>550875370.76022339</v>
      </c>
      <c r="E5" s="103">
        <v>147428264.02667618</v>
      </c>
      <c r="F5" s="103">
        <v>0</v>
      </c>
      <c r="G5" s="103">
        <v>0</v>
      </c>
      <c r="H5" s="103">
        <v>0</v>
      </c>
      <c r="I5" s="103">
        <v>0</v>
      </c>
      <c r="J5" s="103">
        <v>0</v>
      </c>
      <c r="K5" s="103">
        <v>0</v>
      </c>
      <c r="L5" s="103">
        <v>0.13923812416091874</v>
      </c>
      <c r="M5" s="103">
        <v>1.6127924026116007E-2</v>
      </c>
      <c r="N5" s="103">
        <v>6.9158287881750435E-2</v>
      </c>
      <c r="O5" s="103">
        <v>0</v>
      </c>
      <c r="P5" s="103">
        <v>0.10173011563542507</v>
      </c>
      <c r="Q5" s="103">
        <v>5.0395757629952392E-3</v>
      </c>
      <c r="R5" s="103">
        <v>5.2674462927243225E-2</v>
      </c>
      <c r="S5" s="103">
        <v>0</v>
      </c>
      <c r="T5" s="103">
        <v>6.131481992029876E-2</v>
      </c>
      <c r="U5" s="103">
        <v>5.8938421867999954E-2</v>
      </c>
      <c r="V5" s="103">
        <v>2.0842347499179795E-2</v>
      </c>
      <c r="W5" s="103">
        <v>0</v>
      </c>
      <c r="X5" s="103">
        <v>7.9972399302982194E-2</v>
      </c>
      <c r="Y5" s="103">
        <v>5.3321450468030274E-2</v>
      </c>
      <c r="Z5" s="103">
        <v>2.0180505892127189E-3</v>
      </c>
      <c r="AA5" s="103">
        <v>2.184269522950122E-3</v>
      </c>
      <c r="AB5" s="103">
        <v>2.0241377064489649E-3</v>
      </c>
      <c r="AC5" s="103">
        <v>2.0878728936874194E-3</v>
      </c>
      <c r="AD5" s="103">
        <v>2.6160600947481225E-3</v>
      </c>
      <c r="AE5" s="103">
        <v>2.5723563643179079E-3</v>
      </c>
      <c r="AF5" s="103">
        <v>1.4473110256721568E-2</v>
      </c>
      <c r="AG5" s="103">
        <v>4.292358757423731E-3</v>
      </c>
      <c r="AH5" s="103">
        <v>5.5353590287268162E-3</v>
      </c>
      <c r="AI5" s="103">
        <v>4.4425972737371922E-3</v>
      </c>
    </row>
    <row r="6" spans="1:35" x14ac:dyDescent="0.3">
      <c r="A6" s="103">
        <v>4</v>
      </c>
      <c r="B6" s="103">
        <v>0</v>
      </c>
      <c r="C6" s="103">
        <v>2.9106223969398385E-3</v>
      </c>
      <c r="D6" s="103">
        <v>536891670.7701416</v>
      </c>
      <c r="E6" s="103">
        <v>140879476.28705597</v>
      </c>
      <c r="F6" s="103">
        <v>0</v>
      </c>
      <c r="G6" s="103">
        <v>0</v>
      </c>
      <c r="H6" s="103">
        <v>0</v>
      </c>
      <c r="I6" s="103">
        <v>0</v>
      </c>
      <c r="J6" s="103">
        <v>0</v>
      </c>
      <c r="K6" s="103">
        <v>0</v>
      </c>
      <c r="L6" s="103">
        <v>0.17429429139090297</v>
      </c>
      <c r="M6" s="103">
        <v>1.8599731965342745E-2</v>
      </c>
      <c r="N6" s="103">
        <v>8.8223689532875238E-2</v>
      </c>
      <c r="O6" s="103">
        <v>6.9148104279085798E-2</v>
      </c>
      <c r="P6" s="103">
        <v>0.1324522743912688</v>
      </c>
      <c r="Q6" s="103">
        <v>5.0395757629952392E-3</v>
      </c>
      <c r="R6" s="103">
        <v>8.8367575624902786E-2</v>
      </c>
      <c r="S6" s="103">
        <v>0</v>
      </c>
      <c r="T6" s="103">
        <v>9.7839544850748139E-2</v>
      </c>
      <c r="U6" s="103">
        <v>8.1379734093911832E-2</v>
      </c>
      <c r="V6" s="103">
        <v>3.3971491760559393E-2</v>
      </c>
      <c r="W6" s="103">
        <v>0</v>
      </c>
      <c r="X6" s="103">
        <v>0.1058709718810783</v>
      </c>
      <c r="Y6" s="103">
        <v>7.5199913567654791E-2</v>
      </c>
      <c r="Z6" s="103">
        <v>3.0501290528664386E-3</v>
      </c>
      <c r="AA6" s="103">
        <v>3.3013562528380318E-3</v>
      </c>
      <c r="AB6" s="103">
        <v>3.0593292648084598E-3</v>
      </c>
      <c r="AC6" s="103">
        <v>3.1556601235713873E-3</v>
      </c>
      <c r="AD6" s="103">
        <v>3.8901545206354378E-3</v>
      </c>
      <c r="AE6" s="103">
        <v>3.8496510753589881E-3</v>
      </c>
      <c r="AF6" s="103">
        <v>2.0589330133985152E-2</v>
      </c>
      <c r="AG6" s="103">
        <v>5.6204412258334729E-3</v>
      </c>
      <c r="AH6" s="103">
        <v>7.2800801135599613E-3</v>
      </c>
      <c r="AI6" s="103">
        <v>5.9710079804062843E-3</v>
      </c>
    </row>
    <row r="7" spans="1:35" x14ac:dyDescent="0.3">
      <c r="A7" s="103">
        <v>5</v>
      </c>
      <c r="B7" s="103">
        <v>3.1637637687627223E-3</v>
      </c>
      <c r="C7" s="103">
        <v>5.5595056008791253E-3</v>
      </c>
      <c r="D7" s="103">
        <v>724689126.30303955</v>
      </c>
      <c r="E7" s="103">
        <v>130605467.3976593</v>
      </c>
      <c r="F7" s="103">
        <v>0</v>
      </c>
      <c r="G7" s="103">
        <v>1.3314347497903043E-3</v>
      </c>
      <c r="H7" s="103">
        <v>0</v>
      </c>
      <c r="I7" s="103">
        <v>0</v>
      </c>
      <c r="J7" s="103">
        <v>0</v>
      </c>
      <c r="K7" s="103">
        <v>0</v>
      </c>
      <c r="L7" s="103">
        <v>0.2021551169252753</v>
      </c>
      <c r="M7" s="103">
        <v>2.3097988410876215E-2</v>
      </c>
      <c r="N7" s="103">
        <v>0.10235203608577147</v>
      </c>
      <c r="O7" s="103">
        <v>6.9148104279085798E-2</v>
      </c>
      <c r="P7" s="103">
        <v>0.15894956654521006</v>
      </c>
      <c r="Q7" s="103">
        <v>7.9001462419026648E-3</v>
      </c>
      <c r="R7" s="103">
        <v>0.13728143647940697</v>
      </c>
      <c r="S7" s="103">
        <v>0</v>
      </c>
      <c r="T7" s="103">
        <v>0.11841775483094814</v>
      </c>
      <c r="U7" s="103">
        <v>0.10208731605388342</v>
      </c>
      <c r="V7" s="103">
        <v>4.3387021736266587E-2</v>
      </c>
      <c r="W7" s="103">
        <v>0</v>
      </c>
      <c r="X7" s="103">
        <v>0.13163263371714234</v>
      </c>
      <c r="Y7" s="103">
        <v>9.4175651283735784E-2</v>
      </c>
      <c r="Z7" s="103">
        <v>4.1859938900861409E-3</v>
      </c>
      <c r="AA7" s="103">
        <v>4.5204799062871252E-3</v>
      </c>
      <c r="AB7" s="103">
        <v>4.1890772788892661E-3</v>
      </c>
      <c r="AC7" s="103">
        <v>4.3209811626397244E-3</v>
      </c>
      <c r="AD7" s="103">
        <v>5.2524489095817292E-3</v>
      </c>
      <c r="AE7" s="103">
        <v>5.2043148308025091E-3</v>
      </c>
      <c r="AF7" s="103">
        <v>2.5810952150135871E-2</v>
      </c>
      <c r="AG7" s="103">
        <v>7.3527717317610659E-3</v>
      </c>
      <c r="AH7" s="103">
        <v>9.6350815147161484E-3</v>
      </c>
      <c r="AI7" s="103">
        <v>7.3879552073776722E-3</v>
      </c>
    </row>
    <row r="8" spans="1:35" x14ac:dyDescent="0.3">
      <c r="A8" s="103">
        <v>6</v>
      </c>
      <c r="B8" s="103">
        <v>3.1637637687627223E-3</v>
      </c>
      <c r="C8" s="103">
        <v>5.5595056008791253E-3</v>
      </c>
      <c r="D8" s="103">
        <v>650443763.28704834</v>
      </c>
      <c r="E8" s="103">
        <v>144181495.03877258</v>
      </c>
      <c r="F8" s="103">
        <v>0</v>
      </c>
      <c r="G8" s="103">
        <v>1.3327514662745512E-3</v>
      </c>
      <c r="H8" s="103">
        <v>0</v>
      </c>
      <c r="I8" s="103">
        <v>5.7995600596976184E-6</v>
      </c>
      <c r="J8" s="103">
        <v>0</v>
      </c>
      <c r="K8" s="103">
        <v>2.2734890205083772E-6</v>
      </c>
      <c r="L8" s="103">
        <v>0.23384536693961189</v>
      </c>
      <c r="M8" s="103">
        <v>2.9085329716747599E-2</v>
      </c>
      <c r="N8" s="103">
        <v>0.1364814196860997</v>
      </c>
      <c r="O8" s="103">
        <v>7.9177320146274807E-2</v>
      </c>
      <c r="P8" s="103">
        <v>0.18929567513824117</v>
      </c>
      <c r="Q8" s="103">
        <v>9.9913746150182611E-3</v>
      </c>
      <c r="R8" s="103">
        <v>0.13728143647940697</v>
      </c>
      <c r="S8" s="103">
        <v>0</v>
      </c>
      <c r="T8" s="103">
        <v>0.13373518133286549</v>
      </c>
      <c r="U8" s="103">
        <v>0.11598551458174451</v>
      </c>
      <c r="V8" s="103">
        <v>5.2133249301120746E-2</v>
      </c>
      <c r="W8" s="103">
        <v>0</v>
      </c>
      <c r="X8" s="103">
        <v>0.14770869601731218</v>
      </c>
      <c r="Y8" s="103">
        <v>0.10805262620878572</v>
      </c>
      <c r="Z8" s="103">
        <v>5.4649675304259881E-3</v>
      </c>
      <c r="AA8" s="103">
        <v>5.9047874187822709E-3</v>
      </c>
      <c r="AB8" s="103">
        <v>5.4719087325725601E-3</v>
      </c>
      <c r="AC8" s="103">
        <v>5.6442058675506349E-3</v>
      </c>
      <c r="AD8" s="103">
        <v>6.7304144880168315E-3</v>
      </c>
      <c r="AE8" s="103">
        <v>6.6794992880494525E-3</v>
      </c>
      <c r="AF8" s="103">
        <v>3.0217934993620063E-2</v>
      </c>
      <c r="AG8" s="103">
        <v>9.077119860375106E-3</v>
      </c>
      <c r="AH8" s="103">
        <v>1.1748809367418289E-2</v>
      </c>
      <c r="AI8" s="103">
        <v>8.9521901682019234E-3</v>
      </c>
    </row>
    <row r="9" spans="1:35" x14ac:dyDescent="0.3">
      <c r="A9" s="103">
        <v>7</v>
      </c>
      <c r="B9" s="103">
        <v>3.1637637687627223E-3</v>
      </c>
      <c r="C9" s="103">
        <v>5.5595056008791253E-3</v>
      </c>
      <c r="D9" s="103">
        <v>832545358.9609375</v>
      </c>
      <c r="E9" s="103">
        <v>225822499.48406982</v>
      </c>
      <c r="F9" s="103">
        <v>0</v>
      </c>
      <c r="G9" s="103">
        <v>1.3928846016382078E-3</v>
      </c>
      <c r="H9" s="103">
        <v>0</v>
      </c>
      <c r="I9" s="103">
        <v>2.7065971354896235E-4</v>
      </c>
      <c r="J9" s="103">
        <v>0</v>
      </c>
      <c r="K9" s="103">
        <v>1.0610147678677398E-4</v>
      </c>
      <c r="L9" s="103">
        <v>0.26772525409479203</v>
      </c>
      <c r="M9" s="103">
        <v>3.3144188892104645E-2</v>
      </c>
      <c r="N9" s="103">
        <v>0.16000312425331187</v>
      </c>
      <c r="O9" s="103">
        <v>7.9177320146274807E-2</v>
      </c>
      <c r="P9" s="103">
        <v>0.21634849594179201</v>
      </c>
      <c r="Q9" s="103">
        <v>1.1074654197374335E-2</v>
      </c>
      <c r="R9" s="103">
        <v>0.14513996766789641</v>
      </c>
      <c r="S9" s="103">
        <v>0</v>
      </c>
      <c r="T9" s="103">
        <v>0.15262287275370309</v>
      </c>
      <c r="U9" s="103">
        <v>0.13321523391322884</v>
      </c>
      <c r="V9" s="103">
        <v>6.294552552008284E-2</v>
      </c>
      <c r="W9" s="103">
        <v>0</v>
      </c>
      <c r="X9" s="103">
        <v>0.17379970295971406</v>
      </c>
      <c r="Y9" s="103">
        <v>0.124805747329855</v>
      </c>
      <c r="Z9" s="103">
        <v>6.8760122410593417E-3</v>
      </c>
      <c r="AA9" s="103">
        <v>7.4315892658674701E-3</v>
      </c>
      <c r="AB9" s="103">
        <v>6.8872096271812427E-3</v>
      </c>
      <c r="AC9" s="103">
        <v>7.1040711548037714E-3</v>
      </c>
      <c r="AD9" s="103">
        <v>8.3892612442780772E-3</v>
      </c>
      <c r="AE9" s="103">
        <v>8.3081898062851659E-3</v>
      </c>
      <c r="AF9" s="103">
        <v>3.5298637757874216E-2</v>
      </c>
      <c r="AG9" s="103">
        <v>1.0833435828089474E-2</v>
      </c>
      <c r="AH9" s="103">
        <v>1.4454307965934277E-2</v>
      </c>
      <c r="AI9" s="103">
        <v>1.140215341001749E-2</v>
      </c>
    </row>
    <row r="10" spans="1:35" x14ac:dyDescent="0.3">
      <c r="A10" s="103">
        <v>8</v>
      </c>
      <c r="B10" s="103">
        <v>3.1637637687627223E-3</v>
      </c>
      <c r="C10" s="103">
        <v>5.5595056008791253E-3</v>
      </c>
      <c r="D10" s="103">
        <v>869992047.23120117</v>
      </c>
      <c r="E10" s="103">
        <v>222435013.89481354</v>
      </c>
      <c r="F10" s="103">
        <v>0</v>
      </c>
      <c r="G10" s="103">
        <v>1.3928846016382078E-3</v>
      </c>
      <c r="H10" s="103">
        <v>0</v>
      </c>
      <c r="I10" s="103">
        <v>2.7065971354896235E-4</v>
      </c>
      <c r="J10" s="103">
        <v>0</v>
      </c>
      <c r="K10" s="103">
        <v>1.0610147678677398E-4</v>
      </c>
      <c r="L10" s="103">
        <v>0.299393019938752</v>
      </c>
      <c r="M10" s="103">
        <v>3.7561398685100209E-2</v>
      </c>
      <c r="N10" s="103">
        <v>0.18740748710150795</v>
      </c>
      <c r="O10" s="103">
        <v>7.9177320146274807E-2</v>
      </c>
      <c r="P10" s="103">
        <v>0.24628436799357295</v>
      </c>
      <c r="Q10" s="103">
        <v>1.4666985481676499E-2</v>
      </c>
      <c r="R10" s="103">
        <v>0.14906923326214111</v>
      </c>
      <c r="S10" s="103">
        <v>0</v>
      </c>
      <c r="T10" s="103">
        <v>0.17021103285796638</v>
      </c>
      <c r="U10" s="103">
        <v>0.15106352175662627</v>
      </c>
      <c r="V10" s="103">
        <v>7.6217995248679893E-2</v>
      </c>
      <c r="W10" s="103">
        <v>0</v>
      </c>
      <c r="X10" s="103">
        <v>0.19911782891337776</v>
      </c>
      <c r="Y10" s="103">
        <v>0.14274817157062791</v>
      </c>
      <c r="Z10" s="103">
        <v>8.4062109576461073E-3</v>
      </c>
      <c r="AA10" s="103">
        <v>9.0878244656013817E-3</v>
      </c>
      <c r="AB10" s="103">
        <v>8.4220239361780334E-3</v>
      </c>
      <c r="AC10" s="103">
        <v>8.6872130440084246E-3</v>
      </c>
      <c r="AD10" s="103">
        <v>1.0179725138479971E-2</v>
      </c>
      <c r="AE10" s="103">
        <v>1.0078154428784623E-2</v>
      </c>
      <c r="AF10" s="103">
        <v>4.0697259789923008E-2</v>
      </c>
      <c r="AG10" s="103">
        <v>1.2681102884458412E-2</v>
      </c>
      <c r="AH10" s="103">
        <v>1.7281495034694672E-2</v>
      </c>
      <c r="AI10" s="103">
        <v>1.3815365731716156E-2</v>
      </c>
    </row>
    <row r="11" spans="1:35" x14ac:dyDescent="0.3">
      <c r="A11" s="103">
        <v>9</v>
      </c>
      <c r="B11" s="103">
        <v>3.1637637687627223E-3</v>
      </c>
      <c r="C11" s="103">
        <v>5.5595056008791253E-3</v>
      </c>
      <c r="D11" s="103">
        <v>928657161.33117676</v>
      </c>
      <c r="E11" s="103">
        <v>169693918.09590149</v>
      </c>
      <c r="F11" s="103">
        <v>0</v>
      </c>
      <c r="G11" s="103">
        <v>1.3928846016382078E-3</v>
      </c>
      <c r="H11" s="103">
        <v>0</v>
      </c>
      <c r="I11" s="103">
        <v>2.7065971354896235E-4</v>
      </c>
      <c r="J11" s="103">
        <v>0</v>
      </c>
      <c r="K11" s="103">
        <v>1.0610147678677398E-4</v>
      </c>
      <c r="L11" s="103">
        <v>0.33185207188815558</v>
      </c>
      <c r="M11" s="103">
        <v>4.3691244516932445E-2</v>
      </c>
      <c r="N11" s="103">
        <v>0.22178844418386903</v>
      </c>
      <c r="O11" s="103">
        <v>7.9177320146274807E-2</v>
      </c>
      <c r="P11" s="103">
        <v>0.27945085280769877</v>
      </c>
      <c r="Q11" s="103">
        <v>1.5707806230366644E-2</v>
      </c>
      <c r="R11" s="103">
        <v>0.16955762672448277</v>
      </c>
      <c r="S11" s="103">
        <v>2.1667820277468476E-2</v>
      </c>
      <c r="T11" s="103">
        <v>0.18428532043409609</v>
      </c>
      <c r="U11" s="103">
        <v>0.16825718998617234</v>
      </c>
      <c r="V11" s="103">
        <v>8.5541580650774954E-2</v>
      </c>
      <c r="W11" s="103">
        <v>1.7495302805728967E-3</v>
      </c>
      <c r="X11" s="103">
        <v>0.22399724510169122</v>
      </c>
      <c r="Y11" s="103">
        <v>0.1591197240674383</v>
      </c>
      <c r="Z11" s="103">
        <v>1.0051361642796106E-2</v>
      </c>
      <c r="AA11" s="103">
        <v>1.0868479777932046E-2</v>
      </c>
      <c r="AB11" s="103">
        <v>1.0072136947419028E-2</v>
      </c>
      <c r="AC11" s="103">
        <v>1.0389284111957209E-2</v>
      </c>
      <c r="AD11" s="103">
        <v>1.2092578398748659E-2</v>
      </c>
      <c r="AE11" s="103">
        <v>1.1973828582962613E-2</v>
      </c>
      <c r="AF11" s="103">
        <v>4.5847467897958377E-2</v>
      </c>
      <c r="AG11" s="103">
        <v>1.4700831624838326E-2</v>
      </c>
      <c r="AH11" s="103">
        <v>2.0299326628446579E-2</v>
      </c>
      <c r="AI11" s="103">
        <v>1.5656387433409691E-2</v>
      </c>
    </row>
    <row r="12" spans="1:35" x14ac:dyDescent="0.3">
      <c r="A12" s="103">
        <v>10</v>
      </c>
      <c r="B12" s="103">
        <v>3.1637637687627223E-3</v>
      </c>
      <c r="C12" s="103">
        <v>5.5595056008791253E-3</v>
      </c>
      <c r="D12" s="103">
        <v>796570478.87939453</v>
      </c>
      <c r="E12" s="103">
        <v>180583703.25489616</v>
      </c>
      <c r="F12" s="103">
        <v>1.3533192042561231E-5</v>
      </c>
      <c r="G12" s="103">
        <v>1.3928846016382078E-3</v>
      </c>
      <c r="H12" s="103">
        <v>0</v>
      </c>
      <c r="I12" s="103">
        <v>2.7065971354896235E-4</v>
      </c>
      <c r="J12" s="103">
        <v>0</v>
      </c>
      <c r="K12" s="103">
        <v>1.0610147678677398E-4</v>
      </c>
      <c r="L12" s="103">
        <v>0.36843055493792942</v>
      </c>
      <c r="M12" s="103">
        <v>5.2236830528280341E-2</v>
      </c>
      <c r="N12" s="103">
        <v>0.24188564086226333</v>
      </c>
      <c r="O12" s="103">
        <v>7.9177320146274807E-2</v>
      </c>
      <c r="P12" s="103">
        <v>0.30330724722734226</v>
      </c>
      <c r="Q12" s="103">
        <v>2.0160816570083097E-2</v>
      </c>
      <c r="R12" s="103">
        <v>0.1869417118055218</v>
      </c>
      <c r="S12" s="103">
        <v>2.1667820277468476E-2</v>
      </c>
      <c r="T12" s="103">
        <v>0.20322689791724102</v>
      </c>
      <c r="U12" s="103">
        <v>0.18577489064974059</v>
      </c>
      <c r="V12" s="103">
        <v>9.5981346133999654E-2</v>
      </c>
      <c r="W12" s="103">
        <v>1.7495302805728967E-3</v>
      </c>
      <c r="X12" s="103">
        <v>0.24779363890789108</v>
      </c>
      <c r="Y12" s="103">
        <v>0.17611681408169763</v>
      </c>
      <c r="Z12" s="103">
        <v>1.1801017205654744E-2</v>
      </c>
      <c r="AA12" s="103">
        <v>1.2761801824390474E-2</v>
      </c>
      <c r="AB12" s="103">
        <v>1.1827070058120667E-2</v>
      </c>
      <c r="AC12" s="103">
        <v>1.2199049682683261E-2</v>
      </c>
      <c r="AD12" s="103">
        <v>1.4110159627147912E-2</v>
      </c>
      <c r="AE12" s="103">
        <v>1.3995276130524675E-2</v>
      </c>
      <c r="AF12" s="103">
        <v>5.1101195379563924E-2</v>
      </c>
      <c r="AG12" s="103">
        <v>1.6803138285481974E-2</v>
      </c>
      <c r="AH12" s="103">
        <v>2.288791723549366E-2</v>
      </c>
      <c r="AI12" s="103">
        <v>1.7615551128983498E-2</v>
      </c>
    </row>
    <row r="13" spans="1:35" x14ac:dyDescent="0.3">
      <c r="A13" s="103">
        <v>11</v>
      </c>
      <c r="B13" s="103">
        <v>3.1637637687627223E-3</v>
      </c>
      <c r="C13" s="103">
        <v>5.5595056008791253E-3</v>
      </c>
      <c r="D13" s="103">
        <v>978480675.45983887</v>
      </c>
      <c r="E13" s="103">
        <v>196194575.96459198</v>
      </c>
      <c r="F13" s="103">
        <v>1.3533192042561231E-5</v>
      </c>
      <c r="G13" s="103">
        <v>1.3928846016382078E-3</v>
      </c>
      <c r="H13" s="103">
        <v>0</v>
      </c>
      <c r="I13" s="103">
        <v>2.7065971354896235E-4</v>
      </c>
      <c r="J13" s="103">
        <v>0</v>
      </c>
      <c r="K13" s="103">
        <v>1.0610147678677398E-4</v>
      </c>
      <c r="L13" s="103">
        <v>0.40584277053054002</v>
      </c>
      <c r="M13" s="103">
        <v>5.7397937574269177E-2</v>
      </c>
      <c r="N13" s="103">
        <v>0.27197499796664143</v>
      </c>
      <c r="O13" s="103">
        <v>7.9177320146274807E-2</v>
      </c>
      <c r="P13" s="103">
        <v>0.3303657657606327</v>
      </c>
      <c r="Q13" s="103">
        <v>2.0160816570083097E-2</v>
      </c>
      <c r="R13" s="103">
        <v>0.19720574611965191</v>
      </c>
      <c r="S13" s="103">
        <v>2.1667820277468476E-2</v>
      </c>
      <c r="T13" s="103">
        <v>0.2196909696984887</v>
      </c>
      <c r="U13" s="103">
        <v>0.20085422587312063</v>
      </c>
      <c r="V13" s="103">
        <v>0.10434154170229111</v>
      </c>
      <c r="W13" s="103">
        <v>1.7495302805728967E-3</v>
      </c>
      <c r="X13" s="103">
        <v>0.26814873305870235</v>
      </c>
      <c r="Y13" s="103">
        <v>0.19034687646068263</v>
      </c>
      <c r="Z13" s="103">
        <v>1.3652263216142272E-2</v>
      </c>
      <c r="AA13" s="103">
        <v>1.4765527727896395E-2</v>
      </c>
      <c r="AB13" s="103">
        <v>1.3683900047304867E-2</v>
      </c>
      <c r="AC13" s="103">
        <v>1.4114346744860361E-2</v>
      </c>
      <c r="AD13" s="103">
        <v>1.6215985336409951E-2</v>
      </c>
      <c r="AE13" s="103">
        <v>1.607455978153375E-2</v>
      </c>
      <c r="AF13" s="103">
        <v>5.5921542942798455E-2</v>
      </c>
      <c r="AG13" s="103">
        <v>1.9014821352204996E-2</v>
      </c>
      <c r="AH13" s="103">
        <v>2.6067657396197319E-2</v>
      </c>
      <c r="AI13" s="103">
        <v>1.9744079560041428E-2</v>
      </c>
    </row>
    <row r="14" spans="1:35" x14ac:dyDescent="0.3">
      <c r="A14" s="103">
        <v>12</v>
      </c>
      <c r="B14" s="103">
        <v>3.1637637687627223E-3</v>
      </c>
      <c r="C14" s="103">
        <v>5.5595056008791253E-3</v>
      </c>
      <c r="D14" s="103">
        <v>922822570.34579468</v>
      </c>
      <c r="E14" s="103">
        <v>175474085.49062937</v>
      </c>
      <c r="F14" s="103">
        <v>1.303763409404255E-4</v>
      </c>
      <c r="G14" s="103">
        <v>1.3931758110342369E-3</v>
      </c>
      <c r="H14" s="103">
        <v>0</v>
      </c>
      <c r="I14" s="103">
        <v>2.7065971354896235E-4</v>
      </c>
      <c r="J14" s="103">
        <v>4.7117786423246336E-6</v>
      </c>
      <c r="K14" s="103">
        <v>1.0660428917840248E-4</v>
      </c>
      <c r="L14" s="103">
        <v>0.43762090940184456</v>
      </c>
      <c r="M14" s="103">
        <v>6.3782581741473304E-2</v>
      </c>
      <c r="N14" s="103">
        <v>0.29481194365325841</v>
      </c>
      <c r="O14" s="103">
        <v>7.9177320146274807E-2</v>
      </c>
      <c r="P14" s="103">
        <v>0.35496571391129206</v>
      </c>
      <c r="Q14" s="103">
        <v>2.0160816570083097E-2</v>
      </c>
      <c r="R14" s="103">
        <v>0.19720574611965191</v>
      </c>
      <c r="S14" s="103">
        <v>0.10322308826627344</v>
      </c>
      <c r="T14" s="103">
        <v>0.23412491541141384</v>
      </c>
      <c r="U14" s="103">
        <v>0.21571027225564193</v>
      </c>
      <c r="V14" s="103">
        <v>0.11243672055840642</v>
      </c>
      <c r="W14" s="103">
        <v>3.946433439745798E-3</v>
      </c>
      <c r="X14" s="103">
        <v>0.28850214760990572</v>
      </c>
      <c r="Y14" s="103">
        <v>0.20467619501685277</v>
      </c>
      <c r="Z14" s="103">
        <v>1.5618748440737514E-2</v>
      </c>
      <c r="AA14" s="103">
        <v>1.6890133425535872E-2</v>
      </c>
      <c r="AB14" s="103">
        <v>1.5656316850706627E-2</v>
      </c>
      <c r="AC14" s="103">
        <v>1.6145191062322924E-2</v>
      </c>
      <c r="AD14" s="103">
        <v>1.8468370347534895E-2</v>
      </c>
      <c r="AE14" s="103">
        <v>1.8312706356269002E-2</v>
      </c>
      <c r="AF14" s="103">
        <v>6.1069444539708521E-2</v>
      </c>
      <c r="AG14" s="103">
        <v>2.1281040499746367E-2</v>
      </c>
      <c r="AH14" s="103">
        <v>2.9066527262330055E-2</v>
      </c>
      <c r="AI14" s="103">
        <v>2.1647809073328972E-2</v>
      </c>
    </row>
    <row r="15" spans="1:35" x14ac:dyDescent="0.3">
      <c r="A15" s="103">
        <v>13</v>
      </c>
      <c r="B15" s="103">
        <v>3.1637637687627223E-3</v>
      </c>
      <c r="C15" s="103">
        <v>5.5595056008791253E-3</v>
      </c>
      <c r="D15" s="103">
        <v>1049069407.4133301</v>
      </c>
      <c r="E15" s="103">
        <v>209441626.53649902</v>
      </c>
      <c r="F15" s="103">
        <v>4.4124074728455604E-4</v>
      </c>
      <c r="G15" s="103">
        <v>1.3931758110342369E-3</v>
      </c>
      <c r="H15" s="103">
        <v>0</v>
      </c>
      <c r="I15" s="103">
        <v>2.7065971354896235E-4</v>
      </c>
      <c r="J15" s="103">
        <v>4.7117786423246336E-6</v>
      </c>
      <c r="K15" s="103">
        <v>1.0660428917840248E-4</v>
      </c>
      <c r="L15" s="103">
        <v>0.46464987820066644</v>
      </c>
      <c r="M15" s="103">
        <v>6.864850737653122E-2</v>
      </c>
      <c r="N15" s="103">
        <v>0.31830571089686682</v>
      </c>
      <c r="O15" s="103">
        <v>7.9177320146274807E-2</v>
      </c>
      <c r="P15" s="103">
        <v>0.37362008107869421</v>
      </c>
      <c r="Q15" s="103">
        <v>2.9252202201598916E-2</v>
      </c>
      <c r="R15" s="103">
        <v>0.23605201237916301</v>
      </c>
      <c r="S15" s="103">
        <v>0.17418519967498269</v>
      </c>
      <c r="T15" s="103">
        <v>0.25343492318103211</v>
      </c>
      <c r="U15" s="103">
        <v>0.23242145419600627</v>
      </c>
      <c r="V15" s="103">
        <v>0.1218623914797326</v>
      </c>
      <c r="W15" s="103">
        <v>6.2001982415624494E-3</v>
      </c>
      <c r="X15" s="103">
        <v>0.30650532334718644</v>
      </c>
      <c r="Y15" s="103">
        <v>0.22078760774558057</v>
      </c>
      <c r="Z15" s="103">
        <v>1.7702325870038182E-2</v>
      </c>
      <c r="AA15" s="103">
        <v>1.9135086685175738E-2</v>
      </c>
      <c r="AB15" s="103">
        <v>1.7746179048164619E-2</v>
      </c>
      <c r="AC15" s="103">
        <v>1.8291069585622873E-2</v>
      </c>
      <c r="AD15" s="103">
        <v>2.0838328281736068E-2</v>
      </c>
      <c r="AE15" s="103">
        <v>2.0680329265436097E-2</v>
      </c>
      <c r="AF15" s="103">
        <v>6.6957244968093008E-2</v>
      </c>
      <c r="AG15" s="103">
        <v>2.362384195742576E-2</v>
      </c>
      <c r="AH15" s="103">
        <v>3.2475657761096954E-2</v>
      </c>
      <c r="AI15" s="103">
        <v>2.3920055478811264E-2</v>
      </c>
    </row>
    <row r="16" spans="1:35" x14ac:dyDescent="0.3">
      <c r="A16" s="103">
        <v>14</v>
      </c>
      <c r="B16" s="103">
        <v>3.1637637687627223E-3</v>
      </c>
      <c r="C16" s="103">
        <v>5.5595056008791253E-3</v>
      </c>
      <c r="D16" s="103">
        <v>1063917722.5258789</v>
      </c>
      <c r="E16" s="103">
        <v>243479997.56112671</v>
      </c>
      <c r="F16" s="103">
        <v>5.0994613200338332E-4</v>
      </c>
      <c r="G16" s="103">
        <v>1.4120911482940052E-3</v>
      </c>
      <c r="H16" s="103">
        <v>0</v>
      </c>
      <c r="I16" s="103">
        <v>2.7065971354896235E-4</v>
      </c>
      <c r="J16" s="103">
        <v>3.1076262496895611E-4</v>
      </c>
      <c r="K16" s="103">
        <v>1.3926417617290255E-4</v>
      </c>
      <c r="L16" s="103">
        <v>0.49341788885988414</v>
      </c>
      <c r="M16" s="103">
        <v>7.541712370423663E-2</v>
      </c>
      <c r="N16" s="103">
        <v>0.34144193816367918</v>
      </c>
      <c r="O16" s="103">
        <v>7.9177320146274807E-2</v>
      </c>
      <c r="P16" s="103">
        <v>0.39737961409276473</v>
      </c>
      <c r="Q16" s="103">
        <v>3.108034278406796E-2</v>
      </c>
      <c r="R16" s="103">
        <v>0.30613444961685954</v>
      </c>
      <c r="S16" s="103">
        <v>0.17418519967498269</v>
      </c>
      <c r="T16" s="103">
        <v>0.26073084538459612</v>
      </c>
      <c r="U16" s="103">
        <v>0.24639773969565459</v>
      </c>
      <c r="V16" s="103">
        <v>0.12976354024300465</v>
      </c>
      <c r="W16" s="103">
        <v>6.2001982415624494E-3</v>
      </c>
      <c r="X16" s="103">
        <v>0.32272790648584032</v>
      </c>
      <c r="Y16" s="103">
        <v>0.23415453323903077</v>
      </c>
      <c r="Z16" s="103">
        <v>1.9918978294416446E-2</v>
      </c>
      <c r="AA16" s="103">
        <v>2.1531906551690464E-2</v>
      </c>
      <c r="AB16" s="103">
        <v>1.996951763950585E-2</v>
      </c>
      <c r="AC16" s="103">
        <v>2.0582252351012516E-2</v>
      </c>
      <c r="AD16" s="103">
        <v>2.3319490599334483E-2</v>
      </c>
      <c r="AE16" s="103">
        <v>2.3148439667444277E-2</v>
      </c>
      <c r="AF16" s="103">
        <v>7.1982938992525308E-2</v>
      </c>
      <c r="AG16" s="103">
        <v>2.6137686622826527E-2</v>
      </c>
      <c r="AH16" s="103">
        <v>3.5933040082454681E-2</v>
      </c>
      <c r="AI16" s="103">
        <v>2.6561586186289787E-2</v>
      </c>
    </row>
    <row r="17" spans="1:35" x14ac:dyDescent="0.3">
      <c r="A17" s="103">
        <v>15</v>
      </c>
      <c r="B17" s="103">
        <v>3.1637637687627223E-3</v>
      </c>
      <c r="C17" s="103">
        <v>5.5595056008791253E-3</v>
      </c>
      <c r="D17" s="103">
        <v>1221558845.7585754</v>
      </c>
      <c r="E17" s="103">
        <v>223084795.92062378</v>
      </c>
      <c r="F17" s="103">
        <v>5.0994613200338332E-4</v>
      </c>
      <c r="G17" s="103">
        <v>1.4120911482940052E-3</v>
      </c>
      <c r="H17" s="103">
        <v>0</v>
      </c>
      <c r="I17" s="103">
        <v>2.7065971354896235E-4</v>
      </c>
      <c r="J17" s="103">
        <v>3.1076262496895611E-4</v>
      </c>
      <c r="K17" s="103">
        <v>1.3926417617290255E-4</v>
      </c>
      <c r="L17" s="103">
        <v>0.52037584900392297</v>
      </c>
      <c r="M17" s="103">
        <v>8.2609570601004115E-2</v>
      </c>
      <c r="N17" s="103">
        <v>0.35643309206560148</v>
      </c>
      <c r="O17" s="103">
        <v>8.1949512932677784E-2</v>
      </c>
      <c r="P17" s="103">
        <v>0.41735585455975066</v>
      </c>
      <c r="Q17" s="103">
        <v>3.6994828413145012E-2</v>
      </c>
      <c r="R17" s="103">
        <v>0.33082211637639869</v>
      </c>
      <c r="S17" s="103">
        <v>0.29067982786120555</v>
      </c>
      <c r="T17" s="103">
        <v>0.27526504423669768</v>
      </c>
      <c r="U17" s="103">
        <v>0.26219795446332589</v>
      </c>
      <c r="V17" s="103">
        <v>0.14473563235487452</v>
      </c>
      <c r="W17" s="103">
        <v>6.2001982415624494E-3</v>
      </c>
      <c r="X17" s="103">
        <v>0.34065543733993436</v>
      </c>
      <c r="Y17" s="103">
        <v>0.2498180297250488</v>
      </c>
      <c r="Z17" s="103">
        <v>2.2242280200337819E-2</v>
      </c>
      <c r="AA17" s="103">
        <v>2.4046569748362723E-2</v>
      </c>
      <c r="AB17" s="103">
        <v>2.2299827402986465E-2</v>
      </c>
      <c r="AC17" s="103">
        <v>2.2985937917248959E-2</v>
      </c>
      <c r="AD17" s="103">
        <v>2.5969597422943622E-2</v>
      </c>
      <c r="AE17" s="103">
        <v>2.577655200280236E-2</v>
      </c>
      <c r="AF17" s="103">
        <v>7.7704158764461961E-2</v>
      </c>
      <c r="AG17" s="103">
        <v>2.868333527223384E-2</v>
      </c>
      <c r="AH17" s="103">
        <v>3.9902705699205399E-2</v>
      </c>
      <c r="AI17" s="103">
        <v>2.8981847688555717E-2</v>
      </c>
    </row>
    <row r="18" spans="1:35" x14ac:dyDescent="0.3">
      <c r="A18" s="103">
        <v>16</v>
      </c>
      <c r="B18" s="103">
        <v>3.1637637687627223E-3</v>
      </c>
      <c r="C18" s="103">
        <v>5.5595056008791253E-3</v>
      </c>
      <c r="D18" s="103">
        <v>1178552492.453125</v>
      </c>
      <c r="E18" s="103">
        <v>321903948.06106567</v>
      </c>
      <c r="F18" s="103">
        <v>7.8505316513317012E-4</v>
      </c>
      <c r="G18" s="103">
        <v>1.4223462483046007E-3</v>
      </c>
      <c r="H18" s="103">
        <v>0</v>
      </c>
      <c r="I18" s="103">
        <v>2.7065971354896235E-4</v>
      </c>
      <c r="J18" s="103">
        <v>4.7669051693853684E-4</v>
      </c>
      <c r="K18" s="103">
        <v>1.5697099275585201E-4</v>
      </c>
      <c r="L18" s="103">
        <v>0.54539019148944923</v>
      </c>
      <c r="M18" s="103">
        <v>8.8864150308488571E-2</v>
      </c>
      <c r="N18" s="103">
        <v>0.37780810369378276</v>
      </c>
      <c r="O18" s="103">
        <v>8.1949512932677784E-2</v>
      </c>
      <c r="P18" s="103">
        <v>0.43727511772934075</v>
      </c>
      <c r="Q18" s="103">
        <v>3.919549293500519E-2</v>
      </c>
      <c r="R18" s="103">
        <v>0.33082211637639869</v>
      </c>
      <c r="S18" s="103">
        <v>0.35405820217280087</v>
      </c>
      <c r="T18" s="103">
        <v>0.2879834081054663</v>
      </c>
      <c r="U18" s="103">
        <v>0.27565613005527645</v>
      </c>
      <c r="V18" s="103">
        <v>0.15906140819929437</v>
      </c>
      <c r="W18" s="103">
        <v>9.2869145109594937E-3</v>
      </c>
      <c r="X18" s="103">
        <v>0.35751606552820325</v>
      </c>
      <c r="Y18" s="103">
        <v>0.26368247813112361</v>
      </c>
      <c r="Z18" s="103">
        <v>2.4681077151390417E-2</v>
      </c>
      <c r="AA18" s="103">
        <v>2.6677099150834892E-2</v>
      </c>
      <c r="AB18" s="103">
        <v>2.4745980583380293E-2</v>
      </c>
      <c r="AC18" s="103">
        <v>2.5500452075385722E-2</v>
      </c>
      <c r="AD18" s="103">
        <v>2.8706948749397471E-2</v>
      </c>
      <c r="AE18" s="103">
        <v>2.8475167893273232E-2</v>
      </c>
      <c r="AF18" s="103">
        <v>8.3413305744966443E-2</v>
      </c>
      <c r="AG18" s="103">
        <v>3.1425777875432527E-2</v>
      </c>
      <c r="AH18" s="103">
        <v>4.3732613325119019E-2</v>
      </c>
      <c r="AI18" s="103">
        <v>3.2474204897880554E-2</v>
      </c>
    </row>
    <row r="19" spans="1:35" x14ac:dyDescent="0.3">
      <c r="A19" s="103">
        <v>17</v>
      </c>
      <c r="B19" s="103">
        <v>3.1637637687627223E-3</v>
      </c>
      <c r="C19" s="103">
        <v>5.5595056008791253E-3</v>
      </c>
      <c r="D19" s="103">
        <v>1040594100.9590588</v>
      </c>
      <c r="E19" s="103">
        <v>320138131.96125793</v>
      </c>
      <c r="F19" s="103">
        <v>1.4241423801058797E-3</v>
      </c>
      <c r="G19" s="103">
        <v>1.4753358297263791E-3</v>
      </c>
      <c r="H19" s="103">
        <v>0</v>
      </c>
      <c r="I19" s="103">
        <v>4.1041071556258732E-4</v>
      </c>
      <c r="J19" s="103">
        <v>8.2069250179189746E-4</v>
      </c>
      <c r="K19" s="103">
        <v>2.4846466888512155E-4</v>
      </c>
      <c r="L19" s="103">
        <v>0.56773924193136982</v>
      </c>
      <c r="M19" s="103">
        <v>9.5243853233753506E-2</v>
      </c>
      <c r="N19" s="103">
        <v>0.39016816320262565</v>
      </c>
      <c r="O19" s="103">
        <v>8.1949512932677784E-2</v>
      </c>
      <c r="P19" s="103">
        <v>0.4561630918160659</v>
      </c>
      <c r="Q19" s="103">
        <v>5.4620467643313284E-2</v>
      </c>
      <c r="R19" s="103">
        <v>0.33082211637639869</v>
      </c>
      <c r="S19" s="103">
        <v>0.35405820217280087</v>
      </c>
      <c r="T19" s="103">
        <v>0.30530589739091207</v>
      </c>
      <c r="U19" s="103">
        <v>0.29133850189289656</v>
      </c>
      <c r="V19" s="103">
        <v>0.16874668732846657</v>
      </c>
      <c r="W19" s="103">
        <v>1.1297760819752744E-2</v>
      </c>
      <c r="X19" s="103">
        <v>0.37758890327929101</v>
      </c>
      <c r="Y19" s="103">
        <v>0.27866915968069716</v>
      </c>
      <c r="Z19" s="103">
        <v>2.7181279975663584E-2</v>
      </c>
      <c r="AA19" s="103">
        <v>2.9361771595923642E-2</v>
      </c>
      <c r="AB19" s="103">
        <v>2.725372485769792E-2</v>
      </c>
      <c r="AC19" s="103">
        <v>2.8067035765476291E-2</v>
      </c>
      <c r="AD19" s="103">
        <v>3.1491253049752858E-2</v>
      </c>
      <c r="AE19" s="103">
        <v>3.1273248450641861E-2</v>
      </c>
      <c r="AF19" s="103">
        <v>8.9462041708899334E-2</v>
      </c>
      <c r="AG19" s="103">
        <v>3.4139930617482328E-2</v>
      </c>
      <c r="AH19" s="103">
        <v>4.711420089006424E-2</v>
      </c>
      <c r="AI19" s="103">
        <v>3.5947404801845551E-2</v>
      </c>
    </row>
    <row r="20" spans="1:35" x14ac:dyDescent="0.3">
      <c r="A20" s="103">
        <v>18</v>
      </c>
      <c r="B20" s="103">
        <v>3.1637637687627223E-3</v>
      </c>
      <c r="C20" s="103">
        <v>5.5595056008791253E-3</v>
      </c>
      <c r="D20" s="103">
        <v>1140765624.6865234</v>
      </c>
      <c r="E20" s="103">
        <v>297450430.53336334</v>
      </c>
      <c r="F20" s="103">
        <v>1.4241423801058797E-3</v>
      </c>
      <c r="G20" s="103">
        <v>1.4758045620506929E-3</v>
      </c>
      <c r="H20" s="103">
        <v>0</v>
      </c>
      <c r="I20" s="103">
        <v>4.1041071556258732E-4</v>
      </c>
      <c r="J20" s="103">
        <v>8.2827660788457771E-4</v>
      </c>
      <c r="K20" s="103">
        <v>2.4927399861223782E-4</v>
      </c>
      <c r="L20" s="103">
        <v>0.58813639566696652</v>
      </c>
      <c r="M20" s="103">
        <v>0.10037338908858097</v>
      </c>
      <c r="N20" s="103">
        <v>0.40729834912998164</v>
      </c>
      <c r="O20" s="103">
        <v>8.1949512932677784E-2</v>
      </c>
      <c r="P20" s="103">
        <v>0.47476617941581178</v>
      </c>
      <c r="Q20" s="103">
        <v>5.6971382615294094E-2</v>
      </c>
      <c r="R20" s="103">
        <v>0.36733810129899008</v>
      </c>
      <c r="S20" s="103">
        <v>0.36398928646664058</v>
      </c>
      <c r="T20" s="103">
        <v>0.31866212185769066</v>
      </c>
      <c r="U20" s="103">
        <v>0.30526790671057774</v>
      </c>
      <c r="V20" s="103">
        <v>0.17741651976965772</v>
      </c>
      <c r="W20" s="103">
        <v>1.1297760819752744E-2</v>
      </c>
      <c r="X20" s="103">
        <v>0.39166952465280785</v>
      </c>
      <c r="Y20" s="103">
        <v>0.29118202822732431</v>
      </c>
      <c r="Z20" s="103">
        <v>2.9753015185958295E-2</v>
      </c>
      <c r="AA20" s="103">
        <v>3.2145326951150612E-2</v>
      </c>
      <c r="AB20" s="103">
        <v>2.9833217283698383E-2</v>
      </c>
      <c r="AC20" s="103">
        <v>3.0727750151933058E-2</v>
      </c>
      <c r="AD20" s="103">
        <v>3.4349997791536621E-2</v>
      </c>
      <c r="AE20" s="103">
        <v>3.4111979255010944E-2</v>
      </c>
      <c r="AF20" s="103">
        <v>9.463732096702808E-2</v>
      </c>
      <c r="AG20" s="103">
        <v>3.6927083103050637E-2</v>
      </c>
      <c r="AH20" s="103">
        <v>5.0821311771869659E-2</v>
      </c>
      <c r="AI20" s="103">
        <v>3.9174467325210571E-2</v>
      </c>
    </row>
    <row r="21" spans="1:35" x14ac:dyDescent="0.3">
      <c r="A21" s="103">
        <v>19</v>
      </c>
      <c r="B21" s="103">
        <v>3.1637637687627223E-3</v>
      </c>
      <c r="C21" s="103">
        <v>5.5595056008791253E-3</v>
      </c>
      <c r="D21" s="103">
        <v>1245969351.4404297</v>
      </c>
      <c r="E21" s="103">
        <v>386687365.89218903</v>
      </c>
      <c r="F21" s="103">
        <v>1.4241423801058797E-3</v>
      </c>
      <c r="G21" s="103">
        <v>1.4758045620506929E-3</v>
      </c>
      <c r="H21" s="103">
        <v>0</v>
      </c>
      <c r="I21" s="103">
        <v>4.1041071556258732E-4</v>
      </c>
      <c r="J21" s="103">
        <v>8.2827660788457771E-4</v>
      </c>
      <c r="K21" s="103">
        <v>2.4927399861223782E-4</v>
      </c>
      <c r="L21" s="103">
        <v>0.61656145776704063</v>
      </c>
      <c r="M21" s="103">
        <v>0.10850487768921614</v>
      </c>
      <c r="N21" s="103">
        <v>0.42802620745330838</v>
      </c>
      <c r="O21" s="103">
        <v>0.21272434922186556</v>
      </c>
      <c r="P21" s="103">
        <v>0.49794454399644461</v>
      </c>
      <c r="Q21" s="103">
        <v>5.7634801891324264E-2</v>
      </c>
      <c r="R21" s="103">
        <v>0.39416550087348851</v>
      </c>
      <c r="S21" s="103">
        <v>0.36398928646664058</v>
      </c>
      <c r="T21" s="103">
        <v>0.33515501641645157</v>
      </c>
      <c r="U21" s="103">
        <v>0.31800320783560015</v>
      </c>
      <c r="V21" s="103">
        <v>0.18393782386570651</v>
      </c>
      <c r="W21" s="103">
        <v>1.1586659090095028E-2</v>
      </c>
      <c r="X21" s="103">
        <v>0.41043197862152175</v>
      </c>
      <c r="Y21" s="103">
        <v>0.30287169941383374</v>
      </c>
      <c r="Z21" s="103">
        <v>3.247328749758089E-2</v>
      </c>
      <c r="AA21" s="103">
        <v>3.5089657453152706E-2</v>
      </c>
      <c r="AB21" s="103">
        <v>3.2561694848729325E-2</v>
      </c>
      <c r="AC21" s="103">
        <v>3.354214085811498E-2</v>
      </c>
      <c r="AD21" s="103">
        <v>3.7374087668296536E-2</v>
      </c>
      <c r="AE21" s="103">
        <v>3.7097173838892668E-2</v>
      </c>
      <c r="AF21" s="103">
        <v>9.9705499429727548E-2</v>
      </c>
      <c r="AG21" s="103">
        <v>3.9888348888501936E-2</v>
      </c>
      <c r="AH21" s="103">
        <v>5.4870303720235825E-2</v>
      </c>
      <c r="AI21" s="103">
        <v>4.3369662016630173E-2</v>
      </c>
    </row>
    <row r="22" spans="1:35" x14ac:dyDescent="0.3">
      <c r="A22" s="103">
        <v>20</v>
      </c>
      <c r="B22" s="103">
        <v>3.1637637687627223E-3</v>
      </c>
      <c r="C22" s="103">
        <v>5.5595056008791253E-3</v>
      </c>
      <c r="D22" s="103">
        <v>1264389258.5117188</v>
      </c>
      <c r="E22" s="103">
        <v>270634937.4213537</v>
      </c>
      <c r="F22" s="103">
        <v>1.8738545878439527E-3</v>
      </c>
      <c r="G22" s="103">
        <v>1.645746126449524E-3</v>
      </c>
      <c r="H22" s="103">
        <v>0</v>
      </c>
      <c r="I22" s="103">
        <v>4.1041071556258732E-4</v>
      </c>
      <c r="J22" s="103">
        <v>3.5779373142235393E-3</v>
      </c>
      <c r="K22" s="103">
        <v>5.427010844057049E-4</v>
      </c>
      <c r="L22" s="103">
        <v>0.63506447760083939</v>
      </c>
      <c r="M22" s="103">
        <v>0.11517664577285233</v>
      </c>
      <c r="N22" s="103">
        <v>0.45343465051440385</v>
      </c>
      <c r="O22" s="103">
        <v>0.21272434922186556</v>
      </c>
      <c r="P22" s="103">
        <v>0.51427423743009593</v>
      </c>
      <c r="Q22" s="103">
        <v>7.3773634428507748E-2</v>
      </c>
      <c r="R22" s="103">
        <v>0.44014453007672244</v>
      </c>
      <c r="S22" s="103">
        <v>0.37771223930903725</v>
      </c>
      <c r="T22" s="103">
        <v>0.34222160956414949</v>
      </c>
      <c r="U22" s="103">
        <v>0.33371707095198849</v>
      </c>
      <c r="V22" s="103">
        <v>0.19386242931148676</v>
      </c>
      <c r="W22" s="103">
        <v>1.1586659090095028E-2</v>
      </c>
      <c r="X22" s="103">
        <v>0.4269253909566757</v>
      </c>
      <c r="Y22" s="103">
        <v>0.31836988385298048</v>
      </c>
      <c r="Z22" s="103">
        <v>3.5306861348765747E-2</v>
      </c>
      <c r="AA22" s="103">
        <v>3.8140493166476337E-2</v>
      </c>
      <c r="AB22" s="103">
        <v>3.5403815708756246E-2</v>
      </c>
      <c r="AC22" s="103">
        <v>3.6459592864297979E-2</v>
      </c>
      <c r="AD22" s="103">
        <v>4.0518899861110187E-2</v>
      </c>
      <c r="AE22" s="103">
        <v>4.0258816612308276E-2</v>
      </c>
      <c r="AF22" s="103">
        <v>0.10540725421004835</v>
      </c>
      <c r="AG22" s="103">
        <v>4.29387618140765E-2</v>
      </c>
      <c r="AH22" s="103">
        <v>5.8979149907827377E-2</v>
      </c>
      <c r="AI22" s="103">
        <v>4.630579799413681E-2</v>
      </c>
    </row>
    <row r="23" spans="1:35" x14ac:dyDescent="0.3">
      <c r="A23" s="103">
        <v>21</v>
      </c>
      <c r="B23" s="103">
        <v>3.1637637687627223E-3</v>
      </c>
      <c r="C23" s="103">
        <v>5.5595056008791253E-3</v>
      </c>
      <c r="D23" s="103">
        <v>1424561957.3378906</v>
      </c>
      <c r="E23" s="103">
        <v>279943075.43367004</v>
      </c>
      <c r="F23" s="103">
        <v>2.4308155491881097E-3</v>
      </c>
      <c r="G23" s="103">
        <v>1.705100753730404E-3</v>
      </c>
      <c r="H23" s="103">
        <v>0</v>
      </c>
      <c r="I23" s="103">
        <v>4.3186743383145769E-4</v>
      </c>
      <c r="J23" s="103">
        <v>4.4594766962243008E-3</v>
      </c>
      <c r="K23" s="103">
        <v>6.4518487271844681E-4</v>
      </c>
      <c r="L23" s="103">
        <v>0.65348268792204955</v>
      </c>
      <c r="M23" s="103">
        <v>0.12456326530658039</v>
      </c>
      <c r="N23" s="103">
        <v>0.4726422453314898</v>
      </c>
      <c r="O23" s="103">
        <v>0.21272434922186556</v>
      </c>
      <c r="P23" s="103">
        <v>0.5292108359424188</v>
      </c>
      <c r="Q23" s="103">
        <v>7.7896645070033257E-2</v>
      </c>
      <c r="R23" s="103">
        <v>0.44014453007672244</v>
      </c>
      <c r="S23" s="103">
        <v>0.37771223930903725</v>
      </c>
      <c r="T23" s="103">
        <v>0.35433720143361991</v>
      </c>
      <c r="U23" s="103">
        <v>0.34649982273687424</v>
      </c>
      <c r="V23" s="103">
        <v>0.20546569928872971</v>
      </c>
      <c r="W23" s="103">
        <v>1.9865928275177719E-2</v>
      </c>
      <c r="X23" s="103">
        <v>0.44383828943653575</v>
      </c>
      <c r="Y23" s="103">
        <v>0.33116896643855909</v>
      </c>
      <c r="Z23" s="103">
        <v>3.8235974910335549E-2</v>
      </c>
      <c r="AA23" s="103">
        <v>4.129206023395713E-2</v>
      </c>
      <c r="AB23" s="103">
        <v>3.8341764458969411E-2</v>
      </c>
      <c r="AC23" s="103">
        <v>3.9472513145377128E-2</v>
      </c>
      <c r="AD23" s="103">
        <v>4.3748600498958921E-2</v>
      </c>
      <c r="AE23" s="103">
        <v>4.3448643228876226E-2</v>
      </c>
      <c r="AF23" s="103">
        <v>0.11143394706562036</v>
      </c>
      <c r="AG23" s="103">
        <v>4.6113635776106852E-2</v>
      </c>
      <c r="AH23" s="103">
        <v>6.3608512282371521E-2</v>
      </c>
      <c r="AI23" s="103">
        <v>4.9342919141054153E-2</v>
      </c>
    </row>
    <row r="24" spans="1:35" x14ac:dyDescent="0.3">
      <c r="A24" s="103">
        <v>22</v>
      </c>
      <c r="B24" s="103">
        <v>3.1637637687627223E-3</v>
      </c>
      <c r="C24" s="103">
        <v>5.5595056008791253E-3</v>
      </c>
      <c r="D24" s="103">
        <v>1211029106.8614502</v>
      </c>
      <c r="E24" s="103">
        <v>336949649.83317667</v>
      </c>
      <c r="F24" s="103">
        <v>3.2804852949908812E-3</v>
      </c>
      <c r="G24" s="103">
        <v>1.705100753730404E-3</v>
      </c>
      <c r="H24" s="103">
        <v>0</v>
      </c>
      <c r="I24" s="103">
        <v>4.3186743383145769E-4</v>
      </c>
      <c r="J24" s="103">
        <v>4.4594766962243008E-3</v>
      </c>
      <c r="K24" s="103">
        <v>6.4518487271844681E-4</v>
      </c>
      <c r="L24" s="103">
        <v>0.67956528925835813</v>
      </c>
      <c r="M24" s="103">
        <v>0.13027093538215553</v>
      </c>
      <c r="N24" s="103">
        <v>0.48768353946326287</v>
      </c>
      <c r="O24" s="103">
        <v>0.21272434922186556</v>
      </c>
      <c r="P24" s="103">
        <v>0.54697350840557579</v>
      </c>
      <c r="Q24" s="103">
        <v>8.5609772483629665E-2</v>
      </c>
      <c r="R24" s="103">
        <v>0.44014453007672244</v>
      </c>
      <c r="S24" s="103">
        <v>0.37771223930903725</v>
      </c>
      <c r="T24" s="103">
        <v>0.36427604701872229</v>
      </c>
      <c r="U24" s="103">
        <v>0.36437404457455141</v>
      </c>
      <c r="V24" s="103">
        <v>0.21996319514563106</v>
      </c>
      <c r="W24" s="103">
        <v>1.9865928275177719E-2</v>
      </c>
      <c r="X24" s="103">
        <v>0.46660733810091087</v>
      </c>
      <c r="Y24" s="103">
        <v>0.34917498231763616</v>
      </c>
      <c r="Z24" s="103">
        <v>4.1231314453942458E-2</v>
      </c>
      <c r="AA24" s="103">
        <v>4.4506124912281057E-2</v>
      </c>
      <c r="AB24" s="103">
        <v>4.1346138950987307E-2</v>
      </c>
      <c r="AC24" s="103">
        <v>4.2544734064051702E-2</v>
      </c>
      <c r="AD24" s="103">
        <v>4.7078842497776774E-2</v>
      </c>
      <c r="AE24" s="103">
        <v>4.6773759786451576E-2</v>
      </c>
      <c r="AF24" s="103">
        <v>0.1180368922343896</v>
      </c>
      <c r="AG24" s="103">
        <v>4.9304450487782696E-2</v>
      </c>
      <c r="AH24" s="103">
        <v>6.7543953657150269E-2</v>
      </c>
      <c r="AI24" s="103">
        <v>5.2998509258031845E-2</v>
      </c>
    </row>
    <row r="25" spans="1:35" x14ac:dyDescent="0.3">
      <c r="A25" s="103">
        <v>23</v>
      </c>
      <c r="B25" s="103">
        <v>3.1637637687627223E-3</v>
      </c>
      <c r="C25" s="103">
        <v>5.5595056008791253E-3</v>
      </c>
      <c r="D25" s="103">
        <v>1112198221.5007324</v>
      </c>
      <c r="E25" s="103">
        <v>380801052.61039281</v>
      </c>
      <c r="F25" s="103">
        <v>4.0241353735874117E-3</v>
      </c>
      <c r="G25" s="103">
        <v>1.705100753730404E-3</v>
      </c>
      <c r="H25" s="103">
        <v>0</v>
      </c>
      <c r="I25" s="103">
        <v>4.3186743383145769E-4</v>
      </c>
      <c r="J25" s="103">
        <v>4.4594766962243008E-3</v>
      </c>
      <c r="K25" s="103">
        <v>6.4518487271844681E-4</v>
      </c>
      <c r="L25" s="103">
        <v>0.69257064925637046</v>
      </c>
      <c r="M25" s="103">
        <v>0.13484835346594323</v>
      </c>
      <c r="N25" s="103">
        <v>0.50173409403273139</v>
      </c>
      <c r="O25" s="103">
        <v>0.21272434922186556</v>
      </c>
      <c r="P25" s="103">
        <v>0.55575086106940685</v>
      </c>
      <c r="Q25" s="103">
        <v>9.0198241826791328E-2</v>
      </c>
      <c r="R25" s="103">
        <v>0.44014453007672244</v>
      </c>
      <c r="S25" s="103">
        <v>0.37771223930903725</v>
      </c>
      <c r="T25" s="103">
        <v>0.37155442492293039</v>
      </c>
      <c r="U25" s="103">
        <v>0.37720552946956715</v>
      </c>
      <c r="V25" s="103">
        <v>0.22706050495283822</v>
      </c>
      <c r="W25" s="103">
        <v>2.1303363647212911E-2</v>
      </c>
      <c r="X25" s="103">
        <v>0.48356140413611653</v>
      </c>
      <c r="Y25" s="103">
        <v>0.36165308391071294</v>
      </c>
      <c r="Z25" s="103">
        <v>4.4326917599948945E-2</v>
      </c>
      <c r="AA25" s="103">
        <v>4.783220394463257E-2</v>
      </c>
      <c r="AB25" s="103">
        <v>4.4451079474048347E-2</v>
      </c>
      <c r="AC25" s="103">
        <v>4.5724025896375357E-2</v>
      </c>
      <c r="AD25" s="103">
        <v>5.0480471061063167E-2</v>
      </c>
      <c r="AE25" s="103">
        <v>5.016564443614021E-2</v>
      </c>
      <c r="AF25" s="103">
        <v>0.12359090605676827</v>
      </c>
      <c r="AG25" s="103">
        <v>5.2553959493429628E-2</v>
      </c>
      <c r="AH25" s="103">
        <v>7.1158230304718018E-2</v>
      </c>
      <c r="AI25" s="103">
        <v>5.7129845023155212E-2</v>
      </c>
    </row>
    <row r="26" spans="1:35" x14ac:dyDescent="0.3">
      <c r="A26" s="103">
        <v>24</v>
      </c>
      <c r="B26" s="103">
        <v>3.1637637687627223E-3</v>
      </c>
      <c r="C26" s="103">
        <v>5.5595056008791253E-3</v>
      </c>
      <c r="D26" s="103">
        <v>1391418563.8134155</v>
      </c>
      <c r="E26" s="103">
        <v>312131103.31137085</v>
      </c>
      <c r="F26" s="103">
        <v>4.5361201015637863E-3</v>
      </c>
      <c r="G26" s="103">
        <v>1.8256056735707249E-3</v>
      </c>
      <c r="H26" s="103">
        <v>0</v>
      </c>
      <c r="I26" s="103">
        <v>9.6263888574561968E-4</v>
      </c>
      <c r="J26" s="103">
        <v>4.4594766962243008E-3</v>
      </c>
      <c r="K26" s="103">
        <v>8.5325290820820318E-4</v>
      </c>
      <c r="L26" s="103">
        <v>0.72066830678115912</v>
      </c>
      <c r="M26" s="103">
        <v>0.13852638176334819</v>
      </c>
      <c r="N26" s="103">
        <v>0.51613026357641445</v>
      </c>
      <c r="O26" s="103">
        <v>0.21272434922186556</v>
      </c>
      <c r="P26" s="103">
        <v>0.57243381374691249</v>
      </c>
      <c r="Q26" s="103">
        <v>9.3678156247573502E-2</v>
      </c>
      <c r="R26" s="103">
        <v>0.58416722577444846</v>
      </c>
      <c r="S26" s="103">
        <v>0.37771223930903725</v>
      </c>
      <c r="T26" s="103">
        <v>0.38125015664552997</v>
      </c>
      <c r="U26" s="103">
        <v>0.39244317605363266</v>
      </c>
      <c r="V26" s="103">
        <v>0.23520706460008972</v>
      </c>
      <c r="W26" s="103">
        <v>2.1303363647212911E-2</v>
      </c>
      <c r="X26" s="103">
        <v>0.49606929534915656</v>
      </c>
      <c r="Y26" s="103">
        <v>0.37569398647296309</v>
      </c>
      <c r="Z26" s="103">
        <v>4.763302131518523E-2</v>
      </c>
      <c r="AA26" s="103">
        <v>5.1392820983562258E-2</v>
      </c>
      <c r="AB26" s="103">
        <v>4.7767155506637529E-2</v>
      </c>
      <c r="AC26" s="103">
        <v>4.9128395963389082E-2</v>
      </c>
      <c r="AD26" s="103">
        <v>5.4109838153373349E-2</v>
      </c>
      <c r="AE26" s="103">
        <v>5.3797578458456889E-2</v>
      </c>
      <c r="AF26" s="103">
        <v>0.12966037967891042</v>
      </c>
      <c r="AG26" s="103">
        <v>5.6128154116003311E-2</v>
      </c>
      <c r="AH26" s="103">
        <v>7.5679883360862732E-2</v>
      </c>
      <c r="AI26" s="103">
        <v>6.0516178607940674E-2</v>
      </c>
    </row>
    <row r="27" spans="1:35" x14ac:dyDescent="0.3">
      <c r="A27" s="103">
        <v>25</v>
      </c>
      <c r="B27" s="103">
        <v>3.1637637687627223E-3</v>
      </c>
      <c r="C27" s="103">
        <v>5.5595056008791253E-3</v>
      </c>
      <c r="D27" s="103">
        <v>1380868120.0336914</v>
      </c>
      <c r="E27" s="103">
        <v>353759358.6098175</v>
      </c>
      <c r="F27" s="103">
        <v>5.4623080896500208E-3</v>
      </c>
      <c r="G27" s="103">
        <v>1.8339288725909039E-3</v>
      </c>
      <c r="H27" s="103">
        <v>0</v>
      </c>
      <c r="I27" s="103">
        <v>9.6263888574561968E-4</v>
      </c>
      <c r="J27" s="103">
        <v>4.5941463597511979E-3</v>
      </c>
      <c r="K27" s="103">
        <v>8.67624036552288E-4</v>
      </c>
      <c r="L27" s="103">
        <v>0.7417202237308177</v>
      </c>
      <c r="M27" s="103">
        <v>0.14465607458326671</v>
      </c>
      <c r="N27" s="103">
        <v>0.52172680830414775</v>
      </c>
      <c r="O27" s="103">
        <v>0.21272434922186556</v>
      </c>
      <c r="P27" s="103">
        <v>0.58796867388189178</v>
      </c>
      <c r="Q27" s="103">
        <v>9.9903505199104736E-2</v>
      </c>
      <c r="R27" s="103">
        <v>0.58416722577444846</v>
      </c>
      <c r="S27" s="103">
        <v>0.37771223930903725</v>
      </c>
      <c r="T27" s="103">
        <v>0.39534574801373468</v>
      </c>
      <c r="U27" s="103">
        <v>0.40463799563852915</v>
      </c>
      <c r="V27" s="103">
        <v>0.24495792184426468</v>
      </c>
      <c r="W27" s="103">
        <v>2.2048881325762087E-2</v>
      </c>
      <c r="X27" s="103">
        <v>0.50933967596769225</v>
      </c>
      <c r="Y27" s="103">
        <v>0.3877202012158808</v>
      </c>
      <c r="Z27" s="103">
        <v>5.096322572495196E-2</v>
      </c>
      <c r="AA27" s="103">
        <v>5.4966747047728193E-2</v>
      </c>
      <c r="AB27" s="103">
        <v>5.1107404929532904E-2</v>
      </c>
      <c r="AC27" s="103">
        <v>5.2544658326047648E-2</v>
      </c>
      <c r="AD27" s="103">
        <v>5.7745632978467742E-2</v>
      </c>
      <c r="AE27" s="103">
        <v>5.7413956060054568E-2</v>
      </c>
      <c r="AF27" s="103">
        <v>0.13537839931542045</v>
      </c>
      <c r="AG27" s="103">
        <v>5.9579152351454112E-2</v>
      </c>
      <c r="AH27" s="103">
        <v>8.0167248845100403E-2</v>
      </c>
      <c r="AI27" s="103">
        <v>6.435413658618927E-2</v>
      </c>
    </row>
    <row r="28" spans="1:35" x14ac:dyDescent="0.3">
      <c r="A28" s="103">
        <v>26</v>
      </c>
      <c r="B28" s="103">
        <v>3.1637637687627223E-3</v>
      </c>
      <c r="C28" s="103">
        <v>5.5595056008791253E-3</v>
      </c>
      <c r="D28" s="103">
        <v>1487910012.7061157</v>
      </c>
      <c r="E28" s="103">
        <v>356251769.6144371</v>
      </c>
      <c r="F28" s="103">
        <v>6.2066703235074527E-3</v>
      </c>
      <c r="G28" s="103">
        <v>1.8667987717336471E-3</v>
      </c>
      <c r="H28" s="103">
        <v>0</v>
      </c>
      <c r="I28" s="103">
        <v>9.6263888574561968E-4</v>
      </c>
      <c r="J28" s="103">
        <v>5.1259825259878039E-3</v>
      </c>
      <c r="K28" s="103">
        <v>9.2437836119263852E-4</v>
      </c>
      <c r="L28" s="103">
        <v>0.75346484451957796</v>
      </c>
      <c r="M28" s="103">
        <v>0.14947724640225205</v>
      </c>
      <c r="N28" s="103">
        <v>0.53407689870832908</v>
      </c>
      <c r="O28" s="103">
        <v>0.21272434922186556</v>
      </c>
      <c r="P28" s="103">
        <v>0.59925302763114041</v>
      </c>
      <c r="Q28" s="103">
        <v>0.10729239812145824</v>
      </c>
      <c r="R28" s="103">
        <v>0.61054591963689075</v>
      </c>
      <c r="S28" s="103">
        <v>0.37771223930903725</v>
      </c>
      <c r="T28" s="103">
        <v>0.4012869996741773</v>
      </c>
      <c r="U28" s="103">
        <v>0.41875307075591606</v>
      </c>
      <c r="V28" s="103">
        <v>0.25375823445242007</v>
      </c>
      <c r="W28" s="103">
        <v>2.2048881325762087E-2</v>
      </c>
      <c r="X28" s="103">
        <v>0.52593362215603934</v>
      </c>
      <c r="Y28" s="103">
        <v>0.40066237789670667</v>
      </c>
      <c r="Z28" s="103">
        <v>5.4379555419013487E-2</v>
      </c>
      <c r="AA28" s="103">
        <v>5.8639691929178804E-2</v>
      </c>
      <c r="AB28" s="103">
        <v>5.4534039419458606E-2</v>
      </c>
      <c r="AC28" s="103">
        <v>5.6055751064006745E-2</v>
      </c>
      <c r="AD28" s="103">
        <v>6.1492635112783321E-2</v>
      </c>
      <c r="AE28" s="103">
        <v>6.1137821077369564E-2</v>
      </c>
      <c r="AF28" s="103">
        <v>0.14119125743474692</v>
      </c>
      <c r="AG28" s="103">
        <v>6.3131700013953393E-2</v>
      </c>
      <c r="AH28" s="103">
        <v>8.5002467036247253E-2</v>
      </c>
      <c r="AI28" s="103">
        <v>6.8219132721424103E-2</v>
      </c>
    </row>
    <row r="29" spans="1:35" x14ac:dyDescent="0.3">
      <c r="A29" s="103">
        <v>27</v>
      </c>
      <c r="B29" s="103">
        <v>3.1637637687627223E-3</v>
      </c>
      <c r="C29" s="103">
        <v>5.5595056008791253E-3</v>
      </c>
      <c r="D29" s="103">
        <v>1323074731.225708</v>
      </c>
      <c r="E29" s="103">
        <v>331765988.67090607</v>
      </c>
      <c r="F29" s="103">
        <v>7.1705466416074016E-3</v>
      </c>
      <c r="G29" s="103">
        <v>2.3489673696303489E-3</v>
      </c>
      <c r="H29" s="103">
        <v>0</v>
      </c>
      <c r="I29" s="103">
        <v>2.7410938645176706E-3</v>
      </c>
      <c r="J29" s="103">
        <v>6.3943836870809312E-3</v>
      </c>
      <c r="K29" s="103">
        <v>1.7569076311357618E-3</v>
      </c>
      <c r="L29" s="103">
        <v>0.77607770277937704</v>
      </c>
      <c r="M29" s="103">
        <v>0.15465254884791035</v>
      </c>
      <c r="N29" s="103">
        <v>0.54456295590500603</v>
      </c>
      <c r="O29" s="103">
        <v>0.21272434922186556</v>
      </c>
      <c r="P29" s="103">
        <v>0.61387625100778598</v>
      </c>
      <c r="Q29" s="103">
        <v>0.11250606070884388</v>
      </c>
      <c r="R29" s="103">
        <v>0.61054591963689075</v>
      </c>
      <c r="S29" s="103">
        <v>0.37771223930903725</v>
      </c>
      <c r="T29" s="103">
        <v>0.41061304794606379</v>
      </c>
      <c r="U29" s="103">
        <v>0.43283750956137923</v>
      </c>
      <c r="V29" s="103">
        <v>0.2640005895275952</v>
      </c>
      <c r="W29" s="103">
        <v>2.5627265433119814E-2</v>
      </c>
      <c r="X29" s="103">
        <v>0.53998305239586919</v>
      </c>
      <c r="Y29" s="103">
        <v>0.41454360312525623</v>
      </c>
      <c r="Z29" s="103">
        <v>5.7954597198412762E-2</v>
      </c>
      <c r="AA29" s="103">
        <v>6.2473715217166194E-2</v>
      </c>
      <c r="AB29" s="103">
        <v>5.8119864723588141E-2</v>
      </c>
      <c r="AC29" s="103">
        <v>5.9724135182698083E-2</v>
      </c>
      <c r="AD29" s="103">
        <v>6.539682183153242E-2</v>
      </c>
      <c r="AE29" s="103">
        <v>6.5041024085436536E-2</v>
      </c>
      <c r="AF29" s="103">
        <v>0.14753283566416051</v>
      </c>
      <c r="AG29" s="103">
        <v>6.6882956266802601E-2</v>
      </c>
      <c r="AH29" s="103">
        <v>8.9302025735378265E-2</v>
      </c>
      <c r="AI29" s="103">
        <v>7.1818485856056213E-2</v>
      </c>
    </row>
    <row r="30" spans="1:35" x14ac:dyDescent="0.3">
      <c r="A30" s="103">
        <v>28</v>
      </c>
      <c r="B30" s="103">
        <v>3.1637637687627223E-3</v>
      </c>
      <c r="C30" s="103">
        <v>5.5595056008791253E-3</v>
      </c>
      <c r="D30" s="103">
        <v>1640870115.9899902</v>
      </c>
      <c r="E30" s="103">
        <v>414450727.40905762</v>
      </c>
      <c r="F30" s="103">
        <v>7.9687362655937594E-3</v>
      </c>
      <c r="G30" s="103">
        <v>2.6473079233528896E-3</v>
      </c>
      <c r="H30" s="103">
        <v>0</v>
      </c>
      <c r="I30" s="103">
        <v>3.9206774680361515E-3</v>
      </c>
      <c r="J30" s="103">
        <v>6.8883775407306237E-3</v>
      </c>
      <c r="K30" s="103">
        <v>2.2720329306026212E-3</v>
      </c>
      <c r="L30" s="103">
        <v>0.78455226682798329</v>
      </c>
      <c r="M30" s="103">
        <v>0.15948511413502967</v>
      </c>
      <c r="N30" s="103">
        <v>0.55570913084475015</v>
      </c>
      <c r="O30" s="103">
        <v>0.21272434922186556</v>
      </c>
      <c r="P30" s="103">
        <v>0.6246250181615135</v>
      </c>
      <c r="Q30" s="103">
        <v>0.11921723813696544</v>
      </c>
      <c r="R30" s="103">
        <v>0.61054591963689075</v>
      </c>
      <c r="S30" s="103">
        <v>0.37771223930903725</v>
      </c>
      <c r="T30" s="103">
        <v>0.42363718388932053</v>
      </c>
      <c r="U30" s="103">
        <v>0.44566172723821768</v>
      </c>
      <c r="V30" s="103">
        <v>0.28147749520735443</v>
      </c>
      <c r="W30" s="103">
        <v>2.7570901965794765E-2</v>
      </c>
      <c r="X30" s="103">
        <v>0.55242769172823902</v>
      </c>
      <c r="Y30" s="103">
        <v>0.42840070569003069</v>
      </c>
      <c r="Z30" s="103">
        <v>6.1601648548924158E-2</v>
      </c>
      <c r="AA30" s="103">
        <v>6.6392558976702126E-2</v>
      </c>
      <c r="AB30" s="103">
        <v>6.1777916803841315E-2</v>
      </c>
      <c r="AC30" s="103">
        <v>6.3472237395679712E-2</v>
      </c>
      <c r="AD30" s="103">
        <v>6.9380796706219883E-2</v>
      </c>
      <c r="AE30" s="103">
        <v>6.8980282589270053E-2</v>
      </c>
      <c r="AF30" s="103">
        <v>0.15415325289315715</v>
      </c>
      <c r="AG30" s="103">
        <v>7.1012122808244121E-2</v>
      </c>
      <c r="AH30" s="103">
        <v>9.4634316861629486E-2</v>
      </c>
      <c r="AI30" s="103">
        <v>7.6314888894557953E-2</v>
      </c>
    </row>
    <row r="31" spans="1:35" x14ac:dyDescent="0.3">
      <c r="A31" s="103">
        <v>29</v>
      </c>
      <c r="B31" s="103">
        <v>3.1637637687627223E-3</v>
      </c>
      <c r="C31" s="103">
        <v>5.5595056008791253E-3</v>
      </c>
      <c r="D31" s="103">
        <v>1361623645.7753334</v>
      </c>
      <c r="E31" s="103">
        <v>433247385.45608521</v>
      </c>
      <c r="F31" s="103">
        <v>1.0275518959439935E-2</v>
      </c>
      <c r="G31" s="103">
        <v>2.6505715368040639E-3</v>
      </c>
      <c r="H31" s="103">
        <v>0</v>
      </c>
      <c r="I31" s="103">
        <v>3.9350522574826035E-3</v>
      </c>
      <c r="J31" s="103">
        <v>6.8883775407306237E-3</v>
      </c>
      <c r="K31" s="103">
        <v>2.2776680004427865E-3</v>
      </c>
      <c r="L31" s="103">
        <v>0.79510558629227213</v>
      </c>
      <c r="M31" s="103">
        <v>0.16821677854741446</v>
      </c>
      <c r="N31" s="103">
        <v>0.56482736307773673</v>
      </c>
      <c r="O31" s="103">
        <v>0.21272434922186556</v>
      </c>
      <c r="P31" s="103">
        <v>0.63252776931031829</v>
      </c>
      <c r="Q31" s="103">
        <v>0.13205863393000888</v>
      </c>
      <c r="R31" s="103">
        <v>0.61054591963689075</v>
      </c>
      <c r="S31" s="103">
        <v>0.43188179000270849</v>
      </c>
      <c r="T31" s="103">
        <v>0.43947091405799643</v>
      </c>
      <c r="U31" s="103">
        <v>0.45880897988775993</v>
      </c>
      <c r="V31" s="103">
        <v>0.29002293204895269</v>
      </c>
      <c r="W31" s="103">
        <v>3.0514153485684915E-2</v>
      </c>
      <c r="X31" s="103">
        <v>0.56461050165128235</v>
      </c>
      <c r="Y31" s="103">
        <v>0.4413204545288601</v>
      </c>
      <c r="Z31" s="103">
        <v>6.5257309512041076E-2</v>
      </c>
      <c r="AA31" s="103">
        <v>7.0273308658596559E-2</v>
      </c>
      <c r="AB31" s="103">
        <v>6.544460446617846E-2</v>
      </c>
      <c r="AC31" s="103">
        <v>6.7181745167299509E-2</v>
      </c>
      <c r="AD31" s="103">
        <v>7.3339513779093812E-2</v>
      </c>
      <c r="AE31" s="103">
        <v>7.2938499772551624E-2</v>
      </c>
      <c r="AF31" s="103">
        <v>0.1610178866084927</v>
      </c>
      <c r="AG31" s="103">
        <v>7.4783344289182013E-2</v>
      </c>
      <c r="AH31" s="103">
        <v>9.9059142172336578E-2</v>
      </c>
      <c r="AI31" s="103">
        <v>8.1015221774578094E-2</v>
      </c>
    </row>
    <row r="32" spans="1:35" x14ac:dyDescent="0.3">
      <c r="A32" s="103">
        <v>30</v>
      </c>
      <c r="B32" s="103">
        <v>3.1637637687627223E-3</v>
      </c>
      <c r="C32" s="103">
        <v>5.5595056008791253E-3</v>
      </c>
      <c r="D32" s="103">
        <v>1649415628.222168</v>
      </c>
      <c r="E32" s="103">
        <v>323166745.85209656</v>
      </c>
      <c r="F32" s="103">
        <v>1.1498402543905375E-2</v>
      </c>
      <c r="G32" s="103">
        <v>2.7383154475646662E-3</v>
      </c>
      <c r="H32" s="103">
        <v>0</v>
      </c>
      <c r="I32" s="103">
        <v>3.9350522574826035E-3</v>
      </c>
      <c r="J32" s="103">
        <v>8.308077215100575E-3</v>
      </c>
      <c r="K32" s="103">
        <v>2.429169724707146E-3</v>
      </c>
      <c r="L32" s="103">
        <v>0.80224828064231679</v>
      </c>
      <c r="M32" s="103">
        <v>0.17397764394679391</v>
      </c>
      <c r="N32" s="103">
        <v>0.57848858599666753</v>
      </c>
      <c r="O32" s="103">
        <v>0.21272434922186556</v>
      </c>
      <c r="P32" s="103">
        <v>0.64215693257021744</v>
      </c>
      <c r="Q32" s="103">
        <v>0.13437024831783503</v>
      </c>
      <c r="R32" s="103">
        <v>0.61054591963689075</v>
      </c>
      <c r="S32" s="103">
        <v>0.43188179000270849</v>
      </c>
      <c r="T32" s="103">
        <v>0.44664402616606935</v>
      </c>
      <c r="U32" s="103">
        <v>0.47197789169735999</v>
      </c>
      <c r="V32" s="103">
        <v>0.30918458682754602</v>
      </c>
      <c r="W32" s="103">
        <v>3.0514153485684915E-2</v>
      </c>
      <c r="X32" s="103">
        <v>0.57826114585843624</v>
      </c>
      <c r="Y32" s="103">
        <v>0.45591591080832988</v>
      </c>
      <c r="Z32" s="103">
        <v>6.91284477366466E-2</v>
      </c>
      <c r="AA32" s="103">
        <v>7.4422335310697724E-2</v>
      </c>
      <c r="AB32" s="103">
        <v>6.932741934167512E-2</v>
      </c>
      <c r="AC32" s="103">
        <v>7.1148314828024056E-2</v>
      </c>
      <c r="AD32" s="103">
        <v>7.7558439092274792E-2</v>
      </c>
      <c r="AE32" s="103">
        <v>7.7121079200496892E-2</v>
      </c>
      <c r="AF32" s="103">
        <v>0.16772285419432739</v>
      </c>
      <c r="AG32" s="103">
        <v>7.8871689807539544E-2</v>
      </c>
      <c r="AH32" s="103">
        <v>0.10441920161247253</v>
      </c>
      <c r="AI32" s="103">
        <v>8.4521278738975525E-2</v>
      </c>
    </row>
    <row r="33" spans="1:35" x14ac:dyDescent="0.3">
      <c r="A33" s="103">
        <v>31</v>
      </c>
      <c r="B33" s="103">
        <v>3.1637637687627223E-3</v>
      </c>
      <c r="C33" s="103">
        <v>5.5595056008791253E-3</v>
      </c>
      <c r="D33" s="103">
        <v>1558480542.9538574</v>
      </c>
      <c r="E33" s="103">
        <v>282043595.5557251</v>
      </c>
      <c r="F33" s="103">
        <v>1.2697216793367687E-2</v>
      </c>
      <c r="G33" s="103">
        <v>2.7872043257715817E-3</v>
      </c>
      <c r="H33" s="103">
        <v>0</v>
      </c>
      <c r="I33" s="103">
        <v>4.1086698382720426E-3</v>
      </c>
      <c r="J33" s="103">
        <v>8.4613217481659658E-3</v>
      </c>
      <c r="K33" s="103">
        <v>2.5135829823508173E-3</v>
      </c>
      <c r="L33" s="103">
        <v>0.80797979586953494</v>
      </c>
      <c r="M33" s="103">
        <v>0.17875566962655845</v>
      </c>
      <c r="N33" s="103">
        <v>0.59214407942190495</v>
      </c>
      <c r="O33" s="103">
        <v>0.21272434922186556</v>
      </c>
      <c r="P33" s="103">
        <v>0.65099126253144435</v>
      </c>
      <c r="Q33" s="103">
        <v>0.15032880834667414</v>
      </c>
      <c r="R33" s="103">
        <v>0.63880643491261113</v>
      </c>
      <c r="S33" s="103">
        <v>0.54058202172800862</v>
      </c>
      <c r="T33" s="103">
        <v>0.47023358981428104</v>
      </c>
      <c r="U33" s="103">
        <v>0.48729234280294609</v>
      </c>
      <c r="V33" s="103">
        <v>0.31911527684069763</v>
      </c>
      <c r="W33" s="103">
        <v>3.709262555185322E-2</v>
      </c>
      <c r="X33" s="103">
        <v>0.58845049963313101</v>
      </c>
      <c r="Y33" s="103">
        <v>0.47106301606005208</v>
      </c>
      <c r="Z33" s="103">
        <v>7.2977557250782601E-2</v>
      </c>
      <c r="AA33" s="103">
        <v>7.8548612232636872E-2</v>
      </c>
      <c r="AB33" s="103">
        <v>7.3188139060725174E-2</v>
      </c>
      <c r="AC33" s="103">
        <v>7.5092851494396762E-2</v>
      </c>
      <c r="AD33" s="103">
        <v>8.1782766136413915E-2</v>
      </c>
      <c r="AE33" s="103">
        <v>8.1364908919185019E-2</v>
      </c>
      <c r="AF33" s="103">
        <v>0.17493526390034081</v>
      </c>
      <c r="AG33" s="103">
        <v>8.2853474855407686E-2</v>
      </c>
      <c r="AH33" s="103">
        <v>0.1094837486743927</v>
      </c>
      <c r="AI33" s="103">
        <v>8.758118748664856E-2</v>
      </c>
    </row>
    <row r="34" spans="1:35" x14ac:dyDescent="0.3">
      <c r="A34" s="103">
        <v>32</v>
      </c>
      <c r="B34" s="103">
        <v>3.1637637687627223E-3</v>
      </c>
      <c r="C34" s="103">
        <v>5.5595056008791253E-3</v>
      </c>
      <c r="D34" s="103">
        <v>1605649121.784668</v>
      </c>
      <c r="E34" s="103">
        <v>481787883.29013062</v>
      </c>
      <c r="F34" s="103">
        <v>1.349595131110462E-2</v>
      </c>
      <c r="G34" s="103">
        <v>3.1494783500232346E-3</v>
      </c>
      <c r="H34" s="103">
        <v>0</v>
      </c>
      <c r="I34" s="103">
        <v>5.3230994925295575E-3</v>
      </c>
      <c r="J34" s="103">
        <v>9.8617554983495941E-3</v>
      </c>
      <c r="K34" s="103">
        <v>3.1390980620246709E-3</v>
      </c>
      <c r="L34" s="103">
        <v>0.82037951782195073</v>
      </c>
      <c r="M34" s="103">
        <v>0.18586581540575856</v>
      </c>
      <c r="N34" s="103">
        <v>0.60421280998645421</v>
      </c>
      <c r="O34" s="103">
        <v>0.2312242039746962</v>
      </c>
      <c r="P34" s="103">
        <v>0.6676713663440802</v>
      </c>
      <c r="Q34" s="103">
        <v>0.15618928604032226</v>
      </c>
      <c r="R34" s="103">
        <v>0.63880643491261113</v>
      </c>
      <c r="S34" s="103">
        <v>0.54058202172800862</v>
      </c>
      <c r="T34" s="103">
        <v>0.4847565101882253</v>
      </c>
      <c r="U34" s="103">
        <v>0.50446135948847903</v>
      </c>
      <c r="V34" s="103">
        <v>0.33162785160844294</v>
      </c>
      <c r="W34" s="103">
        <v>4.5390255963567716E-2</v>
      </c>
      <c r="X34" s="103">
        <v>0.60707698198778637</v>
      </c>
      <c r="Y34" s="103">
        <v>0.48728902693821707</v>
      </c>
      <c r="Z34" s="103">
        <v>7.6996425081347686E-2</v>
      </c>
      <c r="AA34" s="103">
        <v>8.2869385101035448E-2</v>
      </c>
      <c r="AB34" s="103">
        <v>7.7219129144207213E-2</v>
      </c>
      <c r="AC34" s="103">
        <v>7.9225617466460369E-2</v>
      </c>
      <c r="AD34" s="103">
        <v>8.6192647758139271E-2</v>
      </c>
      <c r="AE34" s="103">
        <v>8.5747323336593753E-2</v>
      </c>
      <c r="AF34" s="103">
        <v>0.1825268021762772</v>
      </c>
      <c r="AG34" s="103">
        <v>8.6985610757205206E-2</v>
      </c>
      <c r="AH34" s="103">
        <v>0.11470158398151398</v>
      </c>
      <c r="AI34" s="103">
        <v>9.2808134853839874E-2</v>
      </c>
    </row>
    <row r="35" spans="1:35" x14ac:dyDescent="0.3">
      <c r="A35" s="103">
        <v>33</v>
      </c>
      <c r="B35" s="103">
        <v>3.1637637687627223E-3</v>
      </c>
      <c r="C35" s="103">
        <v>5.5595056008791253E-3</v>
      </c>
      <c r="D35" s="103">
        <v>1719162234.9116211</v>
      </c>
      <c r="E35" s="103">
        <v>547488314.68651199</v>
      </c>
      <c r="F35" s="103">
        <v>1.4048791975725283E-2</v>
      </c>
      <c r="G35" s="103">
        <v>3.2502204297453429E-3</v>
      </c>
      <c r="H35" s="103">
        <v>0</v>
      </c>
      <c r="I35" s="103">
        <v>5.6540930017882863E-3</v>
      </c>
      <c r="J35" s="103">
        <v>1.0275870676499E-2</v>
      </c>
      <c r="K35" s="103">
        <v>3.3130428822586238E-3</v>
      </c>
      <c r="L35" s="103">
        <v>0.82584054149895902</v>
      </c>
      <c r="M35" s="103">
        <v>0.19566391085590351</v>
      </c>
      <c r="N35" s="103">
        <v>0.62443798735977429</v>
      </c>
      <c r="O35" s="103">
        <v>0.2312242039746962</v>
      </c>
      <c r="P35" s="103">
        <v>0.67563109479028083</v>
      </c>
      <c r="Q35" s="103">
        <v>0.16448560571721652</v>
      </c>
      <c r="R35" s="103">
        <v>0.63880643491261113</v>
      </c>
      <c r="S35" s="103">
        <v>0.54058202172800862</v>
      </c>
      <c r="T35" s="103">
        <v>0.49071655931226349</v>
      </c>
      <c r="U35" s="103">
        <v>0.51562537404799436</v>
      </c>
      <c r="V35" s="103">
        <v>0.34449130315566551</v>
      </c>
      <c r="W35" s="103">
        <v>4.6730567323978907E-2</v>
      </c>
      <c r="X35" s="103">
        <v>0.61652872311970353</v>
      </c>
      <c r="Y35" s="103">
        <v>0.49909293082857459</v>
      </c>
      <c r="Z35" s="103">
        <v>8.1081336251524319E-2</v>
      </c>
      <c r="AA35" s="103">
        <v>8.7271763923991899E-2</v>
      </c>
      <c r="AB35" s="103">
        <v>8.1316361776157614E-2</v>
      </c>
      <c r="AC35" s="103">
        <v>8.3434454405254377E-2</v>
      </c>
      <c r="AD35" s="103">
        <v>9.0639573031371712E-2</v>
      </c>
      <c r="AE35" s="103">
        <v>9.014687863024802E-2</v>
      </c>
      <c r="AF35" s="103">
        <v>0.18871960100199878</v>
      </c>
      <c r="AG35" s="103">
        <v>9.1301132973281643E-2</v>
      </c>
      <c r="AH35" s="103">
        <v>0.12028829008340836</v>
      </c>
      <c r="AI35" s="103">
        <v>9.8747871816158295E-2</v>
      </c>
    </row>
    <row r="36" spans="1:35" x14ac:dyDescent="0.3">
      <c r="A36" s="103">
        <v>34</v>
      </c>
      <c r="B36" s="103">
        <v>3.1637637687627223E-3</v>
      </c>
      <c r="C36" s="103">
        <v>5.5595056008791253E-3</v>
      </c>
      <c r="D36" s="103">
        <v>1514205372.5146484</v>
      </c>
      <c r="E36" s="103">
        <v>365779283.43117982</v>
      </c>
      <c r="F36" s="103">
        <v>1.5528015091078784E-2</v>
      </c>
      <c r="G36" s="103">
        <v>3.2683327535180614E-3</v>
      </c>
      <c r="H36" s="103">
        <v>0</v>
      </c>
      <c r="I36" s="103">
        <v>5.6540930017882863E-3</v>
      </c>
      <c r="J36" s="103">
        <v>1.0568928735335343E-2</v>
      </c>
      <c r="K36" s="103">
        <v>3.3443162579061712E-3</v>
      </c>
      <c r="L36" s="103">
        <v>0.83508499418204041</v>
      </c>
      <c r="M36" s="103">
        <v>0.20236718483842922</v>
      </c>
      <c r="N36" s="103">
        <v>0.6293898748231711</v>
      </c>
      <c r="O36" s="103">
        <v>0.23729554862788438</v>
      </c>
      <c r="P36" s="103">
        <v>0.68693254172874818</v>
      </c>
      <c r="Q36" s="103">
        <v>0.1708818552118265</v>
      </c>
      <c r="R36" s="103">
        <v>0.63880643491261113</v>
      </c>
      <c r="S36" s="103">
        <v>0.54058202172800862</v>
      </c>
      <c r="T36" s="103">
        <v>0.50746008671896536</v>
      </c>
      <c r="U36" s="103">
        <v>0.52844930673588475</v>
      </c>
      <c r="V36" s="103">
        <v>0.35185295361200752</v>
      </c>
      <c r="W36" s="103">
        <v>4.6730567323978907E-2</v>
      </c>
      <c r="X36" s="103">
        <v>0.62809650448796239</v>
      </c>
      <c r="Y36" s="103">
        <v>0.51138520389470599</v>
      </c>
      <c r="Z36" s="103">
        <v>8.5226647071821524E-2</v>
      </c>
      <c r="AA36" s="103">
        <v>9.1709640088807651E-2</v>
      </c>
      <c r="AB36" s="103">
        <v>8.5474176243825556E-2</v>
      </c>
      <c r="AC36" s="103">
        <v>8.7676611218223788E-2</v>
      </c>
      <c r="AD36" s="103">
        <v>9.5129543777836778E-2</v>
      </c>
      <c r="AE36" s="103">
        <v>9.4635635365220364E-2</v>
      </c>
      <c r="AF36" s="103">
        <v>0.19521122272263988</v>
      </c>
      <c r="AG36" s="103">
        <v>9.551145737656315E-2</v>
      </c>
      <c r="AH36" s="103">
        <v>0.12520895898342133</v>
      </c>
      <c r="AI36" s="103">
        <v>0.10271623730659485</v>
      </c>
    </row>
    <row r="37" spans="1:35" x14ac:dyDescent="0.3">
      <c r="A37" s="103">
        <v>35</v>
      </c>
      <c r="B37" s="103">
        <v>3.1637637687627223E-3</v>
      </c>
      <c r="C37" s="103">
        <v>5.5595056008791253E-3</v>
      </c>
      <c r="D37" s="103">
        <v>1654661065.5412598</v>
      </c>
      <c r="E37" s="103">
        <v>369383910.37531567</v>
      </c>
      <c r="F37" s="103">
        <v>1.7453142723346294E-2</v>
      </c>
      <c r="G37" s="103">
        <v>3.3030052699689135E-3</v>
      </c>
      <c r="H37" s="103">
        <v>0</v>
      </c>
      <c r="I37" s="103">
        <v>5.6540930017882863E-3</v>
      </c>
      <c r="J37" s="103">
        <v>1.1129931315322509E-2</v>
      </c>
      <c r="K37" s="103">
        <v>3.4041830450296721E-3</v>
      </c>
      <c r="L37" s="103">
        <v>0.84504895291147863</v>
      </c>
      <c r="M37" s="103">
        <v>0.21048546538526822</v>
      </c>
      <c r="N37" s="103">
        <v>0.65073963228845855</v>
      </c>
      <c r="O37" s="103">
        <v>0.23729554862788438</v>
      </c>
      <c r="P37" s="103">
        <v>0.69364161849710981</v>
      </c>
      <c r="Q37" s="103">
        <v>0.17683343625676046</v>
      </c>
      <c r="R37" s="103">
        <v>0.63880643491261113</v>
      </c>
      <c r="S37" s="103">
        <v>0.54058202172800862</v>
      </c>
      <c r="T37" s="103">
        <v>0.51938770395248002</v>
      </c>
      <c r="U37" s="103">
        <v>0.53835652003415302</v>
      </c>
      <c r="V37" s="103">
        <v>0.36459268556161811</v>
      </c>
      <c r="W37" s="103">
        <v>5.4714867748881589E-2</v>
      </c>
      <c r="X37" s="103">
        <v>0.63922462903796451</v>
      </c>
      <c r="Y37" s="103">
        <v>0.52225885767809122</v>
      </c>
      <c r="Z37" s="103">
        <v>8.9554926297387441E-2</v>
      </c>
      <c r="AA37" s="103">
        <v>9.6330738270311106E-2</v>
      </c>
      <c r="AB37" s="103">
        <v>8.9815511010822427E-2</v>
      </c>
      <c r="AC37" s="103">
        <v>9.2094026487870378E-2</v>
      </c>
      <c r="AD37" s="103">
        <v>9.9793990915773914E-2</v>
      </c>
      <c r="AE37" s="103">
        <v>9.9284863458137584E-2</v>
      </c>
      <c r="AF37" s="103">
        <v>0.20190058015258303</v>
      </c>
      <c r="AG37" s="103">
        <v>9.9985224736863512E-2</v>
      </c>
      <c r="AH37" s="103">
        <v>0.13058607280254364</v>
      </c>
      <c r="AI37" s="103">
        <v>0.10672371089458466</v>
      </c>
    </row>
    <row r="38" spans="1:35" x14ac:dyDescent="0.3">
      <c r="A38" s="103">
        <v>36</v>
      </c>
      <c r="B38" s="103">
        <v>4.7916293354135237E-3</v>
      </c>
      <c r="C38" s="103">
        <v>7.5232791389549854E-3</v>
      </c>
      <c r="D38" s="103">
        <v>1899759949.2495117</v>
      </c>
      <c r="E38" s="103">
        <v>475369399.89133835</v>
      </c>
      <c r="F38" s="103">
        <v>1.9429457775379886E-2</v>
      </c>
      <c r="G38" s="103">
        <v>4.4001669226315064E-3</v>
      </c>
      <c r="H38" s="103">
        <v>0</v>
      </c>
      <c r="I38" s="103">
        <v>6.9061816925650972E-3</v>
      </c>
      <c r="J38" s="103">
        <v>1.3198091332849908E-2</v>
      </c>
      <c r="K38" s="103">
        <v>4.1157165568849498E-3</v>
      </c>
      <c r="L38" s="103">
        <v>0.85604037782422759</v>
      </c>
      <c r="M38" s="103">
        <v>0.21428143899603697</v>
      </c>
      <c r="N38" s="103">
        <v>0.66054357456643797</v>
      </c>
      <c r="O38" s="103">
        <v>0.24093492258633348</v>
      </c>
      <c r="P38" s="103">
        <v>0.70382346154174869</v>
      </c>
      <c r="Q38" s="103">
        <v>0.1887144812561162</v>
      </c>
      <c r="R38" s="103">
        <v>0.63880643491261113</v>
      </c>
      <c r="S38" s="103">
        <v>0.54058202172800862</v>
      </c>
      <c r="T38" s="103">
        <v>0.53378656106669342</v>
      </c>
      <c r="U38" s="103">
        <v>0.55019866579574039</v>
      </c>
      <c r="V38" s="103">
        <v>0.36846517466198792</v>
      </c>
      <c r="W38" s="103">
        <v>5.4714867748881589E-2</v>
      </c>
      <c r="X38" s="103">
        <v>0.64936595505467309</v>
      </c>
      <c r="Y38" s="103">
        <v>0.53297172801354264</v>
      </c>
      <c r="Z38" s="103">
        <v>9.396951157572056E-2</v>
      </c>
      <c r="AA38" s="103">
        <v>0.10103534723511792</v>
      </c>
      <c r="AB38" s="103">
        <v>9.4238501970202518E-2</v>
      </c>
      <c r="AC38" s="103">
        <v>9.6594057337654027E-2</v>
      </c>
      <c r="AD38" s="103">
        <v>0.10453798358046712</v>
      </c>
      <c r="AE38" s="103">
        <v>0.10399256206227178</v>
      </c>
      <c r="AF38" s="103">
        <v>0.20797851390090688</v>
      </c>
      <c r="AG38" s="103">
        <v>0.10467334944318164</v>
      </c>
      <c r="AH38" s="103">
        <v>0.13675965368747711</v>
      </c>
      <c r="AI38" s="103">
        <v>0.11188102513551712</v>
      </c>
    </row>
    <row r="39" spans="1:35" x14ac:dyDescent="0.3">
      <c r="A39" s="103">
        <v>37</v>
      </c>
      <c r="B39" s="103">
        <v>4.7916293354135237E-3</v>
      </c>
      <c r="C39" s="103">
        <v>7.5232791389549854E-3</v>
      </c>
      <c r="D39" s="103">
        <v>1672913320.7583008</v>
      </c>
      <c r="E39" s="103">
        <v>403993095.12080383</v>
      </c>
      <c r="F39" s="103">
        <v>2.0604821367930969E-2</v>
      </c>
      <c r="G39" s="103">
        <v>4.7246329947470845E-3</v>
      </c>
      <c r="H39" s="103">
        <v>0</v>
      </c>
      <c r="I39" s="103">
        <v>7.4643128680602303E-3</v>
      </c>
      <c r="J39" s="103">
        <v>1.6397685036230313E-2</v>
      </c>
      <c r="K39" s="103">
        <v>4.6759510958367502E-3</v>
      </c>
      <c r="L39" s="103">
        <v>0.87106364263459035</v>
      </c>
      <c r="M39" s="103">
        <v>0.22021183494478658</v>
      </c>
      <c r="N39" s="103">
        <v>0.67093454162455968</v>
      </c>
      <c r="O39" s="103">
        <v>0.24093492258633348</v>
      </c>
      <c r="P39" s="103">
        <v>0.71287430523307993</v>
      </c>
      <c r="Q39" s="103">
        <v>0.20302664020838468</v>
      </c>
      <c r="R39" s="103">
        <v>0.63880643491261113</v>
      </c>
      <c r="S39" s="103">
        <v>0.54058202172800862</v>
      </c>
      <c r="T39" s="103">
        <v>0.54233314118148324</v>
      </c>
      <c r="U39" s="103">
        <v>0.56429293671991398</v>
      </c>
      <c r="V39" s="103">
        <v>0.3798101885574674</v>
      </c>
      <c r="W39" s="103">
        <v>5.5550134248847985E-2</v>
      </c>
      <c r="X39" s="103">
        <v>0.66279103286296415</v>
      </c>
      <c r="Y39" s="103">
        <v>0.54704602142136183</v>
      </c>
      <c r="Z39" s="103">
        <v>9.8467099415294551E-2</v>
      </c>
      <c r="AA39" s="103">
        <v>0.10586215616147025</v>
      </c>
      <c r="AB39" s="103">
        <v>9.8749656042757053E-2</v>
      </c>
      <c r="AC39" s="103">
        <v>0.10121024736213709</v>
      </c>
      <c r="AD39" s="103">
        <v>0.10942680050631778</v>
      </c>
      <c r="AE39" s="103">
        <v>0.10889314822413364</v>
      </c>
      <c r="AF39" s="103">
        <v>0.21487662990049583</v>
      </c>
      <c r="AG39" s="103">
        <v>0.10932012926304309</v>
      </c>
      <c r="AH39" s="103">
        <v>0.14219607412815094</v>
      </c>
      <c r="AI39" s="103">
        <v>0.1162639707326889</v>
      </c>
    </row>
    <row r="40" spans="1:35" x14ac:dyDescent="0.3">
      <c r="A40" s="103">
        <v>38</v>
      </c>
      <c r="B40" s="103">
        <v>4.7916293354135237E-3</v>
      </c>
      <c r="C40" s="103">
        <v>7.5232791389549854E-3</v>
      </c>
      <c r="D40" s="103">
        <v>1817803246.3320313</v>
      </c>
      <c r="E40" s="103">
        <v>397941663.83555603</v>
      </c>
      <c r="F40" s="103">
        <v>2.1429812634802575E-2</v>
      </c>
      <c r="G40" s="103">
        <v>5.1830450908076581E-3</v>
      </c>
      <c r="H40" s="103">
        <v>0</v>
      </c>
      <c r="I40" s="103">
        <v>8.9649465135048997E-3</v>
      </c>
      <c r="J40" s="103">
        <v>1.8302273983200404E-2</v>
      </c>
      <c r="K40" s="103">
        <v>5.4674615536541805E-3</v>
      </c>
      <c r="L40" s="103">
        <v>0.87500220842245435</v>
      </c>
      <c r="M40" s="103">
        <v>0.22585711464143926</v>
      </c>
      <c r="N40" s="103">
        <v>0.6828856803643143</v>
      </c>
      <c r="O40" s="103">
        <v>0.24093492258633348</v>
      </c>
      <c r="P40" s="103">
        <v>0.71999361854269162</v>
      </c>
      <c r="Q40" s="103">
        <v>0.21761116547723067</v>
      </c>
      <c r="R40" s="103">
        <v>0.63880643491261113</v>
      </c>
      <c r="S40" s="103">
        <v>0.54058202172800862</v>
      </c>
      <c r="T40" s="103">
        <v>0.56333868016742272</v>
      </c>
      <c r="U40" s="103">
        <v>0.58282462806092383</v>
      </c>
      <c r="V40" s="103">
        <v>0.39497766288826303</v>
      </c>
      <c r="W40" s="103">
        <v>6.2529951211598753E-2</v>
      </c>
      <c r="X40" s="103">
        <v>0.67570693107718105</v>
      </c>
      <c r="Y40" s="103">
        <v>0.56570042870192694</v>
      </c>
      <c r="Z40" s="103">
        <v>0.10271181038557442</v>
      </c>
      <c r="AA40" s="103">
        <v>0.11042576547692591</v>
      </c>
      <c r="AB40" s="103">
        <v>0.10300717048458922</v>
      </c>
      <c r="AC40" s="103">
        <v>0.10557584363385633</v>
      </c>
      <c r="AD40" s="103">
        <v>0.11407306165016701</v>
      </c>
      <c r="AE40" s="103">
        <v>0.11352282853195865</v>
      </c>
      <c r="AF40" s="103">
        <v>0.22266799074046981</v>
      </c>
      <c r="AG40" s="103">
        <v>0.11364102497062796</v>
      </c>
      <c r="AH40" s="103">
        <v>0.14810334146022797</v>
      </c>
      <c r="AI40" s="103">
        <v>0.12058126926422119</v>
      </c>
    </row>
    <row r="41" spans="1:35" x14ac:dyDescent="0.3">
      <c r="A41" s="103">
        <v>39</v>
      </c>
      <c r="B41" s="103">
        <v>4.7916293354135237E-3</v>
      </c>
      <c r="C41" s="103">
        <v>7.5232791389549854E-3</v>
      </c>
      <c r="D41" s="103">
        <v>2051384358.9123535</v>
      </c>
      <c r="E41" s="103">
        <v>500701543.30919647</v>
      </c>
      <c r="F41" s="103">
        <v>2.2194923713486071E-2</v>
      </c>
      <c r="G41" s="103">
        <v>5.3407248878224222E-3</v>
      </c>
      <c r="H41" s="103">
        <v>0</v>
      </c>
      <c r="I41" s="103">
        <v>9.5234831524203291E-3</v>
      </c>
      <c r="J41" s="103">
        <v>1.8801770217627179E-2</v>
      </c>
      <c r="K41" s="103">
        <v>5.7397170403576184E-3</v>
      </c>
      <c r="L41" s="103">
        <v>0.88041267362714737</v>
      </c>
      <c r="M41" s="103">
        <v>0.2332730529955124</v>
      </c>
      <c r="N41" s="103">
        <v>0.6971875445453648</v>
      </c>
      <c r="O41" s="103">
        <v>0.24093492258633348</v>
      </c>
      <c r="P41" s="103">
        <v>0.73142041553542991</v>
      </c>
      <c r="Q41" s="103">
        <v>0.23282508876035998</v>
      </c>
      <c r="R41" s="103">
        <v>0.64972755084561029</v>
      </c>
      <c r="S41" s="103">
        <v>0.54058202172800862</v>
      </c>
      <c r="T41" s="103">
        <v>0.58534925687360584</v>
      </c>
      <c r="U41" s="103">
        <v>0.60013699418736544</v>
      </c>
      <c r="V41" s="103">
        <v>0.40798376381240686</v>
      </c>
      <c r="W41" s="103">
        <v>7.1566380079280331E-2</v>
      </c>
      <c r="X41" s="103">
        <v>0.69290198034852624</v>
      </c>
      <c r="Y41" s="103">
        <v>0.58183284911946143</v>
      </c>
      <c r="Z41" s="103">
        <v>0.10781784266349372</v>
      </c>
      <c r="AA41" s="103">
        <v>0.11592593830306011</v>
      </c>
      <c r="AB41" s="103">
        <v>0.10812860426792859</v>
      </c>
      <c r="AC41" s="103">
        <v>0.11083444745378351</v>
      </c>
      <c r="AD41" s="103">
        <v>0.11964939164567108</v>
      </c>
      <c r="AE41" s="103">
        <v>0.11909022453912553</v>
      </c>
      <c r="AF41" s="103">
        <v>0.23117764028740651</v>
      </c>
      <c r="AG41" s="103">
        <v>0.11891876133305845</v>
      </c>
      <c r="AH41" s="103">
        <v>0.1547696590423584</v>
      </c>
      <c r="AI41" s="103">
        <v>0.12601341307163239</v>
      </c>
    </row>
    <row r="42" spans="1:35" x14ac:dyDescent="0.3">
      <c r="A42" s="103">
        <v>40</v>
      </c>
      <c r="B42" s="103">
        <v>4.7916293354135237E-3</v>
      </c>
      <c r="C42" s="103">
        <v>7.5232791389549854E-3</v>
      </c>
      <c r="D42" s="103">
        <v>1745485649.5244141</v>
      </c>
      <c r="E42" s="103">
        <v>523519774.43284607</v>
      </c>
      <c r="F42" s="103">
        <v>2.4499550154243016E-2</v>
      </c>
      <c r="G42" s="103">
        <v>5.5865096532270548E-3</v>
      </c>
      <c r="H42" s="103">
        <v>0</v>
      </c>
      <c r="I42" s="103">
        <v>1.0389173580843486E-2</v>
      </c>
      <c r="J42" s="103">
        <v>1.9598487248003092E-2</v>
      </c>
      <c r="K42" s="103">
        <v>6.1640976661347015E-3</v>
      </c>
      <c r="L42" s="103">
        <v>0.88833309809800265</v>
      </c>
      <c r="M42" s="103">
        <v>0.23997593196077824</v>
      </c>
      <c r="N42" s="103">
        <v>0.70424563674849538</v>
      </c>
      <c r="O42" s="103">
        <v>0.25436043702380129</v>
      </c>
      <c r="P42" s="103">
        <v>0.74120911522803734</v>
      </c>
      <c r="Q42" s="103">
        <v>0.2460566218073765</v>
      </c>
      <c r="R42" s="103">
        <v>0.64972755084561029</v>
      </c>
      <c r="S42" s="103">
        <v>0.54058202172800862</v>
      </c>
      <c r="T42" s="103">
        <v>0.59034812902579015</v>
      </c>
      <c r="U42" s="103">
        <v>0.61081695501848443</v>
      </c>
      <c r="V42" s="103">
        <v>0.42647408799102332</v>
      </c>
      <c r="W42" s="103">
        <v>7.7066042612605579E-2</v>
      </c>
      <c r="X42" s="103">
        <v>0.70071460819549669</v>
      </c>
      <c r="Y42" s="103">
        <v>0.59425796152563359</v>
      </c>
      <c r="Z42" s="103">
        <v>0.11263358399805458</v>
      </c>
      <c r="AA42" s="103">
        <v>0.12106051489906622</v>
      </c>
      <c r="AB42" s="103">
        <v>0.11295887149308882</v>
      </c>
      <c r="AC42" s="103">
        <v>0.11574424098181245</v>
      </c>
      <c r="AD42" s="103">
        <v>0.12482143907537867</v>
      </c>
      <c r="AE42" s="103">
        <v>0.12426124915158085</v>
      </c>
      <c r="AF42" s="103">
        <v>0.23808627158805493</v>
      </c>
      <c r="AG42" s="103">
        <v>0.12381133913089895</v>
      </c>
      <c r="AH42" s="103">
        <v>0.16044192016124725</v>
      </c>
      <c r="AI42" s="103">
        <v>0.13169310986995697</v>
      </c>
    </row>
    <row r="43" spans="1:35" x14ac:dyDescent="0.3">
      <c r="A43" s="103">
        <v>41</v>
      </c>
      <c r="B43" s="103">
        <v>4.7916293354135237E-3</v>
      </c>
      <c r="C43" s="103">
        <v>7.5232791389549854E-3</v>
      </c>
      <c r="D43" s="103">
        <v>2474424334.9111328</v>
      </c>
      <c r="E43" s="103">
        <v>609967169.51271057</v>
      </c>
      <c r="F43" s="103">
        <v>2.6419622231168175E-2</v>
      </c>
      <c r="G43" s="103">
        <v>5.754447038717898E-3</v>
      </c>
      <c r="H43" s="103">
        <v>0</v>
      </c>
      <c r="I43" s="103">
        <v>1.0927061381541949E-2</v>
      </c>
      <c r="J43" s="103">
        <v>2.0339804564099215E-2</v>
      </c>
      <c r="K43" s="103">
        <v>6.4540642660931707E-3</v>
      </c>
      <c r="L43" s="103">
        <v>0.89454510429395018</v>
      </c>
      <c r="M43" s="103">
        <v>0.24708179345685169</v>
      </c>
      <c r="N43" s="103">
        <v>0.71718202656493846</v>
      </c>
      <c r="O43" s="103">
        <v>0.25436043702380129</v>
      </c>
      <c r="P43" s="103">
        <v>0.74715184734642481</v>
      </c>
      <c r="Q43" s="103">
        <v>0.26094158256892952</v>
      </c>
      <c r="R43" s="103">
        <v>0.69791325298745077</v>
      </c>
      <c r="S43" s="103">
        <v>0.54058202172800862</v>
      </c>
      <c r="T43" s="103">
        <v>0.60005388606230736</v>
      </c>
      <c r="U43" s="103">
        <v>0.62339180736571032</v>
      </c>
      <c r="V43" s="103">
        <v>0.43449422384955816</v>
      </c>
      <c r="W43" s="103">
        <v>7.8315309819287846E-2</v>
      </c>
      <c r="X43" s="103">
        <v>0.711842328204918</v>
      </c>
      <c r="Y43" s="103">
        <v>0.60639449497847653</v>
      </c>
      <c r="Z43" s="103">
        <v>0.11760276685129668</v>
      </c>
      <c r="AA43" s="103">
        <v>0.12637444123839178</v>
      </c>
      <c r="AB43" s="103">
        <v>0.11794304306800012</v>
      </c>
      <c r="AC43" s="103">
        <v>0.12082489361856019</v>
      </c>
      <c r="AD43" s="103">
        <v>0.13017913196533118</v>
      </c>
      <c r="AE43" s="103">
        <v>0.12953747848916297</v>
      </c>
      <c r="AF43" s="103">
        <v>0.2447633581515026</v>
      </c>
      <c r="AG43" s="103">
        <v>0.12890068394582377</v>
      </c>
      <c r="AH43" s="103">
        <v>0.16848298907279968</v>
      </c>
      <c r="AI43" s="103">
        <v>0.13831068575382233</v>
      </c>
    </row>
    <row r="44" spans="1:35" x14ac:dyDescent="0.3">
      <c r="A44" s="103">
        <v>42</v>
      </c>
      <c r="B44" s="103">
        <v>4.7916293354135237E-3</v>
      </c>
      <c r="C44" s="103">
        <v>7.5232791389549854E-3</v>
      </c>
      <c r="D44" s="103">
        <v>2084179982.5678711</v>
      </c>
      <c r="E44" s="103">
        <v>428117147.26675546</v>
      </c>
      <c r="F44" s="103">
        <v>2.7895795945901504E-2</v>
      </c>
      <c r="G44" s="103">
        <v>6.1211598522496174E-3</v>
      </c>
      <c r="H44" s="103">
        <v>0</v>
      </c>
      <c r="I44" s="103">
        <v>1.1943257466148478E-2</v>
      </c>
      <c r="J44" s="103">
        <v>2.2540263527464108E-2</v>
      </c>
      <c r="K44" s="103">
        <v>7.0872435155509656E-3</v>
      </c>
      <c r="L44" s="103">
        <v>0.90592328699938995</v>
      </c>
      <c r="M44" s="103">
        <v>0.2577259895287059</v>
      </c>
      <c r="N44" s="103">
        <v>0.72916626498406956</v>
      </c>
      <c r="O44" s="103">
        <v>0.25436043702380129</v>
      </c>
      <c r="P44" s="103">
        <v>0.7585131204471578</v>
      </c>
      <c r="Q44" s="103">
        <v>0.27001907377138257</v>
      </c>
      <c r="R44" s="103">
        <v>0.69791325298745077</v>
      </c>
      <c r="S44" s="103">
        <v>0.59384874657678532</v>
      </c>
      <c r="T44" s="103">
        <v>0.607274618411489</v>
      </c>
      <c r="U44" s="103">
        <v>0.6321026370597348</v>
      </c>
      <c r="V44" s="103">
        <v>0.44936017406394929</v>
      </c>
      <c r="W44" s="103">
        <v>8.0084601596055988E-2</v>
      </c>
      <c r="X44" s="103">
        <v>0.71966442006579667</v>
      </c>
      <c r="Y44" s="103">
        <v>0.61581154805728233</v>
      </c>
      <c r="Z44" s="103">
        <v>0.1226589128108444</v>
      </c>
      <c r="AA44" s="103">
        <v>0.13179557868541683</v>
      </c>
      <c r="AB44" s="103">
        <v>0.12301444005910465</v>
      </c>
      <c r="AC44" s="103">
        <v>0.12600949547114895</v>
      </c>
      <c r="AD44" s="103">
        <v>0.13563954595262279</v>
      </c>
      <c r="AE44" s="103">
        <v>0.13497075261721359</v>
      </c>
      <c r="AF44" s="103">
        <v>0.25149919458426362</v>
      </c>
      <c r="AG44" s="103">
        <v>0.13404427515991027</v>
      </c>
      <c r="AH44" s="103">
        <v>0.17525587975978851</v>
      </c>
      <c r="AI44" s="103">
        <v>0.14295536279678345</v>
      </c>
    </row>
    <row r="45" spans="1:35" x14ac:dyDescent="0.3">
      <c r="A45" s="103">
        <v>43</v>
      </c>
      <c r="B45" s="103">
        <v>4.7916293354135237E-3</v>
      </c>
      <c r="C45" s="103">
        <v>7.5232791389549854E-3</v>
      </c>
      <c r="D45" s="103">
        <v>1985583045.565918</v>
      </c>
      <c r="E45" s="103">
        <v>520826381.3001709</v>
      </c>
      <c r="F45" s="103">
        <v>2.9420160321590848E-2</v>
      </c>
      <c r="G45" s="103">
        <v>6.2828118980427896E-3</v>
      </c>
      <c r="H45" s="103">
        <v>0</v>
      </c>
      <c r="I45" s="103">
        <v>1.2319521606606909E-2</v>
      </c>
      <c r="J45" s="103">
        <v>2.3773603786781585E-2</v>
      </c>
      <c r="K45" s="103">
        <v>7.3663576267893622E-3</v>
      </c>
      <c r="L45" s="103">
        <v>0.91210344740110261</v>
      </c>
      <c r="M45" s="103">
        <v>0.26577383140018362</v>
      </c>
      <c r="N45" s="103">
        <v>0.74055442993758591</v>
      </c>
      <c r="O45" s="103">
        <v>0.35141040807254581</v>
      </c>
      <c r="P45" s="103">
        <v>0.7647606811066131</v>
      </c>
      <c r="Q45" s="103">
        <v>0.27588078486424805</v>
      </c>
      <c r="R45" s="103">
        <v>0.69791325298745077</v>
      </c>
      <c r="S45" s="103">
        <v>0.64350416804598387</v>
      </c>
      <c r="T45" s="103">
        <v>0.61604175543246698</v>
      </c>
      <c r="U45" s="103">
        <v>0.64304949004077616</v>
      </c>
      <c r="V45" s="103">
        <v>0.46524968372281666</v>
      </c>
      <c r="W45" s="103">
        <v>8.7057274909411855E-2</v>
      </c>
      <c r="X45" s="103">
        <v>0.7301970231963566</v>
      </c>
      <c r="Y45" s="103">
        <v>0.62746435306384063</v>
      </c>
      <c r="Z45" s="103">
        <v>0.12787689273707409</v>
      </c>
      <c r="AA45" s="103">
        <v>0.13739187829871327</v>
      </c>
      <c r="AB45" s="103">
        <v>0.12824815916239812</v>
      </c>
      <c r="AC45" s="103">
        <v>0.13136001315852319</v>
      </c>
      <c r="AD45" s="103">
        <v>0.14128973015408028</v>
      </c>
      <c r="AE45" s="103">
        <v>0.14059107061707665</v>
      </c>
      <c r="AF45" s="103">
        <v>0.2589273985676116</v>
      </c>
      <c r="AG45" s="103">
        <v>0.13944930311534701</v>
      </c>
      <c r="AH45" s="103">
        <v>0.18170836567878723</v>
      </c>
      <c r="AI45" s="103">
        <v>0.1486058384180069</v>
      </c>
    </row>
    <row r="46" spans="1:35" x14ac:dyDescent="0.3">
      <c r="A46" s="103">
        <v>44</v>
      </c>
      <c r="B46" s="103">
        <v>4.7916293354135237E-3</v>
      </c>
      <c r="C46" s="103">
        <v>7.5232791389549854E-3</v>
      </c>
      <c r="D46" s="103">
        <v>2268719676.8894043</v>
      </c>
      <c r="E46" s="103">
        <v>603800378.91336823</v>
      </c>
      <c r="F46" s="103">
        <v>3.2292308677536505E-2</v>
      </c>
      <c r="G46" s="103">
        <v>6.2981011384356592E-3</v>
      </c>
      <c r="H46" s="103">
        <v>0</v>
      </c>
      <c r="I46" s="103">
        <v>1.2319521606606909E-2</v>
      </c>
      <c r="J46" s="103">
        <v>2.402098425363065E-2</v>
      </c>
      <c r="K46" s="103">
        <v>7.3927565673213369E-3</v>
      </c>
      <c r="L46" s="103">
        <v>0.91482414959061875</v>
      </c>
      <c r="M46" s="103">
        <v>0.27586807122386386</v>
      </c>
      <c r="N46" s="103">
        <v>0.74835280209355748</v>
      </c>
      <c r="O46" s="103">
        <v>0.35141040807254581</v>
      </c>
      <c r="P46" s="103">
        <v>0.77080597236031301</v>
      </c>
      <c r="Q46" s="103">
        <v>0.29542041673756375</v>
      </c>
      <c r="R46" s="103">
        <v>0.69791325298745077</v>
      </c>
      <c r="S46" s="103">
        <v>0.64350416804598387</v>
      </c>
      <c r="T46" s="103">
        <v>0.62706333492067468</v>
      </c>
      <c r="U46" s="103">
        <v>0.65623051388067166</v>
      </c>
      <c r="V46" s="103">
        <v>0.4775209039848301</v>
      </c>
      <c r="W46" s="103">
        <v>0.10274041422577966</v>
      </c>
      <c r="X46" s="103">
        <v>0.73871932732790402</v>
      </c>
      <c r="Y46" s="103">
        <v>0.6407371061239191</v>
      </c>
      <c r="Z46" s="103">
        <v>0.13325143293299507</v>
      </c>
      <c r="AA46" s="103">
        <v>0.14311436765334601</v>
      </c>
      <c r="AB46" s="103">
        <v>0.1336389107736515</v>
      </c>
      <c r="AC46" s="103">
        <v>0.13683006947792217</v>
      </c>
      <c r="AD46" s="103">
        <v>0.1470509660713859</v>
      </c>
      <c r="AE46" s="103">
        <v>0.14631841126720713</v>
      </c>
      <c r="AF46" s="103">
        <v>0.26691013796543867</v>
      </c>
      <c r="AG46" s="103">
        <v>0.14485638239294205</v>
      </c>
      <c r="AH46" s="103">
        <v>0.18908096849918365</v>
      </c>
      <c r="AI46" s="103">
        <v>0.15515650808811188</v>
      </c>
    </row>
    <row r="47" spans="1:35" x14ac:dyDescent="0.3">
      <c r="A47" s="103">
        <v>45</v>
      </c>
      <c r="B47" s="103">
        <v>4.7916293354135237E-3</v>
      </c>
      <c r="C47" s="103">
        <v>1.2801146278693103E-2</v>
      </c>
      <c r="D47" s="103">
        <v>1782449397.9094238</v>
      </c>
      <c r="E47" s="103">
        <v>323913398.15067673</v>
      </c>
      <c r="F47" s="103">
        <v>3.5329394175352177E-2</v>
      </c>
      <c r="G47" s="103">
        <v>6.7476622200589751E-3</v>
      </c>
      <c r="H47" s="103">
        <v>0</v>
      </c>
      <c r="I47" s="103">
        <v>1.3672330048942657E-2</v>
      </c>
      <c r="J47" s="103">
        <v>2.6325395188963537E-2</v>
      </c>
      <c r="K47" s="103">
        <v>8.168984552120305E-3</v>
      </c>
      <c r="L47" s="103">
        <v>0.91857917096639008</v>
      </c>
      <c r="M47" s="103">
        <v>0.28270668462072257</v>
      </c>
      <c r="N47" s="103">
        <v>0.76939082236903023</v>
      </c>
      <c r="O47" s="103">
        <v>0.35876393756050118</v>
      </c>
      <c r="P47" s="103">
        <v>0.77643817820789307</v>
      </c>
      <c r="Q47" s="103">
        <v>0.30262725246028105</v>
      </c>
      <c r="R47" s="103">
        <v>0.69791325298745077</v>
      </c>
      <c r="S47" s="103">
        <v>0.64350416804598387</v>
      </c>
      <c r="T47" s="103">
        <v>0.63496453545201637</v>
      </c>
      <c r="U47" s="103">
        <v>0.66330308460637899</v>
      </c>
      <c r="V47" s="103">
        <v>0.48606972114163471</v>
      </c>
      <c r="W47" s="103">
        <v>0.11490272578263244</v>
      </c>
      <c r="X47" s="103">
        <v>0.74462364466934816</v>
      </c>
      <c r="Y47" s="103">
        <v>0.64776383679136651</v>
      </c>
      <c r="Z47" s="103">
        <v>0.13872621003071633</v>
      </c>
      <c r="AA47" s="103">
        <v>0.14893655792155111</v>
      </c>
      <c r="AB47" s="103">
        <v>0.13913020163481074</v>
      </c>
      <c r="AC47" s="103">
        <v>0.14239863731379312</v>
      </c>
      <c r="AD47" s="103">
        <v>0.15287678731505569</v>
      </c>
      <c r="AE47" s="103">
        <v>0.15217368367560749</v>
      </c>
      <c r="AF47" s="103">
        <v>0.27400524511320851</v>
      </c>
      <c r="AG47" s="103">
        <v>0.15079369037633844</v>
      </c>
      <c r="AH47" s="103">
        <v>0.19487333297729492</v>
      </c>
      <c r="AI47" s="103">
        <v>0.15867066383361816</v>
      </c>
    </row>
    <row r="48" spans="1:35" x14ac:dyDescent="0.3">
      <c r="A48" s="103">
        <v>46</v>
      </c>
      <c r="B48" s="103">
        <v>4.7916293354135237E-3</v>
      </c>
      <c r="C48" s="103">
        <v>1.2801146278693103E-2</v>
      </c>
      <c r="D48" s="103">
        <v>2157180405.6992188</v>
      </c>
      <c r="E48" s="103">
        <v>412064197.0841217</v>
      </c>
      <c r="F48" s="103">
        <v>3.8849087983787584E-2</v>
      </c>
      <c r="G48" s="103">
        <v>7.085921173184709E-3</v>
      </c>
      <c r="H48" s="103">
        <v>0</v>
      </c>
      <c r="I48" s="103">
        <v>1.4166116894367056E-2</v>
      </c>
      <c r="J48" s="103">
        <v>2.9984525296033543E-2</v>
      </c>
      <c r="K48" s="103">
        <v>8.7530343648329588E-3</v>
      </c>
      <c r="L48" s="103">
        <v>0.92546862578338895</v>
      </c>
      <c r="M48" s="103">
        <v>0.28888347294738526</v>
      </c>
      <c r="N48" s="103">
        <v>0.77785909143016096</v>
      </c>
      <c r="O48" s="103">
        <v>0.45509517385271653</v>
      </c>
      <c r="P48" s="103">
        <v>0.78136386556776449</v>
      </c>
      <c r="Q48" s="103">
        <v>0.33889581430090887</v>
      </c>
      <c r="R48" s="103">
        <v>0.92700683101623171</v>
      </c>
      <c r="S48" s="103">
        <v>0.64350416804598387</v>
      </c>
      <c r="T48" s="103">
        <v>0.64680944384571037</v>
      </c>
      <c r="U48" s="103">
        <v>0.67361583717783424</v>
      </c>
      <c r="V48" s="103">
        <v>0.50586957943118283</v>
      </c>
      <c r="W48" s="103">
        <v>0.13416165525360518</v>
      </c>
      <c r="X48" s="103">
        <v>0.74902594867801253</v>
      </c>
      <c r="Y48" s="103">
        <v>0.66003397300343314</v>
      </c>
      <c r="Z48" s="103">
        <v>0.14421609028173452</v>
      </c>
      <c r="AA48" s="103">
        <v>0.15476005842366322</v>
      </c>
      <c r="AB48" s="103">
        <v>0.1446366412054414</v>
      </c>
      <c r="AC48" s="103">
        <v>0.1479676346900243</v>
      </c>
      <c r="AD48" s="103">
        <v>0.15872285545893683</v>
      </c>
      <c r="AE48" s="103">
        <v>0.1581083191050876</v>
      </c>
      <c r="AF48" s="103">
        <v>0.28284689262166307</v>
      </c>
      <c r="AG48" s="103">
        <v>0.15623758314663064</v>
      </c>
      <c r="AH48" s="103">
        <v>0.201883465051651</v>
      </c>
      <c r="AI48" s="103">
        <v>0.16314117610454559</v>
      </c>
    </row>
    <row r="49" spans="1:35" x14ac:dyDescent="0.3">
      <c r="A49" s="103">
        <v>47</v>
      </c>
      <c r="B49" s="103">
        <v>4.7916293354135237E-3</v>
      </c>
      <c r="C49" s="103">
        <v>1.2801146278693103E-2</v>
      </c>
      <c r="D49" s="103">
        <v>2298135017.6879883</v>
      </c>
      <c r="E49" s="103">
        <v>679365372.46884155</v>
      </c>
      <c r="F49" s="103">
        <v>4.2906718511885107E-2</v>
      </c>
      <c r="G49" s="103">
        <v>8.0719428299460359E-3</v>
      </c>
      <c r="H49" s="103">
        <v>0</v>
      </c>
      <c r="I49" s="103">
        <v>1.6533884577019594E-2</v>
      </c>
      <c r="J49" s="103">
        <v>3.7240463677522796E-2</v>
      </c>
      <c r="K49" s="103">
        <v>1.0455534058161148E-2</v>
      </c>
      <c r="L49" s="103">
        <v>0.93448696808837739</v>
      </c>
      <c r="M49" s="103">
        <v>0.29569694506225558</v>
      </c>
      <c r="N49" s="103">
        <v>0.7859215622009027</v>
      </c>
      <c r="O49" s="103">
        <v>0.58611263503324873</v>
      </c>
      <c r="P49" s="103">
        <v>0.79075372417860101</v>
      </c>
      <c r="Q49" s="103">
        <v>0.34566570900692584</v>
      </c>
      <c r="R49" s="103">
        <v>0.97385595963492433</v>
      </c>
      <c r="S49" s="103">
        <v>0.64350416804598387</v>
      </c>
      <c r="T49" s="103">
        <v>0.65711421338880671</v>
      </c>
      <c r="U49" s="103">
        <v>0.68384665542670253</v>
      </c>
      <c r="V49" s="103">
        <v>0.5162964997166235</v>
      </c>
      <c r="W49" s="103">
        <v>0.13610368993459676</v>
      </c>
      <c r="X49" s="103">
        <v>0.75792591765766415</v>
      </c>
      <c r="Y49" s="103">
        <v>0.67019629950474691</v>
      </c>
      <c r="Z49" s="103">
        <v>0.15005538914643071</v>
      </c>
      <c r="AA49" s="103">
        <v>0.16093902732855839</v>
      </c>
      <c r="AB49" s="103">
        <v>0.15049355335345016</v>
      </c>
      <c r="AC49" s="103">
        <v>0.15388120185244952</v>
      </c>
      <c r="AD49" s="103">
        <v>0.16492458671872509</v>
      </c>
      <c r="AE49" s="103">
        <v>0.16426062015866957</v>
      </c>
      <c r="AF49" s="103">
        <v>0.29019095579003318</v>
      </c>
      <c r="AG49" s="103">
        <v>0.16215330182023346</v>
      </c>
      <c r="AH49" s="103">
        <v>0.20935164391994476</v>
      </c>
      <c r="AI49" s="103">
        <v>0.17051166296005249</v>
      </c>
    </row>
    <row r="50" spans="1:35" x14ac:dyDescent="0.3">
      <c r="A50" s="103">
        <v>48</v>
      </c>
      <c r="B50" s="103">
        <v>4.7916293354135237E-3</v>
      </c>
      <c r="C50" s="103">
        <v>1.2801146278693103E-2</v>
      </c>
      <c r="D50" s="103">
        <v>2492350622.8349609</v>
      </c>
      <c r="E50" s="103">
        <v>569492960.5687356</v>
      </c>
      <c r="F50" s="103">
        <v>4.5795480236176883E-2</v>
      </c>
      <c r="G50" s="103">
        <v>8.977549964381137E-3</v>
      </c>
      <c r="H50" s="103">
        <v>0</v>
      </c>
      <c r="I50" s="103">
        <v>2.0007929925014292E-2</v>
      </c>
      <c r="J50" s="103">
        <v>3.9131412278016656E-2</v>
      </c>
      <c r="K50" s="103">
        <v>1.2019187207236737E-2</v>
      </c>
      <c r="L50" s="103">
        <v>0.94398169328001358</v>
      </c>
      <c r="M50" s="103">
        <v>0.3065724644880688</v>
      </c>
      <c r="N50" s="103">
        <v>0.79805063200370507</v>
      </c>
      <c r="O50" s="103">
        <v>0.58611263503324873</v>
      </c>
      <c r="P50" s="103">
        <v>0.80011794300560946</v>
      </c>
      <c r="Q50" s="103">
        <v>0.35221732942719541</v>
      </c>
      <c r="R50" s="103">
        <v>0.97385595963492433</v>
      </c>
      <c r="S50" s="103">
        <v>0.64350416804598387</v>
      </c>
      <c r="T50" s="103">
        <v>0.66558435048497455</v>
      </c>
      <c r="U50" s="103">
        <v>0.69379818450640485</v>
      </c>
      <c r="V50" s="103">
        <v>0.53353272695369214</v>
      </c>
      <c r="W50" s="103">
        <v>0.13994367150206513</v>
      </c>
      <c r="X50" s="103">
        <v>0.76789689671196437</v>
      </c>
      <c r="Y50" s="103">
        <v>0.68070313231035151</v>
      </c>
      <c r="Z50" s="103">
        <v>0.15578277998030876</v>
      </c>
      <c r="AA50" s="103">
        <v>0.16703599685394935</v>
      </c>
      <c r="AB50" s="103">
        <v>0.15623821991849668</v>
      </c>
      <c r="AC50" s="103">
        <v>0.15971579393451041</v>
      </c>
      <c r="AD50" s="103">
        <v>0.17104930326385151</v>
      </c>
      <c r="AE50" s="103">
        <v>0.17031359489443174</v>
      </c>
      <c r="AF50" s="103">
        <v>0.29775302839000567</v>
      </c>
      <c r="AG50" s="103">
        <v>0.16791176795770915</v>
      </c>
      <c r="AH50" s="103">
        <v>0.21745096147060394</v>
      </c>
      <c r="AI50" s="103">
        <v>0.17669013142585754</v>
      </c>
    </row>
    <row r="51" spans="1:35" x14ac:dyDescent="0.3">
      <c r="A51" s="103">
        <v>49</v>
      </c>
      <c r="B51" s="103">
        <v>4.7916293354135237E-3</v>
      </c>
      <c r="C51" s="103">
        <v>1.2801146278693103E-2</v>
      </c>
      <c r="D51" s="103">
        <v>2194799027.4638672</v>
      </c>
      <c r="E51" s="103">
        <v>508414614.25863647</v>
      </c>
      <c r="F51" s="103">
        <v>4.8516518940354532E-2</v>
      </c>
      <c r="G51" s="103">
        <v>9.2034649283553177E-3</v>
      </c>
      <c r="H51" s="103">
        <v>0</v>
      </c>
      <c r="I51" s="103">
        <v>2.0007929925014292E-2</v>
      </c>
      <c r="J51" s="103">
        <v>4.27867246297138E-2</v>
      </c>
      <c r="K51" s="103">
        <v>1.2409259934592043E-2</v>
      </c>
      <c r="L51" s="103">
        <v>0.94447331778788068</v>
      </c>
      <c r="M51" s="103">
        <v>0.31353078187280975</v>
      </c>
      <c r="N51" s="103">
        <v>0.80465165924309678</v>
      </c>
      <c r="O51" s="103">
        <v>0.59411925741828142</v>
      </c>
      <c r="P51" s="103">
        <v>0.80377873436329295</v>
      </c>
      <c r="Q51" s="103">
        <v>0.3826181626818061</v>
      </c>
      <c r="R51" s="103">
        <v>0.97385595963492433</v>
      </c>
      <c r="S51" s="103">
        <v>0.76785338108278911</v>
      </c>
      <c r="T51" s="103">
        <v>0.6800220556906188</v>
      </c>
      <c r="U51" s="103">
        <v>0.70810733709746732</v>
      </c>
      <c r="V51" s="103">
        <v>0.54440990522461574</v>
      </c>
      <c r="W51" s="103">
        <v>0.1451963042762103</v>
      </c>
      <c r="X51" s="103">
        <v>0.77653898991015569</v>
      </c>
      <c r="Y51" s="103">
        <v>0.69361993312937265</v>
      </c>
      <c r="Z51" s="103">
        <v>0.16183511076738846</v>
      </c>
      <c r="AA51" s="103">
        <v>0.1734954524393949</v>
      </c>
      <c r="AB51" s="103">
        <v>0.16230880656459717</v>
      </c>
      <c r="AC51" s="103">
        <v>0.16589184972164933</v>
      </c>
      <c r="AD51" s="103">
        <v>0.17758068560818757</v>
      </c>
      <c r="AE51" s="103">
        <v>0.17689256157923178</v>
      </c>
      <c r="AF51" s="103">
        <v>0.3063483843445875</v>
      </c>
      <c r="AG51" s="103">
        <v>0.17398443146730455</v>
      </c>
      <c r="AH51" s="103">
        <v>0.22458334267139435</v>
      </c>
      <c r="AI51" s="103">
        <v>0.18220596015453339</v>
      </c>
    </row>
    <row r="52" spans="1:35" x14ac:dyDescent="0.3">
      <c r="A52" s="103">
        <v>50</v>
      </c>
      <c r="B52" s="103">
        <v>4.7916293354135237E-3</v>
      </c>
      <c r="C52" s="103">
        <v>1.2801146278693103E-2</v>
      </c>
      <c r="D52" s="103">
        <v>2469403050.4106445</v>
      </c>
      <c r="E52" s="103">
        <v>902978047.85703278</v>
      </c>
      <c r="F52" s="103">
        <v>5.0630475677367469E-2</v>
      </c>
      <c r="G52" s="103">
        <v>9.8739134594023024E-3</v>
      </c>
      <c r="H52" s="103">
        <v>0</v>
      </c>
      <c r="I52" s="103">
        <v>2.0979975770883091E-2</v>
      </c>
      <c r="J52" s="103">
        <v>5.0063823233476759E-2</v>
      </c>
      <c r="K52" s="103">
        <v>1.3566879963191596E-2</v>
      </c>
      <c r="L52" s="103">
        <v>0.94840059377439323</v>
      </c>
      <c r="M52" s="103">
        <v>0.32741606322297601</v>
      </c>
      <c r="N52" s="103">
        <v>0.81252453115816259</v>
      </c>
      <c r="O52" s="103">
        <v>0.59411925741828142</v>
      </c>
      <c r="P52" s="103">
        <v>0.81309167362264501</v>
      </c>
      <c r="Q52" s="103">
        <v>0.38982363419023747</v>
      </c>
      <c r="R52" s="103">
        <v>0.97385595963492433</v>
      </c>
      <c r="S52" s="103">
        <v>0.84369075205392874</v>
      </c>
      <c r="T52" s="103">
        <v>0.69874307626757559</v>
      </c>
      <c r="U52" s="103">
        <v>0.72052273812821543</v>
      </c>
      <c r="V52" s="103">
        <v>0.55875393477114976</v>
      </c>
      <c r="W52" s="103">
        <v>0.1542302405314859</v>
      </c>
      <c r="X52" s="103">
        <v>0.78655864659777008</v>
      </c>
      <c r="Y52" s="103">
        <v>0.7052024019387696</v>
      </c>
      <c r="Z52" s="103">
        <v>0.16794458300172529</v>
      </c>
      <c r="AA52" s="103">
        <v>0.1800333158618887</v>
      </c>
      <c r="AB52" s="103">
        <v>0.16843670701571944</v>
      </c>
      <c r="AC52" s="103">
        <v>0.17214613952531826</v>
      </c>
      <c r="AD52" s="103">
        <v>0.18417219310815322</v>
      </c>
      <c r="AE52" s="103">
        <v>0.18339738080042908</v>
      </c>
      <c r="AF52" s="103">
        <v>0.31460995257083646</v>
      </c>
      <c r="AG52" s="103">
        <v>0.18019456453695468</v>
      </c>
      <c r="AH52" s="103">
        <v>0.23260807991027832</v>
      </c>
      <c r="AI52" s="103">
        <v>0.19200243055820465</v>
      </c>
    </row>
    <row r="53" spans="1:35" x14ac:dyDescent="0.3">
      <c r="A53" s="103">
        <v>51</v>
      </c>
      <c r="B53" s="103">
        <v>4.7916293354135237E-3</v>
      </c>
      <c r="C53" s="103">
        <v>1.2801146278693103E-2</v>
      </c>
      <c r="D53" s="103">
        <v>2053366467.5839844</v>
      </c>
      <c r="E53" s="103">
        <v>533338761.08033752</v>
      </c>
      <c r="F53" s="103">
        <v>5.5791590234439095E-2</v>
      </c>
      <c r="G53" s="103">
        <v>1.0025185123944531E-2</v>
      </c>
      <c r="H53" s="103">
        <v>0</v>
      </c>
      <c r="I53" s="103">
        <v>2.1040675699656279E-2</v>
      </c>
      <c r="J53" s="103">
        <v>5.2288424799055128E-2</v>
      </c>
      <c r="K53" s="103">
        <v>1.3828070942848471E-2</v>
      </c>
      <c r="L53" s="103">
        <v>0.95702884477064232</v>
      </c>
      <c r="M53" s="103">
        <v>0.33412702773302067</v>
      </c>
      <c r="N53" s="103">
        <v>0.81754963079741982</v>
      </c>
      <c r="O53" s="103">
        <v>0.59411925741828142</v>
      </c>
      <c r="P53" s="103">
        <v>0.81849881914551148</v>
      </c>
      <c r="Q53" s="103">
        <v>0.40331687212574768</v>
      </c>
      <c r="R53" s="103">
        <v>0.97385595963492433</v>
      </c>
      <c r="S53" s="103">
        <v>0.84369075205392874</v>
      </c>
      <c r="T53" s="103">
        <v>0.71946414697110206</v>
      </c>
      <c r="U53" s="103">
        <v>0.73255155165082697</v>
      </c>
      <c r="V53" s="103">
        <v>0.57616120595765863</v>
      </c>
      <c r="W53" s="103">
        <v>0.1655624211302307</v>
      </c>
      <c r="X53" s="103">
        <v>0.79667027057590867</v>
      </c>
      <c r="Y53" s="103">
        <v>0.71767824603403685</v>
      </c>
      <c r="Z53" s="103">
        <v>0.17395560604695834</v>
      </c>
      <c r="AA53" s="103">
        <v>0.18636825928351911</v>
      </c>
      <c r="AB53" s="103">
        <v>0.17446586132197325</v>
      </c>
      <c r="AC53" s="103">
        <v>0.17820262629801853</v>
      </c>
      <c r="AD53" s="103">
        <v>0.190542130153002</v>
      </c>
      <c r="AE53" s="103">
        <v>0.18977921449869986</v>
      </c>
      <c r="AF53" s="103">
        <v>0.32344710622166201</v>
      </c>
      <c r="AG53" s="103">
        <v>0.18626295903784071</v>
      </c>
      <c r="AH53" s="103">
        <v>0.23928084969520569</v>
      </c>
      <c r="AI53" s="103">
        <v>0.19778865575790405</v>
      </c>
    </row>
    <row r="54" spans="1:35" x14ac:dyDescent="0.3">
      <c r="A54" s="103">
        <v>52</v>
      </c>
      <c r="B54" s="103">
        <v>4.7916293354135237E-3</v>
      </c>
      <c r="C54" s="103">
        <v>1.2801146278693103E-2</v>
      </c>
      <c r="D54" s="103">
        <v>2245879896.7158203</v>
      </c>
      <c r="E54" s="103">
        <v>504486962.09303284</v>
      </c>
      <c r="F54" s="103">
        <v>5.994118737322391E-2</v>
      </c>
      <c r="G54" s="103">
        <v>1.0254032285502927E-2</v>
      </c>
      <c r="H54" s="103">
        <v>0</v>
      </c>
      <c r="I54" s="103">
        <v>2.1040675699656279E-2</v>
      </c>
      <c r="J54" s="103">
        <v>5.599118021454344E-2</v>
      </c>
      <c r="K54" s="103">
        <v>1.4223206505744638E-2</v>
      </c>
      <c r="L54" s="103">
        <v>0.96015192097023105</v>
      </c>
      <c r="M54" s="103">
        <v>0.34055014412350804</v>
      </c>
      <c r="N54" s="103">
        <v>0.82317382326782973</v>
      </c>
      <c r="O54" s="103">
        <v>0.59411925741828142</v>
      </c>
      <c r="P54" s="103">
        <v>0.82508824358934185</v>
      </c>
      <c r="Q54" s="103">
        <v>0.4125244308820365</v>
      </c>
      <c r="R54" s="103">
        <v>0.97385595963492433</v>
      </c>
      <c r="S54" s="103">
        <v>0.84369075205392874</v>
      </c>
      <c r="T54" s="103">
        <v>0.73333542194039947</v>
      </c>
      <c r="U54" s="103">
        <v>0.74368735230447758</v>
      </c>
      <c r="V54" s="103">
        <v>0.58848651126297324</v>
      </c>
      <c r="W54" s="103">
        <v>0.17841906966968143</v>
      </c>
      <c r="X54" s="103">
        <v>0.80489649840063071</v>
      </c>
      <c r="Y54" s="103">
        <v>0.72899258801645639</v>
      </c>
      <c r="Z54" s="103">
        <v>0.18061633491854751</v>
      </c>
      <c r="AA54" s="103">
        <v>0.19343914300303747</v>
      </c>
      <c r="AB54" s="103">
        <v>0.18114668118520399</v>
      </c>
      <c r="AC54" s="103">
        <v>0.18496314822587206</v>
      </c>
      <c r="AD54" s="103">
        <v>0.1976324341739418</v>
      </c>
      <c r="AE54" s="103">
        <v>0.19688370697940491</v>
      </c>
      <c r="AF54" s="103">
        <v>0.33200336632451766</v>
      </c>
      <c r="AG54" s="103">
        <v>0.19283304673999732</v>
      </c>
      <c r="AH54" s="103">
        <v>0.24657921493053436</v>
      </c>
      <c r="AI54" s="103">
        <v>0.20326186716556549</v>
      </c>
    </row>
    <row r="55" spans="1:35" x14ac:dyDescent="0.3">
      <c r="A55" s="103">
        <v>53</v>
      </c>
      <c r="B55" s="103">
        <v>4.7916293354135237E-3</v>
      </c>
      <c r="C55" s="103">
        <v>1.2801146278693103E-2</v>
      </c>
      <c r="D55" s="103">
        <v>2789285313.2563477</v>
      </c>
      <c r="E55" s="103">
        <v>803875819.94094849</v>
      </c>
      <c r="F55" s="103">
        <v>6.1723126534248329E-2</v>
      </c>
      <c r="G55" s="103">
        <v>1.1471400096933078E-2</v>
      </c>
      <c r="H55" s="103">
        <v>0</v>
      </c>
      <c r="I55" s="103">
        <v>2.4195620433801149E-2</v>
      </c>
      <c r="J55" s="103">
        <v>6.4098635059607459E-2</v>
      </c>
      <c r="K55" s="103">
        <v>1.6325156611419766E-2</v>
      </c>
      <c r="L55" s="103">
        <v>0.96085410167926344</v>
      </c>
      <c r="M55" s="103">
        <v>0.34923900304309613</v>
      </c>
      <c r="N55" s="103">
        <v>0.82585742666386242</v>
      </c>
      <c r="O55" s="103">
        <v>0.59411925741828142</v>
      </c>
      <c r="P55" s="103">
        <v>0.82776617656694695</v>
      </c>
      <c r="Q55" s="103">
        <v>0.41954769568789618</v>
      </c>
      <c r="R55" s="103">
        <v>0.97790813839739454</v>
      </c>
      <c r="S55" s="103">
        <v>0.90267537392037078</v>
      </c>
      <c r="T55" s="103">
        <v>0.74249229303992581</v>
      </c>
      <c r="U55" s="103">
        <v>0.75188078456317464</v>
      </c>
      <c r="V55" s="103">
        <v>0.60296710558630451</v>
      </c>
      <c r="W55" s="103">
        <v>0.18444029286019689</v>
      </c>
      <c r="X55" s="103">
        <v>0.81044215120522345</v>
      </c>
      <c r="Y55" s="103">
        <v>0.73815999787692976</v>
      </c>
      <c r="Z55" s="103">
        <v>0.18709497354410132</v>
      </c>
      <c r="AA55" s="103">
        <v>0.20038328659049864</v>
      </c>
      <c r="AB55" s="103">
        <v>0.18764486155716192</v>
      </c>
      <c r="AC55" s="103">
        <v>0.19160983159527073</v>
      </c>
      <c r="AD55" s="103">
        <v>0.20459925109755994</v>
      </c>
      <c r="AE55" s="103">
        <v>0.20374949407867046</v>
      </c>
      <c r="AF55" s="103">
        <v>0.3396166927948977</v>
      </c>
      <c r="AG55" s="103">
        <v>0.1992698651855507</v>
      </c>
      <c r="AH55" s="103">
        <v>0.25564348697662354</v>
      </c>
      <c r="AI55" s="103">
        <v>0.21198317408561707</v>
      </c>
    </row>
    <row r="56" spans="1:35" x14ac:dyDescent="0.3">
      <c r="A56" s="103">
        <v>54</v>
      </c>
      <c r="B56" s="103">
        <v>4.7916293354135237E-3</v>
      </c>
      <c r="C56" s="103">
        <v>1.2801146278693103E-2</v>
      </c>
      <c r="D56" s="103">
        <v>2181294161.1914063</v>
      </c>
      <c r="E56" s="103">
        <v>532255769.68705302</v>
      </c>
      <c r="F56" s="103">
        <v>6.9496185692635964E-2</v>
      </c>
      <c r="G56" s="103">
        <v>1.1944939337238772E-2</v>
      </c>
      <c r="H56" s="103">
        <v>0</v>
      </c>
      <c r="I56" s="103">
        <v>2.4818352391085673E-2</v>
      </c>
      <c r="J56" s="103">
        <v>6.9472928903648951E-2</v>
      </c>
      <c r="K56" s="103">
        <v>1.7142786128855867E-2</v>
      </c>
      <c r="L56" s="103">
        <v>0.96294825938303064</v>
      </c>
      <c r="M56" s="103">
        <v>0.36012057669639541</v>
      </c>
      <c r="N56" s="103">
        <v>0.83017121045337905</v>
      </c>
      <c r="O56" s="103">
        <v>0.59411925741828142</v>
      </c>
      <c r="P56" s="103">
        <v>0.83357501203645412</v>
      </c>
      <c r="Q56" s="103">
        <v>0.43566637336059522</v>
      </c>
      <c r="R56" s="103">
        <v>0.97790813839739454</v>
      </c>
      <c r="S56" s="103">
        <v>0.90267537392037078</v>
      </c>
      <c r="T56" s="103">
        <v>0.7475337727762601</v>
      </c>
      <c r="U56" s="103">
        <v>0.76118097140192897</v>
      </c>
      <c r="V56" s="103">
        <v>0.61446152941390364</v>
      </c>
      <c r="W56" s="103">
        <v>0.19727563466969805</v>
      </c>
      <c r="X56" s="103">
        <v>0.8183529344464523</v>
      </c>
      <c r="Y56" s="103">
        <v>0.74805537080728746</v>
      </c>
      <c r="Z56" s="103">
        <v>0.19391052833239761</v>
      </c>
      <c r="AA56" s="103">
        <v>0.20750049434384998</v>
      </c>
      <c r="AB56" s="103">
        <v>0.19448097434397824</v>
      </c>
      <c r="AC56" s="103">
        <v>0.19841644221322069</v>
      </c>
      <c r="AD56" s="103">
        <v>0.21172847535514897</v>
      </c>
      <c r="AE56" s="103">
        <v>0.21091644487082636</v>
      </c>
      <c r="AF56" s="103">
        <v>0.34819153326791963</v>
      </c>
      <c r="AG56" s="103">
        <v>0.20589348385977327</v>
      </c>
      <c r="AH56" s="103">
        <v>0.26273196935653687</v>
      </c>
      <c r="AI56" s="103">
        <v>0.21775764226913452</v>
      </c>
    </row>
    <row r="57" spans="1:35" x14ac:dyDescent="0.3">
      <c r="A57" s="103">
        <v>55</v>
      </c>
      <c r="B57" s="103">
        <v>4.7916293354135237E-3</v>
      </c>
      <c r="C57" s="103">
        <v>1.2801146278693103E-2</v>
      </c>
      <c r="D57" s="103">
        <v>2725777718.0273438</v>
      </c>
      <c r="E57" s="103">
        <v>893055412.21438599</v>
      </c>
      <c r="F57" s="103">
        <v>7.5478843005472807E-2</v>
      </c>
      <c r="G57" s="103">
        <v>1.2832713693512937E-2</v>
      </c>
      <c r="H57" s="103">
        <v>0</v>
      </c>
      <c r="I57" s="103">
        <v>2.6564458242795796E-2</v>
      </c>
      <c r="J57" s="103">
        <v>7.7422879627732727E-2</v>
      </c>
      <c r="K57" s="103">
        <v>1.8675648575575177E-2</v>
      </c>
      <c r="L57" s="103">
        <v>0.96462880282169428</v>
      </c>
      <c r="M57" s="103">
        <v>0.37294205520770068</v>
      </c>
      <c r="N57" s="103">
        <v>0.83326488239935526</v>
      </c>
      <c r="O57" s="103">
        <v>0.59411925741828142</v>
      </c>
      <c r="P57" s="103">
        <v>0.8388226211266121</v>
      </c>
      <c r="Q57" s="103">
        <v>0.44886317500692152</v>
      </c>
      <c r="R57" s="103">
        <v>0.97790813839739454</v>
      </c>
      <c r="S57" s="103">
        <v>0.90267537392037078</v>
      </c>
      <c r="T57" s="103">
        <v>0.76022957968871396</v>
      </c>
      <c r="U57" s="103">
        <v>0.77345957773757534</v>
      </c>
      <c r="V57" s="103">
        <v>0.62572000724010113</v>
      </c>
      <c r="W57" s="103">
        <v>0.20460197370843766</v>
      </c>
      <c r="X57" s="103">
        <v>0.831857941955919</v>
      </c>
      <c r="Y57" s="103">
        <v>0.76066660409950815</v>
      </c>
      <c r="Z57" s="103">
        <v>0.20074720264665621</v>
      </c>
      <c r="AA57" s="103">
        <v>0.21469633552348083</v>
      </c>
      <c r="AB57" s="103">
        <v>0.20133827036032867</v>
      </c>
      <c r="AC57" s="103">
        <v>0.20530127848108504</v>
      </c>
      <c r="AD57" s="103">
        <v>0.2189626423358273</v>
      </c>
      <c r="AE57" s="103">
        <v>0.2180755905948964</v>
      </c>
      <c r="AF57" s="103">
        <v>0.35684220089641</v>
      </c>
      <c r="AG57" s="103">
        <v>0.21274840167982526</v>
      </c>
      <c r="AH57" s="103">
        <v>0.27158984541893005</v>
      </c>
      <c r="AI57" s="103">
        <v>0.22744646668434143</v>
      </c>
    </row>
    <row r="58" spans="1:35" x14ac:dyDescent="0.3">
      <c r="A58" s="103">
        <v>56</v>
      </c>
      <c r="B58" s="103">
        <v>4.7916293354135237E-3</v>
      </c>
      <c r="C58" s="103">
        <v>1.2801146278693103E-2</v>
      </c>
      <c r="D58" s="103">
        <v>2612928649.4697266</v>
      </c>
      <c r="E58" s="103">
        <v>783008668.98046875</v>
      </c>
      <c r="F58" s="103">
        <v>8.1636657987662301E-2</v>
      </c>
      <c r="G58" s="103">
        <v>1.373207474199566E-2</v>
      </c>
      <c r="H58" s="103">
        <v>0</v>
      </c>
      <c r="I58" s="103">
        <v>2.8374778729896976E-2</v>
      </c>
      <c r="J58" s="103">
        <v>8.5324412797647381E-2</v>
      </c>
      <c r="K58" s="103">
        <v>2.022851701282876E-2</v>
      </c>
      <c r="L58" s="103">
        <v>0.96693212305783538</v>
      </c>
      <c r="M58" s="103">
        <v>0.3795212087531008</v>
      </c>
      <c r="N58" s="103">
        <v>0.83893916706615024</v>
      </c>
      <c r="O58" s="103">
        <v>0.59411925741828142</v>
      </c>
      <c r="P58" s="103">
        <v>0.84149485637447763</v>
      </c>
      <c r="Q58" s="103">
        <v>0.46335269116029321</v>
      </c>
      <c r="R58" s="103">
        <v>0.97790813839739454</v>
      </c>
      <c r="S58" s="103">
        <v>0.90267537392037078</v>
      </c>
      <c r="T58" s="103">
        <v>0.76174841474723676</v>
      </c>
      <c r="U58" s="103">
        <v>0.78185406969917703</v>
      </c>
      <c r="V58" s="103">
        <v>0.63839686532687401</v>
      </c>
      <c r="W58" s="103">
        <v>0.21556818120186769</v>
      </c>
      <c r="X58" s="103">
        <v>0.83835872899320041</v>
      </c>
      <c r="Y58" s="103">
        <v>0.77020880619291787</v>
      </c>
      <c r="Z58" s="103">
        <v>0.20765253413985624</v>
      </c>
      <c r="AA58" s="103">
        <v>0.22191621988180504</v>
      </c>
      <c r="AB58" s="103">
        <v>0.20826443064869316</v>
      </c>
      <c r="AC58" s="103">
        <v>0.21225163209967446</v>
      </c>
      <c r="AD58" s="103">
        <v>0.22618845952775971</v>
      </c>
      <c r="AE58" s="103">
        <v>0.22525448836752052</v>
      </c>
      <c r="AF58" s="103">
        <v>0.36523923955785825</v>
      </c>
      <c r="AG58" s="103">
        <v>0.2196030136256211</v>
      </c>
      <c r="AH58" s="103">
        <v>0.28008100390434265</v>
      </c>
      <c r="AI58" s="103">
        <v>0.23594138026237488</v>
      </c>
    </row>
    <row r="59" spans="1:35" x14ac:dyDescent="0.3">
      <c r="A59" s="103">
        <v>57</v>
      </c>
      <c r="B59" s="103">
        <v>4.7916293354135237E-3</v>
      </c>
      <c r="C59" s="103">
        <v>1.2801146278693103E-2</v>
      </c>
      <c r="D59" s="103">
        <v>2648656043.8798828</v>
      </c>
      <c r="E59" s="103">
        <v>758250221.54734802</v>
      </c>
      <c r="F59" s="103">
        <v>9.0503347048640895E-2</v>
      </c>
      <c r="G59" s="103">
        <v>1.5620994843406425E-2</v>
      </c>
      <c r="H59" s="103">
        <v>0</v>
      </c>
      <c r="I59" s="103">
        <v>3.5924022040375932E-2</v>
      </c>
      <c r="J59" s="103">
        <v>8.8155275985543888E-2</v>
      </c>
      <c r="K59" s="103">
        <v>2.3489992936122507E-2</v>
      </c>
      <c r="L59" s="103">
        <v>0.96693212305783538</v>
      </c>
      <c r="M59" s="103">
        <v>0.38773637273374334</v>
      </c>
      <c r="N59" s="103">
        <v>0.84542960514780807</v>
      </c>
      <c r="O59" s="103">
        <v>0.60041564796328728</v>
      </c>
      <c r="P59" s="103">
        <v>0.84681368708638038</v>
      </c>
      <c r="Q59" s="103">
        <v>0.47961960099348439</v>
      </c>
      <c r="R59" s="103">
        <v>0.97790813839739454</v>
      </c>
      <c r="S59" s="103">
        <v>1</v>
      </c>
      <c r="T59" s="103">
        <v>0.76884508383668759</v>
      </c>
      <c r="U59" s="103">
        <v>0.79093809242077595</v>
      </c>
      <c r="V59" s="103">
        <v>0.65445201047436574</v>
      </c>
      <c r="W59" s="103">
        <v>0.27664391784959158</v>
      </c>
      <c r="X59" s="103">
        <v>0.84512732132267787</v>
      </c>
      <c r="Y59" s="103">
        <v>0.779337374549391</v>
      </c>
      <c r="Z59" s="103">
        <v>0.21498957552520084</v>
      </c>
      <c r="AA59" s="103">
        <v>0.22955089419371308</v>
      </c>
      <c r="AB59" s="103">
        <v>0.21562360301099073</v>
      </c>
      <c r="AC59" s="103">
        <v>0.21956333641730816</v>
      </c>
      <c r="AD59" s="103">
        <v>0.23385610656283357</v>
      </c>
      <c r="AE59" s="103">
        <v>0.23290020793992455</v>
      </c>
      <c r="AF59" s="103">
        <v>0.3762981400196887</v>
      </c>
      <c r="AG59" s="103">
        <v>0.22678915420744436</v>
      </c>
      <c r="AH59" s="103">
        <v>0.28868827223777771</v>
      </c>
      <c r="AI59" s="103">
        <v>0.24416768550872803</v>
      </c>
    </row>
    <row r="60" spans="1:35" x14ac:dyDescent="0.3">
      <c r="A60" s="103">
        <v>58</v>
      </c>
      <c r="B60" s="103">
        <v>4.7916293354135237E-3</v>
      </c>
      <c r="C60" s="103">
        <v>1.2801146278693103E-2</v>
      </c>
      <c r="D60" s="103">
        <v>2771313167.4755859</v>
      </c>
      <c r="E60" s="103">
        <v>603590346.09790039</v>
      </c>
      <c r="F60" s="103">
        <v>9.6514503067570437E-2</v>
      </c>
      <c r="G60" s="103">
        <v>1.73450626557024E-2</v>
      </c>
      <c r="H60" s="103">
        <v>0</v>
      </c>
      <c r="I60" s="103">
        <v>4.0753645199979573E-2</v>
      </c>
      <c r="J60" s="103">
        <v>9.8309271234766349E-2</v>
      </c>
      <c r="K60" s="103">
        <v>2.646682909543354E-2</v>
      </c>
      <c r="L60" s="103">
        <v>0.97213429346422309</v>
      </c>
      <c r="M60" s="103">
        <v>0.39345096669481788</v>
      </c>
      <c r="N60" s="103">
        <v>0.84744403322551143</v>
      </c>
      <c r="O60" s="103">
        <v>0.74599060391870764</v>
      </c>
      <c r="P60" s="103">
        <v>0.84959702806416781</v>
      </c>
      <c r="Q60" s="103">
        <v>0.4964243289490663</v>
      </c>
      <c r="R60" s="103">
        <v>0.97790813839739454</v>
      </c>
      <c r="S60" s="103">
        <v>1</v>
      </c>
      <c r="T60" s="103">
        <v>0.78043685305396127</v>
      </c>
      <c r="U60" s="103">
        <v>0.80063897372059911</v>
      </c>
      <c r="V60" s="103">
        <v>0.66827885179433155</v>
      </c>
      <c r="W60" s="103">
        <v>0.30596226689175421</v>
      </c>
      <c r="X60" s="103">
        <v>0.8520916903492477</v>
      </c>
      <c r="Y60" s="103">
        <v>0.78983559242064916</v>
      </c>
      <c r="Z60" s="103">
        <v>0.22221945734790904</v>
      </c>
      <c r="AA60" s="103">
        <v>0.2371649227829157</v>
      </c>
      <c r="AB60" s="103">
        <v>0.22287529258148001</v>
      </c>
      <c r="AC60" s="103">
        <v>0.2268540873806722</v>
      </c>
      <c r="AD60" s="103">
        <v>0.24147858929794022</v>
      </c>
      <c r="AE60" s="103">
        <v>0.24050219719735141</v>
      </c>
      <c r="AF60" s="103">
        <v>0.38599849572060496</v>
      </c>
      <c r="AG60" s="103">
        <v>0.23414473191587662</v>
      </c>
      <c r="AH60" s="103">
        <v>0.29769411683082581</v>
      </c>
      <c r="AI60" s="103">
        <v>0.25071609020233154</v>
      </c>
    </row>
    <row r="61" spans="1:35" x14ac:dyDescent="0.3">
      <c r="A61" s="103">
        <v>59</v>
      </c>
      <c r="B61" s="103">
        <v>4.7916293354135237E-3</v>
      </c>
      <c r="C61" s="103">
        <v>1.2801146278693103E-2</v>
      </c>
      <c r="D61" s="103">
        <v>2595206716.3686523</v>
      </c>
      <c r="E61" s="103">
        <v>746381509.98019409</v>
      </c>
      <c r="F61" s="103">
        <v>0.10246296929189885</v>
      </c>
      <c r="G61" s="103">
        <v>1.8435924791972102E-2</v>
      </c>
      <c r="H61" s="103">
        <v>0</v>
      </c>
      <c r="I61" s="103">
        <v>4.5239982412287445E-2</v>
      </c>
      <c r="J61" s="103">
        <v>9.9479026834635803E-2</v>
      </c>
      <c r="K61" s="103">
        <v>2.8350350050300399E-2</v>
      </c>
      <c r="L61" s="103">
        <v>0.9807818193464225</v>
      </c>
      <c r="M61" s="103">
        <v>0.40292984107811541</v>
      </c>
      <c r="N61" s="103">
        <v>0.85289934657804567</v>
      </c>
      <c r="O61" s="103">
        <v>0.74599060391870764</v>
      </c>
      <c r="P61" s="103">
        <v>0.85552551585820635</v>
      </c>
      <c r="Q61" s="103">
        <v>0.50970437569863425</v>
      </c>
      <c r="R61" s="103">
        <v>0.97790813839739454</v>
      </c>
      <c r="S61" s="103">
        <v>1</v>
      </c>
      <c r="T61" s="103">
        <v>0.78816887641294264</v>
      </c>
      <c r="U61" s="103">
        <v>0.81025507080835402</v>
      </c>
      <c r="V61" s="103">
        <v>0.68015998368153463</v>
      </c>
      <c r="W61" s="103">
        <v>0.3131577538261458</v>
      </c>
      <c r="X61" s="103">
        <v>0.86048476464893453</v>
      </c>
      <c r="Y61" s="103">
        <v>0.79911398768853248</v>
      </c>
      <c r="Z61" s="103">
        <v>0.22982175588112144</v>
      </c>
      <c r="AA61" s="103">
        <v>0.24518900518024137</v>
      </c>
      <c r="AB61" s="103">
        <v>0.23050052219614497</v>
      </c>
      <c r="AC61" s="103">
        <v>0.23453211420784756</v>
      </c>
      <c r="AD61" s="103">
        <v>0.24950658368311007</v>
      </c>
      <c r="AE61" s="103">
        <v>0.24852504345909954</v>
      </c>
      <c r="AF61" s="103">
        <v>0.39493953256727587</v>
      </c>
      <c r="AG61" s="103">
        <v>0.24175824449248765</v>
      </c>
      <c r="AH61" s="103">
        <v>0.30612769722938538</v>
      </c>
      <c r="AI61" s="103">
        <v>0.25881361961364746</v>
      </c>
    </row>
    <row r="62" spans="1:35" x14ac:dyDescent="0.3">
      <c r="A62" s="103">
        <v>60</v>
      </c>
      <c r="B62" s="103">
        <v>4.7916293354135237E-3</v>
      </c>
      <c r="C62" s="103">
        <v>1.2801146278693103E-2</v>
      </c>
      <c r="D62" s="103">
        <v>2632848018.7148438</v>
      </c>
      <c r="E62" s="103">
        <v>766214032.62872314</v>
      </c>
      <c r="F62" s="103">
        <v>0.10885735663506033</v>
      </c>
      <c r="G62" s="103">
        <v>2.0136593290250297E-2</v>
      </c>
      <c r="H62" s="103">
        <v>0</v>
      </c>
      <c r="I62" s="103">
        <v>5.0764974170796298E-2</v>
      </c>
      <c r="J62" s="103">
        <v>0.1067000033461771</v>
      </c>
      <c r="K62" s="103">
        <v>3.128678413054331E-2</v>
      </c>
      <c r="L62" s="103">
        <v>0.98197146653292322</v>
      </c>
      <c r="M62" s="103">
        <v>0.4094183186393196</v>
      </c>
      <c r="N62" s="103">
        <v>0.86048549805847285</v>
      </c>
      <c r="O62" s="103">
        <v>0.74599060391870764</v>
      </c>
      <c r="P62" s="103">
        <v>0.85853106829583747</v>
      </c>
      <c r="Q62" s="103">
        <v>0.52275016069229574</v>
      </c>
      <c r="R62" s="103">
        <v>0.97790813839739454</v>
      </c>
      <c r="S62" s="103">
        <v>1</v>
      </c>
      <c r="T62" s="103">
        <v>0.79765908920023054</v>
      </c>
      <c r="U62" s="103">
        <v>0.81846346498682776</v>
      </c>
      <c r="V62" s="103">
        <v>0.69211480644023582</v>
      </c>
      <c r="W62" s="103">
        <v>0.32082320107457452</v>
      </c>
      <c r="X62" s="103">
        <v>0.86724054069925505</v>
      </c>
      <c r="Y62" s="103">
        <v>0.80802770821116265</v>
      </c>
      <c r="Z62" s="103">
        <v>0.23752862261352004</v>
      </c>
      <c r="AA62" s="103">
        <v>0.25330686288470977</v>
      </c>
      <c r="AB62" s="103">
        <v>0.23823063542274692</v>
      </c>
      <c r="AC62" s="103">
        <v>0.24230428620298541</v>
      </c>
      <c r="AD62" s="103">
        <v>0.2576216758823261</v>
      </c>
      <c r="AE62" s="103">
        <v>0.25662926315983675</v>
      </c>
      <c r="AF62" s="103">
        <v>0.40402889590012092</v>
      </c>
      <c r="AG62" s="103">
        <v>0.24933077037524876</v>
      </c>
      <c r="AH62" s="103">
        <v>0.31468358635902405</v>
      </c>
      <c r="AI62" s="103">
        <v>0.26712632179260254</v>
      </c>
    </row>
    <row r="63" spans="1:35" x14ac:dyDescent="0.3">
      <c r="A63" s="103">
        <v>61</v>
      </c>
      <c r="B63" s="103">
        <v>4.7916293354135237E-3</v>
      </c>
      <c r="C63" s="103">
        <v>1.2801146278693103E-2</v>
      </c>
      <c r="D63" s="103">
        <v>2658623205.5458984</v>
      </c>
      <c r="E63" s="103">
        <v>877892781.09502792</v>
      </c>
      <c r="F63" s="103">
        <v>0.11418727826045484</v>
      </c>
      <c r="G63" s="103">
        <v>2.1213191430111494E-2</v>
      </c>
      <c r="H63" s="103">
        <v>0</v>
      </c>
      <c r="I63" s="103">
        <v>5.3906525059285851E-2</v>
      </c>
      <c r="J63" s="103">
        <v>0.11257900168938498</v>
      </c>
      <c r="K63" s="103">
        <v>3.3145676367222703E-2</v>
      </c>
      <c r="L63" s="103">
        <v>0.98235318459963161</v>
      </c>
      <c r="M63" s="103">
        <v>0.41762089952594261</v>
      </c>
      <c r="N63" s="103">
        <v>0.86599194960167802</v>
      </c>
      <c r="O63" s="103">
        <v>0.74599060391870764</v>
      </c>
      <c r="P63" s="103">
        <v>0.86107510462456238</v>
      </c>
      <c r="Q63" s="103">
        <v>0.54431344561190664</v>
      </c>
      <c r="R63" s="103">
        <v>0.97790813839739454</v>
      </c>
      <c r="S63" s="103">
        <v>1</v>
      </c>
      <c r="T63" s="103">
        <v>0.80055640492242919</v>
      </c>
      <c r="U63" s="103">
        <v>0.83000537489156168</v>
      </c>
      <c r="V63" s="103">
        <v>0.70077517399884925</v>
      </c>
      <c r="W63" s="103">
        <v>0.33466388761422178</v>
      </c>
      <c r="X63" s="103">
        <v>0.8767184240940562</v>
      </c>
      <c r="Y63" s="103">
        <v>0.81926864940970179</v>
      </c>
      <c r="Z63" s="103">
        <v>0.24513069860074882</v>
      </c>
      <c r="AA63" s="103">
        <v>0.26135119042364613</v>
      </c>
      <c r="AB63" s="103">
        <v>0.24585564182015493</v>
      </c>
      <c r="AC63" s="103">
        <v>0.25000155925359907</v>
      </c>
      <c r="AD63" s="103">
        <v>0.26568127100929462</v>
      </c>
      <c r="AE63" s="103">
        <v>0.26468059178417763</v>
      </c>
      <c r="AF63" s="103">
        <v>0.41295483268856603</v>
      </c>
      <c r="AG63" s="103">
        <v>0.25679756709018287</v>
      </c>
      <c r="AH63" s="103">
        <v>0.32332322001457214</v>
      </c>
      <c r="AI63" s="103">
        <v>0.27665063738822937</v>
      </c>
    </row>
    <row r="64" spans="1:35" x14ac:dyDescent="0.3">
      <c r="A64" s="103">
        <v>62</v>
      </c>
      <c r="B64" s="103">
        <v>4.7916293354135237E-3</v>
      </c>
      <c r="C64" s="103">
        <v>1.2801146278693103E-2</v>
      </c>
      <c r="D64" s="103">
        <v>2931931242.0351563</v>
      </c>
      <c r="E64" s="103">
        <v>1043556290.3422241</v>
      </c>
      <c r="F64" s="103">
        <v>0.12121642290416113</v>
      </c>
      <c r="G64" s="103">
        <v>2.1789259943205627E-2</v>
      </c>
      <c r="H64" s="103">
        <v>0</v>
      </c>
      <c r="I64" s="103">
        <v>5.5249011387291644E-2</v>
      </c>
      <c r="J64" s="103">
        <v>0.11696822547368817</v>
      </c>
      <c r="K64" s="103">
        <v>3.4140336535337233E-2</v>
      </c>
      <c r="L64" s="103">
        <v>0.98402774280603333</v>
      </c>
      <c r="M64" s="103">
        <v>0.43212368653610084</v>
      </c>
      <c r="N64" s="103">
        <v>0.87475590167193362</v>
      </c>
      <c r="O64" s="103">
        <v>0.74599060391870764</v>
      </c>
      <c r="P64" s="103">
        <v>0.86790668258232506</v>
      </c>
      <c r="Q64" s="103">
        <v>0.55635129115874216</v>
      </c>
      <c r="R64" s="103">
        <v>0.97790813839739454</v>
      </c>
      <c r="S64" s="103">
        <v>1</v>
      </c>
      <c r="T64" s="103">
        <v>0.81729116017945314</v>
      </c>
      <c r="U64" s="103">
        <v>0.83853081927482853</v>
      </c>
      <c r="V64" s="103">
        <v>0.70899610058063989</v>
      </c>
      <c r="W64" s="103">
        <v>0.34331985810216686</v>
      </c>
      <c r="X64" s="103">
        <v>0.88461868442710478</v>
      </c>
      <c r="Y64" s="103">
        <v>0.82760097627250551</v>
      </c>
      <c r="Z64" s="103">
        <v>0.25323172333886385</v>
      </c>
      <c r="AA64" s="103">
        <v>0.26988345979788914</v>
      </c>
      <c r="AB64" s="103">
        <v>0.25398110196518109</v>
      </c>
      <c r="AC64" s="103">
        <v>0.25816153971486971</v>
      </c>
      <c r="AD64" s="103">
        <v>0.27420823586244331</v>
      </c>
      <c r="AE64" s="103">
        <v>0.27314556479396435</v>
      </c>
      <c r="AF64" s="103">
        <v>0.42187294775213346</v>
      </c>
      <c r="AG64" s="103">
        <v>0.26488694903829174</v>
      </c>
      <c r="AH64" s="103">
        <v>0.33285105228424072</v>
      </c>
      <c r="AI64" s="103">
        <v>0.28797227144241333</v>
      </c>
    </row>
    <row r="65" spans="1:35" x14ac:dyDescent="0.3">
      <c r="A65" s="103">
        <v>63</v>
      </c>
      <c r="B65" s="103">
        <v>4.7916293354135237E-3</v>
      </c>
      <c r="C65" s="103">
        <v>1.2801146278693103E-2</v>
      </c>
      <c r="D65" s="103">
        <v>2863497600.4121094</v>
      </c>
      <c r="E65" s="103">
        <v>938225060.37297058</v>
      </c>
      <c r="F65" s="103">
        <v>0.12709735248193083</v>
      </c>
      <c r="G65" s="103">
        <v>2.3778734513153797E-2</v>
      </c>
      <c r="H65" s="103">
        <v>3.7608431528515589E-3</v>
      </c>
      <c r="I65" s="103">
        <v>5.7163587487325501E-2</v>
      </c>
      <c r="J65" s="103">
        <v>0.12445875911550264</v>
      </c>
      <c r="K65" s="103">
        <v>3.7575433342790877E-2</v>
      </c>
      <c r="L65" s="103">
        <v>0.98511993565354006</v>
      </c>
      <c r="M65" s="103">
        <v>0.43890529377115922</v>
      </c>
      <c r="N65" s="103">
        <v>0.87973459455567504</v>
      </c>
      <c r="O65" s="103">
        <v>0.74599060391870764</v>
      </c>
      <c r="P65" s="103">
        <v>0.87282097448271734</v>
      </c>
      <c r="Q65" s="103">
        <v>0.57244994478202516</v>
      </c>
      <c r="R65" s="103">
        <v>0.97790813839739454</v>
      </c>
      <c r="S65" s="103">
        <v>1</v>
      </c>
      <c r="T65" s="103">
        <v>0.81878869144590094</v>
      </c>
      <c r="U65" s="103">
        <v>0.84481283065842705</v>
      </c>
      <c r="V65" s="103">
        <v>0.72295883057190014</v>
      </c>
      <c r="W65" s="103">
        <v>0.35307868148446142</v>
      </c>
      <c r="X65" s="103">
        <v>0.88993589149289332</v>
      </c>
      <c r="Y65" s="103">
        <v>0.83528166119555003</v>
      </c>
      <c r="Z65" s="103">
        <v>0.2612269782139196</v>
      </c>
      <c r="AA65" s="103">
        <v>0.27827621781059553</v>
      </c>
      <c r="AB65" s="103">
        <v>0.26200047320977599</v>
      </c>
      <c r="AC65" s="103">
        <v>0.26624824530119412</v>
      </c>
      <c r="AD65" s="103">
        <v>0.2825869421791618</v>
      </c>
      <c r="AE65" s="103">
        <v>0.28148579100103216</v>
      </c>
      <c r="AF65" s="103">
        <v>0.43071292002753103</v>
      </c>
      <c r="AG65" s="103">
        <v>0.27292889810495291</v>
      </c>
      <c r="AH65" s="103">
        <v>0.34215646982192993</v>
      </c>
      <c r="AI65" s="103">
        <v>0.29815113544464111</v>
      </c>
    </row>
    <row r="66" spans="1:35" x14ac:dyDescent="0.3">
      <c r="A66" s="103">
        <v>64</v>
      </c>
      <c r="B66" s="103">
        <v>4.7916293354135237E-3</v>
      </c>
      <c r="C66" s="103">
        <v>1.2801146278693103E-2</v>
      </c>
      <c r="D66" s="103">
        <v>3216781553.5234375</v>
      </c>
      <c r="E66" s="103">
        <v>788744316.27360535</v>
      </c>
      <c r="F66" s="103">
        <v>0.1355713492205495</v>
      </c>
      <c r="G66" s="103">
        <v>2.5264560823637167E-2</v>
      </c>
      <c r="H66" s="103">
        <v>3.7608431528515589E-3</v>
      </c>
      <c r="I66" s="103">
        <v>6.0148393821767634E-2</v>
      </c>
      <c r="J66" s="103">
        <v>0.13753488088503873</v>
      </c>
      <c r="K66" s="103">
        <v>4.0140913340710641E-2</v>
      </c>
      <c r="L66" s="103">
        <v>0.98511993565354006</v>
      </c>
      <c r="M66" s="103">
        <v>0.44631557270844602</v>
      </c>
      <c r="N66" s="103">
        <v>0.88799469986551471</v>
      </c>
      <c r="O66" s="103">
        <v>0.74599060391870764</v>
      </c>
      <c r="P66" s="103">
        <v>0.87604588951532258</v>
      </c>
      <c r="Q66" s="103">
        <v>0.59394342117471743</v>
      </c>
      <c r="R66" s="103">
        <v>0.97790813839739454</v>
      </c>
      <c r="S66" s="103">
        <v>1</v>
      </c>
      <c r="T66" s="103">
        <v>0.82767613223389058</v>
      </c>
      <c r="U66" s="103">
        <v>0.85075314029321947</v>
      </c>
      <c r="V66" s="103">
        <v>0.73577292945604988</v>
      </c>
      <c r="W66" s="103">
        <v>0.37592241191300307</v>
      </c>
      <c r="X66" s="103">
        <v>0.89479612389264329</v>
      </c>
      <c r="Y66" s="103">
        <v>0.84090375474117129</v>
      </c>
      <c r="Z66" s="103">
        <v>0.27014297606096516</v>
      </c>
      <c r="AA66" s="103">
        <v>0.28763595457941998</v>
      </c>
      <c r="AB66" s="103">
        <v>0.27094336469589242</v>
      </c>
      <c r="AC66" s="103">
        <v>0.27520590114569965</v>
      </c>
      <c r="AD66" s="103">
        <v>0.29191524629071824</v>
      </c>
      <c r="AE66" s="103">
        <v>0.29080636489030381</v>
      </c>
      <c r="AF66" s="103">
        <v>0.44080508719514122</v>
      </c>
      <c r="AG66" s="103">
        <v>0.28162331266699187</v>
      </c>
      <c r="AH66" s="103">
        <v>0.35260996222496033</v>
      </c>
      <c r="AI66" s="103">
        <v>0.30670827627182007</v>
      </c>
    </row>
    <row r="67" spans="1:35" x14ac:dyDescent="0.3">
      <c r="A67" s="103">
        <v>65</v>
      </c>
      <c r="B67" s="103">
        <v>4.7916293354135237E-3</v>
      </c>
      <c r="C67" s="103">
        <v>1.2801146278693103E-2</v>
      </c>
      <c r="D67" s="103">
        <v>2749913440.8696289</v>
      </c>
      <c r="E67" s="103">
        <v>607809402.60897827</v>
      </c>
      <c r="F67" s="103">
        <v>0.14742568514601193</v>
      </c>
      <c r="G67" s="103">
        <v>2.6128904043900138E-2</v>
      </c>
      <c r="H67" s="103">
        <v>3.7608431528515589E-3</v>
      </c>
      <c r="I67" s="103">
        <v>6.3471538107760225E-2</v>
      </c>
      <c r="J67" s="103">
        <v>0.13931250865584097</v>
      </c>
      <c r="K67" s="103">
        <v>4.1633318763388084E-2</v>
      </c>
      <c r="L67" s="103">
        <v>0.98629158029299013</v>
      </c>
      <c r="M67" s="103">
        <v>0.45380319898553984</v>
      </c>
      <c r="N67" s="103">
        <v>0.8946059049285483</v>
      </c>
      <c r="O67" s="103">
        <v>0.74599060391870764</v>
      </c>
      <c r="P67" s="103">
        <v>0.8800827310358188</v>
      </c>
      <c r="Q67" s="103">
        <v>0.60217651045385256</v>
      </c>
      <c r="R67" s="103">
        <v>0.97790813839739454</v>
      </c>
      <c r="S67" s="103">
        <v>1</v>
      </c>
      <c r="T67" s="103">
        <v>0.83716007919997992</v>
      </c>
      <c r="U67" s="103">
        <v>0.85605578715657404</v>
      </c>
      <c r="V67" s="103">
        <v>0.742933789189136</v>
      </c>
      <c r="W67" s="103">
        <v>0.38275449278469215</v>
      </c>
      <c r="X67" s="103">
        <v>0.89828771188348888</v>
      </c>
      <c r="Y67" s="103">
        <v>0.8460350111745023</v>
      </c>
      <c r="Z67" s="103">
        <v>0.27880909563976575</v>
      </c>
      <c r="AA67" s="103">
        <v>0.29661868548688658</v>
      </c>
      <c r="AB67" s="103">
        <v>0.27963562419712185</v>
      </c>
      <c r="AC67" s="103">
        <v>0.28379859452930839</v>
      </c>
      <c r="AD67" s="103">
        <v>0.30086350928046462</v>
      </c>
      <c r="AE67" s="103">
        <v>0.29977443541576798</v>
      </c>
      <c r="AF67" s="103">
        <v>0.4495408662973131</v>
      </c>
      <c r="AG67" s="103">
        <v>0.29007491551666942</v>
      </c>
      <c r="AH67" s="103">
        <v>0.36154624819755554</v>
      </c>
      <c r="AI67" s="103">
        <v>0.3133024275302887</v>
      </c>
    </row>
    <row r="68" spans="1:35" x14ac:dyDescent="0.3">
      <c r="A68" s="103">
        <v>66</v>
      </c>
      <c r="B68" s="103">
        <v>4.7916293354135237E-3</v>
      </c>
      <c r="C68" s="103">
        <v>2.595370902977634E-2</v>
      </c>
      <c r="D68" s="103">
        <v>3133493274.5683594</v>
      </c>
      <c r="E68" s="103">
        <v>756154830.9942627</v>
      </c>
      <c r="F68" s="103">
        <v>0.15480165611087171</v>
      </c>
      <c r="G68" s="103">
        <v>2.6802020040200776E-2</v>
      </c>
      <c r="H68" s="103">
        <v>3.7608431528515589E-3</v>
      </c>
      <c r="I68" s="103">
        <v>6.5363460392237893E-2</v>
      </c>
      <c r="J68" s="103">
        <v>0.14325362672801678</v>
      </c>
      <c r="K68" s="103">
        <v>4.2795544531369897E-2</v>
      </c>
      <c r="L68" s="103">
        <v>0.98761754831812787</v>
      </c>
      <c r="M68" s="103">
        <v>0.46259457775007629</v>
      </c>
      <c r="N68" s="103">
        <v>0.90742841494281878</v>
      </c>
      <c r="O68" s="103">
        <v>0.74599060391870764</v>
      </c>
      <c r="P68" s="103">
        <v>0.88601406769472701</v>
      </c>
      <c r="Q68" s="103">
        <v>0.61743084624921896</v>
      </c>
      <c r="R68" s="103">
        <v>0.97790813839739454</v>
      </c>
      <c r="S68" s="103">
        <v>1</v>
      </c>
      <c r="T68" s="103">
        <v>0.84673926664828691</v>
      </c>
      <c r="U68" s="103">
        <v>0.86505231827109741</v>
      </c>
      <c r="V68" s="103">
        <v>0.75732446708551737</v>
      </c>
      <c r="W68" s="103">
        <v>0.39582862970874633</v>
      </c>
      <c r="X68" s="103">
        <v>0.90361309307174942</v>
      </c>
      <c r="Y68" s="103">
        <v>0.85557326672016909</v>
      </c>
      <c r="Z68" s="103">
        <v>0.28756292908804743</v>
      </c>
      <c r="AA68" s="103">
        <v>0.3058453573346927</v>
      </c>
      <c r="AB68" s="103">
        <v>0.28841586214227349</v>
      </c>
      <c r="AC68" s="103">
        <v>0.29262304943590317</v>
      </c>
      <c r="AD68" s="103">
        <v>0.31007813396211154</v>
      </c>
      <c r="AE68" s="103">
        <v>0.30897601210841297</v>
      </c>
      <c r="AF68" s="103">
        <v>0.45944465002539142</v>
      </c>
      <c r="AG68" s="103">
        <v>0.29939386337266249</v>
      </c>
      <c r="AH68" s="103">
        <v>0.37172907590866089</v>
      </c>
      <c r="AI68" s="103">
        <v>0.32150599360466003</v>
      </c>
    </row>
    <row r="69" spans="1:35" x14ac:dyDescent="0.3">
      <c r="A69" s="103">
        <v>67</v>
      </c>
      <c r="B69" s="103">
        <v>4.7916293354135237E-3</v>
      </c>
      <c r="C69" s="103">
        <v>2.595370902977634E-2</v>
      </c>
      <c r="D69" s="103">
        <v>3032984336</v>
      </c>
      <c r="E69" s="103">
        <v>740386762.25772095</v>
      </c>
      <c r="F69" s="103">
        <v>0.16459563909963273</v>
      </c>
      <c r="G69" s="103">
        <v>2.8092168302109248E-2</v>
      </c>
      <c r="H69" s="103">
        <v>3.7608431528515589E-3</v>
      </c>
      <c r="I69" s="103">
        <v>7.0620291020371859E-2</v>
      </c>
      <c r="J69" s="103">
        <v>0.14481745321939538</v>
      </c>
      <c r="K69" s="103">
        <v>4.502315992418144E-2</v>
      </c>
      <c r="L69" s="103">
        <v>0.98761754831812787</v>
      </c>
      <c r="M69" s="103">
        <v>0.47359559296569287</v>
      </c>
      <c r="N69" s="103">
        <v>0.90946865864976023</v>
      </c>
      <c r="O69" s="103">
        <v>0.74599060391870764</v>
      </c>
      <c r="P69" s="103">
        <v>0.88870909386155084</v>
      </c>
      <c r="Q69" s="103">
        <v>0.63820658708064781</v>
      </c>
      <c r="R69" s="103">
        <v>0.97790813839739454</v>
      </c>
      <c r="S69" s="103">
        <v>1</v>
      </c>
      <c r="T69" s="103">
        <v>0.85171182235143739</v>
      </c>
      <c r="U69" s="103">
        <v>0.8700075636066833</v>
      </c>
      <c r="V69" s="103">
        <v>0.76742822923723308</v>
      </c>
      <c r="W69" s="103">
        <v>0.42385568441616711</v>
      </c>
      <c r="X69" s="103">
        <v>0.90700424368439125</v>
      </c>
      <c r="Y69" s="103">
        <v>0.86189011250978376</v>
      </c>
      <c r="Z69" s="103">
        <v>0.29676267204140028</v>
      </c>
      <c r="AA69" s="103">
        <v>0.31544904852849798</v>
      </c>
      <c r="AB69" s="103">
        <v>0.29764335460507857</v>
      </c>
      <c r="AC69" s="103">
        <v>0.30183270448595434</v>
      </c>
      <c r="AD69" s="103">
        <v>0.3196476986359405</v>
      </c>
      <c r="AE69" s="103">
        <v>0.31857452347948045</v>
      </c>
      <c r="AF69" s="103">
        <v>0.46957262803865701</v>
      </c>
      <c r="AG69" s="103">
        <v>0.30841102138630144</v>
      </c>
      <c r="AH69" s="103">
        <v>0.38158527016639709</v>
      </c>
      <c r="AI69" s="103">
        <v>0.329538494348526</v>
      </c>
    </row>
    <row r="70" spans="1:35" x14ac:dyDescent="0.3">
      <c r="A70" s="103">
        <v>68</v>
      </c>
      <c r="B70" s="103">
        <v>4.7916293354135237E-3</v>
      </c>
      <c r="C70" s="103">
        <v>2.595370902977634E-2</v>
      </c>
      <c r="D70" s="103">
        <v>3409923705.3505859</v>
      </c>
      <c r="E70" s="103">
        <v>1067176466.6293335</v>
      </c>
      <c r="F70" s="103">
        <v>0.17538041910325189</v>
      </c>
      <c r="G70" s="103">
        <v>2.9463276896709766E-2</v>
      </c>
      <c r="H70" s="103">
        <v>3.7608431528515589E-3</v>
      </c>
      <c r="I70" s="103">
        <v>7.4790690143822683E-2</v>
      </c>
      <c r="J70" s="103">
        <v>0.15168219641057148</v>
      </c>
      <c r="K70" s="103">
        <v>4.7390564276631741E-2</v>
      </c>
      <c r="L70" s="103">
        <v>0.98761754831812787</v>
      </c>
      <c r="M70" s="103">
        <v>0.48362377015266661</v>
      </c>
      <c r="N70" s="103">
        <v>0.91209584704193947</v>
      </c>
      <c r="O70" s="103">
        <v>0.74599060391870764</v>
      </c>
      <c r="P70" s="103">
        <v>0.89323024240991178</v>
      </c>
      <c r="Q70" s="103">
        <v>0.65124503708653914</v>
      </c>
      <c r="R70" s="103">
        <v>0.97790813839739454</v>
      </c>
      <c r="S70" s="103">
        <v>1</v>
      </c>
      <c r="T70" s="103">
        <v>0.86445149001228105</v>
      </c>
      <c r="U70" s="103">
        <v>0.87610233725136144</v>
      </c>
      <c r="V70" s="103">
        <v>0.77736027137646724</v>
      </c>
      <c r="W70" s="103">
        <v>0.43067383487232508</v>
      </c>
      <c r="X70" s="103">
        <v>0.91364780592383432</v>
      </c>
      <c r="Y70" s="103">
        <v>0.86852012079107166</v>
      </c>
      <c r="Z70" s="103">
        <v>0.30591622066657104</v>
      </c>
      <c r="AA70" s="103">
        <v>0.32499066916526081</v>
      </c>
      <c r="AB70" s="103">
        <v>0.30682451340211858</v>
      </c>
      <c r="AC70" s="103">
        <v>0.31096336914045891</v>
      </c>
      <c r="AD70" s="103">
        <v>0.32916573875008359</v>
      </c>
      <c r="AE70" s="103">
        <v>0.32801534563670942</v>
      </c>
      <c r="AF70" s="103">
        <v>0.47919223878238859</v>
      </c>
      <c r="AG70" s="103">
        <v>0.31750368430362008</v>
      </c>
      <c r="AH70" s="103">
        <v>0.39266639947891235</v>
      </c>
      <c r="AI70" s="103">
        <v>0.34111636877059937</v>
      </c>
    </row>
    <row r="71" spans="1:35" x14ac:dyDescent="0.3">
      <c r="A71" s="103">
        <v>69</v>
      </c>
      <c r="B71" s="103">
        <v>4.7916293354135237E-3</v>
      </c>
      <c r="C71" s="103">
        <v>2.595370902977634E-2</v>
      </c>
      <c r="D71" s="103">
        <v>3375898653.4082031</v>
      </c>
      <c r="E71" s="103">
        <v>751376125.26498413</v>
      </c>
      <c r="F71" s="103">
        <v>0.18413112864154535</v>
      </c>
      <c r="G71" s="103">
        <v>3.030980916320165E-2</v>
      </c>
      <c r="H71" s="103">
        <v>3.7608431528515589E-3</v>
      </c>
      <c r="I71" s="103">
        <v>7.7393776826679014E-2</v>
      </c>
      <c r="J71" s="103">
        <v>0.15581675364653844</v>
      </c>
      <c r="K71" s="103">
        <v>4.8852216679712485E-2</v>
      </c>
      <c r="L71" s="103">
        <v>0.98761754831812787</v>
      </c>
      <c r="M71" s="103">
        <v>0.4943880183005302</v>
      </c>
      <c r="N71" s="103">
        <v>0.91866136803631704</v>
      </c>
      <c r="O71" s="103">
        <v>0.74599060391870764</v>
      </c>
      <c r="P71" s="103">
        <v>0.89646370403712639</v>
      </c>
      <c r="Q71" s="103">
        <v>0.66590126770079716</v>
      </c>
      <c r="R71" s="103">
        <v>0.97790813839739454</v>
      </c>
      <c r="S71" s="103">
        <v>1</v>
      </c>
      <c r="T71" s="103">
        <v>0.87237900699265647</v>
      </c>
      <c r="U71" s="103">
        <v>0.88141225133289336</v>
      </c>
      <c r="V71" s="103">
        <v>0.78709828342285815</v>
      </c>
      <c r="W71" s="103">
        <v>0.43316484698118884</v>
      </c>
      <c r="X71" s="103">
        <v>0.91754680945714895</v>
      </c>
      <c r="Y71" s="103">
        <v>0.87448298936335966</v>
      </c>
      <c r="Z71" s="103">
        <v>0.31566194426042354</v>
      </c>
      <c r="AA71" s="103">
        <v>0.33524430224604207</v>
      </c>
      <c r="AB71" s="103">
        <v>0.31659963336610419</v>
      </c>
      <c r="AC71" s="103">
        <v>0.32077074530424876</v>
      </c>
      <c r="AD71" s="103">
        <v>0.33938025802089272</v>
      </c>
      <c r="AE71" s="103">
        <v>0.33822950234017302</v>
      </c>
      <c r="AF71" s="103">
        <v>0.48847953884654649</v>
      </c>
      <c r="AG71" s="103">
        <v>0.32704330523230751</v>
      </c>
      <c r="AH71" s="103">
        <v>0.40363696217536926</v>
      </c>
      <c r="AI71" s="103">
        <v>0.3492681086063385</v>
      </c>
    </row>
    <row r="72" spans="1:35" x14ac:dyDescent="0.3">
      <c r="A72" s="103">
        <v>70</v>
      </c>
      <c r="B72" s="103">
        <v>4.7916293354135237E-3</v>
      </c>
      <c r="C72" s="103">
        <v>2.595370902977634E-2</v>
      </c>
      <c r="D72" s="103">
        <v>3533883165.5273438</v>
      </c>
      <c r="E72" s="103">
        <v>1037994878.516571</v>
      </c>
      <c r="F72" s="103">
        <v>0.1946728241603711</v>
      </c>
      <c r="G72" s="103">
        <v>3.205117612190779E-2</v>
      </c>
      <c r="H72" s="103">
        <v>3.7608431528515589E-3</v>
      </c>
      <c r="I72" s="103">
        <v>8.3389235181401858E-2</v>
      </c>
      <c r="J72" s="103">
        <v>0.16196798692658895</v>
      </c>
      <c r="K72" s="103">
        <v>5.1858922154018973E-2</v>
      </c>
      <c r="L72" s="103">
        <v>0.9881142237631122</v>
      </c>
      <c r="M72" s="103">
        <v>0.50818063919744461</v>
      </c>
      <c r="N72" s="103">
        <v>0.92091577969717353</v>
      </c>
      <c r="O72" s="103">
        <v>0.74599060391870764</v>
      </c>
      <c r="P72" s="103">
        <v>0.9031556876162693</v>
      </c>
      <c r="Q72" s="103">
        <v>0.6813204211385564</v>
      </c>
      <c r="R72" s="103">
        <v>0.97790813839739454</v>
      </c>
      <c r="S72" s="103">
        <v>1</v>
      </c>
      <c r="T72" s="103">
        <v>0.87362590541116314</v>
      </c>
      <c r="U72" s="103">
        <v>0.88778389174067829</v>
      </c>
      <c r="V72" s="103">
        <v>0.79297259518841567</v>
      </c>
      <c r="W72" s="103">
        <v>0.45113951235310884</v>
      </c>
      <c r="X72" s="103">
        <v>0.92198113013047434</v>
      </c>
      <c r="Y72" s="103">
        <v>0.88100194219653527</v>
      </c>
      <c r="Z72" s="103">
        <v>0.32551875527226387</v>
      </c>
      <c r="AA72" s="103">
        <v>0.34555225402424145</v>
      </c>
      <c r="AB72" s="103">
        <v>0.32648617582497824</v>
      </c>
      <c r="AC72" s="103">
        <v>0.33063665858220648</v>
      </c>
      <c r="AD72" s="103">
        <v>0.34965256580886972</v>
      </c>
      <c r="AE72" s="103">
        <v>0.34845469861696021</v>
      </c>
      <c r="AF72" s="103">
        <v>0.49832717018017991</v>
      </c>
      <c r="AG72" s="103">
        <v>0.33670321568128175</v>
      </c>
      <c r="AH72" s="103">
        <v>0.415120929479599</v>
      </c>
      <c r="AI72" s="103">
        <v>0.36052939295768738</v>
      </c>
    </row>
    <row r="73" spans="1:35" x14ac:dyDescent="0.3">
      <c r="A73" s="103">
        <v>71</v>
      </c>
      <c r="B73" s="103">
        <v>4.7916293354135237E-3</v>
      </c>
      <c r="C73" s="103">
        <v>2.595370902977634E-2</v>
      </c>
      <c r="D73" s="103">
        <v>3565517681.2333984</v>
      </c>
      <c r="E73" s="103">
        <v>868128917.37976074</v>
      </c>
      <c r="F73" s="103">
        <v>0.21039791230255897</v>
      </c>
      <c r="G73" s="103">
        <v>3.3635148939989895E-2</v>
      </c>
      <c r="H73" s="103">
        <v>3.7608431528515589E-3</v>
      </c>
      <c r="I73" s="103">
        <v>8.949017102967545E-2</v>
      </c>
      <c r="J73" s="103">
        <v>0.16518510866936748</v>
      </c>
      <c r="K73" s="103">
        <v>5.4593865365999285E-2</v>
      </c>
      <c r="L73" s="103">
        <v>0.9881142237631122</v>
      </c>
      <c r="M73" s="103">
        <v>0.51886367573373748</v>
      </c>
      <c r="N73" s="103">
        <v>0.92387370840035354</v>
      </c>
      <c r="O73" s="103">
        <v>0.74599060391870764</v>
      </c>
      <c r="P73" s="103">
        <v>0.9060358899996297</v>
      </c>
      <c r="Q73" s="103">
        <v>0.70040191061013923</v>
      </c>
      <c r="R73" s="103">
        <v>0.97790813839739454</v>
      </c>
      <c r="S73" s="103">
        <v>1</v>
      </c>
      <c r="T73" s="103">
        <v>0.88177272613348701</v>
      </c>
      <c r="U73" s="103">
        <v>0.89340857611541824</v>
      </c>
      <c r="V73" s="103">
        <v>0.81435714524669056</v>
      </c>
      <c r="W73" s="103">
        <v>0.4737418319502138</v>
      </c>
      <c r="X73" s="103">
        <v>0.92657398116740952</v>
      </c>
      <c r="Y73" s="103">
        <v>0.88877756302443667</v>
      </c>
      <c r="Z73" s="103">
        <v>0.33535685796125669</v>
      </c>
      <c r="AA73" s="103">
        <v>0.35567042596106901</v>
      </c>
      <c r="AB73" s="103">
        <v>0.33635395353043018</v>
      </c>
      <c r="AC73" s="103">
        <v>0.34032000378773031</v>
      </c>
      <c r="AD73" s="103">
        <v>0.35974242490801622</v>
      </c>
      <c r="AE73" s="103">
        <v>0.35851274742524436</v>
      </c>
      <c r="AF73" s="103">
        <v>0.50930710290681092</v>
      </c>
      <c r="AG73" s="103">
        <v>0.3462801695459764</v>
      </c>
      <c r="AH73" s="103">
        <v>0.4267076849937439</v>
      </c>
      <c r="AI73" s="103">
        <v>0.36994776129722595</v>
      </c>
    </row>
    <row r="74" spans="1:35" x14ac:dyDescent="0.3">
      <c r="A74" s="103">
        <v>72</v>
      </c>
      <c r="B74" s="103">
        <v>4.7916293354135237E-3</v>
      </c>
      <c r="C74" s="103">
        <v>2.595370902977634E-2</v>
      </c>
      <c r="D74" s="103">
        <v>3360370610.5009766</v>
      </c>
      <c r="E74" s="103">
        <v>808588177.10446167</v>
      </c>
      <c r="F74" s="103">
        <v>0.22218583813440343</v>
      </c>
      <c r="G74" s="103">
        <v>3.5343723195888244E-2</v>
      </c>
      <c r="H74" s="103">
        <v>3.7608431528515589E-3</v>
      </c>
      <c r="I74" s="103">
        <v>9.5201273320886265E-2</v>
      </c>
      <c r="J74" s="103">
        <v>0.17185032882168355</v>
      </c>
      <c r="K74" s="103">
        <v>5.7543949805574104E-2</v>
      </c>
      <c r="L74" s="103">
        <v>0.99005104511390385</v>
      </c>
      <c r="M74" s="103">
        <v>0.53258659576823364</v>
      </c>
      <c r="N74" s="103">
        <v>0.92440166620171127</v>
      </c>
      <c r="O74" s="103">
        <v>0.74599060391870764</v>
      </c>
      <c r="P74" s="103">
        <v>0.91314665671463202</v>
      </c>
      <c r="Q74" s="103">
        <v>0.71213314432424724</v>
      </c>
      <c r="R74" s="103">
        <v>0.97790813839739454</v>
      </c>
      <c r="S74" s="103">
        <v>1</v>
      </c>
      <c r="T74" s="103">
        <v>0.88586180104764534</v>
      </c>
      <c r="U74" s="103">
        <v>0.89796839928547567</v>
      </c>
      <c r="V74" s="103">
        <v>0.82311554194628755</v>
      </c>
      <c r="W74" s="103">
        <v>0.48374393155135803</v>
      </c>
      <c r="X74" s="103">
        <v>0.93066995610340464</v>
      </c>
      <c r="Y74" s="103">
        <v>0.89350744020237627</v>
      </c>
      <c r="Z74" s="103">
        <v>0.34591330119671371</v>
      </c>
      <c r="AA74" s="103">
        <v>0.36669483705871586</v>
      </c>
      <c r="AB74" s="103">
        <v>0.34694223853829642</v>
      </c>
      <c r="AC74" s="103">
        <v>0.35087051501553623</v>
      </c>
      <c r="AD74" s="103">
        <v>0.37071715888752843</v>
      </c>
      <c r="AE74" s="103">
        <v>0.36951139063581639</v>
      </c>
      <c r="AF74" s="103">
        <v>0.51920952066284221</v>
      </c>
      <c r="AG74" s="103">
        <v>0.35663912458980457</v>
      </c>
      <c r="AH74" s="103">
        <v>0.43762779235839844</v>
      </c>
      <c r="AI74" s="103">
        <v>0.37872019410133362</v>
      </c>
    </row>
    <row r="75" spans="1:35" x14ac:dyDescent="0.3">
      <c r="A75" s="103">
        <v>73</v>
      </c>
      <c r="B75" s="103">
        <v>4.7916293354135237E-3</v>
      </c>
      <c r="C75" s="103">
        <v>2.595370902977634E-2</v>
      </c>
      <c r="D75" s="103">
        <v>3826894420.0566406</v>
      </c>
      <c r="E75" s="103">
        <v>1038717453.616333</v>
      </c>
      <c r="F75" s="103">
        <v>0.23290409777706417</v>
      </c>
      <c r="G75" s="103">
        <v>3.9433746354706235E-2</v>
      </c>
      <c r="H75" s="103">
        <v>3.7608431528515589E-3</v>
      </c>
      <c r="I75" s="103">
        <v>0.11207202782188898</v>
      </c>
      <c r="J75" s="103">
        <v>0.17605281060975253</v>
      </c>
      <c r="K75" s="103">
        <v>6.4605927730546103E-2</v>
      </c>
      <c r="L75" s="103">
        <v>0.99183836416344484</v>
      </c>
      <c r="M75" s="103">
        <v>0.53862052475361288</v>
      </c>
      <c r="N75" s="103">
        <v>0.92681282263323594</v>
      </c>
      <c r="O75" s="103">
        <v>0.74599060391870764</v>
      </c>
      <c r="P75" s="103">
        <v>0.91738861650575332</v>
      </c>
      <c r="Q75" s="103">
        <v>0.72287807914143454</v>
      </c>
      <c r="R75" s="103">
        <v>1</v>
      </c>
      <c r="S75" s="103">
        <v>1</v>
      </c>
      <c r="T75" s="103">
        <v>0.89011128098448578</v>
      </c>
      <c r="U75" s="103">
        <v>0.90269935831888437</v>
      </c>
      <c r="V75" s="103">
        <v>0.83136621530189392</v>
      </c>
      <c r="W75" s="103">
        <v>0.4842414310342667</v>
      </c>
      <c r="X75" s="103">
        <v>0.9336946162286428</v>
      </c>
      <c r="Y75" s="103">
        <v>0.89788675324258738</v>
      </c>
      <c r="Z75" s="103">
        <v>0.35656359608846666</v>
      </c>
      <c r="AA75" s="103">
        <v>0.37783764703461142</v>
      </c>
      <c r="AB75" s="103">
        <v>0.35762465829052276</v>
      </c>
      <c r="AC75" s="103">
        <v>0.36155180625653521</v>
      </c>
      <c r="AD75" s="103">
        <v>0.38180501104618519</v>
      </c>
      <c r="AE75" s="103">
        <v>0.38054318209437626</v>
      </c>
      <c r="AF75" s="103">
        <v>0.52900249476509464</v>
      </c>
      <c r="AG75" s="103">
        <v>0.36712366593006329</v>
      </c>
      <c r="AH75" s="103">
        <v>0.45006394386291504</v>
      </c>
      <c r="AI75" s="103">
        <v>0.38998931646347046</v>
      </c>
    </row>
    <row r="76" spans="1:35" x14ac:dyDescent="0.3">
      <c r="A76" s="103">
        <v>74</v>
      </c>
      <c r="B76" s="103">
        <v>5.4236226835611733E-3</v>
      </c>
      <c r="C76" s="103">
        <v>2.683516775203702E-2</v>
      </c>
      <c r="D76" s="103">
        <v>3946809391.9140625</v>
      </c>
      <c r="E76" s="103">
        <v>732846834.52609253</v>
      </c>
      <c r="F76" s="103">
        <v>0.24131520611460724</v>
      </c>
      <c r="G76" s="103">
        <v>4.3953486001004731E-2</v>
      </c>
      <c r="H76" s="103">
        <v>1.2877072458832276E-2</v>
      </c>
      <c r="I76" s="103">
        <v>0.11579405064692377</v>
      </c>
      <c r="J76" s="103">
        <v>0.1883838944186271</v>
      </c>
      <c r="K76" s="103">
        <v>7.1950640657369044E-2</v>
      </c>
      <c r="L76" s="103">
        <v>0.99251393508626151</v>
      </c>
      <c r="M76" s="103">
        <v>0.55759805922258532</v>
      </c>
      <c r="N76" s="103">
        <v>0.93367374371770362</v>
      </c>
      <c r="O76" s="103">
        <v>0.74599060391870764</v>
      </c>
      <c r="P76" s="103">
        <v>0.91958794018523315</v>
      </c>
      <c r="Q76" s="103">
        <v>0.7301762331259074</v>
      </c>
      <c r="R76" s="103">
        <v>1</v>
      </c>
      <c r="S76" s="103">
        <v>1</v>
      </c>
      <c r="T76" s="103">
        <v>0.8997393418381413</v>
      </c>
      <c r="U76" s="103">
        <v>0.90572879083749136</v>
      </c>
      <c r="V76" s="103">
        <v>0.84221567498812566</v>
      </c>
      <c r="W76" s="103">
        <v>0.49283182128975039</v>
      </c>
      <c r="X76" s="103">
        <v>0.93538557258041855</v>
      </c>
      <c r="Y76" s="103">
        <v>0.90206840389383591</v>
      </c>
      <c r="Z76" s="103">
        <v>0.36739293878216012</v>
      </c>
      <c r="AA76" s="103">
        <v>0.38924692933143085</v>
      </c>
      <c r="AB76" s="103">
        <v>0.36848475960904803</v>
      </c>
      <c r="AC76" s="103">
        <v>0.37248902042449328</v>
      </c>
      <c r="AD76" s="103">
        <v>0.39315292855338507</v>
      </c>
      <c r="AE76" s="103">
        <v>0.39185502719773596</v>
      </c>
      <c r="AF76" s="103">
        <v>0.53883341749810743</v>
      </c>
      <c r="AG76" s="103">
        <v>0.37792968479462208</v>
      </c>
      <c r="AH76" s="103">
        <v>0.46288976073265076</v>
      </c>
      <c r="AI76" s="103">
        <v>0.3979400098323822</v>
      </c>
    </row>
    <row r="77" spans="1:35" x14ac:dyDescent="0.3">
      <c r="A77" s="103">
        <v>75</v>
      </c>
      <c r="B77" s="103">
        <v>5.4236226835611733E-3</v>
      </c>
      <c r="C77" s="103">
        <v>2.683516775203702E-2</v>
      </c>
      <c r="D77" s="103">
        <v>3583351392.2939453</v>
      </c>
      <c r="E77" s="103">
        <v>1087826775.5462503</v>
      </c>
      <c r="F77" s="103">
        <v>0.25201545415218862</v>
      </c>
      <c r="G77" s="103">
        <v>4.7214484595735351E-2</v>
      </c>
      <c r="H77" s="103">
        <v>1.2877072458832276E-2</v>
      </c>
      <c r="I77" s="103">
        <v>0.12585279513459349</v>
      </c>
      <c r="J77" s="103">
        <v>0.2041964556707602</v>
      </c>
      <c r="K77" s="103">
        <v>7.7581195594375263E-2</v>
      </c>
      <c r="L77" s="103">
        <v>0.99251393508626151</v>
      </c>
      <c r="M77" s="103">
        <v>0.56835152975415304</v>
      </c>
      <c r="N77" s="103">
        <v>0.93600199226579062</v>
      </c>
      <c r="O77" s="103">
        <v>0.74599060391870764</v>
      </c>
      <c r="P77" s="103">
        <v>0.92359914192190118</v>
      </c>
      <c r="Q77" s="103">
        <v>0.7491460906243812</v>
      </c>
      <c r="R77" s="103">
        <v>1</v>
      </c>
      <c r="S77" s="103">
        <v>1</v>
      </c>
      <c r="T77" s="103">
        <v>0.90247625253765762</v>
      </c>
      <c r="U77" s="103">
        <v>0.91125729144223788</v>
      </c>
      <c r="V77" s="103">
        <v>0.84921901203259686</v>
      </c>
      <c r="W77" s="103">
        <v>0.5097776452638435</v>
      </c>
      <c r="X77" s="103">
        <v>0.9401765399300166</v>
      </c>
      <c r="Y77" s="103">
        <v>0.90779328899239597</v>
      </c>
      <c r="Z77" s="103">
        <v>0.37885100507274938</v>
      </c>
      <c r="AA77" s="103">
        <v>0.40121887459175515</v>
      </c>
      <c r="AB77" s="103">
        <v>0.37997738726949803</v>
      </c>
      <c r="AC77" s="103">
        <v>0.38400659819751054</v>
      </c>
      <c r="AD77" s="103">
        <v>0.40507442419474116</v>
      </c>
      <c r="AE77" s="103">
        <v>0.40379873194531307</v>
      </c>
      <c r="AF77" s="103">
        <v>0.54974884892928633</v>
      </c>
      <c r="AG77" s="103">
        <v>0.38913455450327811</v>
      </c>
      <c r="AH77" s="103">
        <v>0.47453448176383972</v>
      </c>
      <c r="AI77" s="103">
        <v>0.40974193811416626</v>
      </c>
    </row>
    <row r="78" spans="1:35" x14ac:dyDescent="0.3">
      <c r="A78" s="103">
        <v>76</v>
      </c>
      <c r="B78" s="103">
        <v>5.4236226835611733E-3</v>
      </c>
      <c r="C78" s="103">
        <v>2.683516775203702E-2</v>
      </c>
      <c r="D78" s="103">
        <v>4090386480.5488281</v>
      </c>
      <c r="E78" s="103">
        <v>1298556786.4123535</v>
      </c>
      <c r="F78" s="103">
        <v>0.25997528481829557</v>
      </c>
      <c r="G78" s="103">
        <v>5.1151918561021401E-2</v>
      </c>
      <c r="H78" s="103">
        <v>1.2877072458832276E-2</v>
      </c>
      <c r="I78" s="103">
        <v>0.14261906395139595</v>
      </c>
      <c r="J78" s="103">
        <v>0.20631386396682785</v>
      </c>
      <c r="K78" s="103">
        <v>8.4379707647769336E-2</v>
      </c>
      <c r="L78" s="103">
        <v>0.99251393508626151</v>
      </c>
      <c r="M78" s="103">
        <v>0.57708894132494881</v>
      </c>
      <c r="N78" s="103">
        <v>0.93706904438154459</v>
      </c>
      <c r="O78" s="103">
        <v>0.74599060391870764</v>
      </c>
      <c r="P78" s="103">
        <v>0.92574433716885507</v>
      </c>
      <c r="Q78" s="103">
        <v>0.76308210019107414</v>
      </c>
      <c r="R78" s="103">
        <v>1</v>
      </c>
      <c r="S78" s="103">
        <v>1</v>
      </c>
      <c r="T78" s="103">
        <v>0.90633850472442923</v>
      </c>
      <c r="U78" s="103">
        <v>0.9159181431944069</v>
      </c>
      <c r="V78" s="103">
        <v>0.85989539958026451</v>
      </c>
      <c r="W78" s="103">
        <v>0.51246001895625271</v>
      </c>
      <c r="X78" s="103">
        <v>0.94314360758269367</v>
      </c>
      <c r="Y78" s="103">
        <v>0.91343331807950912</v>
      </c>
      <c r="Z78" s="103">
        <v>0.39039607918879043</v>
      </c>
      <c r="AA78" s="103">
        <v>0.41342220982349087</v>
      </c>
      <c r="AB78" s="103">
        <v>0.39155728520017546</v>
      </c>
      <c r="AC78" s="103">
        <v>0.39570048326660645</v>
      </c>
      <c r="AD78" s="103">
        <v>0.41722034236337857</v>
      </c>
      <c r="AE78" s="103">
        <v>0.4158757617630684</v>
      </c>
      <c r="AF78" s="103">
        <v>0.56019473087774507</v>
      </c>
      <c r="AG78" s="103">
        <v>0.40082384659010728</v>
      </c>
      <c r="AH78" s="103">
        <v>0.4878268837928772</v>
      </c>
      <c r="AI78" s="103">
        <v>0.4238300621509552</v>
      </c>
    </row>
    <row r="79" spans="1:35" x14ac:dyDescent="0.3">
      <c r="A79" s="103">
        <v>77</v>
      </c>
      <c r="B79" s="103">
        <v>5.4236226835611733E-3</v>
      </c>
      <c r="C79" s="103">
        <v>2.683516775203702E-2</v>
      </c>
      <c r="D79" s="103">
        <v>3944566653.4980469</v>
      </c>
      <c r="E79" s="103">
        <v>890314754.32641602</v>
      </c>
      <c r="F79" s="103">
        <v>0.27449719320279309</v>
      </c>
      <c r="G79" s="103">
        <v>5.4059032658225516E-2</v>
      </c>
      <c r="H79" s="103">
        <v>1.2877072458832276E-2</v>
      </c>
      <c r="I79" s="103">
        <v>0.15412284662954229</v>
      </c>
      <c r="J79" s="103">
        <v>0.21109225401315501</v>
      </c>
      <c r="K79" s="103">
        <v>8.9399233157195432E-2</v>
      </c>
      <c r="L79" s="103">
        <v>0.99251393508626151</v>
      </c>
      <c r="M79" s="103">
        <v>0.59026573834080598</v>
      </c>
      <c r="N79" s="103">
        <v>0.95055126103195764</v>
      </c>
      <c r="O79" s="103">
        <v>0.74599060391870764</v>
      </c>
      <c r="P79" s="103">
        <v>0.93025124139286697</v>
      </c>
      <c r="Q79" s="103">
        <v>0.77270338963333562</v>
      </c>
      <c r="R79" s="103">
        <v>1</v>
      </c>
      <c r="S79" s="103">
        <v>1</v>
      </c>
      <c r="T79" s="103">
        <v>0.91261936389383191</v>
      </c>
      <c r="U79" s="103">
        <v>0.92127707537501691</v>
      </c>
      <c r="V79" s="103">
        <v>0.86523156516497457</v>
      </c>
      <c r="W79" s="103">
        <v>0.52708646057455466</v>
      </c>
      <c r="X79" s="103">
        <v>0.94692777663614758</v>
      </c>
      <c r="Y79" s="103">
        <v>0.91844272960737228</v>
      </c>
      <c r="Z79" s="103">
        <v>0.40228357642300122</v>
      </c>
      <c r="AA79" s="103">
        <v>0.42578797750056541</v>
      </c>
      <c r="AB79" s="103">
        <v>0.40348063911196264</v>
      </c>
      <c r="AC79" s="103">
        <v>0.40754201500031756</v>
      </c>
      <c r="AD79" s="103">
        <v>0.42952692093693451</v>
      </c>
      <c r="AE79" s="103">
        <v>0.4281781878837651</v>
      </c>
      <c r="AF79" s="103">
        <v>0.57127458519819241</v>
      </c>
      <c r="AG79" s="103">
        <v>0.4124702825050563</v>
      </c>
      <c r="AH79" s="103">
        <v>0.50064545869827271</v>
      </c>
      <c r="AI79" s="103">
        <v>0.43348914384841919</v>
      </c>
    </row>
    <row r="80" spans="1:35" x14ac:dyDescent="0.3">
      <c r="A80" s="103">
        <v>78</v>
      </c>
      <c r="B80" s="103">
        <v>5.4236226835611733E-3</v>
      </c>
      <c r="C80" s="103">
        <v>2.683516775203702E-2</v>
      </c>
      <c r="D80" s="103">
        <v>3934178318.7773438</v>
      </c>
      <c r="E80" s="103">
        <v>1068326397.2315674</v>
      </c>
      <c r="F80" s="103">
        <v>0.29081377303639128</v>
      </c>
      <c r="G80" s="103">
        <v>6.0607987736233708E-2</v>
      </c>
      <c r="H80" s="103">
        <v>1.5097815919301266E-2</v>
      </c>
      <c r="I80" s="103">
        <v>0.17647138095259662</v>
      </c>
      <c r="J80" s="103">
        <v>0.22452620583615598</v>
      </c>
      <c r="K80" s="103">
        <v>0.10070688947029388</v>
      </c>
      <c r="L80" s="103">
        <v>0.99310373717718037</v>
      </c>
      <c r="M80" s="103">
        <v>0.5962808764385682</v>
      </c>
      <c r="N80" s="103">
        <v>0.95112396101987107</v>
      </c>
      <c r="O80" s="103">
        <v>0.74599060391870764</v>
      </c>
      <c r="P80" s="103">
        <v>0.93469547058974356</v>
      </c>
      <c r="Q80" s="103">
        <v>0.78251236132317947</v>
      </c>
      <c r="R80" s="103">
        <v>1</v>
      </c>
      <c r="S80" s="103">
        <v>1</v>
      </c>
      <c r="T80" s="103">
        <v>0.91627359081681248</v>
      </c>
      <c r="U80" s="103">
        <v>0.92497352452671888</v>
      </c>
      <c r="V80" s="103">
        <v>0.88199928071444611</v>
      </c>
      <c r="W80" s="103">
        <v>0.55132248455991406</v>
      </c>
      <c r="X80" s="103">
        <v>0.95050404465535276</v>
      </c>
      <c r="Y80" s="103">
        <v>0.92410323630368174</v>
      </c>
      <c r="Z80" s="103">
        <v>0.41449805310316556</v>
      </c>
      <c r="AA80" s="103">
        <v>0.43842037007277473</v>
      </c>
      <c r="AB80" s="103">
        <v>0.41573195874934959</v>
      </c>
      <c r="AC80" s="103">
        <v>0.41966532945359425</v>
      </c>
      <c r="AD80" s="103">
        <v>0.44210045167230039</v>
      </c>
      <c r="AE80" s="103">
        <v>0.44073971841075299</v>
      </c>
      <c r="AF80" s="103">
        <v>0.58286672234698889</v>
      </c>
      <c r="AG80" s="103">
        <v>0.42422935656897198</v>
      </c>
      <c r="AH80" s="103">
        <v>0.51343023777008057</v>
      </c>
      <c r="AI80" s="103">
        <v>0.44507947564125061</v>
      </c>
    </row>
    <row r="81" spans="1:35" x14ac:dyDescent="0.3">
      <c r="A81" s="103">
        <v>79</v>
      </c>
      <c r="B81" s="103">
        <v>5.4236226835611733E-3</v>
      </c>
      <c r="C81" s="103">
        <v>2.683516775203702E-2</v>
      </c>
      <c r="D81" s="103">
        <v>3943084668.7114258</v>
      </c>
      <c r="E81" s="103">
        <v>1245695761.0369449</v>
      </c>
      <c r="F81" s="103">
        <v>0.30678509460308323</v>
      </c>
      <c r="G81" s="103">
        <v>6.4451856551503137E-2</v>
      </c>
      <c r="H81" s="103">
        <v>1.9856725269251068E-2</v>
      </c>
      <c r="I81" s="103">
        <v>0.18426880517011682</v>
      </c>
      <c r="J81" s="103">
        <v>0.23572213628474106</v>
      </c>
      <c r="K81" s="103">
        <v>0.10734384864285905</v>
      </c>
      <c r="L81" s="103">
        <v>0.99354768065384702</v>
      </c>
      <c r="M81" s="103">
        <v>0.60468922837798555</v>
      </c>
      <c r="N81" s="103">
        <v>0.95495023926273503</v>
      </c>
      <c r="O81" s="103">
        <v>0.99589427936922481</v>
      </c>
      <c r="P81" s="103">
        <v>0.93673240897164523</v>
      </c>
      <c r="Q81" s="103">
        <v>0.79635141823623723</v>
      </c>
      <c r="R81" s="103">
        <v>1</v>
      </c>
      <c r="S81" s="103">
        <v>1</v>
      </c>
      <c r="T81" s="103">
        <v>0.92152810847389655</v>
      </c>
      <c r="U81" s="103">
        <v>0.93173802219949908</v>
      </c>
      <c r="V81" s="103">
        <v>0.89175351827382743</v>
      </c>
      <c r="W81" s="103">
        <v>0.58496212256632152</v>
      </c>
      <c r="X81" s="103">
        <v>0.95503045521302077</v>
      </c>
      <c r="Y81" s="103">
        <v>0.93057564010998395</v>
      </c>
      <c r="Z81" s="103">
        <v>0.4270698275837197</v>
      </c>
      <c r="AA81" s="103">
        <v>0.45135964773336734</v>
      </c>
      <c r="AB81" s="103">
        <v>0.42834165391709556</v>
      </c>
      <c r="AC81" s="103">
        <v>0.43216917515898401</v>
      </c>
      <c r="AD81" s="103">
        <v>0.45498470540599667</v>
      </c>
      <c r="AE81" s="103">
        <v>0.45361211506178972</v>
      </c>
      <c r="AF81" s="103">
        <v>0.5952924230835297</v>
      </c>
      <c r="AG81" s="103">
        <v>0.43632898038447993</v>
      </c>
      <c r="AH81" s="103">
        <v>0.52624392509460449</v>
      </c>
      <c r="AI81" s="103">
        <v>0.45859411358833313</v>
      </c>
    </row>
    <row r="82" spans="1:35" x14ac:dyDescent="0.3">
      <c r="A82" s="103">
        <v>80</v>
      </c>
      <c r="B82" s="103">
        <v>5.4236226835611733E-3</v>
      </c>
      <c r="C82" s="103">
        <v>2.683516775203702E-2</v>
      </c>
      <c r="D82" s="103">
        <v>4373924094.0644531</v>
      </c>
      <c r="E82" s="103">
        <v>1722827231.5203857</v>
      </c>
      <c r="F82" s="103">
        <v>0.31843817266161978</v>
      </c>
      <c r="G82" s="103">
        <v>6.7361562717105097E-2</v>
      </c>
      <c r="H82" s="103">
        <v>2.1261454420005637E-2</v>
      </c>
      <c r="I82" s="103">
        <v>0.19200275475001313</v>
      </c>
      <c r="J82" s="103">
        <v>0.24779230031306662</v>
      </c>
      <c r="K82" s="103">
        <v>0.11236784970880274</v>
      </c>
      <c r="L82" s="103">
        <v>0.99402883499117556</v>
      </c>
      <c r="M82" s="103">
        <v>0.61883252942354205</v>
      </c>
      <c r="N82" s="103">
        <v>0.95628158473174485</v>
      </c>
      <c r="O82" s="103">
        <v>0.99589427936922481</v>
      </c>
      <c r="P82" s="103">
        <v>0.94178344638578759</v>
      </c>
      <c r="Q82" s="103">
        <v>0.8051885647820981</v>
      </c>
      <c r="R82" s="103">
        <v>1</v>
      </c>
      <c r="S82" s="103">
        <v>1</v>
      </c>
      <c r="T82" s="103">
        <v>0.92301937391914579</v>
      </c>
      <c r="U82" s="103">
        <v>0.93547536726525748</v>
      </c>
      <c r="V82" s="103">
        <v>0.89763729492196265</v>
      </c>
      <c r="W82" s="103">
        <v>0.61089633366599638</v>
      </c>
      <c r="X82" s="103">
        <v>0.95887195053943464</v>
      </c>
      <c r="Y82" s="103">
        <v>0.93482175019920588</v>
      </c>
      <c r="Z82" s="103">
        <v>0.44034359153378416</v>
      </c>
      <c r="AA82" s="103">
        <v>0.46532034658640919</v>
      </c>
      <c r="AB82" s="103">
        <v>0.4416554559899713</v>
      </c>
      <c r="AC82" s="103">
        <v>0.44553526940332028</v>
      </c>
      <c r="AD82" s="103">
        <v>0.46887125196560242</v>
      </c>
      <c r="AE82" s="103">
        <v>0.46741117517109732</v>
      </c>
      <c r="AF82" s="103">
        <v>0.60713559791648852</v>
      </c>
      <c r="AG82" s="103">
        <v>0.44946670787092075</v>
      </c>
      <c r="AH82" s="103">
        <v>0.54045772552490234</v>
      </c>
      <c r="AI82" s="103">
        <v>0.47728517651557922</v>
      </c>
    </row>
    <row r="83" spans="1:35" x14ac:dyDescent="0.3">
      <c r="A83" s="103">
        <v>81</v>
      </c>
      <c r="B83" s="103">
        <v>5.4236226835611733E-3</v>
      </c>
      <c r="C83" s="103">
        <v>2.683516775203702E-2</v>
      </c>
      <c r="D83" s="103">
        <v>4127007585.8769531</v>
      </c>
      <c r="E83" s="103">
        <v>1401412659.7619476</v>
      </c>
      <c r="F83" s="103">
        <v>0.33870882132882379</v>
      </c>
      <c r="G83" s="103">
        <v>7.1007759555314964E-2</v>
      </c>
      <c r="H83" s="103">
        <v>2.2249637191601647E-2</v>
      </c>
      <c r="I83" s="103">
        <v>0.20592287426695871</v>
      </c>
      <c r="J83" s="103">
        <v>0.25101086419564617</v>
      </c>
      <c r="K83" s="103">
        <v>0.11866350148916634</v>
      </c>
      <c r="L83" s="103">
        <v>0.99402883499117556</v>
      </c>
      <c r="M83" s="103">
        <v>0.62407052129494112</v>
      </c>
      <c r="N83" s="103">
        <v>0.95812634185716516</v>
      </c>
      <c r="O83" s="103">
        <v>0.99589427936922481</v>
      </c>
      <c r="P83" s="103">
        <v>0.94398277006526754</v>
      </c>
      <c r="Q83" s="103">
        <v>0.81900578492264764</v>
      </c>
      <c r="R83" s="103">
        <v>1</v>
      </c>
      <c r="S83" s="103">
        <v>1</v>
      </c>
      <c r="T83" s="103">
        <v>0.92519987969623296</v>
      </c>
      <c r="U83" s="103">
        <v>0.9427417304756921</v>
      </c>
      <c r="V83" s="103">
        <v>0.90604413884010149</v>
      </c>
      <c r="W83" s="103">
        <v>0.62854127571950602</v>
      </c>
      <c r="X83" s="103">
        <v>0.96266621988245782</v>
      </c>
      <c r="Y83" s="103">
        <v>0.94235831440117868</v>
      </c>
      <c r="Z83" s="103">
        <v>0.45390069775050873</v>
      </c>
      <c r="AA83" s="103">
        <v>0.47929815474193915</v>
      </c>
      <c r="AB83" s="103">
        <v>0.45525345498478903</v>
      </c>
      <c r="AC83" s="103">
        <v>0.45892316284312007</v>
      </c>
      <c r="AD83" s="103">
        <v>0.48278907052018649</v>
      </c>
      <c r="AE83" s="103">
        <v>0.48132251910644741</v>
      </c>
      <c r="AF83" s="103">
        <v>0.61960630120658389</v>
      </c>
      <c r="AG83" s="103">
        <v>0.46240217135167017</v>
      </c>
      <c r="AH83" s="103">
        <v>0.55386918783187866</v>
      </c>
      <c r="AI83" s="103">
        <v>0.49248921871185303</v>
      </c>
    </row>
    <row r="84" spans="1:35" x14ac:dyDescent="0.3">
      <c r="A84" s="103">
        <v>82</v>
      </c>
      <c r="B84" s="103">
        <v>5.4236226835611733E-3</v>
      </c>
      <c r="C84" s="103">
        <v>2.683516775203702E-2</v>
      </c>
      <c r="D84" s="103">
        <v>4586743160.6274414</v>
      </c>
      <c r="E84" s="103">
        <v>1265639341.1195984</v>
      </c>
      <c r="F84" s="103">
        <v>0.36125329016337598</v>
      </c>
      <c r="G84" s="103">
        <v>7.2735811570730544E-2</v>
      </c>
      <c r="H84" s="103">
        <v>2.2249637191601647E-2</v>
      </c>
      <c r="I84" s="103">
        <v>0.21040626832954487</v>
      </c>
      <c r="J84" s="103">
        <v>0.26250118684334894</v>
      </c>
      <c r="K84" s="103">
        <v>0.12164721691379853</v>
      </c>
      <c r="L84" s="103">
        <v>0.99402883499117556</v>
      </c>
      <c r="M84" s="103">
        <v>0.63392064330895381</v>
      </c>
      <c r="N84" s="103">
        <v>0.96001671288882873</v>
      </c>
      <c r="O84" s="103">
        <v>0.99589427936922481</v>
      </c>
      <c r="P84" s="103">
        <v>0.94733588401701341</v>
      </c>
      <c r="Q84" s="103">
        <v>0.83270290748636888</v>
      </c>
      <c r="R84" s="103">
        <v>1</v>
      </c>
      <c r="S84" s="103">
        <v>1</v>
      </c>
      <c r="T84" s="103">
        <v>0.93474648487430767</v>
      </c>
      <c r="U84" s="103">
        <v>0.94799664169023523</v>
      </c>
      <c r="V84" s="103">
        <v>0.91920302987529678</v>
      </c>
      <c r="W84" s="103">
        <v>0.6359343243979364</v>
      </c>
      <c r="X84" s="103">
        <v>0.96689080631190782</v>
      </c>
      <c r="Y84" s="103">
        <v>0.94909215947901793</v>
      </c>
      <c r="Z84" s="103">
        <v>0.46782939010865326</v>
      </c>
      <c r="AA84" s="103">
        <v>0.49361808824486475</v>
      </c>
      <c r="AB84" s="103">
        <v>0.46922416094942332</v>
      </c>
      <c r="AC84" s="103">
        <v>0.47262390180891267</v>
      </c>
      <c r="AD84" s="103">
        <v>0.49704412551160204</v>
      </c>
      <c r="AE84" s="103">
        <v>0.49554756517161613</v>
      </c>
      <c r="AF84" s="103">
        <v>0.63210844882937622</v>
      </c>
      <c r="AG84" s="103">
        <v>0.47581196789109298</v>
      </c>
      <c r="AH84" s="103">
        <v>0.56877458095550537</v>
      </c>
      <c r="AI84" s="103">
        <v>0.50622022151947021</v>
      </c>
    </row>
    <row r="85" spans="1:35" x14ac:dyDescent="0.3">
      <c r="A85" s="103">
        <v>83</v>
      </c>
      <c r="B85" s="103">
        <v>5.4236226835611733E-3</v>
      </c>
      <c r="C85" s="103">
        <v>2.683516775203702E-2</v>
      </c>
      <c r="D85" s="103">
        <v>5076817482.8164063</v>
      </c>
      <c r="E85" s="103">
        <v>1244185400.8121338</v>
      </c>
      <c r="F85" s="103">
        <v>0.38495100279967553</v>
      </c>
      <c r="G85" s="103">
        <v>7.520475146953004E-2</v>
      </c>
      <c r="H85" s="103">
        <v>2.2249637191601647E-2</v>
      </c>
      <c r="I85" s="103">
        <v>0.21912646802358821</v>
      </c>
      <c r="J85" s="103">
        <v>0.27041531616439124</v>
      </c>
      <c r="K85" s="103">
        <v>0.12591017543172622</v>
      </c>
      <c r="L85" s="103">
        <v>0.99402883499117556</v>
      </c>
      <c r="M85" s="103">
        <v>0.64776038519332302</v>
      </c>
      <c r="N85" s="103">
        <v>0.96196133064756595</v>
      </c>
      <c r="O85" s="103">
        <v>0.99589427936922481</v>
      </c>
      <c r="P85" s="103">
        <v>0.94978590780503513</v>
      </c>
      <c r="Q85" s="103">
        <v>0.84533541964679748</v>
      </c>
      <c r="R85" s="103">
        <v>1</v>
      </c>
      <c r="S85" s="103">
        <v>1</v>
      </c>
      <c r="T85" s="103">
        <v>0.93800596506178102</v>
      </c>
      <c r="U85" s="103">
        <v>0.95215263552079454</v>
      </c>
      <c r="V85" s="103">
        <v>0.92743071708750013</v>
      </c>
      <c r="W85" s="103">
        <v>0.6490757917199369</v>
      </c>
      <c r="X85" s="103">
        <v>0.9698400235288086</v>
      </c>
      <c r="Y85" s="103">
        <v>0.95335091118509707</v>
      </c>
      <c r="Z85" s="103">
        <v>0.48217301222149633</v>
      </c>
      <c r="AA85" s="103">
        <v>0.50834340786977983</v>
      </c>
      <c r="AB85" s="103">
        <v>0.48361104823602369</v>
      </c>
      <c r="AC85" s="103">
        <v>0.48671761378677936</v>
      </c>
      <c r="AD85" s="103">
        <v>0.51168731313770688</v>
      </c>
      <c r="AE85" s="103">
        <v>0.5101180912511597</v>
      </c>
      <c r="AF85" s="103">
        <v>0.64416229141011117</v>
      </c>
      <c r="AG85" s="103">
        <v>0.48938249008033757</v>
      </c>
      <c r="AH85" s="103">
        <v>0.58527255058288574</v>
      </c>
      <c r="AI85" s="103">
        <v>0.5197184681892395</v>
      </c>
    </row>
    <row r="86" spans="1:35" x14ac:dyDescent="0.3">
      <c r="A86" s="103">
        <v>84</v>
      </c>
      <c r="B86" s="103">
        <v>9.8934257316953461E-2</v>
      </c>
      <c r="C86" s="103">
        <v>4.7511941039855746E-2</v>
      </c>
      <c r="D86" s="103">
        <v>5640828210.8925781</v>
      </c>
      <c r="E86" s="103">
        <v>2002130891.2617798</v>
      </c>
      <c r="F86" s="103">
        <v>0.40637120461089921</v>
      </c>
      <c r="G86" s="103">
        <v>0.11778540683202332</v>
      </c>
      <c r="H86" s="103">
        <v>2.2249637191601647E-2</v>
      </c>
      <c r="I86" s="103">
        <v>0.22989549669506068</v>
      </c>
      <c r="J86" s="103">
        <v>0.28308064235624758</v>
      </c>
      <c r="K86" s="103">
        <v>0.13148331549251724</v>
      </c>
      <c r="L86" s="103">
        <v>0.99402883499117556</v>
      </c>
      <c r="M86" s="103">
        <v>0.65321320629618684</v>
      </c>
      <c r="N86" s="103">
        <v>0.96357693965104463</v>
      </c>
      <c r="O86" s="103">
        <v>0.99589427936922481</v>
      </c>
      <c r="P86" s="103">
        <v>0.95804191819769413</v>
      </c>
      <c r="Q86" s="103">
        <v>0.85615812402221581</v>
      </c>
      <c r="R86" s="103">
        <v>1</v>
      </c>
      <c r="S86" s="103">
        <v>1</v>
      </c>
      <c r="T86" s="103">
        <v>0.94264643224140954</v>
      </c>
      <c r="U86" s="103">
        <v>0.95596678510807354</v>
      </c>
      <c r="V86" s="103">
        <v>0.93506211669730721</v>
      </c>
      <c r="W86" s="103">
        <v>0.69971254908514691</v>
      </c>
      <c r="X86" s="103">
        <v>0.97198847214580963</v>
      </c>
      <c r="Y86" s="103">
        <v>0.95768172325829193</v>
      </c>
      <c r="Z86" s="103">
        <v>0.49696539534180323</v>
      </c>
      <c r="AA86" s="103">
        <v>0.5233192330464288</v>
      </c>
      <c r="AB86" s="103">
        <v>0.4981659907152714</v>
      </c>
      <c r="AC86" s="103">
        <v>0.5010563858999646</v>
      </c>
      <c r="AD86" s="103">
        <v>0.52657732702770477</v>
      </c>
      <c r="AE86" s="103">
        <v>0.52478607120119314</v>
      </c>
      <c r="AF86" s="103">
        <v>0.65780103294850067</v>
      </c>
      <c r="AG86" s="103">
        <v>0.50767544107018392</v>
      </c>
      <c r="AH86" s="103">
        <v>0.60360342264175415</v>
      </c>
      <c r="AI86" s="103">
        <v>0.5414397120475769</v>
      </c>
    </row>
    <row r="87" spans="1:35" x14ac:dyDescent="0.3">
      <c r="A87" s="103">
        <v>85</v>
      </c>
      <c r="B87" s="103">
        <v>0.10057688368750876</v>
      </c>
      <c r="C87" s="103">
        <v>4.9466346145941829E-2</v>
      </c>
      <c r="D87" s="103">
        <v>5920202570.9785156</v>
      </c>
      <c r="E87" s="103">
        <v>1647466356.6228943</v>
      </c>
      <c r="F87" s="103">
        <v>0.4246931040490769</v>
      </c>
      <c r="G87" s="103">
        <v>0.12356238395700911</v>
      </c>
      <c r="H87" s="103">
        <v>2.3040366627655365E-2</v>
      </c>
      <c r="I87" s="103">
        <v>0.24738245054545291</v>
      </c>
      <c r="J87" s="103">
        <v>0.2974152039914888</v>
      </c>
      <c r="K87" s="103">
        <v>0.14026445737463686</v>
      </c>
      <c r="L87" s="103">
        <v>0.9950274472727807</v>
      </c>
      <c r="M87" s="103">
        <v>0.66484177192253335</v>
      </c>
      <c r="N87" s="103">
        <v>0.96820565368854494</v>
      </c>
      <c r="O87" s="103">
        <v>0.99589427936922481</v>
      </c>
      <c r="P87" s="103">
        <v>0.96116427409498684</v>
      </c>
      <c r="Q87" s="103">
        <v>0.86845607664492241</v>
      </c>
      <c r="R87" s="103">
        <v>1</v>
      </c>
      <c r="S87" s="103">
        <v>1</v>
      </c>
      <c r="T87" s="103">
        <v>0.94639339331812833</v>
      </c>
      <c r="U87" s="103">
        <v>0.95970569761304658</v>
      </c>
      <c r="V87" s="103">
        <v>0.9422351455651361</v>
      </c>
      <c r="W87" s="103">
        <v>0.7127348731568095</v>
      </c>
      <c r="X87" s="103">
        <v>0.97524423902744362</v>
      </c>
      <c r="Y87" s="103">
        <v>0.96203202380469521</v>
      </c>
      <c r="Z87" s="103">
        <v>0.51167607229020962</v>
      </c>
      <c r="AA87" s="103">
        <v>0.53856690661395668</v>
      </c>
      <c r="AB87" s="103">
        <v>0.51291608528598209</v>
      </c>
      <c r="AC87" s="103">
        <v>0.51569401299809081</v>
      </c>
      <c r="AD87" s="103">
        <v>0.54174023548249872</v>
      </c>
      <c r="AE87" s="103">
        <v>0.53974847622422162</v>
      </c>
      <c r="AF87" s="103">
        <v>0.67020215613250955</v>
      </c>
      <c r="AG87" s="103">
        <v>0.52227031617449993</v>
      </c>
      <c r="AH87" s="103">
        <v>0.62284213304519653</v>
      </c>
      <c r="AI87" s="103">
        <v>0.55931317806243896</v>
      </c>
    </row>
    <row r="88" spans="1:35" x14ac:dyDescent="0.3">
      <c r="A88" s="103">
        <v>86</v>
      </c>
      <c r="B88" s="103">
        <v>0.10057688368750876</v>
      </c>
      <c r="C88" s="103">
        <v>4.9466346145941829E-2</v>
      </c>
      <c r="D88" s="103">
        <v>5203790585.0136719</v>
      </c>
      <c r="E88" s="103">
        <v>1532997418.3830566</v>
      </c>
      <c r="F88" s="103">
        <v>0.44778467134349864</v>
      </c>
      <c r="G88" s="103">
        <v>0.13120716701313939</v>
      </c>
      <c r="H88" s="103">
        <v>3.2771387158305784E-2</v>
      </c>
      <c r="I88" s="103">
        <v>0.26373322970691887</v>
      </c>
      <c r="J88" s="103">
        <v>0.31533367879915247</v>
      </c>
      <c r="K88" s="103">
        <v>0.15346420883990591</v>
      </c>
      <c r="L88" s="103">
        <v>0.9950274472727807</v>
      </c>
      <c r="M88" s="103">
        <v>0.67710357484362671</v>
      </c>
      <c r="N88" s="103">
        <v>0.96820565368854494</v>
      </c>
      <c r="O88" s="103">
        <v>0.99589427936922481</v>
      </c>
      <c r="P88" s="103">
        <v>0.96180241982582038</v>
      </c>
      <c r="Q88" s="103">
        <v>0.88226799877519724</v>
      </c>
      <c r="R88" s="103">
        <v>1</v>
      </c>
      <c r="S88" s="103">
        <v>1</v>
      </c>
      <c r="T88" s="103">
        <v>0.94998621519336324</v>
      </c>
      <c r="U88" s="103">
        <v>0.9630129943560789</v>
      </c>
      <c r="V88" s="103">
        <v>0.94693513582801514</v>
      </c>
      <c r="W88" s="103">
        <v>0.71642819282127834</v>
      </c>
      <c r="X88" s="103">
        <v>0.97795211414562511</v>
      </c>
      <c r="Y88" s="103">
        <v>0.96566929131768942</v>
      </c>
      <c r="Z88" s="103">
        <v>0.52821421004437841</v>
      </c>
      <c r="AA88" s="103">
        <v>0.55564743044800424</v>
      </c>
      <c r="AB88" s="103">
        <v>0.52950410760891098</v>
      </c>
      <c r="AC88" s="103">
        <v>0.53207725446290355</v>
      </c>
      <c r="AD88" s="103">
        <v>0.55871787319970023</v>
      </c>
      <c r="AE88" s="103">
        <v>0.55670973786138289</v>
      </c>
      <c r="AF88" s="103">
        <v>0.68351410145274971</v>
      </c>
      <c r="AG88" s="103">
        <v>0.53824317684325518</v>
      </c>
      <c r="AH88" s="103">
        <v>0.63975268602371216</v>
      </c>
      <c r="AI88" s="103">
        <v>0.57594478130340576</v>
      </c>
    </row>
    <row r="89" spans="1:35" x14ac:dyDescent="0.3">
      <c r="A89" s="103">
        <v>87</v>
      </c>
      <c r="B89" s="103">
        <v>0.10057688368750876</v>
      </c>
      <c r="C89" s="103">
        <v>4.9466346145941829E-2</v>
      </c>
      <c r="D89" s="103">
        <v>5178202168.1767578</v>
      </c>
      <c r="E89" s="103">
        <v>1706210828.8011062</v>
      </c>
      <c r="F89" s="103">
        <v>0.47287684453673545</v>
      </c>
      <c r="G89" s="103">
        <v>0.13416660142585407</v>
      </c>
      <c r="H89" s="103">
        <v>3.2771387158305784E-2</v>
      </c>
      <c r="I89" s="103">
        <v>0.27438481014946803</v>
      </c>
      <c r="J89" s="103">
        <v>0.32408915439337682</v>
      </c>
      <c r="K89" s="103">
        <v>0.15857407244738567</v>
      </c>
      <c r="L89" s="103">
        <v>0.9950274472727807</v>
      </c>
      <c r="M89" s="103">
        <v>0.69522893093429383</v>
      </c>
      <c r="N89" s="103">
        <v>0.97686998777187939</v>
      </c>
      <c r="O89" s="103">
        <v>0.99999999999999989</v>
      </c>
      <c r="P89" s="103">
        <v>0.96497035756102978</v>
      </c>
      <c r="Q89" s="103">
        <v>0.89095558632201377</v>
      </c>
      <c r="R89" s="103">
        <v>1</v>
      </c>
      <c r="S89" s="103">
        <v>1</v>
      </c>
      <c r="T89" s="103">
        <v>0.95621945412165721</v>
      </c>
      <c r="U89" s="103">
        <v>0.9671748304600748</v>
      </c>
      <c r="V89" s="103">
        <v>0.94955420404987845</v>
      </c>
      <c r="W89" s="103">
        <v>0.72210012610771601</v>
      </c>
      <c r="X89" s="103">
        <v>0.98023200972578262</v>
      </c>
      <c r="Y89" s="103">
        <v>0.96844452039747175</v>
      </c>
      <c r="Z89" s="103">
        <v>0.54486561711330606</v>
      </c>
      <c r="AA89" s="103">
        <v>0.57282088912757068</v>
      </c>
      <c r="AB89" s="103">
        <v>0.54620574090483154</v>
      </c>
      <c r="AC89" s="103">
        <v>0.54851469000701936</v>
      </c>
      <c r="AD89" s="103">
        <v>0.5757828362639682</v>
      </c>
      <c r="AE89" s="103">
        <v>0.57373292089961914</v>
      </c>
      <c r="AF89" s="103">
        <v>0.69700393885495437</v>
      </c>
      <c r="AG89" s="103">
        <v>0.55446333542318771</v>
      </c>
      <c r="AH89" s="103">
        <v>0.65658015012741089</v>
      </c>
      <c r="AI89" s="103">
        <v>0.59445559978485107</v>
      </c>
    </row>
    <row r="90" spans="1:35" x14ac:dyDescent="0.3">
      <c r="A90" s="103">
        <v>88</v>
      </c>
      <c r="B90" s="103">
        <v>0.10057688368750876</v>
      </c>
      <c r="C90" s="103">
        <v>4.9466346145941829E-2</v>
      </c>
      <c r="D90" s="103">
        <v>5636133216.6210938</v>
      </c>
      <c r="E90" s="103">
        <v>1735525482.4503021</v>
      </c>
      <c r="F90" s="103">
        <v>0.50118634775380844</v>
      </c>
      <c r="G90" s="103">
        <v>0.13895933490436882</v>
      </c>
      <c r="H90" s="103">
        <v>3.5184866277330973E-2</v>
      </c>
      <c r="I90" s="103">
        <v>0.28895900478164643</v>
      </c>
      <c r="J90" s="103">
        <v>0.33676084290717317</v>
      </c>
      <c r="K90" s="103">
        <v>0.16684937474061939</v>
      </c>
      <c r="L90" s="103">
        <v>0.9950274472727807</v>
      </c>
      <c r="M90" s="103">
        <v>0.71079422585462859</v>
      </c>
      <c r="N90" s="103">
        <v>0.9788386439803316</v>
      </c>
      <c r="O90" s="103">
        <v>0.99999999999999989</v>
      </c>
      <c r="P90" s="103">
        <v>0.97002139497517215</v>
      </c>
      <c r="Q90" s="103">
        <v>0.89933685169804034</v>
      </c>
      <c r="R90" s="103">
        <v>1</v>
      </c>
      <c r="S90" s="103">
        <v>1</v>
      </c>
      <c r="T90" s="103">
        <v>0.96215443996090133</v>
      </c>
      <c r="U90" s="103">
        <v>0.96961177095552231</v>
      </c>
      <c r="V90" s="103">
        <v>0.95542986794151852</v>
      </c>
      <c r="W90" s="103">
        <v>0.73416808934927091</v>
      </c>
      <c r="X90" s="103">
        <v>0.98264760615271729</v>
      </c>
      <c r="Y90" s="103">
        <v>0.97135374976600586</v>
      </c>
      <c r="Z90" s="103">
        <v>0.56221851349421115</v>
      </c>
      <c r="AA90" s="103">
        <v>0.59063345328194505</v>
      </c>
      <c r="AB90" s="103">
        <v>0.56361097943970628</v>
      </c>
      <c r="AC90" s="103">
        <v>0.56557657969314556</v>
      </c>
      <c r="AD90" s="103">
        <v>0.59348313804029773</v>
      </c>
      <c r="AE90" s="103">
        <v>0.59136157874034045</v>
      </c>
      <c r="AF90" s="103">
        <v>0.71073232618807336</v>
      </c>
      <c r="AG90" s="103">
        <v>0.57102830687229422</v>
      </c>
      <c r="AH90" s="103">
        <v>0.6748957633972168</v>
      </c>
      <c r="AI90" s="103">
        <v>0.6132844090461731</v>
      </c>
    </row>
    <row r="91" spans="1:35" x14ac:dyDescent="0.3">
      <c r="A91" s="103">
        <v>89</v>
      </c>
      <c r="B91" s="103">
        <v>0.17635135889900869</v>
      </c>
      <c r="C91" s="103">
        <v>7.1081333229489146E-2</v>
      </c>
      <c r="D91" s="103">
        <v>5512337366.4023438</v>
      </c>
      <c r="E91" s="103">
        <v>1863079099.638916</v>
      </c>
      <c r="F91" s="103">
        <v>0.52738119806343975</v>
      </c>
      <c r="G91" s="103">
        <v>0.17528342184390747</v>
      </c>
      <c r="H91" s="103">
        <v>3.6790147477382559E-2</v>
      </c>
      <c r="I91" s="103">
        <v>0.2993526232554834</v>
      </c>
      <c r="J91" s="103">
        <v>0.36280195935877901</v>
      </c>
      <c r="K91" s="103">
        <v>0.17450742119608281</v>
      </c>
      <c r="L91" s="103">
        <v>0.9950274472727807</v>
      </c>
      <c r="M91" s="103">
        <v>0.73412113511292709</v>
      </c>
      <c r="N91" s="103">
        <v>0.98452294200420287</v>
      </c>
      <c r="O91" s="103">
        <v>0.99999999999999989</v>
      </c>
      <c r="P91" s="103">
        <v>0.97388445573861093</v>
      </c>
      <c r="Q91" s="103">
        <v>0.90721614228044867</v>
      </c>
      <c r="R91" s="103">
        <v>1</v>
      </c>
      <c r="S91" s="103">
        <v>1</v>
      </c>
      <c r="T91" s="103">
        <v>0.96752048923531919</v>
      </c>
      <c r="U91" s="103">
        <v>0.97425196100895206</v>
      </c>
      <c r="V91" s="103">
        <v>0.9590339600145058</v>
      </c>
      <c r="W91" s="103">
        <v>0.75576079693642328</v>
      </c>
      <c r="X91" s="103">
        <v>0.98510367701358403</v>
      </c>
      <c r="Y91" s="103">
        <v>0.97489050063363814</v>
      </c>
      <c r="Z91" s="103">
        <v>0.58026750369587021</v>
      </c>
      <c r="AA91" s="103">
        <v>0.60923055645067492</v>
      </c>
      <c r="AB91" s="103">
        <v>0.58148585022302546</v>
      </c>
      <c r="AC91" s="103">
        <v>0.583189474499613</v>
      </c>
      <c r="AD91" s="103">
        <v>0.61196504550581954</v>
      </c>
      <c r="AE91" s="103">
        <v>0.60980433584690941</v>
      </c>
      <c r="AF91" s="103">
        <v>0.72568701772756006</v>
      </c>
      <c r="AG91" s="103">
        <v>0.59201320575204941</v>
      </c>
      <c r="AH91" s="103">
        <v>0.69280904531478882</v>
      </c>
      <c r="AI91" s="103">
        <v>0.63349705934524536</v>
      </c>
    </row>
    <row r="92" spans="1:35" x14ac:dyDescent="0.3">
      <c r="A92" s="103">
        <v>90</v>
      </c>
      <c r="B92" s="103">
        <v>0.18556891121326083</v>
      </c>
      <c r="C92" s="103">
        <v>7.9839610133601052E-2</v>
      </c>
      <c r="D92" s="103">
        <v>5558244045.2695313</v>
      </c>
      <c r="E92" s="103">
        <v>1979743266.6829224</v>
      </c>
      <c r="F92" s="103">
        <v>0.55890722416181393</v>
      </c>
      <c r="G92" s="103">
        <v>0.18656058346039778</v>
      </c>
      <c r="H92" s="103">
        <v>4.8383454216464998E-2</v>
      </c>
      <c r="I92" s="103">
        <v>0.3108298217792308</v>
      </c>
      <c r="J92" s="103">
        <v>0.38588350564409868</v>
      </c>
      <c r="K92" s="103">
        <v>0.18728116741479112</v>
      </c>
      <c r="L92" s="103">
        <v>0.99812574675213017</v>
      </c>
      <c r="M92" s="103">
        <v>0.74681364373220871</v>
      </c>
      <c r="N92" s="103">
        <v>0.98609786697096469</v>
      </c>
      <c r="O92" s="103">
        <v>0.99999999999999989</v>
      </c>
      <c r="P92" s="103">
        <v>0.97741419931228402</v>
      </c>
      <c r="Q92" s="103">
        <v>0.9168526249585246</v>
      </c>
      <c r="R92" s="103">
        <v>1</v>
      </c>
      <c r="S92" s="103">
        <v>1</v>
      </c>
      <c r="T92" s="103">
        <v>0.97285395623950477</v>
      </c>
      <c r="U92" s="103">
        <v>0.97805627847752064</v>
      </c>
      <c r="V92" s="103">
        <v>0.96320729716823894</v>
      </c>
      <c r="W92" s="103">
        <v>0.77613449238144705</v>
      </c>
      <c r="X92" s="103">
        <v>0.98713685945603791</v>
      </c>
      <c r="Y92" s="103">
        <v>0.9788974895047271</v>
      </c>
      <c r="Z92" s="103">
        <v>0.59900792193726848</v>
      </c>
      <c r="AA92" s="103">
        <v>0.62838881706674943</v>
      </c>
      <c r="AB92" s="103">
        <v>0.60025499262110904</v>
      </c>
      <c r="AC92" s="103">
        <v>0.60155693356922202</v>
      </c>
      <c r="AD92" s="103">
        <v>0.63100489516686187</v>
      </c>
      <c r="AE92" s="103">
        <v>0.62881473407201405</v>
      </c>
      <c r="AF92" s="103">
        <v>0.7407381767424992</v>
      </c>
      <c r="AG92" s="103">
        <v>0.61015133305454783</v>
      </c>
      <c r="AH92" s="103">
        <v>0.71087145805358887</v>
      </c>
      <c r="AI92" s="103">
        <v>0.65497547388076782</v>
      </c>
    </row>
    <row r="93" spans="1:35" x14ac:dyDescent="0.3">
      <c r="A93" s="103">
        <v>91</v>
      </c>
      <c r="B93" s="103">
        <v>0.18774897310087793</v>
      </c>
      <c r="C93" s="103">
        <v>8.2837416419830168E-2</v>
      </c>
      <c r="D93" s="103">
        <v>5328472213.1982422</v>
      </c>
      <c r="E93" s="103">
        <v>1612965534.6736755</v>
      </c>
      <c r="F93" s="103">
        <v>0.5941915908551394</v>
      </c>
      <c r="G93" s="103">
        <v>0.19582780463180913</v>
      </c>
      <c r="H93" s="103">
        <v>5.5991258098884111E-2</v>
      </c>
      <c r="I93" s="103">
        <v>0.32582283491310859</v>
      </c>
      <c r="J93" s="103">
        <v>0.43016989984921034</v>
      </c>
      <c r="K93" s="103">
        <v>0.20169816793807585</v>
      </c>
      <c r="L93" s="103">
        <v>0.99812574675213017</v>
      </c>
      <c r="M93" s="103">
        <v>0.76077592657703597</v>
      </c>
      <c r="N93" s="103">
        <v>0.99140550997577959</v>
      </c>
      <c r="O93" s="103">
        <v>0.99999999999999989</v>
      </c>
      <c r="P93" s="103">
        <v>0.97880729423361257</v>
      </c>
      <c r="Q93" s="103">
        <v>0.92948802439439393</v>
      </c>
      <c r="R93" s="103">
        <v>1</v>
      </c>
      <c r="S93" s="103">
        <v>1</v>
      </c>
      <c r="T93" s="103">
        <v>0.97285395623950477</v>
      </c>
      <c r="U93" s="103">
        <v>0.9819372579731358</v>
      </c>
      <c r="V93" s="103">
        <v>0.96466083270696013</v>
      </c>
      <c r="W93" s="103">
        <v>0.8076224685782637</v>
      </c>
      <c r="X93" s="103">
        <v>0.99036795210626138</v>
      </c>
      <c r="Y93" s="103">
        <v>0.98245943910024103</v>
      </c>
      <c r="Z93" s="103">
        <v>0.61991017483853683</v>
      </c>
      <c r="AA93" s="103">
        <v>0.64977871520075536</v>
      </c>
      <c r="AB93" s="103">
        <v>0.62121371792808855</v>
      </c>
      <c r="AC93" s="103">
        <v>0.62206457917289837</v>
      </c>
      <c r="AD93" s="103">
        <v>0.65226117025733643</v>
      </c>
      <c r="AE93" s="103">
        <v>0.65021946836925226</v>
      </c>
      <c r="AF93" s="103">
        <v>0.75749723180402861</v>
      </c>
      <c r="AG93" s="103">
        <v>0.6301331940104723</v>
      </c>
      <c r="AH93" s="103">
        <v>0.72818726301193237</v>
      </c>
      <c r="AI93" s="103">
        <v>0.67247462272644043</v>
      </c>
    </row>
    <row r="94" spans="1:35" x14ac:dyDescent="0.3">
      <c r="A94" s="103">
        <v>92</v>
      </c>
      <c r="B94" s="103">
        <v>0.18774897310087793</v>
      </c>
      <c r="C94" s="103">
        <v>8.2837416419830168E-2</v>
      </c>
      <c r="D94" s="103">
        <v>6882311548.0195313</v>
      </c>
      <c r="E94" s="103">
        <v>2078833724.8613892</v>
      </c>
      <c r="F94" s="103">
        <v>0.62225378592319369</v>
      </c>
      <c r="G94" s="103">
        <v>0.21035864929122944</v>
      </c>
      <c r="H94" s="103">
        <v>8.3284122713341596E-2</v>
      </c>
      <c r="I94" s="103">
        <v>0.3470637162445625</v>
      </c>
      <c r="J94" s="103">
        <v>0.45904685720791394</v>
      </c>
      <c r="K94" s="103">
        <v>0.2267876357066837</v>
      </c>
      <c r="L94" s="103">
        <v>0.99812574675213017</v>
      </c>
      <c r="M94" s="103">
        <v>0.77602451173713771</v>
      </c>
      <c r="N94" s="103">
        <v>0.99290168256426692</v>
      </c>
      <c r="O94" s="103">
        <v>0.99999999999999989</v>
      </c>
      <c r="P94" s="103">
        <v>0.97952235931593057</v>
      </c>
      <c r="Q94" s="103">
        <v>0.93927561716446939</v>
      </c>
      <c r="R94" s="103">
        <v>1</v>
      </c>
      <c r="S94" s="103">
        <v>1</v>
      </c>
      <c r="T94" s="103">
        <v>0.97562595553773279</v>
      </c>
      <c r="U94" s="103">
        <v>0.98502383077584255</v>
      </c>
      <c r="V94" s="103">
        <v>0.96840081345124185</v>
      </c>
      <c r="W94" s="103">
        <v>0.82451715536923476</v>
      </c>
      <c r="X94" s="103">
        <v>0.99247243447745925</v>
      </c>
      <c r="Y94" s="103">
        <v>0.9857388076912309</v>
      </c>
      <c r="Z94" s="103">
        <v>0.64139312034563323</v>
      </c>
      <c r="AA94" s="103">
        <v>0.67199433211496007</v>
      </c>
      <c r="AB94" s="103">
        <v>0.64276146320213856</v>
      </c>
      <c r="AC94" s="103">
        <v>0.64340720022241882</v>
      </c>
      <c r="AD94" s="103">
        <v>0.67433281209314477</v>
      </c>
      <c r="AE94" s="103">
        <v>0.67222403390648533</v>
      </c>
      <c r="AF94" s="103">
        <v>0.77400181619537634</v>
      </c>
      <c r="AG94" s="103">
        <v>0.65087085882738305</v>
      </c>
      <c r="AH94" s="103">
        <v>0.75055253505706787</v>
      </c>
      <c r="AI94" s="103">
        <v>0.69502800703048706</v>
      </c>
    </row>
    <row r="95" spans="1:35" x14ac:dyDescent="0.3">
      <c r="A95" s="103">
        <v>93</v>
      </c>
      <c r="B95" s="103">
        <v>0.18939797689213461</v>
      </c>
      <c r="C95" s="103">
        <v>8.4974786501027841E-2</v>
      </c>
      <c r="D95" s="103">
        <v>6905653833.4755859</v>
      </c>
      <c r="E95" s="103">
        <v>2542890762.8647461</v>
      </c>
      <c r="F95" s="103">
        <v>0.64938830394190983</v>
      </c>
      <c r="G95" s="103">
        <v>0.21724801799221047</v>
      </c>
      <c r="H95" s="103">
        <v>9.0161245858088129E-2</v>
      </c>
      <c r="I95" s="103">
        <v>0.35930147213095481</v>
      </c>
      <c r="J95" s="103">
        <v>0.48202922872267745</v>
      </c>
      <c r="K95" s="103">
        <v>0.23748483797365913</v>
      </c>
      <c r="L95" s="103">
        <v>0.99812574675213017</v>
      </c>
      <c r="M95" s="103">
        <v>0.80202305237196791</v>
      </c>
      <c r="N95" s="103">
        <v>0.99350122786411377</v>
      </c>
      <c r="O95" s="103">
        <v>0.99999999999999989</v>
      </c>
      <c r="P95" s="103">
        <v>0.98055079953392577</v>
      </c>
      <c r="Q95" s="103">
        <v>0.94844452941194612</v>
      </c>
      <c r="R95" s="103">
        <v>1</v>
      </c>
      <c r="S95" s="103">
        <v>1</v>
      </c>
      <c r="T95" s="103">
        <v>0.9764718413995338</v>
      </c>
      <c r="U95" s="103">
        <v>0.98636698368837261</v>
      </c>
      <c r="V95" s="103">
        <v>0.97518916244859066</v>
      </c>
      <c r="W95" s="103">
        <v>0.83279864274930182</v>
      </c>
      <c r="X95" s="103">
        <v>0.99301552983674757</v>
      </c>
      <c r="Y95" s="103">
        <v>0.98797396968730355</v>
      </c>
      <c r="Z95" s="103">
        <v>0.66362946884126273</v>
      </c>
      <c r="AA95" s="103">
        <v>0.69511506849199645</v>
      </c>
      <c r="AB95" s="103">
        <v>0.66505991003240272</v>
      </c>
      <c r="AC95" s="103">
        <v>0.66555337089987354</v>
      </c>
      <c r="AD95" s="103">
        <v>0.6972941334543945</v>
      </c>
      <c r="AE95" s="103">
        <v>0.69509789166092573</v>
      </c>
      <c r="AF95" s="103">
        <v>0.79049751349806385</v>
      </c>
      <c r="AG95" s="103">
        <v>0.67243864421809496</v>
      </c>
      <c r="AH95" s="103">
        <v>0.77299362421035767</v>
      </c>
      <c r="AI95" s="103">
        <v>0.72261601686477661</v>
      </c>
    </row>
    <row r="96" spans="1:35" x14ac:dyDescent="0.3">
      <c r="A96" s="103">
        <v>94</v>
      </c>
      <c r="B96" s="103">
        <v>0.19072049615455502</v>
      </c>
      <c r="C96" s="103">
        <v>8.6765201884674237E-2</v>
      </c>
      <c r="D96" s="103">
        <v>7242884634.5917969</v>
      </c>
      <c r="E96" s="103">
        <v>2306719246.9928589</v>
      </c>
      <c r="F96" s="103">
        <v>0.68318564790103375</v>
      </c>
      <c r="G96" s="103">
        <v>0.23763571034690917</v>
      </c>
      <c r="H96" s="103">
        <v>0.11634343379112737</v>
      </c>
      <c r="I96" s="103">
        <v>0.40459485190192196</v>
      </c>
      <c r="J96" s="103">
        <v>0.51352600293526707</v>
      </c>
      <c r="K96" s="103">
        <v>0.27172595605211886</v>
      </c>
      <c r="L96" s="103">
        <v>0.99940922296212564</v>
      </c>
      <c r="M96" s="103">
        <v>0.82115315928934596</v>
      </c>
      <c r="N96" s="103">
        <v>0.99452739733954532</v>
      </c>
      <c r="O96" s="103">
        <v>0.99999999999999989</v>
      </c>
      <c r="P96" s="103">
        <v>0.98265611067270242</v>
      </c>
      <c r="Q96" s="103">
        <v>0.95904763266306492</v>
      </c>
      <c r="R96" s="103">
        <v>1</v>
      </c>
      <c r="S96" s="103">
        <v>1</v>
      </c>
      <c r="T96" s="103">
        <v>0.98185794130178705</v>
      </c>
      <c r="U96" s="103">
        <v>0.98961115537939437</v>
      </c>
      <c r="V96" s="103">
        <v>0.98036307290339697</v>
      </c>
      <c r="W96" s="103">
        <v>0.90891973910572688</v>
      </c>
      <c r="X96" s="103">
        <v>0.99405614759281835</v>
      </c>
      <c r="Y96" s="103">
        <v>0.99020328602542906</v>
      </c>
      <c r="Z96" s="103">
        <v>0.68770711862338019</v>
      </c>
      <c r="AA96" s="103">
        <v>0.7199048822329609</v>
      </c>
      <c r="AB96" s="103">
        <v>0.68920619691803964</v>
      </c>
      <c r="AC96" s="103">
        <v>0.68939576940495817</v>
      </c>
      <c r="AD96" s="103">
        <v>0.72191351976095852</v>
      </c>
      <c r="AE96" s="103">
        <v>0.71969651110150001</v>
      </c>
      <c r="AF96" s="103">
        <v>0.81102492569356421</v>
      </c>
      <c r="AG96" s="103">
        <v>0.69560856520979164</v>
      </c>
      <c r="AH96" s="103">
        <v>0.79653060436248779</v>
      </c>
      <c r="AI96" s="103">
        <v>0.74764174222946167</v>
      </c>
    </row>
    <row r="97" spans="1:35" x14ac:dyDescent="0.3">
      <c r="A97" s="103">
        <v>95</v>
      </c>
      <c r="B97" s="103">
        <v>0.19578952132948774</v>
      </c>
      <c r="C97" s="103">
        <v>9.3335951986757357E-2</v>
      </c>
      <c r="D97" s="103">
        <v>7258647402.4199219</v>
      </c>
      <c r="E97" s="103">
        <v>2467600385.4623737</v>
      </c>
      <c r="F97" s="103">
        <v>0.72178669677560914</v>
      </c>
      <c r="G97" s="103">
        <v>0.25699037349530601</v>
      </c>
      <c r="H97" s="103">
        <v>0.13347910323852688</v>
      </c>
      <c r="I97" s="103">
        <v>0.44949755041363554</v>
      </c>
      <c r="J97" s="103">
        <v>0.54672772256294389</v>
      </c>
      <c r="K97" s="103">
        <v>0.30146106650220217</v>
      </c>
      <c r="L97" s="103">
        <v>0.99940922296212564</v>
      </c>
      <c r="M97" s="103">
        <v>0.8335083863347228</v>
      </c>
      <c r="N97" s="103">
        <v>0.99494797389316925</v>
      </c>
      <c r="O97" s="103">
        <v>0.99999999999999989</v>
      </c>
      <c r="P97" s="103">
        <v>0.98450787283806762</v>
      </c>
      <c r="Q97" s="103">
        <v>0.96781380269032402</v>
      </c>
      <c r="R97" s="103">
        <v>1</v>
      </c>
      <c r="S97" s="103">
        <v>1</v>
      </c>
      <c r="T97" s="103">
        <v>0.98273766259806006</v>
      </c>
      <c r="U97" s="103">
        <v>0.99140744071944886</v>
      </c>
      <c r="V97" s="103">
        <v>0.98408209569339944</v>
      </c>
      <c r="W97" s="103">
        <v>0.9162981428996787</v>
      </c>
      <c r="X97" s="103">
        <v>0.9945613941295649</v>
      </c>
      <c r="Y97" s="103">
        <v>0.99223193573943247</v>
      </c>
      <c r="Z97" s="103">
        <v>0.71537386656448554</v>
      </c>
      <c r="AA97" s="103">
        <v>0.7484291635118574</v>
      </c>
      <c r="AB97" s="103">
        <v>0.71694110716810056</v>
      </c>
      <c r="AC97" s="103">
        <v>0.71678853130335995</v>
      </c>
      <c r="AD97" s="103">
        <v>0.75023749430110431</v>
      </c>
      <c r="AE97" s="103">
        <v>0.74813974212800505</v>
      </c>
      <c r="AF97" s="103">
        <v>0.83103179446567454</v>
      </c>
      <c r="AG97" s="103">
        <v>0.72257765779980576</v>
      </c>
      <c r="AH97" s="103">
        <v>0.82011884450912476</v>
      </c>
      <c r="AI97" s="103">
        <v>0.77441293001174927</v>
      </c>
    </row>
    <row r="98" spans="1:35" x14ac:dyDescent="0.3">
      <c r="A98" s="103">
        <v>96</v>
      </c>
      <c r="B98" s="103">
        <v>0.20024429788005824</v>
      </c>
      <c r="C98" s="103">
        <v>9.9603873151982714E-2</v>
      </c>
      <c r="D98" s="103">
        <v>8459120866.9375</v>
      </c>
      <c r="E98" s="103">
        <v>2247990023.2294922</v>
      </c>
      <c r="F98" s="103">
        <v>0.75820788214706003</v>
      </c>
      <c r="G98" s="103">
        <v>0.2738785585673521</v>
      </c>
      <c r="H98" s="103">
        <v>0.14740003832628795</v>
      </c>
      <c r="I98" s="103">
        <v>0.48516760466161574</v>
      </c>
      <c r="J98" s="103">
        <v>0.59322094781977763</v>
      </c>
      <c r="K98" s="103">
        <v>0.32738380377116499</v>
      </c>
      <c r="L98" s="103">
        <v>0.99940922296212564</v>
      </c>
      <c r="M98" s="103">
        <v>0.88586514677999428</v>
      </c>
      <c r="N98" s="103">
        <v>0.99494797389316925</v>
      </c>
      <c r="O98" s="103">
        <v>0.99999999999999989</v>
      </c>
      <c r="P98" s="103">
        <v>0.99055886182150721</v>
      </c>
      <c r="Q98" s="103">
        <v>0.97745244381703045</v>
      </c>
      <c r="R98" s="103">
        <v>1</v>
      </c>
      <c r="S98" s="103">
        <v>1</v>
      </c>
      <c r="T98" s="103">
        <v>0.98836437003433675</v>
      </c>
      <c r="U98" s="103">
        <v>0.99303601006352971</v>
      </c>
      <c r="V98" s="103">
        <v>0.98513066947040251</v>
      </c>
      <c r="W98" s="103">
        <v>0.92875654240858663</v>
      </c>
      <c r="X98" s="103">
        <v>0.99610041044721453</v>
      </c>
      <c r="Y98" s="103">
        <v>0.99365599741806276</v>
      </c>
      <c r="Z98" s="103">
        <v>0.74461270935280199</v>
      </c>
      <c r="AA98" s="103">
        <v>0.77874591145993555</v>
      </c>
      <c r="AB98" s="103">
        <v>0.74625470701037122</v>
      </c>
      <c r="AC98" s="103">
        <v>0.74587833051533148</v>
      </c>
      <c r="AD98" s="103">
        <v>0.78034082625221846</v>
      </c>
      <c r="AE98" s="103">
        <v>0.77832882271820614</v>
      </c>
      <c r="AF98" s="103">
        <v>0.85223810329180116</v>
      </c>
      <c r="AG98" s="103">
        <v>0.75092958261873577</v>
      </c>
      <c r="AH98" s="103">
        <v>0.84760820865631104</v>
      </c>
      <c r="AI98" s="103">
        <v>0.79880154132843018</v>
      </c>
    </row>
    <row r="99" spans="1:35" x14ac:dyDescent="0.3">
      <c r="A99" s="103">
        <v>97</v>
      </c>
      <c r="B99" s="103">
        <v>0.21843401364723342</v>
      </c>
      <c r="C99" s="103">
        <v>0.14998406555135743</v>
      </c>
      <c r="D99" s="103">
        <v>9509199866.6542969</v>
      </c>
      <c r="E99" s="103">
        <v>3657024517.0675659</v>
      </c>
      <c r="F99" s="103">
        <v>0.80531899427368103</v>
      </c>
      <c r="G99" s="103">
        <v>0.30850921649517937</v>
      </c>
      <c r="H99" s="103">
        <v>0.21006427328497951</v>
      </c>
      <c r="I99" s="103">
        <v>0.51276706305055153</v>
      </c>
      <c r="J99" s="103">
        <v>0.63394572410062433</v>
      </c>
      <c r="K99" s="103">
        <v>0.37396102887406252</v>
      </c>
      <c r="L99" s="103">
        <v>0.99940922296212564</v>
      </c>
      <c r="M99" s="103">
        <v>0.92427255580947165</v>
      </c>
      <c r="N99" s="103">
        <v>0.99494797389316925</v>
      </c>
      <c r="O99" s="103">
        <v>0.99999999999999989</v>
      </c>
      <c r="P99" s="103">
        <v>0.9913878814986169</v>
      </c>
      <c r="Q99" s="103">
        <v>0.98449260245459524</v>
      </c>
      <c r="R99" s="103">
        <v>1</v>
      </c>
      <c r="S99" s="103">
        <v>1</v>
      </c>
      <c r="T99" s="103">
        <v>0.99102609087947069</v>
      </c>
      <c r="U99" s="103">
        <v>0.99421002203534548</v>
      </c>
      <c r="V99" s="103">
        <v>0.98950952978868034</v>
      </c>
      <c r="W99" s="103">
        <v>0.9341326900623218</v>
      </c>
      <c r="X99" s="103">
        <v>0.99778060853104533</v>
      </c>
      <c r="Y99" s="103">
        <v>0.99497102859363418</v>
      </c>
      <c r="Z99" s="103">
        <v>0.77797684898561237</v>
      </c>
      <c r="AA99" s="103">
        <v>0.81299147207533629</v>
      </c>
      <c r="AB99" s="103">
        <v>0.77966461779359597</v>
      </c>
      <c r="AC99" s="103">
        <v>0.77885682369775222</v>
      </c>
      <c r="AD99" s="103">
        <v>0.81434387152938359</v>
      </c>
      <c r="AE99" s="103">
        <v>0.81228482864380702</v>
      </c>
      <c r="AF99" s="103">
        <v>0.87543968657453231</v>
      </c>
      <c r="AG99" s="103">
        <v>0.78416672602504844</v>
      </c>
      <c r="AH99" s="103">
        <v>0.87850993871688843</v>
      </c>
      <c r="AI99" s="103">
        <v>0.83847683668136597</v>
      </c>
    </row>
    <row r="100" spans="1:35" x14ac:dyDescent="0.3">
      <c r="A100" s="103">
        <v>98</v>
      </c>
      <c r="B100" s="103">
        <v>0.23437402451838149</v>
      </c>
      <c r="C100" s="103">
        <v>0.22445184831685921</v>
      </c>
      <c r="D100" s="103">
        <v>10386529939.085938</v>
      </c>
      <c r="E100" s="103">
        <v>3444162845.9295654</v>
      </c>
      <c r="F100" s="103">
        <v>0.8553389155607598</v>
      </c>
      <c r="G100" s="103">
        <v>0.34515103998579599</v>
      </c>
      <c r="H100" s="103">
        <v>0.25999218551293757</v>
      </c>
      <c r="I100" s="103">
        <v>0.5576118324425231</v>
      </c>
      <c r="J100" s="103">
        <v>0.71900703383838049</v>
      </c>
      <c r="K100" s="103">
        <v>0.42564551796666011</v>
      </c>
      <c r="L100" s="103">
        <v>0.99940922296212564</v>
      </c>
      <c r="M100" s="103">
        <v>0.95302517360543559</v>
      </c>
      <c r="N100" s="103">
        <v>0.9953506535721709</v>
      </c>
      <c r="O100" s="103">
        <v>0.99999999999999989</v>
      </c>
      <c r="P100" s="103">
        <v>0.99610275285812366</v>
      </c>
      <c r="Q100" s="103">
        <v>0.98886286291954373</v>
      </c>
      <c r="R100" s="103">
        <v>1</v>
      </c>
      <c r="S100" s="103">
        <v>1</v>
      </c>
      <c r="T100" s="103">
        <v>0.99271034361763455</v>
      </c>
      <c r="U100" s="103">
        <v>0.99583075418335276</v>
      </c>
      <c r="V100" s="103">
        <v>0.99213941501920389</v>
      </c>
      <c r="W100" s="103">
        <v>0.95199806171972579</v>
      </c>
      <c r="X100" s="103">
        <v>0.99840886333850631</v>
      </c>
      <c r="Y100" s="103">
        <v>0.99641008914800111</v>
      </c>
      <c r="Z100" s="103">
        <v>0.81755353348063342</v>
      </c>
      <c r="AA100" s="103">
        <v>0.85375612831735381</v>
      </c>
      <c r="AB100" s="103">
        <v>0.8193125984217231</v>
      </c>
      <c r="AC100" s="103">
        <v>0.81817821706957838</v>
      </c>
      <c r="AD100" s="103">
        <v>0.85481561694184494</v>
      </c>
      <c r="AE100" s="103">
        <v>0.85291543918122337</v>
      </c>
      <c r="AF100" s="103">
        <v>0.90323122698072456</v>
      </c>
      <c r="AG100" s="103">
        <v>0.82291292970844643</v>
      </c>
      <c r="AH100" s="103">
        <v>0.91226273775100708</v>
      </c>
      <c r="AI100" s="103">
        <v>0.87584280967712402</v>
      </c>
    </row>
    <row r="101" spans="1:35" x14ac:dyDescent="0.3">
      <c r="A101" s="103">
        <v>99</v>
      </c>
      <c r="B101" s="103">
        <v>0.27681209139757401</v>
      </c>
      <c r="C101" s="103">
        <v>0.44130874006290638</v>
      </c>
      <c r="D101" s="103">
        <v>10631276566.578125</v>
      </c>
      <c r="E101" s="103">
        <v>3945604252.5583496</v>
      </c>
      <c r="F101" s="103">
        <v>0.92433147106935454</v>
      </c>
      <c r="G101" s="103">
        <v>0.48778322788688422</v>
      </c>
      <c r="H101" s="103">
        <v>0.58856270896989205</v>
      </c>
      <c r="I101" s="103">
        <v>0.65932917530449542</v>
      </c>
      <c r="J101" s="103">
        <v>0.82075702133530637</v>
      </c>
      <c r="K101" s="103">
        <v>0.64108228030387227</v>
      </c>
      <c r="L101" s="103">
        <v>0.99940922296212564</v>
      </c>
      <c r="M101" s="103">
        <v>0.97256330833429028</v>
      </c>
      <c r="N101" s="103">
        <v>0.998491141801789</v>
      </c>
      <c r="O101" s="103">
        <v>0.99999999999999989</v>
      </c>
      <c r="P101" s="103">
        <v>0.99815108669950459</v>
      </c>
      <c r="Q101" s="103">
        <v>0.99396176331610964</v>
      </c>
      <c r="R101" s="103">
        <v>1</v>
      </c>
      <c r="S101" s="103">
        <v>1</v>
      </c>
      <c r="T101" s="103">
        <v>0.99593348204215648</v>
      </c>
      <c r="U101" s="103">
        <v>0.9981484268040085</v>
      </c>
      <c r="V101" s="103">
        <v>0.99513099397680449</v>
      </c>
      <c r="W101" s="103">
        <v>0.97120911122929388</v>
      </c>
      <c r="X101" s="103">
        <v>0.99962978731231289</v>
      </c>
      <c r="Y101" s="103">
        <v>0.99800666278984729</v>
      </c>
      <c r="Z101" s="103">
        <v>0.8713410381640081</v>
      </c>
      <c r="AA101" s="103">
        <v>0.90441364543855995</v>
      </c>
      <c r="AB101" s="103">
        <v>0.87313433681501995</v>
      </c>
      <c r="AC101" s="103">
        <v>0.87152226322567061</v>
      </c>
      <c r="AD101" s="103">
        <v>0.9051094786841638</v>
      </c>
      <c r="AE101" s="103">
        <v>0.9037188874813612</v>
      </c>
      <c r="AF101" s="103">
        <v>0.93745558580395982</v>
      </c>
      <c r="AG101" s="103">
        <v>0.87554937523438003</v>
      </c>
      <c r="AH101" s="103">
        <v>0.94681090116500854</v>
      </c>
      <c r="AI101" s="103">
        <v>0.91864889860153198</v>
      </c>
    </row>
    <row r="102" spans="1:35" x14ac:dyDescent="0.3">
      <c r="A102" s="103">
        <v>100</v>
      </c>
      <c r="B102" s="103">
        <v>1</v>
      </c>
      <c r="C102" s="103">
        <v>1</v>
      </c>
      <c r="D102" s="103">
        <v>16367534138.1875</v>
      </c>
      <c r="E102" s="103">
        <v>7498441084.7868652</v>
      </c>
      <c r="F102" s="103">
        <v>1</v>
      </c>
      <c r="G102" s="103">
        <v>1</v>
      </c>
      <c r="H102" s="103">
        <v>1</v>
      </c>
      <c r="I102" s="103">
        <v>1</v>
      </c>
      <c r="J102" s="103">
        <v>1</v>
      </c>
      <c r="K102" s="103">
        <v>1</v>
      </c>
      <c r="L102" s="103">
        <v>1</v>
      </c>
      <c r="M102" s="103">
        <v>1</v>
      </c>
      <c r="N102" s="103">
        <v>1</v>
      </c>
      <c r="O102" s="103">
        <v>0.99999999999999989</v>
      </c>
      <c r="P102" s="103">
        <v>1</v>
      </c>
      <c r="Q102" s="103">
        <v>1</v>
      </c>
      <c r="R102" s="103">
        <v>1</v>
      </c>
      <c r="S102" s="103">
        <v>1</v>
      </c>
      <c r="T102" s="103">
        <v>1</v>
      </c>
      <c r="U102" s="103">
        <v>1</v>
      </c>
      <c r="V102" s="103">
        <v>1</v>
      </c>
      <c r="W102" s="103">
        <v>1</v>
      </c>
      <c r="X102" s="103">
        <v>1</v>
      </c>
      <c r="Y102" s="103">
        <v>1</v>
      </c>
      <c r="Z102" s="103">
        <v>1</v>
      </c>
      <c r="AA102" s="103">
        <v>1</v>
      </c>
      <c r="AB102" s="103">
        <v>1</v>
      </c>
      <c r="AC102" s="103">
        <v>0.99999999999999989</v>
      </c>
      <c r="AD102" s="103">
        <v>1</v>
      </c>
      <c r="AE102" s="103">
        <v>1</v>
      </c>
      <c r="AF102" s="103">
        <v>1</v>
      </c>
      <c r="AG102" s="103">
        <v>0.99999999999999989</v>
      </c>
      <c r="AH102" s="103">
        <v>1</v>
      </c>
      <c r="AI102" s="103">
        <v>1</v>
      </c>
    </row>
    <row r="103" spans="1:35" x14ac:dyDescent="0.3">
      <c r="A103" s="103">
        <v>999</v>
      </c>
      <c r="B103" s="103">
        <v>0.93120425417412389</v>
      </c>
      <c r="C103" s="103">
        <v>0.93655446077509896</v>
      </c>
      <c r="D103" s="103"/>
      <c r="E103" s="103"/>
      <c r="F103" s="103">
        <v>0.65771857455847793</v>
      </c>
      <c r="G103" s="103">
        <v>0.8952647385216429</v>
      </c>
      <c r="H103" s="103">
        <v>0.9477521860112943</v>
      </c>
      <c r="I103" s="103">
        <v>0.806493304530158</v>
      </c>
      <c r="J103" s="103">
        <v>0.73010869325412098</v>
      </c>
      <c r="K103" s="103">
        <v>0.86915094092365419</v>
      </c>
      <c r="L103" s="103">
        <v>-0.62972151407715238</v>
      </c>
      <c r="M103" s="103">
        <v>0.26711098954032148</v>
      </c>
      <c r="N103" s="103">
        <v>-0.40607080887033042</v>
      </c>
      <c r="O103" s="103">
        <v>-3.62869403352837E-2</v>
      </c>
      <c r="P103" s="103">
        <v>-0.44277770059539662</v>
      </c>
      <c r="Q103" s="103">
        <v>0.14214361397730019</v>
      </c>
      <c r="R103" s="103">
        <v>-0.46610271151902838</v>
      </c>
      <c r="S103" s="103">
        <v>-0.34713007158400561</v>
      </c>
      <c r="T103" s="103">
        <v>-0.27223198332955317</v>
      </c>
      <c r="U103" s="103">
        <v>-0.29164442929231549</v>
      </c>
      <c r="V103" s="103">
        <v>-8.6287995909583207E-2</v>
      </c>
      <c r="W103" s="103">
        <v>0.41521090548120432</v>
      </c>
      <c r="X103" s="103">
        <v>-0.39943784517395259</v>
      </c>
      <c r="Y103" s="103">
        <v>-0.27344546920473373</v>
      </c>
      <c r="Z103" s="103">
        <v>0.51670760080926414</v>
      </c>
      <c r="AA103" s="103">
        <v>0.48945697251135151</v>
      </c>
      <c r="AB103" s="103">
        <v>0.51545745366268958</v>
      </c>
      <c r="AC103" s="103">
        <v>0.51097804579468575</v>
      </c>
      <c r="AD103" s="103">
        <v>0.4834644107901569</v>
      </c>
      <c r="AE103" s="103">
        <v>0.48523831664021738</v>
      </c>
      <c r="AF103" s="103">
        <v>0.28243434684770541</v>
      </c>
      <c r="AG103" s="103">
        <v>0.49846484402911878</v>
      </c>
      <c r="AH103" s="103">
        <v>0.39535081386566162</v>
      </c>
      <c r="AI103" s="103">
        <v>0.46566012501716614</v>
      </c>
    </row>
  </sheetData>
  <phoneticPr fontId="0" type="noConversion"/>
  <pageMargins left="0.75" right="0.75" top="1" bottom="1" header="0.5" footer="0.5"/>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A1:I7816"/>
  <sheetViews>
    <sheetView topLeftCell="A297" workbookViewId="0">
      <selection activeCell="C310" sqref="C310"/>
    </sheetView>
  </sheetViews>
  <sheetFormatPr defaultRowHeight="14.4" x14ac:dyDescent="0.3"/>
  <sheetData>
    <row r="1" spans="1:9" x14ac:dyDescent="0.3">
      <c r="A1" t="s">
        <v>59</v>
      </c>
      <c r="B1" t="s">
        <v>43</v>
      </c>
      <c r="C1" t="s">
        <v>52</v>
      </c>
      <c r="D1" t="s">
        <v>53</v>
      </c>
      <c r="E1" t="s">
        <v>22</v>
      </c>
      <c r="F1" t="s">
        <v>56</v>
      </c>
      <c r="G1" t="s">
        <v>55</v>
      </c>
      <c r="H1" t="s">
        <v>1601</v>
      </c>
      <c r="I1" t="s">
        <v>786</v>
      </c>
    </row>
    <row r="2" spans="1:9" x14ac:dyDescent="0.3">
      <c r="A2" t="s">
        <v>1765</v>
      </c>
      <c r="B2" t="s">
        <v>44</v>
      </c>
      <c r="C2" t="s">
        <v>1763</v>
      </c>
      <c r="D2" t="s">
        <v>776</v>
      </c>
      <c r="E2" s="103">
        <v>7.8813888937216345E-2</v>
      </c>
      <c r="F2" s="103">
        <v>6782434</v>
      </c>
      <c r="G2" s="103"/>
      <c r="H2" t="s">
        <v>54</v>
      </c>
      <c r="I2" s="103"/>
    </row>
    <row r="3" spans="1:9" x14ac:dyDescent="0.3">
      <c r="A3" t="s">
        <v>1766</v>
      </c>
      <c r="B3" t="s">
        <v>44</v>
      </c>
      <c r="C3" t="s">
        <v>1763</v>
      </c>
      <c r="D3" t="s">
        <v>777</v>
      </c>
      <c r="E3" s="103">
        <v>0.32852453853587077</v>
      </c>
      <c r="F3" s="103">
        <v>6782434</v>
      </c>
      <c r="G3" s="103"/>
      <c r="H3" t="s">
        <v>54</v>
      </c>
      <c r="I3" s="103"/>
    </row>
    <row r="4" spans="1:9" x14ac:dyDescent="0.3">
      <c r="A4" t="s">
        <v>422</v>
      </c>
      <c r="B4" t="s">
        <v>44</v>
      </c>
      <c r="C4" t="s">
        <v>42</v>
      </c>
      <c r="D4" t="s">
        <v>776</v>
      </c>
      <c r="E4" s="103">
        <v>7.23517545471139E-2</v>
      </c>
      <c r="F4" s="103">
        <v>6782434</v>
      </c>
      <c r="G4" s="103"/>
      <c r="H4" t="s">
        <v>54</v>
      </c>
      <c r="I4" s="103"/>
    </row>
    <row r="5" spans="1:9" x14ac:dyDescent="0.3">
      <c r="A5" t="s">
        <v>423</v>
      </c>
      <c r="B5" t="s">
        <v>44</v>
      </c>
      <c r="C5" t="s">
        <v>42</v>
      </c>
      <c r="D5" t="s">
        <v>777</v>
      </c>
      <c r="E5" s="103">
        <v>0.30601241383255628</v>
      </c>
      <c r="F5" s="103">
        <v>6782434</v>
      </c>
      <c r="G5" s="103"/>
      <c r="H5" t="s">
        <v>54</v>
      </c>
      <c r="I5" s="103"/>
    </row>
    <row r="6" spans="1:9" x14ac:dyDescent="0.3">
      <c r="A6" t="s">
        <v>1767</v>
      </c>
      <c r="B6" t="s">
        <v>44</v>
      </c>
      <c r="C6" t="s">
        <v>1764</v>
      </c>
      <c r="D6" t="s">
        <v>776</v>
      </c>
      <c r="E6" s="103">
        <v>1.8480091365430168E-3</v>
      </c>
      <c r="F6" s="103">
        <v>6782434</v>
      </c>
      <c r="G6" s="103"/>
      <c r="H6" t="s">
        <v>54</v>
      </c>
      <c r="I6" s="103"/>
    </row>
    <row r="7" spans="1:9" x14ac:dyDescent="0.3">
      <c r="A7" t="s">
        <v>1768</v>
      </c>
      <c r="B7" t="s">
        <v>44</v>
      </c>
      <c r="C7" t="s">
        <v>1764</v>
      </c>
      <c r="D7" t="s">
        <v>777</v>
      </c>
      <c r="E7" s="103">
        <v>2.4499316911893283E-2</v>
      </c>
      <c r="F7" s="103">
        <v>6782434</v>
      </c>
      <c r="G7" s="103"/>
      <c r="H7" t="s">
        <v>54</v>
      </c>
      <c r="I7" s="103"/>
    </row>
    <row r="8" spans="1:9" x14ac:dyDescent="0.3">
      <c r="A8" t="s">
        <v>424</v>
      </c>
      <c r="B8" t="s">
        <v>44</v>
      </c>
      <c r="C8" t="s">
        <v>40</v>
      </c>
      <c r="D8" t="s">
        <v>776</v>
      </c>
      <c r="E8" s="103">
        <v>8.1300606832296493E-2</v>
      </c>
      <c r="F8" s="103">
        <v>6782434</v>
      </c>
      <c r="G8" s="103"/>
      <c r="H8" t="s">
        <v>54</v>
      </c>
      <c r="I8" s="103"/>
    </row>
    <row r="9" spans="1:9" x14ac:dyDescent="0.3">
      <c r="A9" t="s">
        <v>425</v>
      </c>
      <c r="B9" t="s">
        <v>44</v>
      </c>
      <c r="C9" t="s">
        <v>40</v>
      </c>
      <c r="D9" t="s">
        <v>777</v>
      </c>
      <c r="E9" s="103">
        <v>0.31020412436007488</v>
      </c>
      <c r="F9" s="103">
        <v>6782434</v>
      </c>
      <c r="G9" s="103"/>
      <c r="H9" t="s">
        <v>54</v>
      </c>
      <c r="I9" s="103"/>
    </row>
    <row r="10" spans="1:9" x14ac:dyDescent="0.3">
      <c r="A10" t="s">
        <v>7318</v>
      </c>
      <c r="B10" t="s">
        <v>44</v>
      </c>
      <c r="C10" t="s">
        <v>5066</v>
      </c>
      <c r="D10" t="s">
        <v>776</v>
      </c>
      <c r="E10" s="103">
        <v>8.156304948931313E-2</v>
      </c>
      <c r="F10" s="103">
        <v>6782434</v>
      </c>
      <c r="G10" s="103"/>
      <c r="H10" t="s">
        <v>54</v>
      </c>
      <c r="I10" s="103"/>
    </row>
    <row r="11" spans="1:9" x14ac:dyDescent="0.3">
      <c r="A11" t="s">
        <v>7319</v>
      </c>
      <c r="B11" t="s">
        <v>44</v>
      </c>
      <c r="C11" t="s">
        <v>5066</v>
      </c>
      <c r="D11" t="s">
        <v>777</v>
      </c>
      <c r="E11" s="103">
        <v>0.31433803852717179</v>
      </c>
      <c r="F11" s="103">
        <v>6782434</v>
      </c>
      <c r="G11" s="103"/>
      <c r="H11" t="s">
        <v>54</v>
      </c>
      <c r="I11" s="103"/>
    </row>
    <row r="12" spans="1:9" x14ac:dyDescent="0.3">
      <c r="A12" t="s">
        <v>5067</v>
      </c>
      <c r="B12" t="s">
        <v>44</v>
      </c>
      <c r="C12" t="s">
        <v>5065</v>
      </c>
      <c r="D12" t="s">
        <v>776</v>
      </c>
      <c r="E12" s="103">
        <v>8.156304948931313E-2</v>
      </c>
      <c r="F12" s="103">
        <v>6782434</v>
      </c>
      <c r="G12" s="103"/>
      <c r="H12" t="s">
        <v>54</v>
      </c>
      <c r="I12" s="103"/>
    </row>
    <row r="13" spans="1:9" x14ac:dyDescent="0.3">
      <c r="A13" t="s">
        <v>5068</v>
      </c>
      <c r="B13" t="s">
        <v>44</v>
      </c>
      <c r="C13" t="s">
        <v>5065</v>
      </c>
      <c r="D13" t="s">
        <v>777</v>
      </c>
      <c r="E13" s="103">
        <v>0.31046656701709152</v>
      </c>
      <c r="F13" s="103">
        <v>6782434</v>
      </c>
      <c r="G13" s="103"/>
      <c r="H13" t="s">
        <v>54</v>
      </c>
      <c r="I13" s="103"/>
    </row>
    <row r="14" spans="1:9" x14ac:dyDescent="0.3">
      <c r="A14" t="s">
        <v>5069</v>
      </c>
      <c r="B14" t="s">
        <v>44</v>
      </c>
      <c r="C14" t="s">
        <v>5064</v>
      </c>
      <c r="D14" t="s">
        <v>776</v>
      </c>
      <c r="E14" s="103">
        <v>8.2213700863141462E-2</v>
      </c>
      <c r="F14" s="103">
        <v>6782434</v>
      </c>
      <c r="G14" s="103"/>
      <c r="H14" t="s">
        <v>54</v>
      </c>
      <c r="I14" s="103"/>
    </row>
    <row r="15" spans="1:9" x14ac:dyDescent="0.3">
      <c r="A15" t="s">
        <v>5070</v>
      </c>
      <c r="B15" t="s">
        <v>44</v>
      </c>
      <c r="C15" t="s">
        <v>5064</v>
      </c>
      <c r="D15" t="s">
        <v>777</v>
      </c>
      <c r="E15" s="103">
        <v>0.31625431224247813</v>
      </c>
      <c r="F15" s="103">
        <v>6782434</v>
      </c>
      <c r="G15" s="103"/>
      <c r="H15" t="s">
        <v>54</v>
      </c>
      <c r="I15" s="103"/>
    </row>
    <row r="16" spans="1:9" x14ac:dyDescent="0.3">
      <c r="A16" t="s">
        <v>426</v>
      </c>
      <c r="B16" t="s">
        <v>44</v>
      </c>
      <c r="C16" t="s">
        <v>340</v>
      </c>
      <c r="D16" t="s">
        <v>776</v>
      </c>
      <c r="E16" s="103">
        <v>5.7094842353054967E-2</v>
      </c>
      <c r="F16" s="103">
        <v>6782434</v>
      </c>
      <c r="G16" s="103"/>
      <c r="H16" t="s">
        <v>54</v>
      </c>
      <c r="I16" s="103"/>
    </row>
    <row r="17" spans="1:9" x14ac:dyDescent="0.3">
      <c r="A17" t="s">
        <v>427</v>
      </c>
      <c r="B17" t="s">
        <v>44</v>
      </c>
      <c r="C17" t="s">
        <v>340</v>
      </c>
      <c r="D17" t="s">
        <v>777</v>
      </c>
      <c r="E17" s="103">
        <v>0.2874000690607531</v>
      </c>
      <c r="F17" s="103">
        <v>6782434</v>
      </c>
      <c r="G17" s="103"/>
      <c r="H17" t="s">
        <v>54</v>
      </c>
      <c r="I17" s="103"/>
    </row>
    <row r="18" spans="1:9" x14ac:dyDescent="0.3">
      <c r="A18" t="s">
        <v>1769</v>
      </c>
      <c r="B18" t="s">
        <v>45</v>
      </c>
      <c r="C18" t="s">
        <v>1763</v>
      </c>
      <c r="D18" t="s">
        <v>776</v>
      </c>
      <c r="E18" s="103">
        <v>2.6482477704935063E-2</v>
      </c>
      <c r="F18" s="103">
        <v>6782434</v>
      </c>
      <c r="G18" s="103"/>
      <c r="H18" t="s">
        <v>54</v>
      </c>
      <c r="I18" s="103"/>
    </row>
    <row r="19" spans="1:9" x14ac:dyDescent="0.3">
      <c r="A19" t="s">
        <v>1770</v>
      </c>
      <c r="B19" t="s">
        <v>45</v>
      </c>
      <c r="C19" t="s">
        <v>1763</v>
      </c>
      <c r="D19" t="s">
        <v>777</v>
      </c>
      <c r="E19" s="103">
        <v>0.12166323345348622</v>
      </c>
      <c r="F19" s="103">
        <v>6782434</v>
      </c>
      <c r="G19" s="103"/>
      <c r="H19" t="s">
        <v>54</v>
      </c>
      <c r="I19" s="103"/>
    </row>
    <row r="20" spans="1:9" x14ac:dyDescent="0.3">
      <c r="A20" t="s">
        <v>428</v>
      </c>
      <c r="B20" t="s">
        <v>45</v>
      </c>
      <c r="C20" t="s">
        <v>42</v>
      </c>
      <c r="D20" t="s">
        <v>776</v>
      </c>
      <c r="E20" s="103">
        <v>2.2399967767657819E-2</v>
      </c>
      <c r="F20" s="103">
        <v>6782434</v>
      </c>
      <c r="G20" s="103"/>
      <c r="H20" t="s">
        <v>54</v>
      </c>
      <c r="I20" s="103"/>
    </row>
    <row r="21" spans="1:9" x14ac:dyDescent="0.3">
      <c r="A21" t="s">
        <v>429</v>
      </c>
      <c r="B21" t="s">
        <v>45</v>
      </c>
      <c r="C21" t="s">
        <v>42</v>
      </c>
      <c r="D21" t="s">
        <v>777</v>
      </c>
      <c r="E21" s="103">
        <v>0.1112557329063148</v>
      </c>
      <c r="F21" s="103">
        <v>6782434</v>
      </c>
      <c r="G21" s="103"/>
      <c r="H21" t="s">
        <v>54</v>
      </c>
      <c r="I21" s="103"/>
    </row>
    <row r="22" spans="1:9" x14ac:dyDescent="0.3">
      <c r="A22" t="s">
        <v>1771</v>
      </c>
      <c r="B22" t="s">
        <v>45</v>
      </c>
      <c r="C22" t="s">
        <v>1764</v>
      </c>
      <c r="D22" t="s">
        <v>776</v>
      </c>
      <c r="E22" s="103">
        <v>2.2010586673765118E-3</v>
      </c>
      <c r="F22" s="103">
        <v>6782434</v>
      </c>
      <c r="G22" s="103"/>
      <c r="H22" t="s">
        <v>54</v>
      </c>
      <c r="I22" s="103"/>
    </row>
    <row r="23" spans="1:9" x14ac:dyDescent="0.3">
      <c r="A23" t="s">
        <v>1772</v>
      </c>
      <c r="B23" t="s">
        <v>45</v>
      </c>
      <c r="C23" t="s">
        <v>1764</v>
      </c>
      <c r="D23" t="s">
        <v>777</v>
      </c>
      <c r="E23" s="103">
        <v>6.4792776673642414E-3</v>
      </c>
      <c r="F23" s="103">
        <v>6782434</v>
      </c>
      <c r="G23" s="103"/>
      <c r="H23" t="s">
        <v>54</v>
      </c>
      <c r="I23" s="103"/>
    </row>
    <row r="24" spans="1:9" x14ac:dyDescent="0.3">
      <c r="A24" t="s">
        <v>430</v>
      </c>
      <c r="B24" t="s">
        <v>45</v>
      </c>
      <c r="C24" t="s">
        <v>40</v>
      </c>
      <c r="D24" t="s">
        <v>776</v>
      </c>
      <c r="E24" s="103">
        <v>2.7307758115247802E-2</v>
      </c>
      <c r="F24" s="103">
        <v>6782434</v>
      </c>
      <c r="G24" s="103"/>
      <c r="H24" t="s">
        <v>54</v>
      </c>
      <c r="I24" s="103"/>
    </row>
    <row r="25" spans="1:9" x14ac:dyDescent="0.3">
      <c r="A25" t="s">
        <v>431</v>
      </c>
      <c r="B25" t="s">
        <v>45</v>
      </c>
      <c r="C25" t="s">
        <v>40</v>
      </c>
      <c r="D25" t="s">
        <v>777</v>
      </c>
      <c r="E25" s="103">
        <v>0.1180363654268399</v>
      </c>
      <c r="F25" s="103">
        <v>6782434</v>
      </c>
      <c r="G25" s="103"/>
      <c r="H25" t="s">
        <v>54</v>
      </c>
      <c r="I25" s="103"/>
    </row>
    <row r="26" spans="1:9" x14ac:dyDescent="0.3">
      <c r="A26" t="s">
        <v>7320</v>
      </c>
      <c r="B26" t="s">
        <v>45</v>
      </c>
      <c r="C26" t="s">
        <v>5066</v>
      </c>
      <c r="D26" t="s">
        <v>776</v>
      </c>
      <c r="E26" s="103">
        <v>2.8165314905103524E-2</v>
      </c>
      <c r="F26" s="103">
        <v>6782434</v>
      </c>
      <c r="G26" s="103"/>
      <c r="H26" t="s">
        <v>54</v>
      </c>
      <c r="I26" s="103"/>
    </row>
    <row r="27" spans="1:9" x14ac:dyDescent="0.3">
      <c r="A27" t="s">
        <v>7321</v>
      </c>
      <c r="B27" t="s">
        <v>45</v>
      </c>
      <c r="C27" t="s">
        <v>5066</v>
      </c>
      <c r="D27" t="s">
        <v>777</v>
      </c>
      <c r="E27" s="103">
        <v>0.11970860465092893</v>
      </c>
      <c r="F27" s="103">
        <v>6782434</v>
      </c>
      <c r="G27" s="103"/>
      <c r="H27" t="s">
        <v>54</v>
      </c>
      <c r="I27" s="103"/>
    </row>
    <row r="28" spans="1:9" x14ac:dyDescent="0.3">
      <c r="A28" t="s">
        <v>5071</v>
      </c>
      <c r="B28" t="s">
        <v>45</v>
      </c>
      <c r="C28" t="s">
        <v>5065</v>
      </c>
      <c r="D28" t="s">
        <v>776</v>
      </c>
      <c r="E28" s="103">
        <v>2.814597720940001E-2</v>
      </c>
      <c r="F28" s="103">
        <v>6782434</v>
      </c>
      <c r="G28" s="103"/>
      <c r="H28" t="s">
        <v>54</v>
      </c>
      <c r="I28" s="103"/>
    </row>
    <row r="29" spans="1:9" x14ac:dyDescent="0.3">
      <c r="A29" t="s">
        <v>5072</v>
      </c>
      <c r="B29" t="s">
        <v>45</v>
      </c>
      <c r="C29" t="s">
        <v>5065</v>
      </c>
      <c r="D29" t="s">
        <v>777</v>
      </c>
      <c r="E29" s="103">
        <v>0.11852410807237788</v>
      </c>
      <c r="F29" s="103">
        <v>6782434</v>
      </c>
      <c r="G29" s="103"/>
      <c r="H29" t="s">
        <v>54</v>
      </c>
      <c r="I29" s="103"/>
    </row>
    <row r="30" spans="1:9" x14ac:dyDescent="0.3">
      <c r="A30" t="s">
        <v>5073</v>
      </c>
      <c r="B30" t="s">
        <v>45</v>
      </c>
      <c r="C30" t="s">
        <v>5064</v>
      </c>
      <c r="D30" t="s">
        <v>776</v>
      </c>
      <c r="E30" s="103">
        <v>2.8576578573898559E-2</v>
      </c>
      <c r="F30" s="103">
        <v>6782434</v>
      </c>
      <c r="G30" s="103"/>
      <c r="H30" t="s">
        <v>54</v>
      </c>
      <c r="I30" s="103"/>
    </row>
    <row r="31" spans="1:9" x14ac:dyDescent="0.3">
      <c r="A31" t="s">
        <v>5074</v>
      </c>
      <c r="B31" t="s">
        <v>45</v>
      </c>
      <c r="C31" t="s">
        <v>5064</v>
      </c>
      <c r="D31" t="s">
        <v>777</v>
      </c>
      <c r="E31" s="103">
        <v>0.12061933439753678</v>
      </c>
      <c r="F31" s="103">
        <v>6782434</v>
      </c>
      <c r="G31" s="103"/>
      <c r="H31" t="s">
        <v>54</v>
      </c>
      <c r="I31" s="103"/>
    </row>
    <row r="32" spans="1:9" x14ac:dyDescent="0.3">
      <c r="A32" t="s">
        <v>432</v>
      </c>
      <c r="B32" t="s">
        <v>45</v>
      </c>
      <c r="C32" t="s">
        <v>340</v>
      </c>
      <c r="D32" t="s">
        <v>776</v>
      </c>
      <c r="E32" s="103">
        <v>1.5049201571058598E-2</v>
      </c>
      <c r="F32" s="103">
        <v>6782434</v>
      </c>
      <c r="G32" s="103"/>
      <c r="H32" t="s">
        <v>54</v>
      </c>
      <c r="I32" s="103"/>
    </row>
    <row r="33" spans="1:9" x14ac:dyDescent="0.3">
      <c r="A33" t="s">
        <v>433</v>
      </c>
      <c r="B33" t="s">
        <v>45</v>
      </c>
      <c r="C33" t="s">
        <v>340</v>
      </c>
      <c r="D33" t="s">
        <v>777</v>
      </c>
      <c r="E33" s="103">
        <v>9.8389277025407021E-2</v>
      </c>
      <c r="F33" s="103">
        <v>6782434</v>
      </c>
      <c r="G33" s="103"/>
      <c r="H33" t="s">
        <v>54</v>
      </c>
      <c r="I33" s="103"/>
    </row>
    <row r="34" spans="1:9" x14ac:dyDescent="0.3">
      <c r="A34" t="s">
        <v>1773</v>
      </c>
      <c r="B34" t="s">
        <v>46</v>
      </c>
      <c r="C34" t="s">
        <v>1763</v>
      </c>
      <c r="D34" t="s">
        <v>776</v>
      </c>
      <c r="E34" s="103">
        <v>2.4687596465205078E-2</v>
      </c>
      <c r="F34" s="103">
        <v>6782434</v>
      </c>
      <c r="G34" s="103"/>
      <c r="H34" t="s">
        <v>54</v>
      </c>
      <c r="I34" s="103"/>
    </row>
    <row r="35" spans="1:9" x14ac:dyDescent="0.3">
      <c r="A35" t="s">
        <v>1774</v>
      </c>
      <c r="B35" t="s">
        <v>46</v>
      </c>
      <c r="C35" t="s">
        <v>1763</v>
      </c>
      <c r="D35" t="s">
        <v>777</v>
      </c>
      <c r="E35" s="103">
        <v>6.4865069423977087E-2</v>
      </c>
      <c r="F35" s="103">
        <v>6782434</v>
      </c>
      <c r="G35" s="103"/>
      <c r="H35" t="s">
        <v>54</v>
      </c>
      <c r="I35" s="103"/>
    </row>
    <row r="36" spans="1:9" x14ac:dyDescent="0.3">
      <c r="A36" t="s">
        <v>434</v>
      </c>
      <c r="B36" t="s">
        <v>46</v>
      </c>
      <c r="C36" t="s">
        <v>42</v>
      </c>
      <c r="D36" t="s">
        <v>776</v>
      </c>
      <c r="E36" s="103">
        <v>1.1438447627185903E-2</v>
      </c>
      <c r="F36" s="103">
        <v>6782434</v>
      </c>
      <c r="G36" s="103"/>
      <c r="H36" t="s">
        <v>54</v>
      </c>
      <c r="I36" s="103"/>
    </row>
    <row r="37" spans="1:9" x14ac:dyDescent="0.3">
      <c r="A37" t="s">
        <v>435</v>
      </c>
      <c r="B37" t="s">
        <v>46</v>
      </c>
      <c r="C37" t="s">
        <v>42</v>
      </c>
      <c r="D37" t="s">
        <v>777</v>
      </c>
      <c r="E37" s="103">
        <v>5.6941959435001847E-2</v>
      </c>
      <c r="F37" s="103">
        <v>6782434</v>
      </c>
      <c r="G37" s="103"/>
      <c r="H37" t="s">
        <v>54</v>
      </c>
      <c r="I37" s="103"/>
    </row>
    <row r="38" spans="1:9" x14ac:dyDescent="0.3">
      <c r="A38" t="s">
        <v>1775</v>
      </c>
      <c r="B38" t="s">
        <v>46</v>
      </c>
      <c r="C38" t="s">
        <v>1764</v>
      </c>
      <c r="D38" t="s">
        <v>776</v>
      </c>
      <c r="E38" s="103">
        <v>9.9222084623479222E-3</v>
      </c>
      <c r="F38" s="103">
        <v>6782434</v>
      </c>
      <c r="G38" s="103"/>
      <c r="H38" t="s">
        <v>54</v>
      </c>
      <c r="I38" s="103"/>
    </row>
    <row r="39" spans="1:9" x14ac:dyDescent="0.3">
      <c r="A39" t="s">
        <v>1776</v>
      </c>
      <c r="B39" t="s">
        <v>46</v>
      </c>
      <c r="C39" t="s">
        <v>1764</v>
      </c>
      <c r="D39" t="s">
        <v>777</v>
      </c>
      <c r="E39" s="103">
        <v>4.4258462570510226E-3</v>
      </c>
      <c r="F39" s="103">
        <v>6782434</v>
      </c>
      <c r="G39" s="103"/>
      <c r="H39" t="s">
        <v>54</v>
      </c>
      <c r="I39" s="103"/>
    </row>
    <row r="40" spans="1:9" x14ac:dyDescent="0.3">
      <c r="A40" t="s">
        <v>436</v>
      </c>
      <c r="B40" t="s">
        <v>46</v>
      </c>
      <c r="C40" t="s">
        <v>40</v>
      </c>
      <c r="D40" t="s">
        <v>776</v>
      </c>
      <c r="E40" s="103">
        <v>1.3124274290558518E-2</v>
      </c>
      <c r="F40" s="103">
        <v>6782434</v>
      </c>
      <c r="G40" s="103"/>
      <c r="H40" t="s">
        <v>54</v>
      </c>
      <c r="I40" s="103"/>
    </row>
    <row r="41" spans="1:9" x14ac:dyDescent="0.3">
      <c r="A41" t="s">
        <v>437</v>
      </c>
      <c r="B41" t="s">
        <v>46</v>
      </c>
      <c r="C41" t="s">
        <v>40</v>
      </c>
      <c r="D41" t="s">
        <v>777</v>
      </c>
      <c r="E41" s="103">
        <v>6.2659065338630401E-2</v>
      </c>
      <c r="F41" s="103">
        <v>6782434</v>
      </c>
      <c r="G41" s="103"/>
      <c r="H41" t="s">
        <v>54</v>
      </c>
      <c r="I41" s="103"/>
    </row>
    <row r="42" spans="1:9" x14ac:dyDescent="0.3">
      <c r="A42" t="s">
        <v>7322</v>
      </c>
      <c r="B42" t="s">
        <v>46</v>
      </c>
      <c r="C42" t="s">
        <v>5066</v>
      </c>
      <c r="D42" t="s">
        <v>776</v>
      </c>
      <c r="E42" s="103">
        <v>1.5722320974202921E-2</v>
      </c>
      <c r="F42" s="103">
        <v>6782434</v>
      </c>
      <c r="G42" s="103"/>
      <c r="H42" t="s">
        <v>54</v>
      </c>
      <c r="I42" s="103"/>
    </row>
    <row r="43" spans="1:9" x14ac:dyDescent="0.3">
      <c r="A43" t="s">
        <v>7323</v>
      </c>
      <c r="B43" t="s">
        <v>46</v>
      </c>
      <c r="C43" t="s">
        <v>5066</v>
      </c>
      <c r="D43" t="s">
        <v>777</v>
      </c>
      <c r="E43" s="103">
        <v>6.3945035681747725E-2</v>
      </c>
      <c r="F43" s="103">
        <v>6782434</v>
      </c>
      <c r="G43" s="103"/>
      <c r="H43" t="s">
        <v>54</v>
      </c>
      <c r="I43" s="103"/>
    </row>
    <row r="44" spans="1:9" x14ac:dyDescent="0.3">
      <c r="A44" t="s">
        <v>5075</v>
      </c>
      <c r="B44" t="s">
        <v>46</v>
      </c>
      <c r="C44" t="s">
        <v>5065</v>
      </c>
      <c r="D44" t="s">
        <v>776</v>
      </c>
      <c r="E44" s="103">
        <v>1.559774243123912E-2</v>
      </c>
      <c r="F44" s="103">
        <v>6782434</v>
      </c>
      <c r="G44" s="103"/>
      <c r="H44" t="s">
        <v>54</v>
      </c>
      <c r="I44" s="103"/>
    </row>
    <row r="45" spans="1:9" x14ac:dyDescent="0.3">
      <c r="A45" t="s">
        <v>5076</v>
      </c>
      <c r="B45" t="s">
        <v>46</v>
      </c>
      <c r="C45" t="s">
        <v>5065</v>
      </c>
      <c r="D45" t="s">
        <v>777</v>
      </c>
      <c r="E45" s="103">
        <v>6.3501368031741959E-2</v>
      </c>
      <c r="F45" s="103">
        <v>6782434</v>
      </c>
      <c r="G45" s="103"/>
      <c r="H45" t="s">
        <v>54</v>
      </c>
      <c r="I45" s="103"/>
    </row>
    <row r="46" spans="1:9" x14ac:dyDescent="0.3">
      <c r="A46" t="s">
        <v>5077</v>
      </c>
      <c r="B46" t="s">
        <v>46</v>
      </c>
      <c r="C46" t="s">
        <v>5064</v>
      </c>
      <c r="D46" t="s">
        <v>776</v>
      </c>
      <c r="E46" s="103">
        <v>1.5328958867446193E-2</v>
      </c>
      <c r="F46" s="103">
        <v>6782434</v>
      </c>
      <c r="G46" s="103"/>
      <c r="H46" t="s">
        <v>54</v>
      </c>
      <c r="I46" s="103"/>
    </row>
    <row r="47" spans="1:9" x14ac:dyDescent="0.3">
      <c r="A47" t="s">
        <v>5078</v>
      </c>
      <c r="B47" t="s">
        <v>46</v>
      </c>
      <c r="C47" t="s">
        <v>5064</v>
      </c>
      <c r="D47" t="s">
        <v>777</v>
      </c>
      <c r="E47" s="103">
        <v>6.4444313304079417E-2</v>
      </c>
      <c r="F47" s="103">
        <v>6782434</v>
      </c>
      <c r="G47" s="103"/>
      <c r="H47" t="s">
        <v>54</v>
      </c>
      <c r="I47" s="103"/>
    </row>
    <row r="48" spans="1:9" x14ac:dyDescent="0.3">
      <c r="A48" t="s">
        <v>438</v>
      </c>
      <c r="B48" t="s">
        <v>46</v>
      </c>
      <c r="C48" t="s">
        <v>340</v>
      </c>
      <c r="D48" t="s">
        <v>776</v>
      </c>
      <c r="E48" s="103">
        <v>5.6566269125967097E-3</v>
      </c>
      <c r="F48" s="103">
        <v>6782434</v>
      </c>
      <c r="G48" s="103"/>
      <c r="H48" t="s">
        <v>54</v>
      </c>
      <c r="I48" s="103"/>
    </row>
    <row r="49" spans="1:9" x14ac:dyDescent="0.3">
      <c r="A49" t="s">
        <v>439</v>
      </c>
      <c r="B49" t="s">
        <v>46</v>
      </c>
      <c r="C49" t="s">
        <v>340</v>
      </c>
      <c r="D49" t="s">
        <v>777</v>
      </c>
      <c r="E49" s="103">
        <v>4.7035414527958529E-2</v>
      </c>
      <c r="F49" s="103">
        <v>6782434</v>
      </c>
      <c r="G49" s="103"/>
      <c r="H49" t="s">
        <v>54</v>
      </c>
      <c r="I49" s="103"/>
    </row>
    <row r="50" spans="1:9" x14ac:dyDescent="0.3">
      <c r="A50" t="s">
        <v>4873</v>
      </c>
      <c r="B50" t="s">
        <v>51</v>
      </c>
      <c r="C50" t="s">
        <v>4868</v>
      </c>
      <c r="D50" t="s">
        <v>40</v>
      </c>
      <c r="E50" s="103">
        <v>3.1524068868853876E-5</v>
      </c>
      <c r="F50" s="103">
        <v>677931</v>
      </c>
      <c r="G50" s="103">
        <v>1</v>
      </c>
      <c r="H50" t="s">
        <v>54</v>
      </c>
      <c r="I50" s="103"/>
    </row>
    <row r="51" spans="1:9" x14ac:dyDescent="0.3">
      <c r="A51" t="s">
        <v>5184</v>
      </c>
      <c r="B51" t="s">
        <v>51</v>
      </c>
      <c r="C51" t="s">
        <v>4868</v>
      </c>
      <c r="D51" t="s">
        <v>5064</v>
      </c>
      <c r="E51" s="103">
        <v>3.2099693184273178E-5</v>
      </c>
      <c r="F51" s="103">
        <v>677931</v>
      </c>
      <c r="G51" s="103">
        <v>1</v>
      </c>
      <c r="H51" t="s">
        <v>54</v>
      </c>
      <c r="I51" s="103"/>
    </row>
    <row r="52" spans="1:9" x14ac:dyDescent="0.3">
      <c r="A52" t="s">
        <v>5185</v>
      </c>
      <c r="B52" t="s">
        <v>51</v>
      </c>
      <c r="C52" t="s">
        <v>4868</v>
      </c>
      <c r="D52" t="s">
        <v>5065</v>
      </c>
      <c r="E52" s="103">
        <v>3.1524068868853876E-5</v>
      </c>
      <c r="F52" s="103">
        <v>677931</v>
      </c>
      <c r="G52" s="103">
        <v>1</v>
      </c>
      <c r="H52" t="s">
        <v>54</v>
      </c>
      <c r="I52" s="103"/>
    </row>
    <row r="53" spans="1:9" x14ac:dyDescent="0.3">
      <c r="A53" t="s">
        <v>5186</v>
      </c>
      <c r="B53" t="s">
        <v>51</v>
      </c>
      <c r="C53" t="s">
        <v>4868</v>
      </c>
      <c r="D53" t="s">
        <v>5066</v>
      </c>
      <c r="E53" s="103">
        <v>3.1524068868853876E-5</v>
      </c>
      <c r="F53" s="103">
        <v>677931</v>
      </c>
      <c r="G53" s="103">
        <v>1</v>
      </c>
      <c r="H53" t="s">
        <v>54</v>
      </c>
      <c r="I53" s="103"/>
    </row>
    <row r="54" spans="1:9" x14ac:dyDescent="0.3">
      <c r="A54" t="s">
        <v>4874</v>
      </c>
      <c r="B54" t="s">
        <v>51</v>
      </c>
      <c r="C54" t="s">
        <v>4868</v>
      </c>
      <c r="D54" t="s">
        <v>42</v>
      </c>
      <c r="E54" s="103">
        <v>3.1276944007688517E-5</v>
      </c>
      <c r="F54" s="103">
        <v>677931</v>
      </c>
      <c r="G54" s="103">
        <v>1</v>
      </c>
      <c r="H54" t="s">
        <v>54</v>
      </c>
      <c r="I54" s="103"/>
    </row>
    <row r="55" spans="1:9" x14ac:dyDescent="0.3">
      <c r="A55" t="s">
        <v>4875</v>
      </c>
      <c r="B55" t="s">
        <v>51</v>
      </c>
      <c r="C55" t="s">
        <v>4868</v>
      </c>
      <c r="D55" t="s">
        <v>1763</v>
      </c>
      <c r="E55" s="103">
        <v>3.289922124622878E-5</v>
      </c>
      <c r="F55" s="103">
        <v>677931</v>
      </c>
      <c r="G55" s="103">
        <v>1</v>
      </c>
      <c r="H55" t="s">
        <v>54</v>
      </c>
      <c r="I55" s="103"/>
    </row>
    <row r="56" spans="1:9" x14ac:dyDescent="0.3">
      <c r="A56" t="s">
        <v>4876</v>
      </c>
      <c r="B56" t="s">
        <v>51</v>
      </c>
      <c r="C56" t="s">
        <v>4868</v>
      </c>
      <c r="D56" t="s">
        <v>1764</v>
      </c>
      <c r="E56" s="103">
        <v>9.071835688790114E-6</v>
      </c>
      <c r="F56" s="103">
        <v>677931</v>
      </c>
      <c r="G56" s="103">
        <v>1</v>
      </c>
      <c r="H56" t="s">
        <v>54</v>
      </c>
      <c r="I56" s="103"/>
    </row>
    <row r="57" spans="1:9" x14ac:dyDescent="0.3">
      <c r="A57" t="s">
        <v>4877</v>
      </c>
      <c r="B57" t="s">
        <v>51</v>
      </c>
      <c r="C57" t="s">
        <v>4868</v>
      </c>
      <c r="D57" t="s">
        <v>340</v>
      </c>
      <c r="E57" s="103">
        <v>3.2077938227766133E-5</v>
      </c>
      <c r="F57" s="103">
        <v>677931</v>
      </c>
      <c r="G57" s="103">
        <v>1</v>
      </c>
      <c r="H57" t="s">
        <v>54</v>
      </c>
      <c r="I57" s="103"/>
    </row>
    <row r="58" spans="1:9" x14ac:dyDescent="0.3">
      <c r="A58" t="s">
        <v>4878</v>
      </c>
      <c r="B58" t="s">
        <v>51</v>
      </c>
      <c r="C58" t="s">
        <v>4868</v>
      </c>
      <c r="D58" t="s">
        <v>777</v>
      </c>
      <c r="E58" s="103">
        <v>1.3371356034251944E-5</v>
      </c>
      <c r="F58" s="103">
        <v>677931</v>
      </c>
      <c r="G58" s="103">
        <v>1</v>
      </c>
      <c r="H58" t="s">
        <v>54</v>
      </c>
      <c r="I58" s="103"/>
    </row>
    <row r="59" spans="1:9" x14ac:dyDescent="0.3">
      <c r="A59" t="s">
        <v>4879</v>
      </c>
      <c r="B59" t="s">
        <v>51</v>
      </c>
      <c r="C59" t="s">
        <v>4868</v>
      </c>
      <c r="D59" t="s">
        <v>776</v>
      </c>
      <c r="E59" s="103">
        <v>2.7950317567877257E-5</v>
      </c>
      <c r="F59" s="103">
        <v>677931</v>
      </c>
      <c r="G59" s="103">
        <v>1</v>
      </c>
      <c r="H59" t="s">
        <v>54</v>
      </c>
      <c r="I59" s="103"/>
    </row>
    <row r="60" spans="1:9" x14ac:dyDescent="0.3">
      <c r="A60" t="s">
        <v>816</v>
      </c>
      <c r="B60" t="s">
        <v>51</v>
      </c>
      <c r="C60" t="s">
        <v>36</v>
      </c>
      <c r="D60" t="s">
        <v>40</v>
      </c>
      <c r="E60" s="103">
        <v>0.11069874818527858</v>
      </c>
      <c r="F60" s="103">
        <v>677931</v>
      </c>
      <c r="G60" s="103">
        <v>1</v>
      </c>
      <c r="H60" t="s">
        <v>54</v>
      </c>
      <c r="I60" s="103"/>
    </row>
    <row r="61" spans="1:9" x14ac:dyDescent="0.3">
      <c r="A61" t="s">
        <v>5088</v>
      </c>
      <c r="B61" t="s">
        <v>51</v>
      </c>
      <c r="C61" t="s">
        <v>36</v>
      </c>
      <c r="D61" t="s">
        <v>5064</v>
      </c>
      <c r="E61" s="103">
        <v>0.11069874818527858</v>
      </c>
      <c r="F61" s="103">
        <v>677931</v>
      </c>
      <c r="G61" s="103">
        <v>1</v>
      </c>
      <c r="H61" t="s">
        <v>54</v>
      </c>
      <c r="I61" s="103"/>
    </row>
    <row r="62" spans="1:9" x14ac:dyDescent="0.3">
      <c r="A62" t="s">
        <v>5089</v>
      </c>
      <c r="B62" t="s">
        <v>51</v>
      </c>
      <c r="C62" t="s">
        <v>36</v>
      </c>
      <c r="D62" t="s">
        <v>5065</v>
      </c>
      <c r="E62" s="103">
        <v>0.11069874818527858</v>
      </c>
      <c r="F62" s="103">
        <v>677931</v>
      </c>
      <c r="G62" s="103">
        <v>1</v>
      </c>
      <c r="H62" t="s">
        <v>54</v>
      </c>
      <c r="I62" s="103"/>
    </row>
    <row r="63" spans="1:9" x14ac:dyDescent="0.3">
      <c r="A63" t="s">
        <v>5090</v>
      </c>
      <c r="B63" t="s">
        <v>51</v>
      </c>
      <c r="C63" t="s">
        <v>36</v>
      </c>
      <c r="D63" t="s">
        <v>5066</v>
      </c>
      <c r="E63" s="103">
        <v>0.11069874818527858</v>
      </c>
      <c r="F63" s="103">
        <v>677931</v>
      </c>
      <c r="G63" s="103">
        <v>1</v>
      </c>
      <c r="H63" t="s">
        <v>54</v>
      </c>
      <c r="I63" s="103"/>
    </row>
    <row r="64" spans="1:9" x14ac:dyDescent="0.3">
      <c r="A64" t="s">
        <v>814</v>
      </c>
      <c r="B64" t="s">
        <v>51</v>
      </c>
      <c r="C64" t="s">
        <v>36</v>
      </c>
      <c r="D64" t="s">
        <v>42</v>
      </c>
      <c r="E64" s="103">
        <v>9.0914699919071196E-2</v>
      </c>
      <c r="F64" s="103">
        <v>677931</v>
      </c>
      <c r="G64" s="103">
        <v>1</v>
      </c>
      <c r="H64" t="s">
        <v>54</v>
      </c>
      <c r="I64" s="103"/>
    </row>
    <row r="65" spans="1:9" x14ac:dyDescent="0.3">
      <c r="A65" t="s">
        <v>1809</v>
      </c>
      <c r="B65" t="s">
        <v>51</v>
      </c>
      <c r="C65" t="s">
        <v>36</v>
      </c>
      <c r="D65" t="s">
        <v>1763</v>
      </c>
      <c r="E65" s="103">
        <v>9.399054940968303E-2</v>
      </c>
      <c r="F65" s="103">
        <v>677931</v>
      </c>
      <c r="G65" s="103">
        <v>1</v>
      </c>
      <c r="H65" t="s">
        <v>54</v>
      </c>
      <c r="I65" s="103"/>
    </row>
    <row r="66" spans="1:9" x14ac:dyDescent="0.3">
      <c r="A66" t="s">
        <v>1810</v>
      </c>
      <c r="B66" t="s">
        <v>51</v>
      </c>
      <c r="C66" t="s">
        <v>36</v>
      </c>
      <c r="D66" t="s">
        <v>1764</v>
      </c>
      <c r="E66" s="103">
        <v>1.5613871776513653E-2</v>
      </c>
      <c r="F66" s="103">
        <v>677931</v>
      </c>
      <c r="G66" s="103">
        <v>1</v>
      </c>
      <c r="H66" t="s">
        <v>54</v>
      </c>
      <c r="I66" s="103"/>
    </row>
    <row r="67" spans="1:9" x14ac:dyDescent="0.3">
      <c r="A67" t="s">
        <v>815</v>
      </c>
      <c r="B67" t="s">
        <v>51</v>
      </c>
      <c r="C67" t="s">
        <v>36</v>
      </c>
      <c r="D67" t="s">
        <v>340</v>
      </c>
      <c r="E67" s="103">
        <v>7.0803905192176109E-2</v>
      </c>
      <c r="F67" s="103">
        <v>677931</v>
      </c>
      <c r="G67" s="103">
        <v>1</v>
      </c>
      <c r="H67" t="s">
        <v>54</v>
      </c>
      <c r="I67" s="103"/>
    </row>
    <row r="68" spans="1:9" x14ac:dyDescent="0.3">
      <c r="A68" t="s">
        <v>458</v>
      </c>
      <c r="B68" t="s">
        <v>51</v>
      </c>
      <c r="C68" t="s">
        <v>36</v>
      </c>
      <c r="D68" t="s">
        <v>777</v>
      </c>
      <c r="E68" s="103">
        <v>2.9886480778897783E-2</v>
      </c>
      <c r="F68" s="103">
        <v>677931</v>
      </c>
      <c r="G68" s="103">
        <v>1</v>
      </c>
      <c r="H68" t="s">
        <v>54</v>
      </c>
      <c r="I68" s="103"/>
    </row>
    <row r="69" spans="1:9" x14ac:dyDescent="0.3">
      <c r="A69" t="s">
        <v>459</v>
      </c>
      <c r="B69" t="s">
        <v>51</v>
      </c>
      <c r="C69" t="s">
        <v>36</v>
      </c>
      <c r="D69" t="s">
        <v>776</v>
      </c>
      <c r="E69" s="103">
        <v>6.3186882828627292E-2</v>
      </c>
      <c r="F69" s="103">
        <v>677931</v>
      </c>
      <c r="G69" s="103">
        <v>1</v>
      </c>
      <c r="H69" t="s">
        <v>54</v>
      </c>
      <c r="I69" s="103"/>
    </row>
    <row r="70" spans="1:9" x14ac:dyDescent="0.3">
      <c r="A70" t="s">
        <v>819</v>
      </c>
      <c r="B70" t="s">
        <v>51</v>
      </c>
      <c r="C70" t="s">
        <v>37</v>
      </c>
      <c r="D70" t="s">
        <v>40</v>
      </c>
      <c r="E70" s="103">
        <v>0.17410921317273872</v>
      </c>
      <c r="F70" s="103">
        <v>677931</v>
      </c>
      <c r="G70" s="103">
        <v>1</v>
      </c>
      <c r="H70" t="s">
        <v>54</v>
      </c>
      <c r="I70" s="103"/>
    </row>
    <row r="71" spans="1:9" x14ac:dyDescent="0.3">
      <c r="A71" t="s">
        <v>5091</v>
      </c>
      <c r="B71" t="s">
        <v>51</v>
      </c>
      <c r="C71" t="s">
        <v>37</v>
      </c>
      <c r="D71" t="s">
        <v>5064</v>
      </c>
      <c r="E71" s="103">
        <v>0.17412026797482663</v>
      </c>
      <c r="F71" s="103">
        <v>677931</v>
      </c>
      <c r="G71" s="103">
        <v>1</v>
      </c>
      <c r="H71" t="s">
        <v>54</v>
      </c>
      <c r="I71" s="103"/>
    </row>
    <row r="72" spans="1:9" x14ac:dyDescent="0.3">
      <c r="A72" t="s">
        <v>5092</v>
      </c>
      <c r="B72" t="s">
        <v>51</v>
      </c>
      <c r="C72" t="s">
        <v>37</v>
      </c>
      <c r="D72" t="s">
        <v>5065</v>
      </c>
      <c r="E72" s="103">
        <v>0.17410921317273872</v>
      </c>
      <c r="F72" s="103">
        <v>677931</v>
      </c>
      <c r="G72" s="103">
        <v>1</v>
      </c>
      <c r="H72" t="s">
        <v>54</v>
      </c>
      <c r="I72" s="103"/>
    </row>
    <row r="73" spans="1:9" x14ac:dyDescent="0.3">
      <c r="A73" t="s">
        <v>5093</v>
      </c>
      <c r="B73" t="s">
        <v>51</v>
      </c>
      <c r="C73" t="s">
        <v>37</v>
      </c>
      <c r="D73" t="s">
        <v>5066</v>
      </c>
      <c r="E73" s="103">
        <v>0.17412026797482663</v>
      </c>
      <c r="F73" s="103">
        <v>677931</v>
      </c>
      <c r="G73" s="103">
        <v>1</v>
      </c>
      <c r="H73" t="s">
        <v>54</v>
      </c>
      <c r="I73" s="103"/>
    </row>
    <row r="74" spans="1:9" x14ac:dyDescent="0.3">
      <c r="A74" t="s">
        <v>817</v>
      </c>
      <c r="B74" t="s">
        <v>51</v>
      </c>
      <c r="C74" t="s">
        <v>37</v>
      </c>
      <c r="D74" t="s">
        <v>42</v>
      </c>
      <c r="E74" s="103">
        <v>0.24423854276322091</v>
      </c>
      <c r="F74" s="103">
        <v>677931</v>
      </c>
      <c r="G74" s="103">
        <v>1</v>
      </c>
      <c r="H74" t="s">
        <v>54</v>
      </c>
      <c r="I74" s="103"/>
    </row>
    <row r="75" spans="1:9" x14ac:dyDescent="0.3">
      <c r="A75" t="s">
        <v>1777</v>
      </c>
      <c r="B75" t="s">
        <v>51</v>
      </c>
      <c r="C75" t="s">
        <v>37</v>
      </c>
      <c r="D75" t="s">
        <v>1763</v>
      </c>
      <c r="E75" s="103">
        <v>6.0599365742774018E-2</v>
      </c>
      <c r="F75" s="103">
        <v>677931</v>
      </c>
      <c r="G75" s="103">
        <v>1</v>
      </c>
      <c r="H75" t="s">
        <v>54</v>
      </c>
      <c r="I75" s="103"/>
    </row>
    <row r="76" spans="1:9" x14ac:dyDescent="0.3">
      <c r="A76" t="s">
        <v>1778</v>
      </c>
      <c r="B76" t="s">
        <v>51</v>
      </c>
      <c r="C76" t="s">
        <v>37</v>
      </c>
      <c r="D76" t="s">
        <v>1764</v>
      </c>
      <c r="E76" s="103">
        <v>2.820833098542953E-2</v>
      </c>
      <c r="F76" s="103">
        <v>677931</v>
      </c>
      <c r="G76" s="103">
        <v>1</v>
      </c>
      <c r="H76" t="s">
        <v>54</v>
      </c>
      <c r="I76" s="103"/>
    </row>
    <row r="77" spans="1:9" x14ac:dyDescent="0.3">
      <c r="A77" t="s">
        <v>818</v>
      </c>
      <c r="B77" t="s">
        <v>51</v>
      </c>
      <c r="C77" t="s">
        <v>37</v>
      </c>
      <c r="D77" t="s">
        <v>340</v>
      </c>
      <c r="E77" s="103">
        <v>0.10395427760851166</v>
      </c>
      <c r="F77" s="103">
        <v>677931</v>
      </c>
      <c r="G77" s="103">
        <v>1</v>
      </c>
      <c r="H77" t="s">
        <v>54</v>
      </c>
      <c r="I77" s="103"/>
    </row>
    <row r="78" spans="1:9" x14ac:dyDescent="0.3">
      <c r="A78" t="s">
        <v>460</v>
      </c>
      <c r="B78" t="s">
        <v>51</v>
      </c>
      <c r="C78" t="s">
        <v>37</v>
      </c>
      <c r="D78" t="s">
        <v>777</v>
      </c>
      <c r="E78" s="103">
        <v>5.3862793088184299E-2</v>
      </c>
      <c r="F78" s="103">
        <v>677931</v>
      </c>
      <c r="G78" s="103">
        <v>1</v>
      </c>
      <c r="H78" t="s">
        <v>54</v>
      </c>
      <c r="I78" s="103"/>
    </row>
    <row r="79" spans="1:9" x14ac:dyDescent="0.3">
      <c r="A79" t="s">
        <v>461</v>
      </c>
      <c r="B79" t="s">
        <v>51</v>
      </c>
      <c r="C79" t="s">
        <v>37</v>
      </c>
      <c r="D79" t="s">
        <v>776</v>
      </c>
      <c r="E79" s="103">
        <v>0.12224450010577788</v>
      </c>
      <c r="F79" s="103">
        <v>677931</v>
      </c>
      <c r="G79" s="103">
        <v>1</v>
      </c>
      <c r="H79" t="s">
        <v>54</v>
      </c>
      <c r="I79" s="103"/>
    </row>
    <row r="80" spans="1:9" x14ac:dyDescent="0.3">
      <c r="A80" t="s">
        <v>822</v>
      </c>
      <c r="B80" t="s">
        <v>51</v>
      </c>
      <c r="C80" t="s">
        <v>38</v>
      </c>
      <c r="D80" t="s">
        <v>40</v>
      </c>
      <c r="E80" s="103">
        <v>0.12990925041380522</v>
      </c>
      <c r="F80" s="103">
        <v>677931</v>
      </c>
      <c r="G80" s="103">
        <v>1</v>
      </c>
      <c r="H80" t="s">
        <v>54</v>
      </c>
      <c r="I80" s="103"/>
    </row>
    <row r="81" spans="1:9" x14ac:dyDescent="0.3">
      <c r="A81" t="s">
        <v>5094</v>
      </c>
      <c r="B81" t="s">
        <v>51</v>
      </c>
      <c r="C81" t="s">
        <v>38</v>
      </c>
      <c r="D81" t="s">
        <v>5064</v>
      </c>
      <c r="E81" s="103">
        <v>0.12990925041380522</v>
      </c>
      <c r="F81" s="103">
        <v>677931</v>
      </c>
      <c r="G81" s="103">
        <v>1</v>
      </c>
      <c r="H81" t="s">
        <v>54</v>
      </c>
      <c r="I81" s="103"/>
    </row>
    <row r="82" spans="1:9" x14ac:dyDescent="0.3">
      <c r="A82" t="s">
        <v>5095</v>
      </c>
      <c r="B82" t="s">
        <v>51</v>
      </c>
      <c r="C82" t="s">
        <v>38</v>
      </c>
      <c r="D82" t="s">
        <v>5065</v>
      </c>
      <c r="E82" s="103">
        <v>0.12990925041380522</v>
      </c>
      <c r="F82" s="103">
        <v>677931</v>
      </c>
      <c r="G82" s="103">
        <v>1</v>
      </c>
      <c r="H82" t="s">
        <v>54</v>
      </c>
      <c r="I82" s="103"/>
    </row>
    <row r="83" spans="1:9" x14ac:dyDescent="0.3">
      <c r="A83" t="s">
        <v>5096</v>
      </c>
      <c r="B83" t="s">
        <v>51</v>
      </c>
      <c r="C83" t="s">
        <v>38</v>
      </c>
      <c r="D83" t="s">
        <v>5066</v>
      </c>
      <c r="E83" s="103">
        <v>0.12990925041380522</v>
      </c>
      <c r="F83" s="103">
        <v>677931</v>
      </c>
      <c r="G83" s="103">
        <v>1</v>
      </c>
      <c r="H83" t="s">
        <v>54</v>
      </c>
      <c r="I83" s="103"/>
    </row>
    <row r="84" spans="1:9" x14ac:dyDescent="0.3">
      <c r="A84" t="s">
        <v>820</v>
      </c>
      <c r="B84" t="s">
        <v>51</v>
      </c>
      <c r="C84" t="s">
        <v>38</v>
      </c>
      <c r="D84" t="s">
        <v>42</v>
      </c>
      <c r="E84" s="103">
        <v>0.12121216681130707</v>
      </c>
      <c r="F84" s="103">
        <v>677931</v>
      </c>
      <c r="G84" s="103">
        <v>1</v>
      </c>
      <c r="H84" t="s">
        <v>54</v>
      </c>
      <c r="I84" s="103"/>
    </row>
    <row r="85" spans="1:9" x14ac:dyDescent="0.3">
      <c r="A85" t="s">
        <v>1779</v>
      </c>
      <c r="B85" t="s">
        <v>51</v>
      </c>
      <c r="C85" t="s">
        <v>38</v>
      </c>
      <c r="D85" t="s">
        <v>1763</v>
      </c>
      <c r="E85" s="103">
        <v>0.16453424245401946</v>
      </c>
      <c r="F85" s="103">
        <v>677931</v>
      </c>
      <c r="G85" s="103">
        <v>1</v>
      </c>
      <c r="H85" t="s">
        <v>54</v>
      </c>
      <c r="I85" s="103"/>
    </row>
    <row r="86" spans="1:9" x14ac:dyDescent="0.3">
      <c r="A86" t="s">
        <v>1780</v>
      </c>
      <c r="B86" t="s">
        <v>51</v>
      </c>
      <c r="C86" t="s">
        <v>38</v>
      </c>
      <c r="D86" t="s">
        <v>1764</v>
      </c>
      <c r="E86" s="103">
        <v>4.6306663893294062E-2</v>
      </c>
      <c r="F86" s="103">
        <v>677931</v>
      </c>
      <c r="G86" s="103">
        <v>1</v>
      </c>
      <c r="H86" t="s">
        <v>54</v>
      </c>
      <c r="I86" s="103"/>
    </row>
    <row r="87" spans="1:9" x14ac:dyDescent="0.3">
      <c r="A87" t="s">
        <v>821</v>
      </c>
      <c r="B87" t="s">
        <v>51</v>
      </c>
      <c r="C87" t="s">
        <v>38</v>
      </c>
      <c r="D87" t="s">
        <v>340</v>
      </c>
      <c r="E87" s="103">
        <v>4.7554905019503643E-2</v>
      </c>
      <c r="F87" s="103">
        <v>677931</v>
      </c>
      <c r="G87" s="103">
        <v>1</v>
      </c>
      <c r="H87" t="s">
        <v>54</v>
      </c>
      <c r="I87" s="103"/>
    </row>
    <row r="88" spans="1:9" x14ac:dyDescent="0.3">
      <c r="A88" t="s">
        <v>462</v>
      </c>
      <c r="B88" t="s">
        <v>51</v>
      </c>
      <c r="C88" t="s">
        <v>38</v>
      </c>
      <c r="D88" t="s">
        <v>777</v>
      </c>
      <c r="E88" s="103">
        <v>3.7218038452962766E-2</v>
      </c>
      <c r="F88" s="103">
        <v>677931</v>
      </c>
      <c r="G88" s="103">
        <v>1</v>
      </c>
      <c r="H88" t="s">
        <v>54</v>
      </c>
      <c r="I88" s="103"/>
    </row>
    <row r="89" spans="1:9" x14ac:dyDescent="0.3">
      <c r="A89" t="s">
        <v>463</v>
      </c>
      <c r="B89" t="s">
        <v>51</v>
      </c>
      <c r="C89" t="s">
        <v>38</v>
      </c>
      <c r="D89" t="s">
        <v>776</v>
      </c>
      <c r="E89" s="103">
        <v>8.1632726586278223E-2</v>
      </c>
      <c r="F89" s="103">
        <v>677931</v>
      </c>
      <c r="G89" s="103">
        <v>1</v>
      </c>
      <c r="H89" t="s">
        <v>54</v>
      </c>
      <c r="I89" s="103"/>
    </row>
    <row r="90" spans="1:9" x14ac:dyDescent="0.3">
      <c r="A90" t="s">
        <v>825</v>
      </c>
      <c r="B90" t="s">
        <v>51</v>
      </c>
      <c r="C90" t="s">
        <v>39</v>
      </c>
      <c r="D90" t="s">
        <v>40</v>
      </c>
      <c r="E90" s="103">
        <v>1.6951449784519419E-4</v>
      </c>
      <c r="F90" s="103">
        <v>677931</v>
      </c>
      <c r="G90" s="103">
        <v>1</v>
      </c>
      <c r="H90" t="s">
        <v>54</v>
      </c>
      <c r="I90" s="103"/>
    </row>
    <row r="91" spans="1:9" x14ac:dyDescent="0.3">
      <c r="A91" t="s">
        <v>5097</v>
      </c>
      <c r="B91" t="s">
        <v>51</v>
      </c>
      <c r="C91" t="s">
        <v>39</v>
      </c>
      <c r="D91" t="s">
        <v>5064</v>
      </c>
      <c r="E91" s="103">
        <v>1.6951449784519419E-4</v>
      </c>
      <c r="F91" s="103">
        <v>677931</v>
      </c>
      <c r="G91" s="103">
        <v>1</v>
      </c>
      <c r="H91" t="s">
        <v>54</v>
      </c>
      <c r="I91" s="103"/>
    </row>
    <row r="92" spans="1:9" x14ac:dyDescent="0.3">
      <c r="A92" t="s">
        <v>5098</v>
      </c>
      <c r="B92" t="s">
        <v>51</v>
      </c>
      <c r="C92" t="s">
        <v>39</v>
      </c>
      <c r="D92" t="s">
        <v>5065</v>
      </c>
      <c r="E92" s="103">
        <v>1.6951449784519419E-4</v>
      </c>
      <c r="F92" s="103">
        <v>677931</v>
      </c>
      <c r="G92" s="103">
        <v>1</v>
      </c>
      <c r="H92" t="s">
        <v>54</v>
      </c>
      <c r="I92" s="103"/>
    </row>
    <row r="93" spans="1:9" x14ac:dyDescent="0.3">
      <c r="A93" t="s">
        <v>5099</v>
      </c>
      <c r="B93" t="s">
        <v>51</v>
      </c>
      <c r="C93" t="s">
        <v>39</v>
      </c>
      <c r="D93" t="s">
        <v>5066</v>
      </c>
      <c r="E93" s="103">
        <v>1.6951449784519419E-4</v>
      </c>
      <c r="F93" s="103">
        <v>677931</v>
      </c>
      <c r="G93" s="103">
        <v>1</v>
      </c>
      <c r="H93" t="s">
        <v>54</v>
      </c>
      <c r="I93" s="103"/>
    </row>
    <row r="94" spans="1:9" x14ac:dyDescent="0.3">
      <c r="A94" t="s">
        <v>823</v>
      </c>
      <c r="B94" t="s">
        <v>51</v>
      </c>
      <c r="C94" t="s">
        <v>39</v>
      </c>
      <c r="D94" t="s">
        <v>42</v>
      </c>
      <c r="E94" s="103">
        <v>1.6773070263382587E-4</v>
      </c>
      <c r="F94" s="103">
        <v>677931</v>
      </c>
      <c r="G94" s="103">
        <v>1</v>
      </c>
      <c r="H94" t="s">
        <v>54</v>
      </c>
      <c r="I94" s="103"/>
    </row>
    <row r="95" spans="1:9" x14ac:dyDescent="0.3">
      <c r="A95" t="s">
        <v>1781</v>
      </c>
      <c r="B95" t="s">
        <v>51</v>
      </c>
      <c r="C95" t="s">
        <v>39</v>
      </c>
      <c r="D95" t="s">
        <v>1763</v>
      </c>
      <c r="E95" s="103">
        <v>1.8142381324900026E-4</v>
      </c>
      <c r="F95" s="103">
        <v>677931</v>
      </c>
      <c r="G95" s="103">
        <v>1</v>
      </c>
      <c r="H95" t="s">
        <v>54</v>
      </c>
      <c r="I95" s="103"/>
    </row>
    <row r="96" spans="1:9" x14ac:dyDescent="0.3">
      <c r="A96" t="s">
        <v>1782</v>
      </c>
      <c r="B96" t="s">
        <v>51</v>
      </c>
      <c r="C96" t="s">
        <v>39</v>
      </c>
      <c r="D96" t="s">
        <v>1764</v>
      </c>
      <c r="E96" s="103">
        <v>8.5478111031035125E-5</v>
      </c>
      <c r="F96" s="103">
        <v>677931</v>
      </c>
      <c r="G96" s="103">
        <v>1</v>
      </c>
      <c r="H96" t="s">
        <v>54</v>
      </c>
      <c r="I96" s="103"/>
    </row>
    <row r="97" spans="1:9" x14ac:dyDescent="0.3">
      <c r="A97" t="s">
        <v>824</v>
      </c>
      <c r="B97" t="s">
        <v>51</v>
      </c>
      <c r="C97" t="s">
        <v>39</v>
      </c>
      <c r="D97" t="s">
        <v>340</v>
      </c>
      <c r="E97" s="103">
        <v>1.0530699877660286E-4</v>
      </c>
      <c r="F97" s="103">
        <v>677931</v>
      </c>
      <c r="G97" s="103">
        <v>1</v>
      </c>
      <c r="H97" t="s">
        <v>54</v>
      </c>
      <c r="I97" s="103"/>
    </row>
    <row r="98" spans="1:9" x14ac:dyDescent="0.3">
      <c r="A98" t="s">
        <v>464</v>
      </c>
      <c r="B98" t="s">
        <v>51</v>
      </c>
      <c r="C98" t="s">
        <v>39</v>
      </c>
      <c r="D98" t="s">
        <v>777</v>
      </c>
      <c r="E98" s="103">
        <v>5.3321179566297737E-5</v>
      </c>
      <c r="F98" s="103">
        <v>677931</v>
      </c>
      <c r="G98" s="103">
        <v>1</v>
      </c>
      <c r="H98" t="s">
        <v>54</v>
      </c>
      <c r="I98" s="103"/>
    </row>
    <row r="99" spans="1:9" x14ac:dyDescent="0.3">
      <c r="A99" t="s">
        <v>465</v>
      </c>
      <c r="B99" t="s">
        <v>51</v>
      </c>
      <c r="C99" t="s">
        <v>39</v>
      </c>
      <c r="D99" t="s">
        <v>776</v>
      </c>
      <c r="E99" s="103">
        <v>1.1096835062057456E-4</v>
      </c>
      <c r="F99" s="103">
        <v>677931</v>
      </c>
      <c r="G99" s="103">
        <v>1</v>
      </c>
      <c r="H99" t="s">
        <v>54</v>
      </c>
      <c r="I99" s="103"/>
    </row>
    <row r="100" spans="1:9" x14ac:dyDescent="0.3">
      <c r="A100" t="s">
        <v>2594</v>
      </c>
      <c r="B100" t="s">
        <v>51</v>
      </c>
      <c r="C100" t="s">
        <v>2584</v>
      </c>
      <c r="D100" t="s">
        <v>40</v>
      </c>
      <c r="E100" s="103">
        <v>1.9779822119819618E-2</v>
      </c>
      <c r="F100" s="103">
        <v>677931</v>
      </c>
      <c r="G100" s="103">
        <v>1</v>
      </c>
      <c r="H100" t="s">
        <v>54</v>
      </c>
      <c r="I100" s="103"/>
    </row>
    <row r="101" spans="1:9" x14ac:dyDescent="0.3">
      <c r="A101" t="s">
        <v>5100</v>
      </c>
      <c r="B101" t="s">
        <v>51</v>
      </c>
      <c r="C101" t="s">
        <v>2584</v>
      </c>
      <c r="D101" t="s">
        <v>5064</v>
      </c>
      <c r="E101" s="103">
        <v>1.9779822119819618E-2</v>
      </c>
      <c r="F101" s="103">
        <v>677931</v>
      </c>
      <c r="G101" s="103">
        <v>1</v>
      </c>
      <c r="H101" t="s">
        <v>54</v>
      </c>
      <c r="I101" s="103"/>
    </row>
    <row r="102" spans="1:9" x14ac:dyDescent="0.3">
      <c r="A102" t="s">
        <v>5101</v>
      </c>
      <c r="B102" t="s">
        <v>51</v>
      </c>
      <c r="C102" t="s">
        <v>2584</v>
      </c>
      <c r="D102" t="s">
        <v>5065</v>
      </c>
      <c r="E102" s="103">
        <v>1.9779822119819618E-2</v>
      </c>
      <c r="F102" s="103">
        <v>677931</v>
      </c>
      <c r="G102" s="103">
        <v>1</v>
      </c>
      <c r="H102" t="s">
        <v>54</v>
      </c>
      <c r="I102" s="103"/>
    </row>
    <row r="103" spans="1:9" x14ac:dyDescent="0.3">
      <c r="A103" t="s">
        <v>5102</v>
      </c>
      <c r="B103" t="s">
        <v>51</v>
      </c>
      <c r="C103" t="s">
        <v>2584</v>
      </c>
      <c r="D103" t="s">
        <v>5066</v>
      </c>
      <c r="E103" s="103">
        <v>1.9779822119819618E-2</v>
      </c>
      <c r="F103" s="103">
        <v>677931</v>
      </c>
      <c r="G103" s="103">
        <v>1</v>
      </c>
      <c r="H103" t="s">
        <v>54</v>
      </c>
      <c r="I103" s="103"/>
    </row>
    <row r="104" spans="1:9" x14ac:dyDescent="0.3">
      <c r="A104" t="s">
        <v>2595</v>
      </c>
      <c r="B104" t="s">
        <v>51</v>
      </c>
      <c r="C104" t="s">
        <v>2584</v>
      </c>
      <c r="D104" t="s">
        <v>42</v>
      </c>
      <c r="E104" s="103">
        <v>1.6709207723363449E-2</v>
      </c>
      <c r="F104" s="103">
        <v>677931</v>
      </c>
      <c r="G104" s="103">
        <v>1</v>
      </c>
      <c r="H104" t="s">
        <v>54</v>
      </c>
      <c r="I104" s="103"/>
    </row>
    <row r="105" spans="1:9" x14ac:dyDescent="0.3">
      <c r="A105" t="s">
        <v>2596</v>
      </c>
      <c r="B105" t="s">
        <v>51</v>
      </c>
      <c r="C105" t="s">
        <v>2584</v>
      </c>
      <c r="D105" t="s">
        <v>1763</v>
      </c>
      <c r="E105" s="103">
        <v>1.7122126625192347E-2</v>
      </c>
      <c r="F105" s="103">
        <v>677931</v>
      </c>
      <c r="G105" s="103">
        <v>1</v>
      </c>
      <c r="H105" t="s">
        <v>54</v>
      </c>
      <c r="I105" s="103"/>
    </row>
    <row r="106" spans="1:9" x14ac:dyDescent="0.3">
      <c r="A106" t="s">
        <v>2597</v>
      </c>
      <c r="B106" t="s">
        <v>51</v>
      </c>
      <c r="C106" t="s">
        <v>2584</v>
      </c>
      <c r="D106" t="s">
        <v>1764</v>
      </c>
      <c r="E106" s="103">
        <v>3.1477927486774173E-3</v>
      </c>
      <c r="F106" s="103">
        <v>677931</v>
      </c>
      <c r="G106" s="103">
        <v>1</v>
      </c>
      <c r="H106" t="s">
        <v>54</v>
      </c>
      <c r="I106" s="103"/>
    </row>
    <row r="107" spans="1:9" x14ac:dyDescent="0.3">
      <c r="A107" t="s">
        <v>2598</v>
      </c>
      <c r="B107" t="s">
        <v>51</v>
      </c>
      <c r="C107" t="s">
        <v>2584</v>
      </c>
      <c r="D107" t="s">
        <v>340</v>
      </c>
      <c r="E107" s="103">
        <v>1.3960431531884702E-2</v>
      </c>
      <c r="F107" s="103">
        <v>677931</v>
      </c>
      <c r="G107" s="103">
        <v>1</v>
      </c>
      <c r="H107" t="s">
        <v>54</v>
      </c>
      <c r="I107" s="103"/>
    </row>
    <row r="108" spans="1:9" x14ac:dyDescent="0.3">
      <c r="A108" t="s">
        <v>2599</v>
      </c>
      <c r="B108" t="s">
        <v>51</v>
      </c>
      <c r="C108" t="s">
        <v>2584</v>
      </c>
      <c r="D108" t="s">
        <v>777</v>
      </c>
      <c r="E108" s="103">
        <v>5.7235667465982141E-3</v>
      </c>
      <c r="F108" s="103">
        <v>677931</v>
      </c>
      <c r="G108" s="103">
        <v>1</v>
      </c>
      <c r="H108" t="s">
        <v>54</v>
      </c>
      <c r="I108" s="103"/>
    </row>
    <row r="109" spans="1:9" x14ac:dyDescent="0.3">
      <c r="A109" t="s">
        <v>2600</v>
      </c>
      <c r="B109" t="s">
        <v>51</v>
      </c>
      <c r="C109" t="s">
        <v>2584</v>
      </c>
      <c r="D109" t="s">
        <v>776</v>
      </c>
      <c r="E109" s="103">
        <v>1.2143138355038751E-2</v>
      </c>
      <c r="F109" s="103">
        <v>677931</v>
      </c>
      <c r="G109" s="103">
        <v>1</v>
      </c>
      <c r="H109" t="s">
        <v>54</v>
      </c>
      <c r="I109" s="103"/>
    </row>
    <row r="110" spans="1:9" x14ac:dyDescent="0.3">
      <c r="A110" t="s">
        <v>2601</v>
      </c>
      <c r="B110" t="s">
        <v>51</v>
      </c>
      <c r="C110" t="s">
        <v>2585</v>
      </c>
      <c r="D110" t="s">
        <v>40</v>
      </c>
      <c r="E110" s="103">
        <v>3.9159887393482584E-3</v>
      </c>
      <c r="F110" s="103">
        <v>677931</v>
      </c>
      <c r="G110" s="103">
        <v>1</v>
      </c>
      <c r="H110" t="s">
        <v>54</v>
      </c>
      <c r="I110" s="103"/>
    </row>
    <row r="111" spans="1:9" x14ac:dyDescent="0.3">
      <c r="A111" t="s">
        <v>5103</v>
      </c>
      <c r="B111" t="s">
        <v>51</v>
      </c>
      <c r="C111" t="s">
        <v>2585</v>
      </c>
      <c r="D111" t="s">
        <v>5064</v>
      </c>
      <c r="E111" s="103">
        <v>3.9159887393482584E-3</v>
      </c>
      <c r="F111" s="103">
        <v>677931</v>
      </c>
      <c r="G111" s="103">
        <v>1</v>
      </c>
      <c r="H111" t="s">
        <v>54</v>
      </c>
      <c r="I111" s="103"/>
    </row>
    <row r="112" spans="1:9" x14ac:dyDescent="0.3">
      <c r="A112" t="s">
        <v>5104</v>
      </c>
      <c r="B112" t="s">
        <v>51</v>
      </c>
      <c r="C112" t="s">
        <v>2585</v>
      </c>
      <c r="D112" t="s">
        <v>5065</v>
      </c>
      <c r="E112" s="103">
        <v>3.9159887393482584E-3</v>
      </c>
      <c r="F112" s="103">
        <v>677931</v>
      </c>
      <c r="G112" s="103">
        <v>1</v>
      </c>
      <c r="H112" t="s">
        <v>54</v>
      </c>
      <c r="I112" s="103"/>
    </row>
    <row r="113" spans="1:9" x14ac:dyDescent="0.3">
      <c r="A113" t="s">
        <v>5105</v>
      </c>
      <c r="B113" t="s">
        <v>51</v>
      </c>
      <c r="C113" t="s">
        <v>2585</v>
      </c>
      <c r="D113" t="s">
        <v>5066</v>
      </c>
      <c r="E113" s="103">
        <v>3.9159887393482584E-3</v>
      </c>
      <c r="F113" s="103">
        <v>677931</v>
      </c>
      <c r="G113" s="103">
        <v>1</v>
      </c>
      <c r="H113" t="s">
        <v>54</v>
      </c>
      <c r="I113" s="103"/>
    </row>
    <row r="114" spans="1:9" x14ac:dyDescent="0.3">
      <c r="A114" t="s">
        <v>2602</v>
      </c>
      <c r="B114" t="s">
        <v>51</v>
      </c>
      <c r="C114" t="s">
        <v>2585</v>
      </c>
      <c r="D114" t="s">
        <v>42</v>
      </c>
      <c r="E114" s="103">
        <v>3.5267997698263864E-3</v>
      </c>
      <c r="F114" s="103">
        <v>677931</v>
      </c>
      <c r="G114" s="103">
        <v>1</v>
      </c>
      <c r="H114" t="s">
        <v>54</v>
      </c>
      <c r="I114" s="103"/>
    </row>
    <row r="115" spans="1:9" x14ac:dyDescent="0.3">
      <c r="A115" t="s">
        <v>2603</v>
      </c>
      <c r="B115" t="s">
        <v>51</v>
      </c>
      <c r="C115" t="s">
        <v>2585</v>
      </c>
      <c r="D115" t="s">
        <v>1763</v>
      </c>
      <c r="E115" s="103">
        <v>3.5067975068499273E-3</v>
      </c>
      <c r="F115" s="103">
        <v>677931</v>
      </c>
      <c r="G115" s="103">
        <v>1</v>
      </c>
      <c r="H115" t="s">
        <v>54</v>
      </c>
      <c r="I115" s="103"/>
    </row>
    <row r="116" spans="1:9" x14ac:dyDescent="0.3">
      <c r="A116" t="s">
        <v>2604</v>
      </c>
      <c r="B116" t="s">
        <v>51</v>
      </c>
      <c r="C116" t="s">
        <v>2585</v>
      </c>
      <c r="D116" t="s">
        <v>1764</v>
      </c>
      <c r="E116" s="103">
        <v>7.250509770142053E-4</v>
      </c>
      <c r="F116" s="103">
        <v>677931</v>
      </c>
      <c r="G116" s="103">
        <v>1</v>
      </c>
      <c r="H116" t="s">
        <v>54</v>
      </c>
      <c r="I116" s="103"/>
    </row>
    <row r="117" spans="1:9" x14ac:dyDescent="0.3">
      <c r="A117" t="s">
        <v>2605</v>
      </c>
      <c r="B117" t="s">
        <v>51</v>
      </c>
      <c r="C117" t="s">
        <v>2585</v>
      </c>
      <c r="D117" t="s">
        <v>340</v>
      </c>
      <c r="E117" s="103">
        <v>2.7010600219074189E-3</v>
      </c>
      <c r="F117" s="103">
        <v>677931</v>
      </c>
      <c r="G117" s="103">
        <v>1</v>
      </c>
      <c r="H117" t="s">
        <v>54</v>
      </c>
      <c r="I117" s="103"/>
    </row>
    <row r="118" spans="1:9" x14ac:dyDescent="0.3">
      <c r="A118" t="s">
        <v>2606</v>
      </c>
      <c r="B118" t="s">
        <v>51</v>
      </c>
      <c r="C118" t="s">
        <v>2585</v>
      </c>
      <c r="D118" t="s">
        <v>777</v>
      </c>
      <c r="E118" s="103">
        <v>1.0095339223848629E-3</v>
      </c>
      <c r="F118" s="103">
        <v>677931</v>
      </c>
      <c r="G118" s="103">
        <v>1</v>
      </c>
      <c r="H118" t="s">
        <v>54</v>
      </c>
      <c r="I118" s="103"/>
    </row>
    <row r="119" spans="1:9" x14ac:dyDescent="0.3">
      <c r="A119" t="s">
        <v>2607</v>
      </c>
      <c r="B119" t="s">
        <v>51</v>
      </c>
      <c r="C119" t="s">
        <v>2585</v>
      </c>
      <c r="D119" t="s">
        <v>776</v>
      </c>
      <c r="E119" s="103">
        <v>2.7076518748026359E-3</v>
      </c>
      <c r="F119" s="103">
        <v>677931</v>
      </c>
      <c r="G119" s="103">
        <v>1</v>
      </c>
      <c r="H119" t="s">
        <v>54</v>
      </c>
      <c r="I119" s="103"/>
    </row>
    <row r="120" spans="1:9" x14ac:dyDescent="0.3">
      <c r="A120" t="s">
        <v>2587</v>
      </c>
      <c r="B120" t="s">
        <v>51</v>
      </c>
      <c r="C120" t="s">
        <v>2586</v>
      </c>
      <c r="D120" t="s">
        <v>40</v>
      </c>
      <c r="E120" s="103">
        <v>2.6361918946616286E-3</v>
      </c>
      <c r="F120" s="103">
        <v>677931</v>
      </c>
      <c r="G120" s="103">
        <v>1</v>
      </c>
      <c r="H120" t="s">
        <v>54</v>
      </c>
      <c r="I120" s="103"/>
    </row>
    <row r="121" spans="1:9" x14ac:dyDescent="0.3">
      <c r="A121" t="s">
        <v>5106</v>
      </c>
      <c r="B121" t="s">
        <v>51</v>
      </c>
      <c r="C121" t="s">
        <v>2586</v>
      </c>
      <c r="D121" t="s">
        <v>5064</v>
      </c>
      <c r="E121" s="103">
        <v>2.6361918946616286E-3</v>
      </c>
      <c r="F121" s="103">
        <v>677931</v>
      </c>
      <c r="G121" s="103">
        <v>1</v>
      </c>
      <c r="H121" t="s">
        <v>54</v>
      </c>
      <c r="I121" s="103"/>
    </row>
    <row r="122" spans="1:9" x14ac:dyDescent="0.3">
      <c r="A122" t="s">
        <v>5107</v>
      </c>
      <c r="B122" t="s">
        <v>51</v>
      </c>
      <c r="C122" t="s">
        <v>2586</v>
      </c>
      <c r="D122" t="s">
        <v>5065</v>
      </c>
      <c r="E122" s="103">
        <v>2.6361918946616286E-3</v>
      </c>
      <c r="F122" s="103">
        <v>677931</v>
      </c>
      <c r="G122" s="103">
        <v>1</v>
      </c>
      <c r="H122" t="s">
        <v>54</v>
      </c>
      <c r="I122" s="103"/>
    </row>
    <row r="123" spans="1:9" x14ac:dyDescent="0.3">
      <c r="A123" t="s">
        <v>5108</v>
      </c>
      <c r="B123" t="s">
        <v>51</v>
      </c>
      <c r="C123" t="s">
        <v>2586</v>
      </c>
      <c r="D123" t="s">
        <v>5066</v>
      </c>
      <c r="E123" s="103">
        <v>2.6361918946616286E-3</v>
      </c>
      <c r="F123" s="103">
        <v>677931</v>
      </c>
      <c r="G123" s="103">
        <v>1</v>
      </c>
      <c r="H123" t="s">
        <v>54</v>
      </c>
      <c r="I123" s="103"/>
    </row>
    <row r="124" spans="1:9" x14ac:dyDescent="0.3">
      <c r="A124" t="s">
        <v>2588</v>
      </c>
      <c r="B124" t="s">
        <v>51</v>
      </c>
      <c r="C124" t="s">
        <v>2586</v>
      </c>
      <c r="D124" t="s">
        <v>42</v>
      </c>
      <c r="E124" s="103">
        <v>2.112127793476931E-3</v>
      </c>
      <c r="F124" s="103">
        <v>677931</v>
      </c>
      <c r="G124" s="103">
        <v>1</v>
      </c>
      <c r="H124" t="s">
        <v>54</v>
      </c>
      <c r="I124" s="103"/>
    </row>
    <row r="125" spans="1:9" x14ac:dyDescent="0.3">
      <c r="A125" t="s">
        <v>2589</v>
      </c>
      <c r="B125" t="s">
        <v>51</v>
      </c>
      <c r="C125" t="s">
        <v>2586</v>
      </c>
      <c r="D125" t="s">
        <v>1763</v>
      </c>
      <c r="E125" s="103">
        <v>1.7372056340328739E-3</v>
      </c>
      <c r="F125" s="103">
        <v>677931</v>
      </c>
      <c r="G125" s="103">
        <v>1</v>
      </c>
      <c r="H125" t="s">
        <v>54</v>
      </c>
      <c r="I125" s="103"/>
    </row>
    <row r="126" spans="1:9" x14ac:dyDescent="0.3">
      <c r="A126" t="s">
        <v>2590</v>
      </c>
      <c r="B126" t="s">
        <v>51</v>
      </c>
      <c r="C126" t="s">
        <v>2586</v>
      </c>
      <c r="D126" t="s">
        <v>1764</v>
      </c>
      <c r="E126" s="103">
        <v>2.3875127396503723E-4</v>
      </c>
      <c r="F126" s="103">
        <v>677931</v>
      </c>
      <c r="G126" s="103">
        <v>1</v>
      </c>
      <c r="H126" t="s">
        <v>54</v>
      </c>
      <c r="I126" s="103"/>
    </row>
    <row r="127" spans="1:9" x14ac:dyDescent="0.3">
      <c r="A127" t="s">
        <v>2591</v>
      </c>
      <c r="B127" t="s">
        <v>51</v>
      </c>
      <c r="C127" t="s">
        <v>2586</v>
      </c>
      <c r="D127" t="s">
        <v>340</v>
      </c>
      <c r="E127" s="103">
        <v>2.066699190957472E-3</v>
      </c>
      <c r="F127" s="103">
        <v>677931</v>
      </c>
      <c r="G127" s="103">
        <v>1</v>
      </c>
      <c r="H127" t="s">
        <v>54</v>
      </c>
      <c r="I127" s="103"/>
    </row>
    <row r="128" spans="1:9" x14ac:dyDescent="0.3">
      <c r="A128" t="s">
        <v>2592</v>
      </c>
      <c r="B128" t="s">
        <v>51</v>
      </c>
      <c r="C128" t="s">
        <v>2586</v>
      </c>
      <c r="D128" t="s">
        <v>777</v>
      </c>
      <c r="E128" s="103">
        <v>8.7347068573137771E-4</v>
      </c>
      <c r="F128" s="103">
        <v>677931</v>
      </c>
      <c r="G128" s="103">
        <v>1</v>
      </c>
      <c r="H128" t="s">
        <v>54</v>
      </c>
      <c r="I128" s="103"/>
    </row>
    <row r="129" spans="1:9" x14ac:dyDescent="0.3">
      <c r="A129" t="s">
        <v>2593</v>
      </c>
      <c r="B129" t="s">
        <v>51</v>
      </c>
      <c r="C129" t="s">
        <v>2586</v>
      </c>
      <c r="D129" t="s">
        <v>776</v>
      </c>
      <c r="E129" s="103">
        <v>1.8256730468531558E-3</v>
      </c>
      <c r="F129" s="103">
        <v>677931</v>
      </c>
      <c r="G129" s="103">
        <v>1</v>
      </c>
      <c r="H129" t="s">
        <v>54</v>
      </c>
      <c r="I129" s="103"/>
    </row>
    <row r="130" spans="1:9" x14ac:dyDescent="0.3">
      <c r="A130" t="s">
        <v>3116</v>
      </c>
      <c r="B130" t="s">
        <v>51</v>
      </c>
      <c r="C130" t="s">
        <v>3115</v>
      </c>
      <c r="D130" t="s">
        <v>40</v>
      </c>
      <c r="E130" s="103">
        <v>3.8403301095814584E-4</v>
      </c>
      <c r="F130" s="103">
        <v>677931</v>
      </c>
      <c r="G130" s="103">
        <v>1</v>
      </c>
      <c r="H130" t="s">
        <v>54</v>
      </c>
      <c r="I130" s="103"/>
    </row>
    <row r="131" spans="1:9" x14ac:dyDescent="0.3">
      <c r="A131" t="s">
        <v>5112</v>
      </c>
      <c r="B131" t="s">
        <v>51</v>
      </c>
      <c r="C131" t="s">
        <v>3115</v>
      </c>
      <c r="D131" t="s">
        <v>5064</v>
      </c>
      <c r="E131" s="103">
        <v>3.8403301095814584E-4</v>
      </c>
      <c r="F131" s="103">
        <v>677931</v>
      </c>
      <c r="G131" s="103">
        <v>1</v>
      </c>
      <c r="H131" t="s">
        <v>54</v>
      </c>
      <c r="I131" s="103"/>
    </row>
    <row r="132" spans="1:9" x14ac:dyDescent="0.3">
      <c r="A132" t="s">
        <v>5113</v>
      </c>
      <c r="B132" t="s">
        <v>51</v>
      </c>
      <c r="C132" t="s">
        <v>3115</v>
      </c>
      <c r="D132" t="s">
        <v>5065</v>
      </c>
      <c r="E132" s="103">
        <v>3.8403301095814584E-4</v>
      </c>
      <c r="F132" s="103">
        <v>677931</v>
      </c>
      <c r="G132" s="103">
        <v>1</v>
      </c>
      <c r="H132" t="s">
        <v>54</v>
      </c>
      <c r="I132" s="103"/>
    </row>
    <row r="133" spans="1:9" x14ac:dyDescent="0.3">
      <c r="A133" t="s">
        <v>5114</v>
      </c>
      <c r="B133" t="s">
        <v>51</v>
      </c>
      <c r="C133" t="s">
        <v>3115</v>
      </c>
      <c r="D133" t="s">
        <v>5066</v>
      </c>
      <c r="E133" s="103">
        <v>3.8403301095814584E-4</v>
      </c>
      <c r="F133" s="103">
        <v>677931</v>
      </c>
      <c r="G133" s="103">
        <v>1</v>
      </c>
      <c r="H133" t="s">
        <v>54</v>
      </c>
      <c r="I133" s="103"/>
    </row>
    <row r="134" spans="1:9" x14ac:dyDescent="0.3">
      <c r="A134" t="s">
        <v>3117</v>
      </c>
      <c r="B134" t="s">
        <v>51</v>
      </c>
      <c r="C134" t="s">
        <v>3115</v>
      </c>
      <c r="D134" t="s">
        <v>42</v>
      </c>
      <c r="E134" s="103">
        <v>2.2318739435880352E-4</v>
      </c>
      <c r="F134" s="103">
        <v>677931</v>
      </c>
      <c r="G134" s="103">
        <v>1</v>
      </c>
      <c r="H134" t="s">
        <v>54</v>
      </c>
      <c r="I134" s="103"/>
    </row>
    <row r="135" spans="1:9" x14ac:dyDescent="0.3">
      <c r="A135" t="s">
        <v>3118</v>
      </c>
      <c r="B135" t="s">
        <v>51</v>
      </c>
      <c r="C135" t="s">
        <v>3115</v>
      </c>
      <c r="D135" t="s">
        <v>1763</v>
      </c>
      <c r="E135" s="103">
        <v>2.3216880500193207E-4</v>
      </c>
      <c r="F135" s="103">
        <v>677931</v>
      </c>
      <c r="G135" s="103">
        <v>1</v>
      </c>
      <c r="H135" t="s">
        <v>54</v>
      </c>
      <c r="I135" s="103"/>
    </row>
    <row r="136" spans="1:9" x14ac:dyDescent="0.3">
      <c r="A136" t="s">
        <v>3119</v>
      </c>
      <c r="B136" t="s">
        <v>51</v>
      </c>
      <c r="C136" t="s">
        <v>3115</v>
      </c>
      <c r="D136" t="s">
        <v>1764</v>
      </c>
      <c r="E136" s="103">
        <v>6.8239269729421912E-5</v>
      </c>
      <c r="F136" s="103">
        <v>677931</v>
      </c>
      <c r="G136" s="103">
        <v>1</v>
      </c>
      <c r="H136" t="s">
        <v>54</v>
      </c>
      <c r="I136" s="103"/>
    </row>
    <row r="137" spans="1:9" x14ac:dyDescent="0.3">
      <c r="A137" t="s">
        <v>3120</v>
      </c>
      <c r="B137" t="s">
        <v>51</v>
      </c>
      <c r="C137" t="s">
        <v>3115</v>
      </c>
      <c r="D137" t="s">
        <v>340</v>
      </c>
      <c r="E137" s="103">
        <v>3.8489481636100564E-4</v>
      </c>
      <c r="F137" s="103">
        <v>677931</v>
      </c>
      <c r="G137" s="103">
        <v>1</v>
      </c>
      <c r="H137" t="s">
        <v>54</v>
      </c>
      <c r="I137" s="103"/>
    </row>
    <row r="138" spans="1:9" x14ac:dyDescent="0.3">
      <c r="A138" t="s">
        <v>3121</v>
      </c>
      <c r="B138" t="s">
        <v>51</v>
      </c>
      <c r="C138" t="s">
        <v>3115</v>
      </c>
      <c r="D138" t="s">
        <v>777</v>
      </c>
      <c r="E138" s="103">
        <v>1.9808646102295293E-4</v>
      </c>
      <c r="F138" s="103">
        <v>677931</v>
      </c>
      <c r="G138" s="103">
        <v>1</v>
      </c>
      <c r="H138" t="s">
        <v>54</v>
      </c>
      <c r="I138" s="103"/>
    </row>
    <row r="139" spans="1:9" x14ac:dyDescent="0.3">
      <c r="A139" t="s">
        <v>3122</v>
      </c>
      <c r="B139" t="s">
        <v>51</v>
      </c>
      <c r="C139" t="s">
        <v>3115</v>
      </c>
      <c r="D139" t="s">
        <v>776</v>
      </c>
      <c r="E139" s="103">
        <v>4.1224384079224997E-4</v>
      </c>
      <c r="F139" s="103">
        <v>677931</v>
      </c>
      <c r="G139" s="103">
        <v>1</v>
      </c>
      <c r="H139" t="s">
        <v>54</v>
      </c>
      <c r="I139" s="103"/>
    </row>
    <row r="140" spans="1:9" x14ac:dyDescent="0.3">
      <c r="A140" t="s">
        <v>3123</v>
      </c>
      <c r="B140" t="s">
        <v>51</v>
      </c>
      <c r="C140" t="s">
        <v>3100</v>
      </c>
      <c r="D140" t="s">
        <v>40</v>
      </c>
      <c r="E140" s="103">
        <v>0.34555005916400927</v>
      </c>
      <c r="F140" s="103">
        <v>677931</v>
      </c>
      <c r="G140" s="103">
        <v>1</v>
      </c>
      <c r="H140" t="s">
        <v>54</v>
      </c>
      <c r="I140" s="103"/>
    </row>
    <row r="141" spans="1:9" x14ac:dyDescent="0.3">
      <c r="A141" t="s">
        <v>5115</v>
      </c>
      <c r="B141" t="s">
        <v>51</v>
      </c>
      <c r="C141" t="s">
        <v>3100</v>
      </c>
      <c r="D141" t="s">
        <v>5064</v>
      </c>
      <c r="E141" s="103">
        <v>0.34555005916400927</v>
      </c>
      <c r="F141" s="103">
        <v>677931</v>
      </c>
      <c r="G141" s="103">
        <v>1</v>
      </c>
      <c r="H141" t="s">
        <v>54</v>
      </c>
      <c r="I141" s="103"/>
    </row>
    <row r="142" spans="1:9" x14ac:dyDescent="0.3">
      <c r="A142" t="s">
        <v>5116</v>
      </c>
      <c r="B142" t="s">
        <v>51</v>
      </c>
      <c r="C142" t="s">
        <v>3100</v>
      </c>
      <c r="D142" t="s">
        <v>5065</v>
      </c>
      <c r="E142" s="103">
        <v>0.34555005916400927</v>
      </c>
      <c r="F142" s="103">
        <v>677931</v>
      </c>
      <c r="G142" s="103">
        <v>1</v>
      </c>
      <c r="H142" t="s">
        <v>54</v>
      </c>
      <c r="I142" s="103"/>
    </row>
    <row r="143" spans="1:9" x14ac:dyDescent="0.3">
      <c r="A143" t="s">
        <v>5117</v>
      </c>
      <c r="B143" t="s">
        <v>51</v>
      </c>
      <c r="C143" t="s">
        <v>3100</v>
      </c>
      <c r="D143" t="s">
        <v>5066</v>
      </c>
      <c r="E143" s="103">
        <v>0.34555005916400927</v>
      </c>
      <c r="F143" s="103">
        <v>677931</v>
      </c>
      <c r="G143" s="103">
        <v>1</v>
      </c>
      <c r="H143" t="s">
        <v>54</v>
      </c>
      <c r="I143" s="103"/>
    </row>
    <row r="144" spans="1:9" x14ac:dyDescent="0.3">
      <c r="A144" t="s">
        <v>3124</v>
      </c>
      <c r="B144" t="s">
        <v>51</v>
      </c>
      <c r="C144" t="s">
        <v>3100</v>
      </c>
      <c r="D144" t="s">
        <v>42</v>
      </c>
      <c r="E144" s="103">
        <v>0.32338475545635859</v>
      </c>
      <c r="F144" s="103">
        <v>677931</v>
      </c>
      <c r="G144" s="103">
        <v>1</v>
      </c>
      <c r="H144" t="s">
        <v>54</v>
      </c>
      <c r="I144" s="103"/>
    </row>
    <row r="145" spans="1:9" x14ac:dyDescent="0.3">
      <c r="A145" t="s">
        <v>3125</v>
      </c>
      <c r="B145" t="s">
        <v>51</v>
      </c>
      <c r="C145" t="s">
        <v>3100</v>
      </c>
      <c r="D145" t="s">
        <v>1763</v>
      </c>
      <c r="E145" s="103">
        <v>0.27740146313254488</v>
      </c>
      <c r="F145" s="103">
        <v>677931</v>
      </c>
      <c r="G145" s="103">
        <v>1</v>
      </c>
      <c r="H145" t="s">
        <v>54</v>
      </c>
      <c r="I145" s="103"/>
    </row>
    <row r="146" spans="1:9" x14ac:dyDescent="0.3">
      <c r="A146" t="s">
        <v>3126</v>
      </c>
      <c r="B146" t="s">
        <v>51</v>
      </c>
      <c r="C146" t="s">
        <v>3100</v>
      </c>
      <c r="D146" t="s">
        <v>1764</v>
      </c>
      <c r="E146" s="103">
        <v>3.6602766854262211E-2</v>
      </c>
      <c r="F146" s="103">
        <v>677931</v>
      </c>
      <c r="G146" s="103">
        <v>1</v>
      </c>
      <c r="H146" t="s">
        <v>54</v>
      </c>
      <c r="I146" s="103"/>
    </row>
    <row r="147" spans="1:9" x14ac:dyDescent="0.3">
      <c r="A147" t="s">
        <v>3127</v>
      </c>
      <c r="B147" t="s">
        <v>51</v>
      </c>
      <c r="C147" t="s">
        <v>3100</v>
      </c>
      <c r="D147" t="s">
        <v>340</v>
      </c>
      <c r="E147" s="103">
        <v>0.26884607229395846</v>
      </c>
      <c r="F147" s="103">
        <v>677931</v>
      </c>
      <c r="G147" s="103">
        <v>1</v>
      </c>
      <c r="H147" t="s">
        <v>54</v>
      </c>
      <c r="I147" s="103"/>
    </row>
    <row r="148" spans="1:9" x14ac:dyDescent="0.3">
      <c r="A148" t="s">
        <v>3128</v>
      </c>
      <c r="B148" t="s">
        <v>51</v>
      </c>
      <c r="C148" t="s">
        <v>3100</v>
      </c>
      <c r="D148" t="s">
        <v>777</v>
      </c>
      <c r="E148" s="103">
        <v>9.8739614617796179E-2</v>
      </c>
      <c r="F148" s="103">
        <v>677931</v>
      </c>
      <c r="G148" s="103">
        <v>1</v>
      </c>
      <c r="H148" t="s">
        <v>54</v>
      </c>
      <c r="I148" s="103"/>
    </row>
    <row r="149" spans="1:9" x14ac:dyDescent="0.3">
      <c r="A149" t="s">
        <v>3129</v>
      </c>
      <c r="B149" t="s">
        <v>51</v>
      </c>
      <c r="C149" t="s">
        <v>3100</v>
      </c>
      <c r="D149" t="s">
        <v>776</v>
      </c>
      <c r="E149" s="103">
        <v>0.21490762947407169</v>
      </c>
      <c r="F149" s="103">
        <v>677931</v>
      </c>
      <c r="G149" s="103">
        <v>1</v>
      </c>
      <c r="H149" t="s">
        <v>54</v>
      </c>
      <c r="I149" s="103"/>
    </row>
    <row r="150" spans="1:9" x14ac:dyDescent="0.3">
      <c r="A150" t="s">
        <v>1126</v>
      </c>
      <c r="B150" t="s">
        <v>51</v>
      </c>
      <c r="C150" t="s">
        <v>35</v>
      </c>
      <c r="D150" t="s">
        <v>40</v>
      </c>
      <c r="E150" s="103">
        <v>8.7576010329740313E-4</v>
      </c>
      <c r="F150" s="103">
        <v>677931</v>
      </c>
      <c r="G150" s="103">
        <v>1</v>
      </c>
      <c r="H150" t="s">
        <v>54</v>
      </c>
      <c r="I150" s="103"/>
    </row>
    <row r="151" spans="1:9" x14ac:dyDescent="0.3">
      <c r="A151" t="s">
        <v>5109</v>
      </c>
      <c r="B151" t="s">
        <v>51</v>
      </c>
      <c r="C151" t="s">
        <v>35</v>
      </c>
      <c r="D151" t="s">
        <v>5064</v>
      </c>
      <c r="E151" s="103">
        <v>-5.225471340905459E-4</v>
      </c>
      <c r="F151" s="103">
        <v>677931</v>
      </c>
      <c r="G151" s="103">
        <v>1</v>
      </c>
      <c r="H151" t="s">
        <v>54</v>
      </c>
      <c r="I151" s="103"/>
    </row>
    <row r="152" spans="1:9" x14ac:dyDescent="0.3">
      <c r="A152" t="s">
        <v>5110</v>
      </c>
      <c r="B152" t="s">
        <v>51</v>
      </c>
      <c r="C152" t="s">
        <v>35</v>
      </c>
      <c r="D152" t="s">
        <v>5065</v>
      </c>
      <c r="E152" s="103">
        <v>-5.225471340905459E-4</v>
      </c>
      <c r="F152" s="103">
        <v>677931</v>
      </c>
      <c r="G152" s="103">
        <v>1</v>
      </c>
      <c r="H152" t="s">
        <v>54</v>
      </c>
      <c r="I152" s="103"/>
    </row>
    <row r="153" spans="1:9" x14ac:dyDescent="0.3">
      <c r="A153" t="s">
        <v>5111</v>
      </c>
      <c r="B153" t="s">
        <v>51</v>
      </c>
      <c r="C153" t="s">
        <v>35</v>
      </c>
      <c r="D153" t="s">
        <v>5066</v>
      </c>
      <c r="E153" s="103">
        <v>-5.225471340905459E-4</v>
      </c>
      <c r="F153" s="103">
        <v>677931</v>
      </c>
      <c r="G153" s="103">
        <v>1</v>
      </c>
      <c r="H153" t="s">
        <v>54</v>
      </c>
      <c r="I153" s="103"/>
    </row>
    <row r="154" spans="1:9" x14ac:dyDescent="0.3">
      <c r="A154" t="s">
        <v>1127</v>
      </c>
      <c r="B154" t="s">
        <v>51</v>
      </c>
      <c r="C154" t="s">
        <v>35</v>
      </c>
      <c r="D154" t="s">
        <v>42</v>
      </c>
      <c r="E154" s="103">
        <v>-5.2146189449012691E-4</v>
      </c>
      <c r="F154" s="103">
        <v>677931</v>
      </c>
      <c r="G154" s="103">
        <v>1</v>
      </c>
      <c r="H154" t="s">
        <v>54</v>
      </c>
      <c r="I154" s="103"/>
    </row>
    <row r="155" spans="1:9" x14ac:dyDescent="0.3">
      <c r="A155" t="s">
        <v>1803</v>
      </c>
      <c r="B155" t="s">
        <v>51</v>
      </c>
      <c r="C155" t="s">
        <v>35</v>
      </c>
      <c r="D155" t="s">
        <v>1763</v>
      </c>
      <c r="E155" s="103">
        <v>-2.2661041472229242E-4</v>
      </c>
      <c r="F155" s="103">
        <v>677931</v>
      </c>
      <c r="G155" s="103">
        <v>1</v>
      </c>
      <c r="H155" t="s">
        <v>54</v>
      </c>
      <c r="I155" s="103"/>
    </row>
    <row r="156" spans="1:9" x14ac:dyDescent="0.3">
      <c r="A156" t="s">
        <v>1804</v>
      </c>
      <c r="B156" t="s">
        <v>51</v>
      </c>
      <c r="C156" t="s">
        <v>35</v>
      </c>
      <c r="D156" t="s">
        <v>1764</v>
      </c>
      <c r="E156" s="103">
        <v>-2.9226736906725313E-4</v>
      </c>
      <c r="F156" s="103">
        <v>677931</v>
      </c>
      <c r="G156" s="103">
        <v>1</v>
      </c>
      <c r="H156" t="s">
        <v>54</v>
      </c>
      <c r="I156" s="103"/>
    </row>
    <row r="157" spans="1:9" x14ac:dyDescent="0.3">
      <c r="A157" t="s">
        <v>1128</v>
      </c>
      <c r="B157" t="s">
        <v>51</v>
      </c>
      <c r="C157" t="s">
        <v>35</v>
      </c>
      <c r="D157" t="s">
        <v>340</v>
      </c>
      <c r="E157" s="103">
        <v>1.1476506847322654E-5</v>
      </c>
      <c r="F157" s="103">
        <v>677931</v>
      </c>
      <c r="G157" s="103">
        <v>1</v>
      </c>
      <c r="H157" t="s">
        <v>54</v>
      </c>
      <c r="I157" s="103"/>
    </row>
    <row r="158" spans="1:9" x14ac:dyDescent="0.3">
      <c r="A158" t="s">
        <v>1129</v>
      </c>
      <c r="B158" t="s">
        <v>51</v>
      </c>
      <c r="C158" t="s">
        <v>35</v>
      </c>
      <c r="D158" t="s">
        <v>777</v>
      </c>
      <c r="E158" s="103">
        <v>2.0658729790374856E-4</v>
      </c>
      <c r="F158" s="103">
        <v>677931</v>
      </c>
      <c r="G158" s="103">
        <v>1</v>
      </c>
      <c r="H158" t="s">
        <v>54</v>
      </c>
      <c r="I158" s="103"/>
    </row>
    <row r="159" spans="1:9" x14ac:dyDescent="0.3">
      <c r="A159" t="s">
        <v>1130</v>
      </c>
      <c r="B159" t="s">
        <v>51</v>
      </c>
      <c r="C159" t="s">
        <v>35</v>
      </c>
      <c r="D159" t="s">
        <v>776</v>
      </c>
      <c r="E159" s="103">
        <v>5.5408389166169026E-4</v>
      </c>
      <c r="F159" s="103">
        <v>677931</v>
      </c>
      <c r="G159" s="103">
        <v>1</v>
      </c>
      <c r="H159" t="s">
        <v>54</v>
      </c>
      <c r="I159" s="103"/>
    </row>
    <row r="160" spans="1:9" x14ac:dyDescent="0.3">
      <c r="A160" t="s">
        <v>3130</v>
      </c>
      <c r="B160" t="s">
        <v>51</v>
      </c>
      <c r="C160" t="s">
        <v>3102</v>
      </c>
      <c r="D160" t="s">
        <v>40</v>
      </c>
      <c r="E160" s="103">
        <v>2.4865934889971975</v>
      </c>
      <c r="F160" s="103">
        <v>677931</v>
      </c>
      <c r="G160" s="103">
        <v>1</v>
      </c>
      <c r="H160" t="s">
        <v>54</v>
      </c>
      <c r="I160" s="103"/>
    </row>
    <row r="161" spans="1:9" x14ac:dyDescent="0.3">
      <c r="A161" t="s">
        <v>5118</v>
      </c>
      <c r="B161" t="s">
        <v>51</v>
      </c>
      <c r="C161" t="s">
        <v>3102</v>
      </c>
      <c r="D161" t="s">
        <v>5064</v>
      </c>
      <c r="E161" s="103">
        <v>2.4866713142285364</v>
      </c>
      <c r="F161" s="103">
        <v>677931</v>
      </c>
      <c r="G161" s="103">
        <v>1</v>
      </c>
      <c r="H161" t="s">
        <v>54</v>
      </c>
      <c r="I161" s="103"/>
    </row>
    <row r="162" spans="1:9" x14ac:dyDescent="0.3">
      <c r="A162" t="s">
        <v>5119</v>
      </c>
      <c r="B162" t="s">
        <v>51</v>
      </c>
      <c r="C162" t="s">
        <v>3102</v>
      </c>
      <c r="D162" t="s">
        <v>5065</v>
      </c>
      <c r="E162" s="103">
        <v>2.4865934889971975</v>
      </c>
      <c r="F162" s="103">
        <v>677931</v>
      </c>
      <c r="G162" s="103">
        <v>1</v>
      </c>
      <c r="H162" t="s">
        <v>54</v>
      </c>
      <c r="I162" s="103"/>
    </row>
    <row r="163" spans="1:9" x14ac:dyDescent="0.3">
      <c r="A163" t="s">
        <v>5120</v>
      </c>
      <c r="B163" t="s">
        <v>51</v>
      </c>
      <c r="C163" t="s">
        <v>3102</v>
      </c>
      <c r="D163" t="s">
        <v>5066</v>
      </c>
      <c r="E163" s="103">
        <v>2.4866437830747183</v>
      </c>
      <c r="F163" s="103">
        <v>677931</v>
      </c>
      <c r="G163" s="103">
        <v>1</v>
      </c>
      <c r="H163" t="s">
        <v>54</v>
      </c>
      <c r="I163" s="103"/>
    </row>
    <row r="164" spans="1:9" x14ac:dyDescent="0.3">
      <c r="A164" t="s">
        <v>3131</v>
      </c>
      <c r="B164" t="s">
        <v>51</v>
      </c>
      <c r="C164" t="s">
        <v>3102</v>
      </c>
      <c r="D164" t="s">
        <v>42</v>
      </c>
      <c r="E164" s="103">
        <v>2.0489120528739067</v>
      </c>
      <c r="F164" s="103">
        <v>677931</v>
      </c>
      <c r="G164" s="103">
        <v>1</v>
      </c>
      <c r="H164" t="s">
        <v>54</v>
      </c>
      <c r="I164" s="103"/>
    </row>
    <row r="165" spans="1:9" x14ac:dyDescent="0.3">
      <c r="A165" t="s">
        <v>3132</v>
      </c>
      <c r="B165" t="s">
        <v>51</v>
      </c>
      <c r="C165" t="s">
        <v>3102</v>
      </c>
      <c r="D165" t="s">
        <v>1763</v>
      </c>
      <c r="E165" s="103">
        <v>1.9916838307426561</v>
      </c>
      <c r="F165" s="103">
        <v>677931</v>
      </c>
      <c r="G165" s="103">
        <v>1</v>
      </c>
      <c r="H165" t="s">
        <v>54</v>
      </c>
      <c r="I165" s="103"/>
    </row>
    <row r="166" spans="1:9" x14ac:dyDescent="0.3">
      <c r="A166" t="s">
        <v>3133</v>
      </c>
      <c r="B166" t="s">
        <v>51</v>
      </c>
      <c r="C166" t="s">
        <v>3102</v>
      </c>
      <c r="D166" t="s">
        <v>1764</v>
      </c>
      <c r="E166" s="103">
        <v>0.28425064941057021</v>
      </c>
      <c r="F166" s="103">
        <v>677931</v>
      </c>
      <c r="G166" s="103">
        <v>1</v>
      </c>
      <c r="H166" t="s">
        <v>54</v>
      </c>
      <c r="I166" s="103"/>
    </row>
    <row r="167" spans="1:9" x14ac:dyDescent="0.3">
      <c r="A167" t="s">
        <v>3134</v>
      </c>
      <c r="B167" t="s">
        <v>51</v>
      </c>
      <c r="C167" t="s">
        <v>3102</v>
      </c>
      <c r="D167" t="s">
        <v>340</v>
      </c>
      <c r="E167" s="103">
        <v>1.8127656252207232</v>
      </c>
      <c r="F167" s="103">
        <v>677931</v>
      </c>
      <c r="G167" s="103">
        <v>1</v>
      </c>
      <c r="H167" t="s">
        <v>54</v>
      </c>
      <c r="I167" s="103"/>
    </row>
    <row r="168" spans="1:9" x14ac:dyDescent="0.3">
      <c r="A168" t="s">
        <v>3135</v>
      </c>
      <c r="B168" t="s">
        <v>51</v>
      </c>
      <c r="C168" t="s">
        <v>3102</v>
      </c>
      <c r="D168" t="s">
        <v>777</v>
      </c>
      <c r="E168" s="103">
        <v>0.69051113319578783</v>
      </c>
      <c r="F168" s="103">
        <v>677931</v>
      </c>
      <c r="G168" s="103">
        <v>1</v>
      </c>
      <c r="H168" t="s">
        <v>54</v>
      </c>
      <c r="I168" s="103"/>
    </row>
    <row r="169" spans="1:9" x14ac:dyDescent="0.3">
      <c r="A169" t="s">
        <v>3136</v>
      </c>
      <c r="B169" t="s">
        <v>51</v>
      </c>
      <c r="C169" t="s">
        <v>3102</v>
      </c>
      <c r="D169" t="s">
        <v>776</v>
      </c>
      <c r="E169" s="103">
        <v>1.4901645367707896</v>
      </c>
      <c r="F169" s="103">
        <v>677931</v>
      </c>
      <c r="G169" s="103">
        <v>1</v>
      </c>
      <c r="H169" t="s">
        <v>54</v>
      </c>
      <c r="I169" s="103"/>
    </row>
    <row r="170" spans="1:9" x14ac:dyDescent="0.3">
      <c r="A170" t="s">
        <v>3137</v>
      </c>
      <c r="B170" t="s">
        <v>51</v>
      </c>
      <c r="C170" t="s">
        <v>3104</v>
      </c>
      <c r="D170" t="s">
        <v>40</v>
      </c>
      <c r="E170" s="103">
        <v>0.51754372517880809</v>
      </c>
      <c r="F170" s="103">
        <v>677931</v>
      </c>
      <c r="G170" s="103">
        <v>1</v>
      </c>
      <c r="H170" t="s">
        <v>54</v>
      </c>
      <c r="I170" s="103"/>
    </row>
    <row r="171" spans="1:9" x14ac:dyDescent="0.3">
      <c r="A171" t="s">
        <v>5121</v>
      </c>
      <c r="B171" t="s">
        <v>51</v>
      </c>
      <c r="C171" t="s">
        <v>3104</v>
      </c>
      <c r="D171" t="s">
        <v>5064</v>
      </c>
      <c r="E171" s="103">
        <v>0.51754372517880809</v>
      </c>
      <c r="F171" s="103">
        <v>677931</v>
      </c>
      <c r="G171" s="103">
        <v>1</v>
      </c>
      <c r="H171" t="s">
        <v>54</v>
      </c>
      <c r="I171" s="103"/>
    </row>
    <row r="172" spans="1:9" x14ac:dyDescent="0.3">
      <c r="A172" t="s">
        <v>5122</v>
      </c>
      <c r="B172" t="s">
        <v>51</v>
      </c>
      <c r="C172" t="s">
        <v>3104</v>
      </c>
      <c r="D172" t="s">
        <v>5065</v>
      </c>
      <c r="E172" s="103">
        <v>0.51754372517880809</v>
      </c>
      <c r="F172" s="103">
        <v>677931</v>
      </c>
      <c r="G172" s="103">
        <v>1</v>
      </c>
      <c r="H172" t="s">
        <v>54</v>
      </c>
      <c r="I172" s="103"/>
    </row>
    <row r="173" spans="1:9" x14ac:dyDescent="0.3">
      <c r="A173" t="s">
        <v>5123</v>
      </c>
      <c r="B173" t="s">
        <v>51</v>
      </c>
      <c r="C173" t="s">
        <v>3104</v>
      </c>
      <c r="D173" t="s">
        <v>5066</v>
      </c>
      <c r="E173" s="103">
        <v>0.51754372517880809</v>
      </c>
      <c r="F173" s="103">
        <v>677931</v>
      </c>
      <c r="G173" s="103">
        <v>1</v>
      </c>
      <c r="H173" t="s">
        <v>54</v>
      </c>
      <c r="I173" s="103"/>
    </row>
    <row r="174" spans="1:9" x14ac:dyDescent="0.3">
      <c r="A174" t="s">
        <v>3138</v>
      </c>
      <c r="B174" t="s">
        <v>51</v>
      </c>
      <c r="C174" t="s">
        <v>3104</v>
      </c>
      <c r="D174" t="s">
        <v>42</v>
      </c>
      <c r="E174" s="103">
        <v>0.43390332456184705</v>
      </c>
      <c r="F174" s="103">
        <v>677931</v>
      </c>
      <c r="G174" s="103">
        <v>1</v>
      </c>
      <c r="H174" t="s">
        <v>54</v>
      </c>
      <c r="I174" s="103"/>
    </row>
    <row r="175" spans="1:9" x14ac:dyDescent="0.3">
      <c r="A175" t="s">
        <v>3139</v>
      </c>
      <c r="B175" t="s">
        <v>51</v>
      </c>
      <c r="C175" t="s">
        <v>3104</v>
      </c>
      <c r="D175" t="s">
        <v>1763</v>
      </c>
      <c r="E175" s="103">
        <v>0.44904984203614584</v>
      </c>
      <c r="F175" s="103">
        <v>677931</v>
      </c>
      <c r="G175" s="103">
        <v>1</v>
      </c>
      <c r="H175" t="s">
        <v>54</v>
      </c>
      <c r="I175" s="103"/>
    </row>
    <row r="176" spans="1:9" x14ac:dyDescent="0.3">
      <c r="A176" t="s">
        <v>3140</v>
      </c>
      <c r="B176" t="s">
        <v>51</v>
      </c>
      <c r="C176" t="s">
        <v>3104</v>
      </c>
      <c r="D176" t="s">
        <v>1764</v>
      </c>
      <c r="E176" s="103">
        <v>5.466582034808648E-2</v>
      </c>
      <c r="F176" s="103">
        <v>677931</v>
      </c>
      <c r="G176" s="103">
        <v>1</v>
      </c>
      <c r="H176" t="s">
        <v>54</v>
      </c>
      <c r="I176" s="103"/>
    </row>
    <row r="177" spans="1:9" x14ac:dyDescent="0.3">
      <c r="A177" t="s">
        <v>3141</v>
      </c>
      <c r="B177" t="s">
        <v>51</v>
      </c>
      <c r="C177" t="s">
        <v>3104</v>
      </c>
      <c r="D177" t="s">
        <v>340</v>
      </c>
      <c r="E177" s="103">
        <v>0.40112731789333189</v>
      </c>
      <c r="F177" s="103">
        <v>677931</v>
      </c>
      <c r="G177" s="103">
        <v>1</v>
      </c>
      <c r="H177" t="s">
        <v>54</v>
      </c>
      <c r="I177" s="103"/>
    </row>
    <row r="178" spans="1:9" x14ac:dyDescent="0.3">
      <c r="A178" t="s">
        <v>3142</v>
      </c>
      <c r="B178" t="s">
        <v>51</v>
      </c>
      <c r="C178" t="s">
        <v>3104</v>
      </c>
      <c r="D178" t="s">
        <v>777</v>
      </c>
      <c r="E178" s="103">
        <v>0.16391360330513297</v>
      </c>
      <c r="F178" s="103">
        <v>677931</v>
      </c>
      <c r="G178" s="103">
        <v>1</v>
      </c>
      <c r="H178" t="s">
        <v>54</v>
      </c>
      <c r="I178" s="103"/>
    </row>
    <row r="179" spans="1:9" x14ac:dyDescent="0.3">
      <c r="A179" t="s">
        <v>3143</v>
      </c>
      <c r="B179" t="s">
        <v>51</v>
      </c>
      <c r="C179" t="s">
        <v>3104</v>
      </c>
      <c r="D179" t="s">
        <v>776</v>
      </c>
      <c r="E179" s="103">
        <v>0.34901143753660963</v>
      </c>
      <c r="F179" s="103">
        <v>677931</v>
      </c>
      <c r="G179" s="103">
        <v>1</v>
      </c>
      <c r="H179" t="s">
        <v>54</v>
      </c>
      <c r="I179" s="103"/>
    </row>
    <row r="180" spans="1:9" x14ac:dyDescent="0.3">
      <c r="A180" t="s">
        <v>3144</v>
      </c>
      <c r="B180" t="s">
        <v>51</v>
      </c>
      <c r="C180" t="s">
        <v>3106</v>
      </c>
      <c r="D180" t="s">
        <v>40</v>
      </c>
      <c r="E180" s="103">
        <v>5.8973541461190913E-3</v>
      </c>
      <c r="F180" s="103">
        <v>677931</v>
      </c>
      <c r="G180" s="103">
        <v>1</v>
      </c>
      <c r="H180" t="s">
        <v>54</v>
      </c>
      <c r="I180" s="103"/>
    </row>
    <row r="181" spans="1:9" x14ac:dyDescent="0.3">
      <c r="A181" t="s">
        <v>5124</v>
      </c>
      <c r="B181" t="s">
        <v>51</v>
      </c>
      <c r="C181" t="s">
        <v>3106</v>
      </c>
      <c r="D181" t="s">
        <v>5064</v>
      </c>
      <c r="E181" s="103">
        <v>5.8973541461190913E-3</v>
      </c>
      <c r="F181" s="103">
        <v>677931</v>
      </c>
      <c r="G181" s="103">
        <v>1</v>
      </c>
      <c r="H181" t="s">
        <v>54</v>
      </c>
      <c r="I181" s="103"/>
    </row>
    <row r="182" spans="1:9" x14ac:dyDescent="0.3">
      <c r="A182" t="s">
        <v>5125</v>
      </c>
      <c r="B182" t="s">
        <v>51</v>
      </c>
      <c r="C182" t="s">
        <v>3106</v>
      </c>
      <c r="D182" t="s">
        <v>5065</v>
      </c>
      <c r="E182" s="103">
        <v>5.8973541461190913E-3</v>
      </c>
      <c r="F182" s="103">
        <v>677931</v>
      </c>
      <c r="G182" s="103">
        <v>1</v>
      </c>
      <c r="H182" t="s">
        <v>54</v>
      </c>
      <c r="I182" s="103"/>
    </row>
    <row r="183" spans="1:9" x14ac:dyDescent="0.3">
      <c r="A183" t="s">
        <v>5126</v>
      </c>
      <c r="B183" t="s">
        <v>51</v>
      </c>
      <c r="C183" t="s">
        <v>3106</v>
      </c>
      <c r="D183" t="s">
        <v>5066</v>
      </c>
      <c r="E183" s="103">
        <v>5.8973541461190913E-3</v>
      </c>
      <c r="F183" s="103">
        <v>677931</v>
      </c>
      <c r="G183" s="103">
        <v>1</v>
      </c>
      <c r="H183" t="s">
        <v>54</v>
      </c>
      <c r="I183" s="103"/>
    </row>
    <row r="184" spans="1:9" x14ac:dyDescent="0.3">
      <c r="A184" t="s">
        <v>3145</v>
      </c>
      <c r="B184" t="s">
        <v>51</v>
      </c>
      <c r="C184" t="s">
        <v>3106</v>
      </c>
      <c r="D184" t="s">
        <v>42</v>
      </c>
      <c r="E184" s="103">
        <v>5.1917091686199757E-3</v>
      </c>
      <c r="F184" s="103">
        <v>677931</v>
      </c>
      <c r="G184" s="103">
        <v>1</v>
      </c>
      <c r="H184" t="s">
        <v>54</v>
      </c>
      <c r="I184" s="103"/>
    </row>
    <row r="185" spans="1:9" x14ac:dyDescent="0.3">
      <c r="A185" t="s">
        <v>3146</v>
      </c>
      <c r="B185" t="s">
        <v>51</v>
      </c>
      <c r="C185" t="s">
        <v>3106</v>
      </c>
      <c r="D185" t="s">
        <v>1763</v>
      </c>
      <c r="E185" s="103">
        <v>5.6283009023858676E-3</v>
      </c>
      <c r="F185" s="103">
        <v>677931</v>
      </c>
      <c r="G185" s="103">
        <v>1</v>
      </c>
      <c r="H185" t="s">
        <v>54</v>
      </c>
      <c r="I185" s="103"/>
    </row>
    <row r="186" spans="1:9" x14ac:dyDescent="0.3">
      <c r="A186" t="s">
        <v>3147</v>
      </c>
      <c r="B186" t="s">
        <v>51</v>
      </c>
      <c r="C186" t="s">
        <v>3106</v>
      </c>
      <c r="D186" t="s">
        <v>1764</v>
      </c>
      <c r="E186" s="103">
        <v>8.7457627352344365E-4</v>
      </c>
      <c r="F186" s="103">
        <v>677931</v>
      </c>
      <c r="G186" s="103">
        <v>1</v>
      </c>
      <c r="H186" t="s">
        <v>54</v>
      </c>
      <c r="I186" s="103"/>
    </row>
    <row r="187" spans="1:9" x14ac:dyDescent="0.3">
      <c r="A187" t="s">
        <v>3148</v>
      </c>
      <c r="B187" t="s">
        <v>51</v>
      </c>
      <c r="C187" t="s">
        <v>3106</v>
      </c>
      <c r="D187" t="s">
        <v>340</v>
      </c>
      <c r="E187" s="103">
        <v>5.8654549151408719E-3</v>
      </c>
      <c r="F187" s="103">
        <v>677931</v>
      </c>
      <c r="G187" s="103">
        <v>1</v>
      </c>
      <c r="H187" t="s">
        <v>54</v>
      </c>
      <c r="I187" s="103"/>
    </row>
    <row r="188" spans="1:9" x14ac:dyDescent="0.3">
      <c r="A188" t="s">
        <v>3149</v>
      </c>
      <c r="B188" t="s">
        <v>51</v>
      </c>
      <c r="C188" t="s">
        <v>3106</v>
      </c>
      <c r="D188" t="s">
        <v>777</v>
      </c>
      <c r="E188" s="103">
        <v>2.9006072271925646E-3</v>
      </c>
      <c r="F188" s="103">
        <v>677931</v>
      </c>
      <c r="G188" s="103">
        <v>1</v>
      </c>
      <c r="H188" t="s">
        <v>54</v>
      </c>
      <c r="I188" s="103"/>
    </row>
    <row r="189" spans="1:9" x14ac:dyDescent="0.3">
      <c r="A189" t="s">
        <v>3150</v>
      </c>
      <c r="B189" t="s">
        <v>51</v>
      </c>
      <c r="C189" t="s">
        <v>3106</v>
      </c>
      <c r="D189" t="s">
        <v>776</v>
      </c>
      <c r="E189" s="103">
        <v>6.0365431225966769E-3</v>
      </c>
      <c r="F189" s="103">
        <v>677931</v>
      </c>
      <c r="G189" s="103">
        <v>1</v>
      </c>
      <c r="H189" t="s">
        <v>54</v>
      </c>
      <c r="I189" s="103"/>
    </row>
    <row r="190" spans="1:9" x14ac:dyDescent="0.3">
      <c r="A190" t="s">
        <v>3151</v>
      </c>
      <c r="B190" t="s">
        <v>51</v>
      </c>
      <c r="C190" t="s">
        <v>3109</v>
      </c>
      <c r="D190" t="s">
        <v>40</v>
      </c>
      <c r="E190" s="103">
        <v>6.5550660506797587E-2</v>
      </c>
      <c r="F190" s="103">
        <v>677931</v>
      </c>
      <c r="G190" s="103">
        <v>1</v>
      </c>
      <c r="H190" t="s">
        <v>54</v>
      </c>
      <c r="I190" s="103"/>
    </row>
    <row r="191" spans="1:9" x14ac:dyDescent="0.3">
      <c r="A191" t="s">
        <v>5127</v>
      </c>
      <c r="B191" t="s">
        <v>51</v>
      </c>
      <c r="C191" t="s">
        <v>3109</v>
      </c>
      <c r="D191" t="s">
        <v>5064</v>
      </c>
      <c r="E191" s="103">
        <v>6.5552745759314093E-2</v>
      </c>
      <c r="F191" s="103">
        <v>677931</v>
      </c>
      <c r="G191" s="103">
        <v>1</v>
      </c>
      <c r="H191" t="s">
        <v>54</v>
      </c>
      <c r="I191" s="103"/>
    </row>
    <row r="192" spans="1:9" x14ac:dyDescent="0.3">
      <c r="A192" t="s">
        <v>5128</v>
      </c>
      <c r="B192" t="s">
        <v>51</v>
      </c>
      <c r="C192" t="s">
        <v>3109</v>
      </c>
      <c r="D192" t="s">
        <v>5065</v>
      </c>
      <c r="E192" s="103">
        <v>6.5550660506797587E-2</v>
      </c>
      <c r="F192" s="103">
        <v>677931</v>
      </c>
      <c r="G192" s="103">
        <v>1</v>
      </c>
      <c r="H192" t="s">
        <v>54</v>
      </c>
      <c r="I192" s="103"/>
    </row>
    <row r="193" spans="1:9" x14ac:dyDescent="0.3">
      <c r="A193" t="s">
        <v>5129</v>
      </c>
      <c r="B193" t="s">
        <v>51</v>
      </c>
      <c r="C193" t="s">
        <v>3109</v>
      </c>
      <c r="D193" t="s">
        <v>5066</v>
      </c>
      <c r="E193" s="103">
        <v>6.5552745759314093E-2</v>
      </c>
      <c r="F193" s="103">
        <v>677931</v>
      </c>
      <c r="G193" s="103">
        <v>1</v>
      </c>
      <c r="H193" t="s">
        <v>54</v>
      </c>
      <c r="I193" s="103"/>
    </row>
    <row r="194" spans="1:9" x14ac:dyDescent="0.3">
      <c r="A194" t="s">
        <v>3152</v>
      </c>
      <c r="B194" t="s">
        <v>51</v>
      </c>
      <c r="C194" t="s">
        <v>3109</v>
      </c>
      <c r="D194" t="s">
        <v>42</v>
      </c>
      <c r="E194" s="103">
        <v>5.1054573419405086E-2</v>
      </c>
      <c r="F194" s="103">
        <v>677931</v>
      </c>
      <c r="G194" s="103">
        <v>1</v>
      </c>
      <c r="H194" t="s">
        <v>54</v>
      </c>
      <c r="I194" s="103"/>
    </row>
    <row r="195" spans="1:9" x14ac:dyDescent="0.3">
      <c r="A195" t="s">
        <v>3153</v>
      </c>
      <c r="B195" t="s">
        <v>51</v>
      </c>
      <c r="C195" t="s">
        <v>3109</v>
      </c>
      <c r="D195" t="s">
        <v>1763</v>
      </c>
      <c r="E195" s="103">
        <v>5.1320972379447834E-2</v>
      </c>
      <c r="F195" s="103">
        <v>677931</v>
      </c>
      <c r="G195" s="103">
        <v>1</v>
      </c>
      <c r="H195" t="s">
        <v>54</v>
      </c>
      <c r="I195" s="103"/>
    </row>
    <row r="196" spans="1:9" x14ac:dyDescent="0.3">
      <c r="A196" t="s">
        <v>3154</v>
      </c>
      <c r="B196" t="s">
        <v>51</v>
      </c>
      <c r="C196" t="s">
        <v>3109</v>
      </c>
      <c r="D196" t="s">
        <v>1764</v>
      </c>
      <c r="E196" s="103">
        <v>7.4314449566818333E-3</v>
      </c>
      <c r="F196" s="103">
        <v>677931</v>
      </c>
      <c r="G196" s="103">
        <v>1</v>
      </c>
      <c r="H196" t="s">
        <v>54</v>
      </c>
      <c r="I196" s="103"/>
    </row>
    <row r="197" spans="1:9" x14ac:dyDescent="0.3">
      <c r="A197" t="s">
        <v>3155</v>
      </c>
      <c r="B197" t="s">
        <v>51</v>
      </c>
      <c r="C197" t="s">
        <v>3109</v>
      </c>
      <c r="D197" t="s">
        <v>340</v>
      </c>
      <c r="E197" s="103">
        <v>4.6517910989308443E-2</v>
      </c>
      <c r="F197" s="103">
        <v>677931</v>
      </c>
      <c r="G197" s="103">
        <v>1</v>
      </c>
      <c r="H197" t="s">
        <v>54</v>
      </c>
      <c r="I197" s="103"/>
    </row>
    <row r="198" spans="1:9" x14ac:dyDescent="0.3">
      <c r="A198" t="s">
        <v>3156</v>
      </c>
      <c r="B198" t="s">
        <v>51</v>
      </c>
      <c r="C198" t="s">
        <v>3109</v>
      </c>
      <c r="D198" t="s">
        <v>777</v>
      </c>
      <c r="E198" s="103">
        <v>1.8184379930278917E-2</v>
      </c>
      <c r="F198" s="103">
        <v>677931</v>
      </c>
      <c r="G198" s="103">
        <v>1</v>
      </c>
      <c r="H198" t="s">
        <v>54</v>
      </c>
      <c r="I198" s="103"/>
    </row>
    <row r="199" spans="1:9" x14ac:dyDescent="0.3">
      <c r="A199" t="s">
        <v>3157</v>
      </c>
      <c r="B199" t="s">
        <v>51</v>
      </c>
      <c r="C199" t="s">
        <v>3109</v>
      </c>
      <c r="D199" t="s">
        <v>776</v>
      </c>
      <c r="E199" s="103">
        <v>3.8946911686896388E-2</v>
      </c>
      <c r="F199" s="103">
        <v>677931</v>
      </c>
      <c r="G199" s="103">
        <v>1</v>
      </c>
      <c r="H199" t="s">
        <v>54</v>
      </c>
      <c r="I199" s="103"/>
    </row>
    <row r="200" spans="1:9" x14ac:dyDescent="0.3">
      <c r="A200" t="s">
        <v>3158</v>
      </c>
      <c r="B200" t="s">
        <v>51</v>
      </c>
      <c r="C200" t="s">
        <v>3111</v>
      </c>
      <c r="D200" t="s">
        <v>40</v>
      </c>
      <c r="E200" s="103">
        <v>7.448163765770352E-2</v>
      </c>
      <c r="F200" s="103">
        <v>677931</v>
      </c>
      <c r="G200" s="103">
        <v>1</v>
      </c>
      <c r="H200" t="s">
        <v>54</v>
      </c>
      <c r="I200" s="103"/>
    </row>
    <row r="201" spans="1:9" x14ac:dyDescent="0.3">
      <c r="A201" t="s">
        <v>5130</v>
      </c>
      <c r="B201" t="s">
        <v>51</v>
      </c>
      <c r="C201" t="s">
        <v>3111</v>
      </c>
      <c r="D201" t="s">
        <v>5064</v>
      </c>
      <c r="E201" s="103">
        <v>7.448379232836333E-2</v>
      </c>
      <c r="F201" s="103">
        <v>677931</v>
      </c>
      <c r="G201" s="103">
        <v>1</v>
      </c>
      <c r="H201" t="s">
        <v>54</v>
      </c>
      <c r="I201" s="103"/>
    </row>
    <row r="202" spans="1:9" x14ac:dyDescent="0.3">
      <c r="A202" t="s">
        <v>5131</v>
      </c>
      <c r="B202" t="s">
        <v>51</v>
      </c>
      <c r="C202" t="s">
        <v>3111</v>
      </c>
      <c r="D202" t="s">
        <v>5065</v>
      </c>
      <c r="E202" s="103">
        <v>7.448163765770352E-2</v>
      </c>
      <c r="F202" s="103">
        <v>677931</v>
      </c>
      <c r="G202" s="103">
        <v>1</v>
      </c>
      <c r="H202" t="s">
        <v>54</v>
      </c>
      <c r="I202" s="103"/>
    </row>
    <row r="203" spans="1:9" x14ac:dyDescent="0.3">
      <c r="A203" t="s">
        <v>5132</v>
      </c>
      <c r="B203" t="s">
        <v>51</v>
      </c>
      <c r="C203" t="s">
        <v>3111</v>
      </c>
      <c r="D203" t="s">
        <v>5066</v>
      </c>
      <c r="E203" s="103">
        <v>7.4483030100377087E-2</v>
      </c>
      <c r="F203" s="103">
        <v>677931</v>
      </c>
      <c r="G203" s="103">
        <v>1</v>
      </c>
      <c r="H203" t="s">
        <v>54</v>
      </c>
      <c r="I203" s="103"/>
    </row>
    <row r="204" spans="1:9" x14ac:dyDescent="0.3">
      <c r="A204" t="s">
        <v>3159</v>
      </c>
      <c r="B204" t="s">
        <v>51</v>
      </c>
      <c r="C204" t="s">
        <v>3111</v>
      </c>
      <c r="D204" t="s">
        <v>42</v>
      </c>
      <c r="E204" s="103">
        <v>6.0119673972800804E-2</v>
      </c>
      <c r="F204" s="103">
        <v>677931</v>
      </c>
      <c r="G204" s="103">
        <v>1</v>
      </c>
      <c r="H204" t="s">
        <v>54</v>
      </c>
      <c r="I204" s="103"/>
    </row>
    <row r="205" spans="1:9" x14ac:dyDescent="0.3">
      <c r="A205" t="s">
        <v>3160</v>
      </c>
      <c r="B205" t="s">
        <v>51</v>
      </c>
      <c r="C205" t="s">
        <v>3111</v>
      </c>
      <c r="D205" t="s">
        <v>1763</v>
      </c>
      <c r="E205" s="103">
        <v>6.06476379282649E-2</v>
      </c>
      <c r="F205" s="103">
        <v>677931</v>
      </c>
      <c r="G205" s="103">
        <v>1</v>
      </c>
      <c r="H205" t="s">
        <v>54</v>
      </c>
      <c r="I205" s="103"/>
    </row>
    <row r="206" spans="1:9" x14ac:dyDescent="0.3">
      <c r="A206" t="s">
        <v>3161</v>
      </c>
      <c r="B206" t="s">
        <v>51</v>
      </c>
      <c r="C206" t="s">
        <v>3111</v>
      </c>
      <c r="D206" t="s">
        <v>1764</v>
      </c>
      <c r="E206" s="103">
        <v>8.4331325068597862E-3</v>
      </c>
      <c r="F206" s="103">
        <v>677931</v>
      </c>
      <c r="G206" s="103">
        <v>1</v>
      </c>
      <c r="H206" t="s">
        <v>54</v>
      </c>
      <c r="I206" s="103"/>
    </row>
    <row r="207" spans="1:9" x14ac:dyDescent="0.3">
      <c r="A207" t="s">
        <v>3162</v>
      </c>
      <c r="B207" t="s">
        <v>51</v>
      </c>
      <c r="C207" t="s">
        <v>3111</v>
      </c>
      <c r="D207" t="s">
        <v>340</v>
      </c>
      <c r="E207" s="103">
        <v>5.4553184940193886E-2</v>
      </c>
      <c r="F207" s="103">
        <v>677931</v>
      </c>
      <c r="G207" s="103">
        <v>1</v>
      </c>
      <c r="H207" t="s">
        <v>54</v>
      </c>
      <c r="I207" s="103"/>
    </row>
    <row r="208" spans="1:9" x14ac:dyDescent="0.3">
      <c r="A208" t="s">
        <v>3163</v>
      </c>
      <c r="B208" t="s">
        <v>51</v>
      </c>
      <c r="C208" t="s">
        <v>3111</v>
      </c>
      <c r="D208" t="s">
        <v>777</v>
      </c>
      <c r="E208" s="103">
        <v>2.0962184890795984E-2</v>
      </c>
      <c r="F208" s="103">
        <v>677931</v>
      </c>
      <c r="G208" s="103">
        <v>1</v>
      </c>
      <c r="H208" t="s">
        <v>54</v>
      </c>
      <c r="I208" s="103"/>
    </row>
    <row r="209" spans="1:9" x14ac:dyDescent="0.3">
      <c r="A209" t="s">
        <v>3164</v>
      </c>
      <c r="B209" t="s">
        <v>51</v>
      </c>
      <c r="C209" t="s">
        <v>3111</v>
      </c>
      <c r="D209" t="s">
        <v>776</v>
      </c>
      <c r="E209" s="103">
        <v>4.515029543591087E-2</v>
      </c>
      <c r="F209" s="103">
        <v>677931</v>
      </c>
      <c r="G209" s="103">
        <v>1</v>
      </c>
      <c r="H209" t="s">
        <v>54</v>
      </c>
      <c r="I209" s="103"/>
    </row>
    <row r="210" spans="1:9" x14ac:dyDescent="0.3">
      <c r="A210" t="s">
        <v>828</v>
      </c>
      <c r="B210" t="s">
        <v>51</v>
      </c>
      <c r="C210" t="s">
        <v>40</v>
      </c>
      <c r="D210" t="s">
        <v>40</v>
      </c>
      <c r="E210" s="103">
        <v>1</v>
      </c>
      <c r="F210" s="103">
        <v>677931</v>
      </c>
      <c r="G210" s="103">
        <v>1</v>
      </c>
      <c r="H210" t="s">
        <v>54</v>
      </c>
      <c r="I210" s="103"/>
    </row>
    <row r="211" spans="1:9" x14ac:dyDescent="0.3">
      <c r="A211" t="s">
        <v>5133</v>
      </c>
      <c r="B211" t="s">
        <v>51</v>
      </c>
      <c r="C211" t="s">
        <v>40</v>
      </c>
      <c r="D211" t="s">
        <v>5064</v>
      </c>
      <c r="E211" s="103">
        <v>0.99953399045307822</v>
      </c>
      <c r="F211" s="103">
        <v>677931</v>
      </c>
      <c r="G211" s="103">
        <v>1</v>
      </c>
      <c r="H211" t="s">
        <v>54</v>
      </c>
      <c r="I211" s="103"/>
    </row>
    <row r="212" spans="1:9" x14ac:dyDescent="0.3">
      <c r="A212" t="s">
        <v>5134</v>
      </c>
      <c r="B212" t="s">
        <v>51</v>
      </c>
      <c r="C212" t="s">
        <v>40</v>
      </c>
      <c r="D212" t="s">
        <v>5065</v>
      </c>
      <c r="E212" s="103">
        <v>0.9994774528659095</v>
      </c>
      <c r="F212" s="103">
        <v>677931</v>
      </c>
      <c r="G212" s="103">
        <v>1</v>
      </c>
      <c r="H212" t="s">
        <v>54</v>
      </c>
      <c r="I212" s="103"/>
    </row>
    <row r="213" spans="1:9" x14ac:dyDescent="0.3">
      <c r="A213" t="s">
        <v>5135</v>
      </c>
      <c r="B213" t="s">
        <v>51</v>
      </c>
      <c r="C213" t="s">
        <v>40</v>
      </c>
      <c r="D213" t="s">
        <v>5066</v>
      </c>
      <c r="E213" s="103">
        <v>0.99950189075989404</v>
      </c>
      <c r="F213" s="103">
        <v>677931</v>
      </c>
      <c r="G213" s="103">
        <v>1</v>
      </c>
      <c r="H213" t="s">
        <v>54</v>
      </c>
      <c r="I213" s="103"/>
    </row>
    <row r="214" spans="1:9" x14ac:dyDescent="0.3">
      <c r="A214" t="s">
        <v>826</v>
      </c>
      <c r="B214" t="s">
        <v>51</v>
      </c>
      <c r="C214" t="s">
        <v>40</v>
      </c>
      <c r="D214" t="s">
        <v>42</v>
      </c>
      <c r="E214" s="103">
        <v>0.88813357653489389</v>
      </c>
      <c r="F214" s="103">
        <v>677931</v>
      </c>
      <c r="G214" s="103">
        <v>1</v>
      </c>
      <c r="H214" t="s">
        <v>54</v>
      </c>
      <c r="I214" s="103"/>
    </row>
    <row r="215" spans="1:9" x14ac:dyDescent="0.3">
      <c r="A215" t="s">
        <v>1783</v>
      </c>
      <c r="B215" t="s">
        <v>51</v>
      </c>
      <c r="C215" t="s">
        <v>40</v>
      </c>
      <c r="D215" t="s">
        <v>1763</v>
      </c>
      <c r="E215" s="103">
        <v>0.93845266739361477</v>
      </c>
      <c r="F215" s="103">
        <v>677931</v>
      </c>
      <c r="G215" s="103">
        <v>1</v>
      </c>
      <c r="H215" t="s">
        <v>54</v>
      </c>
      <c r="I215" s="103"/>
    </row>
    <row r="216" spans="1:9" x14ac:dyDescent="0.3">
      <c r="A216" t="s">
        <v>1784</v>
      </c>
      <c r="B216" t="s">
        <v>51</v>
      </c>
      <c r="C216" t="s">
        <v>40</v>
      </c>
      <c r="D216" t="s">
        <v>1764</v>
      </c>
      <c r="E216" s="103">
        <v>0.20628432909961994</v>
      </c>
      <c r="F216" s="103">
        <v>677931</v>
      </c>
      <c r="G216" s="103">
        <v>1</v>
      </c>
      <c r="H216" t="s">
        <v>54</v>
      </c>
      <c r="I216" s="103"/>
    </row>
    <row r="217" spans="1:9" x14ac:dyDescent="0.3">
      <c r="A217" t="s">
        <v>827</v>
      </c>
      <c r="B217" t="s">
        <v>51</v>
      </c>
      <c r="C217" t="s">
        <v>40</v>
      </c>
      <c r="D217" t="s">
        <v>340</v>
      </c>
      <c r="E217" s="103">
        <v>0.7878453670363107</v>
      </c>
      <c r="F217" s="103">
        <v>677931</v>
      </c>
      <c r="G217" s="103">
        <v>1</v>
      </c>
      <c r="H217" t="s">
        <v>54</v>
      </c>
      <c r="I217" s="103"/>
    </row>
    <row r="218" spans="1:9" x14ac:dyDescent="0.3">
      <c r="A218" t="s">
        <v>466</v>
      </c>
      <c r="B218" t="s">
        <v>51</v>
      </c>
      <c r="C218" t="s">
        <v>40</v>
      </c>
      <c r="D218" t="s">
        <v>777</v>
      </c>
      <c r="E218" s="103">
        <v>0.34132452054357054</v>
      </c>
      <c r="F218" s="103">
        <v>677931</v>
      </c>
      <c r="G218" s="103">
        <v>1</v>
      </c>
      <c r="H218" t="s">
        <v>54</v>
      </c>
      <c r="I218" s="103"/>
    </row>
    <row r="219" spans="1:9" x14ac:dyDescent="0.3">
      <c r="A219" t="s">
        <v>470</v>
      </c>
      <c r="B219" t="s">
        <v>51</v>
      </c>
      <c r="C219" t="s">
        <v>40</v>
      </c>
      <c r="D219" t="s">
        <v>776</v>
      </c>
      <c r="E219" s="103">
        <v>0.73998424373583949</v>
      </c>
      <c r="F219" s="103">
        <v>677931</v>
      </c>
      <c r="G219" s="103">
        <v>1</v>
      </c>
      <c r="H219" t="s">
        <v>54</v>
      </c>
      <c r="I219" s="103"/>
    </row>
    <row r="220" spans="1:9" x14ac:dyDescent="0.3">
      <c r="A220" t="s">
        <v>5136</v>
      </c>
      <c r="B220" t="s">
        <v>51</v>
      </c>
      <c r="C220" t="s">
        <v>5064</v>
      </c>
      <c r="D220" t="s">
        <v>40</v>
      </c>
      <c r="E220" s="103">
        <v>0.99906961422824869</v>
      </c>
      <c r="F220" s="103">
        <v>677931</v>
      </c>
      <c r="G220" s="103">
        <v>1</v>
      </c>
      <c r="H220" t="s">
        <v>54</v>
      </c>
      <c r="I220" s="103"/>
    </row>
    <row r="221" spans="1:9" x14ac:dyDescent="0.3">
      <c r="A221" t="s">
        <v>5137</v>
      </c>
      <c r="B221" t="s">
        <v>51</v>
      </c>
      <c r="C221" t="s">
        <v>5064</v>
      </c>
      <c r="D221" t="s">
        <v>5064</v>
      </c>
      <c r="E221" s="103">
        <v>1</v>
      </c>
      <c r="F221" s="103">
        <v>677931</v>
      </c>
      <c r="G221" s="103">
        <v>1</v>
      </c>
      <c r="H221" t="s">
        <v>54</v>
      </c>
      <c r="I221" s="103"/>
    </row>
    <row r="222" spans="1:9" x14ac:dyDescent="0.3">
      <c r="A222" t="s">
        <v>5138</v>
      </c>
      <c r="B222" t="s">
        <v>51</v>
      </c>
      <c r="C222" t="s">
        <v>5064</v>
      </c>
      <c r="D222" t="s">
        <v>5065</v>
      </c>
      <c r="E222" s="103">
        <v>0.99994537433154618</v>
      </c>
      <c r="F222" s="103">
        <v>677931</v>
      </c>
      <c r="G222" s="103">
        <v>1</v>
      </c>
      <c r="H222" t="s">
        <v>54</v>
      </c>
      <c r="I222" s="103"/>
    </row>
    <row r="223" spans="1:9" x14ac:dyDescent="0.3">
      <c r="A223" t="s">
        <v>5139</v>
      </c>
      <c r="B223" t="s">
        <v>51</v>
      </c>
      <c r="C223" t="s">
        <v>5064</v>
      </c>
      <c r="D223" t="s">
        <v>5066</v>
      </c>
      <c r="E223" s="103">
        <v>0.99996847593113114</v>
      </c>
      <c r="F223" s="103">
        <v>677931</v>
      </c>
      <c r="G223" s="103">
        <v>1</v>
      </c>
      <c r="H223" t="s">
        <v>54</v>
      </c>
      <c r="I223" s="103"/>
    </row>
    <row r="224" spans="1:9" x14ac:dyDescent="0.3">
      <c r="A224" t="s">
        <v>5140</v>
      </c>
      <c r="B224" t="s">
        <v>51</v>
      </c>
      <c r="C224" t="s">
        <v>5064</v>
      </c>
      <c r="D224" t="s">
        <v>42</v>
      </c>
      <c r="E224" s="103">
        <v>0.88860256521343539</v>
      </c>
      <c r="F224" s="103">
        <v>677931</v>
      </c>
      <c r="G224" s="103">
        <v>1</v>
      </c>
      <c r="H224" t="s">
        <v>54</v>
      </c>
      <c r="I224" s="103"/>
    </row>
    <row r="225" spans="1:9" x14ac:dyDescent="0.3">
      <c r="A225" t="s">
        <v>5141</v>
      </c>
      <c r="B225" t="s">
        <v>51</v>
      </c>
      <c r="C225" t="s">
        <v>5064</v>
      </c>
      <c r="D225" t="s">
        <v>1763</v>
      </c>
      <c r="E225" s="103">
        <v>0.93862498063174016</v>
      </c>
      <c r="F225" s="103">
        <v>677931</v>
      </c>
      <c r="G225" s="103">
        <v>1</v>
      </c>
      <c r="H225" t="s">
        <v>54</v>
      </c>
      <c r="I225" s="103"/>
    </row>
    <row r="226" spans="1:9" x14ac:dyDescent="0.3">
      <c r="A226" t="s">
        <v>5142</v>
      </c>
      <c r="B226" t="s">
        <v>51</v>
      </c>
      <c r="C226" t="s">
        <v>5064</v>
      </c>
      <c r="D226" t="s">
        <v>1764</v>
      </c>
      <c r="E226" s="103">
        <v>0.20656404314810517</v>
      </c>
      <c r="F226" s="103">
        <v>677931</v>
      </c>
      <c r="G226" s="103">
        <v>1</v>
      </c>
      <c r="H226" t="s">
        <v>54</v>
      </c>
      <c r="I226" s="103"/>
    </row>
    <row r="227" spans="1:9" x14ac:dyDescent="0.3">
      <c r="A227" t="s">
        <v>5143</v>
      </c>
      <c r="B227" t="s">
        <v>51</v>
      </c>
      <c r="C227" t="s">
        <v>5064</v>
      </c>
      <c r="D227" t="s">
        <v>340</v>
      </c>
      <c r="E227" s="103">
        <v>0.78778517541174575</v>
      </c>
      <c r="F227" s="103">
        <v>677931</v>
      </c>
      <c r="G227" s="103">
        <v>1</v>
      </c>
      <c r="H227" t="s">
        <v>54</v>
      </c>
      <c r="I227" s="103"/>
    </row>
    <row r="228" spans="1:9" x14ac:dyDescent="0.3">
      <c r="A228" t="s">
        <v>5144</v>
      </c>
      <c r="B228" t="s">
        <v>51</v>
      </c>
      <c r="C228" t="s">
        <v>5064</v>
      </c>
      <c r="D228" t="s">
        <v>777</v>
      </c>
      <c r="E228" s="103">
        <v>0.34109194110390095</v>
      </c>
      <c r="F228" s="103">
        <v>677931</v>
      </c>
      <c r="G228" s="103">
        <v>1</v>
      </c>
      <c r="H228" t="s">
        <v>54</v>
      </c>
      <c r="I228" s="103"/>
    </row>
    <row r="229" spans="1:9" x14ac:dyDescent="0.3">
      <c r="A229" t="s">
        <v>5145</v>
      </c>
      <c r="B229" t="s">
        <v>51</v>
      </c>
      <c r="C229" t="s">
        <v>5064</v>
      </c>
      <c r="D229" t="s">
        <v>776</v>
      </c>
      <c r="E229" s="103">
        <v>0.73937594402034079</v>
      </c>
      <c r="F229" s="103">
        <v>677931</v>
      </c>
      <c r="G229" s="103">
        <v>1</v>
      </c>
      <c r="H229" t="s">
        <v>54</v>
      </c>
      <c r="I229" s="103"/>
    </row>
    <row r="230" spans="1:9" x14ac:dyDescent="0.3">
      <c r="A230" t="s">
        <v>5146</v>
      </c>
      <c r="B230" t="s">
        <v>51</v>
      </c>
      <c r="C230" t="s">
        <v>5065</v>
      </c>
      <c r="D230" t="s">
        <v>40</v>
      </c>
      <c r="E230" s="103">
        <v>0.99912423989670252</v>
      </c>
      <c r="F230" s="103">
        <v>677931</v>
      </c>
      <c r="G230" s="103">
        <v>1</v>
      </c>
      <c r="H230" t="s">
        <v>54</v>
      </c>
      <c r="I230" s="103"/>
    </row>
    <row r="231" spans="1:9" x14ac:dyDescent="0.3">
      <c r="A231" t="s">
        <v>5147</v>
      </c>
      <c r="B231" t="s">
        <v>51</v>
      </c>
      <c r="C231" t="s">
        <v>5065</v>
      </c>
      <c r="D231" t="s">
        <v>5064</v>
      </c>
      <c r="E231" s="103">
        <v>1.0000565375871688</v>
      </c>
      <c r="F231" s="103">
        <v>677931</v>
      </c>
      <c r="G231" s="103">
        <v>1</v>
      </c>
      <c r="H231" t="s">
        <v>54</v>
      </c>
      <c r="I231" s="103"/>
    </row>
    <row r="232" spans="1:9" x14ac:dyDescent="0.3">
      <c r="A232" t="s">
        <v>5148</v>
      </c>
      <c r="B232" t="s">
        <v>51</v>
      </c>
      <c r="C232" t="s">
        <v>5065</v>
      </c>
      <c r="D232" t="s">
        <v>5065</v>
      </c>
      <c r="E232" s="103">
        <v>1</v>
      </c>
      <c r="F232" s="103">
        <v>677931</v>
      </c>
      <c r="G232" s="103">
        <v>1</v>
      </c>
      <c r="H232" t="s">
        <v>54</v>
      </c>
      <c r="I232" s="103"/>
    </row>
    <row r="233" spans="1:9" x14ac:dyDescent="0.3">
      <c r="A233" t="s">
        <v>5149</v>
      </c>
      <c r="B233" t="s">
        <v>51</v>
      </c>
      <c r="C233" t="s">
        <v>5065</v>
      </c>
      <c r="D233" t="s">
        <v>5066</v>
      </c>
      <c r="E233" s="103">
        <v>1.0000244378939844</v>
      </c>
      <c r="F233" s="103">
        <v>677931</v>
      </c>
      <c r="G233" s="103">
        <v>1</v>
      </c>
      <c r="H233" t="s">
        <v>54</v>
      </c>
      <c r="I233" s="103"/>
    </row>
    <row r="234" spans="1:9" x14ac:dyDescent="0.3">
      <c r="A234" t="s">
        <v>5150</v>
      </c>
      <c r="B234" t="s">
        <v>51</v>
      </c>
      <c r="C234" t="s">
        <v>5065</v>
      </c>
      <c r="D234" t="s">
        <v>42</v>
      </c>
      <c r="E234" s="103">
        <v>0.88865503842938409</v>
      </c>
      <c r="F234" s="103">
        <v>677931</v>
      </c>
      <c r="G234" s="103">
        <v>1</v>
      </c>
      <c r="H234" t="s">
        <v>54</v>
      </c>
      <c r="I234" s="103"/>
    </row>
    <row r="235" spans="1:9" x14ac:dyDescent="0.3">
      <c r="A235" t="s">
        <v>5151</v>
      </c>
      <c r="B235" t="s">
        <v>51</v>
      </c>
      <c r="C235" t="s">
        <v>5065</v>
      </c>
      <c r="D235" t="s">
        <v>1763</v>
      </c>
      <c r="E235" s="103">
        <v>0.93867927780833704</v>
      </c>
      <c r="F235" s="103">
        <v>677931</v>
      </c>
      <c r="G235" s="103">
        <v>1</v>
      </c>
      <c r="H235" t="s">
        <v>54</v>
      </c>
      <c r="I235" s="103"/>
    </row>
    <row r="236" spans="1:9" x14ac:dyDescent="0.3">
      <c r="A236" t="s">
        <v>5152</v>
      </c>
      <c r="B236" t="s">
        <v>51</v>
      </c>
      <c r="C236" t="s">
        <v>5065</v>
      </c>
      <c r="D236" t="s">
        <v>1764</v>
      </c>
      <c r="E236" s="103">
        <v>0.2065765964686872</v>
      </c>
      <c r="F236" s="103">
        <v>677931</v>
      </c>
      <c r="G236" s="103">
        <v>1</v>
      </c>
      <c r="H236" t="s">
        <v>54</v>
      </c>
      <c r="I236" s="103"/>
    </row>
    <row r="237" spans="1:9" x14ac:dyDescent="0.3">
      <c r="A237" t="s">
        <v>5153</v>
      </c>
      <c r="B237" t="s">
        <v>51</v>
      </c>
      <c r="C237" t="s">
        <v>5065</v>
      </c>
      <c r="D237" t="s">
        <v>340</v>
      </c>
      <c r="E237" s="103">
        <v>0.7878338905294634</v>
      </c>
      <c r="F237" s="103">
        <v>677931</v>
      </c>
      <c r="G237" s="103">
        <v>1</v>
      </c>
      <c r="H237" t="s">
        <v>54</v>
      </c>
      <c r="I237" s="103"/>
    </row>
    <row r="238" spans="1:9" x14ac:dyDescent="0.3">
      <c r="A238" t="s">
        <v>5154</v>
      </c>
      <c r="B238" t="s">
        <v>51</v>
      </c>
      <c r="C238" t="s">
        <v>5065</v>
      </c>
      <c r="D238" t="s">
        <v>777</v>
      </c>
      <c r="E238" s="103">
        <v>0.3411179332456668</v>
      </c>
      <c r="F238" s="103">
        <v>677931</v>
      </c>
      <c r="G238" s="103">
        <v>1</v>
      </c>
      <c r="H238" t="s">
        <v>54</v>
      </c>
      <c r="I238" s="103"/>
    </row>
    <row r="239" spans="1:9" x14ac:dyDescent="0.3">
      <c r="A239" t="s">
        <v>5155</v>
      </c>
      <c r="B239" t="s">
        <v>51</v>
      </c>
      <c r="C239" t="s">
        <v>5065</v>
      </c>
      <c r="D239" t="s">
        <v>776</v>
      </c>
      <c r="E239" s="103">
        <v>0.7394301598441777</v>
      </c>
      <c r="F239" s="103">
        <v>677931</v>
      </c>
      <c r="G239" s="103">
        <v>1</v>
      </c>
      <c r="H239" t="s">
        <v>54</v>
      </c>
      <c r="I239" s="103"/>
    </row>
    <row r="240" spans="1:9" x14ac:dyDescent="0.3">
      <c r="A240" t="s">
        <v>5159</v>
      </c>
      <c r="B240" t="s">
        <v>51</v>
      </c>
      <c r="C240" t="s">
        <v>5066</v>
      </c>
      <c r="D240" t="s">
        <v>40</v>
      </c>
      <c r="E240" s="103">
        <v>0.99910113829711755</v>
      </c>
      <c r="F240" s="103">
        <v>677931</v>
      </c>
      <c r="G240" s="103">
        <v>1</v>
      </c>
      <c r="H240" t="s">
        <v>54</v>
      </c>
      <c r="I240" s="103"/>
    </row>
    <row r="241" spans="1:9" x14ac:dyDescent="0.3">
      <c r="A241" t="s">
        <v>5160</v>
      </c>
      <c r="B241" t="s">
        <v>51</v>
      </c>
      <c r="C241" t="s">
        <v>5066</v>
      </c>
      <c r="D241" t="s">
        <v>5064</v>
      </c>
      <c r="E241" s="103">
        <v>1.0000320996931842</v>
      </c>
      <c r="F241" s="103">
        <v>677931</v>
      </c>
      <c r="G241" s="103">
        <v>1</v>
      </c>
      <c r="H241" t="s">
        <v>54</v>
      </c>
      <c r="I241" s="103"/>
    </row>
    <row r="242" spans="1:9" x14ac:dyDescent="0.3">
      <c r="A242" t="s">
        <v>5161</v>
      </c>
      <c r="B242" t="s">
        <v>51</v>
      </c>
      <c r="C242" t="s">
        <v>5066</v>
      </c>
      <c r="D242" t="s">
        <v>5065</v>
      </c>
      <c r="E242" s="103">
        <v>0.99997689840041504</v>
      </c>
      <c r="F242" s="103">
        <v>677931</v>
      </c>
      <c r="G242" s="103">
        <v>1</v>
      </c>
      <c r="H242" t="s">
        <v>54</v>
      </c>
      <c r="I242" s="103"/>
    </row>
    <row r="243" spans="1:9" x14ac:dyDescent="0.3">
      <c r="A243" t="s">
        <v>5162</v>
      </c>
      <c r="B243" t="s">
        <v>51</v>
      </c>
      <c r="C243" t="s">
        <v>5066</v>
      </c>
      <c r="D243" t="s">
        <v>5066</v>
      </c>
      <c r="E243" s="103">
        <v>1</v>
      </c>
      <c r="F243" s="103">
        <v>677931</v>
      </c>
      <c r="G243" s="103">
        <v>1</v>
      </c>
      <c r="H243" t="s">
        <v>54</v>
      </c>
      <c r="I243" s="103"/>
    </row>
    <row r="244" spans="1:9" x14ac:dyDescent="0.3">
      <c r="A244" t="s">
        <v>5163</v>
      </c>
      <c r="B244" t="s">
        <v>51</v>
      </c>
      <c r="C244" t="s">
        <v>5066</v>
      </c>
      <c r="D244" t="s">
        <v>42</v>
      </c>
      <c r="E244" s="103">
        <v>0.88863384215744301</v>
      </c>
      <c r="F244" s="103">
        <v>677931</v>
      </c>
      <c r="G244" s="103">
        <v>1</v>
      </c>
      <c r="H244" t="s">
        <v>54</v>
      </c>
      <c r="I244" s="103"/>
    </row>
    <row r="245" spans="1:9" x14ac:dyDescent="0.3">
      <c r="A245" t="s">
        <v>5164</v>
      </c>
      <c r="B245" t="s">
        <v>51</v>
      </c>
      <c r="C245" t="s">
        <v>5066</v>
      </c>
      <c r="D245" t="s">
        <v>1763</v>
      </c>
      <c r="E245" s="103">
        <v>0.93865787985298632</v>
      </c>
      <c r="F245" s="103">
        <v>677931</v>
      </c>
      <c r="G245" s="103">
        <v>1</v>
      </c>
      <c r="H245" t="s">
        <v>54</v>
      </c>
      <c r="I245" s="103"/>
    </row>
    <row r="246" spans="1:9" x14ac:dyDescent="0.3">
      <c r="A246" t="s">
        <v>5165</v>
      </c>
      <c r="B246" t="s">
        <v>51</v>
      </c>
      <c r="C246" t="s">
        <v>5066</v>
      </c>
      <c r="D246" t="s">
        <v>1764</v>
      </c>
      <c r="E246" s="103">
        <v>0.20657311498379394</v>
      </c>
      <c r="F246" s="103">
        <v>677931</v>
      </c>
      <c r="G246" s="103">
        <v>1</v>
      </c>
      <c r="H246" t="s">
        <v>54</v>
      </c>
      <c r="I246" s="103"/>
    </row>
    <row r="247" spans="1:9" x14ac:dyDescent="0.3">
      <c r="A247" t="s">
        <v>5166</v>
      </c>
      <c r="B247" t="s">
        <v>51</v>
      </c>
      <c r="C247" t="s">
        <v>5066</v>
      </c>
      <c r="D247" t="s">
        <v>340</v>
      </c>
      <c r="E247" s="103">
        <v>0.78781725334997355</v>
      </c>
      <c r="F247" s="103">
        <v>677931</v>
      </c>
      <c r="G247" s="103">
        <v>1</v>
      </c>
      <c r="H247" t="s">
        <v>54</v>
      </c>
      <c r="I247" s="103"/>
    </row>
    <row r="248" spans="1:9" x14ac:dyDescent="0.3">
      <c r="A248" t="s">
        <v>5167</v>
      </c>
      <c r="B248" t="s">
        <v>51</v>
      </c>
      <c r="C248" t="s">
        <v>5066</v>
      </c>
      <c r="D248" t="s">
        <v>777</v>
      </c>
      <c r="E248" s="103">
        <v>0.34110531245993519</v>
      </c>
      <c r="F248" s="103">
        <v>677931</v>
      </c>
      <c r="G248" s="103">
        <v>1</v>
      </c>
      <c r="H248" t="s">
        <v>54</v>
      </c>
      <c r="I248" s="103"/>
    </row>
    <row r="249" spans="1:9" x14ac:dyDescent="0.3">
      <c r="A249" t="s">
        <v>5168</v>
      </c>
      <c r="B249" t="s">
        <v>51</v>
      </c>
      <c r="C249" t="s">
        <v>5066</v>
      </c>
      <c r="D249" t="s">
        <v>776</v>
      </c>
      <c r="E249" s="103">
        <v>0.73940389433790876</v>
      </c>
      <c r="F249" s="103">
        <v>677931</v>
      </c>
      <c r="G249" s="103">
        <v>1</v>
      </c>
      <c r="H249" t="s">
        <v>54</v>
      </c>
      <c r="I249" s="103"/>
    </row>
    <row r="250" spans="1:9" x14ac:dyDescent="0.3">
      <c r="A250" t="s">
        <v>807</v>
      </c>
      <c r="B250" t="s">
        <v>51</v>
      </c>
      <c r="C250" t="s">
        <v>42</v>
      </c>
      <c r="D250" t="s">
        <v>40</v>
      </c>
      <c r="E250" s="103">
        <v>1.1394859454037081</v>
      </c>
      <c r="F250" s="103">
        <v>677931</v>
      </c>
      <c r="G250" s="103">
        <v>1</v>
      </c>
      <c r="H250" t="s">
        <v>54</v>
      </c>
      <c r="I250" s="103"/>
    </row>
    <row r="251" spans="1:9" x14ac:dyDescent="0.3">
      <c r="A251" t="s">
        <v>5169</v>
      </c>
      <c r="B251" t="s">
        <v>51</v>
      </c>
      <c r="C251" t="s">
        <v>42</v>
      </c>
      <c r="D251" t="s">
        <v>5064</v>
      </c>
      <c r="E251" s="103">
        <v>1.1404205710986355</v>
      </c>
      <c r="F251" s="103">
        <v>677931</v>
      </c>
      <c r="G251" s="103">
        <v>1</v>
      </c>
      <c r="H251" t="s">
        <v>54</v>
      </c>
      <c r="I251" s="103"/>
    </row>
    <row r="252" spans="1:9" x14ac:dyDescent="0.3">
      <c r="A252" t="s">
        <v>5170</v>
      </c>
      <c r="B252" t="s">
        <v>51</v>
      </c>
      <c r="C252" t="s">
        <v>42</v>
      </c>
      <c r="D252" t="s">
        <v>5065</v>
      </c>
      <c r="E252" s="103">
        <v>1.1403617055070052</v>
      </c>
      <c r="F252" s="103">
        <v>677931</v>
      </c>
      <c r="G252" s="103">
        <v>1</v>
      </c>
      <c r="H252" t="s">
        <v>54</v>
      </c>
      <c r="I252" s="103"/>
    </row>
    <row r="253" spans="1:9" x14ac:dyDescent="0.3">
      <c r="A253" t="s">
        <v>5171</v>
      </c>
      <c r="B253" t="s">
        <v>51</v>
      </c>
      <c r="C253" t="s">
        <v>42</v>
      </c>
      <c r="D253" t="s">
        <v>5066</v>
      </c>
      <c r="E253" s="103">
        <v>1.1403882848017806</v>
      </c>
      <c r="F253" s="103">
        <v>677931</v>
      </c>
      <c r="G253" s="103">
        <v>1</v>
      </c>
      <c r="H253" t="s">
        <v>54</v>
      </c>
      <c r="I253" s="103"/>
    </row>
    <row r="254" spans="1:9" x14ac:dyDescent="0.3">
      <c r="A254" t="s">
        <v>805</v>
      </c>
      <c r="B254" t="s">
        <v>51</v>
      </c>
      <c r="C254" t="s">
        <v>42</v>
      </c>
      <c r="D254" t="s">
        <v>42</v>
      </c>
      <c r="E254" s="103">
        <v>1</v>
      </c>
      <c r="F254" s="103">
        <v>677931</v>
      </c>
      <c r="G254" s="103">
        <v>1</v>
      </c>
      <c r="H254" t="s">
        <v>54</v>
      </c>
      <c r="I254" s="103"/>
    </row>
    <row r="255" spans="1:9" x14ac:dyDescent="0.3">
      <c r="A255" t="s">
        <v>1785</v>
      </c>
      <c r="B255" t="s">
        <v>51</v>
      </c>
      <c r="C255" t="s">
        <v>42</v>
      </c>
      <c r="D255" t="s">
        <v>1763</v>
      </c>
      <c r="E255" s="103">
        <v>1.0508257597444548</v>
      </c>
      <c r="F255" s="103">
        <v>677931</v>
      </c>
      <c r="G255" s="103">
        <v>1</v>
      </c>
      <c r="H255" t="s">
        <v>54</v>
      </c>
      <c r="I255" s="103"/>
    </row>
    <row r="256" spans="1:9" x14ac:dyDescent="0.3">
      <c r="A256" t="s">
        <v>1786</v>
      </c>
      <c r="B256" t="s">
        <v>51</v>
      </c>
      <c r="C256" t="s">
        <v>42</v>
      </c>
      <c r="D256" t="s">
        <v>1764</v>
      </c>
      <c r="E256" s="103">
        <v>0.22249685988137621</v>
      </c>
      <c r="F256" s="103">
        <v>677931</v>
      </c>
      <c r="G256" s="103">
        <v>1</v>
      </c>
      <c r="H256" t="s">
        <v>54</v>
      </c>
      <c r="I256" s="103"/>
    </row>
    <row r="257" spans="1:9" x14ac:dyDescent="0.3">
      <c r="A257" t="s">
        <v>806</v>
      </c>
      <c r="B257" t="s">
        <v>51</v>
      </c>
      <c r="C257" t="s">
        <v>42</v>
      </c>
      <c r="D257" t="s">
        <v>340</v>
      </c>
      <c r="E257" s="103">
        <v>0.88924116615760906</v>
      </c>
      <c r="F257" s="103">
        <v>677931</v>
      </c>
      <c r="G257" s="103">
        <v>1</v>
      </c>
      <c r="H257" t="s">
        <v>54</v>
      </c>
      <c r="I257" s="103"/>
    </row>
    <row r="258" spans="1:9" x14ac:dyDescent="0.3">
      <c r="A258" t="s">
        <v>440</v>
      </c>
      <c r="B258" t="s">
        <v>51</v>
      </c>
      <c r="C258" t="s">
        <v>42</v>
      </c>
      <c r="D258" t="s">
        <v>777</v>
      </c>
      <c r="E258" s="103">
        <v>0.38043659238599881</v>
      </c>
      <c r="F258" s="103">
        <v>677931</v>
      </c>
      <c r="G258" s="103">
        <v>1</v>
      </c>
      <c r="H258" t="s">
        <v>54</v>
      </c>
      <c r="I258" s="103"/>
    </row>
    <row r="259" spans="1:9" x14ac:dyDescent="0.3">
      <c r="A259" t="s">
        <v>444</v>
      </c>
      <c r="B259" t="s">
        <v>51</v>
      </c>
      <c r="C259" t="s">
        <v>42</v>
      </c>
      <c r="D259" t="s">
        <v>776</v>
      </c>
      <c r="E259" s="103">
        <v>0.82388539498394031</v>
      </c>
      <c r="F259" s="103">
        <v>677931</v>
      </c>
      <c r="G259" s="103">
        <v>1</v>
      </c>
      <c r="H259" t="s">
        <v>54</v>
      </c>
      <c r="I259" s="103"/>
    </row>
    <row r="260" spans="1:9" x14ac:dyDescent="0.3">
      <c r="A260" t="s">
        <v>1131</v>
      </c>
      <c r="B260" t="s">
        <v>51</v>
      </c>
      <c r="C260" t="s">
        <v>58</v>
      </c>
      <c r="D260" t="s">
        <v>40</v>
      </c>
      <c r="E260" s="103">
        <v>1.5678661757596045E-2</v>
      </c>
      <c r="F260" s="103">
        <v>677931</v>
      </c>
      <c r="G260" s="103">
        <v>1</v>
      </c>
      <c r="H260" t="s">
        <v>54</v>
      </c>
      <c r="I260" s="103"/>
    </row>
    <row r="261" spans="1:9" x14ac:dyDescent="0.3">
      <c r="A261" t="s">
        <v>5156</v>
      </c>
      <c r="B261" t="s">
        <v>51</v>
      </c>
      <c r="C261" t="s">
        <v>58</v>
      </c>
      <c r="D261" t="s">
        <v>5064</v>
      </c>
      <c r="E261" s="103">
        <v>-9.3551187556492419E-3</v>
      </c>
      <c r="F261" s="103">
        <v>677931</v>
      </c>
      <c r="G261" s="103">
        <v>1</v>
      </c>
      <c r="H261" t="s">
        <v>54</v>
      </c>
      <c r="I261" s="103"/>
    </row>
    <row r="262" spans="1:9" x14ac:dyDescent="0.3">
      <c r="A262" t="s">
        <v>5157</v>
      </c>
      <c r="B262" t="s">
        <v>51</v>
      </c>
      <c r="C262" t="s">
        <v>58</v>
      </c>
      <c r="D262" t="s">
        <v>5065</v>
      </c>
      <c r="E262" s="103">
        <v>-9.3551187556492419E-3</v>
      </c>
      <c r="F262" s="103">
        <v>677931</v>
      </c>
      <c r="G262" s="103">
        <v>1</v>
      </c>
      <c r="H262" t="s">
        <v>54</v>
      </c>
      <c r="I262" s="103"/>
    </row>
    <row r="263" spans="1:9" x14ac:dyDescent="0.3">
      <c r="A263" t="s">
        <v>5158</v>
      </c>
      <c r="B263" t="s">
        <v>51</v>
      </c>
      <c r="C263" t="s">
        <v>58</v>
      </c>
      <c r="D263" t="s">
        <v>5066</v>
      </c>
      <c r="E263" s="103">
        <v>-9.3551187556492419E-3</v>
      </c>
      <c r="F263" s="103">
        <v>677931</v>
      </c>
      <c r="G263" s="103">
        <v>1</v>
      </c>
      <c r="H263" t="s">
        <v>54</v>
      </c>
      <c r="I263" s="103"/>
    </row>
    <row r="264" spans="1:9" x14ac:dyDescent="0.3">
      <c r="A264" t="s">
        <v>1132</v>
      </c>
      <c r="B264" t="s">
        <v>51</v>
      </c>
      <c r="C264" t="s">
        <v>58</v>
      </c>
      <c r="D264" t="s">
        <v>42</v>
      </c>
      <c r="E264" s="103">
        <v>-9.3356897995266076E-3</v>
      </c>
      <c r="F264" s="103">
        <v>677931</v>
      </c>
      <c r="G264" s="103">
        <v>1</v>
      </c>
      <c r="H264" t="s">
        <v>54</v>
      </c>
      <c r="I264" s="103"/>
    </row>
    <row r="265" spans="1:9" x14ac:dyDescent="0.3">
      <c r="A265" t="s">
        <v>1805</v>
      </c>
      <c r="B265" t="s">
        <v>51</v>
      </c>
      <c r="C265" t="s">
        <v>58</v>
      </c>
      <c r="D265" t="s">
        <v>1763</v>
      </c>
      <c r="E265" s="103">
        <v>-3.7561390697861671E-2</v>
      </c>
      <c r="F265" s="103">
        <v>677931</v>
      </c>
      <c r="G265" s="103">
        <v>1</v>
      </c>
      <c r="H265" t="s">
        <v>54</v>
      </c>
      <c r="I265" s="103"/>
    </row>
    <row r="266" spans="1:9" x14ac:dyDescent="0.3">
      <c r="A266" t="s">
        <v>1806</v>
      </c>
      <c r="B266" t="s">
        <v>51</v>
      </c>
      <c r="C266" t="s">
        <v>58</v>
      </c>
      <c r="D266" t="s">
        <v>1764</v>
      </c>
      <c r="E266" s="103">
        <v>8.8639860040503459E-3</v>
      </c>
      <c r="F266" s="103">
        <v>677931</v>
      </c>
      <c r="G266" s="103">
        <v>1</v>
      </c>
      <c r="H266" t="s">
        <v>54</v>
      </c>
      <c r="I266" s="103"/>
    </row>
    <row r="267" spans="1:9" x14ac:dyDescent="0.3">
      <c r="A267" t="s">
        <v>1133</v>
      </c>
      <c r="B267" t="s">
        <v>51</v>
      </c>
      <c r="C267" t="s">
        <v>58</v>
      </c>
      <c r="D267" t="s">
        <v>340</v>
      </c>
      <c r="E267" s="103">
        <v>8.9579872625808498E-4</v>
      </c>
      <c r="F267" s="103">
        <v>677931</v>
      </c>
      <c r="G267" s="103">
        <v>1</v>
      </c>
      <c r="H267" t="s">
        <v>54</v>
      </c>
      <c r="I267" s="103"/>
    </row>
    <row r="268" spans="1:9" x14ac:dyDescent="0.3">
      <c r="A268" t="s">
        <v>1134</v>
      </c>
      <c r="B268" t="s">
        <v>51</v>
      </c>
      <c r="C268" t="s">
        <v>58</v>
      </c>
      <c r="D268" t="s">
        <v>777</v>
      </c>
      <c r="E268" s="103">
        <v>7.7624856882591636E-3</v>
      </c>
      <c r="F268" s="103">
        <v>677931</v>
      </c>
      <c r="G268" s="103">
        <v>1</v>
      </c>
      <c r="H268" t="s">
        <v>54</v>
      </c>
      <c r="I268" s="103"/>
    </row>
    <row r="269" spans="1:9" x14ac:dyDescent="0.3">
      <c r="A269" t="s">
        <v>1135</v>
      </c>
      <c r="B269" t="s">
        <v>51</v>
      </c>
      <c r="C269" t="s">
        <v>58</v>
      </c>
      <c r="D269" t="s">
        <v>776</v>
      </c>
      <c r="E269" s="103">
        <v>2.0819616320857874E-2</v>
      </c>
      <c r="F269" s="103">
        <v>677931</v>
      </c>
      <c r="G269" s="103">
        <v>1</v>
      </c>
      <c r="H269" t="s">
        <v>54</v>
      </c>
      <c r="I269" s="103"/>
    </row>
    <row r="270" spans="1:9" x14ac:dyDescent="0.3">
      <c r="A270" t="s">
        <v>1787</v>
      </c>
      <c r="B270" t="s">
        <v>51</v>
      </c>
      <c r="C270" t="s">
        <v>1763</v>
      </c>
      <c r="D270" t="s">
        <v>40</v>
      </c>
      <c r="E270" s="103">
        <v>1.0854199898040611</v>
      </c>
      <c r="F270" s="103">
        <v>677931</v>
      </c>
      <c r="G270" s="103">
        <v>1</v>
      </c>
      <c r="H270" t="s">
        <v>54</v>
      </c>
      <c r="I270" s="103"/>
    </row>
    <row r="271" spans="1:9" x14ac:dyDescent="0.3">
      <c r="A271" t="s">
        <v>5172</v>
      </c>
      <c r="B271" t="s">
        <v>51</v>
      </c>
      <c r="C271" t="s">
        <v>1763</v>
      </c>
      <c r="D271" t="s">
        <v>5064</v>
      </c>
      <c r="E271" s="103">
        <v>1.0874790925104107</v>
      </c>
      <c r="F271" s="103">
        <v>677931</v>
      </c>
      <c r="G271" s="103">
        <v>1</v>
      </c>
      <c r="H271" t="s">
        <v>54</v>
      </c>
      <c r="I271" s="103"/>
    </row>
    <row r="272" spans="1:9" x14ac:dyDescent="0.3">
      <c r="A272" t="s">
        <v>5173</v>
      </c>
      <c r="B272" t="s">
        <v>51</v>
      </c>
      <c r="C272" t="s">
        <v>1763</v>
      </c>
      <c r="D272" t="s">
        <v>5065</v>
      </c>
      <c r="E272" s="103">
        <v>1.0874224317185128</v>
      </c>
      <c r="F272" s="103">
        <v>677931</v>
      </c>
      <c r="G272" s="103">
        <v>1</v>
      </c>
      <c r="H272" t="s">
        <v>54</v>
      </c>
      <c r="I272" s="103"/>
    </row>
    <row r="273" spans="1:9" x14ac:dyDescent="0.3">
      <c r="A273" t="s">
        <v>5174</v>
      </c>
      <c r="B273" t="s">
        <v>51</v>
      </c>
      <c r="C273" t="s">
        <v>1763</v>
      </c>
      <c r="D273" t="s">
        <v>5066</v>
      </c>
      <c r="E273" s="103">
        <v>1.0874485932231315</v>
      </c>
      <c r="F273" s="103">
        <v>677931</v>
      </c>
      <c r="G273" s="103">
        <v>1</v>
      </c>
      <c r="H273" t="s">
        <v>54</v>
      </c>
      <c r="I273" s="103"/>
    </row>
    <row r="274" spans="1:9" x14ac:dyDescent="0.3">
      <c r="A274" t="s">
        <v>1788</v>
      </c>
      <c r="B274" t="s">
        <v>51</v>
      </c>
      <c r="C274" t="s">
        <v>1763</v>
      </c>
      <c r="D274" t="s">
        <v>42</v>
      </c>
      <c r="E274" s="103">
        <v>0.94399126395562893</v>
      </c>
      <c r="F274" s="103">
        <v>677931</v>
      </c>
      <c r="G274" s="103">
        <v>1</v>
      </c>
      <c r="H274" t="s">
        <v>54</v>
      </c>
      <c r="I274" s="103"/>
    </row>
    <row r="275" spans="1:9" x14ac:dyDescent="0.3">
      <c r="A275" t="s">
        <v>1789</v>
      </c>
      <c r="B275" t="s">
        <v>51</v>
      </c>
      <c r="C275" t="s">
        <v>1763</v>
      </c>
      <c r="D275" t="s">
        <v>1763</v>
      </c>
      <c r="E275" s="103">
        <v>1</v>
      </c>
      <c r="F275" s="103">
        <v>677931</v>
      </c>
      <c r="G275" s="103">
        <v>1</v>
      </c>
      <c r="H275" t="s">
        <v>54</v>
      </c>
      <c r="I275" s="103"/>
    </row>
    <row r="276" spans="1:9" x14ac:dyDescent="0.3">
      <c r="A276" t="s">
        <v>1790</v>
      </c>
      <c r="B276" t="s">
        <v>51</v>
      </c>
      <c r="C276" t="s">
        <v>1763</v>
      </c>
      <c r="D276" t="s">
        <v>1764</v>
      </c>
      <c r="E276" s="103">
        <v>0.2166186678065759</v>
      </c>
      <c r="F276" s="103">
        <v>677931</v>
      </c>
      <c r="G276" s="103">
        <v>1</v>
      </c>
      <c r="H276" t="s">
        <v>54</v>
      </c>
      <c r="I276" s="103"/>
    </row>
    <row r="277" spans="1:9" x14ac:dyDescent="0.3">
      <c r="A277" t="s">
        <v>1791</v>
      </c>
      <c r="B277" t="s">
        <v>51</v>
      </c>
      <c r="C277" t="s">
        <v>1763</v>
      </c>
      <c r="D277" t="s">
        <v>340</v>
      </c>
      <c r="E277" s="103">
        <v>0.85081810864395457</v>
      </c>
      <c r="F277" s="103">
        <v>677931</v>
      </c>
      <c r="G277" s="103">
        <v>1</v>
      </c>
      <c r="H277" t="s">
        <v>54</v>
      </c>
      <c r="I277" s="103"/>
    </row>
    <row r="278" spans="1:9" x14ac:dyDescent="0.3">
      <c r="A278" t="s">
        <v>1792</v>
      </c>
      <c r="B278" t="s">
        <v>51</v>
      </c>
      <c r="C278" t="s">
        <v>1763</v>
      </c>
      <c r="D278" t="s">
        <v>777</v>
      </c>
      <c r="E278" s="103">
        <v>0.36142695622643917</v>
      </c>
      <c r="F278" s="103">
        <v>677931</v>
      </c>
      <c r="G278" s="103">
        <v>1</v>
      </c>
      <c r="H278" t="s">
        <v>54</v>
      </c>
      <c r="I278" s="103"/>
    </row>
    <row r="279" spans="1:9" x14ac:dyDescent="0.3">
      <c r="A279" t="s">
        <v>1793</v>
      </c>
      <c r="B279" t="s">
        <v>51</v>
      </c>
      <c r="C279" t="s">
        <v>1763</v>
      </c>
      <c r="D279" t="s">
        <v>776</v>
      </c>
      <c r="E279" s="103">
        <v>0.78225178271030738</v>
      </c>
      <c r="F279" s="103">
        <v>677931</v>
      </c>
      <c r="G279" s="103">
        <v>1</v>
      </c>
      <c r="H279" t="s">
        <v>54</v>
      </c>
      <c r="I279" s="103"/>
    </row>
    <row r="280" spans="1:9" x14ac:dyDescent="0.3">
      <c r="A280" t="s">
        <v>1794</v>
      </c>
      <c r="B280" t="s">
        <v>51</v>
      </c>
      <c r="C280" t="s">
        <v>1764</v>
      </c>
      <c r="D280" t="s">
        <v>40</v>
      </c>
      <c r="E280" s="103">
        <v>7.2928550148831288</v>
      </c>
      <c r="F280" s="103">
        <v>677931</v>
      </c>
      <c r="G280" s="103">
        <v>1</v>
      </c>
      <c r="H280" t="s">
        <v>54</v>
      </c>
      <c r="I280" s="103"/>
    </row>
    <row r="281" spans="1:9" x14ac:dyDescent="0.3">
      <c r="A281" t="s">
        <v>5175</v>
      </c>
      <c r="B281" t="s">
        <v>51</v>
      </c>
      <c r="C281" t="s">
        <v>1764</v>
      </c>
      <c r="D281" t="s">
        <v>5064</v>
      </c>
      <c r="E281" s="103">
        <v>7.2946798206070245</v>
      </c>
      <c r="F281" s="103">
        <v>677931</v>
      </c>
      <c r="G281" s="103">
        <v>1</v>
      </c>
      <c r="H281" t="s">
        <v>54</v>
      </c>
      <c r="I281" s="103"/>
    </row>
    <row r="282" spans="1:9" x14ac:dyDescent="0.3">
      <c r="A282" t="s">
        <v>5176</v>
      </c>
      <c r="B282" t="s">
        <v>51</v>
      </c>
      <c r="C282" t="s">
        <v>1764</v>
      </c>
      <c r="D282" t="s">
        <v>5065</v>
      </c>
      <c r="E282" s="103">
        <v>7.2944076144570715</v>
      </c>
      <c r="F282" s="103">
        <v>677931</v>
      </c>
      <c r="G282" s="103">
        <v>1</v>
      </c>
      <c r="H282" t="s">
        <v>54</v>
      </c>
      <c r="I282" s="103"/>
    </row>
    <row r="283" spans="1:9" x14ac:dyDescent="0.3">
      <c r="A283" t="s">
        <v>5177</v>
      </c>
      <c r="B283" t="s">
        <v>51</v>
      </c>
      <c r="C283" t="s">
        <v>1764</v>
      </c>
      <c r="D283" t="s">
        <v>5066</v>
      </c>
      <c r="E283" s="103">
        <v>7.2945684086942721</v>
      </c>
      <c r="F283" s="103">
        <v>677931</v>
      </c>
      <c r="G283" s="103">
        <v>1</v>
      </c>
      <c r="H283" t="s">
        <v>54</v>
      </c>
      <c r="I283" s="103"/>
    </row>
    <row r="284" spans="1:9" x14ac:dyDescent="0.3">
      <c r="A284" t="s">
        <v>1795</v>
      </c>
      <c r="B284" t="s">
        <v>51</v>
      </c>
      <c r="C284" t="s">
        <v>1764</v>
      </c>
      <c r="D284" t="s">
        <v>42</v>
      </c>
      <c r="E284" s="103">
        <v>6.2412259181355365</v>
      </c>
      <c r="F284" s="103">
        <v>677931</v>
      </c>
      <c r="G284" s="103">
        <v>1</v>
      </c>
      <c r="H284" t="s">
        <v>54</v>
      </c>
      <c r="I284" s="103"/>
    </row>
    <row r="285" spans="1:9" x14ac:dyDescent="0.3">
      <c r="A285" t="s">
        <v>1796</v>
      </c>
      <c r="B285" t="s">
        <v>51</v>
      </c>
      <c r="C285" t="s">
        <v>1764</v>
      </c>
      <c r="D285" t="s">
        <v>1763</v>
      </c>
      <c r="E285" s="103">
        <v>6.1321421725092753</v>
      </c>
      <c r="F285" s="103">
        <v>677931</v>
      </c>
      <c r="G285" s="103">
        <v>1</v>
      </c>
      <c r="H285" t="s">
        <v>54</v>
      </c>
      <c r="I285" s="103"/>
    </row>
    <row r="286" spans="1:9" x14ac:dyDescent="0.3">
      <c r="A286" t="s">
        <v>1797</v>
      </c>
      <c r="B286" t="s">
        <v>51</v>
      </c>
      <c r="C286" t="s">
        <v>1764</v>
      </c>
      <c r="D286" t="s">
        <v>1764</v>
      </c>
      <c r="E286" s="103">
        <v>1</v>
      </c>
      <c r="F286" s="103">
        <v>677931</v>
      </c>
      <c r="G286" s="103">
        <v>1</v>
      </c>
      <c r="H286" t="s">
        <v>54</v>
      </c>
      <c r="I286" s="103"/>
    </row>
    <row r="287" spans="1:9" x14ac:dyDescent="0.3">
      <c r="A287" t="s">
        <v>1798</v>
      </c>
      <c r="B287" t="s">
        <v>51</v>
      </c>
      <c r="C287" t="s">
        <v>1764</v>
      </c>
      <c r="D287" t="s">
        <v>340</v>
      </c>
      <c r="E287" s="103">
        <v>5.4646228280707456</v>
      </c>
      <c r="F287" s="103">
        <v>677931</v>
      </c>
      <c r="G287" s="103">
        <v>1</v>
      </c>
      <c r="H287" t="s">
        <v>54</v>
      </c>
      <c r="I287" s="103"/>
    </row>
    <row r="288" spans="1:9" x14ac:dyDescent="0.3">
      <c r="A288" t="s">
        <v>1799</v>
      </c>
      <c r="B288" t="s">
        <v>51</v>
      </c>
      <c r="C288" t="s">
        <v>1764</v>
      </c>
      <c r="D288" t="s">
        <v>777</v>
      </c>
      <c r="E288" s="103">
        <v>2.1284642582923659</v>
      </c>
      <c r="F288" s="103">
        <v>677931</v>
      </c>
      <c r="G288" s="103">
        <v>1</v>
      </c>
      <c r="H288" t="s">
        <v>54</v>
      </c>
      <c r="I288" s="103"/>
    </row>
    <row r="289" spans="1:9" x14ac:dyDescent="0.3">
      <c r="A289" t="s">
        <v>1800</v>
      </c>
      <c r="B289" t="s">
        <v>51</v>
      </c>
      <c r="C289" t="s">
        <v>1764</v>
      </c>
      <c r="D289" t="s">
        <v>776</v>
      </c>
      <c r="E289" s="103">
        <v>4.5926633103478638</v>
      </c>
      <c r="F289" s="103">
        <v>677931</v>
      </c>
      <c r="G289" s="103">
        <v>1</v>
      </c>
      <c r="H289" t="s">
        <v>54</v>
      </c>
      <c r="I289" s="103"/>
    </row>
    <row r="290" spans="1:9" x14ac:dyDescent="0.3">
      <c r="A290" t="s">
        <v>810</v>
      </c>
      <c r="B290" t="s">
        <v>51</v>
      </c>
      <c r="C290" t="s">
        <v>340</v>
      </c>
      <c r="D290" t="s">
        <v>40</v>
      </c>
      <c r="E290" s="103">
        <v>1.4412812700512871</v>
      </c>
      <c r="F290" s="103">
        <v>677931</v>
      </c>
      <c r="G290" s="103">
        <v>1</v>
      </c>
      <c r="H290" t="s">
        <v>54</v>
      </c>
      <c r="I290" s="103"/>
    </row>
    <row r="291" spans="1:9" x14ac:dyDescent="0.3">
      <c r="A291" t="s">
        <v>5178</v>
      </c>
      <c r="B291" t="s">
        <v>51</v>
      </c>
      <c r="C291" t="s">
        <v>340</v>
      </c>
      <c r="D291" t="s">
        <v>5064</v>
      </c>
      <c r="E291" s="103">
        <v>1.4018067978323945</v>
      </c>
      <c r="F291" s="103">
        <v>677931</v>
      </c>
      <c r="G291" s="103">
        <v>1</v>
      </c>
      <c r="H291" t="s">
        <v>54</v>
      </c>
      <c r="I291" s="103"/>
    </row>
    <row r="292" spans="1:9" x14ac:dyDescent="0.3">
      <c r="A292" t="s">
        <v>5179</v>
      </c>
      <c r="B292" t="s">
        <v>51</v>
      </c>
      <c r="C292" t="s">
        <v>340</v>
      </c>
      <c r="D292" t="s">
        <v>5065</v>
      </c>
      <c r="E292" s="103">
        <v>1.4017418702384357</v>
      </c>
      <c r="F292" s="103">
        <v>677931</v>
      </c>
      <c r="G292" s="103">
        <v>1</v>
      </c>
      <c r="H292" t="s">
        <v>54</v>
      </c>
      <c r="I292" s="103"/>
    </row>
    <row r="293" spans="1:9" x14ac:dyDescent="0.3">
      <c r="A293" t="s">
        <v>5180</v>
      </c>
      <c r="B293" t="s">
        <v>51</v>
      </c>
      <c r="C293" t="s">
        <v>340</v>
      </c>
      <c r="D293" t="s">
        <v>5066</v>
      </c>
      <c r="E293" s="103">
        <v>1.4017755179314282</v>
      </c>
      <c r="F293" s="103">
        <v>677931</v>
      </c>
      <c r="G293" s="103">
        <v>1</v>
      </c>
      <c r="H293" t="s">
        <v>54</v>
      </c>
      <c r="I293" s="103"/>
    </row>
    <row r="294" spans="1:9" x14ac:dyDescent="0.3">
      <c r="A294" t="s">
        <v>808</v>
      </c>
      <c r="B294" t="s">
        <v>51</v>
      </c>
      <c r="C294" t="s">
        <v>340</v>
      </c>
      <c r="D294" t="s">
        <v>42</v>
      </c>
      <c r="E294" s="103">
        <v>1.3281162282196819</v>
      </c>
      <c r="F294" s="103">
        <v>677931</v>
      </c>
      <c r="G294" s="103">
        <v>1</v>
      </c>
      <c r="H294" t="s">
        <v>54</v>
      </c>
      <c r="I294" s="103"/>
    </row>
    <row r="295" spans="1:9" x14ac:dyDescent="0.3">
      <c r="A295" t="s">
        <v>1801</v>
      </c>
      <c r="B295" t="s">
        <v>51</v>
      </c>
      <c r="C295" t="s">
        <v>340</v>
      </c>
      <c r="D295" t="s">
        <v>1763</v>
      </c>
      <c r="E295" s="103">
        <v>1.106535698663319</v>
      </c>
      <c r="F295" s="103">
        <v>677931</v>
      </c>
      <c r="G295" s="103">
        <v>1</v>
      </c>
      <c r="H295" t="s">
        <v>54</v>
      </c>
      <c r="I295" s="103"/>
    </row>
    <row r="296" spans="1:9" x14ac:dyDescent="0.3">
      <c r="A296" t="s">
        <v>1802</v>
      </c>
      <c r="B296" t="s">
        <v>51</v>
      </c>
      <c r="C296" t="s">
        <v>340</v>
      </c>
      <c r="D296" t="s">
        <v>1764</v>
      </c>
      <c r="E296" s="103">
        <v>5.7867737007128925E-2</v>
      </c>
      <c r="F296" s="103">
        <v>677931</v>
      </c>
      <c r="G296" s="103">
        <v>1</v>
      </c>
      <c r="H296" t="s">
        <v>54</v>
      </c>
      <c r="I296" s="103"/>
    </row>
    <row r="297" spans="1:9" x14ac:dyDescent="0.3">
      <c r="A297" t="s">
        <v>809</v>
      </c>
      <c r="B297" t="s">
        <v>51</v>
      </c>
      <c r="C297" t="s">
        <v>340</v>
      </c>
      <c r="D297" t="s">
        <v>340</v>
      </c>
      <c r="E297" s="103">
        <v>1</v>
      </c>
      <c r="F297" s="103">
        <v>677931</v>
      </c>
      <c r="G297" s="103">
        <v>1</v>
      </c>
      <c r="H297" t="s">
        <v>54</v>
      </c>
      <c r="I297" s="103"/>
    </row>
    <row r="298" spans="1:9" x14ac:dyDescent="0.3">
      <c r="A298" t="s">
        <v>448</v>
      </c>
      <c r="B298" t="s">
        <v>51</v>
      </c>
      <c r="C298" t="s">
        <v>340</v>
      </c>
      <c r="D298" t="s">
        <v>777</v>
      </c>
      <c r="E298" s="103">
        <v>0.47875246414015554</v>
      </c>
      <c r="F298" s="103">
        <v>677931</v>
      </c>
      <c r="G298" s="103">
        <v>1</v>
      </c>
      <c r="H298" t="s">
        <v>54</v>
      </c>
      <c r="I298" s="103"/>
    </row>
    <row r="299" spans="1:9" x14ac:dyDescent="0.3">
      <c r="A299" t="s">
        <v>452</v>
      </c>
      <c r="B299" t="s">
        <v>51</v>
      </c>
      <c r="C299" t="s">
        <v>340</v>
      </c>
      <c r="D299" t="s">
        <v>776</v>
      </c>
      <c r="E299" s="103">
        <v>1.0546609578356403</v>
      </c>
      <c r="F299" s="103">
        <v>677931</v>
      </c>
      <c r="G299" s="103">
        <v>1</v>
      </c>
      <c r="H299" t="s">
        <v>54</v>
      </c>
      <c r="I299" s="103"/>
    </row>
    <row r="300" spans="1:9" x14ac:dyDescent="0.3">
      <c r="A300" t="s">
        <v>8751</v>
      </c>
      <c r="B300" t="s">
        <v>51</v>
      </c>
      <c r="C300" t="s">
        <v>8750</v>
      </c>
      <c r="D300" t="s">
        <v>40</v>
      </c>
      <c r="E300" s="103">
        <v>6.5330612983569833E-2</v>
      </c>
      <c r="F300" s="103">
        <v>677931</v>
      </c>
      <c r="G300" s="103">
        <v>1</v>
      </c>
      <c r="H300" t="s">
        <v>54</v>
      </c>
      <c r="I300" s="103"/>
    </row>
    <row r="301" spans="1:9" x14ac:dyDescent="0.3">
      <c r="A301" t="s">
        <v>8939</v>
      </c>
      <c r="B301" t="s">
        <v>51</v>
      </c>
      <c r="C301" t="s">
        <v>8750</v>
      </c>
      <c r="D301" t="s">
        <v>5064</v>
      </c>
      <c r="E301" s="103">
        <v>6.4386250498843001E-2</v>
      </c>
      <c r="F301" s="103">
        <v>677931</v>
      </c>
      <c r="G301" s="103">
        <v>1</v>
      </c>
      <c r="H301" t="s">
        <v>54</v>
      </c>
      <c r="I301" s="103"/>
    </row>
    <row r="302" spans="1:9" x14ac:dyDescent="0.3">
      <c r="A302" t="s">
        <v>8940</v>
      </c>
      <c r="B302" t="s">
        <v>51</v>
      </c>
      <c r="C302" t="s">
        <v>8750</v>
      </c>
      <c r="D302" t="s">
        <v>5065</v>
      </c>
      <c r="E302" s="103">
        <v>6.4384063593263152E-2</v>
      </c>
      <c r="F302" s="103">
        <v>677931</v>
      </c>
      <c r="G302" s="103">
        <v>1</v>
      </c>
      <c r="H302" t="s">
        <v>54</v>
      </c>
      <c r="I302" s="103"/>
    </row>
    <row r="303" spans="1:9" x14ac:dyDescent="0.3">
      <c r="A303" t="s">
        <v>8941</v>
      </c>
      <c r="B303" t="s">
        <v>51</v>
      </c>
      <c r="C303" t="s">
        <v>8750</v>
      </c>
      <c r="D303" t="s">
        <v>5066</v>
      </c>
      <c r="E303" s="103">
        <v>6.4384481383419512E-2</v>
      </c>
      <c r="F303" s="103">
        <v>677931</v>
      </c>
      <c r="G303" s="103">
        <v>1</v>
      </c>
      <c r="H303" t="s">
        <v>54</v>
      </c>
      <c r="I303" s="103"/>
    </row>
    <row r="304" spans="1:9" x14ac:dyDescent="0.3">
      <c r="A304" t="s">
        <v>8752</v>
      </c>
      <c r="B304" t="s">
        <v>51</v>
      </c>
      <c r="C304" t="s">
        <v>8750</v>
      </c>
      <c r="D304" t="s">
        <v>42</v>
      </c>
      <c r="E304" s="103">
        <v>6.4570410782868931E-2</v>
      </c>
      <c r="F304" s="103">
        <v>677931</v>
      </c>
      <c r="G304" s="103">
        <v>1</v>
      </c>
      <c r="H304" t="s">
        <v>54</v>
      </c>
      <c r="I304" s="103"/>
    </row>
    <row r="305" spans="1:9" x14ac:dyDescent="0.3">
      <c r="A305" t="s">
        <v>8753</v>
      </c>
      <c r="B305" t="s">
        <v>51</v>
      </c>
      <c r="C305" t="s">
        <v>8750</v>
      </c>
      <c r="D305" t="s">
        <v>1763</v>
      </c>
      <c r="E305" s="103">
        <v>5.8451923447848109E-2</v>
      </c>
      <c r="F305" s="103">
        <v>677931</v>
      </c>
      <c r="G305" s="103">
        <v>1</v>
      </c>
      <c r="H305" t="s">
        <v>54</v>
      </c>
      <c r="I305" s="103"/>
    </row>
    <row r="306" spans="1:9" x14ac:dyDescent="0.3">
      <c r="A306" t="s">
        <v>8754</v>
      </c>
      <c r="B306" t="s">
        <v>51</v>
      </c>
      <c r="C306" t="s">
        <v>8750</v>
      </c>
      <c r="D306" t="s">
        <v>1764</v>
      </c>
      <c r="E306" s="103">
        <v>9.0541235378128505E-3</v>
      </c>
      <c r="F306" s="103">
        <v>677931</v>
      </c>
      <c r="G306" s="103">
        <v>1</v>
      </c>
      <c r="H306" t="s">
        <v>54</v>
      </c>
      <c r="I306" s="103"/>
    </row>
    <row r="307" spans="1:9" x14ac:dyDescent="0.3">
      <c r="A307" t="s">
        <v>8755</v>
      </c>
      <c r="B307" t="s">
        <v>51</v>
      </c>
      <c r="C307" t="s">
        <v>8750</v>
      </c>
      <c r="D307" t="s">
        <v>340</v>
      </c>
      <c r="E307" s="103">
        <v>4.6349553700997297E-2</v>
      </c>
      <c r="F307" s="103">
        <v>677931</v>
      </c>
      <c r="G307" s="103">
        <v>1</v>
      </c>
      <c r="H307" t="s">
        <v>54</v>
      </c>
      <c r="I307" s="103"/>
    </row>
    <row r="308" spans="1:9" x14ac:dyDescent="0.3">
      <c r="A308" t="s">
        <v>8756</v>
      </c>
      <c r="B308" t="s">
        <v>51</v>
      </c>
      <c r="C308" t="s">
        <v>8750</v>
      </c>
      <c r="D308" t="s">
        <v>777</v>
      </c>
      <c r="E308" s="103">
        <v>2.1586535208834075E-2</v>
      </c>
      <c r="F308" s="103">
        <v>677931</v>
      </c>
      <c r="G308" s="103">
        <v>1</v>
      </c>
      <c r="H308" t="s">
        <v>54</v>
      </c>
      <c r="I308" s="103"/>
    </row>
    <row r="309" spans="1:9" x14ac:dyDescent="0.3">
      <c r="A309" t="s">
        <v>8757</v>
      </c>
      <c r="B309" t="s">
        <v>51</v>
      </c>
      <c r="C309" t="s">
        <v>8750</v>
      </c>
      <c r="D309" t="s">
        <v>776</v>
      </c>
      <c r="E309" s="103">
        <v>4.7359151480440863E-2</v>
      </c>
      <c r="F309" s="103">
        <v>677931</v>
      </c>
      <c r="G309" s="103">
        <v>1</v>
      </c>
      <c r="H309" t="s">
        <v>54</v>
      </c>
      <c r="I309" s="103"/>
    </row>
    <row r="310" spans="1:9" x14ac:dyDescent="0.3">
      <c r="A310" t="s">
        <v>9009</v>
      </c>
      <c r="B310" t="s">
        <v>51</v>
      </c>
      <c r="C310" t="s">
        <v>9007</v>
      </c>
      <c r="D310" t="s">
        <v>40</v>
      </c>
      <c r="E310" s="103">
        <v>1.506734536990674E-2</v>
      </c>
      <c r="F310" s="103">
        <v>677931</v>
      </c>
      <c r="G310" s="103">
        <v>1</v>
      </c>
      <c r="H310" t="s">
        <v>54</v>
      </c>
      <c r="I310" s="103"/>
    </row>
    <row r="311" spans="1:9" x14ac:dyDescent="0.3">
      <c r="A311" t="s">
        <v>9010</v>
      </c>
      <c r="B311" t="s">
        <v>51</v>
      </c>
      <c r="C311" t="s">
        <v>9007</v>
      </c>
      <c r="D311" t="s">
        <v>5064</v>
      </c>
      <c r="E311" s="103">
        <v>1.4887230843211158E-2</v>
      </c>
      <c r="F311" s="103">
        <v>677931</v>
      </c>
      <c r="G311" s="103">
        <v>1</v>
      </c>
      <c r="H311" t="s">
        <v>54</v>
      </c>
      <c r="I311" s="103"/>
    </row>
    <row r="312" spans="1:9" x14ac:dyDescent="0.3">
      <c r="A312" t="s">
        <v>9011</v>
      </c>
      <c r="B312" t="s">
        <v>51</v>
      </c>
      <c r="C312" t="s">
        <v>9007</v>
      </c>
      <c r="D312" t="s">
        <v>5065</v>
      </c>
      <c r="E312" s="103">
        <v>1.4887212949059044E-2</v>
      </c>
      <c r="F312" s="103">
        <v>677931</v>
      </c>
      <c r="G312" s="103">
        <v>1</v>
      </c>
      <c r="H312" t="s">
        <v>54</v>
      </c>
      <c r="I312" s="103"/>
    </row>
    <row r="313" spans="1:9" x14ac:dyDescent="0.3">
      <c r="A313" t="s">
        <v>9012</v>
      </c>
      <c r="B313" t="s">
        <v>51</v>
      </c>
      <c r="C313" t="s">
        <v>9007</v>
      </c>
      <c r="D313" t="s">
        <v>5066</v>
      </c>
      <c r="E313" s="103">
        <v>1.4887212949059044E-2</v>
      </c>
      <c r="F313" s="103">
        <v>677931</v>
      </c>
      <c r="G313" s="103">
        <v>1</v>
      </c>
      <c r="H313" t="s">
        <v>54</v>
      </c>
      <c r="I313" s="103"/>
    </row>
    <row r="314" spans="1:9" x14ac:dyDescent="0.3">
      <c r="A314" t="s">
        <v>9013</v>
      </c>
      <c r="B314" t="s">
        <v>51</v>
      </c>
      <c r="C314" t="s">
        <v>9007</v>
      </c>
      <c r="D314" t="s">
        <v>42</v>
      </c>
      <c r="E314" s="103">
        <v>1.3786460548168889E-2</v>
      </c>
      <c r="F314" s="103">
        <v>677931</v>
      </c>
      <c r="G314" s="103">
        <v>1</v>
      </c>
      <c r="H314" t="s">
        <v>54</v>
      </c>
      <c r="I314" s="103"/>
    </row>
    <row r="315" spans="1:9" x14ac:dyDescent="0.3">
      <c r="A315" t="s">
        <v>9014</v>
      </c>
      <c r="B315" t="s">
        <v>51</v>
      </c>
      <c r="C315" t="s">
        <v>9007</v>
      </c>
      <c r="D315" t="s">
        <v>1763</v>
      </c>
      <c r="E315" s="103">
        <v>1.4739966062681837E-2</v>
      </c>
      <c r="F315" s="103">
        <v>677931</v>
      </c>
      <c r="G315" s="103">
        <v>1</v>
      </c>
      <c r="H315" t="s">
        <v>54</v>
      </c>
      <c r="I315" s="103"/>
    </row>
    <row r="316" spans="1:9" x14ac:dyDescent="0.3">
      <c r="A316" t="s">
        <v>9015</v>
      </c>
      <c r="B316" t="s">
        <v>51</v>
      </c>
      <c r="C316" t="s">
        <v>9007</v>
      </c>
      <c r="D316" t="s">
        <v>1764</v>
      </c>
      <c r="E316" s="103">
        <v>9.3566353664411466E-4</v>
      </c>
      <c r="F316" s="103">
        <v>677931</v>
      </c>
      <c r="G316" s="103">
        <v>1</v>
      </c>
      <c r="H316" t="s">
        <v>54</v>
      </c>
      <c r="I316" s="103"/>
    </row>
    <row r="317" spans="1:9" x14ac:dyDescent="0.3">
      <c r="A317" t="s">
        <v>9016</v>
      </c>
      <c r="B317" t="s">
        <v>51</v>
      </c>
      <c r="C317" t="s">
        <v>9007</v>
      </c>
      <c r="D317" t="s">
        <v>340</v>
      </c>
      <c r="E317" s="103">
        <v>1.080169455740684E-2</v>
      </c>
      <c r="F317" s="103">
        <v>677931</v>
      </c>
      <c r="G317" s="103">
        <v>1</v>
      </c>
      <c r="H317" t="s">
        <v>54</v>
      </c>
      <c r="I317" s="103"/>
    </row>
    <row r="318" spans="1:9" x14ac:dyDescent="0.3">
      <c r="A318" t="s">
        <v>9017</v>
      </c>
      <c r="B318" t="s">
        <v>51</v>
      </c>
      <c r="C318" t="s">
        <v>9007</v>
      </c>
      <c r="D318" t="s">
        <v>777</v>
      </c>
      <c r="E318" s="103">
        <v>5.0296723054400203E-3</v>
      </c>
      <c r="F318" s="103">
        <v>677931</v>
      </c>
      <c r="G318" s="103">
        <v>1</v>
      </c>
      <c r="H318" t="s">
        <v>54</v>
      </c>
      <c r="I318" s="103"/>
    </row>
    <row r="319" spans="1:9" x14ac:dyDescent="0.3">
      <c r="A319" t="s">
        <v>9018</v>
      </c>
      <c r="B319" t="s">
        <v>51</v>
      </c>
      <c r="C319" t="s">
        <v>9007</v>
      </c>
      <c r="D319" t="s">
        <v>776</v>
      </c>
      <c r="E319" s="103">
        <v>1.0950924069886682E-2</v>
      </c>
      <c r="F319" s="103">
        <v>677931</v>
      </c>
      <c r="G319" s="103">
        <v>1</v>
      </c>
      <c r="H319" t="s">
        <v>54</v>
      </c>
      <c r="I319" s="103"/>
    </row>
    <row r="320" spans="1:9" x14ac:dyDescent="0.3">
      <c r="A320" t="s">
        <v>813</v>
      </c>
      <c r="B320" t="s">
        <v>51</v>
      </c>
      <c r="C320" t="s">
        <v>353</v>
      </c>
      <c r="D320" t="s">
        <v>40</v>
      </c>
      <c r="E320" s="103">
        <v>2.3101599585015038E-5</v>
      </c>
      <c r="F320" s="103">
        <v>677931</v>
      </c>
      <c r="G320" s="103">
        <v>1</v>
      </c>
      <c r="H320" t="s">
        <v>54</v>
      </c>
      <c r="I320" s="103"/>
    </row>
    <row r="321" spans="1:9" x14ac:dyDescent="0.3">
      <c r="A321" t="s">
        <v>5181</v>
      </c>
      <c r="B321" t="s">
        <v>51</v>
      </c>
      <c r="C321" t="s">
        <v>353</v>
      </c>
      <c r="D321" t="s">
        <v>5064</v>
      </c>
      <c r="E321" s="103">
        <v>2.4437893984516484E-5</v>
      </c>
      <c r="F321" s="103">
        <v>677931</v>
      </c>
      <c r="G321" s="103">
        <v>1</v>
      </c>
      <c r="H321" t="s">
        <v>54</v>
      </c>
      <c r="I321" s="103"/>
    </row>
    <row r="322" spans="1:9" x14ac:dyDescent="0.3">
      <c r="A322" t="s">
        <v>5182</v>
      </c>
      <c r="B322" t="s">
        <v>51</v>
      </c>
      <c r="C322" t="s">
        <v>353</v>
      </c>
      <c r="D322" t="s">
        <v>5065</v>
      </c>
      <c r="E322" s="103">
        <v>2.3101599585015038E-5</v>
      </c>
      <c r="F322" s="103">
        <v>677931</v>
      </c>
      <c r="G322" s="103">
        <v>1</v>
      </c>
      <c r="H322" t="s">
        <v>54</v>
      </c>
      <c r="I322" s="103"/>
    </row>
    <row r="323" spans="1:9" x14ac:dyDescent="0.3">
      <c r="A323" t="s">
        <v>5183</v>
      </c>
      <c r="B323" t="s">
        <v>51</v>
      </c>
      <c r="C323" t="s">
        <v>353</v>
      </c>
      <c r="D323" t="s">
        <v>5066</v>
      </c>
      <c r="E323" s="103">
        <v>2.4437893984516484E-5</v>
      </c>
      <c r="F323" s="103">
        <v>677931</v>
      </c>
      <c r="G323" s="103">
        <v>1</v>
      </c>
      <c r="H323" t="s">
        <v>54</v>
      </c>
      <c r="I323" s="103"/>
    </row>
    <row r="324" spans="1:9" x14ac:dyDescent="0.3">
      <c r="A324" t="s">
        <v>811</v>
      </c>
      <c r="B324" t="s">
        <v>51</v>
      </c>
      <c r="C324" t="s">
        <v>353</v>
      </c>
      <c r="D324" t="s">
        <v>42</v>
      </c>
      <c r="E324" s="103">
        <v>2.1196271940997141E-5</v>
      </c>
      <c r="F324" s="103">
        <v>677931</v>
      </c>
      <c r="G324" s="103">
        <v>1</v>
      </c>
      <c r="H324" t="s">
        <v>54</v>
      </c>
      <c r="I324" s="103"/>
    </row>
    <row r="325" spans="1:9" x14ac:dyDescent="0.3">
      <c r="A325" t="s">
        <v>1807</v>
      </c>
      <c r="B325" t="s">
        <v>51</v>
      </c>
      <c r="C325" t="s">
        <v>353</v>
      </c>
      <c r="D325" t="s">
        <v>1763</v>
      </c>
      <c r="E325" s="103">
        <v>2.139795535060953E-5</v>
      </c>
      <c r="F325" s="103">
        <v>677931</v>
      </c>
      <c r="G325" s="103">
        <v>1</v>
      </c>
      <c r="H325" t="s">
        <v>54</v>
      </c>
      <c r="I325" s="103"/>
    </row>
    <row r="326" spans="1:9" x14ac:dyDescent="0.3">
      <c r="A326" t="s">
        <v>1808</v>
      </c>
      <c r="B326" t="s">
        <v>51</v>
      </c>
      <c r="C326" t="s">
        <v>353</v>
      </c>
      <c r="D326" t="s">
        <v>1764</v>
      </c>
      <c r="E326" s="103">
        <v>3.4814848932602803E-6</v>
      </c>
      <c r="F326" s="103">
        <v>677931</v>
      </c>
      <c r="G326" s="103">
        <v>1</v>
      </c>
      <c r="H326" t="s">
        <v>54</v>
      </c>
      <c r="I326" s="103"/>
    </row>
    <row r="327" spans="1:9" x14ac:dyDescent="0.3">
      <c r="A327" t="s">
        <v>812</v>
      </c>
      <c r="B327" t="s">
        <v>51</v>
      </c>
      <c r="C327" t="s">
        <v>353</v>
      </c>
      <c r="D327" t="s">
        <v>340</v>
      </c>
      <c r="E327" s="103">
        <v>1.6637179489886905E-5</v>
      </c>
      <c r="F327" s="103">
        <v>677931</v>
      </c>
      <c r="G327" s="103">
        <v>1</v>
      </c>
      <c r="H327" t="s">
        <v>54</v>
      </c>
      <c r="I327" s="103"/>
    </row>
    <row r="328" spans="1:9" x14ac:dyDescent="0.3">
      <c r="A328" t="s">
        <v>456</v>
      </c>
      <c r="B328" t="s">
        <v>51</v>
      </c>
      <c r="C328" t="s">
        <v>353</v>
      </c>
      <c r="D328" t="s">
        <v>777</v>
      </c>
      <c r="E328" s="103">
        <v>1.2620785731584388E-5</v>
      </c>
      <c r="F328" s="103">
        <v>677931</v>
      </c>
      <c r="G328" s="103">
        <v>1</v>
      </c>
      <c r="H328" t="s">
        <v>54</v>
      </c>
      <c r="I328" s="103"/>
    </row>
    <row r="329" spans="1:9" x14ac:dyDescent="0.3">
      <c r="A329" t="s">
        <v>457</v>
      </c>
      <c r="B329" t="s">
        <v>51</v>
      </c>
      <c r="C329" t="s">
        <v>353</v>
      </c>
      <c r="D329" t="s">
        <v>776</v>
      </c>
      <c r="E329" s="103">
        <v>2.6265506269009998E-5</v>
      </c>
      <c r="F329" s="103">
        <v>677931</v>
      </c>
      <c r="G329" s="103">
        <v>1</v>
      </c>
      <c r="H329" t="s">
        <v>54</v>
      </c>
      <c r="I329" s="103"/>
    </row>
    <row r="330" spans="1:9" x14ac:dyDescent="0.3">
      <c r="A330" t="s">
        <v>4368</v>
      </c>
      <c r="B330" t="s">
        <v>51</v>
      </c>
      <c r="C330" t="s">
        <v>4351</v>
      </c>
      <c r="D330" t="s">
        <v>40</v>
      </c>
      <c r="E330" s="103">
        <v>9.0728417216625701E-4</v>
      </c>
      <c r="F330" s="103">
        <v>677931</v>
      </c>
      <c r="G330" s="103">
        <v>1</v>
      </c>
      <c r="H330" t="s">
        <v>54</v>
      </c>
      <c r="I330" s="103"/>
    </row>
    <row r="331" spans="1:9" x14ac:dyDescent="0.3">
      <c r="A331" t="s">
        <v>5079</v>
      </c>
      <c r="B331" t="s">
        <v>51</v>
      </c>
      <c r="C331" t="s">
        <v>4351</v>
      </c>
      <c r="D331" t="s">
        <v>5064</v>
      </c>
      <c r="E331" s="103">
        <v>-4.9044744090627273E-4</v>
      </c>
      <c r="F331" s="103">
        <v>677931</v>
      </c>
      <c r="G331" s="103">
        <v>1</v>
      </c>
      <c r="H331" t="s">
        <v>54</v>
      </c>
      <c r="I331" s="103"/>
    </row>
    <row r="332" spans="1:9" x14ac:dyDescent="0.3">
      <c r="A332" t="s">
        <v>5080</v>
      </c>
      <c r="B332" t="s">
        <v>51</v>
      </c>
      <c r="C332" t="s">
        <v>4351</v>
      </c>
      <c r="D332" t="s">
        <v>5065</v>
      </c>
      <c r="E332" s="103">
        <v>-4.9102306522169202E-4</v>
      </c>
      <c r="F332" s="103">
        <v>677931</v>
      </c>
      <c r="G332" s="103">
        <v>1</v>
      </c>
      <c r="H332" t="s">
        <v>54</v>
      </c>
      <c r="I332" s="103"/>
    </row>
    <row r="333" spans="1:9" x14ac:dyDescent="0.3">
      <c r="A333" t="s">
        <v>5081</v>
      </c>
      <c r="B333" t="s">
        <v>51</v>
      </c>
      <c r="C333" t="s">
        <v>4351</v>
      </c>
      <c r="D333" t="s">
        <v>5066</v>
      </c>
      <c r="E333" s="103">
        <v>-4.9102306522169202E-4</v>
      </c>
      <c r="F333" s="103">
        <v>677931</v>
      </c>
      <c r="G333" s="103">
        <v>1</v>
      </c>
      <c r="H333" t="s">
        <v>54</v>
      </c>
      <c r="I333" s="103"/>
    </row>
    <row r="334" spans="1:9" x14ac:dyDescent="0.3">
      <c r="A334" t="s">
        <v>4369</v>
      </c>
      <c r="B334" t="s">
        <v>51</v>
      </c>
      <c r="C334" t="s">
        <v>4351</v>
      </c>
      <c r="D334" t="s">
        <v>42</v>
      </c>
      <c r="E334" s="103">
        <v>-4.9018495048243837E-4</v>
      </c>
      <c r="F334" s="103">
        <v>677931</v>
      </c>
      <c r="G334" s="103">
        <v>1</v>
      </c>
      <c r="H334" t="s">
        <v>54</v>
      </c>
      <c r="I334" s="103"/>
    </row>
    <row r="335" spans="1:9" x14ac:dyDescent="0.3">
      <c r="A335" t="s">
        <v>4370</v>
      </c>
      <c r="B335" t="s">
        <v>51</v>
      </c>
      <c r="C335" t="s">
        <v>4351</v>
      </c>
      <c r="D335" t="s">
        <v>1763</v>
      </c>
      <c r="E335" s="103">
        <v>-1.9371119347606365E-4</v>
      </c>
      <c r="F335" s="103">
        <v>677931</v>
      </c>
      <c r="G335" s="103">
        <v>1</v>
      </c>
      <c r="H335" t="s">
        <v>54</v>
      </c>
      <c r="I335" s="103"/>
    </row>
    <row r="336" spans="1:9" x14ac:dyDescent="0.3">
      <c r="A336" t="s">
        <v>4371</v>
      </c>
      <c r="B336" t="s">
        <v>51</v>
      </c>
      <c r="C336" t="s">
        <v>4351</v>
      </c>
      <c r="D336" t="s">
        <v>1764</v>
      </c>
      <c r="E336" s="103">
        <v>-2.8319553337846301E-4</v>
      </c>
      <c r="F336" s="103">
        <v>677931</v>
      </c>
      <c r="G336" s="103">
        <v>1</v>
      </c>
      <c r="H336" t="s">
        <v>54</v>
      </c>
      <c r="I336" s="103"/>
    </row>
    <row r="337" spans="1:9" x14ac:dyDescent="0.3">
      <c r="A337" t="s">
        <v>4372</v>
      </c>
      <c r="B337" t="s">
        <v>51</v>
      </c>
      <c r="C337" t="s">
        <v>4351</v>
      </c>
      <c r="D337" t="s">
        <v>340</v>
      </c>
      <c r="E337" s="103">
        <v>4.3554445075088787E-5</v>
      </c>
      <c r="F337" s="103">
        <v>677931</v>
      </c>
      <c r="G337" s="103">
        <v>1</v>
      </c>
      <c r="H337" t="s">
        <v>54</v>
      </c>
      <c r="I337" s="103"/>
    </row>
    <row r="338" spans="1:9" x14ac:dyDescent="0.3">
      <c r="A338" t="s">
        <v>4373</v>
      </c>
      <c r="B338" t="s">
        <v>51</v>
      </c>
      <c r="C338" t="s">
        <v>4351</v>
      </c>
      <c r="D338" t="s">
        <v>777</v>
      </c>
      <c r="E338" s="103">
        <v>2.1995865393800054E-4</v>
      </c>
      <c r="F338" s="103">
        <v>677931</v>
      </c>
      <c r="G338" s="103">
        <v>1</v>
      </c>
      <c r="H338" t="s">
        <v>54</v>
      </c>
      <c r="I338" s="103"/>
    </row>
    <row r="339" spans="1:9" x14ac:dyDescent="0.3">
      <c r="A339" t="s">
        <v>4374</v>
      </c>
      <c r="B339" t="s">
        <v>51</v>
      </c>
      <c r="C339" t="s">
        <v>4351</v>
      </c>
      <c r="D339" t="s">
        <v>776</v>
      </c>
      <c r="E339" s="103">
        <v>5.8203420922956742E-4</v>
      </c>
      <c r="F339" s="103">
        <v>677931</v>
      </c>
      <c r="G339" s="103">
        <v>1</v>
      </c>
      <c r="H339" t="s">
        <v>54</v>
      </c>
      <c r="I339" s="103"/>
    </row>
    <row r="340" spans="1:9" x14ac:dyDescent="0.3">
      <c r="A340" t="s">
        <v>4354</v>
      </c>
      <c r="B340" t="s">
        <v>51</v>
      </c>
      <c r="C340" t="s">
        <v>4352</v>
      </c>
      <c r="D340" t="s">
        <v>40</v>
      </c>
      <c r="E340" s="103">
        <v>0</v>
      </c>
      <c r="F340" s="103">
        <v>677931</v>
      </c>
      <c r="G340" s="103">
        <v>1</v>
      </c>
      <c r="H340" t="s">
        <v>54</v>
      </c>
      <c r="I340" s="103"/>
    </row>
    <row r="341" spans="1:9" x14ac:dyDescent="0.3">
      <c r="A341" t="s">
        <v>5082</v>
      </c>
      <c r="B341" t="s">
        <v>51</v>
      </c>
      <c r="C341" t="s">
        <v>4352</v>
      </c>
      <c r="D341" t="s">
        <v>5064</v>
      </c>
      <c r="E341" s="103">
        <v>0</v>
      </c>
      <c r="F341" s="103">
        <v>677931</v>
      </c>
      <c r="G341" s="103">
        <v>1</v>
      </c>
      <c r="H341" t="s">
        <v>54</v>
      </c>
      <c r="I341" s="103"/>
    </row>
    <row r="342" spans="1:9" x14ac:dyDescent="0.3">
      <c r="A342" t="s">
        <v>5083</v>
      </c>
      <c r="B342" t="s">
        <v>51</v>
      </c>
      <c r="C342" t="s">
        <v>4352</v>
      </c>
      <c r="D342" t="s">
        <v>5065</v>
      </c>
      <c r="E342" s="103">
        <v>0</v>
      </c>
      <c r="F342" s="103">
        <v>677931</v>
      </c>
      <c r="G342" s="103">
        <v>1</v>
      </c>
      <c r="H342" t="s">
        <v>54</v>
      </c>
      <c r="I342" s="103"/>
    </row>
    <row r="343" spans="1:9" x14ac:dyDescent="0.3">
      <c r="A343" t="s">
        <v>5084</v>
      </c>
      <c r="B343" t="s">
        <v>51</v>
      </c>
      <c r="C343" t="s">
        <v>4352</v>
      </c>
      <c r="D343" t="s">
        <v>5066</v>
      </c>
      <c r="E343" s="103">
        <v>0</v>
      </c>
      <c r="F343" s="103">
        <v>677931</v>
      </c>
      <c r="G343" s="103">
        <v>1</v>
      </c>
      <c r="H343" t="s">
        <v>54</v>
      </c>
      <c r="I343" s="103"/>
    </row>
    <row r="344" spans="1:9" x14ac:dyDescent="0.3">
      <c r="A344" t="s">
        <v>4355</v>
      </c>
      <c r="B344" t="s">
        <v>51</v>
      </c>
      <c r="C344" t="s">
        <v>4352</v>
      </c>
      <c r="D344" t="s">
        <v>42</v>
      </c>
      <c r="E344" s="103">
        <v>0</v>
      </c>
      <c r="F344" s="103">
        <v>677931</v>
      </c>
      <c r="G344" s="103">
        <v>1</v>
      </c>
      <c r="H344" t="s">
        <v>54</v>
      </c>
      <c r="I344" s="103"/>
    </row>
    <row r="345" spans="1:9" x14ac:dyDescent="0.3">
      <c r="A345" t="s">
        <v>4356</v>
      </c>
      <c r="B345" t="s">
        <v>51</v>
      </c>
      <c r="C345" t="s">
        <v>4352</v>
      </c>
      <c r="D345" t="s">
        <v>1763</v>
      </c>
      <c r="E345" s="103">
        <v>0</v>
      </c>
      <c r="F345" s="103">
        <v>677931</v>
      </c>
      <c r="G345" s="103">
        <v>1</v>
      </c>
      <c r="H345" t="s">
        <v>54</v>
      </c>
      <c r="I345" s="103"/>
    </row>
    <row r="346" spans="1:9" x14ac:dyDescent="0.3">
      <c r="A346" t="s">
        <v>4357</v>
      </c>
      <c r="B346" t="s">
        <v>51</v>
      </c>
      <c r="C346" t="s">
        <v>4352</v>
      </c>
      <c r="D346" t="s">
        <v>1764</v>
      </c>
      <c r="E346" s="103">
        <v>0</v>
      </c>
      <c r="F346" s="103">
        <v>677931</v>
      </c>
      <c r="G346" s="103">
        <v>1</v>
      </c>
      <c r="H346" t="s">
        <v>54</v>
      </c>
      <c r="I346" s="103"/>
    </row>
    <row r="347" spans="1:9" x14ac:dyDescent="0.3">
      <c r="A347" t="s">
        <v>4358</v>
      </c>
      <c r="B347" t="s">
        <v>51</v>
      </c>
      <c r="C347" t="s">
        <v>4352</v>
      </c>
      <c r="D347" t="s">
        <v>340</v>
      </c>
      <c r="E347" s="103">
        <v>0</v>
      </c>
      <c r="F347" s="103">
        <v>677931</v>
      </c>
      <c r="G347" s="103">
        <v>1</v>
      </c>
      <c r="H347" t="s">
        <v>54</v>
      </c>
      <c r="I347" s="103"/>
    </row>
    <row r="348" spans="1:9" x14ac:dyDescent="0.3">
      <c r="A348" t="s">
        <v>4359</v>
      </c>
      <c r="B348" t="s">
        <v>51</v>
      </c>
      <c r="C348" t="s">
        <v>4352</v>
      </c>
      <c r="D348" t="s">
        <v>777</v>
      </c>
      <c r="E348" s="103">
        <v>0</v>
      </c>
      <c r="F348" s="103">
        <v>677931</v>
      </c>
      <c r="G348" s="103">
        <v>1</v>
      </c>
      <c r="H348" t="s">
        <v>54</v>
      </c>
      <c r="I348" s="103"/>
    </row>
    <row r="349" spans="1:9" x14ac:dyDescent="0.3">
      <c r="A349" t="s">
        <v>4360</v>
      </c>
      <c r="B349" t="s">
        <v>51</v>
      </c>
      <c r="C349" t="s">
        <v>4352</v>
      </c>
      <c r="D349" t="s">
        <v>776</v>
      </c>
      <c r="E349" s="103">
        <v>0</v>
      </c>
      <c r="F349" s="103">
        <v>677931</v>
      </c>
      <c r="G349" s="103">
        <v>1</v>
      </c>
      <c r="H349" t="s">
        <v>54</v>
      </c>
      <c r="I349" s="103"/>
    </row>
    <row r="350" spans="1:9" x14ac:dyDescent="0.3">
      <c r="A350" t="s">
        <v>4361</v>
      </c>
      <c r="B350" t="s">
        <v>51</v>
      </c>
      <c r="C350" t="s">
        <v>4353</v>
      </c>
      <c r="D350" t="s">
        <v>40</v>
      </c>
      <c r="E350" s="103">
        <v>3.1524068868853876E-5</v>
      </c>
      <c r="F350" s="103">
        <v>677931</v>
      </c>
      <c r="G350" s="103">
        <v>1</v>
      </c>
      <c r="H350" t="s">
        <v>54</v>
      </c>
      <c r="I350" s="103"/>
    </row>
    <row r="351" spans="1:9" x14ac:dyDescent="0.3">
      <c r="A351" t="s">
        <v>5085</v>
      </c>
      <c r="B351" t="s">
        <v>51</v>
      </c>
      <c r="C351" t="s">
        <v>4353</v>
      </c>
      <c r="D351" t="s">
        <v>5064</v>
      </c>
      <c r="E351" s="103">
        <v>3.2099693184273178E-5</v>
      </c>
      <c r="F351" s="103">
        <v>677931</v>
      </c>
      <c r="G351" s="103">
        <v>1</v>
      </c>
      <c r="H351" t="s">
        <v>54</v>
      </c>
      <c r="I351" s="103"/>
    </row>
    <row r="352" spans="1:9" x14ac:dyDescent="0.3">
      <c r="A352" t="s">
        <v>5086</v>
      </c>
      <c r="B352" t="s">
        <v>51</v>
      </c>
      <c r="C352" t="s">
        <v>4353</v>
      </c>
      <c r="D352" t="s">
        <v>5065</v>
      </c>
      <c r="E352" s="103">
        <v>3.1524068868853876E-5</v>
      </c>
      <c r="F352" s="103">
        <v>677931</v>
      </c>
      <c r="G352" s="103">
        <v>1</v>
      </c>
      <c r="H352" t="s">
        <v>54</v>
      </c>
      <c r="I352" s="103"/>
    </row>
    <row r="353" spans="1:9" x14ac:dyDescent="0.3">
      <c r="A353" t="s">
        <v>5087</v>
      </c>
      <c r="B353" t="s">
        <v>51</v>
      </c>
      <c r="C353" t="s">
        <v>4353</v>
      </c>
      <c r="D353" t="s">
        <v>5066</v>
      </c>
      <c r="E353" s="103">
        <v>3.1524068868853876E-5</v>
      </c>
      <c r="F353" s="103">
        <v>677931</v>
      </c>
      <c r="G353" s="103">
        <v>1</v>
      </c>
      <c r="H353" t="s">
        <v>54</v>
      </c>
      <c r="I353" s="103"/>
    </row>
    <row r="354" spans="1:9" x14ac:dyDescent="0.3">
      <c r="A354" t="s">
        <v>4362</v>
      </c>
      <c r="B354" t="s">
        <v>51</v>
      </c>
      <c r="C354" t="s">
        <v>4353</v>
      </c>
      <c r="D354" t="s">
        <v>42</v>
      </c>
      <c r="E354" s="103">
        <v>3.1276944007688517E-5</v>
      </c>
      <c r="F354" s="103">
        <v>677931</v>
      </c>
      <c r="G354" s="103">
        <v>1</v>
      </c>
      <c r="H354" t="s">
        <v>54</v>
      </c>
      <c r="I354" s="103"/>
    </row>
    <row r="355" spans="1:9" x14ac:dyDescent="0.3">
      <c r="A355" t="s">
        <v>4363</v>
      </c>
      <c r="B355" t="s">
        <v>51</v>
      </c>
      <c r="C355" t="s">
        <v>4353</v>
      </c>
      <c r="D355" t="s">
        <v>1763</v>
      </c>
      <c r="E355" s="103">
        <v>3.289922124622878E-5</v>
      </c>
      <c r="F355" s="103">
        <v>677931</v>
      </c>
      <c r="G355" s="103">
        <v>1</v>
      </c>
      <c r="H355" t="s">
        <v>54</v>
      </c>
      <c r="I355" s="103"/>
    </row>
    <row r="356" spans="1:9" x14ac:dyDescent="0.3">
      <c r="A356" t="s">
        <v>4364</v>
      </c>
      <c r="B356" t="s">
        <v>51</v>
      </c>
      <c r="C356" t="s">
        <v>4353</v>
      </c>
      <c r="D356" t="s">
        <v>1764</v>
      </c>
      <c r="E356" s="103">
        <v>9.071835688790114E-6</v>
      </c>
      <c r="F356" s="103">
        <v>677931</v>
      </c>
      <c r="G356" s="103">
        <v>1</v>
      </c>
      <c r="H356" t="s">
        <v>54</v>
      </c>
      <c r="I356" s="103"/>
    </row>
    <row r="357" spans="1:9" x14ac:dyDescent="0.3">
      <c r="A357" t="s">
        <v>4365</v>
      </c>
      <c r="B357" t="s">
        <v>51</v>
      </c>
      <c r="C357" t="s">
        <v>4353</v>
      </c>
      <c r="D357" t="s">
        <v>340</v>
      </c>
      <c r="E357" s="103">
        <v>3.2077938227766133E-5</v>
      </c>
      <c r="F357" s="103">
        <v>677931</v>
      </c>
      <c r="G357" s="103">
        <v>1</v>
      </c>
      <c r="H357" t="s">
        <v>54</v>
      </c>
      <c r="I357" s="103"/>
    </row>
    <row r="358" spans="1:9" x14ac:dyDescent="0.3">
      <c r="A358" t="s">
        <v>4366</v>
      </c>
      <c r="B358" t="s">
        <v>51</v>
      </c>
      <c r="C358" t="s">
        <v>4353</v>
      </c>
      <c r="D358" t="s">
        <v>777</v>
      </c>
      <c r="E358" s="103">
        <v>1.3371356034251944E-5</v>
      </c>
      <c r="F358" s="103">
        <v>677931</v>
      </c>
      <c r="G358" s="103">
        <v>1</v>
      </c>
      <c r="H358" t="s">
        <v>54</v>
      </c>
      <c r="I358" s="103"/>
    </row>
    <row r="359" spans="1:9" x14ac:dyDescent="0.3">
      <c r="A359" t="s">
        <v>4367</v>
      </c>
      <c r="B359" t="s">
        <v>51</v>
      </c>
      <c r="C359" t="s">
        <v>4353</v>
      </c>
      <c r="D359" t="s">
        <v>776</v>
      </c>
      <c r="E359" s="103">
        <v>2.7950317567877257E-5</v>
      </c>
      <c r="F359" s="103">
        <v>677931</v>
      </c>
      <c r="G359" s="103">
        <v>1</v>
      </c>
      <c r="H359" t="s">
        <v>54</v>
      </c>
      <c r="I359" s="103"/>
    </row>
    <row r="360" spans="1:9" x14ac:dyDescent="0.3">
      <c r="A360" t="s">
        <v>7387</v>
      </c>
      <c r="B360" t="s">
        <v>51</v>
      </c>
      <c r="C360" t="s">
        <v>7386</v>
      </c>
      <c r="D360" t="s">
        <v>40</v>
      </c>
      <c r="E360" s="103">
        <v>0</v>
      </c>
      <c r="F360" s="103">
        <v>677931</v>
      </c>
      <c r="G360" s="103">
        <v>1</v>
      </c>
      <c r="H360" t="s">
        <v>54</v>
      </c>
      <c r="I360" s="103"/>
    </row>
    <row r="361" spans="1:9" x14ac:dyDescent="0.3">
      <c r="A361" t="s">
        <v>7388</v>
      </c>
      <c r="B361" t="s">
        <v>51</v>
      </c>
      <c r="C361" t="s">
        <v>7386</v>
      </c>
      <c r="D361" t="s">
        <v>5064</v>
      </c>
      <c r="E361" s="103">
        <v>0</v>
      </c>
      <c r="F361" s="103">
        <v>677931</v>
      </c>
      <c r="G361" s="103">
        <v>1</v>
      </c>
      <c r="H361" t="s">
        <v>54</v>
      </c>
      <c r="I361" s="103"/>
    </row>
    <row r="362" spans="1:9" x14ac:dyDescent="0.3">
      <c r="A362" t="s">
        <v>7389</v>
      </c>
      <c r="B362" t="s">
        <v>51</v>
      </c>
      <c r="C362" t="s">
        <v>7386</v>
      </c>
      <c r="D362" t="s">
        <v>5065</v>
      </c>
      <c r="E362" s="103">
        <v>0</v>
      </c>
      <c r="F362" s="103">
        <v>677931</v>
      </c>
      <c r="G362" s="103">
        <v>1</v>
      </c>
      <c r="H362" t="s">
        <v>54</v>
      </c>
      <c r="I362" s="103"/>
    </row>
    <row r="363" spans="1:9" x14ac:dyDescent="0.3">
      <c r="A363" t="s">
        <v>7390</v>
      </c>
      <c r="B363" t="s">
        <v>51</v>
      </c>
      <c r="C363" t="s">
        <v>7386</v>
      </c>
      <c r="D363" t="s">
        <v>5066</v>
      </c>
      <c r="E363" s="103">
        <v>0</v>
      </c>
      <c r="F363" s="103">
        <v>677931</v>
      </c>
      <c r="G363" s="103">
        <v>1</v>
      </c>
      <c r="H363" t="s">
        <v>54</v>
      </c>
      <c r="I363" s="103"/>
    </row>
    <row r="364" spans="1:9" x14ac:dyDescent="0.3">
      <c r="A364" t="s">
        <v>7391</v>
      </c>
      <c r="B364" t="s">
        <v>51</v>
      </c>
      <c r="C364" t="s">
        <v>7386</v>
      </c>
      <c r="D364" t="s">
        <v>42</v>
      </c>
      <c r="E364" s="103">
        <v>0</v>
      </c>
      <c r="F364" s="103">
        <v>677931</v>
      </c>
      <c r="G364" s="103">
        <v>1</v>
      </c>
      <c r="H364" t="s">
        <v>54</v>
      </c>
      <c r="I364" s="103"/>
    </row>
    <row r="365" spans="1:9" x14ac:dyDescent="0.3">
      <c r="A365" t="s">
        <v>7392</v>
      </c>
      <c r="B365" t="s">
        <v>51</v>
      </c>
      <c r="C365" t="s">
        <v>7386</v>
      </c>
      <c r="D365" t="s">
        <v>1763</v>
      </c>
      <c r="E365" s="103">
        <v>0</v>
      </c>
      <c r="F365" s="103">
        <v>677931</v>
      </c>
      <c r="G365" s="103">
        <v>1</v>
      </c>
      <c r="H365" t="s">
        <v>54</v>
      </c>
      <c r="I365" s="103"/>
    </row>
    <row r="366" spans="1:9" x14ac:dyDescent="0.3">
      <c r="A366" t="s">
        <v>7393</v>
      </c>
      <c r="B366" t="s">
        <v>51</v>
      </c>
      <c r="C366" t="s">
        <v>7386</v>
      </c>
      <c r="D366" t="s">
        <v>1764</v>
      </c>
      <c r="E366" s="103">
        <v>0</v>
      </c>
      <c r="F366" s="103">
        <v>677931</v>
      </c>
      <c r="G366" s="103">
        <v>1</v>
      </c>
      <c r="H366" t="s">
        <v>54</v>
      </c>
      <c r="I366" s="103"/>
    </row>
    <row r="367" spans="1:9" x14ac:dyDescent="0.3">
      <c r="A367" t="s">
        <v>7394</v>
      </c>
      <c r="B367" t="s">
        <v>51</v>
      </c>
      <c r="C367" t="s">
        <v>7386</v>
      </c>
      <c r="D367" t="s">
        <v>340</v>
      </c>
      <c r="E367" s="103">
        <v>0</v>
      </c>
      <c r="F367" s="103">
        <v>677931</v>
      </c>
      <c r="G367" s="103">
        <v>1</v>
      </c>
      <c r="H367" t="s">
        <v>54</v>
      </c>
      <c r="I367" s="103"/>
    </row>
    <row r="368" spans="1:9" x14ac:dyDescent="0.3">
      <c r="A368" t="s">
        <v>7395</v>
      </c>
      <c r="B368" t="s">
        <v>51</v>
      </c>
      <c r="C368" t="s">
        <v>7386</v>
      </c>
      <c r="D368" t="s">
        <v>777</v>
      </c>
      <c r="E368" s="103">
        <v>0</v>
      </c>
      <c r="F368" s="103">
        <v>677931</v>
      </c>
      <c r="G368" s="103">
        <v>1</v>
      </c>
      <c r="H368" t="s">
        <v>54</v>
      </c>
      <c r="I368" s="103"/>
    </row>
    <row r="369" spans="1:9" x14ac:dyDescent="0.3">
      <c r="A369" t="s">
        <v>7396</v>
      </c>
      <c r="B369" t="s">
        <v>51</v>
      </c>
      <c r="C369" t="s">
        <v>7386</v>
      </c>
      <c r="D369" t="s">
        <v>776</v>
      </c>
      <c r="E369" s="103">
        <v>0</v>
      </c>
      <c r="F369" s="103">
        <v>677931</v>
      </c>
      <c r="G369" s="103">
        <v>1</v>
      </c>
      <c r="H369" t="s">
        <v>54</v>
      </c>
      <c r="I369" s="103"/>
    </row>
    <row r="370" spans="1:9" x14ac:dyDescent="0.3">
      <c r="A370" t="s">
        <v>4880</v>
      </c>
      <c r="B370" t="s">
        <v>51</v>
      </c>
      <c r="C370" t="s">
        <v>4868</v>
      </c>
      <c r="D370" t="s">
        <v>40</v>
      </c>
      <c r="E370" s="103">
        <v>6.8405824691227261E-5</v>
      </c>
      <c r="F370" s="103">
        <v>678258</v>
      </c>
      <c r="G370" s="103">
        <v>2</v>
      </c>
      <c r="H370" t="s">
        <v>54</v>
      </c>
      <c r="I370" s="103"/>
    </row>
    <row r="371" spans="1:9" x14ac:dyDescent="0.3">
      <c r="A371" t="s">
        <v>5292</v>
      </c>
      <c r="B371" t="s">
        <v>51</v>
      </c>
      <c r="C371" t="s">
        <v>4868</v>
      </c>
      <c r="D371" t="s">
        <v>5064</v>
      </c>
      <c r="E371" s="103">
        <v>6.8938653550629504E-5</v>
      </c>
      <c r="F371" s="103">
        <v>678258</v>
      </c>
      <c r="G371" s="103">
        <v>2</v>
      </c>
      <c r="H371" t="s">
        <v>54</v>
      </c>
      <c r="I371" s="103"/>
    </row>
    <row r="372" spans="1:9" x14ac:dyDescent="0.3">
      <c r="A372" t="s">
        <v>5293</v>
      </c>
      <c r="B372" t="s">
        <v>51</v>
      </c>
      <c r="C372" t="s">
        <v>4868</v>
      </c>
      <c r="D372" t="s">
        <v>5065</v>
      </c>
      <c r="E372" s="103">
        <v>6.8405824691227261E-5</v>
      </c>
      <c r="F372" s="103">
        <v>678258</v>
      </c>
      <c r="G372" s="103">
        <v>2</v>
      </c>
      <c r="H372" t="s">
        <v>54</v>
      </c>
      <c r="I372" s="103"/>
    </row>
    <row r="373" spans="1:9" x14ac:dyDescent="0.3">
      <c r="A373" t="s">
        <v>5294</v>
      </c>
      <c r="B373" t="s">
        <v>51</v>
      </c>
      <c r="C373" t="s">
        <v>4868</v>
      </c>
      <c r="D373" t="s">
        <v>5066</v>
      </c>
      <c r="E373" s="103">
        <v>6.8405824691227261E-5</v>
      </c>
      <c r="F373" s="103">
        <v>678258</v>
      </c>
      <c r="G373" s="103">
        <v>2</v>
      </c>
      <c r="H373" t="s">
        <v>54</v>
      </c>
      <c r="I373" s="103"/>
    </row>
    <row r="374" spans="1:9" x14ac:dyDescent="0.3">
      <c r="A374" t="s">
        <v>4881</v>
      </c>
      <c r="B374" t="s">
        <v>51</v>
      </c>
      <c r="C374" t="s">
        <v>4868</v>
      </c>
      <c r="D374" t="s">
        <v>42</v>
      </c>
      <c r="E374" s="103">
        <v>6.5310125792405419E-5</v>
      </c>
      <c r="F374" s="103">
        <v>678258</v>
      </c>
      <c r="G374" s="103">
        <v>2</v>
      </c>
      <c r="H374" t="s">
        <v>54</v>
      </c>
      <c r="I374" s="103"/>
    </row>
    <row r="375" spans="1:9" x14ac:dyDescent="0.3">
      <c r="A375" t="s">
        <v>4882</v>
      </c>
      <c r="B375" t="s">
        <v>51</v>
      </c>
      <c r="C375" t="s">
        <v>4868</v>
      </c>
      <c r="D375" t="s">
        <v>1763</v>
      </c>
      <c r="E375" s="103">
        <v>6.6308993867708241E-5</v>
      </c>
      <c r="F375" s="103">
        <v>678258</v>
      </c>
      <c r="G375" s="103">
        <v>2</v>
      </c>
      <c r="H375" t="s">
        <v>54</v>
      </c>
      <c r="I375" s="103"/>
    </row>
    <row r="376" spans="1:9" x14ac:dyDescent="0.3">
      <c r="A376" t="s">
        <v>4883</v>
      </c>
      <c r="B376" t="s">
        <v>51</v>
      </c>
      <c r="C376" t="s">
        <v>4868</v>
      </c>
      <c r="D376" t="s">
        <v>1764</v>
      </c>
      <c r="E376" s="103">
        <v>1.7817460913576558E-5</v>
      </c>
      <c r="F376" s="103">
        <v>678258</v>
      </c>
      <c r="G376" s="103">
        <v>2</v>
      </c>
      <c r="H376" t="s">
        <v>54</v>
      </c>
      <c r="I376" s="103"/>
    </row>
    <row r="377" spans="1:9" x14ac:dyDescent="0.3">
      <c r="A377" t="s">
        <v>4884</v>
      </c>
      <c r="B377" t="s">
        <v>51</v>
      </c>
      <c r="C377" t="s">
        <v>4868</v>
      </c>
      <c r="D377" t="s">
        <v>340</v>
      </c>
      <c r="E377" s="103">
        <v>6.7075158338157368E-5</v>
      </c>
      <c r="F377" s="103">
        <v>678258</v>
      </c>
      <c r="G377" s="103">
        <v>2</v>
      </c>
      <c r="H377" t="s">
        <v>54</v>
      </c>
      <c r="I377" s="103"/>
    </row>
    <row r="378" spans="1:9" x14ac:dyDescent="0.3">
      <c r="A378" t="s">
        <v>4885</v>
      </c>
      <c r="B378" t="s">
        <v>51</v>
      </c>
      <c r="C378" t="s">
        <v>4868</v>
      </c>
      <c r="D378" t="s">
        <v>777</v>
      </c>
      <c r="E378" s="103">
        <v>4.0591095271560387E-5</v>
      </c>
      <c r="F378" s="103">
        <v>678258</v>
      </c>
      <c r="G378" s="103">
        <v>2</v>
      </c>
      <c r="H378" t="s">
        <v>54</v>
      </c>
      <c r="I378" s="103"/>
    </row>
    <row r="379" spans="1:9" x14ac:dyDescent="0.3">
      <c r="A379" t="s">
        <v>4886</v>
      </c>
      <c r="B379" t="s">
        <v>51</v>
      </c>
      <c r="C379" t="s">
        <v>4868</v>
      </c>
      <c r="D379" t="s">
        <v>776</v>
      </c>
      <c r="E379" s="103">
        <v>1.0603148199368708E-4</v>
      </c>
      <c r="F379" s="103">
        <v>678258</v>
      </c>
      <c r="G379" s="103">
        <v>2</v>
      </c>
      <c r="H379" t="s">
        <v>54</v>
      </c>
      <c r="I379" s="103"/>
    </row>
    <row r="380" spans="1:9" x14ac:dyDescent="0.3">
      <c r="A380" t="s">
        <v>840</v>
      </c>
      <c r="B380" t="s">
        <v>51</v>
      </c>
      <c r="C380" t="s">
        <v>36</v>
      </c>
      <c r="D380" t="s">
        <v>40</v>
      </c>
      <c r="E380" s="103">
        <v>3.1902431671530528E-2</v>
      </c>
      <c r="F380" s="103">
        <v>678258</v>
      </c>
      <c r="G380" s="103">
        <v>2</v>
      </c>
      <c r="H380" t="s">
        <v>54</v>
      </c>
      <c r="I380" s="103"/>
    </row>
    <row r="381" spans="1:9" x14ac:dyDescent="0.3">
      <c r="A381" t="s">
        <v>5196</v>
      </c>
      <c r="B381" t="s">
        <v>51</v>
      </c>
      <c r="C381" t="s">
        <v>36</v>
      </c>
      <c r="D381" t="s">
        <v>5064</v>
      </c>
      <c r="E381" s="103">
        <v>3.193222360269192E-2</v>
      </c>
      <c r="F381" s="103">
        <v>678258</v>
      </c>
      <c r="G381" s="103">
        <v>2</v>
      </c>
      <c r="H381" t="s">
        <v>54</v>
      </c>
      <c r="I381" s="103"/>
    </row>
    <row r="382" spans="1:9" x14ac:dyDescent="0.3">
      <c r="A382" t="s">
        <v>5197</v>
      </c>
      <c r="B382" t="s">
        <v>51</v>
      </c>
      <c r="C382" t="s">
        <v>36</v>
      </c>
      <c r="D382" t="s">
        <v>5065</v>
      </c>
      <c r="E382" s="103">
        <v>3.1902431671530528E-2</v>
      </c>
      <c r="F382" s="103">
        <v>678258</v>
      </c>
      <c r="G382" s="103">
        <v>2</v>
      </c>
      <c r="H382" t="s">
        <v>54</v>
      </c>
      <c r="I382" s="103"/>
    </row>
    <row r="383" spans="1:9" x14ac:dyDescent="0.3">
      <c r="A383" t="s">
        <v>5198</v>
      </c>
      <c r="B383" t="s">
        <v>51</v>
      </c>
      <c r="C383" t="s">
        <v>36</v>
      </c>
      <c r="D383" t="s">
        <v>5066</v>
      </c>
      <c r="E383" s="103">
        <v>3.193222360269192E-2</v>
      </c>
      <c r="F383" s="103">
        <v>678258</v>
      </c>
      <c r="G383" s="103">
        <v>2</v>
      </c>
      <c r="H383" t="s">
        <v>54</v>
      </c>
      <c r="I383" s="103"/>
    </row>
    <row r="384" spans="1:9" x14ac:dyDescent="0.3">
      <c r="A384" t="s">
        <v>838</v>
      </c>
      <c r="B384" t="s">
        <v>51</v>
      </c>
      <c r="C384" t="s">
        <v>36</v>
      </c>
      <c r="D384" t="s">
        <v>42</v>
      </c>
      <c r="E384" s="103">
        <v>3.0110975806932849E-2</v>
      </c>
      <c r="F384" s="103">
        <v>678258</v>
      </c>
      <c r="G384" s="103">
        <v>2</v>
      </c>
      <c r="H384" t="s">
        <v>54</v>
      </c>
      <c r="I384" s="103"/>
    </row>
    <row r="385" spans="1:9" x14ac:dyDescent="0.3">
      <c r="A385" t="s">
        <v>1843</v>
      </c>
      <c r="B385" t="s">
        <v>51</v>
      </c>
      <c r="C385" t="s">
        <v>36</v>
      </c>
      <c r="D385" t="s">
        <v>1763</v>
      </c>
      <c r="E385" s="103">
        <v>3.1631885418954682E-2</v>
      </c>
      <c r="F385" s="103">
        <v>678258</v>
      </c>
      <c r="G385" s="103">
        <v>2</v>
      </c>
      <c r="H385" t="s">
        <v>54</v>
      </c>
      <c r="I385" s="103"/>
    </row>
    <row r="386" spans="1:9" x14ac:dyDescent="0.3">
      <c r="A386" t="s">
        <v>1844</v>
      </c>
      <c r="B386" t="s">
        <v>51</v>
      </c>
      <c r="C386" t="s">
        <v>36</v>
      </c>
      <c r="D386" t="s">
        <v>1764</v>
      </c>
      <c r="E386" s="103">
        <v>1.0364578260166724E-2</v>
      </c>
      <c r="F386" s="103">
        <v>678258</v>
      </c>
      <c r="G386" s="103">
        <v>2</v>
      </c>
      <c r="H386" t="s">
        <v>54</v>
      </c>
      <c r="I386" s="103"/>
    </row>
    <row r="387" spans="1:9" x14ac:dyDescent="0.3">
      <c r="A387" t="s">
        <v>839</v>
      </c>
      <c r="B387" t="s">
        <v>51</v>
      </c>
      <c r="C387" t="s">
        <v>36</v>
      </c>
      <c r="D387" t="s">
        <v>340</v>
      </c>
      <c r="E387" s="103">
        <v>2.6915529792756861E-2</v>
      </c>
      <c r="F387" s="103">
        <v>678258</v>
      </c>
      <c r="G387" s="103">
        <v>2</v>
      </c>
      <c r="H387" t="s">
        <v>54</v>
      </c>
      <c r="I387" s="103"/>
    </row>
    <row r="388" spans="1:9" x14ac:dyDescent="0.3">
      <c r="A388" t="s">
        <v>492</v>
      </c>
      <c r="B388" t="s">
        <v>51</v>
      </c>
      <c r="C388" t="s">
        <v>36</v>
      </c>
      <c r="D388" t="s">
        <v>777</v>
      </c>
      <c r="E388" s="103">
        <v>2.1332978150402044E-2</v>
      </c>
      <c r="F388" s="103">
        <v>678258</v>
      </c>
      <c r="G388" s="103">
        <v>2</v>
      </c>
      <c r="H388" t="s">
        <v>54</v>
      </c>
      <c r="I388" s="103"/>
    </row>
    <row r="389" spans="1:9" x14ac:dyDescent="0.3">
      <c r="A389" t="s">
        <v>493</v>
      </c>
      <c r="B389" t="s">
        <v>51</v>
      </c>
      <c r="C389" t="s">
        <v>36</v>
      </c>
      <c r="D389" t="s">
        <v>776</v>
      </c>
      <c r="E389" s="103">
        <v>4.5529500668130198E-2</v>
      </c>
      <c r="F389" s="103">
        <v>678258</v>
      </c>
      <c r="G389" s="103">
        <v>2</v>
      </c>
      <c r="H389" t="s">
        <v>54</v>
      </c>
      <c r="I389" s="103"/>
    </row>
    <row r="390" spans="1:9" x14ac:dyDescent="0.3">
      <c r="A390" t="s">
        <v>843</v>
      </c>
      <c r="B390" t="s">
        <v>51</v>
      </c>
      <c r="C390" t="s">
        <v>37</v>
      </c>
      <c r="D390" t="s">
        <v>40</v>
      </c>
      <c r="E390" s="103">
        <v>0.10268732270161601</v>
      </c>
      <c r="F390" s="103">
        <v>678258</v>
      </c>
      <c r="G390" s="103">
        <v>2</v>
      </c>
      <c r="H390" t="s">
        <v>54</v>
      </c>
      <c r="I390" s="103"/>
    </row>
    <row r="391" spans="1:9" x14ac:dyDescent="0.3">
      <c r="A391" t="s">
        <v>5199</v>
      </c>
      <c r="B391" t="s">
        <v>51</v>
      </c>
      <c r="C391" t="s">
        <v>37</v>
      </c>
      <c r="D391" t="s">
        <v>5064</v>
      </c>
      <c r="E391" s="103">
        <v>0.10284258336218784</v>
      </c>
      <c r="F391" s="103">
        <v>678258</v>
      </c>
      <c r="G391" s="103">
        <v>2</v>
      </c>
      <c r="H391" t="s">
        <v>54</v>
      </c>
      <c r="I391" s="103"/>
    </row>
    <row r="392" spans="1:9" x14ac:dyDescent="0.3">
      <c r="A392" t="s">
        <v>5200</v>
      </c>
      <c r="B392" t="s">
        <v>51</v>
      </c>
      <c r="C392" t="s">
        <v>37</v>
      </c>
      <c r="D392" t="s">
        <v>5065</v>
      </c>
      <c r="E392" s="103">
        <v>0.10268732270161601</v>
      </c>
      <c r="F392" s="103">
        <v>678258</v>
      </c>
      <c r="G392" s="103">
        <v>2</v>
      </c>
      <c r="H392" t="s">
        <v>54</v>
      </c>
      <c r="I392" s="103"/>
    </row>
    <row r="393" spans="1:9" x14ac:dyDescent="0.3">
      <c r="A393" t="s">
        <v>5201</v>
      </c>
      <c r="B393" t="s">
        <v>51</v>
      </c>
      <c r="C393" t="s">
        <v>37</v>
      </c>
      <c r="D393" t="s">
        <v>5066</v>
      </c>
      <c r="E393" s="103">
        <v>0.10284245137543334</v>
      </c>
      <c r="F393" s="103">
        <v>678258</v>
      </c>
      <c r="G393" s="103">
        <v>2</v>
      </c>
      <c r="H393" t="s">
        <v>54</v>
      </c>
      <c r="I393" s="103"/>
    </row>
    <row r="394" spans="1:9" x14ac:dyDescent="0.3">
      <c r="A394" t="s">
        <v>841</v>
      </c>
      <c r="B394" t="s">
        <v>51</v>
      </c>
      <c r="C394" t="s">
        <v>37</v>
      </c>
      <c r="D394" t="s">
        <v>42</v>
      </c>
      <c r="E394" s="103">
        <v>9.836018333563E-2</v>
      </c>
      <c r="F394" s="103">
        <v>678258</v>
      </c>
      <c r="G394" s="103">
        <v>2</v>
      </c>
      <c r="H394" t="s">
        <v>54</v>
      </c>
      <c r="I394" s="103"/>
    </row>
    <row r="395" spans="1:9" x14ac:dyDescent="0.3">
      <c r="A395" t="s">
        <v>1811</v>
      </c>
      <c r="B395" t="s">
        <v>51</v>
      </c>
      <c r="C395" t="s">
        <v>37</v>
      </c>
      <c r="D395" t="s">
        <v>1763</v>
      </c>
      <c r="E395" s="103">
        <v>0.10449260994009921</v>
      </c>
      <c r="F395" s="103">
        <v>678258</v>
      </c>
      <c r="G395" s="103">
        <v>2</v>
      </c>
      <c r="H395" t="s">
        <v>54</v>
      </c>
      <c r="I395" s="103"/>
    </row>
    <row r="396" spans="1:9" x14ac:dyDescent="0.3">
      <c r="A396" t="s">
        <v>1812</v>
      </c>
      <c r="B396" t="s">
        <v>51</v>
      </c>
      <c r="C396" t="s">
        <v>37</v>
      </c>
      <c r="D396" t="s">
        <v>1764</v>
      </c>
      <c r="E396" s="103">
        <v>4.0574629789100522E-2</v>
      </c>
      <c r="F396" s="103">
        <v>678258</v>
      </c>
      <c r="G396" s="103">
        <v>2</v>
      </c>
      <c r="H396" t="s">
        <v>54</v>
      </c>
      <c r="I396" s="103"/>
    </row>
    <row r="397" spans="1:9" x14ac:dyDescent="0.3">
      <c r="A397" t="s">
        <v>842</v>
      </c>
      <c r="B397" t="s">
        <v>51</v>
      </c>
      <c r="C397" t="s">
        <v>37</v>
      </c>
      <c r="D397" t="s">
        <v>340</v>
      </c>
      <c r="E397" s="103">
        <v>8.6756370445749853E-2</v>
      </c>
      <c r="F397" s="103">
        <v>678258</v>
      </c>
      <c r="G397" s="103">
        <v>2</v>
      </c>
      <c r="H397" t="s">
        <v>54</v>
      </c>
      <c r="I397" s="103"/>
    </row>
    <row r="398" spans="1:9" x14ac:dyDescent="0.3">
      <c r="A398" t="s">
        <v>494</v>
      </c>
      <c r="B398" t="s">
        <v>51</v>
      </c>
      <c r="C398" t="s">
        <v>37</v>
      </c>
      <c r="D398" t="s">
        <v>777</v>
      </c>
      <c r="E398" s="103">
        <v>6.5646286089784484E-2</v>
      </c>
      <c r="F398" s="103">
        <v>678258</v>
      </c>
      <c r="G398" s="103">
        <v>2</v>
      </c>
      <c r="H398" t="s">
        <v>54</v>
      </c>
      <c r="I398" s="103"/>
    </row>
    <row r="399" spans="1:9" x14ac:dyDescent="0.3">
      <c r="A399" t="s">
        <v>495</v>
      </c>
      <c r="B399" t="s">
        <v>51</v>
      </c>
      <c r="C399" t="s">
        <v>37</v>
      </c>
      <c r="D399" t="s">
        <v>776</v>
      </c>
      <c r="E399" s="103">
        <v>0.14770311749981263</v>
      </c>
      <c r="F399" s="103">
        <v>678258</v>
      </c>
      <c r="G399" s="103">
        <v>2</v>
      </c>
      <c r="H399" t="s">
        <v>54</v>
      </c>
      <c r="I399" s="103"/>
    </row>
    <row r="400" spans="1:9" x14ac:dyDescent="0.3">
      <c r="A400" t="s">
        <v>846</v>
      </c>
      <c r="B400" t="s">
        <v>51</v>
      </c>
      <c r="C400" t="s">
        <v>38</v>
      </c>
      <c r="D400" t="s">
        <v>40</v>
      </c>
      <c r="E400" s="103">
        <v>5.0357961822286391E-2</v>
      </c>
      <c r="F400" s="103">
        <v>678258</v>
      </c>
      <c r="G400" s="103">
        <v>2</v>
      </c>
      <c r="H400" t="s">
        <v>54</v>
      </c>
      <c r="I400" s="103"/>
    </row>
    <row r="401" spans="1:9" x14ac:dyDescent="0.3">
      <c r="A401" t="s">
        <v>5202</v>
      </c>
      <c r="B401" t="s">
        <v>51</v>
      </c>
      <c r="C401" t="s">
        <v>38</v>
      </c>
      <c r="D401" t="s">
        <v>5064</v>
      </c>
      <c r="E401" s="103">
        <v>5.0357961822286391E-2</v>
      </c>
      <c r="F401" s="103">
        <v>678258</v>
      </c>
      <c r="G401" s="103">
        <v>2</v>
      </c>
      <c r="H401" t="s">
        <v>54</v>
      </c>
      <c r="I401" s="103"/>
    </row>
    <row r="402" spans="1:9" x14ac:dyDescent="0.3">
      <c r="A402" t="s">
        <v>5203</v>
      </c>
      <c r="B402" t="s">
        <v>51</v>
      </c>
      <c r="C402" t="s">
        <v>38</v>
      </c>
      <c r="D402" t="s">
        <v>5065</v>
      </c>
      <c r="E402" s="103">
        <v>5.0357961822286391E-2</v>
      </c>
      <c r="F402" s="103">
        <v>678258</v>
      </c>
      <c r="G402" s="103">
        <v>2</v>
      </c>
      <c r="H402" t="s">
        <v>54</v>
      </c>
      <c r="I402" s="103"/>
    </row>
    <row r="403" spans="1:9" x14ac:dyDescent="0.3">
      <c r="A403" t="s">
        <v>5204</v>
      </c>
      <c r="B403" t="s">
        <v>51</v>
      </c>
      <c r="C403" t="s">
        <v>38</v>
      </c>
      <c r="D403" t="s">
        <v>5066</v>
      </c>
      <c r="E403" s="103">
        <v>5.0357961822286391E-2</v>
      </c>
      <c r="F403" s="103">
        <v>678258</v>
      </c>
      <c r="G403" s="103">
        <v>2</v>
      </c>
      <c r="H403" t="s">
        <v>54</v>
      </c>
      <c r="I403" s="103"/>
    </row>
    <row r="404" spans="1:9" x14ac:dyDescent="0.3">
      <c r="A404" t="s">
        <v>844</v>
      </c>
      <c r="B404" t="s">
        <v>51</v>
      </c>
      <c r="C404" t="s">
        <v>38</v>
      </c>
      <c r="D404" t="s">
        <v>42</v>
      </c>
      <c r="E404" s="103">
        <v>4.9364552160880301E-2</v>
      </c>
      <c r="F404" s="103">
        <v>678258</v>
      </c>
      <c r="G404" s="103">
        <v>2</v>
      </c>
      <c r="H404" t="s">
        <v>54</v>
      </c>
      <c r="I404" s="103"/>
    </row>
    <row r="405" spans="1:9" x14ac:dyDescent="0.3">
      <c r="A405" t="s">
        <v>1813</v>
      </c>
      <c r="B405" t="s">
        <v>51</v>
      </c>
      <c r="C405" t="s">
        <v>38</v>
      </c>
      <c r="D405" t="s">
        <v>1763</v>
      </c>
      <c r="E405" s="103">
        <v>5.4726269666865987E-2</v>
      </c>
      <c r="F405" s="103">
        <v>678258</v>
      </c>
      <c r="G405" s="103">
        <v>2</v>
      </c>
      <c r="H405" t="s">
        <v>54</v>
      </c>
      <c r="I405" s="103"/>
    </row>
    <row r="406" spans="1:9" x14ac:dyDescent="0.3">
      <c r="A406" t="s">
        <v>1814</v>
      </c>
      <c r="B406" t="s">
        <v>51</v>
      </c>
      <c r="C406" t="s">
        <v>38</v>
      </c>
      <c r="D406" t="s">
        <v>1764</v>
      </c>
      <c r="E406" s="103">
        <v>2.753362391423296E-2</v>
      </c>
      <c r="F406" s="103">
        <v>678258</v>
      </c>
      <c r="G406" s="103">
        <v>2</v>
      </c>
      <c r="H406" t="s">
        <v>54</v>
      </c>
      <c r="I406" s="103"/>
    </row>
    <row r="407" spans="1:9" x14ac:dyDescent="0.3">
      <c r="A407" t="s">
        <v>845</v>
      </c>
      <c r="B407" t="s">
        <v>51</v>
      </c>
      <c r="C407" t="s">
        <v>38</v>
      </c>
      <c r="D407" t="s">
        <v>340</v>
      </c>
      <c r="E407" s="103">
        <v>2.8684526748638785E-2</v>
      </c>
      <c r="F407" s="103">
        <v>678258</v>
      </c>
      <c r="G407" s="103">
        <v>2</v>
      </c>
      <c r="H407" t="s">
        <v>54</v>
      </c>
      <c r="I407" s="103"/>
    </row>
    <row r="408" spans="1:9" x14ac:dyDescent="0.3">
      <c r="A408" t="s">
        <v>496</v>
      </c>
      <c r="B408" t="s">
        <v>51</v>
      </c>
      <c r="C408" t="s">
        <v>38</v>
      </c>
      <c r="D408" t="s">
        <v>777</v>
      </c>
      <c r="E408" s="103">
        <v>3.2930012128399508E-2</v>
      </c>
      <c r="F408" s="103">
        <v>678258</v>
      </c>
      <c r="G408" s="103">
        <v>2</v>
      </c>
      <c r="H408" t="s">
        <v>54</v>
      </c>
      <c r="I408" s="103"/>
    </row>
    <row r="409" spans="1:9" x14ac:dyDescent="0.3">
      <c r="A409" t="s">
        <v>497</v>
      </c>
      <c r="B409" t="s">
        <v>51</v>
      </c>
      <c r="C409" t="s">
        <v>38</v>
      </c>
      <c r="D409" t="s">
        <v>776</v>
      </c>
      <c r="E409" s="103">
        <v>7.1605216438224761E-2</v>
      </c>
      <c r="F409" s="103">
        <v>678258</v>
      </c>
      <c r="G409" s="103">
        <v>2</v>
      </c>
      <c r="H409" t="s">
        <v>54</v>
      </c>
      <c r="I409" s="103"/>
    </row>
    <row r="410" spans="1:9" x14ac:dyDescent="0.3">
      <c r="A410" t="s">
        <v>1096</v>
      </c>
      <c r="B410" t="s">
        <v>51</v>
      </c>
      <c r="C410" t="s">
        <v>39</v>
      </c>
      <c r="D410" t="s">
        <v>40</v>
      </c>
      <c r="E410" s="103">
        <v>1.093026213384114E-4</v>
      </c>
      <c r="F410" s="103">
        <v>678258</v>
      </c>
      <c r="G410" s="103">
        <v>2</v>
      </c>
      <c r="H410" t="s">
        <v>54</v>
      </c>
      <c r="I410" s="103"/>
    </row>
    <row r="411" spans="1:9" x14ac:dyDescent="0.3">
      <c r="A411" t="s">
        <v>5205</v>
      </c>
      <c r="B411" t="s">
        <v>51</v>
      </c>
      <c r="C411" t="s">
        <v>39</v>
      </c>
      <c r="D411" t="s">
        <v>5064</v>
      </c>
      <c r="E411" s="103">
        <v>1.093026213384114E-4</v>
      </c>
      <c r="F411" s="103">
        <v>678258</v>
      </c>
      <c r="G411" s="103">
        <v>2</v>
      </c>
      <c r="H411" t="s">
        <v>54</v>
      </c>
      <c r="I411" s="103"/>
    </row>
    <row r="412" spans="1:9" x14ac:dyDescent="0.3">
      <c r="A412" t="s">
        <v>5206</v>
      </c>
      <c r="B412" t="s">
        <v>51</v>
      </c>
      <c r="C412" t="s">
        <v>39</v>
      </c>
      <c r="D412" t="s">
        <v>5065</v>
      </c>
      <c r="E412" s="103">
        <v>1.093026213384114E-4</v>
      </c>
      <c r="F412" s="103">
        <v>678258</v>
      </c>
      <c r="G412" s="103">
        <v>2</v>
      </c>
      <c r="H412" t="s">
        <v>54</v>
      </c>
      <c r="I412" s="103"/>
    </row>
    <row r="413" spans="1:9" x14ac:dyDescent="0.3">
      <c r="A413" t="s">
        <v>5207</v>
      </c>
      <c r="B413" t="s">
        <v>51</v>
      </c>
      <c r="C413" t="s">
        <v>39</v>
      </c>
      <c r="D413" t="s">
        <v>5066</v>
      </c>
      <c r="E413" s="103">
        <v>1.093026213384114E-4</v>
      </c>
      <c r="F413" s="103">
        <v>678258</v>
      </c>
      <c r="G413" s="103">
        <v>2</v>
      </c>
      <c r="H413" t="s">
        <v>54</v>
      </c>
      <c r="I413" s="103"/>
    </row>
    <row r="414" spans="1:9" x14ac:dyDescent="0.3">
      <c r="A414" t="s">
        <v>1097</v>
      </c>
      <c r="B414" t="s">
        <v>51</v>
      </c>
      <c r="C414" t="s">
        <v>39</v>
      </c>
      <c r="D414" t="s">
        <v>42</v>
      </c>
      <c r="E414" s="103">
        <v>1.0701915483782564E-4</v>
      </c>
      <c r="F414" s="103">
        <v>678258</v>
      </c>
      <c r="G414" s="103">
        <v>2</v>
      </c>
      <c r="H414" t="s">
        <v>54</v>
      </c>
      <c r="I414" s="103"/>
    </row>
    <row r="415" spans="1:9" x14ac:dyDescent="0.3">
      <c r="A415" t="s">
        <v>1815</v>
      </c>
      <c r="B415" t="s">
        <v>51</v>
      </c>
      <c r="C415" t="s">
        <v>39</v>
      </c>
      <c r="D415" t="s">
        <v>1763</v>
      </c>
      <c r="E415" s="103">
        <v>1.143009093034598E-4</v>
      </c>
      <c r="F415" s="103">
        <v>678258</v>
      </c>
      <c r="G415" s="103">
        <v>2</v>
      </c>
      <c r="H415" t="s">
        <v>54</v>
      </c>
      <c r="I415" s="103"/>
    </row>
    <row r="416" spans="1:9" x14ac:dyDescent="0.3">
      <c r="A416" t="s">
        <v>1816</v>
      </c>
      <c r="B416" t="s">
        <v>51</v>
      </c>
      <c r="C416" t="s">
        <v>39</v>
      </c>
      <c r="D416" t="s">
        <v>1764</v>
      </c>
      <c r="E416" s="103">
        <v>6.0590028423909691E-5</v>
      </c>
      <c r="F416" s="103">
        <v>678258</v>
      </c>
      <c r="G416" s="103">
        <v>2</v>
      </c>
      <c r="H416" t="s">
        <v>54</v>
      </c>
      <c r="I416" s="103"/>
    </row>
    <row r="417" spans="1:9" x14ac:dyDescent="0.3">
      <c r="A417" t="s">
        <v>1098</v>
      </c>
      <c r="B417" t="s">
        <v>51</v>
      </c>
      <c r="C417" t="s">
        <v>39</v>
      </c>
      <c r="D417" t="s">
        <v>340</v>
      </c>
      <c r="E417" s="103">
        <v>8.4046557013902601E-5</v>
      </c>
      <c r="F417" s="103">
        <v>678258</v>
      </c>
      <c r="G417" s="103">
        <v>2</v>
      </c>
      <c r="H417" t="s">
        <v>54</v>
      </c>
      <c r="I417" s="103"/>
    </row>
    <row r="418" spans="1:9" x14ac:dyDescent="0.3">
      <c r="A418" t="s">
        <v>1099</v>
      </c>
      <c r="B418" t="s">
        <v>51</v>
      </c>
      <c r="C418" t="s">
        <v>39</v>
      </c>
      <c r="D418" t="s">
        <v>777</v>
      </c>
      <c r="E418" s="103">
        <v>6.4956568081230853E-5</v>
      </c>
      <c r="F418" s="103">
        <v>678258</v>
      </c>
      <c r="G418" s="103">
        <v>2</v>
      </c>
      <c r="H418" t="s">
        <v>54</v>
      </c>
      <c r="I418" s="103"/>
    </row>
    <row r="419" spans="1:9" x14ac:dyDescent="0.3">
      <c r="A419" t="s">
        <v>1100</v>
      </c>
      <c r="B419" t="s">
        <v>51</v>
      </c>
      <c r="C419" t="s">
        <v>39</v>
      </c>
      <c r="D419" t="s">
        <v>776</v>
      </c>
      <c r="E419" s="103">
        <v>1.7162524923159401E-4</v>
      </c>
      <c r="F419" s="103">
        <v>678258</v>
      </c>
      <c r="G419" s="103">
        <v>2</v>
      </c>
      <c r="H419" t="s">
        <v>54</v>
      </c>
      <c r="I419" s="103"/>
    </row>
    <row r="420" spans="1:9" x14ac:dyDescent="0.3">
      <c r="A420" t="s">
        <v>2615</v>
      </c>
      <c r="B420" t="s">
        <v>51</v>
      </c>
      <c r="C420" t="s">
        <v>2584</v>
      </c>
      <c r="D420" t="s">
        <v>40</v>
      </c>
      <c r="E420" s="103">
        <v>5.8562874618813187E-3</v>
      </c>
      <c r="F420" s="103">
        <v>678258</v>
      </c>
      <c r="G420" s="103">
        <v>2</v>
      </c>
      <c r="H420" t="s">
        <v>54</v>
      </c>
      <c r="I420" s="103"/>
    </row>
    <row r="421" spans="1:9" x14ac:dyDescent="0.3">
      <c r="A421" t="s">
        <v>5208</v>
      </c>
      <c r="B421" t="s">
        <v>51</v>
      </c>
      <c r="C421" t="s">
        <v>2584</v>
      </c>
      <c r="D421" t="s">
        <v>5064</v>
      </c>
      <c r="E421" s="103">
        <v>5.8618583019061513E-3</v>
      </c>
      <c r="F421" s="103">
        <v>678258</v>
      </c>
      <c r="G421" s="103">
        <v>2</v>
      </c>
      <c r="H421" t="s">
        <v>54</v>
      </c>
      <c r="I421" s="103"/>
    </row>
    <row r="422" spans="1:9" x14ac:dyDescent="0.3">
      <c r="A422" t="s">
        <v>5209</v>
      </c>
      <c r="B422" t="s">
        <v>51</v>
      </c>
      <c r="C422" t="s">
        <v>2584</v>
      </c>
      <c r="D422" t="s">
        <v>5065</v>
      </c>
      <c r="E422" s="103">
        <v>5.8562874618813187E-3</v>
      </c>
      <c r="F422" s="103">
        <v>678258</v>
      </c>
      <c r="G422" s="103">
        <v>2</v>
      </c>
      <c r="H422" t="s">
        <v>54</v>
      </c>
      <c r="I422" s="103"/>
    </row>
    <row r="423" spans="1:9" x14ac:dyDescent="0.3">
      <c r="A423" t="s">
        <v>5210</v>
      </c>
      <c r="B423" t="s">
        <v>51</v>
      </c>
      <c r="C423" t="s">
        <v>2584</v>
      </c>
      <c r="D423" t="s">
        <v>5066</v>
      </c>
      <c r="E423" s="103">
        <v>5.8616744494628271E-3</v>
      </c>
      <c r="F423" s="103">
        <v>678258</v>
      </c>
      <c r="G423" s="103">
        <v>2</v>
      </c>
      <c r="H423" t="s">
        <v>54</v>
      </c>
      <c r="I423" s="103"/>
    </row>
    <row r="424" spans="1:9" x14ac:dyDescent="0.3">
      <c r="A424" t="s">
        <v>2616</v>
      </c>
      <c r="B424" t="s">
        <v>51</v>
      </c>
      <c r="C424" t="s">
        <v>2584</v>
      </c>
      <c r="D424" t="s">
        <v>42</v>
      </c>
      <c r="E424" s="103">
        <v>5.5384056378518223E-3</v>
      </c>
      <c r="F424" s="103">
        <v>678258</v>
      </c>
      <c r="G424" s="103">
        <v>2</v>
      </c>
      <c r="H424" t="s">
        <v>54</v>
      </c>
      <c r="I424" s="103"/>
    </row>
    <row r="425" spans="1:9" x14ac:dyDescent="0.3">
      <c r="A425" t="s">
        <v>2617</v>
      </c>
      <c r="B425" t="s">
        <v>51</v>
      </c>
      <c r="C425" t="s">
        <v>2584</v>
      </c>
      <c r="D425" t="s">
        <v>1763</v>
      </c>
      <c r="E425" s="103">
        <v>5.7678324751089223E-3</v>
      </c>
      <c r="F425" s="103">
        <v>678258</v>
      </c>
      <c r="G425" s="103">
        <v>2</v>
      </c>
      <c r="H425" t="s">
        <v>54</v>
      </c>
      <c r="I425" s="103"/>
    </row>
    <row r="426" spans="1:9" x14ac:dyDescent="0.3">
      <c r="A426" t="s">
        <v>2618</v>
      </c>
      <c r="B426" t="s">
        <v>51</v>
      </c>
      <c r="C426" t="s">
        <v>2584</v>
      </c>
      <c r="D426" t="s">
        <v>1764</v>
      </c>
      <c r="E426" s="103">
        <v>1.9807880846622063E-3</v>
      </c>
      <c r="F426" s="103">
        <v>678258</v>
      </c>
      <c r="G426" s="103">
        <v>2</v>
      </c>
      <c r="H426" t="s">
        <v>54</v>
      </c>
      <c r="I426" s="103"/>
    </row>
    <row r="427" spans="1:9" x14ac:dyDescent="0.3">
      <c r="A427" t="s">
        <v>2619</v>
      </c>
      <c r="B427" t="s">
        <v>51</v>
      </c>
      <c r="C427" t="s">
        <v>2584</v>
      </c>
      <c r="D427" t="s">
        <v>340</v>
      </c>
      <c r="E427" s="103">
        <v>5.1047086336875507E-3</v>
      </c>
      <c r="F427" s="103">
        <v>678258</v>
      </c>
      <c r="G427" s="103">
        <v>2</v>
      </c>
      <c r="H427" t="s">
        <v>54</v>
      </c>
      <c r="I427" s="103"/>
    </row>
    <row r="428" spans="1:9" x14ac:dyDescent="0.3">
      <c r="A428" t="s">
        <v>2620</v>
      </c>
      <c r="B428" t="s">
        <v>51</v>
      </c>
      <c r="C428" t="s">
        <v>2584</v>
      </c>
      <c r="D428" t="s">
        <v>777</v>
      </c>
      <c r="E428" s="103">
        <v>3.8842895043737771E-3</v>
      </c>
      <c r="F428" s="103">
        <v>678258</v>
      </c>
      <c r="G428" s="103">
        <v>2</v>
      </c>
      <c r="H428" t="s">
        <v>54</v>
      </c>
      <c r="I428" s="103"/>
    </row>
    <row r="429" spans="1:9" x14ac:dyDescent="0.3">
      <c r="A429" t="s">
        <v>2621</v>
      </c>
      <c r="B429" t="s">
        <v>51</v>
      </c>
      <c r="C429" t="s">
        <v>2584</v>
      </c>
      <c r="D429" t="s">
        <v>776</v>
      </c>
      <c r="E429" s="103">
        <v>8.3833750515625877E-3</v>
      </c>
      <c r="F429" s="103">
        <v>678258</v>
      </c>
      <c r="G429" s="103">
        <v>2</v>
      </c>
      <c r="H429" t="s">
        <v>54</v>
      </c>
      <c r="I429" s="103"/>
    </row>
    <row r="430" spans="1:9" x14ac:dyDescent="0.3">
      <c r="A430" t="s">
        <v>2622</v>
      </c>
      <c r="B430" t="s">
        <v>51</v>
      </c>
      <c r="C430" t="s">
        <v>2585</v>
      </c>
      <c r="D430" t="s">
        <v>40</v>
      </c>
      <c r="E430" s="103">
        <v>5.0010083940094955E-3</v>
      </c>
      <c r="F430" s="103">
        <v>678258</v>
      </c>
      <c r="G430" s="103">
        <v>2</v>
      </c>
      <c r="H430" t="s">
        <v>54</v>
      </c>
      <c r="I430" s="103"/>
    </row>
    <row r="431" spans="1:9" x14ac:dyDescent="0.3">
      <c r="A431" t="s">
        <v>5211</v>
      </c>
      <c r="B431" t="s">
        <v>51</v>
      </c>
      <c r="C431" t="s">
        <v>2585</v>
      </c>
      <c r="D431" t="s">
        <v>5064</v>
      </c>
      <c r="E431" s="103">
        <v>5.0693207652046362E-3</v>
      </c>
      <c r="F431" s="103">
        <v>678258</v>
      </c>
      <c r="G431" s="103">
        <v>2</v>
      </c>
      <c r="H431" t="s">
        <v>54</v>
      </c>
      <c r="I431" s="103"/>
    </row>
    <row r="432" spans="1:9" x14ac:dyDescent="0.3">
      <c r="A432" t="s">
        <v>5212</v>
      </c>
      <c r="B432" t="s">
        <v>51</v>
      </c>
      <c r="C432" t="s">
        <v>2585</v>
      </c>
      <c r="D432" t="s">
        <v>5065</v>
      </c>
      <c r="E432" s="103">
        <v>5.0010083940094955E-3</v>
      </c>
      <c r="F432" s="103">
        <v>678258</v>
      </c>
      <c r="G432" s="103">
        <v>2</v>
      </c>
      <c r="H432" t="s">
        <v>54</v>
      </c>
      <c r="I432" s="103"/>
    </row>
    <row r="433" spans="1:9" x14ac:dyDescent="0.3">
      <c r="A433" t="s">
        <v>5213</v>
      </c>
      <c r="B433" t="s">
        <v>51</v>
      </c>
      <c r="C433" t="s">
        <v>2585</v>
      </c>
      <c r="D433" t="s">
        <v>5066</v>
      </c>
      <c r="E433" s="103">
        <v>5.0670307748497774E-3</v>
      </c>
      <c r="F433" s="103">
        <v>678258</v>
      </c>
      <c r="G433" s="103">
        <v>2</v>
      </c>
      <c r="H433" t="s">
        <v>54</v>
      </c>
      <c r="I433" s="103"/>
    </row>
    <row r="434" spans="1:9" x14ac:dyDescent="0.3">
      <c r="A434" t="s">
        <v>2623</v>
      </c>
      <c r="B434" t="s">
        <v>51</v>
      </c>
      <c r="C434" t="s">
        <v>2585</v>
      </c>
      <c r="D434" t="s">
        <v>42</v>
      </c>
      <c r="E434" s="103">
        <v>4.8786242113995036E-3</v>
      </c>
      <c r="F434" s="103">
        <v>678258</v>
      </c>
      <c r="G434" s="103">
        <v>2</v>
      </c>
      <c r="H434" t="s">
        <v>54</v>
      </c>
      <c r="I434" s="103"/>
    </row>
    <row r="435" spans="1:9" x14ac:dyDescent="0.3">
      <c r="A435" t="s">
        <v>2624</v>
      </c>
      <c r="B435" t="s">
        <v>51</v>
      </c>
      <c r="C435" t="s">
        <v>2585</v>
      </c>
      <c r="D435" t="s">
        <v>1763</v>
      </c>
      <c r="E435" s="103">
        <v>4.9183792150163498E-3</v>
      </c>
      <c r="F435" s="103">
        <v>678258</v>
      </c>
      <c r="G435" s="103">
        <v>2</v>
      </c>
      <c r="H435" t="s">
        <v>54</v>
      </c>
      <c r="I435" s="103"/>
    </row>
    <row r="436" spans="1:9" x14ac:dyDescent="0.3">
      <c r="A436" t="s">
        <v>2625</v>
      </c>
      <c r="B436" t="s">
        <v>51</v>
      </c>
      <c r="C436" t="s">
        <v>2585</v>
      </c>
      <c r="D436" t="s">
        <v>1764</v>
      </c>
      <c r="E436" s="103">
        <v>1.3461072339218548E-3</v>
      </c>
      <c r="F436" s="103">
        <v>678258</v>
      </c>
      <c r="G436" s="103">
        <v>2</v>
      </c>
      <c r="H436" t="s">
        <v>54</v>
      </c>
      <c r="I436" s="103"/>
    </row>
    <row r="437" spans="1:9" x14ac:dyDescent="0.3">
      <c r="A437" t="s">
        <v>2626</v>
      </c>
      <c r="B437" t="s">
        <v>51</v>
      </c>
      <c r="C437" t="s">
        <v>2585</v>
      </c>
      <c r="D437" t="s">
        <v>340</v>
      </c>
      <c r="E437" s="103">
        <v>4.8389038002833087E-3</v>
      </c>
      <c r="F437" s="103">
        <v>678258</v>
      </c>
      <c r="G437" s="103">
        <v>2</v>
      </c>
      <c r="H437" t="s">
        <v>54</v>
      </c>
      <c r="I437" s="103"/>
    </row>
    <row r="438" spans="1:9" x14ac:dyDescent="0.3">
      <c r="A438" t="s">
        <v>2627</v>
      </c>
      <c r="B438" t="s">
        <v>51</v>
      </c>
      <c r="C438" t="s">
        <v>2585</v>
      </c>
      <c r="D438" t="s">
        <v>777</v>
      </c>
      <c r="E438" s="103">
        <v>2.6833171172057106E-3</v>
      </c>
      <c r="F438" s="103">
        <v>678258</v>
      </c>
      <c r="G438" s="103">
        <v>2</v>
      </c>
      <c r="H438" t="s">
        <v>54</v>
      </c>
      <c r="I438" s="103"/>
    </row>
    <row r="439" spans="1:9" x14ac:dyDescent="0.3">
      <c r="A439" t="s">
        <v>2628</v>
      </c>
      <c r="B439" t="s">
        <v>51</v>
      </c>
      <c r="C439" t="s">
        <v>2585</v>
      </c>
      <c r="D439" t="s">
        <v>776</v>
      </c>
      <c r="E439" s="103">
        <v>7.1968741832156447E-3</v>
      </c>
      <c r="F439" s="103">
        <v>678258</v>
      </c>
      <c r="G439" s="103">
        <v>2</v>
      </c>
      <c r="H439" t="s">
        <v>54</v>
      </c>
      <c r="I439" s="103"/>
    </row>
    <row r="440" spans="1:9" x14ac:dyDescent="0.3">
      <c r="A440" t="s">
        <v>2608</v>
      </c>
      <c r="B440" t="s">
        <v>51</v>
      </c>
      <c r="C440" t="s">
        <v>2586</v>
      </c>
      <c r="D440" t="s">
        <v>40</v>
      </c>
      <c r="E440" s="103">
        <v>1.6288652172421511E-3</v>
      </c>
      <c r="F440" s="103">
        <v>678258</v>
      </c>
      <c r="G440" s="103">
        <v>2</v>
      </c>
      <c r="H440" t="s">
        <v>54</v>
      </c>
      <c r="I440" s="103"/>
    </row>
    <row r="441" spans="1:9" x14ac:dyDescent="0.3">
      <c r="A441" t="s">
        <v>5214</v>
      </c>
      <c r="B441" t="s">
        <v>51</v>
      </c>
      <c r="C441" t="s">
        <v>2586</v>
      </c>
      <c r="D441" t="s">
        <v>5064</v>
      </c>
      <c r="E441" s="103">
        <v>1.6486021207006377E-3</v>
      </c>
      <c r="F441" s="103">
        <v>678258</v>
      </c>
      <c r="G441" s="103">
        <v>2</v>
      </c>
      <c r="H441" t="s">
        <v>54</v>
      </c>
      <c r="I441" s="103"/>
    </row>
    <row r="442" spans="1:9" x14ac:dyDescent="0.3">
      <c r="A442" t="s">
        <v>5215</v>
      </c>
      <c r="B442" t="s">
        <v>51</v>
      </c>
      <c r="C442" t="s">
        <v>2586</v>
      </c>
      <c r="D442" t="s">
        <v>5065</v>
      </c>
      <c r="E442" s="103">
        <v>1.6288652172421511E-3</v>
      </c>
      <c r="F442" s="103">
        <v>678258</v>
      </c>
      <c r="G442" s="103">
        <v>2</v>
      </c>
      <c r="H442" t="s">
        <v>54</v>
      </c>
      <c r="I442" s="103"/>
    </row>
    <row r="443" spans="1:9" x14ac:dyDescent="0.3">
      <c r="A443" t="s">
        <v>5216</v>
      </c>
      <c r="B443" t="s">
        <v>51</v>
      </c>
      <c r="C443" t="s">
        <v>2586</v>
      </c>
      <c r="D443" t="s">
        <v>5066</v>
      </c>
      <c r="E443" s="103">
        <v>1.6486021207006377E-3</v>
      </c>
      <c r="F443" s="103">
        <v>678258</v>
      </c>
      <c r="G443" s="103">
        <v>2</v>
      </c>
      <c r="H443" t="s">
        <v>54</v>
      </c>
      <c r="I443" s="103"/>
    </row>
    <row r="444" spans="1:9" x14ac:dyDescent="0.3">
      <c r="A444" t="s">
        <v>2609</v>
      </c>
      <c r="B444" t="s">
        <v>51</v>
      </c>
      <c r="C444" t="s">
        <v>2586</v>
      </c>
      <c r="D444" t="s">
        <v>42</v>
      </c>
      <c r="E444" s="103">
        <v>1.5333993585077174E-3</v>
      </c>
      <c r="F444" s="103">
        <v>678258</v>
      </c>
      <c r="G444" s="103">
        <v>2</v>
      </c>
      <c r="H444" t="s">
        <v>54</v>
      </c>
      <c r="I444" s="103"/>
    </row>
    <row r="445" spans="1:9" x14ac:dyDescent="0.3">
      <c r="A445" t="s">
        <v>2610</v>
      </c>
      <c r="B445" t="s">
        <v>51</v>
      </c>
      <c r="C445" t="s">
        <v>2586</v>
      </c>
      <c r="D445" t="s">
        <v>1763</v>
      </c>
      <c r="E445" s="103">
        <v>1.4166644146941397E-3</v>
      </c>
      <c r="F445" s="103">
        <v>678258</v>
      </c>
      <c r="G445" s="103">
        <v>2</v>
      </c>
      <c r="H445" t="s">
        <v>54</v>
      </c>
      <c r="I445" s="103"/>
    </row>
    <row r="446" spans="1:9" x14ac:dyDescent="0.3">
      <c r="A446" t="s">
        <v>2611</v>
      </c>
      <c r="B446" t="s">
        <v>51</v>
      </c>
      <c r="C446" t="s">
        <v>2586</v>
      </c>
      <c r="D446" t="s">
        <v>1764</v>
      </c>
      <c r="E446" s="103">
        <v>3.4115214350082716E-4</v>
      </c>
      <c r="F446" s="103">
        <v>678258</v>
      </c>
      <c r="G446" s="103">
        <v>2</v>
      </c>
      <c r="H446" t="s">
        <v>54</v>
      </c>
      <c r="I446" s="103"/>
    </row>
    <row r="447" spans="1:9" x14ac:dyDescent="0.3">
      <c r="A447" t="s">
        <v>2612</v>
      </c>
      <c r="B447" t="s">
        <v>51</v>
      </c>
      <c r="C447" t="s">
        <v>2586</v>
      </c>
      <c r="D447" t="s">
        <v>340</v>
      </c>
      <c r="E447" s="103">
        <v>1.5305908011579122E-3</v>
      </c>
      <c r="F447" s="103">
        <v>678258</v>
      </c>
      <c r="G447" s="103">
        <v>2</v>
      </c>
      <c r="H447" t="s">
        <v>54</v>
      </c>
      <c r="I447" s="103"/>
    </row>
    <row r="448" spans="1:9" x14ac:dyDescent="0.3">
      <c r="A448" t="s">
        <v>2613</v>
      </c>
      <c r="B448" t="s">
        <v>51</v>
      </c>
      <c r="C448" t="s">
        <v>2586</v>
      </c>
      <c r="D448" t="s">
        <v>777</v>
      </c>
      <c r="E448" s="103">
        <v>1.0736431987133273E-3</v>
      </c>
      <c r="F448" s="103">
        <v>678258</v>
      </c>
      <c r="G448" s="103">
        <v>2</v>
      </c>
      <c r="H448" t="s">
        <v>54</v>
      </c>
      <c r="I448" s="103"/>
    </row>
    <row r="449" spans="1:9" x14ac:dyDescent="0.3">
      <c r="A449" t="s">
        <v>2614</v>
      </c>
      <c r="B449" t="s">
        <v>51</v>
      </c>
      <c r="C449" t="s">
        <v>2586</v>
      </c>
      <c r="D449" t="s">
        <v>776</v>
      </c>
      <c r="E449" s="103">
        <v>2.4041278478075831E-3</v>
      </c>
      <c r="F449" s="103">
        <v>678258</v>
      </c>
      <c r="G449" s="103">
        <v>2</v>
      </c>
      <c r="H449" t="s">
        <v>54</v>
      </c>
      <c r="I449" s="103"/>
    </row>
    <row r="450" spans="1:9" x14ac:dyDescent="0.3">
      <c r="A450" t="s">
        <v>3165</v>
      </c>
      <c r="B450" t="s">
        <v>51</v>
      </c>
      <c r="C450" t="s">
        <v>3115</v>
      </c>
      <c r="D450" t="s">
        <v>40</v>
      </c>
      <c r="E450" s="103">
        <v>4.7812744003058296E-3</v>
      </c>
      <c r="F450" s="103">
        <v>678258</v>
      </c>
      <c r="G450" s="103">
        <v>2</v>
      </c>
      <c r="H450" t="s">
        <v>54</v>
      </c>
      <c r="I450" s="103"/>
    </row>
    <row r="451" spans="1:9" x14ac:dyDescent="0.3">
      <c r="A451" t="s">
        <v>5220</v>
      </c>
      <c r="B451" t="s">
        <v>51</v>
      </c>
      <c r="C451" t="s">
        <v>3115</v>
      </c>
      <c r="D451" t="s">
        <v>5064</v>
      </c>
      <c r="E451" s="103">
        <v>4.8175630783992285E-3</v>
      </c>
      <c r="F451" s="103">
        <v>678258</v>
      </c>
      <c r="G451" s="103">
        <v>2</v>
      </c>
      <c r="H451" t="s">
        <v>54</v>
      </c>
      <c r="I451" s="103"/>
    </row>
    <row r="452" spans="1:9" x14ac:dyDescent="0.3">
      <c r="A452" t="s">
        <v>5221</v>
      </c>
      <c r="B452" t="s">
        <v>51</v>
      </c>
      <c r="C452" t="s">
        <v>3115</v>
      </c>
      <c r="D452" t="s">
        <v>5065</v>
      </c>
      <c r="E452" s="103">
        <v>4.7812744003058296E-3</v>
      </c>
      <c r="F452" s="103">
        <v>678258</v>
      </c>
      <c r="G452" s="103">
        <v>2</v>
      </c>
      <c r="H452" t="s">
        <v>54</v>
      </c>
      <c r="I452" s="103"/>
    </row>
    <row r="453" spans="1:9" x14ac:dyDescent="0.3">
      <c r="A453" t="s">
        <v>5222</v>
      </c>
      <c r="B453" t="s">
        <v>51</v>
      </c>
      <c r="C453" t="s">
        <v>3115</v>
      </c>
      <c r="D453" t="s">
        <v>5066</v>
      </c>
      <c r="E453" s="103">
        <v>4.8175630783992285E-3</v>
      </c>
      <c r="F453" s="103">
        <v>678258</v>
      </c>
      <c r="G453" s="103">
        <v>2</v>
      </c>
      <c r="H453" t="s">
        <v>54</v>
      </c>
      <c r="I453" s="103"/>
    </row>
    <row r="454" spans="1:9" x14ac:dyDescent="0.3">
      <c r="A454" t="s">
        <v>3166</v>
      </c>
      <c r="B454" t="s">
        <v>51</v>
      </c>
      <c r="C454" t="s">
        <v>3115</v>
      </c>
      <c r="D454" t="s">
        <v>42</v>
      </c>
      <c r="E454" s="103">
        <v>3.258845380979032E-3</v>
      </c>
      <c r="F454" s="103">
        <v>678258</v>
      </c>
      <c r="G454" s="103">
        <v>2</v>
      </c>
      <c r="H454" t="s">
        <v>54</v>
      </c>
      <c r="I454" s="103"/>
    </row>
    <row r="455" spans="1:9" x14ac:dyDescent="0.3">
      <c r="A455" t="s">
        <v>3167</v>
      </c>
      <c r="B455" t="s">
        <v>51</v>
      </c>
      <c r="C455" t="s">
        <v>3115</v>
      </c>
      <c r="D455" t="s">
        <v>1763</v>
      </c>
      <c r="E455" s="103">
        <v>3.4523461068133882E-3</v>
      </c>
      <c r="F455" s="103">
        <v>678258</v>
      </c>
      <c r="G455" s="103">
        <v>2</v>
      </c>
      <c r="H455" t="s">
        <v>54</v>
      </c>
      <c r="I455" s="103"/>
    </row>
    <row r="456" spans="1:9" x14ac:dyDescent="0.3">
      <c r="A456" t="s">
        <v>3168</v>
      </c>
      <c r="B456" t="s">
        <v>51</v>
      </c>
      <c r="C456" t="s">
        <v>3115</v>
      </c>
      <c r="D456" t="s">
        <v>1764</v>
      </c>
      <c r="E456" s="103">
        <v>8.6555369203835265E-4</v>
      </c>
      <c r="F456" s="103">
        <v>678258</v>
      </c>
      <c r="G456" s="103">
        <v>2</v>
      </c>
      <c r="H456" t="s">
        <v>54</v>
      </c>
      <c r="I456" s="103"/>
    </row>
    <row r="457" spans="1:9" x14ac:dyDescent="0.3">
      <c r="A457" t="s">
        <v>3169</v>
      </c>
      <c r="B457" t="s">
        <v>51</v>
      </c>
      <c r="C457" t="s">
        <v>3115</v>
      </c>
      <c r="D457" t="s">
        <v>340</v>
      </c>
      <c r="E457" s="103">
        <v>4.0042222906597723E-3</v>
      </c>
      <c r="F457" s="103">
        <v>678258</v>
      </c>
      <c r="G457" s="103">
        <v>2</v>
      </c>
      <c r="H457" t="s">
        <v>54</v>
      </c>
      <c r="I457" s="103"/>
    </row>
    <row r="458" spans="1:9" x14ac:dyDescent="0.3">
      <c r="A458" t="s">
        <v>3170</v>
      </c>
      <c r="B458" t="s">
        <v>51</v>
      </c>
      <c r="C458" t="s">
        <v>3115</v>
      </c>
      <c r="D458" t="s">
        <v>777</v>
      </c>
      <c r="E458" s="103">
        <v>3.0487300212496808E-3</v>
      </c>
      <c r="F458" s="103">
        <v>678258</v>
      </c>
      <c r="G458" s="103">
        <v>2</v>
      </c>
      <c r="H458" t="s">
        <v>54</v>
      </c>
      <c r="I458" s="103"/>
    </row>
    <row r="459" spans="1:9" x14ac:dyDescent="0.3">
      <c r="A459" t="s">
        <v>3171</v>
      </c>
      <c r="B459" t="s">
        <v>51</v>
      </c>
      <c r="C459" t="s">
        <v>3115</v>
      </c>
      <c r="D459" t="s">
        <v>776</v>
      </c>
      <c r="E459" s="103">
        <v>6.6438818681952136E-3</v>
      </c>
      <c r="F459" s="103">
        <v>678258</v>
      </c>
      <c r="G459" s="103">
        <v>2</v>
      </c>
      <c r="H459" t="s">
        <v>54</v>
      </c>
      <c r="I459" s="103"/>
    </row>
    <row r="460" spans="1:9" x14ac:dyDescent="0.3">
      <c r="A460" t="s">
        <v>3172</v>
      </c>
      <c r="B460" t="s">
        <v>51</v>
      </c>
      <c r="C460" t="s">
        <v>3100</v>
      </c>
      <c r="D460" t="s">
        <v>40</v>
      </c>
      <c r="E460" s="103">
        <v>0.10297370874083689</v>
      </c>
      <c r="F460" s="103">
        <v>678258</v>
      </c>
      <c r="G460" s="103">
        <v>2</v>
      </c>
      <c r="H460" t="s">
        <v>54</v>
      </c>
      <c r="I460" s="103"/>
    </row>
    <row r="461" spans="1:9" x14ac:dyDescent="0.3">
      <c r="A461" t="s">
        <v>5223</v>
      </c>
      <c r="B461" t="s">
        <v>51</v>
      </c>
      <c r="C461" t="s">
        <v>3100</v>
      </c>
      <c r="D461" t="s">
        <v>5064</v>
      </c>
      <c r="E461" s="103">
        <v>0.10351780955624942</v>
      </c>
      <c r="F461" s="103">
        <v>678258</v>
      </c>
      <c r="G461" s="103">
        <v>2</v>
      </c>
      <c r="H461" t="s">
        <v>54</v>
      </c>
      <c r="I461" s="103"/>
    </row>
    <row r="462" spans="1:9" x14ac:dyDescent="0.3">
      <c r="A462" t="s">
        <v>5224</v>
      </c>
      <c r="B462" t="s">
        <v>51</v>
      </c>
      <c r="C462" t="s">
        <v>3100</v>
      </c>
      <c r="D462" t="s">
        <v>5065</v>
      </c>
      <c r="E462" s="103">
        <v>0.10297370874083689</v>
      </c>
      <c r="F462" s="103">
        <v>678258</v>
      </c>
      <c r="G462" s="103">
        <v>2</v>
      </c>
      <c r="H462" t="s">
        <v>54</v>
      </c>
      <c r="I462" s="103"/>
    </row>
    <row r="463" spans="1:9" x14ac:dyDescent="0.3">
      <c r="A463" t="s">
        <v>5225</v>
      </c>
      <c r="B463" t="s">
        <v>51</v>
      </c>
      <c r="C463" t="s">
        <v>3100</v>
      </c>
      <c r="D463" t="s">
        <v>5066</v>
      </c>
      <c r="E463" s="103">
        <v>0.10351455952912103</v>
      </c>
      <c r="F463" s="103">
        <v>678258</v>
      </c>
      <c r="G463" s="103">
        <v>2</v>
      </c>
      <c r="H463" t="s">
        <v>54</v>
      </c>
      <c r="I463" s="103"/>
    </row>
    <row r="464" spans="1:9" x14ac:dyDescent="0.3">
      <c r="A464" t="s">
        <v>3173</v>
      </c>
      <c r="B464" t="s">
        <v>51</v>
      </c>
      <c r="C464" t="s">
        <v>3100</v>
      </c>
      <c r="D464" t="s">
        <v>42</v>
      </c>
      <c r="E464" s="103">
        <v>9.6123590554524491E-2</v>
      </c>
      <c r="F464" s="103">
        <v>678258</v>
      </c>
      <c r="G464" s="103">
        <v>2</v>
      </c>
      <c r="H464" t="s">
        <v>54</v>
      </c>
      <c r="I464" s="103"/>
    </row>
    <row r="465" spans="1:9" x14ac:dyDescent="0.3">
      <c r="A465" t="s">
        <v>3174</v>
      </c>
      <c r="B465" t="s">
        <v>51</v>
      </c>
      <c r="C465" t="s">
        <v>3100</v>
      </c>
      <c r="D465" t="s">
        <v>1763</v>
      </c>
      <c r="E465" s="103">
        <v>0.1010835507493064</v>
      </c>
      <c r="F465" s="103">
        <v>678258</v>
      </c>
      <c r="G465" s="103">
        <v>2</v>
      </c>
      <c r="H465" t="s">
        <v>54</v>
      </c>
      <c r="I465" s="103"/>
    </row>
    <row r="466" spans="1:9" x14ac:dyDescent="0.3">
      <c r="A466" t="s">
        <v>3175</v>
      </c>
      <c r="B466" t="s">
        <v>51</v>
      </c>
      <c r="C466" t="s">
        <v>3100</v>
      </c>
      <c r="D466" t="s">
        <v>1764</v>
      </c>
      <c r="E466" s="103">
        <v>2.3771049684028715E-2</v>
      </c>
      <c r="F466" s="103">
        <v>678258</v>
      </c>
      <c r="G466" s="103">
        <v>2</v>
      </c>
      <c r="H466" t="s">
        <v>54</v>
      </c>
      <c r="I466" s="103"/>
    </row>
    <row r="467" spans="1:9" x14ac:dyDescent="0.3">
      <c r="A467" t="s">
        <v>3176</v>
      </c>
      <c r="B467" t="s">
        <v>51</v>
      </c>
      <c r="C467" t="s">
        <v>3100</v>
      </c>
      <c r="D467" t="s">
        <v>340</v>
      </c>
      <c r="E467" s="103">
        <v>9.3473145276372543E-2</v>
      </c>
      <c r="F467" s="103">
        <v>678258</v>
      </c>
      <c r="G467" s="103">
        <v>2</v>
      </c>
      <c r="H467" t="s">
        <v>54</v>
      </c>
      <c r="I467" s="103"/>
    </row>
    <row r="468" spans="1:9" x14ac:dyDescent="0.3">
      <c r="A468" t="s">
        <v>3177</v>
      </c>
      <c r="B468" t="s">
        <v>51</v>
      </c>
      <c r="C468" t="s">
        <v>3100</v>
      </c>
      <c r="D468" t="s">
        <v>777</v>
      </c>
      <c r="E468" s="103">
        <v>6.3402415258081893E-2</v>
      </c>
      <c r="F468" s="103">
        <v>678258</v>
      </c>
      <c r="G468" s="103">
        <v>2</v>
      </c>
      <c r="H468" t="s">
        <v>54</v>
      </c>
      <c r="I468" s="103"/>
    </row>
    <row r="469" spans="1:9" x14ac:dyDescent="0.3">
      <c r="A469" t="s">
        <v>3178</v>
      </c>
      <c r="B469" t="s">
        <v>51</v>
      </c>
      <c r="C469" t="s">
        <v>3100</v>
      </c>
      <c r="D469" t="s">
        <v>776</v>
      </c>
      <c r="E469" s="103">
        <v>0.14437391365747038</v>
      </c>
      <c r="F469" s="103">
        <v>678258</v>
      </c>
      <c r="G469" s="103">
        <v>2</v>
      </c>
      <c r="H469" t="s">
        <v>54</v>
      </c>
      <c r="I469" s="103"/>
    </row>
    <row r="470" spans="1:9" x14ac:dyDescent="0.3">
      <c r="A470" t="s">
        <v>1136</v>
      </c>
      <c r="B470" t="s">
        <v>51</v>
      </c>
      <c r="C470" t="s">
        <v>35</v>
      </c>
      <c r="D470" t="s">
        <v>40</v>
      </c>
      <c r="E470" s="103">
        <v>0</v>
      </c>
      <c r="F470" s="103">
        <v>678258</v>
      </c>
      <c r="G470" s="103">
        <v>2</v>
      </c>
      <c r="H470" t="s">
        <v>54</v>
      </c>
      <c r="I470" s="103"/>
    </row>
    <row r="471" spans="1:9" x14ac:dyDescent="0.3">
      <c r="A471" t="s">
        <v>5217</v>
      </c>
      <c r="B471" t="s">
        <v>51</v>
      </c>
      <c r="C471" t="s">
        <v>35</v>
      </c>
      <c r="D471" t="s">
        <v>5064</v>
      </c>
      <c r="E471" s="103">
        <v>0</v>
      </c>
      <c r="F471" s="103">
        <v>678258</v>
      </c>
      <c r="G471" s="103">
        <v>2</v>
      </c>
      <c r="H471" t="s">
        <v>54</v>
      </c>
      <c r="I471" s="103"/>
    </row>
    <row r="472" spans="1:9" x14ac:dyDescent="0.3">
      <c r="A472" t="s">
        <v>5218</v>
      </c>
      <c r="B472" t="s">
        <v>51</v>
      </c>
      <c r="C472" t="s">
        <v>35</v>
      </c>
      <c r="D472" t="s">
        <v>5065</v>
      </c>
      <c r="E472" s="103">
        <v>0</v>
      </c>
      <c r="F472" s="103">
        <v>678258</v>
      </c>
      <c r="G472" s="103">
        <v>2</v>
      </c>
      <c r="H472" t="s">
        <v>54</v>
      </c>
      <c r="I472" s="103"/>
    </row>
    <row r="473" spans="1:9" x14ac:dyDescent="0.3">
      <c r="A473" t="s">
        <v>5219</v>
      </c>
      <c r="B473" t="s">
        <v>51</v>
      </c>
      <c r="C473" t="s">
        <v>35</v>
      </c>
      <c r="D473" t="s">
        <v>5066</v>
      </c>
      <c r="E473" s="103">
        <v>0</v>
      </c>
      <c r="F473" s="103">
        <v>678258</v>
      </c>
      <c r="G473" s="103">
        <v>2</v>
      </c>
      <c r="H473" t="s">
        <v>54</v>
      </c>
      <c r="I473" s="103"/>
    </row>
    <row r="474" spans="1:9" x14ac:dyDescent="0.3">
      <c r="A474" t="s">
        <v>1137</v>
      </c>
      <c r="B474" t="s">
        <v>51</v>
      </c>
      <c r="C474" t="s">
        <v>35</v>
      </c>
      <c r="D474" t="s">
        <v>42</v>
      </c>
      <c r="E474" s="103">
        <v>0</v>
      </c>
      <c r="F474" s="103">
        <v>678258</v>
      </c>
      <c r="G474" s="103">
        <v>2</v>
      </c>
      <c r="H474" t="s">
        <v>54</v>
      </c>
      <c r="I474" s="103"/>
    </row>
    <row r="475" spans="1:9" x14ac:dyDescent="0.3">
      <c r="A475" t="s">
        <v>1837</v>
      </c>
      <c r="B475" t="s">
        <v>51</v>
      </c>
      <c r="C475" t="s">
        <v>35</v>
      </c>
      <c r="D475" t="s">
        <v>1763</v>
      </c>
      <c r="E475" s="103">
        <v>0</v>
      </c>
      <c r="F475" s="103">
        <v>678258</v>
      </c>
      <c r="G475" s="103">
        <v>2</v>
      </c>
      <c r="H475" t="s">
        <v>54</v>
      </c>
      <c r="I475" s="103"/>
    </row>
    <row r="476" spans="1:9" x14ac:dyDescent="0.3">
      <c r="A476" t="s">
        <v>1838</v>
      </c>
      <c r="B476" t="s">
        <v>51</v>
      </c>
      <c r="C476" t="s">
        <v>35</v>
      </c>
      <c r="D476" t="s">
        <v>1764</v>
      </c>
      <c r="E476" s="103">
        <v>0</v>
      </c>
      <c r="F476" s="103">
        <v>678258</v>
      </c>
      <c r="G476" s="103">
        <v>2</v>
      </c>
      <c r="H476" t="s">
        <v>54</v>
      </c>
      <c r="I476" s="103"/>
    </row>
    <row r="477" spans="1:9" x14ac:dyDescent="0.3">
      <c r="A477" t="s">
        <v>1138</v>
      </c>
      <c r="B477" t="s">
        <v>51</v>
      </c>
      <c r="C477" t="s">
        <v>35</v>
      </c>
      <c r="D477" t="s">
        <v>340</v>
      </c>
      <c r="E477" s="103">
        <v>0</v>
      </c>
      <c r="F477" s="103">
        <v>678258</v>
      </c>
      <c r="G477" s="103">
        <v>2</v>
      </c>
      <c r="H477" t="s">
        <v>54</v>
      </c>
      <c r="I477" s="103"/>
    </row>
    <row r="478" spans="1:9" x14ac:dyDescent="0.3">
      <c r="A478" t="s">
        <v>1139</v>
      </c>
      <c r="B478" t="s">
        <v>51</v>
      </c>
      <c r="C478" t="s">
        <v>35</v>
      </c>
      <c r="D478" t="s">
        <v>777</v>
      </c>
      <c r="E478" s="103">
        <v>0</v>
      </c>
      <c r="F478" s="103">
        <v>678258</v>
      </c>
      <c r="G478" s="103">
        <v>2</v>
      </c>
      <c r="H478" t="s">
        <v>54</v>
      </c>
      <c r="I478" s="103"/>
    </row>
    <row r="479" spans="1:9" x14ac:dyDescent="0.3">
      <c r="A479" t="s">
        <v>1140</v>
      </c>
      <c r="B479" t="s">
        <v>51</v>
      </c>
      <c r="C479" t="s">
        <v>35</v>
      </c>
      <c r="D479" t="s">
        <v>776</v>
      </c>
      <c r="E479" s="103">
        <v>0</v>
      </c>
      <c r="F479" s="103">
        <v>678258</v>
      </c>
      <c r="G479" s="103">
        <v>2</v>
      </c>
      <c r="H479" t="s">
        <v>54</v>
      </c>
      <c r="I479" s="103"/>
    </row>
    <row r="480" spans="1:9" x14ac:dyDescent="0.3">
      <c r="A480" t="s">
        <v>3179</v>
      </c>
      <c r="B480" t="s">
        <v>51</v>
      </c>
      <c r="C480" t="s">
        <v>3102</v>
      </c>
      <c r="D480" t="s">
        <v>40</v>
      </c>
      <c r="E480" s="103">
        <v>0.82055310573156648</v>
      </c>
      <c r="F480" s="103">
        <v>678258</v>
      </c>
      <c r="G480" s="103">
        <v>2</v>
      </c>
      <c r="H480" t="s">
        <v>54</v>
      </c>
      <c r="I480" s="103"/>
    </row>
    <row r="481" spans="1:9" x14ac:dyDescent="0.3">
      <c r="A481" t="s">
        <v>5226</v>
      </c>
      <c r="B481" t="s">
        <v>51</v>
      </c>
      <c r="C481" t="s">
        <v>3102</v>
      </c>
      <c r="D481" t="s">
        <v>5064</v>
      </c>
      <c r="E481" s="103">
        <v>0.8224369432087405</v>
      </c>
      <c r="F481" s="103">
        <v>678258</v>
      </c>
      <c r="G481" s="103">
        <v>2</v>
      </c>
      <c r="H481" t="s">
        <v>54</v>
      </c>
      <c r="I481" s="103"/>
    </row>
    <row r="482" spans="1:9" x14ac:dyDescent="0.3">
      <c r="A482" t="s">
        <v>5227</v>
      </c>
      <c r="B482" t="s">
        <v>51</v>
      </c>
      <c r="C482" t="s">
        <v>3102</v>
      </c>
      <c r="D482" t="s">
        <v>5065</v>
      </c>
      <c r="E482" s="103">
        <v>0.82055310573156648</v>
      </c>
      <c r="F482" s="103">
        <v>678258</v>
      </c>
      <c r="G482" s="103">
        <v>2</v>
      </c>
      <c r="H482" t="s">
        <v>54</v>
      </c>
      <c r="I482" s="103"/>
    </row>
    <row r="483" spans="1:9" x14ac:dyDescent="0.3">
      <c r="A483" t="s">
        <v>5228</v>
      </c>
      <c r="B483" t="s">
        <v>51</v>
      </c>
      <c r="C483" t="s">
        <v>3102</v>
      </c>
      <c r="D483" t="s">
        <v>5066</v>
      </c>
      <c r="E483" s="103">
        <v>0.82235344893260209</v>
      </c>
      <c r="F483" s="103">
        <v>678258</v>
      </c>
      <c r="G483" s="103">
        <v>2</v>
      </c>
      <c r="H483" t="s">
        <v>54</v>
      </c>
      <c r="I483" s="103"/>
    </row>
    <row r="484" spans="1:9" x14ac:dyDescent="0.3">
      <c r="A484" t="s">
        <v>3180</v>
      </c>
      <c r="B484" t="s">
        <v>51</v>
      </c>
      <c r="C484" t="s">
        <v>3102</v>
      </c>
      <c r="D484" t="s">
        <v>42</v>
      </c>
      <c r="E484" s="103">
        <v>0.76267452878741326</v>
      </c>
      <c r="F484" s="103">
        <v>678258</v>
      </c>
      <c r="G484" s="103">
        <v>2</v>
      </c>
      <c r="H484" t="s">
        <v>54</v>
      </c>
      <c r="I484" s="103"/>
    </row>
    <row r="485" spans="1:9" x14ac:dyDescent="0.3">
      <c r="A485" t="s">
        <v>3181</v>
      </c>
      <c r="B485" t="s">
        <v>51</v>
      </c>
      <c r="C485" t="s">
        <v>3102</v>
      </c>
      <c r="D485" t="s">
        <v>1763</v>
      </c>
      <c r="E485" s="103">
        <v>0.7980804354663652</v>
      </c>
      <c r="F485" s="103">
        <v>678258</v>
      </c>
      <c r="G485" s="103">
        <v>2</v>
      </c>
      <c r="H485" t="s">
        <v>54</v>
      </c>
      <c r="I485" s="103"/>
    </row>
    <row r="486" spans="1:9" x14ac:dyDescent="0.3">
      <c r="A486" t="s">
        <v>3182</v>
      </c>
      <c r="B486" t="s">
        <v>51</v>
      </c>
      <c r="C486" t="s">
        <v>3102</v>
      </c>
      <c r="D486" t="s">
        <v>1764</v>
      </c>
      <c r="E486" s="103">
        <v>0.21065318462121854</v>
      </c>
      <c r="F486" s="103">
        <v>678258</v>
      </c>
      <c r="G486" s="103">
        <v>2</v>
      </c>
      <c r="H486" t="s">
        <v>54</v>
      </c>
      <c r="I486" s="103"/>
    </row>
    <row r="487" spans="1:9" x14ac:dyDescent="0.3">
      <c r="A487" t="s">
        <v>3183</v>
      </c>
      <c r="B487" t="s">
        <v>51</v>
      </c>
      <c r="C487" t="s">
        <v>3102</v>
      </c>
      <c r="D487" t="s">
        <v>340</v>
      </c>
      <c r="E487" s="103">
        <v>0.74583276069492266</v>
      </c>
      <c r="F487" s="103">
        <v>678258</v>
      </c>
      <c r="G487" s="103">
        <v>2</v>
      </c>
      <c r="H487" t="s">
        <v>54</v>
      </c>
      <c r="I487" s="103"/>
    </row>
    <row r="488" spans="1:9" x14ac:dyDescent="0.3">
      <c r="A488" t="s">
        <v>3184</v>
      </c>
      <c r="B488" t="s">
        <v>51</v>
      </c>
      <c r="C488" t="s">
        <v>3102</v>
      </c>
      <c r="D488" t="s">
        <v>777</v>
      </c>
      <c r="E488" s="103">
        <v>0.51819204401550911</v>
      </c>
      <c r="F488" s="103">
        <v>678258</v>
      </c>
      <c r="G488" s="103">
        <v>2</v>
      </c>
      <c r="H488" t="s">
        <v>54</v>
      </c>
      <c r="I488" s="103"/>
    </row>
    <row r="489" spans="1:9" x14ac:dyDescent="0.3">
      <c r="A489" t="s">
        <v>3185</v>
      </c>
      <c r="B489" t="s">
        <v>51</v>
      </c>
      <c r="C489" t="s">
        <v>3102</v>
      </c>
      <c r="D489" t="s">
        <v>776</v>
      </c>
      <c r="E489" s="103">
        <v>1.1666442326101993</v>
      </c>
      <c r="F489" s="103">
        <v>678258</v>
      </c>
      <c r="G489" s="103">
        <v>2</v>
      </c>
      <c r="H489" t="s">
        <v>54</v>
      </c>
      <c r="I489" s="103"/>
    </row>
    <row r="490" spans="1:9" x14ac:dyDescent="0.3">
      <c r="A490" t="s">
        <v>3186</v>
      </c>
      <c r="B490" t="s">
        <v>51</v>
      </c>
      <c r="C490" t="s">
        <v>3104</v>
      </c>
      <c r="D490" t="s">
        <v>40</v>
      </c>
      <c r="E490" s="103">
        <v>0.24308564578752356</v>
      </c>
      <c r="F490" s="103">
        <v>678258</v>
      </c>
      <c r="G490" s="103">
        <v>2</v>
      </c>
      <c r="H490" t="s">
        <v>54</v>
      </c>
      <c r="I490" s="103"/>
    </row>
    <row r="491" spans="1:9" x14ac:dyDescent="0.3">
      <c r="A491" t="s">
        <v>5229</v>
      </c>
      <c r="B491" t="s">
        <v>51</v>
      </c>
      <c r="C491" t="s">
        <v>3104</v>
      </c>
      <c r="D491" t="s">
        <v>5064</v>
      </c>
      <c r="E491" s="103">
        <v>0.24364632756586596</v>
      </c>
      <c r="F491" s="103">
        <v>678258</v>
      </c>
      <c r="G491" s="103">
        <v>2</v>
      </c>
      <c r="H491" t="s">
        <v>54</v>
      </c>
      <c r="I491" s="103"/>
    </row>
    <row r="492" spans="1:9" x14ac:dyDescent="0.3">
      <c r="A492" t="s">
        <v>5230</v>
      </c>
      <c r="B492" t="s">
        <v>51</v>
      </c>
      <c r="C492" t="s">
        <v>3104</v>
      </c>
      <c r="D492" t="s">
        <v>5065</v>
      </c>
      <c r="E492" s="103">
        <v>0.24308564578752356</v>
      </c>
      <c r="F492" s="103">
        <v>678258</v>
      </c>
      <c r="G492" s="103">
        <v>2</v>
      </c>
      <c r="H492" t="s">
        <v>54</v>
      </c>
      <c r="I492" s="103"/>
    </row>
    <row r="493" spans="1:9" x14ac:dyDescent="0.3">
      <c r="A493" t="s">
        <v>5231</v>
      </c>
      <c r="B493" t="s">
        <v>51</v>
      </c>
      <c r="C493" t="s">
        <v>3104</v>
      </c>
      <c r="D493" t="s">
        <v>5066</v>
      </c>
      <c r="E493" s="103">
        <v>0.24360485890515404</v>
      </c>
      <c r="F493" s="103">
        <v>678258</v>
      </c>
      <c r="G493" s="103">
        <v>2</v>
      </c>
      <c r="H493" t="s">
        <v>54</v>
      </c>
      <c r="I493" s="103"/>
    </row>
    <row r="494" spans="1:9" x14ac:dyDescent="0.3">
      <c r="A494" t="s">
        <v>3187</v>
      </c>
      <c r="B494" t="s">
        <v>51</v>
      </c>
      <c r="C494" t="s">
        <v>3104</v>
      </c>
      <c r="D494" t="s">
        <v>42</v>
      </c>
      <c r="E494" s="103">
        <v>0.22758951851805934</v>
      </c>
      <c r="F494" s="103">
        <v>678258</v>
      </c>
      <c r="G494" s="103">
        <v>2</v>
      </c>
      <c r="H494" t="s">
        <v>54</v>
      </c>
      <c r="I494" s="103"/>
    </row>
    <row r="495" spans="1:9" x14ac:dyDescent="0.3">
      <c r="A495" t="s">
        <v>3188</v>
      </c>
      <c r="B495" t="s">
        <v>51</v>
      </c>
      <c r="C495" t="s">
        <v>3104</v>
      </c>
      <c r="D495" t="s">
        <v>1763</v>
      </c>
      <c r="E495" s="103">
        <v>0.24054924454953511</v>
      </c>
      <c r="F495" s="103">
        <v>678258</v>
      </c>
      <c r="G495" s="103">
        <v>2</v>
      </c>
      <c r="H495" t="s">
        <v>54</v>
      </c>
      <c r="I495" s="103"/>
    </row>
    <row r="496" spans="1:9" x14ac:dyDescent="0.3">
      <c r="A496" t="s">
        <v>3189</v>
      </c>
      <c r="B496" t="s">
        <v>51</v>
      </c>
      <c r="C496" t="s">
        <v>3104</v>
      </c>
      <c r="D496" t="s">
        <v>1764</v>
      </c>
      <c r="E496" s="103">
        <v>5.5072510296179822E-2</v>
      </c>
      <c r="F496" s="103">
        <v>678258</v>
      </c>
      <c r="G496" s="103">
        <v>2</v>
      </c>
      <c r="H496" t="s">
        <v>54</v>
      </c>
      <c r="I496" s="103"/>
    </row>
    <row r="497" spans="1:9" x14ac:dyDescent="0.3">
      <c r="A497" t="s">
        <v>3190</v>
      </c>
      <c r="B497" t="s">
        <v>51</v>
      </c>
      <c r="C497" t="s">
        <v>3104</v>
      </c>
      <c r="D497" t="s">
        <v>340</v>
      </c>
      <c r="E497" s="103">
        <v>0.22136535404568294</v>
      </c>
      <c r="F497" s="103">
        <v>678258</v>
      </c>
      <c r="G497" s="103">
        <v>2</v>
      </c>
      <c r="H497" t="s">
        <v>54</v>
      </c>
      <c r="I497" s="103"/>
    </row>
    <row r="498" spans="1:9" x14ac:dyDescent="0.3">
      <c r="A498" t="s">
        <v>3191</v>
      </c>
      <c r="B498" t="s">
        <v>51</v>
      </c>
      <c r="C498" t="s">
        <v>3104</v>
      </c>
      <c r="D498" t="s">
        <v>777</v>
      </c>
      <c r="E498" s="103">
        <v>0.15531891345386625</v>
      </c>
      <c r="F498" s="103">
        <v>678258</v>
      </c>
      <c r="G498" s="103">
        <v>2</v>
      </c>
      <c r="H498" t="s">
        <v>54</v>
      </c>
      <c r="I498" s="103"/>
    </row>
    <row r="499" spans="1:9" x14ac:dyDescent="0.3">
      <c r="A499" t="s">
        <v>3192</v>
      </c>
      <c r="B499" t="s">
        <v>51</v>
      </c>
      <c r="C499" t="s">
        <v>3104</v>
      </c>
      <c r="D499" t="s">
        <v>776</v>
      </c>
      <c r="E499" s="103">
        <v>0.34846101875176638</v>
      </c>
      <c r="F499" s="103">
        <v>678258</v>
      </c>
      <c r="G499" s="103">
        <v>2</v>
      </c>
      <c r="H499" t="s">
        <v>54</v>
      </c>
      <c r="I499" s="103"/>
    </row>
    <row r="500" spans="1:9" x14ac:dyDescent="0.3">
      <c r="A500" t="s">
        <v>3193</v>
      </c>
      <c r="B500" t="s">
        <v>51</v>
      </c>
      <c r="C500" t="s">
        <v>3106</v>
      </c>
      <c r="D500" t="s">
        <v>40</v>
      </c>
      <c r="E500" s="103">
        <v>2.355597523942856E-2</v>
      </c>
      <c r="F500" s="103">
        <v>678258</v>
      </c>
      <c r="G500" s="103">
        <v>2</v>
      </c>
      <c r="H500" t="s">
        <v>54</v>
      </c>
      <c r="I500" s="103"/>
    </row>
    <row r="501" spans="1:9" x14ac:dyDescent="0.3">
      <c r="A501" t="s">
        <v>5232</v>
      </c>
      <c r="B501" t="s">
        <v>51</v>
      </c>
      <c r="C501" t="s">
        <v>3106</v>
      </c>
      <c r="D501" t="s">
        <v>5064</v>
      </c>
      <c r="E501" s="103">
        <v>2.3727588425348684E-2</v>
      </c>
      <c r="F501" s="103">
        <v>678258</v>
      </c>
      <c r="G501" s="103">
        <v>2</v>
      </c>
      <c r="H501" t="s">
        <v>54</v>
      </c>
      <c r="I501" s="103"/>
    </row>
    <row r="502" spans="1:9" x14ac:dyDescent="0.3">
      <c r="A502" t="s">
        <v>5233</v>
      </c>
      <c r="B502" t="s">
        <v>51</v>
      </c>
      <c r="C502" t="s">
        <v>3106</v>
      </c>
      <c r="D502" t="s">
        <v>5065</v>
      </c>
      <c r="E502" s="103">
        <v>2.355597523942856E-2</v>
      </c>
      <c r="F502" s="103">
        <v>678258</v>
      </c>
      <c r="G502" s="103">
        <v>2</v>
      </c>
      <c r="H502" t="s">
        <v>54</v>
      </c>
      <c r="I502" s="103"/>
    </row>
    <row r="503" spans="1:9" x14ac:dyDescent="0.3">
      <c r="A503" t="s">
        <v>5234</v>
      </c>
      <c r="B503" t="s">
        <v>51</v>
      </c>
      <c r="C503" t="s">
        <v>3106</v>
      </c>
      <c r="D503" t="s">
        <v>5066</v>
      </c>
      <c r="E503" s="103">
        <v>2.3727588425348684E-2</v>
      </c>
      <c r="F503" s="103">
        <v>678258</v>
      </c>
      <c r="G503" s="103">
        <v>2</v>
      </c>
      <c r="H503" t="s">
        <v>54</v>
      </c>
      <c r="I503" s="103"/>
    </row>
    <row r="504" spans="1:9" x14ac:dyDescent="0.3">
      <c r="A504" t="s">
        <v>3194</v>
      </c>
      <c r="B504" t="s">
        <v>51</v>
      </c>
      <c r="C504" t="s">
        <v>3106</v>
      </c>
      <c r="D504" t="s">
        <v>42</v>
      </c>
      <c r="E504" s="103">
        <v>1.8541184925526893E-2</v>
      </c>
      <c r="F504" s="103">
        <v>678258</v>
      </c>
      <c r="G504" s="103">
        <v>2</v>
      </c>
      <c r="H504" t="s">
        <v>54</v>
      </c>
      <c r="I504" s="103"/>
    </row>
    <row r="505" spans="1:9" x14ac:dyDescent="0.3">
      <c r="A505" t="s">
        <v>3195</v>
      </c>
      <c r="B505" t="s">
        <v>51</v>
      </c>
      <c r="C505" t="s">
        <v>3106</v>
      </c>
      <c r="D505" t="s">
        <v>1763</v>
      </c>
      <c r="E505" s="103">
        <v>2.0062973820244911E-2</v>
      </c>
      <c r="F505" s="103">
        <v>678258</v>
      </c>
      <c r="G505" s="103">
        <v>2</v>
      </c>
      <c r="H505" t="s">
        <v>54</v>
      </c>
      <c r="I505" s="103"/>
    </row>
    <row r="506" spans="1:9" x14ac:dyDescent="0.3">
      <c r="A506" t="s">
        <v>3196</v>
      </c>
      <c r="B506" t="s">
        <v>51</v>
      </c>
      <c r="C506" t="s">
        <v>3106</v>
      </c>
      <c r="D506" t="s">
        <v>1764</v>
      </c>
      <c r="E506" s="103">
        <v>3.6946464846613625E-3</v>
      </c>
      <c r="F506" s="103">
        <v>678258</v>
      </c>
      <c r="G506" s="103">
        <v>2</v>
      </c>
      <c r="H506" t="s">
        <v>54</v>
      </c>
      <c r="I506" s="103"/>
    </row>
    <row r="507" spans="1:9" x14ac:dyDescent="0.3">
      <c r="A507" t="s">
        <v>3197</v>
      </c>
      <c r="B507" t="s">
        <v>51</v>
      </c>
      <c r="C507" t="s">
        <v>3106</v>
      </c>
      <c r="D507" t="s">
        <v>340</v>
      </c>
      <c r="E507" s="103">
        <v>1.9266622265984929E-2</v>
      </c>
      <c r="F507" s="103">
        <v>678258</v>
      </c>
      <c r="G507" s="103">
        <v>2</v>
      </c>
      <c r="H507" t="s">
        <v>54</v>
      </c>
      <c r="I507" s="103"/>
    </row>
    <row r="508" spans="1:9" x14ac:dyDescent="0.3">
      <c r="A508" t="s">
        <v>3198</v>
      </c>
      <c r="B508" t="s">
        <v>51</v>
      </c>
      <c r="C508" t="s">
        <v>3106</v>
      </c>
      <c r="D508" t="s">
        <v>777</v>
      </c>
      <c r="E508" s="103">
        <v>1.4459888308832883E-2</v>
      </c>
      <c r="F508" s="103">
        <v>678258</v>
      </c>
      <c r="G508" s="103">
        <v>2</v>
      </c>
      <c r="H508" t="s">
        <v>54</v>
      </c>
      <c r="I508" s="103"/>
    </row>
    <row r="509" spans="1:9" x14ac:dyDescent="0.3">
      <c r="A509" t="s">
        <v>3199</v>
      </c>
      <c r="B509" t="s">
        <v>51</v>
      </c>
      <c r="C509" t="s">
        <v>3106</v>
      </c>
      <c r="D509" t="s">
        <v>776</v>
      </c>
      <c r="E509" s="103">
        <v>3.2784235692806786E-2</v>
      </c>
      <c r="F509" s="103">
        <v>678258</v>
      </c>
      <c r="G509" s="103">
        <v>2</v>
      </c>
      <c r="H509" t="s">
        <v>54</v>
      </c>
      <c r="I509" s="103"/>
    </row>
    <row r="510" spans="1:9" x14ac:dyDescent="0.3">
      <c r="A510" t="s">
        <v>3200</v>
      </c>
      <c r="B510" t="s">
        <v>51</v>
      </c>
      <c r="C510" t="s">
        <v>3109</v>
      </c>
      <c r="D510" t="s">
        <v>40</v>
      </c>
      <c r="E510" s="103">
        <v>1.9493511317087774E-2</v>
      </c>
      <c r="F510" s="103">
        <v>678258</v>
      </c>
      <c r="G510" s="103">
        <v>2</v>
      </c>
      <c r="H510" t="s">
        <v>54</v>
      </c>
      <c r="I510" s="103"/>
    </row>
    <row r="511" spans="1:9" x14ac:dyDescent="0.3">
      <c r="A511" t="s">
        <v>5235</v>
      </c>
      <c r="B511" t="s">
        <v>51</v>
      </c>
      <c r="C511" t="s">
        <v>3109</v>
      </c>
      <c r="D511" t="s">
        <v>5064</v>
      </c>
      <c r="E511" s="103">
        <v>1.9512895382204878E-2</v>
      </c>
      <c r="F511" s="103">
        <v>678258</v>
      </c>
      <c r="G511" s="103">
        <v>2</v>
      </c>
      <c r="H511" t="s">
        <v>54</v>
      </c>
      <c r="I511" s="103"/>
    </row>
    <row r="512" spans="1:9" x14ac:dyDescent="0.3">
      <c r="A512" t="s">
        <v>5236</v>
      </c>
      <c r="B512" t="s">
        <v>51</v>
      </c>
      <c r="C512" t="s">
        <v>3109</v>
      </c>
      <c r="D512" t="s">
        <v>5065</v>
      </c>
      <c r="E512" s="103">
        <v>1.9493511317087774E-2</v>
      </c>
      <c r="F512" s="103">
        <v>678258</v>
      </c>
      <c r="G512" s="103">
        <v>2</v>
      </c>
      <c r="H512" t="s">
        <v>54</v>
      </c>
      <c r="I512" s="103"/>
    </row>
    <row r="513" spans="1:9" x14ac:dyDescent="0.3">
      <c r="A513" t="s">
        <v>5237</v>
      </c>
      <c r="B513" t="s">
        <v>51</v>
      </c>
      <c r="C513" t="s">
        <v>3109</v>
      </c>
      <c r="D513" t="s">
        <v>5066</v>
      </c>
      <c r="E513" s="103">
        <v>1.9511940463031525E-2</v>
      </c>
      <c r="F513" s="103">
        <v>678258</v>
      </c>
      <c r="G513" s="103">
        <v>2</v>
      </c>
      <c r="H513" t="s">
        <v>54</v>
      </c>
      <c r="I513" s="103"/>
    </row>
    <row r="514" spans="1:9" x14ac:dyDescent="0.3">
      <c r="A514" t="s">
        <v>3201</v>
      </c>
      <c r="B514" t="s">
        <v>51</v>
      </c>
      <c r="C514" t="s">
        <v>3109</v>
      </c>
      <c r="D514" t="s">
        <v>42</v>
      </c>
      <c r="E514" s="103">
        <v>1.784448575801988E-2</v>
      </c>
      <c r="F514" s="103">
        <v>678258</v>
      </c>
      <c r="G514" s="103">
        <v>2</v>
      </c>
      <c r="H514" t="s">
        <v>54</v>
      </c>
      <c r="I514" s="103"/>
    </row>
    <row r="515" spans="1:9" x14ac:dyDescent="0.3">
      <c r="A515" t="s">
        <v>3202</v>
      </c>
      <c r="B515" t="s">
        <v>51</v>
      </c>
      <c r="C515" t="s">
        <v>3109</v>
      </c>
      <c r="D515" t="s">
        <v>1763</v>
      </c>
      <c r="E515" s="103">
        <v>1.8736235818115236E-2</v>
      </c>
      <c r="F515" s="103">
        <v>678258</v>
      </c>
      <c r="G515" s="103">
        <v>2</v>
      </c>
      <c r="H515" t="s">
        <v>54</v>
      </c>
      <c r="I515" s="103"/>
    </row>
    <row r="516" spans="1:9" x14ac:dyDescent="0.3">
      <c r="A516" t="s">
        <v>3203</v>
      </c>
      <c r="B516" t="s">
        <v>51</v>
      </c>
      <c r="C516" t="s">
        <v>3109</v>
      </c>
      <c r="D516" t="s">
        <v>1764</v>
      </c>
      <c r="E516" s="103">
        <v>5.0137563985106891E-3</v>
      </c>
      <c r="F516" s="103">
        <v>678258</v>
      </c>
      <c r="G516" s="103">
        <v>2</v>
      </c>
      <c r="H516" t="s">
        <v>54</v>
      </c>
      <c r="I516" s="103"/>
    </row>
    <row r="517" spans="1:9" x14ac:dyDescent="0.3">
      <c r="A517" t="s">
        <v>3204</v>
      </c>
      <c r="B517" t="s">
        <v>51</v>
      </c>
      <c r="C517" t="s">
        <v>3109</v>
      </c>
      <c r="D517" t="s">
        <v>340</v>
      </c>
      <c r="E517" s="103">
        <v>1.7475487323920354E-2</v>
      </c>
      <c r="F517" s="103">
        <v>678258</v>
      </c>
      <c r="G517" s="103">
        <v>2</v>
      </c>
      <c r="H517" t="s">
        <v>54</v>
      </c>
      <c r="I517" s="103"/>
    </row>
    <row r="518" spans="1:9" x14ac:dyDescent="0.3">
      <c r="A518" t="s">
        <v>3205</v>
      </c>
      <c r="B518" t="s">
        <v>51</v>
      </c>
      <c r="C518" t="s">
        <v>3109</v>
      </c>
      <c r="D518" t="s">
        <v>777</v>
      </c>
      <c r="E518" s="103">
        <v>1.2519477691761328E-2</v>
      </c>
      <c r="F518" s="103">
        <v>678258</v>
      </c>
      <c r="G518" s="103">
        <v>2</v>
      </c>
      <c r="H518" t="s">
        <v>54</v>
      </c>
      <c r="I518" s="103"/>
    </row>
    <row r="519" spans="1:9" x14ac:dyDescent="0.3">
      <c r="A519" t="s">
        <v>3206</v>
      </c>
      <c r="B519" t="s">
        <v>51</v>
      </c>
      <c r="C519" t="s">
        <v>3109</v>
      </c>
      <c r="D519" t="s">
        <v>776</v>
      </c>
      <c r="E519" s="103">
        <v>2.7757328129791339E-2</v>
      </c>
      <c r="F519" s="103">
        <v>678258</v>
      </c>
      <c r="G519" s="103">
        <v>2</v>
      </c>
      <c r="H519" t="s">
        <v>54</v>
      </c>
      <c r="I519" s="103"/>
    </row>
    <row r="520" spans="1:9" x14ac:dyDescent="0.3">
      <c r="A520" t="s">
        <v>3207</v>
      </c>
      <c r="B520" t="s">
        <v>51</v>
      </c>
      <c r="C520" t="s">
        <v>3111</v>
      </c>
      <c r="D520" t="s">
        <v>40</v>
      </c>
      <c r="E520" s="103">
        <v>2.5200144576568766E-2</v>
      </c>
      <c r="F520" s="103">
        <v>678258</v>
      </c>
      <c r="G520" s="103">
        <v>2</v>
      </c>
      <c r="H520" t="s">
        <v>54</v>
      </c>
      <c r="I520" s="103"/>
    </row>
    <row r="521" spans="1:9" x14ac:dyDescent="0.3">
      <c r="A521" t="s">
        <v>5238</v>
      </c>
      <c r="B521" t="s">
        <v>51</v>
      </c>
      <c r="C521" t="s">
        <v>3111</v>
      </c>
      <c r="D521" t="s">
        <v>5064</v>
      </c>
      <c r="E521" s="103">
        <v>2.5260706219736511E-2</v>
      </c>
      <c r="F521" s="103">
        <v>678258</v>
      </c>
      <c r="G521" s="103">
        <v>2</v>
      </c>
      <c r="H521" t="s">
        <v>54</v>
      </c>
      <c r="I521" s="103"/>
    </row>
    <row r="522" spans="1:9" x14ac:dyDescent="0.3">
      <c r="A522" t="s">
        <v>5239</v>
      </c>
      <c r="B522" t="s">
        <v>51</v>
      </c>
      <c r="C522" t="s">
        <v>3111</v>
      </c>
      <c r="D522" t="s">
        <v>5065</v>
      </c>
      <c r="E522" s="103">
        <v>2.5200144576568766E-2</v>
      </c>
      <c r="F522" s="103">
        <v>678258</v>
      </c>
      <c r="G522" s="103">
        <v>2</v>
      </c>
      <c r="H522" t="s">
        <v>54</v>
      </c>
      <c r="I522" s="103"/>
    </row>
    <row r="523" spans="1:9" x14ac:dyDescent="0.3">
      <c r="A523" t="s">
        <v>5240</v>
      </c>
      <c r="B523" t="s">
        <v>51</v>
      </c>
      <c r="C523" t="s">
        <v>3111</v>
      </c>
      <c r="D523" t="s">
        <v>5066</v>
      </c>
      <c r="E523" s="103">
        <v>2.5257857860497043E-2</v>
      </c>
      <c r="F523" s="103">
        <v>678258</v>
      </c>
      <c r="G523" s="103">
        <v>2</v>
      </c>
      <c r="H523" t="s">
        <v>54</v>
      </c>
      <c r="I523" s="103"/>
    </row>
    <row r="524" spans="1:9" x14ac:dyDescent="0.3">
      <c r="A524" t="s">
        <v>3208</v>
      </c>
      <c r="B524" t="s">
        <v>51</v>
      </c>
      <c r="C524" t="s">
        <v>3111</v>
      </c>
      <c r="D524" t="s">
        <v>42</v>
      </c>
      <c r="E524" s="103">
        <v>2.3403237279707109E-2</v>
      </c>
      <c r="F524" s="103">
        <v>678258</v>
      </c>
      <c r="G524" s="103">
        <v>2</v>
      </c>
      <c r="H524" t="s">
        <v>54</v>
      </c>
      <c r="I524" s="103"/>
    </row>
    <row r="525" spans="1:9" x14ac:dyDescent="0.3">
      <c r="A525" t="s">
        <v>3209</v>
      </c>
      <c r="B525" t="s">
        <v>51</v>
      </c>
      <c r="C525" t="s">
        <v>3111</v>
      </c>
      <c r="D525" t="s">
        <v>1763</v>
      </c>
      <c r="E525" s="103">
        <v>2.4519123206890394E-2</v>
      </c>
      <c r="F525" s="103">
        <v>678258</v>
      </c>
      <c r="G525" s="103">
        <v>2</v>
      </c>
      <c r="H525" t="s">
        <v>54</v>
      </c>
      <c r="I525" s="103"/>
    </row>
    <row r="526" spans="1:9" x14ac:dyDescent="0.3">
      <c r="A526" t="s">
        <v>3210</v>
      </c>
      <c r="B526" t="s">
        <v>51</v>
      </c>
      <c r="C526" t="s">
        <v>3111</v>
      </c>
      <c r="D526" t="s">
        <v>1764</v>
      </c>
      <c r="E526" s="103">
        <v>6.367821815602602E-3</v>
      </c>
      <c r="F526" s="103">
        <v>678258</v>
      </c>
      <c r="G526" s="103">
        <v>2</v>
      </c>
      <c r="H526" t="s">
        <v>54</v>
      </c>
      <c r="I526" s="103"/>
    </row>
    <row r="527" spans="1:9" x14ac:dyDescent="0.3">
      <c r="A527" t="s">
        <v>3211</v>
      </c>
      <c r="B527" t="s">
        <v>51</v>
      </c>
      <c r="C527" t="s">
        <v>3111</v>
      </c>
      <c r="D527" t="s">
        <v>340</v>
      </c>
      <c r="E527" s="103">
        <v>2.2885724219988537E-2</v>
      </c>
      <c r="F527" s="103">
        <v>678258</v>
      </c>
      <c r="G527" s="103">
        <v>2</v>
      </c>
      <c r="H527" t="s">
        <v>54</v>
      </c>
      <c r="I527" s="103"/>
    </row>
    <row r="528" spans="1:9" x14ac:dyDescent="0.3">
      <c r="A528" t="s">
        <v>3212</v>
      </c>
      <c r="B528" t="s">
        <v>51</v>
      </c>
      <c r="C528" t="s">
        <v>3111</v>
      </c>
      <c r="D528" t="s">
        <v>777</v>
      </c>
      <c r="E528" s="103">
        <v>1.5949963790695271E-2</v>
      </c>
      <c r="F528" s="103">
        <v>678258</v>
      </c>
      <c r="G528" s="103">
        <v>2</v>
      </c>
      <c r="H528" t="s">
        <v>54</v>
      </c>
      <c r="I528" s="103"/>
    </row>
    <row r="529" spans="1:9" x14ac:dyDescent="0.3">
      <c r="A529" t="s">
        <v>3213</v>
      </c>
      <c r="B529" t="s">
        <v>51</v>
      </c>
      <c r="C529" t="s">
        <v>3111</v>
      </c>
      <c r="D529" t="s">
        <v>776</v>
      </c>
      <c r="E529" s="103">
        <v>3.584796363001086E-2</v>
      </c>
      <c r="F529" s="103">
        <v>678258</v>
      </c>
      <c r="G529" s="103">
        <v>2</v>
      </c>
      <c r="H529" t="s">
        <v>54</v>
      </c>
      <c r="I529" s="103"/>
    </row>
    <row r="530" spans="1:9" x14ac:dyDescent="0.3">
      <c r="A530" t="s">
        <v>849</v>
      </c>
      <c r="B530" t="s">
        <v>51</v>
      </c>
      <c r="C530" t="s">
        <v>40</v>
      </c>
      <c r="D530" t="s">
        <v>40</v>
      </c>
      <c r="E530" s="103">
        <v>1</v>
      </c>
      <c r="F530" s="103">
        <v>678258</v>
      </c>
      <c r="G530" s="103">
        <v>2</v>
      </c>
      <c r="H530" t="s">
        <v>54</v>
      </c>
      <c r="I530" s="103"/>
    </row>
    <row r="531" spans="1:9" x14ac:dyDescent="0.3">
      <c r="A531" t="s">
        <v>5241</v>
      </c>
      <c r="B531" t="s">
        <v>51</v>
      </c>
      <c r="C531" t="s">
        <v>40</v>
      </c>
      <c r="D531" t="s">
        <v>5064</v>
      </c>
      <c r="E531" s="103">
        <v>1.0025597542242948</v>
      </c>
      <c r="F531" s="103">
        <v>678258</v>
      </c>
      <c r="G531" s="103">
        <v>2</v>
      </c>
      <c r="H531" t="s">
        <v>54</v>
      </c>
      <c r="I531" s="103"/>
    </row>
    <row r="532" spans="1:9" x14ac:dyDescent="0.3">
      <c r="A532" t="s">
        <v>5242</v>
      </c>
      <c r="B532" t="s">
        <v>51</v>
      </c>
      <c r="C532" t="s">
        <v>40</v>
      </c>
      <c r="D532" t="s">
        <v>5065</v>
      </c>
      <c r="E532" s="103">
        <v>1</v>
      </c>
      <c r="F532" s="103">
        <v>678258</v>
      </c>
      <c r="G532" s="103">
        <v>2</v>
      </c>
      <c r="H532" t="s">
        <v>54</v>
      </c>
      <c r="I532" s="103"/>
    </row>
    <row r="533" spans="1:9" x14ac:dyDescent="0.3">
      <c r="A533" t="s">
        <v>5243</v>
      </c>
      <c r="B533" t="s">
        <v>51</v>
      </c>
      <c r="C533" t="s">
        <v>40</v>
      </c>
      <c r="D533" t="s">
        <v>5066</v>
      </c>
      <c r="E533" s="103">
        <v>1.0024908155707444</v>
      </c>
      <c r="F533" s="103">
        <v>678258</v>
      </c>
      <c r="G533" s="103">
        <v>2</v>
      </c>
      <c r="H533" t="s">
        <v>54</v>
      </c>
      <c r="I533" s="103"/>
    </row>
    <row r="534" spans="1:9" x14ac:dyDescent="0.3">
      <c r="A534" t="s">
        <v>847</v>
      </c>
      <c r="B534" t="s">
        <v>51</v>
      </c>
      <c r="C534" t="s">
        <v>40</v>
      </c>
      <c r="D534" t="s">
        <v>42</v>
      </c>
      <c r="E534" s="103">
        <v>0.95795075030750287</v>
      </c>
      <c r="F534" s="103">
        <v>678258</v>
      </c>
      <c r="G534" s="103">
        <v>2</v>
      </c>
      <c r="H534" t="s">
        <v>54</v>
      </c>
      <c r="I534" s="103"/>
    </row>
    <row r="535" spans="1:9" x14ac:dyDescent="0.3">
      <c r="A535" t="s">
        <v>1817</v>
      </c>
      <c r="B535" t="s">
        <v>51</v>
      </c>
      <c r="C535" t="s">
        <v>40</v>
      </c>
      <c r="D535" t="s">
        <v>1763</v>
      </c>
      <c r="E535" s="103">
        <v>1.0091934510731539</v>
      </c>
      <c r="F535" s="103">
        <v>678258</v>
      </c>
      <c r="G535" s="103">
        <v>2</v>
      </c>
      <c r="H535" t="s">
        <v>54</v>
      </c>
      <c r="I535" s="103"/>
    </row>
    <row r="536" spans="1:9" x14ac:dyDescent="0.3">
      <c r="A536" t="s">
        <v>1818</v>
      </c>
      <c r="B536" t="s">
        <v>51</v>
      </c>
      <c r="C536" t="s">
        <v>40</v>
      </c>
      <c r="D536" t="s">
        <v>1764</v>
      </c>
      <c r="E536" s="103">
        <v>0.35982434789796386</v>
      </c>
      <c r="F536" s="103">
        <v>678258</v>
      </c>
      <c r="G536" s="103">
        <v>2</v>
      </c>
      <c r="H536" t="s">
        <v>54</v>
      </c>
      <c r="I536" s="103"/>
    </row>
    <row r="537" spans="1:9" x14ac:dyDescent="0.3">
      <c r="A537" t="s">
        <v>848</v>
      </c>
      <c r="B537" t="s">
        <v>51</v>
      </c>
      <c r="C537" t="s">
        <v>40</v>
      </c>
      <c r="D537" t="s">
        <v>340</v>
      </c>
      <c r="E537" s="103">
        <v>0.91122425495688586</v>
      </c>
      <c r="F537" s="103">
        <v>678258</v>
      </c>
      <c r="G537" s="103">
        <v>2</v>
      </c>
      <c r="H537" t="s">
        <v>54</v>
      </c>
      <c r="I537" s="103"/>
    </row>
    <row r="538" spans="1:9" x14ac:dyDescent="0.3">
      <c r="A538" t="s">
        <v>498</v>
      </c>
      <c r="B538" t="s">
        <v>51</v>
      </c>
      <c r="C538" t="s">
        <v>40</v>
      </c>
      <c r="D538" t="s">
        <v>777</v>
      </c>
      <c r="E538" s="103">
        <v>0.6478664941382769</v>
      </c>
      <c r="F538" s="103">
        <v>678258</v>
      </c>
      <c r="G538" s="103">
        <v>2</v>
      </c>
      <c r="H538" t="s">
        <v>54</v>
      </c>
      <c r="I538" s="103"/>
    </row>
    <row r="539" spans="1:9" x14ac:dyDescent="0.3">
      <c r="A539" t="s">
        <v>502</v>
      </c>
      <c r="B539" t="s">
        <v>51</v>
      </c>
      <c r="C539" t="s">
        <v>40</v>
      </c>
      <c r="D539" t="s">
        <v>776</v>
      </c>
      <c r="E539" s="103">
        <v>1.4535986050603495</v>
      </c>
      <c r="F539" s="103">
        <v>678258</v>
      </c>
      <c r="G539" s="103">
        <v>2</v>
      </c>
      <c r="H539" t="s">
        <v>54</v>
      </c>
      <c r="I539" s="103"/>
    </row>
    <row r="540" spans="1:9" x14ac:dyDescent="0.3">
      <c r="A540" t="s">
        <v>5244</v>
      </c>
      <c r="B540" t="s">
        <v>51</v>
      </c>
      <c r="C540" t="s">
        <v>5064</v>
      </c>
      <c r="D540" t="s">
        <v>40</v>
      </c>
      <c r="E540" s="103">
        <v>0.99760798292937714</v>
      </c>
      <c r="F540" s="103">
        <v>678258</v>
      </c>
      <c r="G540" s="103">
        <v>2</v>
      </c>
      <c r="H540" t="s">
        <v>54</v>
      </c>
      <c r="I540" s="103"/>
    </row>
    <row r="541" spans="1:9" x14ac:dyDescent="0.3">
      <c r="A541" t="s">
        <v>5245</v>
      </c>
      <c r="B541" t="s">
        <v>51</v>
      </c>
      <c r="C541" t="s">
        <v>5064</v>
      </c>
      <c r="D541" t="s">
        <v>5064</v>
      </c>
      <c r="E541" s="103">
        <v>1</v>
      </c>
      <c r="F541" s="103">
        <v>678258</v>
      </c>
      <c r="G541" s="103">
        <v>2</v>
      </c>
      <c r="H541" t="s">
        <v>54</v>
      </c>
      <c r="I541" s="103"/>
    </row>
    <row r="542" spans="1:9" x14ac:dyDescent="0.3">
      <c r="A542" t="s">
        <v>5246</v>
      </c>
      <c r="B542" t="s">
        <v>51</v>
      </c>
      <c r="C542" t="s">
        <v>5064</v>
      </c>
      <c r="D542" t="s">
        <v>5065</v>
      </c>
      <c r="E542" s="103">
        <v>0.99760798292937714</v>
      </c>
      <c r="F542" s="103">
        <v>678258</v>
      </c>
      <c r="G542" s="103">
        <v>2</v>
      </c>
      <c r="H542" t="s">
        <v>54</v>
      </c>
      <c r="I542" s="103"/>
    </row>
    <row r="543" spans="1:9" x14ac:dyDescent="0.3">
      <c r="A543" t="s">
        <v>5247</v>
      </c>
      <c r="B543" t="s">
        <v>51</v>
      </c>
      <c r="C543" t="s">
        <v>5064</v>
      </c>
      <c r="D543" t="s">
        <v>5066</v>
      </c>
      <c r="E543" s="103">
        <v>0.99993159417530886</v>
      </c>
      <c r="F543" s="103">
        <v>678258</v>
      </c>
      <c r="G543" s="103">
        <v>2</v>
      </c>
      <c r="H543" t="s">
        <v>54</v>
      </c>
      <c r="I543" s="103"/>
    </row>
    <row r="544" spans="1:9" x14ac:dyDescent="0.3">
      <c r="A544" t="s">
        <v>5248</v>
      </c>
      <c r="B544" t="s">
        <v>51</v>
      </c>
      <c r="C544" t="s">
        <v>5064</v>
      </c>
      <c r="D544" t="s">
        <v>42</v>
      </c>
      <c r="E544" s="103">
        <v>0.95549343158129396</v>
      </c>
      <c r="F544" s="103">
        <v>678258</v>
      </c>
      <c r="G544" s="103">
        <v>2</v>
      </c>
      <c r="H544" t="s">
        <v>54</v>
      </c>
      <c r="I544" s="103"/>
    </row>
    <row r="545" spans="1:9" x14ac:dyDescent="0.3">
      <c r="A545" t="s">
        <v>5249</v>
      </c>
      <c r="B545" t="s">
        <v>51</v>
      </c>
      <c r="C545" t="s">
        <v>5064</v>
      </c>
      <c r="D545" t="s">
        <v>1763</v>
      </c>
      <c r="E545" s="103">
        <v>1.0066796635119446</v>
      </c>
      <c r="F545" s="103">
        <v>678258</v>
      </c>
      <c r="G545" s="103">
        <v>2</v>
      </c>
      <c r="H545" t="s">
        <v>54</v>
      </c>
      <c r="I545" s="103"/>
    </row>
    <row r="546" spans="1:9" x14ac:dyDescent="0.3">
      <c r="A546" t="s">
        <v>5250</v>
      </c>
      <c r="B546" t="s">
        <v>51</v>
      </c>
      <c r="C546" t="s">
        <v>5064</v>
      </c>
      <c r="D546" t="s">
        <v>1764</v>
      </c>
      <c r="E546" s="103">
        <v>0.35922873780837794</v>
      </c>
      <c r="F546" s="103">
        <v>678258</v>
      </c>
      <c r="G546" s="103">
        <v>2</v>
      </c>
      <c r="H546" t="s">
        <v>54</v>
      </c>
      <c r="I546" s="103"/>
    </row>
    <row r="547" spans="1:9" x14ac:dyDescent="0.3">
      <c r="A547" t="s">
        <v>5251</v>
      </c>
      <c r="B547" t="s">
        <v>51</v>
      </c>
      <c r="C547" t="s">
        <v>5064</v>
      </c>
      <c r="D547" t="s">
        <v>340</v>
      </c>
      <c r="E547" s="103">
        <v>0.90884817673853446</v>
      </c>
      <c r="F547" s="103">
        <v>678258</v>
      </c>
      <c r="G547" s="103">
        <v>2</v>
      </c>
      <c r="H547" t="s">
        <v>54</v>
      </c>
      <c r="I547" s="103"/>
    </row>
    <row r="548" spans="1:9" x14ac:dyDescent="0.3">
      <c r="A548" t="s">
        <v>5252</v>
      </c>
      <c r="B548" t="s">
        <v>51</v>
      </c>
      <c r="C548" t="s">
        <v>5064</v>
      </c>
      <c r="D548" t="s">
        <v>777</v>
      </c>
      <c r="E548" s="103">
        <v>0.64644971746795954</v>
      </c>
      <c r="F548" s="103">
        <v>678258</v>
      </c>
      <c r="G548" s="103">
        <v>2</v>
      </c>
      <c r="H548" t="s">
        <v>54</v>
      </c>
      <c r="I548" s="103"/>
    </row>
    <row r="549" spans="1:9" x14ac:dyDescent="0.3">
      <c r="A549" t="s">
        <v>5253</v>
      </c>
      <c r="B549" t="s">
        <v>51</v>
      </c>
      <c r="C549" t="s">
        <v>5064</v>
      </c>
      <c r="D549" t="s">
        <v>776</v>
      </c>
      <c r="E549" s="103">
        <v>1.4501055406207404</v>
      </c>
      <c r="F549" s="103">
        <v>678258</v>
      </c>
      <c r="G549" s="103">
        <v>2</v>
      </c>
      <c r="H549" t="s">
        <v>54</v>
      </c>
      <c r="I549" s="103"/>
    </row>
    <row r="550" spans="1:9" x14ac:dyDescent="0.3">
      <c r="A550" t="s">
        <v>5254</v>
      </c>
      <c r="B550" t="s">
        <v>51</v>
      </c>
      <c r="C550" t="s">
        <v>5065</v>
      </c>
      <c r="D550" t="s">
        <v>40</v>
      </c>
      <c r="E550" s="103">
        <v>1</v>
      </c>
      <c r="F550" s="103">
        <v>678258</v>
      </c>
      <c r="G550" s="103">
        <v>2</v>
      </c>
      <c r="H550" t="s">
        <v>54</v>
      </c>
      <c r="I550" s="103"/>
    </row>
    <row r="551" spans="1:9" x14ac:dyDescent="0.3">
      <c r="A551" t="s">
        <v>5255</v>
      </c>
      <c r="B551" t="s">
        <v>51</v>
      </c>
      <c r="C551" t="s">
        <v>5065</v>
      </c>
      <c r="D551" t="s">
        <v>5064</v>
      </c>
      <c r="E551" s="103">
        <v>1.0025597542242948</v>
      </c>
      <c r="F551" s="103">
        <v>678258</v>
      </c>
      <c r="G551" s="103">
        <v>2</v>
      </c>
      <c r="H551" t="s">
        <v>54</v>
      </c>
      <c r="I551" s="103"/>
    </row>
    <row r="552" spans="1:9" x14ac:dyDescent="0.3">
      <c r="A552" t="s">
        <v>5256</v>
      </c>
      <c r="B552" t="s">
        <v>51</v>
      </c>
      <c r="C552" t="s">
        <v>5065</v>
      </c>
      <c r="D552" t="s">
        <v>5065</v>
      </c>
      <c r="E552" s="103">
        <v>1</v>
      </c>
      <c r="F552" s="103">
        <v>678258</v>
      </c>
      <c r="G552" s="103">
        <v>2</v>
      </c>
      <c r="H552" t="s">
        <v>54</v>
      </c>
      <c r="I552" s="103"/>
    </row>
    <row r="553" spans="1:9" x14ac:dyDescent="0.3">
      <c r="A553" t="s">
        <v>5257</v>
      </c>
      <c r="B553" t="s">
        <v>51</v>
      </c>
      <c r="C553" t="s">
        <v>5065</v>
      </c>
      <c r="D553" t="s">
        <v>5066</v>
      </c>
      <c r="E553" s="103">
        <v>1.0024908155707444</v>
      </c>
      <c r="F553" s="103">
        <v>678258</v>
      </c>
      <c r="G553" s="103">
        <v>2</v>
      </c>
      <c r="H553" t="s">
        <v>54</v>
      </c>
      <c r="I553" s="103"/>
    </row>
    <row r="554" spans="1:9" x14ac:dyDescent="0.3">
      <c r="A554" t="s">
        <v>5258</v>
      </c>
      <c r="B554" t="s">
        <v>51</v>
      </c>
      <c r="C554" t="s">
        <v>5065</v>
      </c>
      <c r="D554" t="s">
        <v>42</v>
      </c>
      <c r="E554" s="103">
        <v>0.95795075030750287</v>
      </c>
      <c r="F554" s="103">
        <v>678258</v>
      </c>
      <c r="G554" s="103">
        <v>2</v>
      </c>
      <c r="H554" t="s">
        <v>54</v>
      </c>
      <c r="I554" s="103"/>
    </row>
    <row r="555" spans="1:9" x14ac:dyDescent="0.3">
      <c r="A555" t="s">
        <v>5259</v>
      </c>
      <c r="B555" t="s">
        <v>51</v>
      </c>
      <c r="C555" t="s">
        <v>5065</v>
      </c>
      <c r="D555" t="s">
        <v>1763</v>
      </c>
      <c r="E555" s="103">
        <v>1.0091934510731539</v>
      </c>
      <c r="F555" s="103">
        <v>678258</v>
      </c>
      <c r="G555" s="103">
        <v>2</v>
      </c>
      <c r="H555" t="s">
        <v>54</v>
      </c>
      <c r="I555" s="103"/>
    </row>
    <row r="556" spans="1:9" x14ac:dyDescent="0.3">
      <c r="A556" t="s">
        <v>5260</v>
      </c>
      <c r="B556" t="s">
        <v>51</v>
      </c>
      <c r="C556" t="s">
        <v>5065</v>
      </c>
      <c r="D556" t="s">
        <v>1764</v>
      </c>
      <c r="E556" s="103">
        <v>0.35982434789796386</v>
      </c>
      <c r="F556" s="103">
        <v>678258</v>
      </c>
      <c r="G556" s="103">
        <v>2</v>
      </c>
      <c r="H556" t="s">
        <v>54</v>
      </c>
      <c r="I556" s="103"/>
    </row>
    <row r="557" spans="1:9" x14ac:dyDescent="0.3">
      <c r="A557" t="s">
        <v>5261</v>
      </c>
      <c r="B557" t="s">
        <v>51</v>
      </c>
      <c r="C557" t="s">
        <v>5065</v>
      </c>
      <c r="D557" t="s">
        <v>340</v>
      </c>
      <c r="E557" s="103">
        <v>0.91122425495688586</v>
      </c>
      <c r="F557" s="103">
        <v>678258</v>
      </c>
      <c r="G557" s="103">
        <v>2</v>
      </c>
      <c r="H557" t="s">
        <v>54</v>
      </c>
      <c r="I557" s="103"/>
    </row>
    <row r="558" spans="1:9" x14ac:dyDescent="0.3">
      <c r="A558" t="s">
        <v>5262</v>
      </c>
      <c r="B558" t="s">
        <v>51</v>
      </c>
      <c r="C558" t="s">
        <v>5065</v>
      </c>
      <c r="D558" t="s">
        <v>777</v>
      </c>
      <c r="E558" s="103">
        <v>0.6478664941382769</v>
      </c>
      <c r="F558" s="103">
        <v>678258</v>
      </c>
      <c r="G558" s="103">
        <v>2</v>
      </c>
      <c r="H558" t="s">
        <v>54</v>
      </c>
      <c r="I558" s="103"/>
    </row>
    <row r="559" spans="1:9" x14ac:dyDescent="0.3">
      <c r="A559" t="s">
        <v>5263</v>
      </c>
      <c r="B559" t="s">
        <v>51</v>
      </c>
      <c r="C559" t="s">
        <v>5065</v>
      </c>
      <c r="D559" t="s">
        <v>776</v>
      </c>
      <c r="E559" s="103">
        <v>1.4535986050603495</v>
      </c>
      <c r="F559" s="103">
        <v>678258</v>
      </c>
      <c r="G559" s="103">
        <v>2</v>
      </c>
      <c r="H559" t="s">
        <v>54</v>
      </c>
      <c r="I559" s="103"/>
    </row>
    <row r="560" spans="1:9" x14ac:dyDescent="0.3">
      <c r="A560" t="s">
        <v>5267</v>
      </c>
      <c r="B560" t="s">
        <v>51</v>
      </c>
      <c r="C560" t="s">
        <v>5066</v>
      </c>
      <c r="D560" t="s">
        <v>40</v>
      </c>
      <c r="E560" s="103">
        <v>0.99767638875406828</v>
      </c>
      <c r="F560" s="103">
        <v>678258</v>
      </c>
      <c r="G560" s="103">
        <v>2</v>
      </c>
      <c r="H560" t="s">
        <v>54</v>
      </c>
      <c r="I560" s="103"/>
    </row>
    <row r="561" spans="1:9" x14ac:dyDescent="0.3">
      <c r="A561" t="s">
        <v>5268</v>
      </c>
      <c r="B561" t="s">
        <v>51</v>
      </c>
      <c r="C561" t="s">
        <v>5066</v>
      </c>
      <c r="D561" t="s">
        <v>5064</v>
      </c>
      <c r="E561" s="103">
        <v>1.0000689386535506</v>
      </c>
      <c r="F561" s="103">
        <v>678258</v>
      </c>
      <c r="G561" s="103">
        <v>2</v>
      </c>
      <c r="H561" t="s">
        <v>54</v>
      </c>
      <c r="I561" s="103"/>
    </row>
    <row r="562" spans="1:9" x14ac:dyDescent="0.3">
      <c r="A562" t="s">
        <v>5269</v>
      </c>
      <c r="B562" t="s">
        <v>51</v>
      </c>
      <c r="C562" t="s">
        <v>5066</v>
      </c>
      <c r="D562" t="s">
        <v>5065</v>
      </c>
      <c r="E562" s="103">
        <v>0.99767638875406828</v>
      </c>
      <c r="F562" s="103">
        <v>678258</v>
      </c>
      <c r="G562" s="103">
        <v>2</v>
      </c>
      <c r="H562" t="s">
        <v>54</v>
      </c>
      <c r="I562" s="103"/>
    </row>
    <row r="563" spans="1:9" x14ac:dyDescent="0.3">
      <c r="A563" t="s">
        <v>5270</v>
      </c>
      <c r="B563" t="s">
        <v>51</v>
      </c>
      <c r="C563" t="s">
        <v>5066</v>
      </c>
      <c r="D563" t="s">
        <v>5066</v>
      </c>
      <c r="E563" s="103">
        <v>1</v>
      </c>
      <c r="F563" s="103">
        <v>678258</v>
      </c>
      <c r="G563" s="103">
        <v>2</v>
      </c>
      <c r="H563" t="s">
        <v>54</v>
      </c>
      <c r="I563" s="103"/>
    </row>
    <row r="564" spans="1:9" x14ac:dyDescent="0.3">
      <c r="A564" t="s">
        <v>5271</v>
      </c>
      <c r="B564" t="s">
        <v>51</v>
      </c>
      <c r="C564" t="s">
        <v>5066</v>
      </c>
      <c r="D564" t="s">
        <v>42</v>
      </c>
      <c r="E564" s="103">
        <v>0.95555874170708643</v>
      </c>
      <c r="F564" s="103">
        <v>678258</v>
      </c>
      <c r="G564" s="103">
        <v>2</v>
      </c>
      <c r="H564" t="s">
        <v>54</v>
      </c>
      <c r="I564" s="103"/>
    </row>
    <row r="565" spans="1:9" x14ac:dyDescent="0.3">
      <c r="A565" t="s">
        <v>5272</v>
      </c>
      <c r="B565" t="s">
        <v>51</v>
      </c>
      <c r="C565" t="s">
        <v>5066</v>
      </c>
      <c r="D565" t="s">
        <v>1763</v>
      </c>
      <c r="E565" s="103">
        <v>1.0067459725058123</v>
      </c>
      <c r="F565" s="103">
        <v>678258</v>
      </c>
      <c r="G565" s="103">
        <v>2</v>
      </c>
      <c r="H565" t="s">
        <v>54</v>
      </c>
      <c r="I565" s="103"/>
    </row>
    <row r="566" spans="1:9" x14ac:dyDescent="0.3">
      <c r="A566" t="s">
        <v>5273</v>
      </c>
      <c r="B566" t="s">
        <v>51</v>
      </c>
      <c r="C566" t="s">
        <v>5066</v>
      </c>
      <c r="D566" t="s">
        <v>1764</v>
      </c>
      <c r="E566" s="103">
        <v>0.35924655526929156</v>
      </c>
      <c r="F566" s="103">
        <v>678258</v>
      </c>
      <c r="G566" s="103">
        <v>2</v>
      </c>
      <c r="H566" t="s">
        <v>54</v>
      </c>
      <c r="I566" s="103"/>
    </row>
    <row r="567" spans="1:9" x14ac:dyDescent="0.3">
      <c r="A567" t="s">
        <v>5274</v>
      </c>
      <c r="B567" t="s">
        <v>51</v>
      </c>
      <c r="C567" t="s">
        <v>5066</v>
      </c>
      <c r="D567" t="s">
        <v>340</v>
      </c>
      <c r="E567" s="103">
        <v>0.9089152518968725</v>
      </c>
      <c r="F567" s="103">
        <v>678258</v>
      </c>
      <c r="G567" s="103">
        <v>2</v>
      </c>
      <c r="H567" t="s">
        <v>54</v>
      </c>
      <c r="I567" s="103"/>
    </row>
    <row r="568" spans="1:9" x14ac:dyDescent="0.3">
      <c r="A568" t="s">
        <v>5275</v>
      </c>
      <c r="B568" t="s">
        <v>51</v>
      </c>
      <c r="C568" t="s">
        <v>5066</v>
      </c>
      <c r="D568" t="s">
        <v>777</v>
      </c>
      <c r="E568" s="103">
        <v>0.64649030856323109</v>
      </c>
      <c r="F568" s="103">
        <v>678258</v>
      </c>
      <c r="G568" s="103">
        <v>2</v>
      </c>
      <c r="H568" t="s">
        <v>54</v>
      </c>
      <c r="I568" s="103"/>
    </row>
    <row r="569" spans="1:9" x14ac:dyDescent="0.3">
      <c r="A569" t="s">
        <v>5276</v>
      </c>
      <c r="B569" t="s">
        <v>51</v>
      </c>
      <c r="C569" t="s">
        <v>5066</v>
      </c>
      <c r="D569" t="s">
        <v>776</v>
      </c>
      <c r="E569" s="103">
        <v>1.4502115721027342</v>
      </c>
      <c r="F569" s="103">
        <v>678258</v>
      </c>
      <c r="G569" s="103">
        <v>2</v>
      </c>
      <c r="H569" t="s">
        <v>54</v>
      </c>
      <c r="I569" s="103"/>
    </row>
    <row r="570" spans="1:9" x14ac:dyDescent="0.3">
      <c r="A570" t="s">
        <v>831</v>
      </c>
      <c r="B570" t="s">
        <v>51</v>
      </c>
      <c r="C570" t="s">
        <v>42</v>
      </c>
      <c r="D570" t="s">
        <v>40</v>
      </c>
      <c r="E570" s="103">
        <v>1.0470829132233395</v>
      </c>
      <c r="F570" s="103">
        <v>678258</v>
      </c>
      <c r="G570" s="103">
        <v>2</v>
      </c>
      <c r="H570" t="s">
        <v>54</v>
      </c>
      <c r="I570" s="103"/>
    </row>
    <row r="571" spans="1:9" x14ac:dyDescent="0.3">
      <c r="A571" t="s">
        <v>5277</v>
      </c>
      <c r="B571" t="s">
        <v>51</v>
      </c>
      <c r="C571" t="s">
        <v>42</v>
      </c>
      <c r="D571" t="s">
        <v>5064</v>
      </c>
      <c r="E571" s="103">
        <v>1.0495911646803406</v>
      </c>
      <c r="F571" s="103">
        <v>678258</v>
      </c>
      <c r="G571" s="103">
        <v>2</v>
      </c>
      <c r="H571" t="s">
        <v>54</v>
      </c>
      <c r="I571" s="103"/>
    </row>
    <row r="572" spans="1:9" x14ac:dyDescent="0.3">
      <c r="A572" t="s">
        <v>5278</v>
      </c>
      <c r="B572" t="s">
        <v>51</v>
      </c>
      <c r="C572" t="s">
        <v>42</v>
      </c>
      <c r="D572" t="s">
        <v>5065</v>
      </c>
      <c r="E572" s="103">
        <v>1.0470829132233395</v>
      </c>
      <c r="F572" s="103">
        <v>678258</v>
      </c>
      <c r="G572" s="103">
        <v>2</v>
      </c>
      <c r="H572" t="s">
        <v>54</v>
      </c>
      <c r="I572" s="103"/>
    </row>
    <row r="573" spans="1:9" x14ac:dyDescent="0.3">
      <c r="A573" t="s">
        <v>5279</v>
      </c>
      <c r="B573" t="s">
        <v>51</v>
      </c>
      <c r="C573" t="s">
        <v>42</v>
      </c>
      <c r="D573" t="s">
        <v>5066</v>
      </c>
      <c r="E573" s="103">
        <v>1.0495189555772364</v>
      </c>
      <c r="F573" s="103">
        <v>678258</v>
      </c>
      <c r="G573" s="103">
        <v>2</v>
      </c>
      <c r="H573" t="s">
        <v>54</v>
      </c>
      <c r="I573" s="103"/>
    </row>
    <row r="574" spans="1:9" x14ac:dyDescent="0.3">
      <c r="A574" t="s">
        <v>829</v>
      </c>
      <c r="B574" t="s">
        <v>51</v>
      </c>
      <c r="C574" t="s">
        <v>42</v>
      </c>
      <c r="D574" t="s">
        <v>42</v>
      </c>
      <c r="E574" s="103">
        <v>1</v>
      </c>
      <c r="F574" s="103">
        <v>678258</v>
      </c>
      <c r="G574" s="103">
        <v>2</v>
      </c>
      <c r="H574" t="s">
        <v>54</v>
      </c>
      <c r="I574" s="103"/>
    </row>
    <row r="575" spans="1:9" x14ac:dyDescent="0.3">
      <c r="A575" t="s">
        <v>1819</v>
      </c>
      <c r="B575" t="s">
        <v>51</v>
      </c>
      <c r="C575" t="s">
        <v>42</v>
      </c>
      <c r="D575" t="s">
        <v>1763</v>
      </c>
      <c r="E575" s="103">
        <v>1.0533873686437638</v>
      </c>
      <c r="F575" s="103">
        <v>678258</v>
      </c>
      <c r="G575" s="103">
        <v>2</v>
      </c>
      <c r="H575" t="s">
        <v>54</v>
      </c>
      <c r="I575" s="103"/>
    </row>
    <row r="576" spans="1:9" x14ac:dyDescent="0.3">
      <c r="A576" t="s">
        <v>1820</v>
      </c>
      <c r="B576" t="s">
        <v>51</v>
      </c>
      <c r="C576" t="s">
        <v>42</v>
      </c>
      <c r="D576" t="s">
        <v>1764</v>
      </c>
      <c r="E576" s="103">
        <v>0.37147586971452962</v>
      </c>
      <c r="F576" s="103">
        <v>678258</v>
      </c>
      <c r="G576" s="103">
        <v>2</v>
      </c>
      <c r="H576" t="s">
        <v>54</v>
      </c>
      <c r="I576" s="103"/>
    </row>
    <row r="577" spans="1:9" x14ac:dyDescent="0.3">
      <c r="A577" t="s">
        <v>830</v>
      </c>
      <c r="B577" t="s">
        <v>51</v>
      </c>
      <c r="C577" t="s">
        <v>42</v>
      </c>
      <c r="D577" t="s">
        <v>340</v>
      </c>
      <c r="E577" s="103">
        <v>0.95321361057310305</v>
      </c>
      <c r="F577" s="103">
        <v>678258</v>
      </c>
      <c r="G577" s="103">
        <v>2</v>
      </c>
      <c r="H577" t="s">
        <v>54</v>
      </c>
      <c r="I577" s="103"/>
    </row>
    <row r="578" spans="1:9" x14ac:dyDescent="0.3">
      <c r="A578" t="s">
        <v>474</v>
      </c>
      <c r="B578" t="s">
        <v>51</v>
      </c>
      <c r="C578" t="s">
        <v>42</v>
      </c>
      <c r="D578" t="s">
        <v>777</v>
      </c>
      <c r="E578" s="103">
        <v>0.67796788897166582</v>
      </c>
      <c r="F578" s="103">
        <v>678258</v>
      </c>
      <c r="G578" s="103">
        <v>2</v>
      </c>
      <c r="H578" t="s">
        <v>54</v>
      </c>
      <c r="I578" s="103"/>
    </row>
    <row r="579" spans="1:9" x14ac:dyDescent="0.3">
      <c r="A579" t="s">
        <v>478</v>
      </c>
      <c r="B579" t="s">
        <v>51</v>
      </c>
      <c r="C579" t="s">
        <v>42</v>
      </c>
      <c r="D579" t="s">
        <v>776</v>
      </c>
      <c r="E579" s="103">
        <v>1.5203547142487379</v>
      </c>
      <c r="F579" s="103">
        <v>678258</v>
      </c>
      <c r="G579" s="103">
        <v>2</v>
      </c>
      <c r="H579" t="s">
        <v>54</v>
      </c>
      <c r="I579" s="103"/>
    </row>
    <row r="580" spans="1:9" x14ac:dyDescent="0.3">
      <c r="A580" t="s">
        <v>1141</v>
      </c>
      <c r="B580" t="s">
        <v>51</v>
      </c>
      <c r="C580" t="s">
        <v>58</v>
      </c>
      <c r="D580" t="s">
        <v>40</v>
      </c>
      <c r="E580" s="103">
        <v>0</v>
      </c>
      <c r="F580" s="103">
        <v>678258</v>
      </c>
      <c r="G580" s="103">
        <v>2</v>
      </c>
      <c r="H580" t="s">
        <v>54</v>
      </c>
      <c r="I580" s="103"/>
    </row>
    <row r="581" spans="1:9" x14ac:dyDescent="0.3">
      <c r="A581" t="s">
        <v>5264</v>
      </c>
      <c r="B581" t="s">
        <v>51</v>
      </c>
      <c r="C581" t="s">
        <v>58</v>
      </c>
      <c r="D581" t="s">
        <v>5064</v>
      </c>
      <c r="E581" s="103">
        <v>0</v>
      </c>
      <c r="F581" s="103">
        <v>678258</v>
      </c>
      <c r="G581" s="103">
        <v>2</v>
      </c>
      <c r="H581" t="s">
        <v>54</v>
      </c>
      <c r="I581" s="103"/>
    </row>
    <row r="582" spans="1:9" x14ac:dyDescent="0.3">
      <c r="A582" t="s">
        <v>5265</v>
      </c>
      <c r="B582" t="s">
        <v>51</v>
      </c>
      <c r="C582" t="s">
        <v>58</v>
      </c>
      <c r="D582" t="s">
        <v>5065</v>
      </c>
      <c r="E582" s="103">
        <v>0</v>
      </c>
      <c r="F582" s="103">
        <v>678258</v>
      </c>
      <c r="G582" s="103">
        <v>2</v>
      </c>
      <c r="H582" t="s">
        <v>54</v>
      </c>
      <c r="I582" s="103"/>
    </row>
    <row r="583" spans="1:9" x14ac:dyDescent="0.3">
      <c r="A583" t="s">
        <v>5266</v>
      </c>
      <c r="B583" t="s">
        <v>51</v>
      </c>
      <c r="C583" t="s">
        <v>58</v>
      </c>
      <c r="D583" t="s">
        <v>5066</v>
      </c>
      <c r="E583" s="103">
        <v>0</v>
      </c>
      <c r="F583" s="103">
        <v>678258</v>
      </c>
      <c r="G583" s="103">
        <v>2</v>
      </c>
      <c r="H583" t="s">
        <v>54</v>
      </c>
      <c r="I583" s="103"/>
    </row>
    <row r="584" spans="1:9" x14ac:dyDescent="0.3">
      <c r="A584" t="s">
        <v>1142</v>
      </c>
      <c r="B584" t="s">
        <v>51</v>
      </c>
      <c r="C584" t="s">
        <v>58</v>
      </c>
      <c r="D584" t="s">
        <v>42</v>
      </c>
      <c r="E584" s="103">
        <v>0</v>
      </c>
      <c r="F584" s="103">
        <v>678258</v>
      </c>
      <c r="G584" s="103">
        <v>2</v>
      </c>
      <c r="H584" t="s">
        <v>54</v>
      </c>
      <c r="I584" s="103"/>
    </row>
    <row r="585" spans="1:9" x14ac:dyDescent="0.3">
      <c r="A585" t="s">
        <v>1839</v>
      </c>
      <c r="B585" t="s">
        <v>51</v>
      </c>
      <c r="C585" t="s">
        <v>58</v>
      </c>
      <c r="D585" t="s">
        <v>1763</v>
      </c>
      <c r="E585" s="103">
        <v>0</v>
      </c>
      <c r="F585" s="103">
        <v>678258</v>
      </c>
      <c r="G585" s="103">
        <v>2</v>
      </c>
      <c r="H585" t="s">
        <v>54</v>
      </c>
      <c r="I585" s="103"/>
    </row>
    <row r="586" spans="1:9" x14ac:dyDescent="0.3">
      <c r="A586" t="s">
        <v>1840</v>
      </c>
      <c r="B586" t="s">
        <v>51</v>
      </c>
      <c r="C586" t="s">
        <v>58</v>
      </c>
      <c r="D586" t="s">
        <v>1764</v>
      </c>
      <c r="E586" s="103">
        <v>0</v>
      </c>
      <c r="F586" s="103">
        <v>678258</v>
      </c>
      <c r="G586" s="103">
        <v>2</v>
      </c>
      <c r="H586" t="s">
        <v>54</v>
      </c>
      <c r="I586" s="103"/>
    </row>
    <row r="587" spans="1:9" x14ac:dyDescent="0.3">
      <c r="A587" t="s">
        <v>1143</v>
      </c>
      <c r="B587" t="s">
        <v>51</v>
      </c>
      <c r="C587" t="s">
        <v>58</v>
      </c>
      <c r="D587" t="s">
        <v>340</v>
      </c>
      <c r="E587" s="103">
        <v>0</v>
      </c>
      <c r="F587" s="103">
        <v>678258</v>
      </c>
      <c r="G587" s="103">
        <v>2</v>
      </c>
      <c r="H587" t="s">
        <v>54</v>
      </c>
      <c r="I587" s="103"/>
    </row>
    <row r="588" spans="1:9" x14ac:dyDescent="0.3">
      <c r="A588" t="s">
        <v>1144</v>
      </c>
      <c r="B588" t="s">
        <v>51</v>
      </c>
      <c r="C588" t="s">
        <v>58</v>
      </c>
      <c r="D588" t="s">
        <v>777</v>
      </c>
      <c r="E588" s="103">
        <v>0</v>
      </c>
      <c r="F588" s="103">
        <v>678258</v>
      </c>
      <c r="G588" s="103">
        <v>2</v>
      </c>
      <c r="H588" t="s">
        <v>54</v>
      </c>
      <c r="I588" s="103"/>
    </row>
    <row r="589" spans="1:9" x14ac:dyDescent="0.3">
      <c r="A589" t="s">
        <v>1145</v>
      </c>
      <c r="B589" t="s">
        <v>51</v>
      </c>
      <c r="C589" t="s">
        <v>58</v>
      </c>
      <c r="D589" t="s">
        <v>776</v>
      </c>
      <c r="E589" s="103">
        <v>0</v>
      </c>
      <c r="F589" s="103">
        <v>678258</v>
      </c>
      <c r="G589" s="103">
        <v>2</v>
      </c>
      <c r="H589" t="s">
        <v>54</v>
      </c>
      <c r="I589" s="103"/>
    </row>
    <row r="590" spans="1:9" x14ac:dyDescent="0.3">
      <c r="A590" t="s">
        <v>1821</v>
      </c>
      <c r="B590" t="s">
        <v>51</v>
      </c>
      <c r="C590" t="s">
        <v>1763</v>
      </c>
      <c r="D590" t="s">
        <v>40</v>
      </c>
      <c r="E590" s="103">
        <v>0.99638143501826693</v>
      </c>
      <c r="F590" s="103">
        <v>678258</v>
      </c>
      <c r="G590" s="103">
        <v>2</v>
      </c>
      <c r="H590" t="s">
        <v>54</v>
      </c>
      <c r="I590" s="103"/>
    </row>
    <row r="591" spans="1:9" x14ac:dyDescent="0.3">
      <c r="A591" t="s">
        <v>5280</v>
      </c>
      <c r="B591" t="s">
        <v>51</v>
      </c>
      <c r="C591" t="s">
        <v>1763</v>
      </c>
      <c r="D591" t="s">
        <v>5064</v>
      </c>
      <c r="E591" s="103">
        <v>0.99884046536883764</v>
      </c>
      <c r="F591" s="103">
        <v>678258</v>
      </c>
      <c r="G591" s="103">
        <v>2</v>
      </c>
      <c r="H591" t="s">
        <v>54</v>
      </c>
      <c r="I591" s="103"/>
    </row>
    <row r="592" spans="1:9" x14ac:dyDescent="0.3">
      <c r="A592" t="s">
        <v>5281</v>
      </c>
      <c r="B592" t="s">
        <v>51</v>
      </c>
      <c r="C592" t="s">
        <v>1763</v>
      </c>
      <c r="D592" t="s">
        <v>5065</v>
      </c>
      <c r="E592" s="103">
        <v>0.99638143501826693</v>
      </c>
      <c r="F592" s="103">
        <v>678258</v>
      </c>
      <c r="G592" s="103">
        <v>2</v>
      </c>
      <c r="H592" t="s">
        <v>54</v>
      </c>
      <c r="I592" s="103"/>
    </row>
    <row r="593" spans="1:9" x14ac:dyDescent="0.3">
      <c r="A593" t="s">
        <v>5282</v>
      </c>
      <c r="B593" t="s">
        <v>51</v>
      </c>
      <c r="C593" t="s">
        <v>1763</v>
      </c>
      <c r="D593" t="s">
        <v>5066</v>
      </c>
      <c r="E593" s="103">
        <v>0.99876920029247496</v>
      </c>
      <c r="F593" s="103">
        <v>678258</v>
      </c>
      <c r="G593" s="103">
        <v>2</v>
      </c>
      <c r="H593" t="s">
        <v>54</v>
      </c>
      <c r="I593" s="103"/>
    </row>
    <row r="594" spans="1:9" x14ac:dyDescent="0.3">
      <c r="A594" t="s">
        <v>1822</v>
      </c>
      <c r="B594" t="s">
        <v>51</v>
      </c>
      <c r="C594" t="s">
        <v>1763</v>
      </c>
      <c r="D594" t="s">
        <v>42</v>
      </c>
      <c r="E594" s="103">
        <v>0.95150645714054571</v>
      </c>
      <c r="F594" s="103">
        <v>678258</v>
      </c>
      <c r="G594" s="103">
        <v>2</v>
      </c>
      <c r="H594" t="s">
        <v>54</v>
      </c>
      <c r="I594" s="103"/>
    </row>
    <row r="595" spans="1:9" x14ac:dyDescent="0.3">
      <c r="A595" t="s">
        <v>1823</v>
      </c>
      <c r="B595" t="s">
        <v>51</v>
      </c>
      <c r="C595" t="s">
        <v>1763</v>
      </c>
      <c r="D595" t="s">
        <v>1763</v>
      </c>
      <c r="E595" s="103">
        <v>1</v>
      </c>
      <c r="F595" s="103">
        <v>678258</v>
      </c>
      <c r="G595" s="103">
        <v>2</v>
      </c>
      <c r="H595" t="s">
        <v>54</v>
      </c>
      <c r="I595" s="103"/>
    </row>
    <row r="596" spans="1:9" x14ac:dyDescent="0.3">
      <c r="A596" t="s">
        <v>1824</v>
      </c>
      <c r="B596" t="s">
        <v>51</v>
      </c>
      <c r="C596" t="s">
        <v>1763</v>
      </c>
      <c r="D596" t="s">
        <v>1764</v>
      </c>
      <c r="E596" s="103">
        <v>0.35182123285099282</v>
      </c>
      <c r="F596" s="103">
        <v>678258</v>
      </c>
      <c r="G596" s="103">
        <v>2</v>
      </c>
      <c r="H596" t="s">
        <v>54</v>
      </c>
      <c r="I596" s="103"/>
    </row>
    <row r="597" spans="1:9" x14ac:dyDescent="0.3">
      <c r="A597" t="s">
        <v>1825</v>
      </c>
      <c r="B597" t="s">
        <v>51</v>
      </c>
      <c r="C597" t="s">
        <v>1763</v>
      </c>
      <c r="D597" t="s">
        <v>340</v>
      </c>
      <c r="E597" s="103">
        <v>0.90811611217662647</v>
      </c>
      <c r="F597" s="103">
        <v>678258</v>
      </c>
      <c r="G597" s="103">
        <v>2</v>
      </c>
      <c r="H597" t="s">
        <v>54</v>
      </c>
      <c r="I597" s="103"/>
    </row>
    <row r="598" spans="1:9" x14ac:dyDescent="0.3">
      <c r="A598" t="s">
        <v>1826</v>
      </c>
      <c r="B598" t="s">
        <v>51</v>
      </c>
      <c r="C598" t="s">
        <v>1763</v>
      </c>
      <c r="D598" t="s">
        <v>777</v>
      </c>
      <c r="E598" s="103">
        <v>0.64465293447036398</v>
      </c>
      <c r="F598" s="103">
        <v>678258</v>
      </c>
      <c r="G598" s="103">
        <v>2</v>
      </c>
      <c r="H598" t="s">
        <v>54</v>
      </c>
      <c r="I598" s="103"/>
    </row>
    <row r="599" spans="1:9" x14ac:dyDescent="0.3">
      <c r="A599" t="s">
        <v>1827</v>
      </c>
      <c r="B599" t="s">
        <v>51</v>
      </c>
      <c r="C599" t="s">
        <v>1763</v>
      </c>
      <c r="D599" t="s">
        <v>776</v>
      </c>
      <c r="E599" s="103">
        <v>1.4466462126218549</v>
      </c>
      <c r="F599" s="103">
        <v>678258</v>
      </c>
      <c r="G599" s="103">
        <v>2</v>
      </c>
      <c r="H599" t="s">
        <v>54</v>
      </c>
      <c r="I599" s="103"/>
    </row>
    <row r="600" spans="1:9" x14ac:dyDescent="0.3">
      <c r="A600" t="s">
        <v>1828</v>
      </c>
      <c r="B600" t="s">
        <v>51</v>
      </c>
      <c r="C600" t="s">
        <v>1764</v>
      </c>
      <c r="D600" t="s">
        <v>40</v>
      </c>
      <c r="E600" s="103">
        <v>3.3509449812597136</v>
      </c>
      <c r="F600" s="103">
        <v>678258</v>
      </c>
      <c r="G600" s="103">
        <v>2</v>
      </c>
      <c r="H600" t="s">
        <v>54</v>
      </c>
      <c r="I600" s="103"/>
    </row>
    <row r="601" spans="1:9" x14ac:dyDescent="0.3">
      <c r="A601" t="s">
        <v>5283</v>
      </c>
      <c r="B601" t="s">
        <v>51</v>
      </c>
      <c r="C601" t="s">
        <v>1764</v>
      </c>
      <c r="D601" t="s">
        <v>5064</v>
      </c>
      <c r="E601" s="103">
        <v>3.3628047958144216</v>
      </c>
      <c r="F601" s="103">
        <v>678258</v>
      </c>
      <c r="G601" s="103">
        <v>2</v>
      </c>
      <c r="H601" t="s">
        <v>54</v>
      </c>
      <c r="I601" s="103"/>
    </row>
    <row r="602" spans="1:9" x14ac:dyDescent="0.3">
      <c r="A602" t="s">
        <v>5284</v>
      </c>
      <c r="B602" t="s">
        <v>51</v>
      </c>
      <c r="C602" t="s">
        <v>1764</v>
      </c>
      <c r="D602" t="s">
        <v>5065</v>
      </c>
      <c r="E602" s="103">
        <v>3.3509449812597136</v>
      </c>
      <c r="F602" s="103">
        <v>678258</v>
      </c>
      <c r="G602" s="103">
        <v>2</v>
      </c>
      <c r="H602" t="s">
        <v>54</v>
      </c>
      <c r="I602" s="103"/>
    </row>
    <row r="603" spans="1:9" x14ac:dyDescent="0.3">
      <c r="A603" t="s">
        <v>5285</v>
      </c>
      <c r="B603" t="s">
        <v>51</v>
      </c>
      <c r="C603" t="s">
        <v>1764</v>
      </c>
      <c r="D603" t="s">
        <v>5066</v>
      </c>
      <c r="E603" s="103">
        <v>3.3625300060092407</v>
      </c>
      <c r="F603" s="103">
        <v>678258</v>
      </c>
      <c r="G603" s="103">
        <v>2</v>
      </c>
      <c r="H603" t="s">
        <v>54</v>
      </c>
      <c r="I603" s="103"/>
    </row>
    <row r="604" spans="1:9" x14ac:dyDescent="0.3">
      <c r="A604" t="s">
        <v>1829</v>
      </c>
      <c r="B604" t="s">
        <v>51</v>
      </c>
      <c r="C604" t="s">
        <v>1764</v>
      </c>
      <c r="D604" t="s">
        <v>42</v>
      </c>
      <c r="E604" s="103">
        <v>3.1656298241249456</v>
      </c>
      <c r="F604" s="103">
        <v>678258</v>
      </c>
      <c r="G604" s="103">
        <v>2</v>
      </c>
      <c r="H604" t="s">
        <v>54</v>
      </c>
      <c r="I604" s="103"/>
    </row>
    <row r="605" spans="1:9" x14ac:dyDescent="0.3">
      <c r="A605" t="s">
        <v>1830</v>
      </c>
      <c r="B605" t="s">
        <v>51</v>
      </c>
      <c r="C605" t="s">
        <v>1764</v>
      </c>
      <c r="D605" t="s">
        <v>1763</v>
      </c>
      <c r="E605" s="103">
        <v>3.3223127857424943</v>
      </c>
      <c r="F605" s="103">
        <v>678258</v>
      </c>
      <c r="G605" s="103">
        <v>2</v>
      </c>
      <c r="H605" t="s">
        <v>54</v>
      </c>
      <c r="I605" s="103"/>
    </row>
    <row r="606" spans="1:9" x14ac:dyDescent="0.3">
      <c r="A606" t="s">
        <v>1831</v>
      </c>
      <c r="B606" t="s">
        <v>51</v>
      </c>
      <c r="C606" t="s">
        <v>1764</v>
      </c>
      <c r="D606" t="s">
        <v>1764</v>
      </c>
      <c r="E606" s="103">
        <v>1</v>
      </c>
      <c r="F606" s="103">
        <v>678258</v>
      </c>
      <c r="G606" s="103">
        <v>2</v>
      </c>
      <c r="H606" t="s">
        <v>54</v>
      </c>
      <c r="I606" s="103"/>
    </row>
    <row r="607" spans="1:9" x14ac:dyDescent="0.3">
      <c r="A607" t="s">
        <v>1832</v>
      </c>
      <c r="B607" t="s">
        <v>51</v>
      </c>
      <c r="C607" t="s">
        <v>1764</v>
      </c>
      <c r="D607" t="s">
        <v>340</v>
      </c>
      <c r="E607" s="103">
        <v>3.0533242124985631</v>
      </c>
      <c r="F607" s="103">
        <v>678258</v>
      </c>
      <c r="G607" s="103">
        <v>2</v>
      </c>
      <c r="H607" t="s">
        <v>54</v>
      </c>
      <c r="I607" s="103"/>
    </row>
    <row r="608" spans="1:9" x14ac:dyDescent="0.3">
      <c r="A608" t="s">
        <v>1833</v>
      </c>
      <c r="B608" t="s">
        <v>51</v>
      </c>
      <c r="C608" t="s">
        <v>1764</v>
      </c>
      <c r="D608" t="s">
        <v>777</v>
      </c>
      <c r="E608" s="103">
        <v>2.1260388068416192</v>
      </c>
      <c r="F608" s="103">
        <v>678258</v>
      </c>
      <c r="G608" s="103">
        <v>2</v>
      </c>
      <c r="H608" t="s">
        <v>54</v>
      </c>
      <c r="I608" s="103"/>
    </row>
    <row r="609" spans="1:9" x14ac:dyDescent="0.3">
      <c r="A609" t="s">
        <v>1834</v>
      </c>
      <c r="B609" t="s">
        <v>51</v>
      </c>
      <c r="C609" t="s">
        <v>1764</v>
      </c>
      <c r="D609" t="s">
        <v>776</v>
      </c>
      <c r="E609" s="103">
        <v>4.7947930179015392</v>
      </c>
      <c r="F609" s="103">
        <v>678258</v>
      </c>
      <c r="G609" s="103">
        <v>2</v>
      </c>
      <c r="H609" t="s">
        <v>54</v>
      </c>
      <c r="I609" s="103"/>
    </row>
    <row r="610" spans="1:9" x14ac:dyDescent="0.3">
      <c r="A610" t="s">
        <v>834</v>
      </c>
      <c r="B610" t="s">
        <v>51</v>
      </c>
      <c r="C610" t="s">
        <v>340</v>
      </c>
      <c r="D610" t="s">
        <v>40</v>
      </c>
      <c r="E610" s="103">
        <v>1.1242612466833508</v>
      </c>
      <c r="F610" s="103">
        <v>678258</v>
      </c>
      <c r="G610" s="103">
        <v>2</v>
      </c>
      <c r="H610" t="s">
        <v>54</v>
      </c>
      <c r="I610" s="103"/>
    </row>
    <row r="611" spans="1:9" x14ac:dyDescent="0.3">
      <c r="A611" t="s">
        <v>5286</v>
      </c>
      <c r="B611" t="s">
        <v>51</v>
      </c>
      <c r="C611" t="s">
        <v>340</v>
      </c>
      <c r="D611" t="s">
        <v>5064</v>
      </c>
      <c r="E611" s="103">
        <v>1.1268592595525211</v>
      </c>
      <c r="F611" s="103">
        <v>678258</v>
      </c>
      <c r="G611" s="103">
        <v>2</v>
      </c>
      <c r="H611" t="s">
        <v>54</v>
      </c>
      <c r="I611" s="103"/>
    </row>
    <row r="612" spans="1:9" x14ac:dyDescent="0.3">
      <c r="A612" t="s">
        <v>5287</v>
      </c>
      <c r="B612" t="s">
        <v>51</v>
      </c>
      <c r="C612" t="s">
        <v>340</v>
      </c>
      <c r="D612" t="s">
        <v>5065</v>
      </c>
      <c r="E612" s="103">
        <v>1.1242612466833508</v>
      </c>
      <c r="F612" s="103">
        <v>678258</v>
      </c>
      <c r="G612" s="103">
        <v>2</v>
      </c>
      <c r="H612" t="s">
        <v>54</v>
      </c>
      <c r="I612" s="103"/>
    </row>
    <row r="613" spans="1:9" x14ac:dyDescent="0.3">
      <c r="A613" t="s">
        <v>5288</v>
      </c>
      <c r="B613" t="s">
        <v>51</v>
      </c>
      <c r="C613" t="s">
        <v>340</v>
      </c>
      <c r="D613" t="s">
        <v>5066</v>
      </c>
      <c r="E613" s="103">
        <v>1.1267889354055367</v>
      </c>
      <c r="F613" s="103">
        <v>678258</v>
      </c>
      <c r="G613" s="103">
        <v>2</v>
      </c>
      <c r="H613" t="s">
        <v>54</v>
      </c>
      <c r="I613" s="103"/>
    </row>
    <row r="614" spans="1:9" x14ac:dyDescent="0.3">
      <c r="A614" t="s">
        <v>832</v>
      </c>
      <c r="B614" t="s">
        <v>51</v>
      </c>
      <c r="C614" t="s">
        <v>340</v>
      </c>
      <c r="D614" t="s">
        <v>42</v>
      </c>
      <c r="E614" s="103">
        <v>1.0766630449916887</v>
      </c>
      <c r="F614" s="103">
        <v>678258</v>
      </c>
      <c r="G614" s="103">
        <v>2</v>
      </c>
      <c r="H614" t="s">
        <v>54</v>
      </c>
      <c r="I614" s="103"/>
    </row>
    <row r="615" spans="1:9" x14ac:dyDescent="0.3">
      <c r="A615" t="s">
        <v>1835</v>
      </c>
      <c r="B615" t="s">
        <v>51</v>
      </c>
      <c r="C615" t="s">
        <v>340</v>
      </c>
      <c r="D615" t="s">
        <v>1763</v>
      </c>
      <c r="E615" s="103">
        <v>1.1371026456868076</v>
      </c>
      <c r="F615" s="103">
        <v>678258</v>
      </c>
      <c r="G615" s="103">
        <v>2</v>
      </c>
      <c r="H615" t="s">
        <v>54</v>
      </c>
      <c r="I615" s="103"/>
    </row>
    <row r="616" spans="1:9" x14ac:dyDescent="0.3">
      <c r="A616" t="s">
        <v>1836</v>
      </c>
      <c r="B616" t="s">
        <v>51</v>
      </c>
      <c r="C616" t="s">
        <v>340</v>
      </c>
      <c r="D616" t="s">
        <v>1764</v>
      </c>
      <c r="E616" s="103">
        <v>0.41073901119044048</v>
      </c>
      <c r="F616" s="103">
        <v>678258</v>
      </c>
      <c r="G616" s="103">
        <v>2</v>
      </c>
      <c r="H616" t="s">
        <v>54</v>
      </c>
      <c r="I616" s="103"/>
    </row>
    <row r="617" spans="1:9" x14ac:dyDescent="0.3">
      <c r="A617" t="s">
        <v>833</v>
      </c>
      <c r="B617" t="s">
        <v>51</v>
      </c>
      <c r="C617" t="s">
        <v>340</v>
      </c>
      <c r="D617" t="s">
        <v>340</v>
      </c>
      <c r="E617" s="103">
        <v>1</v>
      </c>
      <c r="F617" s="103">
        <v>678258</v>
      </c>
      <c r="G617" s="103">
        <v>2</v>
      </c>
      <c r="H617" t="s">
        <v>54</v>
      </c>
      <c r="I617" s="103"/>
    </row>
    <row r="618" spans="1:9" x14ac:dyDescent="0.3">
      <c r="A618" t="s">
        <v>482</v>
      </c>
      <c r="B618" t="s">
        <v>51</v>
      </c>
      <c r="C618" t="s">
        <v>340</v>
      </c>
      <c r="D618" t="s">
        <v>777</v>
      </c>
      <c r="E618" s="103">
        <v>0.72756317458269482</v>
      </c>
      <c r="F618" s="103">
        <v>678258</v>
      </c>
      <c r="G618" s="103">
        <v>2</v>
      </c>
      <c r="H618" t="s">
        <v>54</v>
      </c>
      <c r="I618" s="103"/>
    </row>
    <row r="619" spans="1:9" x14ac:dyDescent="0.3">
      <c r="A619" t="s">
        <v>486</v>
      </c>
      <c r="B619" t="s">
        <v>51</v>
      </c>
      <c r="C619" t="s">
        <v>340</v>
      </c>
      <c r="D619" t="s">
        <v>776</v>
      </c>
      <c r="E619" s="103">
        <v>1.6292625097583555</v>
      </c>
      <c r="F619" s="103">
        <v>678258</v>
      </c>
      <c r="G619" s="103">
        <v>2</v>
      </c>
      <c r="H619" t="s">
        <v>54</v>
      </c>
      <c r="I619" s="103"/>
    </row>
    <row r="620" spans="1:9" x14ac:dyDescent="0.3">
      <c r="A620" t="s">
        <v>8758</v>
      </c>
      <c r="B620" t="s">
        <v>51</v>
      </c>
      <c r="C620" t="s">
        <v>8750</v>
      </c>
      <c r="D620" t="s">
        <v>40</v>
      </c>
      <c r="E620" s="103">
        <v>5.1188719647123009E-2</v>
      </c>
      <c r="F620" s="103">
        <v>678258</v>
      </c>
      <c r="G620" s="103">
        <v>2</v>
      </c>
      <c r="H620" t="s">
        <v>54</v>
      </c>
      <c r="I620" s="103"/>
    </row>
    <row r="621" spans="1:9" x14ac:dyDescent="0.3">
      <c r="A621" t="s">
        <v>8942</v>
      </c>
      <c r="B621" t="s">
        <v>51</v>
      </c>
      <c r="C621" t="s">
        <v>8750</v>
      </c>
      <c r="D621" t="s">
        <v>5064</v>
      </c>
      <c r="E621" s="103">
        <v>5.1287646772288344E-2</v>
      </c>
      <c r="F621" s="103">
        <v>678258</v>
      </c>
      <c r="G621" s="103">
        <v>2</v>
      </c>
      <c r="H621" t="s">
        <v>54</v>
      </c>
      <c r="I621" s="103"/>
    </row>
    <row r="622" spans="1:9" x14ac:dyDescent="0.3">
      <c r="A622" t="s">
        <v>8943</v>
      </c>
      <c r="B622" t="s">
        <v>51</v>
      </c>
      <c r="C622" t="s">
        <v>8750</v>
      </c>
      <c r="D622" t="s">
        <v>5065</v>
      </c>
      <c r="E622" s="103">
        <v>5.1188719647123009E-2</v>
      </c>
      <c r="F622" s="103">
        <v>678258</v>
      </c>
      <c r="G622" s="103">
        <v>2</v>
      </c>
      <c r="H622" t="s">
        <v>54</v>
      </c>
      <c r="I622" s="103"/>
    </row>
    <row r="623" spans="1:9" x14ac:dyDescent="0.3">
      <c r="A623" t="s">
        <v>8944</v>
      </c>
      <c r="B623" t="s">
        <v>51</v>
      </c>
      <c r="C623" t="s">
        <v>8750</v>
      </c>
      <c r="D623" t="s">
        <v>5066</v>
      </c>
      <c r="E623" s="103">
        <v>5.1285141130293803E-2</v>
      </c>
      <c r="F623" s="103">
        <v>678258</v>
      </c>
      <c r="G623" s="103">
        <v>2</v>
      </c>
      <c r="H623" t="s">
        <v>54</v>
      </c>
      <c r="I623" s="103"/>
    </row>
    <row r="624" spans="1:9" x14ac:dyDescent="0.3">
      <c r="A624" t="s">
        <v>8759</v>
      </c>
      <c r="B624" t="s">
        <v>51</v>
      </c>
      <c r="C624" t="s">
        <v>8750</v>
      </c>
      <c r="D624" t="s">
        <v>42</v>
      </c>
      <c r="E624" s="103">
        <v>4.8930843730509675E-2</v>
      </c>
      <c r="F624" s="103">
        <v>678258</v>
      </c>
      <c r="G624" s="103">
        <v>2</v>
      </c>
      <c r="H624" t="s">
        <v>54</v>
      </c>
      <c r="I624" s="103"/>
    </row>
    <row r="625" spans="1:9" x14ac:dyDescent="0.3">
      <c r="A625" t="s">
        <v>8760</v>
      </c>
      <c r="B625" t="s">
        <v>51</v>
      </c>
      <c r="C625" t="s">
        <v>8750</v>
      </c>
      <c r="D625" t="s">
        <v>1763</v>
      </c>
      <c r="E625" s="103">
        <v>5.2954348676086914E-2</v>
      </c>
      <c r="F625" s="103">
        <v>678258</v>
      </c>
      <c r="G625" s="103">
        <v>2</v>
      </c>
      <c r="H625" t="s">
        <v>54</v>
      </c>
      <c r="I625" s="103"/>
    </row>
    <row r="626" spans="1:9" x14ac:dyDescent="0.3">
      <c r="A626" t="s">
        <v>8761</v>
      </c>
      <c r="B626" t="s">
        <v>51</v>
      </c>
      <c r="C626" t="s">
        <v>8750</v>
      </c>
      <c r="D626" t="s">
        <v>1764</v>
      </c>
      <c r="E626" s="103">
        <v>1.9045030090024943E-2</v>
      </c>
      <c r="F626" s="103">
        <v>678258</v>
      </c>
      <c r="G626" s="103">
        <v>2</v>
      </c>
      <c r="H626" t="s">
        <v>54</v>
      </c>
      <c r="I626" s="103"/>
    </row>
    <row r="627" spans="1:9" x14ac:dyDescent="0.3">
      <c r="A627" t="s">
        <v>8762</v>
      </c>
      <c r="B627" t="s">
        <v>51</v>
      </c>
      <c r="C627" t="s">
        <v>8750</v>
      </c>
      <c r="D627" t="s">
        <v>340</v>
      </c>
      <c r="E627" s="103">
        <v>4.5718588885533845E-2</v>
      </c>
      <c r="F627" s="103">
        <v>678258</v>
      </c>
      <c r="G627" s="103">
        <v>2</v>
      </c>
      <c r="H627" t="s">
        <v>54</v>
      </c>
      <c r="I627" s="103"/>
    </row>
    <row r="628" spans="1:9" x14ac:dyDescent="0.3">
      <c r="A628" t="s">
        <v>8763</v>
      </c>
      <c r="B628" t="s">
        <v>51</v>
      </c>
      <c r="C628" t="s">
        <v>8750</v>
      </c>
      <c r="D628" t="s">
        <v>777</v>
      </c>
      <c r="E628" s="103">
        <v>3.3221638245211467E-2</v>
      </c>
      <c r="F628" s="103">
        <v>678258</v>
      </c>
      <c r="G628" s="103">
        <v>2</v>
      </c>
      <c r="H628" t="s">
        <v>54</v>
      </c>
      <c r="I628" s="103"/>
    </row>
    <row r="629" spans="1:9" x14ac:dyDescent="0.3">
      <c r="A629" t="s">
        <v>8764</v>
      </c>
      <c r="B629" t="s">
        <v>51</v>
      </c>
      <c r="C629" t="s">
        <v>8750</v>
      </c>
      <c r="D629" t="s">
        <v>776</v>
      </c>
      <c r="E629" s="103">
        <v>7.4146715663432977E-2</v>
      </c>
      <c r="F629" s="103">
        <v>678258</v>
      </c>
      <c r="G629" s="103">
        <v>2</v>
      </c>
      <c r="H629" t="s">
        <v>54</v>
      </c>
      <c r="I629" s="103"/>
    </row>
    <row r="630" spans="1:9" x14ac:dyDescent="0.3">
      <c r="A630" t="s">
        <v>9019</v>
      </c>
      <c r="B630" t="s">
        <v>51</v>
      </c>
      <c r="C630" t="s">
        <v>9007</v>
      </c>
      <c r="D630" t="s">
        <v>40</v>
      </c>
      <c r="E630" s="103">
        <v>1.1998919631082419E-2</v>
      </c>
      <c r="F630" s="103">
        <v>678258</v>
      </c>
      <c r="G630" s="103">
        <v>2</v>
      </c>
      <c r="H630" t="s">
        <v>54</v>
      </c>
      <c r="I630" s="103"/>
    </row>
    <row r="631" spans="1:9" x14ac:dyDescent="0.3">
      <c r="A631" t="s">
        <v>9020</v>
      </c>
      <c r="B631" t="s">
        <v>51</v>
      </c>
      <c r="C631" t="s">
        <v>9007</v>
      </c>
      <c r="D631" t="s">
        <v>5064</v>
      </c>
      <c r="E631" s="103">
        <v>1.2042833727026074E-2</v>
      </c>
      <c r="F631" s="103">
        <v>678258</v>
      </c>
      <c r="G631" s="103">
        <v>2</v>
      </c>
      <c r="H631" t="s">
        <v>54</v>
      </c>
      <c r="I631" s="103"/>
    </row>
    <row r="632" spans="1:9" x14ac:dyDescent="0.3">
      <c r="A632" t="s">
        <v>9021</v>
      </c>
      <c r="B632" t="s">
        <v>51</v>
      </c>
      <c r="C632" t="s">
        <v>9007</v>
      </c>
      <c r="D632" t="s">
        <v>5065</v>
      </c>
      <c r="E632" s="103">
        <v>1.1998919631082419E-2</v>
      </c>
      <c r="F632" s="103">
        <v>678258</v>
      </c>
      <c r="G632" s="103">
        <v>2</v>
      </c>
      <c r="H632" t="s">
        <v>54</v>
      </c>
      <c r="I632" s="103"/>
    </row>
    <row r="633" spans="1:9" x14ac:dyDescent="0.3">
      <c r="A633" t="s">
        <v>9022</v>
      </c>
      <c r="B633" t="s">
        <v>51</v>
      </c>
      <c r="C633" t="s">
        <v>9007</v>
      </c>
      <c r="D633" t="s">
        <v>5066</v>
      </c>
      <c r="E633" s="103">
        <v>1.2041921499481061E-2</v>
      </c>
      <c r="F633" s="103">
        <v>678258</v>
      </c>
      <c r="G633" s="103">
        <v>2</v>
      </c>
      <c r="H633" t="s">
        <v>54</v>
      </c>
      <c r="I633" s="103"/>
    </row>
    <row r="634" spans="1:9" x14ac:dyDescent="0.3">
      <c r="A634" t="s">
        <v>9023</v>
      </c>
      <c r="B634" t="s">
        <v>51</v>
      </c>
      <c r="C634" t="s">
        <v>9007</v>
      </c>
      <c r="D634" t="s">
        <v>42</v>
      </c>
      <c r="E634" s="103">
        <v>1.1513128336703697E-2</v>
      </c>
      <c r="F634" s="103">
        <v>678258</v>
      </c>
      <c r="G634" s="103">
        <v>2</v>
      </c>
      <c r="H634" t="s">
        <v>54</v>
      </c>
      <c r="I634" s="103"/>
    </row>
    <row r="635" spans="1:9" x14ac:dyDescent="0.3">
      <c r="A635" t="s">
        <v>9024</v>
      </c>
      <c r="B635" t="s">
        <v>51</v>
      </c>
      <c r="C635" t="s">
        <v>9007</v>
      </c>
      <c r="D635" t="s">
        <v>1763</v>
      </c>
      <c r="E635" s="103">
        <v>1.2535896072496224E-2</v>
      </c>
      <c r="F635" s="103">
        <v>678258</v>
      </c>
      <c r="G635" s="103">
        <v>2</v>
      </c>
      <c r="H635" t="s">
        <v>54</v>
      </c>
      <c r="I635" s="103"/>
    </row>
    <row r="636" spans="1:9" x14ac:dyDescent="0.3">
      <c r="A636" t="s">
        <v>9025</v>
      </c>
      <c r="B636" t="s">
        <v>51</v>
      </c>
      <c r="C636" t="s">
        <v>9007</v>
      </c>
      <c r="D636" t="s">
        <v>1764</v>
      </c>
      <c r="E636" s="103">
        <v>4.2776542355967354E-3</v>
      </c>
      <c r="F636" s="103">
        <v>678258</v>
      </c>
      <c r="G636" s="103">
        <v>2</v>
      </c>
      <c r="H636" t="s">
        <v>54</v>
      </c>
      <c r="I636" s="103"/>
    </row>
    <row r="637" spans="1:9" x14ac:dyDescent="0.3">
      <c r="A637" t="s">
        <v>9026</v>
      </c>
      <c r="B637" t="s">
        <v>51</v>
      </c>
      <c r="C637" t="s">
        <v>9007</v>
      </c>
      <c r="D637" t="s">
        <v>340</v>
      </c>
      <c r="E637" s="103">
        <v>1.0853112746071555E-2</v>
      </c>
      <c r="F637" s="103">
        <v>678258</v>
      </c>
      <c r="G637" s="103">
        <v>2</v>
      </c>
      <c r="H637" t="s">
        <v>54</v>
      </c>
      <c r="I637" s="103"/>
    </row>
    <row r="638" spans="1:9" x14ac:dyDescent="0.3">
      <c r="A638" t="s">
        <v>9027</v>
      </c>
      <c r="B638" t="s">
        <v>51</v>
      </c>
      <c r="C638" t="s">
        <v>9007</v>
      </c>
      <c r="D638" t="s">
        <v>777</v>
      </c>
      <c r="E638" s="103">
        <v>7.7345660763830978E-3</v>
      </c>
      <c r="F638" s="103">
        <v>678258</v>
      </c>
      <c r="G638" s="103">
        <v>2</v>
      </c>
      <c r="H638" t="s">
        <v>54</v>
      </c>
      <c r="I638" s="103"/>
    </row>
    <row r="639" spans="1:9" x14ac:dyDescent="0.3">
      <c r="A639" t="s">
        <v>9028</v>
      </c>
      <c r="B639" t="s">
        <v>51</v>
      </c>
      <c r="C639" t="s">
        <v>9007</v>
      </c>
      <c r="D639" t="s">
        <v>776</v>
      </c>
      <c r="E639" s="103">
        <v>1.754616304603579E-2</v>
      </c>
      <c r="F639" s="103">
        <v>678258</v>
      </c>
      <c r="G639" s="103">
        <v>2</v>
      </c>
      <c r="H639" t="s">
        <v>54</v>
      </c>
      <c r="I639" s="103"/>
    </row>
    <row r="640" spans="1:9" x14ac:dyDescent="0.3">
      <c r="A640" t="s">
        <v>837</v>
      </c>
      <c r="B640" t="s">
        <v>51</v>
      </c>
      <c r="C640" t="s">
        <v>353</v>
      </c>
      <c r="D640" t="s">
        <v>40</v>
      </c>
      <c r="E640" s="103">
        <v>2.3236112459317222E-3</v>
      </c>
      <c r="F640" s="103">
        <v>678258</v>
      </c>
      <c r="G640" s="103">
        <v>2</v>
      </c>
      <c r="H640" t="s">
        <v>54</v>
      </c>
      <c r="I640" s="103"/>
    </row>
    <row r="641" spans="1:9" x14ac:dyDescent="0.3">
      <c r="A641" t="s">
        <v>5289</v>
      </c>
      <c r="B641" t="s">
        <v>51</v>
      </c>
      <c r="C641" t="s">
        <v>353</v>
      </c>
      <c r="D641" t="s">
        <v>5064</v>
      </c>
      <c r="E641" s="103">
        <v>2.4908155707443007E-3</v>
      </c>
      <c r="F641" s="103">
        <v>678258</v>
      </c>
      <c r="G641" s="103">
        <v>2</v>
      </c>
      <c r="H641" t="s">
        <v>54</v>
      </c>
      <c r="I641" s="103"/>
    </row>
    <row r="642" spans="1:9" x14ac:dyDescent="0.3">
      <c r="A642" t="s">
        <v>5290</v>
      </c>
      <c r="B642" t="s">
        <v>51</v>
      </c>
      <c r="C642" t="s">
        <v>353</v>
      </c>
      <c r="D642" t="s">
        <v>5065</v>
      </c>
      <c r="E642" s="103">
        <v>2.3236112459317222E-3</v>
      </c>
      <c r="F642" s="103">
        <v>678258</v>
      </c>
      <c r="G642" s="103">
        <v>2</v>
      </c>
      <c r="H642" t="s">
        <v>54</v>
      </c>
      <c r="I642" s="103"/>
    </row>
    <row r="643" spans="1:9" x14ac:dyDescent="0.3">
      <c r="A643" t="s">
        <v>5291</v>
      </c>
      <c r="B643" t="s">
        <v>51</v>
      </c>
      <c r="C643" t="s">
        <v>353</v>
      </c>
      <c r="D643" t="s">
        <v>5066</v>
      </c>
      <c r="E643" s="103">
        <v>2.4908155707443007E-3</v>
      </c>
      <c r="F643" s="103">
        <v>678258</v>
      </c>
      <c r="G643" s="103">
        <v>2</v>
      </c>
      <c r="H643" t="s">
        <v>54</v>
      </c>
      <c r="I643" s="103"/>
    </row>
    <row r="644" spans="1:9" x14ac:dyDescent="0.3">
      <c r="A644" t="s">
        <v>835</v>
      </c>
      <c r="B644" t="s">
        <v>51</v>
      </c>
      <c r="C644" t="s">
        <v>353</v>
      </c>
      <c r="D644" t="s">
        <v>42</v>
      </c>
      <c r="E644" s="103">
        <v>2.3920086004163743E-3</v>
      </c>
      <c r="F644" s="103">
        <v>678258</v>
      </c>
      <c r="G644" s="103">
        <v>2</v>
      </c>
      <c r="H644" t="s">
        <v>54</v>
      </c>
      <c r="I644" s="103"/>
    </row>
    <row r="645" spans="1:9" x14ac:dyDescent="0.3">
      <c r="A645" t="s">
        <v>1841</v>
      </c>
      <c r="B645" t="s">
        <v>51</v>
      </c>
      <c r="C645" t="s">
        <v>353</v>
      </c>
      <c r="D645" t="s">
        <v>1763</v>
      </c>
      <c r="E645" s="103">
        <v>2.4474785673413843E-3</v>
      </c>
      <c r="F645" s="103">
        <v>678258</v>
      </c>
      <c r="G645" s="103">
        <v>2</v>
      </c>
      <c r="H645" t="s">
        <v>54</v>
      </c>
      <c r="I645" s="103"/>
    </row>
    <row r="646" spans="1:9" x14ac:dyDescent="0.3">
      <c r="A646" t="s">
        <v>1842</v>
      </c>
      <c r="B646" t="s">
        <v>51</v>
      </c>
      <c r="C646" t="s">
        <v>353</v>
      </c>
      <c r="D646" t="s">
        <v>1764</v>
      </c>
      <c r="E646" s="103">
        <v>5.7779262867230859E-4</v>
      </c>
      <c r="F646" s="103">
        <v>678258</v>
      </c>
      <c r="G646" s="103">
        <v>2</v>
      </c>
      <c r="H646" t="s">
        <v>54</v>
      </c>
      <c r="I646" s="103"/>
    </row>
    <row r="647" spans="1:9" x14ac:dyDescent="0.3">
      <c r="A647" t="s">
        <v>836</v>
      </c>
      <c r="B647" t="s">
        <v>51</v>
      </c>
      <c r="C647" t="s">
        <v>353</v>
      </c>
      <c r="D647" t="s">
        <v>340</v>
      </c>
      <c r="E647" s="103">
        <v>2.3090030600133086E-3</v>
      </c>
      <c r="F647" s="103">
        <v>678258</v>
      </c>
      <c r="G647" s="103">
        <v>2</v>
      </c>
      <c r="H647" t="s">
        <v>54</v>
      </c>
      <c r="I647" s="103"/>
    </row>
    <row r="648" spans="1:9" x14ac:dyDescent="0.3">
      <c r="A648" t="s">
        <v>490</v>
      </c>
      <c r="B648" t="s">
        <v>51</v>
      </c>
      <c r="C648" t="s">
        <v>353</v>
      </c>
      <c r="D648" t="s">
        <v>777</v>
      </c>
      <c r="E648" s="103">
        <v>1.3761855750458803E-3</v>
      </c>
      <c r="F648" s="103">
        <v>678258</v>
      </c>
      <c r="G648" s="103">
        <v>2</v>
      </c>
      <c r="H648" t="s">
        <v>54</v>
      </c>
      <c r="I648" s="103"/>
    </row>
    <row r="649" spans="1:9" x14ac:dyDescent="0.3">
      <c r="A649" t="s">
        <v>491</v>
      </c>
      <c r="B649" t="s">
        <v>51</v>
      </c>
      <c r="C649" t="s">
        <v>353</v>
      </c>
      <c r="D649" t="s">
        <v>776</v>
      </c>
      <c r="E649" s="103">
        <v>3.3870329576154005E-3</v>
      </c>
      <c r="F649" s="103">
        <v>678258</v>
      </c>
      <c r="G649" s="103">
        <v>2</v>
      </c>
      <c r="H649" t="s">
        <v>54</v>
      </c>
      <c r="I649" s="103"/>
    </row>
    <row r="650" spans="1:9" x14ac:dyDescent="0.3">
      <c r="A650" t="s">
        <v>4389</v>
      </c>
      <c r="B650" t="s">
        <v>51</v>
      </c>
      <c r="C650" t="s">
        <v>4351</v>
      </c>
      <c r="D650" t="s">
        <v>40</v>
      </c>
      <c r="E650" s="103">
        <v>6.8405824691227261E-5</v>
      </c>
      <c r="F650" s="103">
        <v>678258</v>
      </c>
      <c r="G650" s="103">
        <v>2</v>
      </c>
      <c r="H650" t="s">
        <v>54</v>
      </c>
      <c r="I650" s="103"/>
    </row>
    <row r="651" spans="1:9" x14ac:dyDescent="0.3">
      <c r="A651" t="s">
        <v>5187</v>
      </c>
      <c r="B651" t="s">
        <v>51</v>
      </c>
      <c r="C651" t="s">
        <v>4351</v>
      </c>
      <c r="D651" t="s">
        <v>5064</v>
      </c>
      <c r="E651" s="103">
        <v>6.8938653550629504E-5</v>
      </c>
      <c r="F651" s="103">
        <v>678258</v>
      </c>
      <c r="G651" s="103">
        <v>2</v>
      </c>
      <c r="H651" t="s">
        <v>54</v>
      </c>
      <c r="I651" s="103"/>
    </row>
    <row r="652" spans="1:9" x14ac:dyDescent="0.3">
      <c r="A652" t="s">
        <v>5188</v>
      </c>
      <c r="B652" t="s">
        <v>51</v>
      </c>
      <c r="C652" t="s">
        <v>4351</v>
      </c>
      <c r="D652" t="s">
        <v>5065</v>
      </c>
      <c r="E652" s="103">
        <v>6.8405824691227261E-5</v>
      </c>
      <c r="F652" s="103">
        <v>678258</v>
      </c>
      <c r="G652" s="103">
        <v>2</v>
      </c>
      <c r="H652" t="s">
        <v>54</v>
      </c>
      <c r="I652" s="103"/>
    </row>
    <row r="653" spans="1:9" x14ac:dyDescent="0.3">
      <c r="A653" t="s">
        <v>5189</v>
      </c>
      <c r="B653" t="s">
        <v>51</v>
      </c>
      <c r="C653" t="s">
        <v>4351</v>
      </c>
      <c r="D653" t="s">
        <v>5066</v>
      </c>
      <c r="E653" s="103">
        <v>6.8405824691227261E-5</v>
      </c>
      <c r="F653" s="103">
        <v>678258</v>
      </c>
      <c r="G653" s="103">
        <v>2</v>
      </c>
      <c r="H653" t="s">
        <v>54</v>
      </c>
      <c r="I653" s="103"/>
    </row>
    <row r="654" spans="1:9" x14ac:dyDescent="0.3">
      <c r="A654" t="s">
        <v>4390</v>
      </c>
      <c r="B654" t="s">
        <v>51</v>
      </c>
      <c r="C654" t="s">
        <v>4351</v>
      </c>
      <c r="D654" t="s">
        <v>42</v>
      </c>
      <c r="E654" s="103">
        <v>6.5310125792405419E-5</v>
      </c>
      <c r="F654" s="103">
        <v>678258</v>
      </c>
      <c r="G654" s="103">
        <v>2</v>
      </c>
      <c r="H654" t="s">
        <v>54</v>
      </c>
      <c r="I654" s="103"/>
    </row>
    <row r="655" spans="1:9" x14ac:dyDescent="0.3">
      <c r="A655" t="s">
        <v>4391</v>
      </c>
      <c r="B655" t="s">
        <v>51</v>
      </c>
      <c r="C655" t="s">
        <v>4351</v>
      </c>
      <c r="D655" t="s">
        <v>1763</v>
      </c>
      <c r="E655" s="103">
        <v>6.6308993867708241E-5</v>
      </c>
      <c r="F655" s="103">
        <v>678258</v>
      </c>
      <c r="G655" s="103">
        <v>2</v>
      </c>
      <c r="H655" t="s">
        <v>54</v>
      </c>
      <c r="I655" s="103"/>
    </row>
    <row r="656" spans="1:9" x14ac:dyDescent="0.3">
      <c r="A656" t="s">
        <v>4392</v>
      </c>
      <c r="B656" t="s">
        <v>51</v>
      </c>
      <c r="C656" t="s">
        <v>4351</v>
      </c>
      <c r="D656" t="s">
        <v>1764</v>
      </c>
      <c r="E656" s="103">
        <v>1.7817460913576558E-5</v>
      </c>
      <c r="F656" s="103">
        <v>678258</v>
      </c>
      <c r="G656" s="103">
        <v>2</v>
      </c>
      <c r="H656" t="s">
        <v>54</v>
      </c>
      <c r="I656" s="103"/>
    </row>
    <row r="657" spans="1:9" x14ac:dyDescent="0.3">
      <c r="A657" t="s">
        <v>4393</v>
      </c>
      <c r="B657" t="s">
        <v>51</v>
      </c>
      <c r="C657" t="s">
        <v>4351</v>
      </c>
      <c r="D657" t="s">
        <v>340</v>
      </c>
      <c r="E657" s="103">
        <v>6.7075158338157368E-5</v>
      </c>
      <c r="F657" s="103">
        <v>678258</v>
      </c>
      <c r="G657" s="103">
        <v>2</v>
      </c>
      <c r="H657" t="s">
        <v>54</v>
      </c>
      <c r="I657" s="103"/>
    </row>
    <row r="658" spans="1:9" x14ac:dyDescent="0.3">
      <c r="A658" t="s">
        <v>4394</v>
      </c>
      <c r="B658" t="s">
        <v>51</v>
      </c>
      <c r="C658" t="s">
        <v>4351</v>
      </c>
      <c r="D658" t="s">
        <v>777</v>
      </c>
      <c r="E658" s="103">
        <v>4.0591095271560387E-5</v>
      </c>
      <c r="F658" s="103">
        <v>678258</v>
      </c>
      <c r="G658" s="103">
        <v>2</v>
      </c>
      <c r="H658" t="s">
        <v>54</v>
      </c>
      <c r="I658" s="103"/>
    </row>
    <row r="659" spans="1:9" x14ac:dyDescent="0.3">
      <c r="A659" t="s">
        <v>4395</v>
      </c>
      <c r="B659" t="s">
        <v>51</v>
      </c>
      <c r="C659" t="s">
        <v>4351</v>
      </c>
      <c r="D659" t="s">
        <v>776</v>
      </c>
      <c r="E659" s="103">
        <v>1.0603148199368708E-4</v>
      </c>
      <c r="F659" s="103">
        <v>678258</v>
      </c>
      <c r="G659" s="103">
        <v>2</v>
      </c>
      <c r="H659" t="s">
        <v>54</v>
      </c>
      <c r="I659" s="103"/>
    </row>
    <row r="660" spans="1:9" x14ac:dyDescent="0.3">
      <c r="A660" t="s">
        <v>4375</v>
      </c>
      <c r="B660" t="s">
        <v>51</v>
      </c>
      <c r="C660" t="s">
        <v>4352</v>
      </c>
      <c r="D660" t="s">
        <v>40</v>
      </c>
      <c r="E660" s="103">
        <v>0</v>
      </c>
      <c r="F660" s="103">
        <v>678258</v>
      </c>
      <c r="G660" s="103">
        <v>2</v>
      </c>
      <c r="H660" t="s">
        <v>54</v>
      </c>
      <c r="I660" s="103"/>
    </row>
    <row r="661" spans="1:9" x14ac:dyDescent="0.3">
      <c r="A661" t="s">
        <v>5190</v>
      </c>
      <c r="B661" t="s">
        <v>51</v>
      </c>
      <c r="C661" t="s">
        <v>4352</v>
      </c>
      <c r="D661" t="s">
        <v>5064</v>
      </c>
      <c r="E661" s="103">
        <v>0</v>
      </c>
      <c r="F661" s="103">
        <v>678258</v>
      </c>
      <c r="G661" s="103">
        <v>2</v>
      </c>
      <c r="H661" t="s">
        <v>54</v>
      </c>
      <c r="I661" s="103"/>
    </row>
    <row r="662" spans="1:9" x14ac:dyDescent="0.3">
      <c r="A662" t="s">
        <v>5191</v>
      </c>
      <c r="B662" t="s">
        <v>51</v>
      </c>
      <c r="C662" t="s">
        <v>4352</v>
      </c>
      <c r="D662" t="s">
        <v>5065</v>
      </c>
      <c r="E662" s="103">
        <v>0</v>
      </c>
      <c r="F662" s="103">
        <v>678258</v>
      </c>
      <c r="G662" s="103">
        <v>2</v>
      </c>
      <c r="H662" t="s">
        <v>54</v>
      </c>
      <c r="I662" s="103"/>
    </row>
    <row r="663" spans="1:9" x14ac:dyDescent="0.3">
      <c r="A663" t="s">
        <v>5192</v>
      </c>
      <c r="B663" t="s">
        <v>51</v>
      </c>
      <c r="C663" t="s">
        <v>4352</v>
      </c>
      <c r="D663" t="s">
        <v>5066</v>
      </c>
      <c r="E663" s="103">
        <v>0</v>
      </c>
      <c r="F663" s="103">
        <v>678258</v>
      </c>
      <c r="G663" s="103">
        <v>2</v>
      </c>
      <c r="H663" t="s">
        <v>54</v>
      </c>
      <c r="I663" s="103"/>
    </row>
    <row r="664" spans="1:9" x14ac:dyDescent="0.3">
      <c r="A664" t="s">
        <v>4376</v>
      </c>
      <c r="B664" t="s">
        <v>51</v>
      </c>
      <c r="C664" t="s">
        <v>4352</v>
      </c>
      <c r="D664" t="s">
        <v>42</v>
      </c>
      <c r="E664" s="103">
        <v>0</v>
      </c>
      <c r="F664" s="103">
        <v>678258</v>
      </c>
      <c r="G664" s="103">
        <v>2</v>
      </c>
      <c r="H664" t="s">
        <v>54</v>
      </c>
      <c r="I664" s="103"/>
    </row>
    <row r="665" spans="1:9" x14ac:dyDescent="0.3">
      <c r="A665" t="s">
        <v>4377</v>
      </c>
      <c r="B665" t="s">
        <v>51</v>
      </c>
      <c r="C665" t="s">
        <v>4352</v>
      </c>
      <c r="D665" t="s">
        <v>1763</v>
      </c>
      <c r="E665" s="103">
        <v>0</v>
      </c>
      <c r="F665" s="103">
        <v>678258</v>
      </c>
      <c r="G665" s="103">
        <v>2</v>
      </c>
      <c r="H665" t="s">
        <v>54</v>
      </c>
      <c r="I665" s="103"/>
    </row>
    <row r="666" spans="1:9" x14ac:dyDescent="0.3">
      <c r="A666" t="s">
        <v>4378</v>
      </c>
      <c r="B666" t="s">
        <v>51</v>
      </c>
      <c r="C666" t="s">
        <v>4352</v>
      </c>
      <c r="D666" t="s">
        <v>1764</v>
      </c>
      <c r="E666" s="103">
        <v>0</v>
      </c>
      <c r="F666" s="103">
        <v>678258</v>
      </c>
      <c r="G666" s="103">
        <v>2</v>
      </c>
      <c r="H666" t="s">
        <v>54</v>
      </c>
      <c r="I666" s="103"/>
    </row>
    <row r="667" spans="1:9" x14ac:dyDescent="0.3">
      <c r="A667" t="s">
        <v>4379</v>
      </c>
      <c r="B667" t="s">
        <v>51</v>
      </c>
      <c r="C667" t="s">
        <v>4352</v>
      </c>
      <c r="D667" t="s">
        <v>340</v>
      </c>
      <c r="E667" s="103">
        <v>0</v>
      </c>
      <c r="F667" s="103">
        <v>678258</v>
      </c>
      <c r="G667" s="103">
        <v>2</v>
      </c>
      <c r="H667" t="s">
        <v>54</v>
      </c>
      <c r="I667" s="103"/>
    </row>
    <row r="668" spans="1:9" x14ac:dyDescent="0.3">
      <c r="A668" t="s">
        <v>4380</v>
      </c>
      <c r="B668" t="s">
        <v>51</v>
      </c>
      <c r="C668" t="s">
        <v>4352</v>
      </c>
      <c r="D668" t="s">
        <v>777</v>
      </c>
      <c r="E668" s="103">
        <v>0</v>
      </c>
      <c r="F668" s="103">
        <v>678258</v>
      </c>
      <c r="G668" s="103">
        <v>2</v>
      </c>
      <c r="H668" t="s">
        <v>54</v>
      </c>
      <c r="I668" s="103"/>
    </row>
    <row r="669" spans="1:9" x14ac:dyDescent="0.3">
      <c r="A669" t="s">
        <v>4381</v>
      </c>
      <c r="B669" t="s">
        <v>51</v>
      </c>
      <c r="C669" t="s">
        <v>4352</v>
      </c>
      <c r="D669" t="s">
        <v>776</v>
      </c>
      <c r="E669" s="103">
        <v>0</v>
      </c>
      <c r="F669" s="103">
        <v>678258</v>
      </c>
      <c r="G669" s="103">
        <v>2</v>
      </c>
      <c r="H669" t="s">
        <v>54</v>
      </c>
      <c r="I669" s="103"/>
    </row>
    <row r="670" spans="1:9" x14ac:dyDescent="0.3">
      <c r="A670" t="s">
        <v>4382</v>
      </c>
      <c r="B670" t="s">
        <v>51</v>
      </c>
      <c r="C670" t="s">
        <v>4353</v>
      </c>
      <c r="D670" t="s">
        <v>40</v>
      </c>
      <c r="E670" s="103">
        <v>9.1441000370976725E-6</v>
      </c>
      <c r="F670" s="103">
        <v>678258</v>
      </c>
      <c r="G670" s="103">
        <v>2</v>
      </c>
      <c r="H670" t="s">
        <v>54</v>
      </c>
      <c r="I670" s="103"/>
    </row>
    <row r="671" spans="1:9" x14ac:dyDescent="0.3">
      <c r="A671" t="s">
        <v>5193</v>
      </c>
      <c r="B671" t="s">
        <v>51</v>
      </c>
      <c r="C671" t="s">
        <v>4353</v>
      </c>
      <c r="D671" t="s">
        <v>5064</v>
      </c>
      <c r="E671" s="103">
        <v>9.3192470679417738E-6</v>
      </c>
      <c r="F671" s="103">
        <v>678258</v>
      </c>
      <c r="G671" s="103">
        <v>2</v>
      </c>
      <c r="H671" t="s">
        <v>54</v>
      </c>
      <c r="I671" s="103"/>
    </row>
    <row r="672" spans="1:9" x14ac:dyDescent="0.3">
      <c r="A672" t="s">
        <v>5194</v>
      </c>
      <c r="B672" t="s">
        <v>51</v>
      </c>
      <c r="C672" t="s">
        <v>4353</v>
      </c>
      <c r="D672" t="s">
        <v>5065</v>
      </c>
      <c r="E672" s="103">
        <v>9.1441000370976725E-6</v>
      </c>
      <c r="F672" s="103">
        <v>678258</v>
      </c>
      <c r="G672" s="103">
        <v>2</v>
      </c>
      <c r="H672" t="s">
        <v>54</v>
      </c>
      <c r="I672" s="103"/>
    </row>
    <row r="673" spans="1:9" x14ac:dyDescent="0.3">
      <c r="A673" t="s">
        <v>5195</v>
      </c>
      <c r="B673" t="s">
        <v>51</v>
      </c>
      <c r="C673" t="s">
        <v>4353</v>
      </c>
      <c r="D673" t="s">
        <v>5066</v>
      </c>
      <c r="E673" s="103">
        <v>9.1441000370976725E-6</v>
      </c>
      <c r="F673" s="103">
        <v>678258</v>
      </c>
      <c r="G673" s="103">
        <v>2</v>
      </c>
      <c r="H673" t="s">
        <v>54</v>
      </c>
      <c r="I673" s="103"/>
    </row>
    <row r="674" spans="1:9" x14ac:dyDescent="0.3">
      <c r="A674" t="s">
        <v>4383</v>
      </c>
      <c r="B674" t="s">
        <v>51</v>
      </c>
      <c r="C674" t="s">
        <v>4353</v>
      </c>
      <c r="D674" t="s">
        <v>42</v>
      </c>
      <c r="E674" s="103">
        <v>8.7947904363107845E-6</v>
      </c>
      <c r="F674" s="103">
        <v>678258</v>
      </c>
      <c r="G674" s="103">
        <v>2</v>
      </c>
      <c r="H674" t="s">
        <v>54</v>
      </c>
      <c r="I674" s="103"/>
    </row>
    <row r="675" spans="1:9" x14ac:dyDescent="0.3">
      <c r="A675" t="s">
        <v>4384</v>
      </c>
      <c r="B675" t="s">
        <v>51</v>
      </c>
      <c r="C675" t="s">
        <v>4353</v>
      </c>
      <c r="D675" t="s">
        <v>1763</v>
      </c>
      <c r="E675" s="103">
        <v>8.8030418456142695E-6</v>
      </c>
      <c r="F675" s="103">
        <v>678258</v>
      </c>
      <c r="G675" s="103">
        <v>2</v>
      </c>
      <c r="H675" t="s">
        <v>54</v>
      </c>
      <c r="I675" s="103"/>
    </row>
    <row r="676" spans="1:9" x14ac:dyDescent="0.3">
      <c r="A676" t="s">
        <v>4385</v>
      </c>
      <c r="B676" t="s">
        <v>51</v>
      </c>
      <c r="C676" t="s">
        <v>4353</v>
      </c>
      <c r="D676" t="s">
        <v>1764</v>
      </c>
      <c r="E676" s="103">
        <v>3.0627510347241274E-6</v>
      </c>
      <c r="F676" s="103">
        <v>678258</v>
      </c>
      <c r="G676" s="103">
        <v>2</v>
      </c>
      <c r="H676" t="s">
        <v>54</v>
      </c>
      <c r="I676" s="103"/>
    </row>
    <row r="677" spans="1:9" x14ac:dyDescent="0.3">
      <c r="A677" t="s">
        <v>4386</v>
      </c>
      <c r="B677" t="s">
        <v>51</v>
      </c>
      <c r="C677" t="s">
        <v>4353</v>
      </c>
      <c r="D677" t="s">
        <v>340</v>
      </c>
      <c r="E677" s="103">
        <v>8.9588263983682848E-6</v>
      </c>
      <c r="F677" s="103">
        <v>678258</v>
      </c>
      <c r="G677" s="103">
        <v>2</v>
      </c>
      <c r="H677" t="s">
        <v>54</v>
      </c>
      <c r="I677" s="103"/>
    </row>
    <row r="678" spans="1:9" x14ac:dyDescent="0.3">
      <c r="A678" t="s">
        <v>4387</v>
      </c>
      <c r="B678" t="s">
        <v>51</v>
      </c>
      <c r="C678" t="s">
        <v>4353</v>
      </c>
      <c r="D678" t="s">
        <v>777</v>
      </c>
      <c r="E678" s="103">
        <v>4.9206950228412495E-6</v>
      </c>
      <c r="F678" s="103">
        <v>678258</v>
      </c>
      <c r="G678" s="103">
        <v>2</v>
      </c>
      <c r="H678" t="s">
        <v>54</v>
      </c>
      <c r="I678" s="103"/>
    </row>
    <row r="679" spans="1:9" x14ac:dyDescent="0.3">
      <c r="A679" t="s">
        <v>4388</v>
      </c>
      <c r="B679" t="s">
        <v>51</v>
      </c>
      <c r="C679" t="s">
        <v>4353</v>
      </c>
      <c r="D679" t="s">
        <v>776</v>
      </c>
      <c r="E679" s="103">
        <v>1.319770322571568E-5</v>
      </c>
      <c r="F679" s="103">
        <v>678258</v>
      </c>
      <c r="G679" s="103">
        <v>2</v>
      </c>
      <c r="H679" t="s">
        <v>54</v>
      </c>
      <c r="I679" s="103"/>
    </row>
    <row r="680" spans="1:9" x14ac:dyDescent="0.3">
      <c r="A680" t="s">
        <v>7397</v>
      </c>
      <c r="B680" t="s">
        <v>51</v>
      </c>
      <c r="C680" t="s">
        <v>7386</v>
      </c>
      <c r="D680" t="s">
        <v>40</v>
      </c>
      <c r="E680" s="103">
        <v>5.9261724654129584E-5</v>
      </c>
      <c r="F680" s="103">
        <v>678258</v>
      </c>
      <c r="G680" s="103">
        <v>2</v>
      </c>
      <c r="H680" t="s">
        <v>54</v>
      </c>
      <c r="I680" s="103"/>
    </row>
    <row r="681" spans="1:9" x14ac:dyDescent="0.3">
      <c r="A681" t="s">
        <v>7398</v>
      </c>
      <c r="B681" t="s">
        <v>51</v>
      </c>
      <c r="C681" t="s">
        <v>7386</v>
      </c>
      <c r="D681" t="s">
        <v>5064</v>
      </c>
      <c r="E681" s="103">
        <v>5.9619406482687732E-5</v>
      </c>
      <c r="F681" s="103">
        <v>678258</v>
      </c>
      <c r="G681" s="103">
        <v>2</v>
      </c>
      <c r="H681" t="s">
        <v>54</v>
      </c>
      <c r="I681" s="103"/>
    </row>
    <row r="682" spans="1:9" x14ac:dyDescent="0.3">
      <c r="A682" t="s">
        <v>7399</v>
      </c>
      <c r="B682" t="s">
        <v>51</v>
      </c>
      <c r="C682" t="s">
        <v>7386</v>
      </c>
      <c r="D682" t="s">
        <v>5065</v>
      </c>
      <c r="E682" s="103">
        <v>5.9261724654129584E-5</v>
      </c>
      <c r="F682" s="103">
        <v>678258</v>
      </c>
      <c r="G682" s="103">
        <v>2</v>
      </c>
      <c r="H682" t="s">
        <v>54</v>
      </c>
      <c r="I682" s="103"/>
    </row>
    <row r="683" spans="1:9" x14ac:dyDescent="0.3">
      <c r="A683" t="s">
        <v>7400</v>
      </c>
      <c r="B683" t="s">
        <v>51</v>
      </c>
      <c r="C683" t="s">
        <v>7386</v>
      </c>
      <c r="D683" t="s">
        <v>5066</v>
      </c>
      <c r="E683" s="103">
        <v>5.9261724654129584E-5</v>
      </c>
      <c r="F683" s="103">
        <v>678258</v>
      </c>
      <c r="G683" s="103">
        <v>2</v>
      </c>
      <c r="H683" t="s">
        <v>54</v>
      </c>
      <c r="I683" s="103"/>
    </row>
    <row r="684" spans="1:9" x14ac:dyDescent="0.3">
      <c r="A684" t="s">
        <v>7401</v>
      </c>
      <c r="B684" t="s">
        <v>51</v>
      </c>
      <c r="C684" t="s">
        <v>7386</v>
      </c>
      <c r="D684" t="s">
        <v>42</v>
      </c>
      <c r="E684" s="103">
        <v>5.6515335356094643E-5</v>
      </c>
      <c r="F684" s="103">
        <v>678258</v>
      </c>
      <c r="G684" s="103">
        <v>2</v>
      </c>
      <c r="H684" t="s">
        <v>54</v>
      </c>
      <c r="I684" s="103"/>
    </row>
    <row r="685" spans="1:9" x14ac:dyDescent="0.3">
      <c r="A685" t="s">
        <v>7402</v>
      </c>
      <c r="B685" t="s">
        <v>51</v>
      </c>
      <c r="C685" t="s">
        <v>7386</v>
      </c>
      <c r="D685" t="s">
        <v>1763</v>
      </c>
      <c r="E685" s="103">
        <v>5.7505952022093984E-5</v>
      </c>
      <c r="F685" s="103">
        <v>678258</v>
      </c>
      <c r="G685" s="103">
        <v>2</v>
      </c>
      <c r="H685" t="s">
        <v>54</v>
      </c>
      <c r="I685" s="103"/>
    </row>
    <row r="686" spans="1:9" x14ac:dyDescent="0.3">
      <c r="A686" t="s">
        <v>7403</v>
      </c>
      <c r="B686" t="s">
        <v>51</v>
      </c>
      <c r="C686" t="s">
        <v>7386</v>
      </c>
      <c r="D686" t="s">
        <v>1764</v>
      </c>
      <c r="E686" s="103">
        <v>1.475470987885243E-5</v>
      </c>
      <c r="F686" s="103">
        <v>678258</v>
      </c>
      <c r="G686" s="103">
        <v>2</v>
      </c>
      <c r="H686" t="s">
        <v>54</v>
      </c>
      <c r="I686" s="103"/>
    </row>
    <row r="687" spans="1:9" x14ac:dyDescent="0.3">
      <c r="A687" t="s">
        <v>7404</v>
      </c>
      <c r="B687" t="s">
        <v>51</v>
      </c>
      <c r="C687" t="s">
        <v>7386</v>
      </c>
      <c r="D687" t="s">
        <v>340</v>
      </c>
      <c r="E687" s="103">
        <v>5.8116331939789082E-5</v>
      </c>
      <c r="F687" s="103">
        <v>678258</v>
      </c>
      <c r="G687" s="103">
        <v>2</v>
      </c>
      <c r="H687" t="s">
        <v>54</v>
      </c>
      <c r="I687" s="103"/>
    </row>
    <row r="688" spans="1:9" x14ac:dyDescent="0.3">
      <c r="A688" t="s">
        <v>7405</v>
      </c>
      <c r="B688" t="s">
        <v>51</v>
      </c>
      <c r="C688" t="s">
        <v>7386</v>
      </c>
      <c r="D688" t="s">
        <v>777</v>
      </c>
      <c r="E688" s="103">
        <v>3.5670400248719139E-5</v>
      </c>
      <c r="F688" s="103">
        <v>678258</v>
      </c>
      <c r="G688" s="103">
        <v>2</v>
      </c>
      <c r="H688" t="s">
        <v>54</v>
      </c>
      <c r="I688" s="103"/>
    </row>
    <row r="689" spans="1:9" x14ac:dyDescent="0.3">
      <c r="A689" t="s">
        <v>7406</v>
      </c>
      <c r="B689" t="s">
        <v>51</v>
      </c>
      <c r="C689" t="s">
        <v>7386</v>
      </c>
      <c r="D689" t="s">
        <v>776</v>
      </c>
      <c r="E689" s="103">
        <v>9.2833778767971412E-5</v>
      </c>
      <c r="F689" s="103">
        <v>678258</v>
      </c>
      <c r="G689" s="103">
        <v>2</v>
      </c>
      <c r="H689" t="s">
        <v>54</v>
      </c>
      <c r="I689" s="103"/>
    </row>
    <row r="690" spans="1:9" x14ac:dyDescent="0.3">
      <c r="A690" t="s">
        <v>4887</v>
      </c>
      <c r="B690" t="s">
        <v>51</v>
      </c>
      <c r="C690" t="s">
        <v>4868</v>
      </c>
      <c r="D690" t="s">
        <v>40</v>
      </c>
      <c r="E690" s="103">
        <v>2.236646763674951E-4</v>
      </c>
      <c r="F690" s="103">
        <v>678455</v>
      </c>
      <c r="G690" s="103">
        <v>3</v>
      </c>
      <c r="H690" t="s">
        <v>54</v>
      </c>
      <c r="I690" s="103"/>
    </row>
    <row r="691" spans="1:9" x14ac:dyDescent="0.3">
      <c r="A691" t="s">
        <v>5400</v>
      </c>
      <c r="B691" t="s">
        <v>51</v>
      </c>
      <c r="C691" t="s">
        <v>4868</v>
      </c>
      <c r="D691" t="s">
        <v>5064</v>
      </c>
      <c r="E691" s="103">
        <v>2.2881184274966776E-4</v>
      </c>
      <c r="F691" s="103">
        <v>678455</v>
      </c>
      <c r="G691" s="103">
        <v>3</v>
      </c>
      <c r="H691" t="s">
        <v>54</v>
      </c>
      <c r="I691" s="103"/>
    </row>
    <row r="692" spans="1:9" x14ac:dyDescent="0.3">
      <c r="A692" t="s">
        <v>5401</v>
      </c>
      <c r="B692" t="s">
        <v>51</v>
      </c>
      <c r="C692" t="s">
        <v>4868</v>
      </c>
      <c r="D692" t="s">
        <v>5065</v>
      </c>
      <c r="E692" s="103">
        <v>2.236646763674951E-4</v>
      </c>
      <c r="F692" s="103">
        <v>678455</v>
      </c>
      <c r="G692" s="103">
        <v>3</v>
      </c>
      <c r="H692" t="s">
        <v>54</v>
      </c>
      <c r="I692" s="103"/>
    </row>
    <row r="693" spans="1:9" x14ac:dyDescent="0.3">
      <c r="A693" t="s">
        <v>5402</v>
      </c>
      <c r="B693" t="s">
        <v>51</v>
      </c>
      <c r="C693" t="s">
        <v>4868</v>
      </c>
      <c r="D693" t="s">
        <v>5066</v>
      </c>
      <c r="E693" s="103">
        <v>2.236646763674951E-4</v>
      </c>
      <c r="F693" s="103">
        <v>678455</v>
      </c>
      <c r="G693" s="103">
        <v>3</v>
      </c>
      <c r="H693" t="s">
        <v>54</v>
      </c>
      <c r="I693" s="103"/>
    </row>
    <row r="694" spans="1:9" x14ac:dyDescent="0.3">
      <c r="A694" t="s">
        <v>4888</v>
      </c>
      <c r="B694" t="s">
        <v>51</v>
      </c>
      <c r="C694" t="s">
        <v>4868</v>
      </c>
      <c r="D694" t="s">
        <v>42</v>
      </c>
      <c r="E694" s="103">
        <v>2.2278562428967088E-4</v>
      </c>
      <c r="F694" s="103">
        <v>678455</v>
      </c>
      <c r="G694" s="103">
        <v>3</v>
      </c>
      <c r="H694" t="s">
        <v>54</v>
      </c>
      <c r="I694" s="103"/>
    </row>
    <row r="695" spans="1:9" x14ac:dyDescent="0.3">
      <c r="A695" t="s">
        <v>4889</v>
      </c>
      <c r="B695" t="s">
        <v>51</v>
      </c>
      <c r="C695" t="s">
        <v>4868</v>
      </c>
      <c r="D695" t="s">
        <v>1763</v>
      </c>
      <c r="E695" s="103">
        <v>2.367971611678558E-4</v>
      </c>
      <c r="F695" s="103">
        <v>678455</v>
      </c>
      <c r="G695" s="103">
        <v>3</v>
      </c>
      <c r="H695" t="s">
        <v>54</v>
      </c>
      <c r="I695" s="103"/>
    </row>
    <row r="696" spans="1:9" x14ac:dyDescent="0.3">
      <c r="A696" t="s">
        <v>4890</v>
      </c>
      <c r="B696" t="s">
        <v>51</v>
      </c>
      <c r="C696" t="s">
        <v>4868</v>
      </c>
      <c r="D696" t="s">
        <v>1764</v>
      </c>
      <c r="E696" s="103">
        <v>9.9681987248484159E-5</v>
      </c>
      <c r="F696" s="103">
        <v>678455</v>
      </c>
      <c r="G696" s="103">
        <v>3</v>
      </c>
      <c r="H696" t="s">
        <v>54</v>
      </c>
      <c r="I696" s="103"/>
    </row>
    <row r="697" spans="1:9" x14ac:dyDescent="0.3">
      <c r="A697" t="s">
        <v>4891</v>
      </c>
      <c r="B697" t="s">
        <v>51</v>
      </c>
      <c r="C697" t="s">
        <v>4868</v>
      </c>
      <c r="D697" t="s">
        <v>340</v>
      </c>
      <c r="E697" s="103">
        <v>2.1730812440841194E-4</v>
      </c>
      <c r="F697" s="103">
        <v>678455</v>
      </c>
      <c r="G697" s="103">
        <v>3</v>
      </c>
      <c r="H697" t="s">
        <v>54</v>
      </c>
      <c r="I697" s="103"/>
    </row>
    <row r="698" spans="1:9" x14ac:dyDescent="0.3">
      <c r="A698" t="s">
        <v>4892</v>
      </c>
      <c r="B698" t="s">
        <v>51</v>
      </c>
      <c r="C698" t="s">
        <v>4868</v>
      </c>
      <c r="D698" t="s">
        <v>777</v>
      </c>
      <c r="E698" s="103">
        <v>2.0287361538098991E-4</v>
      </c>
      <c r="F698" s="103">
        <v>678455</v>
      </c>
      <c r="G698" s="103">
        <v>3</v>
      </c>
      <c r="H698" t="s">
        <v>54</v>
      </c>
      <c r="I698" s="103"/>
    </row>
    <row r="699" spans="1:9" x14ac:dyDescent="0.3">
      <c r="A699" t="s">
        <v>4893</v>
      </c>
      <c r="B699" t="s">
        <v>51</v>
      </c>
      <c r="C699" t="s">
        <v>4868</v>
      </c>
      <c r="D699" t="s">
        <v>776</v>
      </c>
      <c r="E699" s="103">
        <v>4.7507521204807174E-4</v>
      </c>
      <c r="F699" s="103">
        <v>678455</v>
      </c>
      <c r="G699" s="103">
        <v>3</v>
      </c>
      <c r="H699" t="s">
        <v>54</v>
      </c>
      <c r="I699" s="103"/>
    </row>
    <row r="700" spans="1:9" x14ac:dyDescent="0.3">
      <c r="A700" t="s">
        <v>861</v>
      </c>
      <c r="B700" t="s">
        <v>51</v>
      </c>
      <c r="C700" t="s">
        <v>36</v>
      </c>
      <c r="D700" t="s">
        <v>40</v>
      </c>
      <c r="E700" s="103">
        <v>1.3767887579488915E-2</v>
      </c>
      <c r="F700" s="103">
        <v>678455</v>
      </c>
      <c r="G700" s="103">
        <v>3</v>
      </c>
      <c r="H700" t="s">
        <v>54</v>
      </c>
      <c r="I700" s="103"/>
    </row>
    <row r="701" spans="1:9" x14ac:dyDescent="0.3">
      <c r="A701" t="s">
        <v>5304</v>
      </c>
      <c r="B701" t="s">
        <v>51</v>
      </c>
      <c r="C701" t="s">
        <v>36</v>
      </c>
      <c r="D701" t="s">
        <v>5064</v>
      </c>
      <c r="E701" s="103">
        <v>1.3803339798313564E-2</v>
      </c>
      <c r="F701" s="103">
        <v>678455</v>
      </c>
      <c r="G701" s="103">
        <v>3</v>
      </c>
      <c r="H701" t="s">
        <v>54</v>
      </c>
      <c r="I701" s="103"/>
    </row>
    <row r="702" spans="1:9" x14ac:dyDescent="0.3">
      <c r="A702" t="s">
        <v>5305</v>
      </c>
      <c r="B702" t="s">
        <v>51</v>
      </c>
      <c r="C702" t="s">
        <v>36</v>
      </c>
      <c r="D702" t="s">
        <v>5065</v>
      </c>
      <c r="E702" s="103">
        <v>1.3767887579488915E-2</v>
      </c>
      <c r="F702" s="103">
        <v>678455</v>
      </c>
      <c r="G702" s="103">
        <v>3</v>
      </c>
      <c r="H702" t="s">
        <v>54</v>
      </c>
      <c r="I702" s="103"/>
    </row>
    <row r="703" spans="1:9" x14ac:dyDescent="0.3">
      <c r="A703" t="s">
        <v>5306</v>
      </c>
      <c r="B703" t="s">
        <v>51</v>
      </c>
      <c r="C703" t="s">
        <v>36</v>
      </c>
      <c r="D703" t="s">
        <v>5066</v>
      </c>
      <c r="E703" s="103">
        <v>1.3803339798313564E-2</v>
      </c>
      <c r="F703" s="103">
        <v>678455</v>
      </c>
      <c r="G703" s="103">
        <v>3</v>
      </c>
      <c r="H703" t="s">
        <v>54</v>
      </c>
      <c r="I703" s="103"/>
    </row>
    <row r="704" spans="1:9" x14ac:dyDescent="0.3">
      <c r="A704" t="s">
        <v>859</v>
      </c>
      <c r="B704" t="s">
        <v>51</v>
      </c>
      <c r="C704" t="s">
        <v>36</v>
      </c>
      <c r="D704" t="s">
        <v>42</v>
      </c>
      <c r="E704" s="103">
        <v>1.3305192514923184E-2</v>
      </c>
      <c r="F704" s="103">
        <v>678455</v>
      </c>
      <c r="G704" s="103">
        <v>3</v>
      </c>
      <c r="H704" t="s">
        <v>54</v>
      </c>
      <c r="I704" s="103"/>
    </row>
    <row r="705" spans="1:9" x14ac:dyDescent="0.3">
      <c r="A705" t="s">
        <v>1877</v>
      </c>
      <c r="B705" t="s">
        <v>51</v>
      </c>
      <c r="C705" t="s">
        <v>36</v>
      </c>
      <c r="D705" t="s">
        <v>1763</v>
      </c>
      <c r="E705" s="103">
        <v>1.3887019399012957E-2</v>
      </c>
      <c r="F705" s="103">
        <v>678455</v>
      </c>
      <c r="G705" s="103">
        <v>3</v>
      </c>
      <c r="H705" t="s">
        <v>54</v>
      </c>
      <c r="I705" s="103"/>
    </row>
    <row r="706" spans="1:9" x14ac:dyDescent="0.3">
      <c r="A706" t="s">
        <v>1878</v>
      </c>
      <c r="B706" t="s">
        <v>51</v>
      </c>
      <c r="C706" t="s">
        <v>36</v>
      </c>
      <c r="D706" t="s">
        <v>1764</v>
      </c>
      <c r="E706" s="103">
        <v>5.6707820178550509E-3</v>
      </c>
      <c r="F706" s="103">
        <v>678455</v>
      </c>
      <c r="G706" s="103">
        <v>3</v>
      </c>
      <c r="H706" t="s">
        <v>54</v>
      </c>
      <c r="I706" s="103"/>
    </row>
    <row r="707" spans="1:9" x14ac:dyDescent="0.3">
      <c r="A707" t="s">
        <v>860</v>
      </c>
      <c r="B707" t="s">
        <v>51</v>
      </c>
      <c r="C707" t="s">
        <v>36</v>
      </c>
      <c r="D707" t="s">
        <v>340</v>
      </c>
      <c r="E707" s="103">
        <v>1.2136810013921766E-2</v>
      </c>
      <c r="F707" s="103">
        <v>678455</v>
      </c>
      <c r="G707" s="103">
        <v>3</v>
      </c>
      <c r="H707" t="s">
        <v>54</v>
      </c>
      <c r="I707" s="103"/>
    </row>
    <row r="708" spans="1:9" x14ac:dyDescent="0.3">
      <c r="A708" t="s">
        <v>524</v>
      </c>
      <c r="B708" t="s">
        <v>51</v>
      </c>
      <c r="C708" t="s">
        <v>36</v>
      </c>
      <c r="D708" t="s">
        <v>777</v>
      </c>
      <c r="E708" s="103">
        <v>1.2859836269270871E-2</v>
      </c>
      <c r="F708" s="103">
        <v>678455</v>
      </c>
      <c r="G708" s="103">
        <v>3</v>
      </c>
      <c r="H708" t="s">
        <v>54</v>
      </c>
      <c r="I708" s="103"/>
    </row>
    <row r="709" spans="1:9" x14ac:dyDescent="0.3">
      <c r="A709" t="s">
        <v>525</v>
      </c>
      <c r="B709" t="s">
        <v>51</v>
      </c>
      <c r="C709" t="s">
        <v>36</v>
      </c>
      <c r="D709" t="s">
        <v>776</v>
      </c>
      <c r="E709" s="103">
        <v>2.8221909045895159E-2</v>
      </c>
      <c r="F709" s="103">
        <v>678455</v>
      </c>
      <c r="G709" s="103">
        <v>3</v>
      </c>
      <c r="H709" t="s">
        <v>54</v>
      </c>
      <c r="I709" s="103"/>
    </row>
    <row r="710" spans="1:9" x14ac:dyDescent="0.3">
      <c r="A710" t="s">
        <v>864</v>
      </c>
      <c r="B710" t="s">
        <v>51</v>
      </c>
      <c r="C710" t="s">
        <v>37</v>
      </c>
      <c r="D710" t="s">
        <v>40</v>
      </c>
      <c r="E710" s="103">
        <v>6.6774655443548547E-2</v>
      </c>
      <c r="F710" s="103">
        <v>678455</v>
      </c>
      <c r="G710" s="103">
        <v>3</v>
      </c>
      <c r="H710" t="s">
        <v>54</v>
      </c>
      <c r="I710" s="103"/>
    </row>
    <row r="711" spans="1:9" x14ac:dyDescent="0.3">
      <c r="A711" t="s">
        <v>5307</v>
      </c>
      <c r="B711" t="s">
        <v>51</v>
      </c>
      <c r="C711" t="s">
        <v>37</v>
      </c>
      <c r="D711" t="s">
        <v>5064</v>
      </c>
      <c r="E711" s="103">
        <v>6.7101793137727461E-2</v>
      </c>
      <c r="F711" s="103">
        <v>678455</v>
      </c>
      <c r="G711" s="103">
        <v>3</v>
      </c>
      <c r="H711" t="s">
        <v>54</v>
      </c>
      <c r="I711" s="103"/>
    </row>
    <row r="712" spans="1:9" x14ac:dyDescent="0.3">
      <c r="A712" t="s">
        <v>5308</v>
      </c>
      <c r="B712" t="s">
        <v>51</v>
      </c>
      <c r="C712" t="s">
        <v>37</v>
      </c>
      <c r="D712" t="s">
        <v>5065</v>
      </c>
      <c r="E712" s="103">
        <v>6.6774655443548547E-2</v>
      </c>
      <c r="F712" s="103">
        <v>678455</v>
      </c>
      <c r="G712" s="103">
        <v>3</v>
      </c>
      <c r="H712" t="s">
        <v>54</v>
      </c>
      <c r="I712" s="103"/>
    </row>
    <row r="713" spans="1:9" x14ac:dyDescent="0.3">
      <c r="A713" t="s">
        <v>5309</v>
      </c>
      <c r="B713" t="s">
        <v>51</v>
      </c>
      <c r="C713" t="s">
        <v>37</v>
      </c>
      <c r="D713" t="s">
        <v>5066</v>
      </c>
      <c r="E713" s="103">
        <v>6.709688090037233E-2</v>
      </c>
      <c r="F713" s="103">
        <v>678455</v>
      </c>
      <c r="G713" s="103">
        <v>3</v>
      </c>
      <c r="H713" t="s">
        <v>54</v>
      </c>
      <c r="I713" s="103"/>
    </row>
    <row r="714" spans="1:9" x14ac:dyDescent="0.3">
      <c r="A714" t="s">
        <v>862</v>
      </c>
      <c r="B714" t="s">
        <v>51</v>
      </c>
      <c r="C714" t="s">
        <v>37</v>
      </c>
      <c r="D714" t="s">
        <v>42</v>
      </c>
      <c r="E714" s="103">
        <v>6.5194904231298187E-2</v>
      </c>
      <c r="F714" s="103">
        <v>678455</v>
      </c>
      <c r="G714" s="103">
        <v>3</v>
      </c>
      <c r="H714" t="s">
        <v>54</v>
      </c>
      <c r="I714" s="103"/>
    </row>
    <row r="715" spans="1:9" x14ac:dyDescent="0.3">
      <c r="A715" t="s">
        <v>1845</v>
      </c>
      <c r="B715" t="s">
        <v>51</v>
      </c>
      <c r="C715" t="s">
        <v>37</v>
      </c>
      <c r="D715" t="s">
        <v>1763</v>
      </c>
      <c r="E715" s="103">
        <v>6.9582432872535294E-2</v>
      </c>
      <c r="F715" s="103">
        <v>678455</v>
      </c>
      <c r="G715" s="103">
        <v>3</v>
      </c>
      <c r="H715" t="s">
        <v>54</v>
      </c>
      <c r="I715" s="103"/>
    </row>
    <row r="716" spans="1:9" x14ac:dyDescent="0.3">
      <c r="A716" t="s">
        <v>1846</v>
      </c>
      <c r="B716" t="s">
        <v>51</v>
      </c>
      <c r="C716" t="s">
        <v>37</v>
      </c>
      <c r="D716" t="s">
        <v>1764</v>
      </c>
      <c r="E716" s="103">
        <v>3.2954121842805745E-2</v>
      </c>
      <c r="F716" s="103">
        <v>678455</v>
      </c>
      <c r="G716" s="103">
        <v>3</v>
      </c>
      <c r="H716" t="s">
        <v>54</v>
      </c>
      <c r="I716" s="103"/>
    </row>
    <row r="717" spans="1:9" x14ac:dyDescent="0.3">
      <c r="A717" t="s">
        <v>863</v>
      </c>
      <c r="B717" t="s">
        <v>51</v>
      </c>
      <c r="C717" t="s">
        <v>37</v>
      </c>
      <c r="D717" t="s">
        <v>340</v>
      </c>
      <c r="E717" s="103">
        <v>5.8467371283131293E-2</v>
      </c>
      <c r="F717" s="103">
        <v>678455</v>
      </c>
      <c r="G717" s="103">
        <v>3</v>
      </c>
      <c r="H717" t="s">
        <v>54</v>
      </c>
      <c r="I717" s="103"/>
    </row>
    <row r="718" spans="1:9" x14ac:dyDescent="0.3">
      <c r="A718" t="s">
        <v>526</v>
      </c>
      <c r="B718" t="s">
        <v>51</v>
      </c>
      <c r="C718" t="s">
        <v>37</v>
      </c>
      <c r="D718" t="s">
        <v>777</v>
      </c>
      <c r="E718" s="103">
        <v>6.0524886613188687E-2</v>
      </c>
      <c r="F718" s="103">
        <v>678455</v>
      </c>
      <c r="G718" s="103">
        <v>3</v>
      </c>
      <c r="H718" t="s">
        <v>54</v>
      </c>
      <c r="I718" s="103"/>
    </row>
    <row r="719" spans="1:9" x14ac:dyDescent="0.3">
      <c r="A719" t="s">
        <v>527</v>
      </c>
      <c r="B719" t="s">
        <v>51</v>
      </c>
      <c r="C719" t="s">
        <v>37</v>
      </c>
      <c r="D719" t="s">
        <v>776</v>
      </c>
      <c r="E719" s="103">
        <v>0.13746275581928372</v>
      </c>
      <c r="F719" s="103">
        <v>678455</v>
      </c>
      <c r="G719" s="103">
        <v>3</v>
      </c>
      <c r="H719" t="s">
        <v>54</v>
      </c>
      <c r="I719" s="103"/>
    </row>
    <row r="720" spans="1:9" x14ac:dyDescent="0.3">
      <c r="A720" t="s">
        <v>867</v>
      </c>
      <c r="B720" t="s">
        <v>51</v>
      </c>
      <c r="C720" t="s">
        <v>38</v>
      </c>
      <c r="D720" t="s">
        <v>40</v>
      </c>
      <c r="E720" s="103">
        <v>2.0432596761669346E-2</v>
      </c>
      <c r="F720" s="103">
        <v>678455</v>
      </c>
      <c r="G720" s="103">
        <v>3</v>
      </c>
      <c r="H720" t="s">
        <v>54</v>
      </c>
      <c r="I720" s="103"/>
    </row>
    <row r="721" spans="1:9" x14ac:dyDescent="0.3">
      <c r="A721" t="s">
        <v>5310</v>
      </c>
      <c r="B721" t="s">
        <v>51</v>
      </c>
      <c r="C721" t="s">
        <v>38</v>
      </c>
      <c r="D721" t="s">
        <v>5064</v>
      </c>
      <c r="E721" s="103">
        <v>2.0471652013245578E-2</v>
      </c>
      <c r="F721" s="103">
        <v>678455</v>
      </c>
      <c r="G721" s="103">
        <v>3</v>
      </c>
      <c r="H721" t="s">
        <v>54</v>
      </c>
      <c r="I721" s="103"/>
    </row>
    <row r="722" spans="1:9" x14ac:dyDescent="0.3">
      <c r="A722" t="s">
        <v>5311</v>
      </c>
      <c r="B722" t="s">
        <v>51</v>
      </c>
      <c r="C722" t="s">
        <v>38</v>
      </c>
      <c r="D722" t="s">
        <v>5065</v>
      </c>
      <c r="E722" s="103">
        <v>2.0432596761669346E-2</v>
      </c>
      <c r="F722" s="103">
        <v>678455</v>
      </c>
      <c r="G722" s="103">
        <v>3</v>
      </c>
      <c r="H722" t="s">
        <v>54</v>
      </c>
      <c r="I722" s="103"/>
    </row>
    <row r="723" spans="1:9" x14ac:dyDescent="0.3">
      <c r="A723" t="s">
        <v>5312</v>
      </c>
      <c r="B723" t="s">
        <v>51</v>
      </c>
      <c r="C723" t="s">
        <v>38</v>
      </c>
      <c r="D723" t="s">
        <v>5066</v>
      </c>
      <c r="E723" s="103">
        <v>2.0471652013245578E-2</v>
      </c>
      <c r="F723" s="103">
        <v>678455</v>
      </c>
      <c r="G723" s="103">
        <v>3</v>
      </c>
      <c r="H723" t="s">
        <v>54</v>
      </c>
      <c r="I723" s="103"/>
    </row>
    <row r="724" spans="1:9" x14ac:dyDescent="0.3">
      <c r="A724" t="s">
        <v>865</v>
      </c>
      <c r="B724" t="s">
        <v>51</v>
      </c>
      <c r="C724" t="s">
        <v>38</v>
      </c>
      <c r="D724" t="s">
        <v>42</v>
      </c>
      <c r="E724" s="103">
        <v>2.0284467493475195E-2</v>
      </c>
      <c r="F724" s="103">
        <v>678455</v>
      </c>
      <c r="G724" s="103">
        <v>3</v>
      </c>
      <c r="H724" t="s">
        <v>54</v>
      </c>
      <c r="I724" s="103"/>
    </row>
    <row r="725" spans="1:9" x14ac:dyDescent="0.3">
      <c r="A725" t="s">
        <v>1847</v>
      </c>
      <c r="B725" t="s">
        <v>51</v>
      </c>
      <c r="C725" t="s">
        <v>38</v>
      </c>
      <c r="D725" t="s">
        <v>1763</v>
      </c>
      <c r="E725" s="103">
        <v>2.2367053402176887E-2</v>
      </c>
      <c r="F725" s="103">
        <v>678455</v>
      </c>
      <c r="G725" s="103">
        <v>3</v>
      </c>
      <c r="H725" t="s">
        <v>54</v>
      </c>
      <c r="I725" s="103"/>
    </row>
    <row r="726" spans="1:9" x14ac:dyDescent="0.3">
      <c r="A726" t="s">
        <v>1848</v>
      </c>
      <c r="B726" t="s">
        <v>51</v>
      </c>
      <c r="C726" t="s">
        <v>38</v>
      </c>
      <c r="D726" t="s">
        <v>1764</v>
      </c>
      <c r="E726" s="103">
        <v>1.3172278659660286E-2</v>
      </c>
      <c r="F726" s="103">
        <v>678455</v>
      </c>
      <c r="G726" s="103">
        <v>3</v>
      </c>
      <c r="H726" t="s">
        <v>54</v>
      </c>
      <c r="I726" s="103"/>
    </row>
    <row r="727" spans="1:9" x14ac:dyDescent="0.3">
      <c r="A727" t="s">
        <v>866</v>
      </c>
      <c r="B727" t="s">
        <v>51</v>
      </c>
      <c r="C727" t="s">
        <v>38</v>
      </c>
      <c r="D727" t="s">
        <v>340</v>
      </c>
      <c r="E727" s="103">
        <v>1.3835500772480585E-2</v>
      </c>
      <c r="F727" s="103">
        <v>678455</v>
      </c>
      <c r="G727" s="103">
        <v>3</v>
      </c>
      <c r="H727" t="s">
        <v>54</v>
      </c>
      <c r="I727" s="103"/>
    </row>
    <row r="728" spans="1:9" x14ac:dyDescent="0.3">
      <c r="A728" t="s">
        <v>528</v>
      </c>
      <c r="B728" t="s">
        <v>51</v>
      </c>
      <c r="C728" t="s">
        <v>38</v>
      </c>
      <c r="D728" t="s">
        <v>777</v>
      </c>
      <c r="E728" s="103">
        <v>1.9086963160284517E-2</v>
      </c>
      <c r="F728" s="103">
        <v>678455</v>
      </c>
      <c r="G728" s="103">
        <v>3</v>
      </c>
      <c r="H728" t="s">
        <v>54</v>
      </c>
      <c r="I728" s="103"/>
    </row>
    <row r="729" spans="1:9" x14ac:dyDescent="0.3">
      <c r="A729" t="s">
        <v>529</v>
      </c>
      <c r="B729" t="s">
        <v>51</v>
      </c>
      <c r="C729" t="s">
        <v>38</v>
      </c>
      <c r="D729" t="s">
        <v>776</v>
      </c>
      <c r="E729" s="103">
        <v>4.2084598458163862E-2</v>
      </c>
      <c r="F729" s="103">
        <v>678455</v>
      </c>
      <c r="G729" s="103">
        <v>3</v>
      </c>
      <c r="H729" t="s">
        <v>54</v>
      </c>
      <c r="I729" s="103"/>
    </row>
    <row r="730" spans="1:9" x14ac:dyDescent="0.3">
      <c r="A730" t="s">
        <v>1146</v>
      </c>
      <c r="B730" t="s">
        <v>51</v>
      </c>
      <c r="C730" t="s">
        <v>39</v>
      </c>
      <c r="D730" t="s">
        <v>40</v>
      </c>
      <c r="E730" s="103">
        <v>0</v>
      </c>
      <c r="F730" s="103">
        <v>678455</v>
      </c>
      <c r="G730" s="103">
        <v>3</v>
      </c>
      <c r="H730" t="s">
        <v>54</v>
      </c>
      <c r="I730" s="103"/>
    </row>
    <row r="731" spans="1:9" x14ac:dyDescent="0.3">
      <c r="A731" t="s">
        <v>5313</v>
      </c>
      <c r="B731" t="s">
        <v>51</v>
      </c>
      <c r="C731" t="s">
        <v>39</v>
      </c>
      <c r="D731" t="s">
        <v>5064</v>
      </c>
      <c r="E731" s="103">
        <v>0</v>
      </c>
      <c r="F731" s="103">
        <v>678455</v>
      </c>
      <c r="G731" s="103">
        <v>3</v>
      </c>
      <c r="H731" t="s">
        <v>54</v>
      </c>
      <c r="I731" s="103"/>
    </row>
    <row r="732" spans="1:9" x14ac:dyDescent="0.3">
      <c r="A732" t="s">
        <v>5314</v>
      </c>
      <c r="B732" t="s">
        <v>51</v>
      </c>
      <c r="C732" t="s">
        <v>39</v>
      </c>
      <c r="D732" t="s">
        <v>5065</v>
      </c>
      <c r="E732" s="103">
        <v>0</v>
      </c>
      <c r="F732" s="103">
        <v>678455</v>
      </c>
      <c r="G732" s="103">
        <v>3</v>
      </c>
      <c r="H732" t="s">
        <v>54</v>
      </c>
      <c r="I732" s="103"/>
    </row>
    <row r="733" spans="1:9" x14ac:dyDescent="0.3">
      <c r="A733" t="s">
        <v>5315</v>
      </c>
      <c r="B733" t="s">
        <v>51</v>
      </c>
      <c r="C733" t="s">
        <v>39</v>
      </c>
      <c r="D733" t="s">
        <v>5066</v>
      </c>
      <c r="E733" s="103">
        <v>0</v>
      </c>
      <c r="F733" s="103">
        <v>678455</v>
      </c>
      <c r="G733" s="103">
        <v>3</v>
      </c>
      <c r="H733" t="s">
        <v>54</v>
      </c>
      <c r="I733" s="103"/>
    </row>
    <row r="734" spans="1:9" x14ac:dyDescent="0.3">
      <c r="A734" t="s">
        <v>1147</v>
      </c>
      <c r="B734" t="s">
        <v>51</v>
      </c>
      <c r="C734" t="s">
        <v>39</v>
      </c>
      <c r="D734" t="s">
        <v>42</v>
      </c>
      <c r="E734" s="103">
        <v>0</v>
      </c>
      <c r="F734" s="103">
        <v>678455</v>
      </c>
      <c r="G734" s="103">
        <v>3</v>
      </c>
      <c r="H734" t="s">
        <v>54</v>
      </c>
      <c r="I734" s="103"/>
    </row>
    <row r="735" spans="1:9" x14ac:dyDescent="0.3">
      <c r="A735" t="s">
        <v>1849</v>
      </c>
      <c r="B735" t="s">
        <v>51</v>
      </c>
      <c r="C735" t="s">
        <v>39</v>
      </c>
      <c r="D735" t="s">
        <v>1763</v>
      </c>
      <c r="E735" s="103">
        <v>0</v>
      </c>
      <c r="F735" s="103">
        <v>678455</v>
      </c>
      <c r="G735" s="103">
        <v>3</v>
      </c>
      <c r="H735" t="s">
        <v>54</v>
      </c>
      <c r="I735" s="103"/>
    </row>
    <row r="736" spans="1:9" x14ac:dyDescent="0.3">
      <c r="A736" t="s">
        <v>1850</v>
      </c>
      <c r="B736" t="s">
        <v>51</v>
      </c>
      <c r="C736" t="s">
        <v>39</v>
      </c>
      <c r="D736" t="s">
        <v>1764</v>
      </c>
      <c r="E736" s="103">
        <v>0</v>
      </c>
      <c r="F736" s="103">
        <v>678455</v>
      </c>
      <c r="G736" s="103">
        <v>3</v>
      </c>
      <c r="H736" t="s">
        <v>54</v>
      </c>
      <c r="I736" s="103"/>
    </row>
    <row r="737" spans="1:9" x14ac:dyDescent="0.3">
      <c r="A737" t="s">
        <v>1148</v>
      </c>
      <c r="B737" t="s">
        <v>51</v>
      </c>
      <c r="C737" t="s">
        <v>39</v>
      </c>
      <c r="D737" t="s">
        <v>340</v>
      </c>
      <c r="E737" s="103">
        <v>0</v>
      </c>
      <c r="F737" s="103">
        <v>678455</v>
      </c>
      <c r="G737" s="103">
        <v>3</v>
      </c>
      <c r="H737" t="s">
        <v>54</v>
      </c>
      <c r="I737" s="103"/>
    </row>
    <row r="738" spans="1:9" x14ac:dyDescent="0.3">
      <c r="A738" t="s">
        <v>1149</v>
      </c>
      <c r="B738" t="s">
        <v>51</v>
      </c>
      <c r="C738" t="s">
        <v>39</v>
      </c>
      <c r="D738" t="s">
        <v>777</v>
      </c>
      <c r="E738" s="103">
        <v>0</v>
      </c>
      <c r="F738" s="103">
        <v>678455</v>
      </c>
      <c r="G738" s="103">
        <v>3</v>
      </c>
      <c r="H738" t="s">
        <v>54</v>
      </c>
      <c r="I738" s="103"/>
    </row>
    <row r="739" spans="1:9" x14ac:dyDescent="0.3">
      <c r="A739" t="s">
        <v>1150</v>
      </c>
      <c r="B739" t="s">
        <v>51</v>
      </c>
      <c r="C739" t="s">
        <v>39</v>
      </c>
      <c r="D739" t="s">
        <v>776</v>
      </c>
      <c r="E739" s="103">
        <v>0</v>
      </c>
      <c r="F739" s="103">
        <v>678455</v>
      </c>
      <c r="G739" s="103">
        <v>3</v>
      </c>
      <c r="H739" t="s">
        <v>54</v>
      </c>
      <c r="I739" s="103"/>
    </row>
    <row r="740" spans="1:9" x14ac:dyDescent="0.3">
      <c r="A740" t="s">
        <v>2636</v>
      </c>
      <c r="B740" t="s">
        <v>51</v>
      </c>
      <c r="C740" t="s">
        <v>2584</v>
      </c>
      <c r="D740" t="s">
        <v>40</v>
      </c>
      <c r="E740" s="103">
        <v>2.441397085758711E-3</v>
      </c>
      <c r="F740" s="103">
        <v>678455</v>
      </c>
      <c r="G740" s="103">
        <v>3</v>
      </c>
      <c r="H740" t="s">
        <v>54</v>
      </c>
      <c r="I740" s="103"/>
    </row>
    <row r="741" spans="1:9" x14ac:dyDescent="0.3">
      <c r="A741" t="s">
        <v>5316</v>
      </c>
      <c r="B741" t="s">
        <v>51</v>
      </c>
      <c r="C741" t="s">
        <v>2584</v>
      </c>
      <c r="D741" t="s">
        <v>5064</v>
      </c>
      <c r="E741" s="103">
        <v>2.4479730127842732E-3</v>
      </c>
      <c r="F741" s="103">
        <v>678455</v>
      </c>
      <c r="G741" s="103">
        <v>3</v>
      </c>
      <c r="H741" t="s">
        <v>54</v>
      </c>
      <c r="I741" s="103"/>
    </row>
    <row r="742" spans="1:9" x14ac:dyDescent="0.3">
      <c r="A742" t="s">
        <v>5317</v>
      </c>
      <c r="B742" t="s">
        <v>51</v>
      </c>
      <c r="C742" t="s">
        <v>2584</v>
      </c>
      <c r="D742" t="s">
        <v>5065</v>
      </c>
      <c r="E742" s="103">
        <v>2.441397085758711E-3</v>
      </c>
      <c r="F742" s="103">
        <v>678455</v>
      </c>
      <c r="G742" s="103">
        <v>3</v>
      </c>
      <c r="H742" t="s">
        <v>54</v>
      </c>
      <c r="I742" s="103"/>
    </row>
    <row r="743" spans="1:9" x14ac:dyDescent="0.3">
      <c r="A743" t="s">
        <v>5318</v>
      </c>
      <c r="B743" t="s">
        <v>51</v>
      </c>
      <c r="C743" t="s">
        <v>2584</v>
      </c>
      <c r="D743" t="s">
        <v>5066</v>
      </c>
      <c r="E743" s="103">
        <v>2.4478533476498367E-3</v>
      </c>
      <c r="F743" s="103">
        <v>678455</v>
      </c>
      <c r="G743" s="103">
        <v>3</v>
      </c>
      <c r="H743" t="s">
        <v>54</v>
      </c>
      <c r="I743" s="103"/>
    </row>
    <row r="744" spans="1:9" x14ac:dyDescent="0.3">
      <c r="A744" t="s">
        <v>2637</v>
      </c>
      <c r="B744" t="s">
        <v>51</v>
      </c>
      <c r="C744" t="s">
        <v>2584</v>
      </c>
      <c r="D744" t="s">
        <v>42</v>
      </c>
      <c r="E744" s="103">
        <v>2.3649770823203505E-3</v>
      </c>
      <c r="F744" s="103">
        <v>678455</v>
      </c>
      <c r="G744" s="103">
        <v>3</v>
      </c>
      <c r="H744" t="s">
        <v>54</v>
      </c>
      <c r="I744" s="103"/>
    </row>
    <row r="745" spans="1:9" x14ac:dyDescent="0.3">
      <c r="A745" t="s">
        <v>2638</v>
      </c>
      <c r="B745" t="s">
        <v>51</v>
      </c>
      <c r="C745" t="s">
        <v>2584</v>
      </c>
      <c r="D745" t="s">
        <v>1763</v>
      </c>
      <c r="E745" s="103">
        <v>2.4645518929534115E-3</v>
      </c>
      <c r="F745" s="103">
        <v>678455</v>
      </c>
      <c r="G745" s="103">
        <v>3</v>
      </c>
      <c r="H745" t="s">
        <v>54</v>
      </c>
      <c r="I745" s="103"/>
    </row>
    <row r="746" spans="1:9" x14ac:dyDescent="0.3">
      <c r="A746" t="s">
        <v>2639</v>
      </c>
      <c r="B746" t="s">
        <v>51</v>
      </c>
      <c r="C746" t="s">
        <v>2584</v>
      </c>
      <c r="D746" t="s">
        <v>1764</v>
      </c>
      <c r="E746" s="103">
        <v>1.0422265135369571E-3</v>
      </c>
      <c r="F746" s="103">
        <v>678455</v>
      </c>
      <c r="G746" s="103">
        <v>3</v>
      </c>
      <c r="H746" t="s">
        <v>54</v>
      </c>
      <c r="I746" s="103"/>
    </row>
    <row r="747" spans="1:9" x14ac:dyDescent="0.3">
      <c r="A747" t="s">
        <v>2640</v>
      </c>
      <c r="B747" t="s">
        <v>51</v>
      </c>
      <c r="C747" t="s">
        <v>2584</v>
      </c>
      <c r="D747" t="s">
        <v>340</v>
      </c>
      <c r="E747" s="103">
        <v>2.2346692905897275E-3</v>
      </c>
      <c r="F747" s="103">
        <v>678455</v>
      </c>
      <c r="G747" s="103">
        <v>3</v>
      </c>
      <c r="H747" t="s">
        <v>54</v>
      </c>
      <c r="I747" s="103"/>
    </row>
    <row r="748" spans="1:9" x14ac:dyDescent="0.3">
      <c r="A748" t="s">
        <v>2641</v>
      </c>
      <c r="B748" t="s">
        <v>51</v>
      </c>
      <c r="C748" t="s">
        <v>2584</v>
      </c>
      <c r="D748" t="s">
        <v>777</v>
      </c>
      <c r="E748" s="103">
        <v>2.2726114272832486E-3</v>
      </c>
      <c r="F748" s="103">
        <v>678455</v>
      </c>
      <c r="G748" s="103">
        <v>3</v>
      </c>
      <c r="H748" t="s">
        <v>54</v>
      </c>
      <c r="I748" s="103"/>
    </row>
    <row r="749" spans="1:9" x14ac:dyDescent="0.3">
      <c r="A749" t="s">
        <v>2642</v>
      </c>
      <c r="B749" t="s">
        <v>51</v>
      </c>
      <c r="C749" t="s">
        <v>2584</v>
      </c>
      <c r="D749" t="s">
        <v>776</v>
      </c>
      <c r="E749" s="103">
        <v>5.0299509006199155E-3</v>
      </c>
      <c r="F749" s="103">
        <v>678455</v>
      </c>
      <c r="G749" s="103">
        <v>3</v>
      </c>
      <c r="H749" t="s">
        <v>54</v>
      </c>
      <c r="I749" s="103"/>
    </row>
    <row r="750" spans="1:9" x14ac:dyDescent="0.3">
      <c r="A750" t="s">
        <v>2643</v>
      </c>
      <c r="B750" t="s">
        <v>51</v>
      </c>
      <c r="C750" t="s">
        <v>2585</v>
      </c>
      <c r="D750" t="s">
        <v>40</v>
      </c>
      <c r="E750" s="103">
        <v>4.1265701776497616E-3</v>
      </c>
      <c r="F750" s="103">
        <v>678455</v>
      </c>
      <c r="G750" s="103">
        <v>3</v>
      </c>
      <c r="H750" t="s">
        <v>54</v>
      </c>
      <c r="I750" s="103"/>
    </row>
    <row r="751" spans="1:9" x14ac:dyDescent="0.3">
      <c r="A751" t="s">
        <v>5319</v>
      </c>
      <c r="B751" t="s">
        <v>51</v>
      </c>
      <c r="C751" t="s">
        <v>2585</v>
      </c>
      <c r="D751" t="s">
        <v>5064</v>
      </c>
      <c r="E751" s="103">
        <v>4.1769262848138115E-3</v>
      </c>
      <c r="F751" s="103">
        <v>678455</v>
      </c>
      <c r="G751" s="103">
        <v>3</v>
      </c>
      <c r="H751" t="s">
        <v>54</v>
      </c>
      <c r="I751" s="103"/>
    </row>
    <row r="752" spans="1:9" x14ac:dyDescent="0.3">
      <c r="A752" t="s">
        <v>5320</v>
      </c>
      <c r="B752" t="s">
        <v>51</v>
      </c>
      <c r="C752" t="s">
        <v>2585</v>
      </c>
      <c r="D752" t="s">
        <v>5065</v>
      </c>
      <c r="E752" s="103">
        <v>4.1265701776497616E-3</v>
      </c>
      <c r="F752" s="103">
        <v>678455</v>
      </c>
      <c r="G752" s="103">
        <v>3</v>
      </c>
      <c r="H752" t="s">
        <v>54</v>
      </c>
      <c r="I752" s="103"/>
    </row>
    <row r="753" spans="1:9" x14ac:dyDescent="0.3">
      <c r="A753" t="s">
        <v>5321</v>
      </c>
      <c r="B753" t="s">
        <v>51</v>
      </c>
      <c r="C753" t="s">
        <v>2585</v>
      </c>
      <c r="D753" t="s">
        <v>5066</v>
      </c>
      <c r="E753" s="103">
        <v>4.1767429224664572E-3</v>
      </c>
      <c r="F753" s="103">
        <v>678455</v>
      </c>
      <c r="G753" s="103">
        <v>3</v>
      </c>
      <c r="H753" t="s">
        <v>54</v>
      </c>
      <c r="I753" s="103"/>
    </row>
    <row r="754" spans="1:9" x14ac:dyDescent="0.3">
      <c r="A754" t="s">
        <v>2644</v>
      </c>
      <c r="B754" t="s">
        <v>51</v>
      </c>
      <c r="C754" t="s">
        <v>2585</v>
      </c>
      <c r="D754" t="s">
        <v>42</v>
      </c>
      <c r="E754" s="103">
        <v>4.0508648181291499E-3</v>
      </c>
      <c r="F754" s="103">
        <v>678455</v>
      </c>
      <c r="G754" s="103">
        <v>3</v>
      </c>
      <c r="H754" t="s">
        <v>54</v>
      </c>
      <c r="I754" s="103"/>
    </row>
    <row r="755" spans="1:9" x14ac:dyDescent="0.3">
      <c r="A755" t="s">
        <v>2645</v>
      </c>
      <c r="B755" t="s">
        <v>51</v>
      </c>
      <c r="C755" t="s">
        <v>2585</v>
      </c>
      <c r="D755" t="s">
        <v>1763</v>
      </c>
      <c r="E755" s="103">
        <v>4.1243453831433024E-3</v>
      </c>
      <c r="F755" s="103">
        <v>678455</v>
      </c>
      <c r="G755" s="103">
        <v>3</v>
      </c>
      <c r="H755" t="s">
        <v>54</v>
      </c>
      <c r="I755" s="103"/>
    </row>
    <row r="756" spans="1:9" x14ac:dyDescent="0.3">
      <c r="A756" t="s">
        <v>2646</v>
      </c>
      <c r="B756" t="s">
        <v>51</v>
      </c>
      <c r="C756" t="s">
        <v>2585</v>
      </c>
      <c r="D756" t="s">
        <v>1764</v>
      </c>
      <c r="E756" s="103">
        <v>1.4746764213566205E-3</v>
      </c>
      <c r="F756" s="103">
        <v>678455</v>
      </c>
      <c r="G756" s="103">
        <v>3</v>
      </c>
      <c r="H756" t="s">
        <v>54</v>
      </c>
      <c r="I756" s="103"/>
    </row>
    <row r="757" spans="1:9" x14ac:dyDescent="0.3">
      <c r="A757" t="s">
        <v>2647</v>
      </c>
      <c r="B757" t="s">
        <v>51</v>
      </c>
      <c r="C757" t="s">
        <v>2585</v>
      </c>
      <c r="D757" t="s">
        <v>340</v>
      </c>
      <c r="E757" s="103">
        <v>3.9644300360510793E-3</v>
      </c>
      <c r="F757" s="103">
        <v>678455</v>
      </c>
      <c r="G757" s="103">
        <v>3</v>
      </c>
      <c r="H757" t="s">
        <v>54</v>
      </c>
      <c r="I757" s="103"/>
    </row>
    <row r="758" spans="1:9" x14ac:dyDescent="0.3">
      <c r="A758" t="s">
        <v>2648</v>
      </c>
      <c r="B758" t="s">
        <v>51</v>
      </c>
      <c r="C758" t="s">
        <v>2585</v>
      </c>
      <c r="D758" t="s">
        <v>777</v>
      </c>
      <c r="E758" s="103">
        <v>3.0319748962820388E-3</v>
      </c>
      <c r="F758" s="103">
        <v>678455</v>
      </c>
      <c r="G758" s="103">
        <v>3</v>
      </c>
      <c r="H758" t="s">
        <v>54</v>
      </c>
      <c r="I758" s="103"/>
    </row>
    <row r="759" spans="1:9" x14ac:dyDescent="0.3">
      <c r="A759" t="s">
        <v>2649</v>
      </c>
      <c r="B759" t="s">
        <v>51</v>
      </c>
      <c r="C759" t="s">
        <v>2585</v>
      </c>
      <c r="D759" t="s">
        <v>776</v>
      </c>
      <c r="E759" s="103">
        <v>8.1320026303612243E-3</v>
      </c>
      <c r="F759" s="103">
        <v>678455</v>
      </c>
      <c r="G759" s="103">
        <v>3</v>
      </c>
      <c r="H759" t="s">
        <v>54</v>
      </c>
      <c r="I759" s="103"/>
    </row>
    <row r="760" spans="1:9" x14ac:dyDescent="0.3">
      <c r="A760" t="s">
        <v>2629</v>
      </c>
      <c r="B760" t="s">
        <v>51</v>
      </c>
      <c r="C760" t="s">
        <v>2586</v>
      </c>
      <c r="D760" t="s">
        <v>40</v>
      </c>
      <c r="E760" s="103">
        <v>7.9533886806683047E-4</v>
      </c>
      <c r="F760" s="103">
        <v>678455</v>
      </c>
      <c r="G760" s="103">
        <v>3</v>
      </c>
      <c r="H760" t="s">
        <v>54</v>
      </c>
      <c r="I760" s="103"/>
    </row>
    <row r="761" spans="1:9" x14ac:dyDescent="0.3">
      <c r="A761" t="s">
        <v>5322</v>
      </c>
      <c r="B761" t="s">
        <v>51</v>
      </c>
      <c r="C761" t="s">
        <v>2586</v>
      </c>
      <c r="D761" t="s">
        <v>5064</v>
      </c>
      <c r="E761" s="103">
        <v>7.9533886806683047E-4</v>
      </c>
      <c r="F761" s="103">
        <v>678455</v>
      </c>
      <c r="G761" s="103">
        <v>3</v>
      </c>
      <c r="H761" t="s">
        <v>54</v>
      </c>
      <c r="I761" s="103"/>
    </row>
    <row r="762" spans="1:9" x14ac:dyDescent="0.3">
      <c r="A762" t="s">
        <v>5323</v>
      </c>
      <c r="B762" t="s">
        <v>51</v>
      </c>
      <c r="C762" t="s">
        <v>2586</v>
      </c>
      <c r="D762" t="s">
        <v>5065</v>
      </c>
      <c r="E762" s="103">
        <v>7.9533886806683047E-4</v>
      </c>
      <c r="F762" s="103">
        <v>678455</v>
      </c>
      <c r="G762" s="103">
        <v>3</v>
      </c>
      <c r="H762" t="s">
        <v>54</v>
      </c>
      <c r="I762" s="103"/>
    </row>
    <row r="763" spans="1:9" x14ac:dyDescent="0.3">
      <c r="A763" t="s">
        <v>5324</v>
      </c>
      <c r="B763" t="s">
        <v>51</v>
      </c>
      <c r="C763" t="s">
        <v>2586</v>
      </c>
      <c r="D763" t="s">
        <v>5066</v>
      </c>
      <c r="E763" s="103">
        <v>7.9533886806683047E-4</v>
      </c>
      <c r="F763" s="103">
        <v>678455</v>
      </c>
      <c r="G763" s="103">
        <v>3</v>
      </c>
      <c r="H763" t="s">
        <v>54</v>
      </c>
      <c r="I763" s="103"/>
    </row>
    <row r="764" spans="1:9" x14ac:dyDescent="0.3">
      <c r="A764" t="s">
        <v>2630</v>
      </c>
      <c r="B764" t="s">
        <v>51</v>
      </c>
      <c r="C764" t="s">
        <v>2586</v>
      </c>
      <c r="D764" t="s">
        <v>42</v>
      </c>
      <c r="E764" s="103">
        <v>7.5642351009682317E-4</v>
      </c>
      <c r="F764" s="103">
        <v>678455</v>
      </c>
      <c r="G764" s="103">
        <v>3</v>
      </c>
      <c r="H764" t="s">
        <v>54</v>
      </c>
      <c r="I764" s="103"/>
    </row>
    <row r="765" spans="1:9" x14ac:dyDescent="0.3">
      <c r="A765" t="s">
        <v>2631</v>
      </c>
      <c r="B765" t="s">
        <v>51</v>
      </c>
      <c r="C765" t="s">
        <v>2586</v>
      </c>
      <c r="D765" t="s">
        <v>1763</v>
      </c>
      <c r="E765" s="103">
        <v>7.2150870535740892E-4</v>
      </c>
      <c r="F765" s="103">
        <v>678455</v>
      </c>
      <c r="G765" s="103">
        <v>3</v>
      </c>
      <c r="H765" t="s">
        <v>54</v>
      </c>
      <c r="I765" s="103"/>
    </row>
    <row r="766" spans="1:9" x14ac:dyDescent="0.3">
      <c r="A766" t="s">
        <v>2632</v>
      </c>
      <c r="B766" t="s">
        <v>51</v>
      </c>
      <c r="C766" t="s">
        <v>2586</v>
      </c>
      <c r="D766" t="s">
        <v>1764</v>
      </c>
      <c r="E766" s="103">
        <v>2.0243682519019822E-4</v>
      </c>
      <c r="F766" s="103">
        <v>678455</v>
      </c>
      <c r="G766" s="103">
        <v>3</v>
      </c>
      <c r="H766" t="s">
        <v>54</v>
      </c>
      <c r="I766" s="103"/>
    </row>
    <row r="767" spans="1:9" x14ac:dyDescent="0.3">
      <c r="A767" t="s">
        <v>2633</v>
      </c>
      <c r="B767" t="s">
        <v>51</v>
      </c>
      <c r="C767" t="s">
        <v>2586</v>
      </c>
      <c r="D767" t="s">
        <v>340</v>
      </c>
      <c r="E767" s="103">
        <v>7.4005946305135989E-4</v>
      </c>
      <c r="F767" s="103">
        <v>678455</v>
      </c>
      <c r="G767" s="103">
        <v>3</v>
      </c>
      <c r="H767" t="s">
        <v>54</v>
      </c>
      <c r="I767" s="103"/>
    </row>
    <row r="768" spans="1:9" x14ac:dyDescent="0.3">
      <c r="A768" t="s">
        <v>2634</v>
      </c>
      <c r="B768" t="s">
        <v>51</v>
      </c>
      <c r="C768" t="s">
        <v>2586</v>
      </c>
      <c r="D768" t="s">
        <v>777</v>
      </c>
      <c r="E768" s="103">
        <v>6.0333439073574581E-4</v>
      </c>
      <c r="F768" s="103">
        <v>678455</v>
      </c>
      <c r="G768" s="103">
        <v>3</v>
      </c>
      <c r="H768" t="s">
        <v>54</v>
      </c>
      <c r="I768" s="103"/>
    </row>
    <row r="769" spans="1:9" x14ac:dyDescent="0.3">
      <c r="A769" t="s">
        <v>2635</v>
      </c>
      <c r="B769" t="s">
        <v>51</v>
      </c>
      <c r="C769" t="s">
        <v>2586</v>
      </c>
      <c r="D769" t="s">
        <v>776</v>
      </c>
      <c r="E769" s="103">
        <v>1.5437243350031077E-3</v>
      </c>
      <c r="F769" s="103">
        <v>678455</v>
      </c>
      <c r="G769" s="103">
        <v>3</v>
      </c>
      <c r="H769" t="s">
        <v>54</v>
      </c>
      <c r="I769" s="103"/>
    </row>
    <row r="770" spans="1:9" x14ac:dyDescent="0.3">
      <c r="A770" t="s">
        <v>3214</v>
      </c>
      <c r="B770" t="s">
        <v>51</v>
      </c>
      <c r="C770" t="s">
        <v>3115</v>
      </c>
      <c r="D770" t="s">
        <v>40</v>
      </c>
      <c r="E770" s="103">
        <v>4.3904088732482047E-4</v>
      </c>
      <c r="F770" s="103">
        <v>678455</v>
      </c>
      <c r="G770" s="103">
        <v>3</v>
      </c>
      <c r="H770" t="s">
        <v>54</v>
      </c>
      <c r="I770" s="103"/>
    </row>
    <row r="771" spans="1:9" x14ac:dyDescent="0.3">
      <c r="A771" t="s">
        <v>5328</v>
      </c>
      <c r="B771" t="s">
        <v>51</v>
      </c>
      <c r="C771" t="s">
        <v>3115</v>
      </c>
      <c r="D771" t="s">
        <v>5064</v>
      </c>
      <c r="E771" s="103">
        <v>4.3904088732482047E-4</v>
      </c>
      <c r="F771" s="103">
        <v>678455</v>
      </c>
      <c r="G771" s="103">
        <v>3</v>
      </c>
      <c r="H771" t="s">
        <v>54</v>
      </c>
      <c r="I771" s="103"/>
    </row>
    <row r="772" spans="1:9" x14ac:dyDescent="0.3">
      <c r="A772" t="s">
        <v>5329</v>
      </c>
      <c r="B772" t="s">
        <v>51</v>
      </c>
      <c r="C772" t="s">
        <v>3115</v>
      </c>
      <c r="D772" t="s">
        <v>5065</v>
      </c>
      <c r="E772" s="103">
        <v>4.3904088732482047E-4</v>
      </c>
      <c r="F772" s="103">
        <v>678455</v>
      </c>
      <c r="G772" s="103">
        <v>3</v>
      </c>
      <c r="H772" t="s">
        <v>54</v>
      </c>
      <c r="I772" s="103"/>
    </row>
    <row r="773" spans="1:9" x14ac:dyDescent="0.3">
      <c r="A773" t="s">
        <v>5330</v>
      </c>
      <c r="B773" t="s">
        <v>51</v>
      </c>
      <c r="C773" t="s">
        <v>3115</v>
      </c>
      <c r="D773" t="s">
        <v>5066</v>
      </c>
      <c r="E773" s="103">
        <v>4.3904088732482047E-4</v>
      </c>
      <c r="F773" s="103">
        <v>678455</v>
      </c>
      <c r="G773" s="103">
        <v>3</v>
      </c>
      <c r="H773" t="s">
        <v>54</v>
      </c>
      <c r="I773" s="103"/>
    </row>
    <row r="774" spans="1:9" x14ac:dyDescent="0.3">
      <c r="A774" t="s">
        <v>3215</v>
      </c>
      <c r="B774" t="s">
        <v>51</v>
      </c>
      <c r="C774" t="s">
        <v>3115</v>
      </c>
      <c r="D774" t="s">
        <v>42</v>
      </c>
      <c r="E774" s="103">
        <v>3.2054617945513852E-4</v>
      </c>
      <c r="F774" s="103">
        <v>678455</v>
      </c>
      <c r="G774" s="103">
        <v>3</v>
      </c>
      <c r="H774" t="s">
        <v>54</v>
      </c>
      <c r="I774" s="103"/>
    </row>
    <row r="775" spans="1:9" x14ac:dyDescent="0.3">
      <c r="A775" t="s">
        <v>3216</v>
      </c>
      <c r="B775" t="s">
        <v>51</v>
      </c>
      <c r="C775" t="s">
        <v>3115</v>
      </c>
      <c r="D775" t="s">
        <v>1763</v>
      </c>
      <c r="E775" s="103">
        <v>3.2747214731258394E-4</v>
      </c>
      <c r="F775" s="103">
        <v>678455</v>
      </c>
      <c r="G775" s="103">
        <v>3</v>
      </c>
      <c r="H775" t="s">
        <v>54</v>
      </c>
      <c r="I775" s="103"/>
    </row>
    <row r="776" spans="1:9" x14ac:dyDescent="0.3">
      <c r="A776" t="s">
        <v>3217</v>
      </c>
      <c r="B776" t="s">
        <v>51</v>
      </c>
      <c r="C776" t="s">
        <v>3115</v>
      </c>
      <c r="D776" t="s">
        <v>1764</v>
      </c>
      <c r="E776" s="103">
        <v>7.8355998143004953E-5</v>
      </c>
      <c r="F776" s="103">
        <v>678455</v>
      </c>
      <c r="G776" s="103">
        <v>3</v>
      </c>
      <c r="H776" t="s">
        <v>54</v>
      </c>
      <c r="I776" s="103"/>
    </row>
    <row r="777" spans="1:9" x14ac:dyDescent="0.3">
      <c r="A777" t="s">
        <v>3218</v>
      </c>
      <c r="B777" t="s">
        <v>51</v>
      </c>
      <c r="C777" t="s">
        <v>3115</v>
      </c>
      <c r="D777" t="s">
        <v>340</v>
      </c>
      <c r="E777" s="103">
        <v>4.3065088101308934E-4</v>
      </c>
      <c r="F777" s="103">
        <v>678455</v>
      </c>
      <c r="G777" s="103">
        <v>3</v>
      </c>
      <c r="H777" t="s">
        <v>54</v>
      </c>
      <c r="I777" s="103"/>
    </row>
    <row r="778" spans="1:9" x14ac:dyDescent="0.3">
      <c r="A778" t="s">
        <v>3219</v>
      </c>
      <c r="B778" t="s">
        <v>51</v>
      </c>
      <c r="C778" t="s">
        <v>3115</v>
      </c>
      <c r="D778" t="s">
        <v>777</v>
      </c>
      <c r="E778" s="103">
        <v>3.5064549113416878E-4</v>
      </c>
      <c r="F778" s="103">
        <v>678455</v>
      </c>
      <c r="G778" s="103">
        <v>3</v>
      </c>
      <c r="H778" t="s">
        <v>54</v>
      </c>
      <c r="I778" s="103"/>
    </row>
    <row r="779" spans="1:9" x14ac:dyDescent="0.3">
      <c r="A779" t="s">
        <v>3220</v>
      </c>
      <c r="B779" t="s">
        <v>51</v>
      </c>
      <c r="C779" t="s">
        <v>3115</v>
      </c>
      <c r="D779" t="s">
        <v>776</v>
      </c>
      <c r="E779" s="103">
        <v>9.4045965213101091E-4</v>
      </c>
      <c r="F779" s="103">
        <v>678455</v>
      </c>
      <c r="G779" s="103">
        <v>3</v>
      </c>
      <c r="H779" t="s">
        <v>54</v>
      </c>
      <c r="I779" s="103"/>
    </row>
    <row r="780" spans="1:9" x14ac:dyDescent="0.3">
      <c r="A780" t="s">
        <v>3221</v>
      </c>
      <c r="B780" t="s">
        <v>51</v>
      </c>
      <c r="C780" t="s">
        <v>3100</v>
      </c>
      <c r="D780" t="s">
        <v>40</v>
      </c>
      <c r="E780" s="103">
        <v>5.244422541515896E-2</v>
      </c>
      <c r="F780" s="103">
        <v>678455</v>
      </c>
      <c r="G780" s="103">
        <v>3</v>
      </c>
      <c r="H780" t="s">
        <v>54</v>
      </c>
      <c r="I780" s="103"/>
    </row>
    <row r="781" spans="1:9" x14ac:dyDescent="0.3">
      <c r="A781" t="s">
        <v>5331</v>
      </c>
      <c r="B781" t="s">
        <v>51</v>
      </c>
      <c r="C781" t="s">
        <v>3100</v>
      </c>
      <c r="D781" t="s">
        <v>5064</v>
      </c>
      <c r="E781" s="103">
        <v>5.3235043124253159E-2</v>
      </c>
      <c r="F781" s="103">
        <v>678455</v>
      </c>
      <c r="G781" s="103">
        <v>3</v>
      </c>
      <c r="H781" t="s">
        <v>54</v>
      </c>
      <c r="I781" s="103"/>
    </row>
    <row r="782" spans="1:9" x14ac:dyDescent="0.3">
      <c r="A782" t="s">
        <v>5332</v>
      </c>
      <c r="B782" t="s">
        <v>51</v>
      </c>
      <c r="C782" t="s">
        <v>3100</v>
      </c>
      <c r="D782" t="s">
        <v>5065</v>
      </c>
      <c r="E782" s="103">
        <v>5.244422541515896E-2</v>
      </c>
      <c r="F782" s="103">
        <v>678455</v>
      </c>
      <c r="G782" s="103">
        <v>3</v>
      </c>
      <c r="H782" t="s">
        <v>54</v>
      </c>
      <c r="I782" s="103"/>
    </row>
    <row r="783" spans="1:9" x14ac:dyDescent="0.3">
      <c r="A783" t="s">
        <v>5333</v>
      </c>
      <c r="B783" t="s">
        <v>51</v>
      </c>
      <c r="C783" t="s">
        <v>3100</v>
      </c>
      <c r="D783" t="s">
        <v>5066</v>
      </c>
      <c r="E783" s="103">
        <v>5.3227890381050857E-2</v>
      </c>
      <c r="F783" s="103">
        <v>678455</v>
      </c>
      <c r="G783" s="103">
        <v>3</v>
      </c>
      <c r="H783" t="s">
        <v>54</v>
      </c>
      <c r="I783" s="103"/>
    </row>
    <row r="784" spans="1:9" x14ac:dyDescent="0.3">
      <c r="A784" t="s">
        <v>3222</v>
      </c>
      <c r="B784" t="s">
        <v>51</v>
      </c>
      <c r="C784" t="s">
        <v>3100</v>
      </c>
      <c r="D784" t="s">
        <v>42</v>
      </c>
      <c r="E784" s="103">
        <v>5.0765511868156331E-2</v>
      </c>
      <c r="F784" s="103">
        <v>678455</v>
      </c>
      <c r="G784" s="103">
        <v>3</v>
      </c>
      <c r="H784" t="s">
        <v>54</v>
      </c>
      <c r="I784" s="103"/>
    </row>
    <row r="785" spans="1:9" x14ac:dyDescent="0.3">
      <c r="A785" t="s">
        <v>3223</v>
      </c>
      <c r="B785" t="s">
        <v>51</v>
      </c>
      <c r="C785" t="s">
        <v>3100</v>
      </c>
      <c r="D785" t="s">
        <v>1763</v>
      </c>
      <c r="E785" s="103">
        <v>5.322038186369743E-2</v>
      </c>
      <c r="F785" s="103">
        <v>678455</v>
      </c>
      <c r="G785" s="103">
        <v>3</v>
      </c>
      <c r="H785" t="s">
        <v>54</v>
      </c>
      <c r="I785" s="103"/>
    </row>
    <row r="786" spans="1:9" x14ac:dyDescent="0.3">
      <c r="A786" t="s">
        <v>3224</v>
      </c>
      <c r="B786" t="s">
        <v>51</v>
      </c>
      <c r="C786" t="s">
        <v>3100</v>
      </c>
      <c r="D786" t="s">
        <v>1764</v>
      </c>
      <c r="E786" s="103">
        <v>1.5514807229237813E-2</v>
      </c>
      <c r="F786" s="103">
        <v>678455</v>
      </c>
      <c r="G786" s="103">
        <v>3</v>
      </c>
      <c r="H786" t="s">
        <v>54</v>
      </c>
      <c r="I786" s="103"/>
    </row>
    <row r="787" spans="1:9" x14ac:dyDescent="0.3">
      <c r="A787" t="s">
        <v>3225</v>
      </c>
      <c r="B787" t="s">
        <v>51</v>
      </c>
      <c r="C787" t="s">
        <v>3100</v>
      </c>
      <c r="D787" t="s">
        <v>340</v>
      </c>
      <c r="E787" s="103">
        <v>5.1108719865239294E-2</v>
      </c>
      <c r="F787" s="103">
        <v>678455</v>
      </c>
      <c r="G787" s="103">
        <v>3</v>
      </c>
      <c r="H787" t="s">
        <v>54</v>
      </c>
      <c r="I787" s="103"/>
    </row>
    <row r="788" spans="1:9" x14ac:dyDescent="0.3">
      <c r="A788" t="s">
        <v>3226</v>
      </c>
      <c r="B788" t="s">
        <v>51</v>
      </c>
      <c r="C788" t="s">
        <v>3100</v>
      </c>
      <c r="D788" t="s">
        <v>777</v>
      </c>
      <c r="E788" s="103">
        <v>4.6330900299143503E-2</v>
      </c>
      <c r="F788" s="103">
        <v>678455</v>
      </c>
      <c r="G788" s="103">
        <v>3</v>
      </c>
      <c r="H788" t="s">
        <v>54</v>
      </c>
      <c r="I788" s="103"/>
    </row>
    <row r="789" spans="1:9" x14ac:dyDescent="0.3">
      <c r="A789" t="s">
        <v>3227</v>
      </c>
      <c r="B789" t="s">
        <v>51</v>
      </c>
      <c r="C789" t="s">
        <v>3100</v>
      </c>
      <c r="D789" t="s">
        <v>776</v>
      </c>
      <c r="E789" s="103">
        <v>0.10763425834035108</v>
      </c>
      <c r="F789" s="103">
        <v>678455</v>
      </c>
      <c r="G789" s="103">
        <v>3</v>
      </c>
      <c r="H789" t="s">
        <v>54</v>
      </c>
      <c r="I789" s="103"/>
    </row>
    <row r="790" spans="1:9" x14ac:dyDescent="0.3">
      <c r="A790" t="s">
        <v>1151</v>
      </c>
      <c r="B790" t="s">
        <v>51</v>
      </c>
      <c r="C790" t="s">
        <v>35</v>
      </c>
      <c r="D790" t="s">
        <v>40</v>
      </c>
      <c r="E790" s="103">
        <v>0</v>
      </c>
      <c r="F790" s="103">
        <v>678455</v>
      </c>
      <c r="G790" s="103">
        <v>3</v>
      </c>
      <c r="H790" t="s">
        <v>54</v>
      </c>
      <c r="I790" s="103"/>
    </row>
    <row r="791" spans="1:9" x14ac:dyDescent="0.3">
      <c r="A791" t="s">
        <v>5325</v>
      </c>
      <c r="B791" t="s">
        <v>51</v>
      </c>
      <c r="C791" t="s">
        <v>35</v>
      </c>
      <c r="D791" t="s">
        <v>5064</v>
      </c>
      <c r="E791" s="103">
        <v>0</v>
      </c>
      <c r="F791" s="103">
        <v>678455</v>
      </c>
      <c r="G791" s="103">
        <v>3</v>
      </c>
      <c r="H791" t="s">
        <v>54</v>
      </c>
      <c r="I791" s="103"/>
    </row>
    <row r="792" spans="1:9" x14ac:dyDescent="0.3">
      <c r="A792" t="s">
        <v>5326</v>
      </c>
      <c r="B792" t="s">
        <v>51</v>
      </c>
      <c r="C792" t="s">
        <v>35</v>
      </c>
      <c r="D792" t="s">
        <v>5065</v>
      </c>
      <c r="E792" s="103">
        <v>0</v>
      </c>
      <c r="F792" s="103">
        <v>678455</v>
      </c>
      <c r="G792" s="103">
        <v>3</v>
      </c>
      <c r="H792" t="s">
        <v>54</v>
      </c>
      <c r="I792" s="103"/>
    </row>
    <row r="793" spans="1:9" x14ac:dyDescent="0.3">
      <c r="A793" t="s">
        <v>5327</v>
      </c>
      <c r="B793" t="s">
        <v>51</v>
      </c>
      <c r="C793" t="s">
        <v>35</v>
      </c>
      <c r="D793" t="s">
        <v>5066</v>
      </c>
      <c r="E793" s="103">
        <v>0</v>
      </c>
      <c r="F793" s="103">
        <v>678455</v>
      </c>
      <c r="G793" s="103">
        <v>3</v>
      </c>
      <c r="H793" t="s">
        <v>54</v>
      </c>
      <c r="I793" s="103"/>
    </row>
    <row r="794" spans="1:9" x14ac:dyDescent="0.3">
      <c r="A794" t="s">
        <v>1152</v>
      </c>
      <c r="B794" t="s">
        <v>51</v>
      </c>
      <c r="C794" t="s">
        <v>35</v>
      </c>
      <c r="D794" t="s">
        <v>42</v>
      </c>
      <c r="E794" s="103">
        <v>0</v>
      </c>
      <c r="F794" s="103">
        <v>678455</v>
      </c>
      <c r="G794" s="103">
        <v>3</v>
      </c>
      <c r="H794" t="s">
        <v>54</v>
      </c>
      <c r="I794" s="103"/>
    </row>
    <row r="795" spans="1:9" x14ac:dyDescent="0.3">
      <c r="A795" t="s">
        <v>1871</v>
      </c>
      <c r="B795" t="s">
        <v>51</v>
      </c>
      <c r="C795" t="s">
        <v>35</v>
      </c>
      <c r="D795" t="s">
        <v>1763</v>
      </c>
      <c r="E795" s="103">
        <v>0</v>
      </c>
      <c r="F795" s="103">
        <v>678455</v>
      </c>
      <c r="G795" s="103">
        <v>3</v>
      </c>
      <c r="H795" t="s">
        <v>54</v>
      </c>
      <c r="I795" s="103"/>
    </row>
    <row r="796" spans="1:9" x14ac:dyDescent="0.3">
      <c r="A796" t="s">
        <v>1872</v>
      </c>
      <c r="B796" t="s">
        <v>51</v>
      </c>
      <c r="C796" t="s">
        <v>35</v>
      </c>
      <c r="D796" t="s">
        <v>1764</v>
      </c>
      <c r="E796" s="103">
        <v>0</v>
      </c>
      <c r="F796" s="103">
        <v>678455</v>
      </c>
      <c r="G796" s="103">
        <v>3</v>
      </c>
      <c r="H796" t="s">
        <v>54</v>
      </c>
      <c r="I796" s="103"/>
    </row>
    <row r="797" spans="1:9" x14ac:dyDescent="0.3">
      <c r="A797" t="s">
        <v>1153</v>
      </c>
      <c r="B797" t="s">
        <v>51</v>
      </c>
      <c r="C797" t="s">
        <v>35</v>
      </c>
      <c r="D797" t="s">
        <v>340</v>
      </c>
      <c r="E797" s="103">
        <v>0</v>
      </c>
      <c r="F797" s="103">
        <v>678455</v>
      </c>
      <c r="G797" s="103">
        <v>3</v>
      </c>
      <c r="H797" t="s">
        <v>54</v>
      </c>
      <c r="I797" s="103"/>
    </row>
    <row r="798" spans="1:9" x14ac:dyDescent="0.3">
      <c r="A798" t="s">
        <v>1154</v>
      </c>
      <c r="B798" t="s">
        <v>51</v>
      </c>
      <c r="C798" t="s">
        <v>35</v>
      </c>
      <c r="D798" t="s">
        <v>777</v>
      </c>
      <c r="E798" s="103">
        <v>0</v>
      </c>
      <c r="F798" s="103">
        <v>678455</v>
      </c>
      <c r="G798" s="103">
        <v>3</v>
      </c>
      <c r="H798" t="s">
        <v>54</v>
      </c>
      <c r="I798" s="103"/>
    </row>
    <row r="799" spans="1:9" x14ac:dyDescent="0.3">
      <c r="A799" t="s">
        <v>1155</v>
      </c>
      <c r="B799" t="s">
        <v>51</v>
      </c>
      <c r="C799" t="s">
        <v>35</v>
      </c>
      <c r="D799" t="s">
        <v>776</v>
      </c>
      <c r="E799" s="103">
        <v>0</v>
      </c>
      <c r="F799" s="103">
        <v>678455</v>
      </c>
      <c r="G799" s="103">
        <v>3</v>
      </c>
      <c r="H799" t="s">
        <v>54</v>
      </c>
      <c r="I799" s="103"/>
    </row>
    <row r="800" spans="1:9" x14ac:dyDescent="0.3">
      <c r="A800" t="s">
        <v>3228</v>
      </c>
      <c r="B800" t="s">
        <v>51</v>
      </c>
      <c r="C800" t="s">
        <v>3102</v>
      </c>
      <c r="D800" t="s">
        <v>40</v>
      </c>
      <c r="E800" s="103">
        <v>0.52792350422084355</v>
      </c>
      <c r="F800" s="103">
        <v>678455</v>
      </c>
      <c r="G800" s="103">
        <v>3</v>
      </c>
      <c r="H800" t="s">
        <v>54</v>
      </c>
      <c r="I800" s="103"/>
    </row>
    <row r="801" spans="1:9" x14ac:dyDescent="0.3">
      <c r="A801" t="s">
        <v>5334</v>
      </c>
      <c r="B801" t="s">
        <v>51</v>
      </c>
      <c r="C801" t="s">
        <v>3102</v>
      </c>
      <c r="D801" t="s">
        <v>5064</v>
      </c>
      <c r="E801" s="103">
        <v>0.5330905520847139</v>
      </c>
      <c r="F801" s="103">
        <v>678455</v>
      </c>
      <c r="G801" s="103">
        <v>3</v>
      </c>
      <c r="H801" t="s">
        <v>54</v>
      </c>
      <c r="I801" s="103"/>
    </row>
    <row r="802" spans="1:9" x14ac:dyDescent="0.3">
      <c r="A802" t="s">
        <v>5335</v>
      </c>
      <c r="B802" t="s">
        <v>51</v>
      </c>
      <c r="C802" t="s">
        <v>3102</v>
      </c>
      <c r="D802" t="s">
        <v>5065</v>
      </c>
      <c r="E802" s="103">
        <v>0.52792350422084355</v>
      </c>
      <c r="F802" s="103">
        <v>678455</v>
      </c>
      <c r="G802" s="103">
        <v>3</v>
      </c>
      <c r="H802" t="s">
        <v>54</v>
      </c>
      <c r="I802" s="103"/>
    </row>
    <row r="803" spans="1:9" x14ac:dyDescent="0.3">
      <c r="A803" t="s">
        <v>5336</v>
      </c>
      <c r="B803" t="s">
        <v>51</v>
      </c>
      <c r="C803" t="s">
        <v>3102</v>
      </c>
      <c r="D803" t="s">
        <v>5066</v>
      </c>
      <c r="E803" s="103">
        <v>0.53295255032913391</v>
      </c>
      <c r="F803" s="103">
        <v>678455</v>
      </c>
      <c r="G803" s="103">
        <v>3</v>
      </c>
      <c r="H803" t="s">
        <v>54</v>
      </c>
      <c r="I803" s="103"/>
    </row>
    <row r="804" spans="1:9" x14ac:dyDescent="0.3">
      <c r="A804" t="s">
        <v>3229</v>
      </c>
      <c r="B804" t="s">
        <v>51</v>
      </c>
      <c r="C804" t="s">
        <v>3102</v>
      </c>
      <c r="D804" t="s">
        <v>42</v>
      </c>
      <c r="E804" s="103">
        <v>0.50838157538647921</v>
      </c>
      <c r="F804" s="103">
        <v>678455</v>
      </c>
      <c r="G804" s="103">
        <v>3</v>
      </c>
      <c r="H804" t="s">
        <v>54</v>
      </c>
      <c r="I804" s="103"/>
    </row>
    <row r="805" spans="1:9" x14ac:dyDescent="0.3">
      <c r="A805" t="s">
        <v>3230</v>
      </c>
      <c r="B805" t="s">
        <v>51</v>
      </c>
      <c r="C805" t="s">
        <v>3102</v>
      </c>
      <c r="D805" t="s">
        <v>1763</v>
      </c>
      <c r="E805" s="103">
        <v>0.53089321785533539</v>
      </c>
      <c r="F805" s="103">
        <v>678455</v>
      </c>
      <c r="G805" s="103">
        <v>3</v>
      </c>
      <c r="H805" t="s">
        <v>54</v>
      </c>
      <c r="I805" s="103"/>
    </row>
    <row r="806" spans="1:9" x14ac:dyDescent="0.3">
      <c r="A806" t="s">
        <v>3231</v>
      </c>
      <c r="B806" t="s">
        <v>51</v>
      </c>
      <c r="C806" t="s">
        <v>3102</v>
      </c>
      <c r="D806" t="s">
        <v>1764</v>
      </c>
      <c r="E806" s="103">
        <v>0.17369192745478576</v>
      </c>
      <c r="F806" s="103">
        <v>678455</v>
      </c>
      <c r="G806" s="103">
        <v>3</v>
      </c>
      <c r="H806" t="s">
        <v>54</v>
      </c>
      <c r="I806" s="103"/>
    </row>
    <row r="807" spans="1:9" x14ac:dyDescent="0.3">
      <c r="A807" t="s">
        <v>3232</v>
      </c>
      <c r="B807" t="s">
        <v>51</v>
      </c>
      <c r="C807" t="s">
        <v>3102</v>
      </c>
      <c r="D807" t="s">
        <v>340</v>
      </c>
      <c r="E807" s="103">
        <v>0.50282814451181534</v>
      </c>
      <c r="F807" s="103">
        <v>678455</v>
      </c>
      <c r="G807" s="103">
        <v>3</v>
      </c>
      <c r="H807" t="s">
        <v>54</v>
      </c>
      <c r="I807" s="103"/>
    </row>
    <row r="808" spans="1:9" x14ac:dyDescent="0.3">
      <c r="A808" t="s">
        <v>3233</v>
      </c>
      <c r="B808" t="s">
        <v>51</v>
      </c>
      <c r="C808" t="s">
        <v>3102</v>
      </c>
      <c r="D808" t="s">
        <v>777</v>
      </c>
      <c r="E808" s="103">
        <v>0.46320576520697182</v>
      </c>
      <c r="F808" s="103">
        <v>678455</v>
      </c>
      <c r="G808" s="103">
        <v>3</v>
      </c>
      <c r="H808" t="s">
        <v>54</v>
      </c>
      <c r="I808" s="103"/>
    </row>
    <row r="809" spans="1:9" x14ac:dyDescent="0.3">
      <c r="A809" t="s">
        <v>3234</v>
      </c>
      <c r="B809" t="s">
        <v>51</v>
      </c>
      <c r="C809" t="s">
        <v>3102</v>
      </c>
      <c r="D809" t="s">
        <v>776</v>
      </c>
      <c r="E809" s="103">
        <v>1.0770087096235175</v>
      </c>
      <c r="F809" s="103">
        <v>678455</v>
      </c>
      <c r="G809" s="103">
        <v>3</v>
      </c>
      <c r="H809" t="s">
        <v>54</v>
      </c>
      <c r="I809" s="103"/>
    </row>
    <row r="810" spans="1:9" x14ac:dyDescent="0.3">
      <c r="A810" t="s">
        <v>3235</v>
      </c>
      <c r="B810" t="s">
        <v>51</v>
      </c>
      <c r="C810" t="s">
        <v>3104</v>
      </c>
      <c r="D810" t="s">
        <v>40</v>
      </c>
      <c r="E810" s="103">
        <v>0.19610119495091061</v>
      </c>
      <c r="F810" s="103">
        <v>678455</v>
      </c>
      <c r="G810" s="103">
        <v>3</v>
      </c>
      <c r="H810" t="s">
        <v>54</v>
      </c>
      <c r="I810" s="103"/>
    </row>
    <row r="811" spans="1:9" x14ac:dyDescent="0.3">
      <c r="A811" t="s">
        <v>5337</v>
      </c>
      <c r="B811" t="s">
        <v>51</v>
      </c>
      <c r="C811" t="s">
        <v>3104</v>
      </c>
      <c r="D811" t="s">
        <v>5064</v>
      </c>
      <c r="E811" s="103">
        <v>0.19898889399543829</v>
      </c>
      <c r="F811" s="103">
        <v>678455</v>
      </c>
      <c r="G811" s="103">
        <v>3</v>
      </c>
      <c r="H811" t="s">
        <v>54</v>
      </c>
      <c r="I811" s="103"/>
    </row>
    <row r="812" spans="1:9" x14ac:dyDescent="0.3">
      <c r="A812" t="s">
        <v>5338</v>
      </c>
      <c r="B812" t="s">
        <v>51</v>
      </c>
      <c r="C812" t="s">
        <v>3104</v>
      </c>
      <c r="D812" t="s">
        <v>5065</v>
      </c>
      <c r="E812" s="103">
        <v>0.19610119495091061</v>
      </c>
      <c r="F812" s="103">
        <v>678455</v>
      </c>
      <c r="G812" s="103">
        <v>3</v>
      </c>
      <c r="H812" t="s">
        <v>54</v>
      </c>
      <c r="I812" s="103"/>
    </row>
    <row r="813" spans="1:9" x14ac:dyDescent="0.3">
      <c r="A813" t="s">
        <v>5339</v>
      </c>
      <c r="B813" t="s">
        <v>51</v>
      </c>
      <c r="C813" t="s">
        <v>3104</v>
      </c>
      <c r="D813" t="s">
        <v>5066</v>
      </c>
      <c r="E813" s="103">
        <v>0.19898070701323634</v>
      </c>
      <c r="F813" s="103">
        <v>678455</v>
      </c>
      <c r="G813" s="103">
        <v>3</v>
      </c>
      <c r="H813" t="s">
        <v>54</v>
      </c>
      <c r="I813" s="103"/>
    </row>
    <row r="814" spans="1:9" x14ac:dyDescent="0.3">
      <c r="A814" t="s">
        <v>3236</v>
      </c>
      <c r="B814" t="s">
        <v>51</v>
      </c>
      <c r="C814" t="s">
        <v>3104</v>
      </c>
      <c r="D814" t="s">
        <v>42</v>
      </c>
      <c r="E814" s="103">
        <v>0.19133237856344368</v>
      </c>
      <c r="F814" s="103">
        <v>678455</v>
      </c>
      <c r="G814" s="103">
        <v>3</v>
      </c>
      <c r="H814" t="s">
        <v>54</v>
      </c>
      <c r="I814" s="103"/>
    </row>
    <row r="815" spans="1:9" x14ac:dyDescent="0.3">
      <c r="A815" t="s">
        <v>3237</v>
      </c>
      <c r="B815" t="s">
        <v>51</v>
      </c>
      <c r="C815" t="s">
        <v>3104</v>
      </c>
      <c r="D815" t="s">
        <v>1763</v>
      </c>
      <c r="E815" s="103">
        <v>0.20083309470100741</v>
      </c>
      <c r="F815" s="103">
        <v>678455</v>
      </c>
      <c r="G815" s="103">
        <v>3</v>
      </c>
      <c r="H815" t="s">
        <v>54</v>
      </c>
      <c r="I815" s="103"/>
    </row>
    <row r="816" spans="1:9" x14ac:dyDescent="0.3">
      <c r="A816" t="s">
        <v>3238</v>
      </c>
      <c r="B816" t="s">
        <v>51</v>
      </c>
      <c r="C816" t="s">
        <v>3104</v>
      </c>
      <c r="D816" t="s">
        <v>1764</v>
      </c>
      <c r="E816" s="103">
        <v>5.6447165424761171E-2</v>
      </c>
      <c r="F816" s="103">
        <v>678455</v>
      </c>
      <c r="G816" s="103">
        <v>3</v>
      </c>
      <c r="H816" t="s">
        <v>54</v>
      </c>
      <c r="I816" s="103"/>
    </row>
    <row r="817" spans="1:9" x14ac:dyDescent="0.3">
      <c r="A817" t="s">
        <v>3239</v>
      </c>
      <c r="B817" t="s">
        <v>51</v>
      </c>
      <c r="C817" t="s">
        <v>3104</v>
      </c>
      <c r="D817" t="s">
        <v>340</v>
      </c>
      <c r="E817" s="103">
        <v>0.1890719713629461</v>
      </c>
      <c r="F817" s="103">
        <v>678455</v>
      </c>
      <c r="G817" s="103">
        <v>3</v>
      </c>
      <c r="H817" t="s">
        <v>54</v>
      </c>
      <c r="I817" s="103"/>
    </row>
    <row r="818" spans="1:9" x14ac:dyDescent="0.3">
      <c r="A818" t="s">
        <v>3240</v>
      </c>
      <c r="B818" t="s">
        <v>51</v>
      </c>
      <c r="C818" t="s">
        <v>3104</v>
      </c>
      <c r="D818" t="s">
        <v>777</v>
      </c>
      <c r="E818" s="103">
        <v>0.17461975302362989</v>
      </c>
      <c r="F818" s="103">
        <v>678455</v>
      </c>
      <c r="G818" s="103">
        <v>3</v>
      </c>
      <c r="H818" t="s">
        <v>54</v>
      </c>
      <c r="I818" s="103"/>
    </row>
    <row r="819" spans="1:9" x14ac:dyDescent="0.3">
      <c r="A819" t="s">
        <v>3241</v>
      </c>
      <c r="B819" t="s">
        <v>51</v>
      </c>
      <c r="C819" t="s">
        <v>3104</v>
      </c>
      <c r="D819" t="s">
        <v>776</v>
      </c>
      <c r="E819" s="103">
        <v>0.40527579819319887</v>
      </c>
      <c r="F819" s="103">
        <v>678455</v>
      </c>
      <c r="G819" s="103">
        <v>3</v>
      </c>
      <c r="H819" t="s">
        <v>54</v>
      </c>
      <c r="I819" s="103"/>
    </row>
    <row r="820" spans="1:9" x14ac:dyDescent="0.3">
      <c r="A820" t="s">
        <v>3242</v>
      </c>
      <c r="B820" t="s">
        <v>51</v>
      </c>
      <c r="C820" t="s">
        <v>3106</v>
      </c>
      <c r="D820" t="s">
        <v>40</v>
      </c>
      <c r="E820" s="103">
        <v>3.1656889247500888E-2</v>
      </c>
      <c r="F820" s="103">
        <v>678455</v>
      </c>
      <c r="G820" s="103">
        <v>3</v>
      </c>
      <c r="H820" t="s">
        <v>54</v>
      </c>
      <c r="I820" s="103"/>
    </row>
    <row r="821" spans="1:9" x14ac:dyDescent="0.3">
      <c r="A821" t="s">
        <v>5340</v>
      </c>
      <c r="B821" t="s">
        <v>51</v>
      </c>
      <c r="C821" t="s">
        <v>3106</v>
      </c>
      <c r="D821" t="s">
        <v>5064</v>
      </c>
      <c r="E821" s="103">
        <v>3.1656889247500888E-2</v>
      </c>
      <c r="F821" s="103">
        <v>678455</v>
      </c>
      <c r="G821" s="103">
        <v>3</v>
      </c>
      <c r="H821" t="s">
        <v>54</v>
      </c>
      <c r="I821" s="103"/>
    </row>
    <row r="822" spans="1:9" x14ac:dyDescent="0.3">
      <c r="A822" t="s">
        <v>5341</v>
      </c>
      <c r="B822" t="s">
        <v>51</v>
      </c>
      <c r="C822" t="s">
        <v>3106</v>
      </c>
      <c r="D822" t="s">
        <v>5065</v>
      </c>
      <c r="E822" s="103">
        <v>3.1656889247500888E-2</v>
      </c>
      <c r="F822" s="103">
        <v>678455</v>
      </c>
      <c r="G822" s="103">
        <v>3</v>
      </c>
      <c r="H822" t="s">
        <v>54</v>
      </c>
      <c r="I822" s="103"/>
    </row>
    <row r="823" spans="1:9" x14ac:dyDescent="0.3">
      <c r="A823" t="s">
        <v>5342</v>
      </c>
      <c r="B823" t="s">
        <v>51</v>
      </c>
      <c r="C823" t="s">
        <v>3106</v>
      </c>
      <c r="D823" t="s">
        <v>5066</v>
      </c>
      <c r="E823" s="103">
        <v>3.1656889247500888E-2</v>
      </c>
      <c r="F823" s="103">
        <v>678455</v>
      </c>
      <c r="G823" s="103">
        <v>3</v>
      </c>
      <c r="H823" t="s">
        <v>54</v>
      </c>
      <c r="I823" s="103"/>
    </row>
    <row r="824" spans="1:9" x14ac:dyDescent="0.3">
      <c r="A824" t="s">
        <v>3243</v>
      </c>
      <c r="B824" t="s">
        <v>51</v>
      </c>
      <c r="C824" t="s">
        <v>3106</v>
      </c>
      <c r="D824" t="s">
        <v>42</v>
      </c>
      <c r="E824" s="103">
        <v>2.9971994096585762E-2</v>
      </c>
      <c r="F824" s="103">
        <v>678455</v>
      </c>
      <c r="G824" s="103">
        <v>3</v>
      </c>
      <c r="H824" t="s">
        <v>54</v>
      </c>
      <c r="I824" s="103"/>
    </row>
    <row r="825" spans="1:9" x14ac:dyDescent="0.3">
      <c r="A825" t="s">
        <v>3244</v>
      </c>
      <c r="B825" t="s">
        <v>51</v>
      </c>
      <c r="C825" t="s">
        <v>3106</v>
      </c>
      <c r="D825" t="s">
        <v>1763</v>
      </c>
      <c r="E825" s="103">
        <v>3.2147766603860123E-2</v>
      </c>
      <c r="F825" s="103">
        <v>678455</v>
      </c>
      <c r="G825" s="103">
        <v>3</v>
      </c>
      <c r="H825" t="s">
        <v>54</v>
      </c>
      <c r="I825" s="103"/>
    </row>
    <row r="826" spans="1:9" x14ac:dyDescent="0.3">
      <c r="A826" t="s">
        <v>3245</v>
      </c>
      <c r="B826" t="s">
        <v>51</v>
      </c>
      <c r="C826" t="s">
        <v>3106</v>
      </c>
      <c r="D826" t="s">
        <v>1764</v>
      </c>
      <c r="E826" s="103">
        <v>6.242474782562059E-3</v>
      </c>
      <c r="F826" s="103">
        <v>678455</v>
      </c>
      <c r="G826" s="103">
        <v>3</v>
      </c>
      <c r="H826" t="s">
        <v>54</v>
      </c>
      <c r="I826" s="103"/>
    </row>
    <row r="827" spans="1:9" x14ac:dyDescent="0.3">
      <c r="A827" t="s">
        <v>3246</v>
      </c>
      <c r="B827" t="s">
        <v>51</v>
      </c>
      <c r="C827" t="s">
        <v>3106</v>
      </c>
      <c r="D827" t="s">
        <v>340</v>
      </c>
      <c r="E827" s="103">
        <v>2.9782585692996775E-2</v>
      </c>
      <c r="F827" s="103">
        <v>678455</v>
      </c>
      <c r="G827" s="103">
        <v>3</v>
      </c>
      <c r="H827" t="s">
        <v>54</v>
      </c>
      <c r="I827" s="103"/>
    </row>
    <row r="828" spans="1:9" x14ac:dyDescent="0.3">
      <c r="A828" t="s">
        <v>3247</v>
      </c>
      <c r="B828" t="s">
        <v>51</v>
      </c>
      <c r="C828" t="s">
        <v>3106</v>
      </c>
      <c r="D828" t="s">
        <v>777</v>
      </c>
      <c r="E828" s="103">
        <v>2.575727603929559E-2</v>
      </c>
      <c r="F828" s="103">
        <v>678455</v>
      </c>
      <c r="G828" s="103">
        <v>3</v>
      </c>
      <c r="H828" t="s">
        <v>54</v>
      </c>
      <c r="I828" s="103"/>
    </row>
    <row r="829" spans="1:9" x14ac:dyDescent="0.3">
      <c r="A829" t="s">
        <v>3248</v>
      </c>
      <c r="B829" t="s">
        <v>51</v>
      </c>
      <c r="C829" t="s">
        <v>3106</v>
      </c>
      <c r="D829" t="s">
        <v>776</v>
      </c>
      <c r="E829" s="103">
        <v>6.1786849679435325E-2</v>
      </c>
      <c r="F829" s="103">
        <v>678455</v>
      </c>
      <c r="G829" s="103">
        <v>3</v>
      </c>
      <c r="H829" t="s">
        <v>54</v>
      </c>
      <c r="I829" s="103"/>
    </row>
    <row r="830" spans="1:9" x14ac:dyDescent="0.3">
      <c r="A830" t="s">
        <v>3249</v>
      </c>
      <c r="B830" t="s">
        <v>51</v>
      </c>
      <c r="C830" t="s">
        <v>3109</v>
      </c>
      <c r="D830" t="s">
        <v>40</v>
      </c>
      <c r="E830" s="103">
        <v>1.1383022799429881E-2</v>
      </c>
      <c r="F830" s="103">
        <v>678455</v>
      </c>
      <c r="G830" s="103">
        <v>3</v>
      </c>
      <c r="H830" t="s">
        <v>54</v>
      </c>
      <c r="I830" s="103"/>
    </row>
    <row r="831" spans="1:9" x14ac:dyDescent="0.3">
      <c r="A831" t="s">
        <v>5343</v>
      </c>
      <c r="B831" t="s">
        <v>51</v>
      </c>
      <c r="C831" t="s">
        <v>3109</v>
      </c>
      <c r="D831" t="s">
        <v>5064</v>
      </c>
      <c r="E831" s="103">
        <v>1.1476979039036436E-2</v>
      </c>
      <c r="F831" s="103">
        <v>678455</v>
      </c>
      <c r="G831" s="103">
        <v>3</v>
      </c>
      <c r="H831" t="s">
        <v>54</v>
      </c>
      <c r="I831" s="103"/>
    </row>
    <row r="832" spans="1:9" x14ac:dyDescent="0.3">
      <c r="A832" t="s">
        <v>5344</v>
      </c>
      <c r="B832" t="s">
        <v>51</v>
      </c>
      <c r="C832" t="s">
        <v>3109</v>
      </c>
      <c r="D832" t="s">
        <v>5065</v>
      </c>
      <c r="E832" s="103">
        <v>1.1383022799429881E-2</v>
      </c>
      <c r="F832" s="103">
        <v>678455</v>
      </c>
      <c r="G832" s="103">
        <v>3</v>
      </c>
      <c r="H832" t="s">
        <v>54</v>
      </c>
      <c r="I832" s="103"/>
    </row>
    <row r="833" spans="1:9" x14ac:dyDescent="0.3">
      <c r="A833" t="s">
        <v>5345</v>
      </c>
      <c r="B833" t="s">
        <v>51</v>
      </c>
      <c r="C833" t="s">
        <v>3109</v>
      </c>
      <c r="D833" t="s">
        <v>5066</v>
      </c>
      <c r="E833" s="103">
        <v>1.1474200695053834E-2</v>
      </c>
      <c r="F833" s="103">
        <v>678455</v>
      </c>
      <c r="G833" s="103">
        <v>3</v>
      </c>
      <c r="H833" t="s">
        <v>54</v>
      </c>
      <c r="I833" s="103"/>
    </row>
    <row r="834" spans="1:9" x14ac:dyDescent="0.3">
      <c r="A834" t="s">
        <v>3250</v>
      </c>
      <c r="B834" t="s">
        <v>51</v>
      </c>
      <c r="C834" t="s">
        <v>3109</v>
      </c>
      <c r="D834" t="s">
        <v>42</v>
      </c>
      <c r="E834" s="103">
        <v>1.0852932802251452E-2</v>
      </c>
      <c r="F834" s="103">
        <v>678455</v>
      </c>
      <c r="G834" s="103">
        <v>3</v>
      </c>
      <c r="H834" t="s">
        <v>54</v>
      </c>
      <c r="I834" s="103"/>
    </row>
    <row r="835" spans="1:9" x14ac:dyDescent="0.3">
      <c r="A835" t="s">
        <v>3251</v>
      </c>
      <c r="B835" t="s">
        <v>51</v>
      </c>
      <c r="C835" t="s">
        <v>3109</v>
      </c>
      <c r="D835" t="s">
        <v>1763</v>
      </c>
      <c r="E835" s="103">
        <v>1.1366236418613859E-2</v>
      </c>
      <c r="F835" s="103">
        <v>678455</v>
      </c>
      <c r="G835" s="103">
        <v>3</v>
      </c>
      <c r="H835" t="s">
        <v>54</v>
      </c>
      <c r="I835" s="103"/>
    </row>
    <row r="836" spans="1:9" x14ac:dyDescent="0.3">
      <c r="A836" t="s">
        <v>3252</v>
      </c>
      <c r="B836" t="s">
        <v>51</v>
      </c>
      <c r="C836" t="s">
        <v>3109</v>
      </c>
      <c r="D836" t="s">
        <v>1764</v>
      </c>
      <c r="E836" s="103">
        <v>3.8104985218655545E-3</v>
      </c>
      <c r="F836" s="103">
        <v>678455</v>
      </c>
      <c r="G836" s="103">
        <v>3</v>
      </c>
      <c r="H836" t="s">
        <v>54</v>
      </c>
      <c r="I836" s="103"/>
    </row>
    <row r="837" spans="1:9" x14ac:dyDescent="0.3">
      <c r="A837" t="s">
        <v>3253</v>
      </c>
      <c r="B837" t="s">
        <v>51</v>
      </c>
      <c r="C837" t="s">
        <v>3109</v>
      </c>
      <c r="D837" t="s">
        <v>340</v>
      </c>
      <c r="E837" s="103">
        <v>1.0763866397861185E-2</v>
      </c>
      <c r="F837" s="103">
        <v>678455</v>
      </c>
      <c r="G837" s="103">
        <v>3</v>
      </c>
      <c r="H837" t="s">
        <v>54</v>
      </c>
      <c r="I837" s="103"/>
    </row>
    <row r="838" spans="1:9" x14ac:dyDescent="0.3">
      <c r="A838" t="s">
        <v>3254</v>
      </c>
      <c r="B838" t="s">
        <v>51</v>
      </c>
      <c r="C838" t="s">
        <v>3109</v>
      </c>
      <c r="D838" t="s">
        <v>777</v>
      </c>
      <c r="E838" s="103">
        <v>1.0186610843267687E-2</v>
      </c>
      <c r="F838" s="103">
        <v>678455</v>
      </c>
      <c r="G838" s="103">
        <v>3</v>
      </c>
      <c r="H838" t="s">
        <v>54</v>
      </c>
      <c r="I838" s="103"/>
    </row>
    <row r="839" spans="1:9" x14ac:dyDescent="0.3">
      <c r="A839" t="s">
        <v>3255</v>
      </c>
      <c r="B839" t="s">
        <v>51</v>
      </c>
      <c r="C839" t="s">
        <v>3109</v>
      </c>
      <c r="D839" t="s">
        <v>776</v>
      </c>
      <c r="E839" s="103">
        <v>2.3203483335696853E-2</v>
      </c>
      <c r="F839" s="103">
        <v>678455</v>
      </c>
      <c r="G839" s="103">
        <v>3</v>
      </c>
      <c r="H839" t="s">
        <v>54</v>
      </c>
      <c r="I839" s="103"/>
    </row>
    <row r="840" spans="1:9" x14ac:dyDescent="0.3">
      <c r="A840" t="s">
        <v>3256</v>
      </c>
      <c r="B840" t="s">
        <v>51</v>
      </c>
      <c r="C840" t="s">
        <v>3111</v>
      </c>
      <c r="D840" t="s">
        <v>40</v>
      </c>
      <c r="E840" s="103">
        <v>1.6744396966033071E-2</v>
      </c>
      <c r="F840" s="103">
        <v>678455</v>
      </c>
      <c r="G840" s="103">
        <v>3</v>
      </c>
      <c r="H840" t="s">
        <v>54</v>
      </c>
      <c r="I840" s="103"/>
    </row>
    <row r="841" spans="1:9" x14ac:dyDescent="0.3">
      <c r="A841" t="s">
        <v>5346</v>
      </c>
      <c r="B841" t="s">
        <v>51</v>
      </c>
      <c r="C841" t="s">
        <v>3111</v>
      </c>
      <c r="D841" t="s">
        <v>5064</v>
      </c>
      <c r="E841" s="103">
        <v>1.6925226499248717E-2</v>
      </c>
      <c r="F841" s="103">
        <v>678455</v>
      </c>
      <c r="G841" s="103">
        <v>3</v>
      </c>
      <c r="H841" t="s">
        <v>54</v>
      </c>
      <c r="I841" s="103"/>
    </row>
    <row r="842" spans="1:9" x14ac:dyDescent="0.3">
      <c r="A842" t="s">
        <v>5347</v>
      </c>
      <c r="B842" t="s">
        <v>51</v>
      </c>
      <c r="C842" t="s">
        <v>3111</v>
      </c>
      <c r="D842" t="s">
        <v>5065</v>
      </c>
      <c r="E842" s="103">
        <v>1.6744396966033071E-2</v>
      </c>
      <c r="F842" s="103">
        <v>678455</v>
      </c>
      <c r="G842" s="103">
        <v>3</v>
      </c>
      <c r="H842" t="s">
        <v>54</v>
      </c>
      <c r="I842" s="103"/>
    </row>
    <row r="843" spans="1:9" x14ac:dyDescent="0.3">
      <c r="A843" t="s">
        <v>5348</v>
      </c>
      <c r="B843" t="s">
        <v>51</v>
      </c>
      <c r="C843" t="s">
        <v>3111</v>
      </c>
      <c r="D843" t="s">
        <v>5066</v>
      </c>
      <c r="E843" s="103">
        <v>1.6921879669337767E-2</v>
      </c>
      <c r="F843" s="103">
        <v>678455</v>
      </c>
      <c r="G843" s="103">
        <v>3</v>
      </c>
      <c r="H843" t="s">
        <v>54</v>
      </c>
      <c r="I843" s="103"/>
    </row>
    <row r="844" spans="1:9" x14ac:dyDescent="0.3">
      <c r="A844" t="s">
        <v>3257</v>
      </c>
      <c r="B844" t="s">
        <v>51</v>
      </c>
      <c r="C844" t="s">
        <v>3111</v>
      </c>
      <c r="D844" t="s">
        <v>42</v>
      </c>
      <c r="E844" s="103">
        <v>1.6146124873925347E-2</v>
      </c>
      <c r="F844" s="103">
        <v>678455</v>
      </c>
      <c r="G844" s="103">
        <v>3</v>
      </c>
      <c r="H844" t="s">
        <v>54</v>
      </c>
      <c r="I844" s="103"/>
    </row>
    <row r="845" spans="1:9" x14ac:dyDescent="0.3">
      <c r="A845" t="s">
        <v>3258</v>
      </c>
      <c r="B845" t="s">
        <v>51</v>
      </c>
      <c r="C845" t="s">
        <v>3111</v>
      </c>
      <c r="D845" t="s">
        <v>1763</v>
      </c>
      <c r="E845" s="103">
        <v>1.6868245156647154E-2</v>
      </c>
      <c r="F845" s="103">
        <v>678455</v>
      </c>
      <c r="G845" s="103">
        <v>3</v>
      </c>
      <c r="H845" t="s">
        <v>54</v>
      </c>
      <c r="I845" s="103"/>
    </row>
    <row r="846" spans="1:9" x14ac:dyDescent="0.3">
      <c r="A846" t="s">
        <v>3259</v>
      </c>
      <c r="B846" t="s">
        <v>51</v>
      </c>
      <c r="C846" t="s">
        <v>3111</v>
      </c>
      <c r="D846" t="s">
        <v>1764</v>
      </c>
      <c r="E846" s="103">
        <v>5.3941535650232362E-3</v>
      </c>
      <c r="F846" s="103">
        <v>678455</v>
      </c>
      <c r="G846" s="103">
        <v>3</v>
      </c>
      <c r="H846" t="s">
        <v>54</v>
      </c>
      <c r="I846" s="103"/>
    </row>
    <row r="847" spans="1:9" x14ac:dyDescent="0.3">
      <c r="A847" t="s">
        <v>3260</v>
      </c>
      <c r="B847" t="s">
        <v>51</v>
      </c>
      <c r="C847" t="s">
        <v>3111</v>
      </c>
      <c r="D847" t="s">
        <v>340</v>
      </c>
      <c r="E847" s="103">
        <v>1.5990291647068808E-2</v>
      </c>
      <c r="F847" s="103">
        <v>678455</v>
      </c>
      <c r="G847" s="103">
        <v>3</v>
      </c>
      <c r="H847" t="s">
        <v>54</v>
      </c>
      <c r="I847" s="103"/>
    </row>
    <row r="848" spans="1:9" x14ac:dyDescent="0.3">
      <c r="A848" t="s">
        <v>3261</v>
      </c>
      <c r="B848" t="s">
        <v>51</v>
      </c>
      <c r="C848" t="s">
        <v>3111</v>
      </c>
      <c r="D848" t="s">
        <v>777</v>
      </c>
      <c r="E848" s="103">
        <v>1.4716910119767942E-2</v>
      </c>
      <c r="F848" s="103">
        <v>678455</v>
      </c>
      <c r="G848" s="103">
        <v>3</v>
      </c>
      <c r="H848" t="s">
        <v>54</v>
      </c>
      <c r="I848" s="103"/>
    </row>
    <row r="849" spans="1:9" x14ac:dyDescent="0.3">
      <c r="A849" t="s">
        <v>3262</v>
      </c>
      <c r="B849" t="s">
        <v>51</v>
      </c>
      <c r="C849" t="s">
        <v>3111</v>
      </c>
      <c r="D849" t="s">
        <v>776</v>
      </c>
      <c r="E849" s="103">
        <v>3.4217427204110917E-2</v>
      </c>
      <c r="F849" s="103">
        <v>678455</v>
      </c>
      <c r="G849" s="103">
        <v>3</v>
      </c>
      <c r="H849" t="s">
        <v>54</v>
      </c>
      <c r="I849" s="103"/>
    </row>
    <row r="850" spans="1:9" x14ac:dyDescent="0.3">
      <c r="A850" t="s">
        <v>870</v>
      </c>
      <c r="B850" t="s">
        <v>51</v>
      </c>
      <c r="C850" t="s">
        <v>40</v>
      </c>
      <c r="D850" t="s">
        <v>40</v>
      </c>
      <c r="E850" s="103">
        <v>1</v>
      </c>
      <c r="F850" s="103">
        <v>678455</v>
      </c>
      <c r="G850" s="103">
        <v>3</v>
      </c>
      <c r="H850" t="s">
        <v>54</v>
      </c>
      <c r="I850" s="103"/>
    </row>
    <row r="851" spans="1:9" x14ac:dyDescent="0.3">
      <c r="A851" t="s">
        <v>5349</v>
      </c>
      <c r="B851" t="s">
        <v>51</v>
      </c>
      <c r="C851" t="s">
        <v>40</v>
      </c>
      <c r="D851" t="s">
        <v>5064</v>
      </c>
      <c r="E851" s="103">
        <v>1.0094405722244653</v>
      </c>
      <c r="F851" s="103">
        <v>678455</v>
      </c>
      <c r="G851" s="103">
        <v>3</v>
      </c>
      <c r="H851" t="s">
        <v>54</v>
      </c>
      <c r="I851" s="103"/>
    </row>
    <row r="852" spans="1:9" x14ac:dyDescent="0.3">
      <c r="A852" t="s">
        <v>5350</v>
      </c>
      <c r="B852" t="s">
        <v>51</v>
      </c>
      <c r="C852" t="s">
        <v>40</v>
      </c>
      <c r="D852" t="s">
        <v>5065</v>
      </c>
      <c r="E852" s="103">
        <v>1</v>
      </c>
      <c r="F852" s="103">
        <v>678455</v>
      </c>
      <c r="G852" s="103">
        <v>3</v>
      </c>
      <c r="H852" t="s">
        <v>54</v>
      </c>
      <c r="I852" s="103"/>
    </row>
    <row r="853" spans="1:9" x14ac:dyDescent="0.3">
      <c r="A853" t="s">
        <v>5351</v>
      </c>
      <c r="B853" t="s">
        <v>51</v>
      </c>
      <c r="C853" t="s">
        <v>40</v>
      </c>
      <c r="D853" t="s">
        <v>5066</v>
      </c>
      <c r="E853" s="103">
        <v>1.0092117603817155</v>
      </c>
      <c r="F853" s="103">
        <v>678455</v>
      </c>
      <c r="G853" s="103">
        <v>3</v>
      </c>
      <c r="H853" t="s">
        <v>54</v>
      </c>
      <c r="I853" s="103"/>
    </row>
    <row r="854" spans="1:9" x14ac:dyDescent="0.3">
      <c r="A854" t="s">
        <v>868</v>
      </c>
      <c r="B854" t="s">
        <v>51</v>
      </c>
      <c r="C854" t="s">
        <v>40</v>
      </c>
      <c r="D854" t="s">
        <v>42</v>
      </c>
      <c r="E854" s="103">
        <v>0.98183761322767549</v>
      </c>
      <c r="F854" s="103">
        <v>678455</v>
      </c>
      <c r="G854" s="103">
        <v>3</v>
      </c>
      <c r="H854" t="s">
        <v>54</v>
      </c>
      <c r="I854" s="103"/>
    </row>
    <row r="855" spans="1:9" x14ac:dyDescent="0.3">
      <c r="A855" t="s">
        <v>1851</v>
      </c>
      <c r="B855" t="s">
        <v>51</v>
      </c>
      <c r="C855" t="s">
        <v>40</v>
      </c>
      <c r="D855" t="s">
        <v>1763</v>
      </c>
      <c r="E855" s="103">
        <v>1.0332662427335215</v>
      </c>
      <c r="F855" s="103">
        <v>678455</v>
      </c>
      <c r="G855" s="103">
        <v>3</v>
      </c>
      <c r="H855" t="s">
        <v>54</v>
      </c>
      <c r="I855" s="103"/>
    </row>
    <row r="856" spans="1:9" x14ac:dyDescent="0.3">
      <c r="A856" t="s">
        <v>1852</v>
      </c>
      <c r="B856" t="s">
        <v>51</v>
      </c>
      <c r="C856" t="s">
        <v>40</v>
      </c>
      <c r="D856" t="s">
        <v>1764</v>
      </c>
      <c r="E856" s="103">
        <v>0.4395614069325971</v>
      </c>
      <c r="F856" s="103">
        <v>678455</v>
      </c>
      <c r="G856" s="103">
        <v>3</v>
      </c>
      <c r="H856" t="s">
        <v>54</v>
      </c>
      <c r="I856" s="103"/>
    </row>
    <row r="857" spans="1:9" x14ac:dyDescent="0.3">
      <c r="A857" t="s">
        <v>869</v>
      </c>
      <c r="B857" t="s">
        <v>51</v>
      </c>
      <c r="C857" t="s">
        <v>40</v>
      </c>
      <c r="D857" t="s">
        <v>340</v>
      </c>
      <c r="E857" s="103">
        <v>0.9528044235104105</v>
      </c>
      <c r="F857" s="103">
        <v>678455</v>
      </c>
      <c r="G857" s="103">
        <v>3</v>
      </c>
      <c r="H857" t="s">
        <v>54</v>
      </c>
      <c r="I857" s="103"/>
    </row>
    <row r="858" spans="1:9" x14ac:dyDescent="0.3">
      <c r="A858" t="s">
        <v>530</v>
      </c>
      <c r="B858" t="s">
        <v>51</v>
      </c>
      <c r="C858" t="s">
        <v>40</v>
      </c>
      <c r="D858" t="s">
        <v>777</v>
      </c>
      <c r="E858" s="103">
        <v>0.89922882601332288</v>
      </c>
      <c r="F858" s="103">
        <v>678455</v>
      </c>
      <c r="G858" s="103">
        <v>3</v>
      </c>
      <c r="H858" t="s">
        <v>54</v>
      </c>
      <c r="I858" s="103"/>
    </row>
    <row r="859" spans="1:9" x14ac:dyDescent="0.3">
      <c r="A859" t="s">
        <v>534</v>
      </c>
      <c r="B859" t="s">
        <v>51</v>
      </c>
      <c r="C859" t="s">
        <v>40</v>
      </c>
      <c r="D859" t="s">
        <v>776</v>
      </c>
      <c r="E859" s="103">
        <v>2.0706582068658959</v>
      </c>
      <c r="F859" s="103">
        <v>678455</v>
      </c>
      <c r="G859" s="103">
        <v>3</v>
      </c>
      <c r="H859" t="s">
        <v>54</v>
      </c>
      <c r="I859" s="103"/>
    </row>
    <row r="860" spans="1:9" x14ac:dyDescent="0.3">
      <c r="A860" t="s">
        <v>5352</v>
      </c>
      <c r="B860" t="s">
        <v>51</v>
      </c>
      <c r="C860" t="s">
        <v>5064</v>
      </c>
      <c r="D860" t="s">
        <v>40</v>
      </c>
      <c r="E860" s="103">
        <v>0.99129451869171337</v>
      </c>
      <c r="F860" s="103">
        <v>678455</v>
      </c>
      <c r="G860" s="103">
        <v>3</v>
      </c>
      <c r="H860" t="s">
        <v>54</v>
      </c>
      <c r="I860" s="103"/>
    </row>
    <row r="861" spans="1:9" x14ac:dyDescent="0.3">
      <c r="A861" t="s">
        <v>5353</v>
      </c>
      <c r="B861" t="s">
        <v>51</v>
      </c>
      <c r="C861" t="s">
        <v>5064</v>
      </c>
      <c r="D861" t="s">
        <v>5064</v>
      </c>
      <c r="E861" s="103">
        <v>1</v>
      </c>
      <c r="F861" s="103">
        <v>678455</v>
      </c>
      <c r="G861" s="103">
        <v>3</v>
      </c>
      <c r="H861" t="s">
        <v>54</v>
      </c>
      <c r="I861" s="103"/>
    </row>
    <row r="862" spans="1:9" x14ac:dyDescent="0.3">
      <c r="A862" t="s">
        <v>5354</v>
      </c>
      <c r="B862" t="s">
        <v>51</v>
      </c>
      <c r="C862" t="s">
        <v>5064</v>
      </c>
      <c r="D862" t="s">
        <v>5065</v>
      </c>
      <c r="E862" s="103">
        <v>0.99129451869171337</v>
      </c>
      <c r="F862" s="103">
        <v>678455</v>
      </c>
      <c r="G862" s="103">
        <v>3</v>
      </c>
      <c r="H862" t="s">
        <v>54</v>
      </c>
      <c r="I862" s="103"/>
    </row>
    <row r="863" spans="1:9" x14ac:dyDescent="0.3">
      <c r="A863" t="s">
        <v>5355</v>
      </c>
      <c r="B863" t="s">
        <v>51</v>
      </c>
      <c r="C863" t="s">
        <v>5064</v>
      </c>
      <c r="D863" t="s">
        <v>5066</v>
      </c>
      <c r="E863" s="103">
        <v>0.99977633532363264</v>
      </c>
      <c r="F863" s="103">
        <v>678455</v>
      </c>
      <c r="G863" s="103">
        <v>3</v>
      </c>
      <c r="H863" t="s">
        <v>54</v>
      </c>
      <c r="I863" s="103"/>
    </row>
    <row r="864" spans="1:9" x14ac:dyDescent="0.3">
      <c r="A864" t="s">
        <v>5356</v>
      </c>
      <c r="B864" t="s">
        <v>51</v>
      </c>
      <c r="C864" t="s">
        <v>5064</v>
      </c>
      <c r="D864" t="s">
        <v>42</v>
      </c>
      <c r="E864" s="103">
        <v>0.97268039614436808</v>
      </c>
      <c r="F864" s="103">
        <v>678455</v>
      </c>
      <c r="G864" s="103">
        <v>3</v>
      </c>
      <c r="H864" t="s">
        <v>54</v>
      </c>
      <c r="I864" s="103"/>
    </row>
    <row r="865" spans="1:9" x14ac:dyDescent="0.3">
      <c r="A865" t="s">
        <v>5357</v>
      </c>
      <c r="B865" t="s">
        <v>51</v>
      </c>
      <c r="C865" t="s">
        <v>5064</v>
      </c>
      <c r="D865" t="s">
        <v>1763</v>
      </c>
      <c r="E865" s="103">
        <v>1.0235989335446758</v>
      </c>
      <c r="F865" s="103">
        <v>678455</v>
      </c>
      <c r="G865" s="103">
        <v>3</v>
      </c>
      <c r="H865" t="s">
        <v>54</v>
      </c>
      <c r="I865" s="103"/>
    </row>
    <row r="866" spans="1:9" x14ac:dyDescent="0.3">
      <c r="A866" t="s">
        <v>5358</v>
      </c>
      <c r="B866" t="s">
        <v>51</v>
      </c>
      <c r="C866" t="s">
        <v>5064</v>
      </c>
      <c r="D866" t="s">
        <v>1764</v>
      </c>
      <c r="E866" s="103">
        <v>0.43659898290944693</v>
      </c>
      <c r="F866" s="103">
        <v>678455</v>
      </c>
      <c r="G866" s="103">
        <v>3</v>
      </c>
      <c r="H866" t="s">
        <v>54</v>
      </c>
      <c r="I866" s="103"/>
    </row>
    <row r="867" spans="1:9" x14ac:dyDescent="0.3">
      <c r="A867" t="s">
        <v>5359</v>
      </c>
      <c r="B867" t="s">
        <v>51</v>
      </c>
      <c r="C867" t="s">
        <v>5064</v>
      </c>
      <c r="D867" t="s">
        <v>340</v>
      </c>
      <c r="E867" s="103">
        <v>0.94383098386584019</v>
      </c>
      <c r="F867" s="103">
        <v>678455</v>
      </c>
      <c r="G867" s="103">
        <v>3</v>
      </c>
      <c r="H867" t="s">
        <v>54</v>
      </c>
      <c r="I867" s="103"/>
    </row>
    <row r="868" spans="1:9" x14ac:dyDescent="0.3">
      <c r="A868" t="s">
        <v>5360</v>
      </c>
      <c r="B868" t="s">
        <v>51</v>
      </c>
      <c r="C868" t="s">
        <v>5064</v>
      </c>
      <c r="D868" t="s">
        <v>777</v>
      </c>
      <c r="E868" s="103">
        <v>0.89132344994450996</v>
      </c>
      <c r="F868" s="103">
        <v>678455</v>
      </c>
      <c r="G868" s="103">
        <v>3</v>
      </c>
      <c r="H868" t="s">
        <v>54</v>
      </c>
      <c r="I868" s="103"/>
    </row>
    <row r="869" spans="1:9" x14ac:dyDescent="0.3">
      <c r="A869" t="s">
        <v>5361</v>
      </c>
      <c r="B869" t="s">
        <v>51</v>
      </c>
      <c r="C869" t="s">
        <v>5064</v>
      </c>
      <c r="D869" t="s">
        <v>776</v>
      </c>
      <c r="E869" s="103">
        <v>2.0523027176042032</v>
      </c>
      <c r="F869" s="103">
        <v>678455</v>
      </c>
      <c r="G869" s="103">
        <v>3</v>
      </c>
      <c r="H869" t="s">
        <v>54</v>
      </c>
      <c r="I869" s="103"/>
    </row>
    <row r="870" spans="1:9" x14ac:dyDescent="0.3">
      <c r="A870" t="s">
        <v>5362</v>
      </c>
      <c r="B870" t="s">
        <v>51</v>
      </c>
      <c r="C870" t="s">
        <v>5065</v>
      </c>
      <c r="D870" t="s">
        <v>40</v>
      </c>
      <c r="E870" s="103">
        <v>1</v>
      </c>
      <c r="F870" s="103">
        <v>678455</v>
      </c>
      <c r="G870" s="103">
        <v>3</v>
      </c>
      <c r="H870" t="s">
        <v>54</v>
      </c>
      <c r="I870" s="103"/>
    </row>
    <row r="871" spans="1:9" x14ac:dyDescent="0.3">
      <c r="A871" t="s">
        <v>5363</v>
      </c>
      <c r="B871" t="s">
        <v>51</v>
      </c>
      <c r="C871" t="s">
        <v>5065</v>
      </c>
      <c r="D871" t="s">
        <v>5064</v>
      </c>
      <c r="E871" s="103">
        <v>1.0094405722244653</v>
      </c>
      <c r="F871" s="103">
        <v>678455</v>
      </c>
      <c r="G871" s="103">
        <v>3</v>
      </c>
      <c r="H871" t="s">
        <v>54</v>
      </c>
      <c r="I871" s="103"/>
    </row>
    <row r="872" spans="1:9" x14ac:dyDescent="0.3">
      <c r="A872" t="s">
        <v>5364</v>
      </c>
      <c r="B872" t="s">
        <v>51</v>
      </c>
      <c r="C872" t="s">
        <v>5065</v>
      </c>
      <c r="D872" t="s">
        <v>5065</v>
      </c>
      <c r="E872" s="103">
        <v>1</v>
      </c>
      <c r="F872" s="103">
        <v>678455</v>
      </c>
      <c r="G872" s="103">
        <v>3</v>
      </c>
      <c r="H872" t="s">
        <v>54</v>
      </c>
      <c r="I872" s="103"/>
    </row>
    <row r="873" spans="1:9" x14ac:dyDescent="0.3">
      <c r="A873" t="s">
        <v>5365</v>
      </c>
      <c r="B873" t="s">
        <v>51</v>
      </c>
      <c r="C873" t="s">
        <v>5065</v>
      </c>
      <c r="D873" t="s">
        <v>5066</v>
      </c>
      <c r="E873" s="103">
        <v>1.0092117603817155</v>
      </c>
      <c r="F873" s="103">
        <v>678455</v>
      </c>
      <c r="G873" s="103">
        <v>3</v>
      </c>
      <c r="H873" t="s">
        <v>54</v>
      </c>
      <c r="I873" s="103"/>
    </row>
    <row r="874" spans="1:9" x14ac:dyDescent="0.3">
      <c r="A874" t="s">
        <v>5366</v>
      </c>
      <c r="B874" t="s">
        <v>51</v>
      </c>
      <c r="C874" t="s">
        <v>5065</v>
      </c>
      <c r="D874" t="s">
        <v>42</v>
      </c>
      <c r="E874" s="103">
        <v>0.98183761322767549</v>
      </c>
      <c r="F874" s="103">
        <v>678455</v>
      </c>
      <c r="G874" s="103">
        <v>3</v>
      </c>
      <c r="H874" t="s">
        <v>54</v>
      </c>
      <c r="I874" s="103"/>
    </row>
    <row r="875" spans="1:9" x14ac:dyDescent="0.3">
      <c r="A875" t="s">
        <v>5367</v>
      </c>
      <c r="B875" t="s">
        <v>51</v>
      </c>
      <c r="C875" t="s">
        <v>5065</v>
      </c>
      <c r="D875" t="s">
        <v>1763</v>
      </c>
      <c r="E875" s="103">
        <v>1.0332662427335215</v>
      </c>
      <c r="F875" s="103">
        <v>678455</v>
      </c>
      <c r="G875" s="103">
        <v>3</v>
      </c>
      <c r="H875" t="s">
        <v>54</v>
      </c>
      <c r="I875" s="103"/>
    </row>
    <row r="876" spans="1:9" x14ac:dyDescent="0.3">
      <c r="A876" t="s">
        <v>5368</v>
      </c>
      <c r="B876" t="s">
        <v>51</v>
      </c>
      <c r="C876" t="s">
        <v>5065</v>
      </c>
      <c r="D876" t="s">
        <v>1764</v>
      </c>
      <c r="E876" s="103">
        <v>0.4395614069325971</v>
      </c>
      <c r="F876" s="103">
        <v>678455</v>
      </c>
      <c r="G876" s="103">
        <v>3</v>
      </c>
      <c r="H876" t="s">
        <v>54</v>
      </c>
      <c r="I876" s="103"/>
    </row>
    <row r="877" spans="1:9" x14ac:dyDescent="0.3">
      <c r="A877" t="s">
        <v>5369</v>
      </c>
      <c r="B877" t="s">
        <v>51</v>
      </c>
      <c r="C877" t="s">
        <v>5065</v>
      </c>
      <c r="D877" t="s">
        <v>340</v>
      </c>
      <c r="E877" s="103">
        <v>0.9528044235104105</v>
      </c>
      <c r="F877" s="103">
        <v>678455</v>
      </c>
      <c r="G877" s="103">
        <v>3</v>
      </c>
      <c r="H877" t="s">
        <v>54</v>
      </c>
      <c r="I877" s="103"/>
    </row>
    <row r="878" spans="1:9" x14ac:dyDescent="0.3">
      <c r="A878" t="s">
        <v>5370</v>
      </c>
      <c r="B878" t="s">
        <v>51</v>
      </c>
      <c r="C878" t="s">
        <v>5065</v>
      </c>
      <c r="D878" t="s">
        <v>777</v>
      </c>
      <c r="E878" s="103">
        <v>0.89922882601332288</v>
      </c>
      <c r="F878" s="103">
        <v>678455</v>
      </c>
      <c r="G878" s="103">
        <v>3</v>
      </c>
      <c r="H878" t="s">
        <v>54</v>
      </c>
      <c r="I878" s="103"/>
    </row>
    <row r="879" spans="1:9" x14ac:dyDescent="0.3">
      <c r="A879" t="s">
        <v>5371</v>
      </c>
      <c r="B879" t="s">
        <v>51</v>
      </c>
      <c r="C879" t="s">
        <v>5065</v>
      </c>
      <c r="D879" t="s">
        <v>776</v>
      </c>
      <c r="E879" s="103">
        <v>2.0706582068658959</v>
      </c>
      <c r="F879" s="103">
        <v>678455</v>
      </c>
      <c r="G879" s="103">
        <v>3</v>
      </c>
      <c r="H879" t="s">
        <v>54</v>
      </c>
      <c r="I879" s="103"/>
    </row>
    <row r="880" spans="1:9" x14ac:dyDescent="0.3">
      <c r="A880" t="s">
        <v>5375</v>
      </c>
      <c r="B880" t="s">
        <v>51</v>
      </c>
      <c r="C880" t="s">
        <v>5066</v>
      </c>
      <c r="D880" t="s">
        <v>40</v>
      </c>
      <c r="E880" s="103">
        <v>0.99151818336808073</v>
      </c>
      <c r="F880" s="103">
        <v>678455</v>
      </c>
      <c r="G880" s="103">
        <v>3</v>
      </c>
      <c r="H880" t="s">
        <v>54</v>
      </c>
      <c r="I880" s="103"/>
    </row>
    <row r="881" spans="1:9" x14ac:dyDescent="0.3">
      <c r="A881" t="s">
        <v>5376</v>
      </c>
      <c r="B881" t="s">
        <v>51</v>
      </c>
      <c r="C881" t="s">
        <v>5066</v>
      </c>
      <c r="D881" t="s">
        <v>5064</v>
      </c>
      <c r="E881" s="103">
        <v>1.0002288118427496</v>
      </c>
      <c r="F881" s="103">
        <v>678455</v>
      </c>
      <c r="G881" s="103">
        <v>3</v>
      </c>
      <c r="H881" t="s">
        <v>54</v>
      </c>
      <c r="I881" s="103"/>
    </row>
    <row r="882" spans="1:9" x14ac:dyDescent="0.3">
      <c r="A882" t="s">
        <v>5377</v>
      </c>
      <c r="B882" t="s">
        <v>51</v>
      </c>
      <c r="C882" t="s">
        <v>5066</v>
      </c>
      <c r="D882" t="s">
        <v>5065</v>
      </c>
      <c r="E882" s="103">
        <v>0.99151818336808073</v>
      </c>
      <c r="F882" s="103">
        <v>678455</v>
      </c>
      <c r="G882" s="103">
        <v>3</v>
      </c>
      <c r="H882" t="s">
        <v>54</v>
      </c>
      <c r="I882" s="103"/>
    </row>
    <row r="883" spans="1:9" x14ac:dyDescent="0.3">
      <c r="A883" t="s">
        <v>5378</v>
      </c>
      <c r="B883" t="s">
        <v>51</v>
      </c>
      <c r="C883" t="s">
        <v>5066</v>
      </c>
      <c r="D883" t="s">
        <v>5066</v>
      </c>
      <c r="E883" s="103">
        <v>1</v>
      </c>
      <c r="F883" s="103">
        <v>678455</v>
      </c>
      <c r="G883" s="103">
        <v>3</v>
      </c>
      <c r="H883" t="s">
        <v>54</v>
      </c>
      <c r="I883" s="103"/>
    </row>
    <row r="884" spans="1:9" x14ac:dyDescent="0.3">
      <c r="A884" t="s">
        <v>5379</v>
      </c>
      <c r="B884" t="s">
        <v>51</v>
      </c>
      <c r="C884" t="s">
        <v>5066</v>
      </c>
      <c r="D884" t="s">
        <v>42</v>
      </c>
      <c r="E884" s="103">
        <v>0.97290318176865775</v>
      </c>
      <c r="F884" s="103">
        <v>678455</v>
      </c>
      <c r="G884" s="103">
        <v>3</v>
      </c>
      <c r="H884" t="s">
        <v>54</v>
      </c>
      <c r="I884" s="103"/>
    </row>
    <row r="885" spans="1:9" x14ac:dyDescent="0.3">
      <c r="A885" t="s">
        <v>5380</v>
      </c>
      <c r="B885" t="s">
        <v>51</v>
      </c>
      <c r="C885" t="s">
        <v>5066</v>
      </c>
      <c r="D885" t="s">
        <v>1763</v>
      </c>
      <c r="E885" s="103">
        <v>1.0238357307058437</v>
      </c>
      <c r="F885" s="103">
        <v>678455</v>
      </c>
      <c r="G885" s="103">
        <v>3</v>
      </c>
      <c r="H885" t="s">
        <v>54</v>
      </c>
      <c r="I885" s="103"/>
    </row>
    <row r="886" spans="1:9" x14ac:dyDescent="0.3">
      <c r="A886" t="s">
        <v>5381</v>
      </c>
      <c r="B886" t="s">
        <v>51</v>
      </c>
      <c r="C886" t="s">
        <v>5066</v>
      </c>
      <c r="D886" t="s">
        <v>1764</v>
      </c>
      <c r="E886" s="103">
        <v>0.43669866489669534</v>
      </c>
      <c r="F886" s="103">
        <v>678455</v>
      </c>
      <c r="G886" s="103">
        <v>3</v>
      </c>
      <c r="H886" t="s">
        <v>54</v>
      </c>
      <c r="I886" s="103"/>
    </row>
    <row r="887" spans="1:9" x14ac:dyDescent="0.3">
      <c r="A887" t="s">
        <v>5382</v>
      </c>
      <c r="B887" t="s">
        <v>51</v>
      </c>
      <c r="C887" t="s">
        <v>5066</v>
      </c>
      <c r="D887" t="s">
        <v>340</v>
      </c>
      <c r="E887" s="103">
        <v>0.94404829199024864</v>
      </c>
      <c r="F887" s="103">
        <v>678455</v>
      </c>
      <c r="G887" s="103">
        <v>3</v>
      </c>
      <c r="H887" t="s">
        <v>54</v>
      </c>
      <c r="I887" s="103"/>
    </row>
    <row r="888" spans="1:9" x14ac:dyDescent="0.3">
      <c r="A888" t="s">
        <v>5383</v>
      </c>
      <c r="B888" t="s">
        <v>51</v>
      </c>
      <c r="C888" t="s">
        <v>5066</v>
      </c>
      <c r="D888" t="s">
        <v>777</v>
      </c>
      <c r="E888" s="103">
        <v>0.89152632355989103</v>
      </c>
      <c r="F888" s="103">
        <v>678455</v>
      </c>
      <c r="G888" s="103">
        <v>3</v>
      </c>
      <c r="H888" t="s">
        <v>54</v>
      </c>
      <c r="I888" s="103"/>
    </row>
    <row r="889" spans="1:9" x14ac:dyDescent="0.3">
      <c r="A889" t="s">
        <v>5384</v>
      </c>
      <c r="B889" t="s">
        <v>51</v>
      </c>
      <c r="C889" t="s">
        <v>5066</v>
      </c>
      <c r="D889" t="s">
        <v>776</v>
      </c>
      <c r="E889" s="103">
        <v>2.0527777928162516</v>
      </c>
      <c r="F889" s="103">
        <v>678455</v>
      </c>
      <c r="G889" s="103">
        <v>3</v>
      </c>
      <c r="H889" t="s">
        <v>54</v>
      </c>
      <c r="I889" s="103"/>
    </row>
    <row r="890" spans="1:9" x14ac:dyDescent="0.3">
      <c r="A890" t="s">
        <v>852</v>
      </c>
      <c r="B890" t="s">
        <v>51</v>
      </c>
      <c r="C890" t="s">
        <v>42</v>
      </c>
      <c r="D890" t="s">
        <v>40</v>
      </c>
      <c r="E890" s="103">
        <v>1.0198609793445013</v>
      </c>
      <c r="F890" s="103">
        <v>678455</v>
      </c>
      <c r="G890" s="103">
        <v>3</v>
      </c>
      <c r="H890" t="s">
        <v>54</v>
      </c>
      <c r="I890" s="103"/>
    </row>
    <row r="891" spans="1:9" x14ac:dyDescent="0.3">
      <c r="A891" t="s">
        <v>5385</v>
      </c>
      <c r="B891" t="s">
        <v>51</v>
      </c>
      <c r="C891" t="s">
        <v>42</v>
      </c>
      <c r="D891" t="s">
        <v>5064</v>
      </c>
      <c r="E891" s="103">
        <v>1.0288412464256098</v>
      </c>
      <c r="F891" s="103">
        <v>678455</v>
      </c>
      <c r="G891" s="103">
        <v>3</v>
      </c>
      <c r="H891" t="s">
        <v>54</v>
      </c>
      <c r="I891" s="103"/>
    </row>
    <row r="892" spans="1:9" x14ac:dyDescent="0.3">
      <c r="A892" t="s">
        <v>5386</v>
      </c>
      <c r="B892" t="s">
        <v>51</v>
      </c>
      <c r="C892" t="s">
        <v>42</v>
      </c>
      <c r="D892" t="s">
        <v>5065</v>
      </c>
      <c r="E892" s="103">
        <v>1.0198609793445013</v>
      </c>
      <c r="F892" s="103">
        <v>678455</v>
      </c>
      <c r="G892" s="103">
        <v>3</v>
      </c>
      <c r="H892" t="s">
        <v>54</v>
      </c>
      <c r="I892" s="103"/>
    </row>
    <row r="893" spans="1:9" x14ac:dyDescent="0.3">
      <c r="A893" t="s">
        <v>5387</v>
      </c>
      <c r="B893" t="s">
        <v>51</v>
      </c>
      <c r="C893" t="s">
        <v>42</v>
      </c>
      <c r="D893" t="s">
        <v>5066</v>
      </c>
      <c r="E893" s="103">
        <v>1.028611456575349</v>
      </c>
      <c r="F893" s="103">
        <v>678455</v>
      </c>
      <c r="G893" s="103">
        <v>3</v>
      </c>
      <c r="H893" t="s">
        <v>54</v>
      </c>
      <c r="I893" s="103"/>
    </row>
    <row r="894" spans="1:9" x14ac:dyDescent="0.3">
      <c r="A894" t="s">
        <v>850</v>
      </c>
      <c r="B894" t="s">
        <v>51</v>
      </c>
      <c r="C894" t="s">
        <v>42</v>
      </c>
      <c r="D894" t="s">
        <v>42</v>
      </c>
      <c r="E894" s="103">
        <v>1</v>
      </c>
      <c r="F894" s="103">
        <v>678455</v>
      </c>
      <c r="G894" s="103">
        <v>3</v>
      </c>
      <c r="H894" t="s">
        <v>54</v>
      </c>
      <c r="I894" s="103"/>
    </row>
    <row r="895" spans="1:9" x14ac:dyDescent="0.3">
      <c r="A895" t="s">
        <v>1853</v>
      </c>
      <c r="B895" t="s">
        <v>51</v>
      </c>
      <c r="C895" t="s">
        <v>42</v>
      </c>
      <c r="D895" t="s">
        <v>1763</v>
      </c>
      <c r="E895" s="103">
        <v>1.0521608872672494</v>
      </c>
      <c r="F895" s="103">
        <v>678455</v>
      </c>
      <c r="G895" s="103">
        <v>3</v>
      </c>
      <c r="H895" t="s">
        <v>54</v>
      </c>
      <c r="I895" s="103"/>
    </row>
    <row r="896" spans="1:9" x14ac:dyDescent="0.3">
      <c r="A896" t="s">
        <v>1854</v>
      </c>
      <c r="B896" t="s">
        <v>51</v>
      </c>
      <c r="C896" t="s">
        <v>42</v>
      </c>
      <c r="D896" t="s">
        <v>1764</v>
      </c>
      <c r="E896" s="103">
        <v>0.44588199099447867</v>
      </c>
      <c r="F896" s="103">
        <v>678455</v>
      </c>
      <c r="G896" s="103">
        <v>3</v>
      </c>
      <c r="H896" t="s">
        <v>54</v>
      </c>
      <c r="I896" s="103"/>
    </row>
    <row r="897" spans="1:9" x14ac:dyDescent="0.3">
      <c r="A897" t="s">
        <v>851</v>
      </c>
      <c r="B897" t="s">
        <v>51</v>
      </c>
      <c r="C897" t="s">
        <v>42</v>
      </c>
      <c r="D897" t="s">
        <v>340</v>
      </c>
      <c r="E897" s="103">
        <v>0.97101579279178318</v>
      </c>
      <c r="F897" s="103">
        <v>678455</v>
      </c>
      <c r="G897" s="103">
        <v>3</v>
      </c>
      <c r="H897" t="s">
        <v>54</v>
      </c>
      <c r="I897" s="103"/>
    </row>
    <row r="898" spans="1:9" x14ac:dyDescent="0.3">
      <c r="A898" t="s">
        <v>506</v>
      </c>
      <c r="B898" t="s">
        <v>51</v>
      </c>
      <c r="C898" t="s">
        <v>42</v>
      </c>
      <c r="D898" t="s">
        <v>777</v>
      </c>
      <c r="E898" s="103">
        <v>0.91657761639867985</v>
      </c>
      <c r="F898" s="103">
        <v>678455</v>
      </c>
      <c r="G898" s="103">
        <v>3</v>
      </c>
      <c r="H898" t="s">
        <v>54</v>
      </c>
      <c r="I898" s="103"/>
    </row>
    <row r="899" spans="1:9" x14ac:dyDescent="0.3">
      <c r="A899" t="s">
        <v>510</v>
      </c>
      <c r="B899" t="s">
        <v>51</v>
      </c>
      <c r="C899" t="s">
        <v>42</v>
      </c>
      <c r="D899" t="s">
        <v>776</v>
      </c>
      <c r="E899" s="103">
        <v>2.1106640877961422</v>
      </c>
      <c r="F899" s="103">
        <v>678455</v>
      </c>
      <c r="G899" s="103">
        <v>3</v>
      </c>
      <c r="H899" t="s">
        <v>54</v>
      </c>
      <c r="I899" s="103"/>
    </row>
    <row r="900" spans="1:9" x14ac:dyDescent="0.3">
      <c r="A900" t="s">
        <v>1156</v>
      </c>
      <c r="B900" t="s">
        <v>51</v>
      </c>
      <c r="C900" t="s">
        <v>58</v>
      </c>
      <c r="D900" t="s">
        <v>40</v>
      </c>
      <c r="E900" s="103">
        <v>0</v>
      </c>
      <c r="F900" s="103">
        <v>678455</v>
      </c>
      <c r="G900" s="103">
        <v>3</v>
      </c>
      <c r="H900" t="s">
        <v>54</v>
      </c>
      <c r="I900" s="103"/>
    </row>
    <row r="901" spans="1:9" x14ac:dyDescent="0.3">
      <c r="A901" t="s">
        <v>5372</v>
      </c>
      <c r="B901" t="s">
        <v>51</v>
      </c>
      <c r="C901" t="s">
        <v>58</v>
      </c>
      <c r="D901" t="s">
        <v>5064</v>
      </c>
      <c r="E901" s="103">
        <v>0</v>
      </c>
      <c r="F901" s="103">
        <v>678455</v>
      </c>
      <c r="G901" s="103">
        <v>3</v>
      </c>
      <c r="H901" t="s">
        <v>54</v>
      </c>
      <c r="I901" s="103"/>
    </row>
    <row r="902" spans="1:9" x14ac:dyDescent="0.3">
      <c r="A902" t="s">
        <v>5373</v>
      </c>
      <c r="B902" t="s">
        <v>51</v>
      </c>
      <c r="C902" t="s">
        <v>58</v>
      </c>
      <c r="D902" t="s">
        <v>5065</v>
      </c>
      <c r="E902" s="103">
        <v>0</v>
      </c>
      <c r="F902" s="103">
        <v>678455</v>
      </c>
      <c r="G902" s="103">
        <v>3</v>
      </c>
      <c r="H902" t="s">
        <v>54</v>
      </c>
      <c r="I902" s="103"/>
    </row>
    <row r="903" spans="1:9" x14ac:dyDescent="0.3">
      <c r="A903" t="s">
        <v>5374</v>
      </c>
      <c r="B903" t="s">
        <v>51</v>
      </c>
      <c r="C903" t="s">
        <v>58</v>
      </c>
      <c r="D903" t="s">
        <v>5066</v>
      </c>
      <c r="E903" s="103">
        <v>0</v>
      </c>
      <c r="F903" s="103">
        <v>678455</v>
      </c>
      <c r="G903" s="103">
        <v>3</v>
      </c>
      <c r="H903" t="s">
        <v>54</v>
      </c>
      <c r="I903" s="103"/>
    </row>
    <row r="904" spans="1:9" x14ac:dyDescent="0.3">
      <c r="A904" t="s">
        <v>1157</v>
      </c>
      <c r="B904" t="s">
        <v>51</v>
      </c>
      <c r="C904" t="s">
        <v>58</v>
      </c>
      <c r="D904" t="s">
        <v>42</v>
      </c>
      <c r="E904" s="103">
        <v>0</v>
      </c>
      <c r="F904" s="103">
        <v>678455</v>
      </c>
      <c r="G904" s="103">
        <v>3</v>
      </c>
      <c r="H904" t="s">
        <v>54</v>
      </c>
      <c r="I904" s="103"/>
    </row>
    <row r="905" spans="1:9" x14ac:dyDescent="0.3">
      <c r="A905" t="s">
        <v>1873</v>
      </c>
      <c r="B905" t="s">
        <v>51</v>
      </c>
      <c r="C905" t="s">
        <v>58</v>
      </c>
      <c r="D905" t="s">
        <v>1763</v>
      </c>
      <c r="E905" s="103">
        <v>0</v>
      </c>
      <c r="F905" s="103">
        <v>678455</v>
      </c>
      <c r="G905" s="103">
        <v>3</v>
      </c>
      <c r="H905" t="s">
        <v>54</v>
      </c>
      <c r="I905" s="103"/>
    </row>
    <row r="906" spans="1:9" x14ac:dyDescent="0.3">
      <c r="A906" t="s">
        <v>1874</v>
      </c>
      <c r="B906" t="s">
        <v>51</v>
      </c>
      <c r="C906" t="s">
        <v>58</v>
      </c>
      <c r="D906" t="s">
        <v>1764</v>
      </c>
      <c r="E906" s="103">
        <v>0</v>
      </c>
      <c r="F906" s="103">
        <v>678455</v>
      </c>
      <c r="G906" s="103">
        <v>3</v>
      </c>
      <c r="H906" t="s">
        <v>54</v>
      </c>
      <c r="I906" s="103"/>
    </row>
    <row r="907" spans="1:9" x14ac:dyDescent="0.3">
      <c r="A907" t="s">
        <v>1158</v>
      </c>
      <c r="B907" t="s">
        <v>51</v>
      </c>
      <c r="C907" t="s">
        <v>58</v>
      </c>
      <c r="D907" t="s">
        <v>340</v>
      </c>
      <c r="E907" s="103">
        <v>0</v>
      </c>
      <c r="F907" s="103">
        <v>678455</v>
      </c>
      <c r="G907" s="103">
        <v>3</v>
      </c>
      <c r="H907" t="s">
        <v>54</v>
      </c>
      <c r="I907" s="103"/>
    </row>
    <row r="908" spans="1:9" x14ac:dyDescent="0.3">
      <c r="A908" t="s">
        <v>1159</v>
      </c>
      <c r="B908" t="s">
        <v>51</v>
      </c>
      <c r="C908" t="s">
        <v>58</v>
      </c>
      <c r="D908" t="s">
        <v>777</v>
      </c>
      <c r="E908" s="103">
        <v>0</v>
      </c>
      <c r="F908" s="103">
        <v>678455</v>
      </c>
      <c r="G908" s="103">
        <v>3</v>
      </c>
      <c r="H908" t="s">
        <v>54</v>
      </c>
      <c r="I908" s="103"/>
    </row>
    <row r="909" spans="1:9" x14ac:dyDescent="0.3">
      <c r="A909" t="s">
        <v>1160</v>
      </c>
      <c r="B909" t="s">
        <v>51</v>
      </c>
      <c r="C909" t="s">
        <v>58</v>
      </c>
      <c r="D909" t="s">
        <v>776</v>
      </c>
      <c r="E909" s="103">
        <v>0</v>
      </c>
      <c r="F909" s="103">
        <v>678455</v>
      </c>
      <c r="G909" s="103">
        <v>3</v>
      </c>
      <c r="H909" t="s">
        <v>54</v>
      </c>
      <c r="I909" s="103"/>
    </row>
    <row r="910" spans="1:9" x14ac:dyDescent="0.3">
      <c r="A910" t="s">
        <v>1855</v>
      </c>
      <c r="B910" t="s">
        <v>51</v>
      </c>
      <c r="C910" t="s">
        <v>1763</v>
      </c>
      <c r="D910" t="s">
        <v>40</v>
      </c>
      <c r="E910" s="103">
        <v>0.971361049749911</v>
      </c>
      <c r="F910" s="103">
        <v>678455</v>
      </c>
      <c r="G910" s="103">
        <v>3</v>
      </c>
      <c r="H910" t="s">
        <v>54</v>
      </c>
      <c r="I910" s="103"/>
    </row>
    <row r="911" spans="1:9" x14ac:dyDescent="0.3">
      <c r="A911" t="s">
        <v>5388</v>
      </c>
      <c r="B911" t="s">
        <v>51</v>
      </c>
      <c r="C911" t="s">
        <v>1763</v>
      </c>
      <c r="D911" t="s">
        <v>5064</v>
      </c>
      <c r="E911" s="103">
        <v>0.97988567046484287</v>
      </c>
      <c r="F911" s="103">
        <v>678455</v>
      </c>
      <c r="G911" s="103">
        <v>3</v>
      </c>
      <c r="H911" t="s">
        <v>54</v>
      </c>
      <c r="I911" s="103"/>
    </row>
    <row r="912" spans="1:9" x14ac:dyDescent="0.3">
      <c r="A912" t="s">
        <v>5389</v>
      </c>
      <c r="B912" t="s">
        <v>51</v>
      </c>
      <c r="C912" t="s">
        <v>1763</v>
      </c>
      <c r="D912" t="s">
        <v>5065</v>
      </c>
      <c r="E912" s="103">
        <v>0.971361049749911</v>
      </c>
      <c r="F912" s="103">
        <v>678455</v>
      </c>
      <c r="G912" s="103">
        <v>3</v>
      </c>
      <c r="H912" t="s">
        <v>54</v>
      </c>
      <c r="I912" s="103"/>
    </row>
    <row r="913" spans="1:9" x14ac:dyDescent="0.3">
      <c r="A913" t="s">
        <v>5390</v>
      </c>
      <c r="B913" t="s">
        <v>51</v>
      </c>
      <c r="C913" t="s">
        <v>1763</v>
      </c>
      <c r="D913" t="s">
        <v>5066</v>
      </c>
      <c r="E913" s="103">
        <v>0.97966928308709023</v>
      </c>
      <c r="F913" s="103">
        <v>678455</v>
      </c>
      <c r="G913" s="103">
        <v>3</v>
      </c>
      <c r="H913" t="s">
        <v>54</v>
      </c>
      <c r="I913" s="103"/>
    </row>
    <row r="914" spans="1:9" x14ac:dyDescent="0.3">
      <c r="A914" t="s">
        <v>1856</v>
      </c>
      <c r="B914" t="s">
        <v>51</v>
      </c>
      <c r="C914" t="s">
        <v>1763</v>
      </c>
      <c r="D914" t="s">
        <v>42</v>
      </c>
      <c r="E914" s="103">
        <v>0.95224997348235074</v>
      </c>
      <c r="F914" s="103">
        <v>678455</v>
      </c>
      <c r="G914" s="103">
        <v>3</v>
      </c>
      <c r="H914" t="s">
        <v>54</v>
      </c>
      <c r="I914" s="103"/>
    </row>
    <row r="915" spans="1:9" x14ac:dyDescent="0.3">
      <c r="A915" t="s">
        <v>1857</v>
      </c>
      <c r="B915" t="s">
        <v>51</v>
      </c>
      <c r="C915" t="s">
        <v>1763</v>
      </c>
      <c r="D915" t="s">
        <v>1763</v>
      </c>
      <c r="E915" s="103">
        <v>1</v>
      </c>
      <c r="F915" s="103">
        <v>678455</v>
      </c>
      <c r="G915" s="103">
        <v>3</v>
      </c>
      <c r="H915" t="s">
        <v>54</v>
      </c>
      <c r="I915" s="103"/>
    </row>
    <row r="916" spans="1:9" x14ac:dyDescent="0.3">
      <c r="A916" t="s">
        <v>1858</v>
      </c>
      <c r="B916" t="s">
        <v>51</v>
      </c>
      <c r="C916" t="s">
        <v>1763</v>
      </c>
      <c r="D916" t="s">
        <v>1764</v>
      </c>
      <c r="E916" s="103">
        <v>0.42284082117685162</v>
      </c>
      <c r="F916" s="103">
        <v>678455</v>
      </c>
      <c r="G916" s="103">
        <v>3</v>
      </c>
      <c r="H916" t="s">
        <v>54</v>
      </c>
      <c r="I916" s="103"/>
    </row>
    <row r="917" spans="1:9" x14ac:dyDescent="0.3">
      <c r="A917" t="s">
        <v>1859</v>
      </c>
      <c r="B917" t="s">
        <v>51</v>
      </c>
      <c r="C917" t="s">
        <v>1763</v>
      </c>
      <c r="D917" t="s">
        <v>340</v>
      </c>
      <c r="E917" s="103">
        <v>0.92578638891657528</v>
      </c>
      <c r="F917" s="103">
        <v>678455</v>
      </c>
      <c r="G917" s="103">
        <v>3</v>
      </c>
      <c r="H917" t="s">
        <v>54</v>
      </c>
      <c r="I917" s="103"/>
    </row>
    <row r="918" spans="1:9" x14ac:dyDescent="0.3">
      <c r="A918" t="s">
        <v>1860</v>
      </c>
      <c r="B918" t="s">
        <v>51</v>
      </c>
      <c r="C918" t="s">
        <v>1763</v>
      </c>
      <c r="D918" t="s">
        <v>777</v>
      </c>
      <c r="E918" s="103">
        <v>0.87236316179313178</v>
      </c>
      <c r="F918" s="103">
        <v>678455</v>
      </c>
      <c r="G918" s="103">
        <v>3</v>
      </c>
      <c r="H918" t="s">
        <v>54</v>
      </c>
      <c r="I918" s="103"/>
    </row>
    <row r="919" spans="1:9" x14ac:dyDescent="0.3">
      <c r="A919" t="s">
        <v>1861</v>
      </c>
      <c r="B919" t="s">
        <v>51</v>
      </c>
      <c r="C919" t="s">
        <v>1763</v>
      </c>
      <c r="D919" t="s">
        <v>776</v>
      </c>
      <c r="E919" s="103">
        <v>2.0099134771018261</v>
      </c>
      <c r="F919" s="103">
        <v>678455</v>
      </c>
      <c r="G919" s="103">
        <v>3</v>
      </c>
      <c r="H919" t="s">
        <v>54</v>
      </c>
      <c r="I919" s="103"/>
    </row>
    <row r="920" spans="1:9" x14ac:dyDescent="0.3">
      <c r="A920" t="s">
        <v>1862</v>
      </c>
      <c r="B920" t="s">
        <v>51</v>
      </c>
      <c r="C920" t="s">
        <v>1764</v>
      </c>
      <c r="D920" t="s">
        <v>40</v>
      </c>
      <c r="E920" s="103">
        <v>2.6480933705605358</v>
      </c>
      <c r="F920" s="103">
        <v>678455</v>
      </c>
      <c r="G920" s="103">
        <v>3</v>
      </c>
      <c r="H920" t="s">
        <v>54</v>
      </c>
      <c r="I920" s="103"/>
    </row>
    <row r="921" spans="1:9" x14ac:dyDescent="0.3">
      <c r="A921" t="s">
        <v>5391</v>
      </c>
      <c r="B921" t="s">
        <v>51</v>
      </c>
      <c r="C921" t="s">
        <v>1764</v>
      </c>
      <c r="D921" t="s">
        <v>5064</v>
      </c>
      <c r="E921" s="103">
        <v>2.6796161501313711</v>
      </c>
      <c r="F921" s="103">
        <v>678455</v>
      </c>
      <c r="G921" s="103">
        <v>3</v>
      </c>
      <c r="H921" t="s">
        <v>54</v>
      </c>
      <c r="I921" s="103"/>
    </row>
    <row r="922" spans="1:9" x14ac:dyDescent="0.3">
      <c r="A922" t="s">
        <v>5392</v>
      </c>
      <c r="B922" t="s">
        <v>51</v>
      </c>
      <c r="C922" t="s">
        <v>1764</v>
      </c>
      <c r="D922" t="s">
        <v>5065</v>
      </c>
      <c r="E922" s="103">
        <v>2.6480933705605358</v>
      </c>
      <c r="F922" s="103">
        <v>678455</v>
      </c>
      <c r="G922" s="103">
        <v>3</v>
      </c>
      <c r="H922" t="s">
        <v>54</v>
      </c>
      <c r="I922" s="103"/>
    </row>
    <row r="923" spans="1:9" x14ac:dyDescent="0.3">
      <c r="A923" t="s">
        <v>5393</v>
      </c>
      <c r="B923" t="s">
        <v>51</v>
      </c>
      <c r="C923" t="s">
        <v>1764</v>
      </c>
      <c r="D923" t="s">
        <v>5066</v>
      </c>
      <c r="E923" s="103">
        <v>2.6790432236297788</v>
      </c>
      <c r="F923" s="103">
        <v>678455</v>
      </c>
      <c r="G923" s="103">
        <v>3</v>
      </c>
      <c r="H923" t="s">
        <v>54</v>
      </c>
      <c r="I923" s="103"/>
    </row>
    <row r="924" spans="1:9" x14ac:dyDescent="0.3">
      <c r="A924" t="s">
        <v>1863</v>
      </c>
      <c r="B924" t="s">
        <v>51</v>
      </c>
      <c r="C924" t="s">
        <v>1764</v>
      </c>
      <c r="D924" t="s">
        <v>42</v>
      </c>
      <c r="E924" s="103">
        <v>2.5860286787325659</v>
      </c>
      <c r="F924" s="103">
        <v>678455</v>
      </c>
      <c r="G924" s="103">
        <v>3</v>
      </c>
      <c r="H924" t="s">
        <v>54</v>
      </c>
      <c r="I924" s="103"/>
    </row>
    <row r="925" spans="1:9" x14ac:dyDescent="0.3">
      <c r="A925" t="s">
        <v>1864</v>
      </c>
      <c r="B925" t="s">
        <v>51</v>
      </c>
      <c r="C925" t="s">
        <v>1764</v>
      </c>
      <c r="D925" t="s">
        <v>1763</v>
      </c>
      <c r="E925" s="103">
        <v>2.71146694200351</v>
      </c>
      <c r="F925" s="103">
        <v>678455</v>
      </c>
      <c r="G925" s="103">
        <v>3</v>
      </c>
      <c r="H925" t="s">
        <v>54</v>
      </c>
      <c r="I925" s="103"/>
    </row>
    <row r="926" spans="1:9" x14ac:dyDescent="0.3">
      <c r="A926" t="s">
        <v>1865</v>
      </c>
      <c r="B926" t="s">
        <v>51</v>
      </c>
      <c r="C926" t="s">
        <v>1764</v>
      </c>
      <c r="D926" t="s">
        <v>1764</v>
      </c>
      <c r="E926" s="103">
        <v>1</v>
      </c>
      <c r="F926" s="103">
        <v>678455</v>
      </c>
      <c r="G926" s="103">
        <v>3</v>
      </c>
      <c r="H926" t="s">
        <v>54</v>
      </c>
      <c r="I926" s="103"/>
    </row>
    <row r="927" spans="1:9" x14ac:dyDescent="0.3">
      <c r="A927" t="s">
        <v>1866</v>
      </c>
      <c r="B927" t="s">
        <v>51</v>
      </c>
      <c r="C927" t="s">
        <v>1764</v>
      </c>
      <c r="D927" t="s">
        <v>340</v>
      </c>
      <c r="E927" s="103">
        <v>2.53535106800084</v>
      </c>
      <c r="F927" s="103">
        <v>678455</v>
      </c>
      <c r="G927" s="103">
        <v>3</v>
      </c>
      <c r="H927" t="s">
        <v>54</v>
      </c>
      <c r="I927" s="103"/>
    </row>
    <row r="928" spans="1:9" x14ac:dyDescent="0.3">
      <c r="A928" t="s">
        <v>1867</v>
      </c>
      <c r="B928" t="s">
        <v>51</v>
      </c>
      <c r="C928" t="s">
        <v>1764</v>
      </c>
      <c r="D928" t="s">
        <v>777</v>
      </c>
      <c r="E928" s="103">
        <v>2.3527671725520145</v>
      </c>
      <c r="F928" s="103">
        <v>678455</v>
      </c>
      <c r="G928" s="103">
        <v>3</v>
      </c>
      <c r="H928" t="s">
        <v>54</v>
      </c>
      <c r="I928" s="103"/>
    </row>
    <row r="929" spans="1:9" x14ac:dyDescent="0.3">
      <c r="A929" t="s">
        <v>1868</v>
      </c>
      <c r="B929" t="s">
        <v>51</v>
      </c>
      <c r="C929" t="s">
        <v>1764</v>
      </c>
      <c r="D929" t="s">
        <v>776</v>
      </c>
      <c r="E929" s="103">
        <v>5.4469988753446179</v>
      </c>
      <c r="F929" s="103">
        <v>678455</v>
      </c>
      <c r="G929" s="103">
        <v>3</v>
      </c>
      <c r="H929" t="s">
        <v>54</v>
      </c>
      <c r="I929" s="103"/>
    </row>
    <row r="930" spans="1:9" x14ac:dyDescent="0.3">
      <c r="A930" t="s">
        <v>855</v>
      </c>
      <c r="B930" t="s">
        <v>51</v>
      </c>
      <c r="C930" t="s">
        <v>340</v>
      </c>
      <c r="D930" t="s">
        <v>40</v>
      </c>
      <c r="E930" s="103">
        <v>1.0703793709597755</v>
      </c>
      <c r="F930" s="103">
        <v>678455</v>
      </c>
      <c r="G930" s="103">
        <v>3</v>
      </c>
      <c r="H930" t="s">
        <v>54</v>
      </c>
      <c r="I930" s="103"/>
    </row>
    <row r="931" spans="1:9" x14ac:dyDescent="0.3">
      <c r="A931" t="s">
        <v>5394</v>
      </c>
      <c r="B931" t="s">
        <v>51</v>
      </c>
      <c r="C931" t="s">
        <v>340</v>
      </c>
      <c r="D931" t="s">
        <v>5064</v>
      </c>
      <c r="E931" s="103">
        <v>1.0796668334951867</v>
      </c>
      <c r="F931" s="103">
        <v>678455</v>
      </c>
      <c r="G931" s="103">
        <v>3</v>
      </c>
      <c r="H931" t="s">
        <v>54</v>
      </c>
      <c r="I931" s="103"/>
    </row>
    <row r="932" spans="1:9" x14ac:dyDescent="0.3">
      <c r="A932" t="s">
        <v>5395</v>
      </c>
      <c r="B932" t="s">
        <v>51</v>
      </c>
      <c r="C932" t="s">
        <v>340</v>
      </c>
      <c r="D932" t="s">
        <v>5065</v>
      </c>
      <c r="E932" s="103">
        <v>1.0703793709597755</v>
      </c>
      <c r="F932" s="103">
        <v>678455</v>
      </c>
      <c r="G932" s="103">
        <v>3</v>
      </c>
      <c r="H932" t="s">
        <v>54</v>
      </c>
      <c r="I932" s="103"/>
    </row>
    <row r="933" spans="1:9" x14ac:dyDescent="0.3">
      <c r="A933" t="s">
        <v>5396</v>
      </c>
      <c r="B933" t="s">
        <v>51</v>
      </c>
      <c r="C933" t="s">
        <v>340</v>
      </c>
      <c r="D933" t="s">
        <v>5066</v>
      </c>
      <c r="E933" s="103">
        <v>1.0794299293715011</v>
      </c>
      <c r="F933" s="103">
        <v>678455</v>
      </c>
      <c r="G933" s="103">
        <v>3</v>
      </c>
      <c r="H933" t="s">
        <v>54</v>
      </c>
      <c r="I933" s="103"/>
    </row>
    <row r="934" spans="1:9" x14ac:dyDescent="0.3">
      <c r="A934" t="s">
        <v>853</v>
      </c>
      <c r="B934" t="s">
        <v>51</v>
      </c>
      <c r="C934" t="s">
        <v>340</v>
      </c>
      <c r="D934" t="s">
        <v>42</v>
      </c>
      <c r="E934" s="103">
        <v>1.0504559714211019</v>
      </c>
      <c r="F934" s="103">
        <v>678455</v>
      </c>
      <c r="G934" s="103">
        <v>3</v>
      </c>
      <c r="H934" t="s">
        <v>54</v>
      </c>
      <c r="I934" s="103"/>
    </row>
    <row r="935" spans="1:9" x14ac:dyDescent="0.3">
      <c r="A935" t="s">
        <v>1869</v>
      </c>
      <c r="B935" t="s">
        <v>51</v>
      </c>
      <c r="C935" t="s">
        <v>340</v>
      </c>
      <c r="D935" t="s">
        <v>1763</v>
      </c>
      <c r="E935" s="103">
        <v>1.109301428190586</v>
      </c>
      <c r="F935" s="103">
        <v>678455</v>
      </c>
      <c r="G935" s="103">
        <v>3</v>
      </c>
      <c r="H935" t="s">
        <v>54</v>
      </c>
      <c r="I935" s="103"/>
    </row>
    <row r="936" spans="1:9" x14ac:dyDescent="0.3">
      <c r="A936" t="s">
        <v>1870</v>
      </c>
      <c r="B936" t="s">
        <v>51</v>
      </c>
      <c r="C936" t="s">
        <v>340</v>
      </c>
      <c r="D936" t="s">
        <v>1764</v>
      </c>
      <c r="E936" s="103">
        <v>0.47749397956947237</v>
      </c>
      <c r="F936" s="103">
        <v>678455</v>
      </c>
      <c r="G936" s="103">
        <v>3</v>
      </c>
      <c r="H936" t="s">
        <v>54</v>
      </c>
      <c r="I936" s="103"/>
    </row>
    <row r="937" spans="1:9" x14ac:dyDescent="0.3">
      <c r="A937" t="s">
        <v>854</v>
      </c>
      <c r="B937" t="s">
        <v>51</v>
      </c>
      <c r="C937" t="s">
        <v>340</v>
      </c>
      <c r="D937" t="s">
        <v>340</v>
      </c>
      <c r="E937" s="103">
        <v>1</v>
      </c>
      <c r="F937" s="103">
        <v>678455</v>
      </c>
      <c r="G937" s="103">
        <v>3</v>
      </c>
      <c r="H937" t="s">
        <v>54</v>
      </c>
      <c r="I937" s="103"/>
    </row>
    <row r="938" spans="1:9" x14ac:dyDescent="0.3">
      <c r="A938" t="s">
        <v>514</v>
      </c>
      <c r="B938" t="s">
        <v>51</v>
      </c>
      <c r="C938" t="s">
        <v>340</v>
      </c>
      <c r="D938" t="s">
        <v>777</v>
      </c>
      <c r="E938" s="103">
        <v>0.96199707798324519</v>
      </c>
      <c r="F938" s="103">
        <v>678455</v>
      </c>
      <c r="G938" s="103">
        <v>3</v>
      </c>
      <c r="H938" t="s">
        <v>54</v>
      </c>
      <c r="I938" s="103"/>
    </row>
    <row r="939" spans="1:9" x14ac:dyDescent="0.3">
      <c r="A939" t="s">
        <v>518</v>
      </c>
      <c r="B939" t="s">
        <v>51</v>
      </c>
      <c r="C939" t="s">
        <v>340</v>
      </c>
      <c r="D939" t="s">
        <v>776</v>
      </c>
      <c r="E939" s="103">
        <v>2.2158072223657443</v>
      </c>
      <c r="F939" s="103">
        <v>678455</v>
      </c>
      <c r="G939" s="103">
        <v>3</v>
      </c>
      <c r="H939" t="s">
        <v>54</v>
      </c>
      <c r="I939" s="103"/>
    </row>
    <row r="940" spans="1:9" x14ac:dyDescent="0.3">
      <c r="A940" t="s">
        <v>8765</v>
      </c>
      <c r="B940" t="s">
        <v>51</v>
      </c>
      <c r="C940" t="s">
        <v>8750</v>
      </c>
      <c r="D940" t="s">
        <v>40</v>
      </c>
      <c r="E940" s="103">
        <v>4.4622529722581475E-2</v>
      </c>
      <c r="F940" s="103">
        <v>678455</v>
      </c>
      <c r="G940" s="103">
        <v>3</v>
      </c>
      <c r="H940" t="s">
        <v>54</v>
      </c>
      <c r="I940" s="103"/>
    </row>
    <row r="941" spans="1:9" x14ac:dyDescent="0.3">
      <c r="A941" t="s">
        <v>8945</v>
      </c>
      <c r="B941" t="s">
        <v>51</v>
      </c>
      <c r="C941" t="s">
        <v>8750</v>
      </c>
      <c r="D941" t="s">
        <v>5064</v>
      </c>
      <c r="E941" s="103">
        <v>4.5013731633193596E-2</v>
      </c>
      <c r="F941" s="103">
        <v>678455</v>
      </c>
      <c r="G941" s="103">
        <v>3</v>
      </c>
      <c r="H941" t="s">
        <v>54</v>
      </c>
      <c r="I941" s="103"/>
    </row>
    <row r="942" spans="1:9" x14ac:dyDescent="0.3">
      <c r="A942" t="s">
        <v>8946</v>
      </c>
      <c r="B942" t="s">
        <v>51</v>
      </c>
      <c r="C942" t="s">
        <v>8750</v>
      </c>
      <c r="D942" t="s">
        <v>5065</v>
      </c>
      <c r="E942" s="103">
        <v>4.4622529722581475E-2</v>
      </c>
      <c r="F942" s="103">
        <v>678455</v>
      </c>
      <c r="G942" s="103">
        <v>3</v>
      </c>
      <c r="H942" t="s">
        <v>54</v>
      </c>
      <c r="I942" s="103"/>
    </row>
    <row r="943" spans="1:9" x14ac:dyDescent="0.3">
      <c r="A943" t="s">
        <v>8947</v>
      </c>
      <c r="B943" t="s">
        <v>51</v>
      </c>
      <c r="C943" t="s">
        <v>8750</v>
      </c>
      <c r="D943" t="s">
        <v>5066</v>
      </c>
      <c r="E943" s="103">
        <v>4.5001701801206537E-2</v>
      </c>
      <c r="F943" s="103">
        <v>678455</v>
      </c>
      <c r="G943" s="103">
        <v>3</v>
      </c>
      <c r="H943" t="s">
        <v>54</v>
      </c>
      <c r="I943" s="103"/>
    </row>
    <row r="944" spans="1:9" x14ac:dyDescent="0.3">
      <c r="A944" t="s">
        <v>8766</v>
      </c>
      <c r="B944" t="s">
        <v>51</v>
      </c>
      <c r="C944" t="s">
        <v>8750</v>
      </c>
      <c r="D944" t="s">
        <v>42</v>
      </c>
      <c r="E944" s="103">
        <v>4.3847316841846312E-2</v>
      </c>
      <c r="F944" s="103">
        <v>678455</v>
      </c>
      <c r="G944" s="103">
        <v>3</v>
      </c>
      <c r="H944" t="s">
        <v>54</v>
      </c>
      <c r="I944" s="103"/>
    </row>
    <row r="945" spans="1:9" x14ac:dyDescent="0.3">
      <c r="A945" t="s">
        <v>8767</v>
      </c>
      <c r="B945" t="s">
        <v>51</v>
      </c>
      <c r="C945" t="s">
        <v>8750</v>
      </c>
      <c r="D945" t="s">
        <v>1763</v>
      </c>
      <c r="E945" s="103">
        <v>4.7399893324234867E-2</v>
      </c>
      <c r="F945" s="103">
        <v>678455</v>
      </c>
      <c r="G945" s="103">
        <v>3</v>
      </c>
      <c r="H945" t="s">
        <v>54</v>
      </c>
      <c r="I945" s="103"/>
    </row>
    <row r="946" spans="1:9" x14ac:dyDescent="0.3">
      <c r="A946" t="s">
        <v>8768</v>
      </c>
      <c r="B946" t="s">
        <v>51</v>
      </c>
      <c r="C946" t="s">
        <v>8750</v>
      </c>
      <c r="D946" t="s">
        <v>1764</v>
      </c>
      <c r="E946" s="103">
        <v>2.0534894703948599E-2</v>
      </c>
      <c r="F946" s="103">
        <v>678455</v>
      </c>
      <c r="G946" s="103">
        <v>3</v>
      </c>
      <c r="H946" t="s">
        <v>54</v>
      </c>
      <c r="I946" s="103"/>
    </row>
    <row r="947" spans="1:9" x14ac:dyDescent="0.3">
      <c r="A947" t="s">
        <v>8769</v>
      </c>
      <c r="B947" t="s">
        <v>51</v>
      </c>
      <c r="C947" t="s">
        <v>8750</v>
      </c>
      <c r="D947" t="s">
        <v>340</v>
      </c>
      <c r="E947" s="103">
        <v>4.1628767725343213E-2</v>
      </c>
      <c r="F947" s="103">
        <v>678455</v>
      </c>
      <c r="G947" s="103">
        <v>3</v>
      </c>
      <c r="H947" t="s">
        <v>54</v>
      </c>
      <c r="I947" s="103"/>
    </row>
    <row r="948" spans="1:9" x14ac:dyDescent="0.3">
      <c r="A948" t="s">
        <v>8770</v>
      </c>
      <c r="B948" t="s">
        <v>51</v>
      </c>
      <c r="C948" t="s">
        <v>8750</v>
      </c>
      <c r="D948" t="s">
        <v>777</v>
      </c>
      <c r="E948" s="103">
        <v>3.9974737426098604E-2</v>
      </c>
      <c r="F948" s="103">
        <v>678455</v>
      </c>
      <c r="G948" s="103">
        <v>3</v>
      </c>
      <c r="H948" t="s">
        <v>54</v>
      </c>
      <c r="I948" s="103"/>
    </row>
    <row r="949" spans="1:9" x14ac:dyDescent="0.3">
      <c r="A949" t="s">
        <v>8771</v>
      </c>
      <c r="B949" t="s">
        <v>51</v>
      </c>
      <c r="C949" t="s">
        <v>8750</v>
      </c>
      <c r="D949" t="s">
        <v>776</v>
      </c>
      <c r="E949" s="103">
        <v>9.2185634081510814E-2</v>
      </c>
      <c r="F949" s="103">
        <v>678455</v>
      </c>
      <c r="G949" s="103">
        <v>3</v>
      </c>
      <c r="H949" t="s">
        <v>54</v>
      </c>
      <c r="I949" s="103"/>
    </row>
    <row r="950" spans="1:9" x14ac:dyDescent="0.3">
      <c r="A950" t="s">
        <v>9029</v>
      </c>
      <c r="B950" t="s">
        <v>51</v>
      </c>
      <c r="C950" t="s">
        <v>9007</v>
      </c>
      <c r="D950" t="s">
        <v>40</v>
      </c>
      <c r="E950" s="103">
        <v>1.1240706003483966E-2</v>
      </c>
      <c r="F950" s="103">
        <v>678455</v>
      </c>
      <c r="G950" s="103">
        <v>3</v>
      </c>
      <c r="H950" t="s">
        <v>54</v>
      </c>
      <c r="I950" s="103"/>
    </row>
    <row r="951" spans="1:9" x14ac:dyDescent="0.3">
      <c r="A951" t="s">
        <v>9030</v>
      </c>
      <c r="B951" t="s">
        <v>51</v>
      </c>
      <c r="C951" t="s">
        <v>9007</v>
      </c>
      <c r="D951" t="s">
        <v>5064</v>
      </c>
      <c r="E951" s="103">
        <v>1.136208249323835E-2</v>
      </c>
      <c r="F951" s="103">
        <v>678455</v>
      </c>
      <c r="G951" s="103">
        <v>3</v>
      </c>
      <c r="H951" t="s">
        <v>54</v>
      </c>
      <c r="I951" s="103"/>
    </row>
    <row r="952" spans="1:9" x14ac:dyDescent="0.3">
      <c r="A952" t="s">
        <v>9031</v>
      </c>
      <c r="B952" t="s">
        <v>51</v>
      </c>
      <c r="C952" t="s">
        <v>9007</v>
      </c>
      <c r="D952" t="s">
        <v>5065</v>
      </c>
      <c r="E952" s="103">
        <v>1.1240706003483966E-2</v>
      </c>
      <c r="F952" s="103">
        <v>678455</v>
      </c>
      <c r="G952" s="103">
        <v>3</v>
      </c>
      <c r="H952" t="s">
        <v>54</v>
      </c>
      <c r="I952" s="103"/>
    </row>
    <row r="953" spans="1:9" x14ac:dyDescent="0.3">
      <c r="A953" t="s">
        <v>9032</v>
      </c>
      <c r="B953" t="s">
        <v>51</v>
      </c>
      <c r="C953" t="s">
        <v>9007</v>
      </c>
      <c r="D953" t="s">
        <v>5066</v>
      </c>
      <c r="E953" s="103">
        <v>1.136040682523516E-2</v>
      </c>
      <c r="F953" s="103">
        <v>678455</v>
      </c>
      <c r="G953" s="103">
        <v>3</v>
      </c>
      <c r="H953" t="s">
        <v>54</v>
      </c>
      <c r="I953" s="103"/>
    </row>
    <row r="954" spans="1:9" x14ac:dyDescent="0.3">
      <c r="A954" t="s">
        <v>9033</v>
      </c>
      <c r="B954" t="s">
        <v>51</v>
      </c>
      <c r="C954" t="s">
        <v>9007</v>
      </c>
      <c r="D954" t="s">
        <v>42</v>
      </c>
      <c r="E954" s="103">
        <v>1.1074975086349286E-2</v>
      </c>
      <c r="F954" s="103">
        <v>678455</v>
      </c>
      <c r="G954" s="103">
        <v>3</v>
      </c>
      <c r="H954" t="s">
        <v>54</v>
      </c>
      <c r="I954" s="103"/>
    </row>
    <row r="955" spans="1:9" x14ac:dyDescent="0.3">
      <c r="A955" t="s">
        <v>9034</v>
      </c>
      <c r="B955" t="s">
        <v>51</v>
      </c>
      <c r="C955" t="s">
        <v>9007</v>
      </c>
      <c r="D955" t="s">
        <v>1763</v>
      </c>
      <c r="E955" s="103">
        <v>1.2071399924468628E-2</v>
      </c>
      <c r="F955" s="103">
        <v>678455</v>
      </c>
      <c r="G955" s="103">
        <v>3</v>
      </c>
      <c r="H955" t="s">
        <v>54</v>
      </c>
      <c r="I955" s="103"/>
    </row>
    <row r="956" spans="1:9" x14ac:dyDescent="0.3">
      <c r="A956" t="s">
        <v>9035</v>
      </c>
      <c r="B956" t="s">
        <v>51</v>
      </c>
      <c r="C956" t="s">
        <v>9007</v>
      </c>
      <c r="D956" t="s">
        <v>1764</v>
      </c>
      <c r="E956" s="103">
        <v>5.2256148737622639E-3</v>
      </c>
      <c r="F956" s="103">
        <v>678455</v>
      </c>
      <c r="G956" s="103">
        <v>3</v>
      </c>
      <c r="H956" t="s">
        <v>54</v>
      </c>
      <c r="I956" s="103"/>
    </row>
    <row r="957" spans="1:9" x14ac:dyDescent="0.3">
      <c r="A957" t="s">
        <v>9036</v>
      </c>
      <c r="B957" t="s">
        <v>51</v>
      </c>
      <c r="C957" t="s">
        <v>9007</v>
      </c>
      <c r="D957" t="s">
        <v>340</v>
      </c>
      <c r="E957" s="103">
        <v>1.0539794939556903E-2</v>
      </c>
      <c r="F957" s="103">
        <v>678455</v>
      </c>
      <c r="G957" s="103">
        <v>3</v>
      </c>
      <c r="H957" t="s">
        <v>54</v>
      </c>
      <c r="I957" s="103"/>
    </row>
    <row r="958" spans="1:9" x14ac:dyDescent="0.3">
      <c r="A958" t="s">
        <v>9037</v>
      </c>
      <c r="B958" t="s">
        <v>51</v>
      </c>
      <c r="C958" t="s">
        <v>9007</v>
      </c>
      <c r="D958" t="s">
        <v>777</v>
      </c>
      <c r="E958" s="103">
        <v>1.0147637893750398E-2</v>
      </c>
      <c r="F958" s="103">
        <v>678455</v>
      </c>
      <c r="G958" s="103">
        <v>3</v>
      </c>
      <c r="H958" t="s">
        <v>54</v>
      </c>
      <c r="I958" s="103"/>
    </row>
    <row r="959" spans="1:9" x14ac:dyDescent="0.3">
      <c r="A959" t="s">
        <v>9038</v>
      </c>
      <c r="B959" t="s">
        <v>51</v>
      </c>
      <c r="C959" t="s">
        <v>9007</v>
      </c>
      <c r="D959" t="s">
        <v>776</v>
      </c>
      <c r="E959" s="103">
        <v>2.3270654478789812E-2</v>
      </c>
      <c r="F959" s="103">
        <v>678455</v>
      </c>
      <c r="G959" s="103">
        <v>3</v>
      </c>
      <c r="H959" t="s">
        <v>54</v>
      </c>
      <c r="I959" s="103"/>
    </row>
    <row r="960" spans="1:9" x14ac:dyDescent="0.3">
      <c r="A960" t="s">
        <v>858</v>
      </c>
      <c r="B960" t="s">
        <v>51</v>
      </c>
      <c r="C960" t="s">
        <v>353</v>
      </c>
      <c r="D960" t="s">
        <v>40</v>
      </c>
      <c r="E960" s="103">
        <v>8.4818166319191556E-3</v>
      </c>
      <c r="F960" s="103">
        <v>678455</v>
      </c>
      <c r="G960" s="103">
        <v>3</v>
      </c>
      <c r="H960" t="s">
        <v>54</v>
      </c>
      <c r="I960" s="103"/>
    </row>
    <row r="961" spans="1:9" x14ac:dyDescent="0.3">
      <c r="A961" t="s">
        <v>5397</v>
      </c>
      <c r="B961" t="s">
        <v>51</v>
      </c>
      <c r="C961" t="s">
        <v>353</v>
      </c>
      <c r="D961" t="s">
        <v>5064</v>
      </c>
      <c r="E961" s="103">
        <v>9.2117603817155596E-3</v>
      </c>
      <c r="F961" s="103">
        <v>678455</v>
      </c>
      <c r="G961" s="103">
        <v>3</v>
      </c>
      <c r="H961" t="s">
        <v>54</v>
      </c>
      <c r="I961" s="103"/>
    </row>
    <row r="962" spans="1:9" x14ac:dyDescent="0.3">
      <c r="A962" t="s">
        <v>5398</v>
      </c>
      <c r="B962" t="s">
        <v>51</v>
      </c>
      <c r="C962" t="s">
        <v>353</v>
      </c>
      <c r="D962" t="s">
        <v>5065</v>
      </c>
      <c r="E962" s="103">
        <v>8.4818166319191556E-3</v>
      </c>
      <c r="F962" s="103">
        <v>678455</v>
      </c>
      <c r="G962" s="103">
        <v>3</v>
      </c>
      <c r="H962" t="s">
        <v>54</v>
      </c>
      <c r="I962" s="103"/>
    </row>
    <row r="963" spans="1:9" x14ac:dyDescent="0.3">
      <c r="A963" t="s">
        <v>5399</v>
      </c>
      <c r="B963" t="s">
        <v>51</v>
      </c>
      <c r="C963" t="s">
        <v>353</v>
      </c>
      <c r="D963" t="s">
        <v>5066</v>
      </c>
      <c r="E963" s="103">
        <v>9.2117603817155596E-3</v>
      </c>
      <c r="F963" s="103">
        <v>678455</v>
      </c>
      <c r="G963" s="103">
        <v>3</v>
      </c>
      <c r="H963" t="s">
        <v>54</v>
      </c>
      <c r="I963" s="103"/>
    </row>
    <row r="964" spans="1:9" x14ac:dyDescent="0.3">
      <c r="A964" t="s">
        <v>856</v>
      </c>
      <c r="B964" t="s">
        <v>51</v>
      </c>
      <c r="C964" t="s">
        <v>353</v>
      </c>
      <c r="D964" t="s">
        <v>42</v>
      </c>
      <c r="E964" s="103">
        <v>8.9344314590178598E-3</v>
      </c>
      <c r="F964" s="103">
        <v>678455</v>
      </c>
      <c r="G964" s="103">
        <v>3</v>
      </c>
      <c r="H964" t="s">
        <v>54</v>
      </c>
      <c r="I964" s="103"/>
    </row>
    <row r="965" spans="1:9" x14ac:dyDescent="0.3">
      <c r="A965" t="s">
        <v>1875</v>
      </c>
      <c r="B965" t="s">
        <v>51</v>
      </c>
      <c r="C965" t="s">
        <v>353</v>
      </c>
      <c r="D965" t="s">
        <v>1763</v>
      </c>
      <c r="E965" s="103">
        <v>9.4305120276780216E-3</v>
      </c>
      <c r="F965" s="103">
        <v>678455</v>
      </c>
      <c r="G965" s="103">
        <v>3</v>
      </c>
      <c r="H965" t="s">
        <v>54</v>
      </c>
      <c r="I965" s="103"/>
    </row>
    <row r="966" spans="1:9" x14ac:dyDescent="0.3">
      <c r="A966" t="s">
        <v>1876</v>
      </c>
      <c r="B966" t="s">
        <v>51</v>
      </c>
      <c r="C966" t="s">
        <v>353</v>
      </c>
      <c r="D966" t="s">
        <v>1764</v>
      </c>
      <c r="E966" s="103">
        <v>2.8627420359017639E-3</v>
      </c>
      <c r="F966" s="103">
        <v>678455</v>
      </c>
      <c r="G966" s="103">
        <v>3</v>
      </c>
      <c r="H966" t="s">
        <v>54</v>
      </c>
      <c r="I966" s="103"/>
    </row>
    <row r="967" spans="1:9" x14ac:dyDescent="0.3">
      <c r="A967" t="s">
        <v>857</v>
      </c>
      <c r="B967" t="s">
        <v>51</v>
      </c>
      <c r="C967" t="s">
        <v>353</v>
      </c>
      <c r="D967" t="s">
        <v>340</v>
      </c>
      <c r="E967" s="103">
        <v>8.7561315201618323E-3</v>
      </c>
      <c r="F967" s="103">
        <v>678455</v>
      </c>
      <c r="G967" s="103">
        <v>3</v>
      </c>
      <c r="H967" t="s">
        <v>54</v>
      </c>
      <c r="I967" s="103"/>
    </row>
    <row r="968" spans="1:9" x14ac:dyDescent="0.3">
      <c r="A968" t="s">
        <v>522</v>
      </c>
      <c r="B968" t="s">
        <v>51</v>
      </c>
      <c r="C968" t="s">
        <v>353</v>
      </c>
      <c r="D968" t="s">
        <v>777</v>
      </c>
      <c r="E968" s="103">
        <v>7.70250245343193E-3</v>
      </c>
      <c r="F968" s="103">
        <v>678455</v>
      </c>
      <c r="G968" s="103">
        <v>3</v>
      </c>
      <c r="H968" t="s">
        <v>54</v>
      </c>
      <c r="I968" s="103"/>
    </row>
    <row r="969" spans="1:9" x14ac:dyDescent="0.3">
      <c r="A969" t="s">
        <v>523</v>
      </c>
      <c r="B969" t="s">
        <v>51</v>
      </c>
      <c r="C969" t="s">
        <v>353</v>
      </c>
      <c r="D969" t="s">
        <v>776</v>
      </c>
      <c r="E969" s="103">
        <v>1.7880414049644369E-2</v>
      </c>
      <c r="F969" s="103">
        <v>678455</v>
      </c>
      <c r="G969" s="103">
        <v>3</v>
      </c>
      <c r="H969" t="s">
        <v>54</v>
      </c>
      <c r="I969" s="103"/>
    </row>
    <row r="970" spans="1:9" x14ac:dyDescent="0.3">
      <c r="A970" t="s">
        <v>4410</v>
      </c>
      <c r="B970" t="s">
        <v>51</v>
      </c>
      <c r="C970" t="s">
        <v>4351</v>
      </c>
      <c r="D970" t="s">
        <v>40</v>
      </c>
      <c r="E970" s="103">
        <v>2.236646763674951E-4</v>
      </c>
      <c r="F970" s="103">
        <v>678455</v>
      </c>
      <c r="G970" s="103">
        <v>3</v>
      </c>
      <c r="H970" t="s">
        <v>54</v>
      </c>
      <c r="I970" s="103"/>
    </row>
    <row r="971" spans="1:9" x14ac:dyDescent="0.3">
      <c r="A971" t="s">
        <v>5295</v>
      </c>
      <c r="B971" t="s">
        <v>51</v>
      </c>
      <c r="C971" t="s">
        <v>4351</v>
      </c>
      <c r="D971" t="s">
        <v>5064</v>
      </c>
      <c r="E971" s="103">
        <v>2.2881184274966776E-4</v>
      </c>
      <c r="F971" s="103">
        <v>678455</v>
      </c>
      <c r="G971" s="103">
        <v>3</v>
      </c>
      <c r="H971" t="s">
        <v>54</v>
      </c>
      <c r="I971" s="103"/>
    </row>
    <row r="972" spans="1:9" x14ac:dyDescent="0.3">
      <c r="A972" t="s">
        <v>5296</v>
      </c>
      <c r="B972" t="s">
        <v>51</v>
      </c>
      <c r="C972" t="s">
        <v>4351</v>
      </c>
      <c r="D972" t="s">
        <v>5065</v>
      </c>
      <c r="E972" s="103">
        <v>2.236646763674951E-4</v>
      </c>
      <c r="F972" s="103">
        <v>678455</v>
      </c>
      <c r="G972" s="103">
        <v>3</v>
      </c>
      <c r="H972" t="s">
        <v>54</v>
      </c>
      <c r="I972" s="103"/>
    </row>
    <row r="973" spans="1:9" x14ac:dyDescent="0.3">
      <c r="A973" t="s">
        <v>5297</v>
      </c>
      <c r="B973" t="s">
        <v>51</v>
      </c>
      <c r="C973" t="s">
        <v>4351</v>
      </c>
      <c r="D973" t="s">
        <v>5066</v>
      </c>
      <c r="E973" s="103">
        <v>2.236646763674951E-4</v>
      </c>
      <c r="F973" s="103">
        <v>678455</v>
      </c>
      <c r="G973" s="103">
        <v>3</v>
      </c>
      <c r="H973" t="s">
        <v>54</v>
      </c>
      <c r="I973" s="103"/>
    </row>
    <row r="974" spans="1:9" x14ac:dyDescent="0.3">
      <c r="A974" t="s">
        <v>4411</v>
      </c>
      <c r="B974" t="s">
        <v>51</v>
      </c>
      <c r="C974" t="s">
        <v>4351</v>
      </c>
      <c r="D974" t="s">
        <v>42</v>
      </c>
      <c r="E974" s="103">
        <v>2.2278562428967088E-4</v>
      </c>
      <c r="F974" s="103">
        <v>678455</v>
      </c>
      <c r="G974" s="103">
        <v>3</v>
      </c>
      <c r="H974" t="s">
        <v>54</v>
      </c>
      <c r="I974" s="103"/>
    </row>
    <row r="975" spans="1:9" x14ac:dyDescent="0.3">
      <c r="A975" t="s">
        <v>4412</v>
      </c>
      <c r="B975" t="s">
        <v>51</v>
      </c>
      <c r="C975" t="s">
        <v>4351</v>
      </c>
      <c r="D975" t="s">
        <v>1763</v>
      </c>
      <c r="E975" s="103">
        <v>2.367971611678558E-4</v>
      </c>
      <c r="F975" s="103">
        <v>678455</v>
      </c>
      <c r="G975" s="103">
        <v>3</v>
      </c>
      <c r="H975" t="s">
        <v>54</v>
      </c>
      <c r="I975" s="103"/>
    </row>
    <row r="976" spans="1:9" x14ac:dyDescent="0.3">
      <c r="A976" t="s">
        <v>4413</v>
      </c>
      <c r="B976" t="s">
        <v>51</v>
      </c>
      <c r="C976" t="s">
        <v>4351</v>
      </c>
      <c r="D976" t="s">
        <v>1764</v>
      </c>
      <c r="E976" s="103">
        <v>9.9681987248484159E-5</v>
      </c>
      <c r="F976" s="103">
        <v>678455</v>
      </c>
      <c r="G976" s="103">
        <v>3</v>
      </c>
      <c r="H976" t="s">
        <v>54</v>
      </c>
      <c r="I976" s="103"/>
    </row>
    <row r="977" spans="1:9" x14ac:dyDescent="0.3">
      <c r="A977" t="s">
        <v>4414</v>
      </c>
      <c r="B977" t="s">
        <v>51</v>
      </c>
      <c r="C977" t="s">
        <v>4351</v>
      </c>
      <c r="D977" t="s">
        <v>340</v>
      </c>
      <c r="E977" s="103">
        <v>2.1730812440841194E-4</v>
      </c>
      <c r="F977" s="103">
        <v>678455</v>
      </c>
      <c r="G977" s="103">
        <v>3</v>
      </c>
      <c r="H977" t="s">
        <v>54</v>
      </c>
      <c r="I977" s="103"/>
    </row>
    <row r="978" spans="1:9" x14ac:dyDescent="0.3">
      <c r="A978" t="s">
        <v>4415</v>
      </c>
      <c r="B978" t="s">
        <v>51</v>
      </c>
      <c r="C978" t="s">
        <v>4351</v>
      </c>
      <c r="D978" t="s">
        <v>777</v>
      </c>
      <c r="E978" s="103">
        <v>2.0287361538098991E-4</v>
      </c>
      <c r="F978" s="103">
        <v>678455</v>
      </c>
      <c r="G978" s="103">
        <v>3</v>
      </c>
      <c r="H978" t="s">
        <v>54</v>
      </c>
      <c r="I978" s="103"/>
    </row>
    <row r="979" spans="1:9" x14ac:dyDescent="0.3">
      <c r="A979" t="s">
        <v>4416</v>
      </c>
      <c r="B979" t="s">
        <v>51</v>
      </c>
      <c r="C979" t="s">
        <v>4351</v>
      </c>
      <c r="D979" t="s">
        <v>776</v>
      </c>
      <c r="E979" s="103">
        <v>4.7507521204807174E-4</v>
      </c>
      <c r="F979" s="103">
        <v>678455</v>
      </c>
      <c r="G979" s="103">
        <v>3</v>
      </c>
      <c r="H979" t="s">
        <v>54</v>
      </c>
      <c r="I979" s="103"/>
    </row>
    <row r="980" spans="1:9" x14ac:dyDescent="0.3">
      <c r="A980" t="s">
        <v>4396</v>
      </c>
      <c r="B980" t="s">
        <v>51</v>
      </c>
      <c r="C980" t="s">
        <v>4352</v>
      </c>
      <c r="D980" t="s">
        <v>40</v>
      </c>
      <c r="E980" s="103">
        <v>0</v>
      </c>
      <c r="F980" s="103">
        <v>678455</v>
      </c>
      <c r="G980" s="103">
        <v>3</v>
      </c>
      <c r="H980" t="s">
        <v>54</v>
      </c>
      <c r="I980" s="103"/>
    </row>
    <row r="981" spans="1:9" x14ac:dyDescent="0.3">
      <c r="A981" t="s">
        <v>5298</v>
      </c>
      <c r="B981" t="s">
        <v>51</v>
      </c>
      <c r="C981" t="s">
        <v>4352</v>
      </c>
      <c r="D981" t="s">
        <v>5064</v>
      </c>
      <c r="E981" s="103">
        <v>0</v>
      </c>
      <c r="F981" s="103">
        <v>678455</v>
      </c>
      <c r="G981" s="103">
        <v>3</v>
      </c>
      <c r="H981" t="s">
        <v>54</v>
      </c>
      <c r="I981" s="103"/>
    </row>
    <row r="982" spans="1:9" x14ac:dyDescent="0.3">
      <c r="A982" t="s">
        <v>5299</v>
      </c>
      <c r="B982" t="s">
        <v>51</v>
      </c>
      <c r="C982" t="s">
        <v>4352</v>
      </c>
      <c r="D982" t="s">
        <v>5065</v>
      </c>
      <c r="E982" s="103">
        <v>0</v>
      </c>
      <c r="F982" s="103">
        <v>678455</v>
      </c>
      <c r="G982" s="103">
        <v>3</v>
      </c>
      <c r="H982" t="s">
        <v>54</v>
      </c>
      <c r="I982" s="103"/>
    </row>
    <row r="983" spans="1:9" x14ac:dyDescent="0.3">
      <c r="A983" t="s">
        <v>5300</v>
      </c>
      <c r="B983" t="s">
        <v>51</v>
      </c>
      <c r="C983" t="s">
        <v>4352</v>
      </c>
      <c r="D983" t="s">
        <v>5066</v>
      </c>
      <c r="E983" s="103">
        <v>0</v>
      </c>
      <c r="F983" s="103">
        <v>678455</v>
      </c>
      <c r="G983" s="103">
        <v>3</v>
      </c>
      <c r="H983" t="s">
        <v>54</v>
      </c>
      <c r="I983" s="103"/>
    </row>
    <row r="984" spans="1:9" x14ac:dyDescent="0.3">
      <c r="A984" t="s">
        <v>4397</v>
      </c>
      <c r="B984" t="s">
        <v>51</v>
      </c>
      <c r="C984" t="s">
        <v>4352</v>
      </c>
      <c r="D984" t="s">
        <v>42</v>
      </c>
      <c r="E984" s="103">
        <v>0</v>
      </c>
      <c r="F984" s="103">
        <v>678455</v>
      </c>
      <c r="G984" s="103">
        <v>3</v>
      </c>
      <c r="H984" t="s">
        <v>54</v>
      </c>
      <c r="I984" s="103"/>
    </row>
    <row r="985" spans="1:9" x14ac:dyDescent="0.3">
      <c r="A985" t="s">
        <v>4398</v>
      </c>
      <c r="B985" t="s">
        <v>51</v>
      </c>
      <c r="C985" t="s">
        <v>4352</v>
      </c>
      <c r="D985" t="s">
        <v>1763</v>
      </c>
      <c r="E985" s="103">
        <v>0</v>
      </c>
      <c r="F985" s="103">
        <v>678455</v>
      </c>
      <c r="G985" s="103">
        <v>3</v>
      </c>
      <c r="H985" t="s">
        <v>54</v>
      </c>
      <c r="I985" s="103"/>
    </row>
    <row r="986" spans="1:9" x14ac:dyDescent="0.3">
      <c r="A986" t="s">
        <v>4399</v>
      </c>
      <c r="B986" t="s">
        <v>51</v>
      </c>
      <c r="C986" t="s">
        <v>4352</v>
      </c>
      <c r="D986" t="s">
        <v>1764</v>
      </c>
      <c r="E986" s="103">
        <v>0</v>
      </c>
      <c r="F986" s="103">
        <v>678455</v>
      </c>
      <c r="G986" s="103">
        <v>3</v>
      </c>
      <c r="H986" t="s">
        <v>54</v>
      </c>
      <c r="I986" s="103"/>
    </row>
    <row r="987" spans="1:9" x14ac:dyDescent="0.3">
      <c r="A987" t="s">
        <v>4400</v>
      </c>
      <c r="B987" t="s">
        <v>51</v>
      </c>
      <c r="C987" t="s">
        <v>4352</v>
      </c>
      <c r="D987" t="s">
        <v>340</v>
      </c>
      <c r="E987" s="103">
        <v>0</v>
      </c>
      <c r="F987" s="103">
        <v>678455</v>
      </c>
      <c r="G987" s="103">
        <v>3</v>
      </c>
      <c r="H987" t="s">
        <v>54</v>
      </c>
      <c r="I987" s="103"/>
    </row>
    <row r="988" spans="1:9" x14ac:dyDescent="0.3">
      <c r="A988" t="s">
        <v>4401</v>
      </c>
      <c r="B988" t="s">
        <v>51</v>
      </c>
      <c r="C988" t="s">
        <v>4352</v>
      </c>
      <c r="D988" t="s">
        <v>777</v>
      </c>
      <c r="E988" s="103">
        <v>0</v>
      </c>
      <c r="F988" s="103">
        <v>678455</v>
      </c>
      <c r="G988" s="103">
        <v>3</v>
      </c>
      <c r="H988" t="s">
        <v>54</v>
      </c>
      <c r="I988" s="103"/>
    </row>
    <row r="989" spans="1:9" x14ac:dyDescent="0.3">
      <c r="A989" t="s">
        <v>4402</v>
      </c>
      <c r="B989" t="s">
        <v>51</v>
      </c>
      <c r="C989" t="s">
        <v>4352</v>
      </c>
      <c r="D989" t="s">
        <v>776</v>
      </c>
      <c r="E989" s="103">
        <v>0</v>
      </c>
      <c r="F989" s="103">
        <v>678455</v>
      </c>
      <c r="G989" s="103">
        <v>3</v>
      </c>
      <c r="H989" t="s">
        <v>54</v>
      </c>
      <c r="I989" s="103"/>
    </row>
    <row r="990" spans="1:9" x14ac:dyDescent="0.3">
      <c r="A990" t="s">
        <v>4403</v>
      </c>
      <c r="B990" t="s">
        <v>51</v>
      </c>
      <c r="C990" t="s">
        <v>4353</v>
      </c>
      <c r="D990" t="s">
        <v>40</v>
      </c>
      <c r="E990" s="103">
        <v>1.6328051008629102E-4</v>
      </c>
      <c r="F990" s="103">
        <v>678455</v>
      </c>
      <c r="G990" s="103">
        <v>3</v>
      </c>
      <c r="H990" t="s">
        <v>54</v>
      </c>
      <c r="I990" s="103"/>
    </row>
    <row r="991" spans="1:9" x14ac:dyDescent="0.3">
      <c r="A991" t="s">
        <v>5301</v>
      </c>
      <c r="B991" t="s">
        <v>51</v>
      </c>
      <c r="C991" t="s">
        <v>4353</v>
      </c>
      <c r="D991" t="s">
        <v>5064</v>
      </c>
      <c r="E991" s="103">
        <v>1.677919758449581E-4</v>
      </c>
      <c r="F991" s="103">
        <v>678455</v>
      </c>
      <c r="G991" s="103">
        <v>3</v>
      </c>
      <c r="H991" t="s">
        <v>54</v>
      </c>
      <c r="I991" s="103"/>
    </row>
    <row r="992" spans="1:9" x14ac:dyDescent="0.3">
      <c r="A992" t="s">
        <v>5302</v>
      </c>
      <c r="B992" t="s">
        <v>51</v>
      </c>
      <c r="C992" t="s">
        <v>4353</v>
      </c>
      <c r="D992" t="s">
        <v>5065</v>
      </c>
      <c r="E992" s="103">
        <v>1.6328051008629102E-4</v>
      </c>
      <c r="F992" s="103">
        <v>678455</v>
      </c>
      <c r="G992" s="103">
        <v>3</v>
      </c>
      <c r="H992" t="s">
        <v>54</v>
      </c>
      <c r="I992" s="103"/>
    </row>
    <row r="993" spans="1:9" x14ac:dyDescent="0.3">
      <c r="A993" t="s">
        <v>5303</v>
      </c>
      <c r="B993" t="s">
        <v>51</v>
      </c>
      <c r="C993" t="s">
        <v>4353</v>
      </c>
      <c r="D993" t="s">
        <v>5066</v>
      </c>
      <c r="E993" s="103">
        <v>1.6328051008629102E-4</v>
      </c>
      <c r="F993" s="103">
        <v>678455</v>
      </c>
      <c r="G993" s="103">
        <v>3</v>
      </c>
      <c r="H993" t="s">
        <v>54</v>
      </c>
      <c r="I993" s="103"/>
    </row>
    <row r="994" spans="1:9" x14ac:dyDescent="0.3">
      <c r="A994" t="s">
        <v>4404</v>
      </c>
      <c r="B994" t="s">
        <v>51</v>
      </c>
      <c r="C994" t="s">
        <v>4353</v>
      </c>
      <c r="D994" t="s">
        <v>42</v>
      </c>
      <c r="E994" s="103">
        <v>1.6324422907226268E-4</v>
      </c>
      <c r="F994" s="103">
        <v>678455</v>
      </c>
      <c r="G994" s="103">
        <v>3</v>
      </c>
      <c r="H994" t="s">
        <v>54</v>
      </c>
      <c r="I994" s="103"/>
    </row>
    <row r="995" spans="1:9" x14ac:dyDescent="0.3">
      <c r="A995" t="s">
        <v>4405</v>
      </c>
      <c r="B995" t="s">
        <v>51</v>
      </c>
      <c r="C995" t="s">
        <v>4353</v>
      </c>
      <c r="D995" t="s">
        <v>1763</v>
      </c>
      <c r="E995" s="103">
        <v>1.7319186758417979E-4</v>
      </c>
      <c r="F995" s="103">
        <v>678455</v>
      </c>
      <c r="G995" s="103">
        <v>3</v>
      </c>
      <c r="H995" t="s">
        <v>54</v>
      </c>
      <c r="I995" s="103"/>
    </row>
    <row r="996" spans="1:9" x14ac:dyDescent="0.3">
      <c r="A996" t="s">
        <v>4406</v>
      </c>
      <c r="B996" t="s">
        <v>51</v>
      </c>
      <c r="C996" t="s">
        <v>4353</v>
      </c>
      <c r="D996" t="s">
        <v>1764</v>
      </c>
      <c r="E996" s="103">
        <v>7.2820755493978139E-5</v>
      </c>
      <c r="F996" s="103">
        <v>678455</v>
      </c>
      <c r="G996" s="103">
        <v>3</v>
      </c>
      <c r="H996" t="s">
        <v>54</v>
      </c>
      <c r="I996" s="103"/>
    </row>
    <row r="997" spans="1:9" x14ac:dyDescent="0.3">
      <c r="A997" t="s">
        <v>4407</v>
      </c>
      <c r="B997" t="s">
        <v>51</v>
      </c>
      <c r="C997" t="s">
        <v>4353</v>
      </c>
      <c r="D997" t="s">
        <v>340</v>
      </c>
      <c r="E997" s="103">
        <v>1.6080026513084553E-4</v>
      </c>
      <c r="F997" s="103">
        <v>678455</v>
      </c>
      <c r="G997" s="103">
        <v>3</v>
      </c>
      <c r="H997" t="s">
        <v>54</v>
      </c>
      <c r="I997" s="103"/>
    </row>
    <row r="998" spans="1:9" x14ac:dyDescent="0.3">
      <c r="A998" t="s">
        <v>4408</v>
      </c>
      <c r="B998" t="s">
        <v>51</v>
      </c>
      <c r="C998" t="s">
        <v>4353</v>
      </c>
      <c r="D998" t="s">
        <v>777</v>
      </c>
      <c r="E998" s="103">
        <v>1.4809072496311176E-4</v>
      </c>
      <c r="F998" s="103">
        <v>678455</v>
      </c>
      <c r="G998" s="103">
        <v>3</v>
      </c>
      <c r="H998" t="s">
        <v>54</v>
      </c>
      <c r="I998" s="103"/>
    </row>
    <row r="999" spans="1:9" x14ac:dyDescent="0.3">
      <c r="A999" t="s">
        <v>4409</v>
      </c>
      <c r="B999" t="s">
        <v>51</v>
      </c>
      <c r="C999" t="s">
        <v>4353</v>
      </c>
      <c r="D999" t="s">
        <v>776</v>
      </c>
      <c r="E999" s="103">
        <v>3.4764775044356458E-4</v>
      </c>
      <c r="F999" s="103">
        <v>678455</v>
      </c>
      <c r="G999" s="103">
        <v>3</v>
      </c>
      <c r="H999" t="s">
        <v>54</v>
      </c>
      <c r="I999" s="103"/>
    </row>
    <row r="1000" spans="1:9" x14ac:dyDescent="0.3">
      <c r="A1000" t="s">
        <v>7407</v>
      </c>
      <c r="B1000" t="s">
        <v>51</v>
      </c>
      <c r="C1000" t="s">
        <v>7386</v>
      </c>
      <c r="D1000" t="s">
        <v>40</v>
      </c>
      <c r="E1000" s="103">
        <v>6.0384166281204107E-5</v>
      </c>
      <c r="F1000" s="103">
        <v>678455</v>
      </c>
      <c r="G1000" s="103">
        <v>3</v>
      </c>
      <c r="H1000" t="s">
        <v>54</v>
      </c>
      <c r="I1000" s="103"/>
    </row>
    <row r="1001" spans="1:9" x14ac:dyDescent="0.3">
      <c r="A1001" t="s">
        <v>7408</v>
      </c>
      <c r="B1001" t="s">
        <v>51</v>
      </c>
      <c r="C1001" t="s">
        <v>7386</v>
      </c>
      <c r="D1001" t="s">
        <v>5064</v>
      </c>
      <c r="E1001" s="103">
        <v>6.1019866904709659E-5</v>
      </c>
      <c r="F1001" s="103">
        <v>678455</v>
      </c>
      <c r="G1001" s="103">
        <v>3</v>
      </c>
      <c r="H1001" t="s">
        <v>54</v>
      </c>
      <c r="I1001" s="103"/>
    </row>
    <row r="1002" spans="1:9" x14ac:dyDescent="0.3">
      <c r="A1002" t="s">
        <v>7409</v>
      </c>
      <c r="B1002" t="s">
        <v>51</v>
      </c>
      <c r="C1002" t="s">
        <v>7386</v>
      </c>
      <c r="D1002" t="s">
        <v>5065</v>
      </c>
      <c r="E1002" s="103">
        <v>6.0384166281204107E-5</v>
      </c>
      <c r="F1002" s="103">
        <v>678455</v>
      </c>
      <c r="G1002" s="103">
        <v>3</v>
      </c>
      <c r="H1002" t="s">
        <v>54</v>
      </c>
      <c r="I1002" s="103"/>
    </row>
    <row r="1003" spans="1:9" x14ac:dyDescent="0.3">
      <c r="A1003" t="s">
        <v>7410</v>
      </c>
      <c r="B1003" t="s">
        <v>51</v>
      </c>
      <c r="C1003" t="s">
        <v>7386</v>
      </c>
      <c r="D1003" t="s">
        <v>5066</v>
      </c>
      <c r="E1003" s="103">
        <v>6.0384166281204107E-5</v>
      </c>
      <c r="F1003" s="103">
        <v>678455</v>
      </c>
      <c r="G1003" s="103">
        <v>3</v>
      </c>
      <c r="H1003" t="s">
        <v>54</v>
      </c>
      <c r="I1003" s="103"/>
    </row>
    <row r="1004" spans="1:9" x14ac:dyDescent="0.3">
      <c r="A1004" t="s">
        <v>7411</v>
      </c>
      <c r="B1004" t="s">
        <v>51</v>
      </c>
      <c r="C1004" t="s">
        <v>7386</v>
      </c>
      <c r="D1004" t="s">
        <v>42</v>
      </c>
      <c r="E1004" s="103">
        <v>5.9541395217408196E-5</v>
      </c>
      <c r="F1004" s="103">
        <v>678455</v>
      </c>
      <c r="G1004" s="103">
        <v>3</v>
      </c>
      <c r="H1004" t="s">
        <v>54</v>
      </c>
      <c r="I1004" s="103"/>
    </row>
    <row r="1005" spans="1:9" x14ac:dyDescent="0.3">
      <c r="A1005" t="s">
        <v>7412</v>
      </c>
      <c r="B1005" t="s">
        <v>51</v>
      </c>
      <c r="C1005" t="s">
        <v>7386</v>
      </c>
      <c r="D1005" t="s">
        <v>1763</v>
      </c>
      <c r="E1005" s="103">
        <v>6.3605293583675977E-5</v>
      </c>
      <c r="F1005" s="103">
        <v>678455</v>
      </c>
      <c r="G1005" s="103">
        <v>3</v>
      </c>
      <c r="H1005" t="s">
        <v>54</v>
      </c>
      <c r="I1005" s="103"/>
    </row>
    <row r="1006" spans="1:9" x14ac:dyDescent="0.3">
      <c r="A1006" t="s">
        <v>7413</v>
      </c>
      <c r="B1006" t="s">
        <v>51</v>
      </c>
      <c r="C1006" t="s">
        <v>7386</v>
      </c>
      <c r="D1006" t="s">
        <v>1764</v>
      </c>
      <c r="E1006" s="103">
        <v>2.6861231754506024E-5</v>
      </c>
      <c r="F1006" s="103">
        <v>678455</v>
      </c>
      <c r="G1006" s="103">
        <v>3</v>
      </c>
      <c r="H1006" t="s">
        <v>54</v>
      </c>
      <c r="I1006" s="103"/>
    </row>
    <row r="1007" spans="1:9" x14ac:dyDescent="0.3">
      <c r="A1007" t="s">
        <v>7414</v>
      </c>
      <c r="B1007" t="s">
        <v>51</v>
      </c>
      <c r="C1007" t="s">
        <v>7386</v>
      </c>
      <c r="D1007" t="s">
        <v>340</v>
      </c>
      <c r="E1007" s="103">
        <v>5.6507859277566438E-5</v>
      </c>
      <c r="F1007" s="103">
        <v>678455</v>
      </c>
      <c r="G1007" s="103">
        <v>3</v>
      </c>
      <c r="H1007" t="s">
        <v>54</v>
      </c>
      <c r="I1007" s="103"/>
    </row>
    <row r="1008" spans="1:9" x14ac:dyDescent="0.3">
      <c r="A1008" t="s">
        <v>7415</v>
      </c>
      <c r="B1008" t="s">
        <v>51</v>
      </c>
      <c r="C1008" t="s">
        <v>7386</v>
      </c>
      <c r="D1008" t="s">
        <v>777</v>
      </c>
      <c r="E1008" s="103">
        <v>5.4782890417878141E-5</v>
      </c>
      <c r="F1008" s="103">
        <v>678455</v>
      </c>
      <c r="G1008" s="103">
        <v>3</v>
      </c>
      <c r="H1008" t="s">
        <v>54</v>
      </c>
      <c r="I1008" s="103"/>
    </row>
    <row r="1009" spans="1:9" x14ac:dyDescent="0.3">
      <c r="A1009" t="s">
        <v>7416</v>
      </c>
      <c r="B1009" t="s">
        <v>51</v>
      </c>
      <c r="C1009" t="s">
        <v>7386</v>
      </c>
      <c r="D1009" t="s">
        <v>776</v>
      </c>
      <c r="E1009" s="103">
        <v>1.2742746160450714E-4</v>
      </c>
      <c r="F1009" s="103">
        <v>678455</v>
      </c>
      <c r="G1009" s="103">
        <v>3</v>
      </c>
      <c r="H1009" t="s">
        <v>54</v>
      </c>
      <c r="I1009" s="103"/>
    </row>
    <row r="1010" spans="1:9" x14ac:dyDescent="0.3">
      <c r="A1010" t="s">
        <v>4894</v>
      </c>
      <c r="B1010" t="s">
        <v>51</v>
      </c>
      <c r="C1010" t="s">
        <v>4868</v>
      </c>
      <c r="D1010" t="s">
        <v>40</v>
      </c>
      <c r="E1010" s="103">
        <v>3.4982266297888562E-4</v>
      </c>
      <c r="F1010" s="103">
        <v>677948</v>
      </c>
      <c r="G1010" s="103">
        <v>4</v>
      </c>
      <c r="H1010" t="s">
        <v>54</v>
      </c>
      <c r="I1010" s="103"/>
    </row>
    <row r="1011" spans="1:9" x14ac:dyDescent="0.3">
      <c r="A1011" t="s">
        <v>5508</v>
      </c>
      <c r="B1011" t="s">
        <v>51</v>
      </c>
      <c r="C1011" t="s">
        <v>4868</v>
      </c>
      <c r="D1011" t="s">
        <v>5064</v>
      </c>
      <c r="E1011" s="103">
        <v>3.5578575996333094E-4</v>
      </c>
      <c r="F1011" s="103">
        <v>677948</v>
      </c>
      <c r="G1011" s="103">
        <v>4</v>
      </c>
      <c r="H1011" t="s">
        <v>54</v>
      </c>
      <c r="I1011" s="103"/>
    </row>
    <row r="1012" spans="1:9" x14ac:dyDescent="0.3">
      <c r="A1012" t="s">
        <v>5509</v>
      </c>
      <c r="B1012" t="s">
        <v>51</v>
      </c>
      <c r="C1012" t="s">
        <v>4868</v>
      </c>
      <c r="D1012" t="s">
        <v>5065</v>
      </c>
      <c r="E1012" s="103">
        <v>3.4982266297888562E-4</v>
      </c>
      <c r="F1012" s="103">
        <v>677948</v>
      </c>
      <c r="G1012" s="103">
        <v>4</v>
      </c>
      <c r="H1012" t="s">
        <v>54</v>
      </c>
      <c r="I1012" s="103"/>
    </row>
    <row r="1013" spans="1:9" x14ac:dyDescent="0.3">
      <c r="A1013" t="s">
        <v>5510</v>
      </c>
      <c r="B1013" t="s">
        <v>51</v>
      </c>
      <c r="C1013" t="s">
        <v>4868</v>
      </c>
      <c r="D1013" t="s">
        <v>5066</v>
      </c>
      <c r="E1013" s="103">
        <v>3.5015912291086541E-4</v>
      </c>
      <c r="F1013" s="103">
        <v>677948</v>
      </c>
      <c r="G1013" s="103">
        <v>4</v>
      </c>
      <c r="H1013" t="s">
        <v>54</v>
      </c>
      <c r="I1013" s="103"/>
    </row>
    <row r="1014" spans="1:9" x14ac:dyDescent="0.3">
      <c r="A1014" t="s">
        <v>4895</v>
      </c>
      <c r="B1014" t="s">
        <v>51</v>
      </c>
      <c r="C1014" t="s">
        <v>4868</v>
      </c>
      <c r="D1014" t="s">
        <v>42</v>
      </c>
      <c r="E1014" s="103">
        <v>3.5164441199636467E-4</v>
      </c>
      <c r="F1014" s="103">
        <v>677948</v>
      </c>
      <c r="G1014" s="103">
        <v>4</v>
      </c>
      <c r="H1014" t="s">
        <v>54</v>
      </c>
      <c r="I1014" s="103"/>
    </row>
    <row r="1015" spans="1:9" x14ac:dyDescent="0.3">
      <c r="A1015" t="s">
        <v>4896</v>
      </c>
      <c r="B1015" t="s">
        <v>51</v>
      </c>
      <c r="C1015" t="s">
        <v>4868</v>
      </c>
      <c r="D1015" t="s">
        <v>1763</v>
      </c>
      <c r="E1015" s="103">
        <v>3.7366083328601782E-4</v>
      </c>
      <c r="F1015" s="103">
        <v>677948</v>
      </c>
      <c r="G1015" s="103">
        <v>4</v>
      </c>
      <c r="H1015" t="s">
        <v>54</v>
      </c>
      <c r="I1015" s="103"/>
    </row>
    <row r="1016" spans="1:9" x14ac:dyDescent="0.3">
      <c r="A1016" t="s">
        <v>4897</v>
      </c>
      <c r="B1016" t="s">
        <v>51</v>
      </c>
      <c r="C1016" t="s">
        <v>4868</v>
      </c>
      <c r="D1016" t="s">
        <v>1764</v>
      </c>
      <c r="E1016" s="103">
        <v>1.941082926943799E-4</v>
      </c>
      <c r="F1016" s="103">
        <v>677948</v>
      </c>
      <c r="G1016" s="103">
        <v>4</v>
      </c>
      <c r="H1016" t="s">
        <v>54</v>
      </c>
      <c r="I1016" s="103"/>
    </row>
    <row r="1017" spans="1:9" x14ac:dyDescent="0.3">
      <c r="A1017" t="s">
        <v>4898</v>
      </c>
      <c r="B1017" t="s">
        <v>51</v>
      </c>
      <c r="C1017" t="s">
        <v>4868</v>
      </c>
      <c r="D1017" t="s">
        <v>340</v>
      </c>
      <c r="E1017" s="103">
        <v>3.4509519533247677E-4</v>
      </c>
      <c r="F1017" s="103">
        <v>677948</v>
      </c>
      <c r="G1017" s="103">
        <v>4</v>
      </c>
      <c r="H1017" t="s">
        <v>54</v>
      </c>
      <c r="I1017" s="103"/>
    </row>
    <row r="1018" spans="1:9" x14ac:dyDescent="0.3">
      <c r="A1018" t="s">
        <v>4899</v>
      </c>
      <c r="B1018" t="s">
        <v>51</v>
      </c>
      <c r="C1018" t="s">
        <v>4868</v>
      </c>
      <c r="D1018" t="s">
        <v>777</v>
      </c>
      <c r="E1018" s="103">
        <v>3.661494246708398E-4</v>
      </c>
      <c r="F1018" s="103">
        <v>677948</v>
      </c>
      <c r="G1018" s="103">
        <v>4</v>
      </c>
      <c r="H1018" t="s">
        <v>54</v>
      </c>
      <c r="I1018" s="103"/>
    </row>
    <row r="1019" spans="1:9" x14ac:dyDescent="0.3">
      <c r="A1019" t="s">
        <v>4900</v>
      </c>
      <c r="B1019" t="s">
        <v>51</v>
      </c>
      <c r="C1019" t="s">
        <v>4868</v>
      </c>
      <c r="D1019" t="s">
        <v>776</v>
      </c>
      <c r="E1019" s="103">
        <v>9.1908985400212498E-4</v>
      </c>
      <c r="F1019" s="103">
        <v>677948</v>
      </c>
      <c r="G1019" s="103">
        <v>4</v>
      </c>
      <c r="H1019" t="s">
        <v>54</v>
      </c>
      <c r="I1019" s="103"/>
    </row>
    <row r="1020" spans="1:9" x14ac:dyDescent="0.3">
      <c r="A1020" t="s">
        <v>882</v>
      </c>
      <c r="B1020" t="s">
        <v>51</v>
      </c>
      <c r="C1020" t="s">
        <v>36</v>
      </c>
      <c r="D1020" t="s">
        <v>40</v>
      </c>
      <c r="E1020" s="103">
        <v>5.3960317694972566E-3</v>
      </c>
      <c r="F1020" s="103">
        <v>677948</v>
      </c>
      <c r="G1020" s="103">
        <v>4</v>
      </c>
      <c r="H1020" t="s">
        <v>54</v>
      </c>
      <c r="I1020" s="103"/>
    </row>
    <row r="1021" spans="1:9" x14ac:dyDescent="0.3">
      <c r="A1021" t="s">
        <v>5412</v>
      </c>
      <c r="B1021" t="s">
        <v>51</v>
      </c>
      <c r="C1021" t="s">
        <v>36</v>
      </c>
      <c r="D1021" t="s">
        <v>5064</v>
      </c>
      <c r="E1021" s="103">
        <v>5.401891917288508E-3</v>
      </c>
      <c r="F1021" s="103">
        <v>677948</v>
      </c>
      <c r="G1021" s="103">
        <v>4</v>
      </c>
      <c r="H1021" t="s">
        <v>54</v>
      </c>
      <c r="I1021" s="103"/>
    </row>
    <row r="1022" spans="1:9" x14ac:dyDescent="0.3">
      <c r="A1022" t="s">
        <v>5413</v>
      </c>
      <c r="B1022" t="s">
        <v>51</v>
      </c>
      <c r="C1022" t="s">
        <v>36</v>
      </c>
      <c r="D1022" t="s">
        <v>5065</v>
      </c>
      <c r="E1022" s="103">
        <v>5.3960317694972566E-3</v>
      </c>
      <c r="F1022" s="103">
        <v>677948</v>
      </c>
      <c r="G1022" s="103">
        <v>4</v>
      </c>
      <c r="H1022" t="s">
        <v>54</v>
      </c>
      <c r="I1022" s="103"/>
    </row>
    <row r="1023" spans="1:9" x14ac:dyDescent="0.3">
      <c r="A1023" t="s">
        <v>5414</v>
      </c>
      <c r="B1023" t="s">
        <v>51</v>
      </c>
      <c r="C1023" t="s">
        <v>36</v>
      </c>
      <c r="D1023" t="s">
        <v>5066</v>
      </c>
      <c r="E1023" s="103">
        <v>5.3999096880196495E-3</v>
      </c>
      <c r="F1023" s="103">
        <v>677948</v>
      </c>
      <c r="G1023" s="103">
        <v>4</v>
      </c>
      <c r="H1023" t="s">
        <v>54</v>
      </c>
      <c r="I1023" s="103"/>
    </row>
    <row r="1024" spans="1:9" x14ac:dyDescent="0.3">
      <c r="A1024" t="s">
        <v>880</v>
      </c>
      <c r="B1024" t="s">
        <v>51</v>
      </c>
      <c r="C1024" t="s">
        <v>36</v>
      </c>
      <c r="D1024" t="s">
        <v>42</v>
      </c>
      <c r="E1024" s="103">
        <v>5.252545854905406E-3</v>
      </c>
      <c r="F1024" s="103">
        <v>677948</v>
      </c>
      <c r="G1024" s="103">
        <v>4</v>
      </c>
      <c r="H1024" t="s">
        <v>54</v>
      </c>
      <c r="I1024" s="103"/>
    </row>
    <row r="1025" spans="1:9" x14ac:dyDescent="0.3">
      <c r="A1025" t="s">
        <v>1911</v>
      </c>
      <c r="B1025" t="s">
        <v>51</v>
      </c>
      <c r="C1025" t="s">
        <v>36</v>
      </c>
      <c r="D1025" t="s">
        <v>1763</v>
      </c>
      <c r="E1025" s="103">
        <v>5.5355391283913495E-3</v>
      </c>
      <c r="F1025" s="103">
        <v>677948</v>
      </c>
      <c r="G1025" s="103">
        <v>4</v>
      </c>
      <c r="H1025" t="s">
        <v>54</v>
      </c>
      <c r="I1025" s="103"/>
    </row>
    <row r="1026" spans="1:9" x14ac:dyDescent="0.3">
      <c r="A1026" t="s">
        <v>1912</v>
      </c>
      <c r="B1026" t="s">
        <v>51</v>
      </c>
      <c r="C1026" t="s">
        <v>36</v>
      </c>
      <c r="D1026" t="s">
        <v>1764</v>
      </c>
      <c r="E1026" s="103">
        <v>2.5036594271807371E-3</v>
      </c>
      <c r="F1026" s="103">
        <v>677948</v>
      </c>
      <c r="G1026" s="103">
        <v>4</v>
      </c>
      <c r="H1026" t="s">
        <v>54</v>
      </c>
      <c r="I1026" s="103"/>
    </row>
    <row r="1027" spans="1:9" x14ac:dyDescent="0.3">
      <c r="A1027" t="s">
        <v>881</v>
      </c>
      <c r="B1027" t="s">
        <v>51</v>
      </c>
      <c r="C1027" t="s">
        <v>36</v>
      </c>
      <c r="D1027" t="s">
        <v>340</v>
      </c>
      <c r="E1027" s="103">
        <v>4.9461047338163946E-3</v>
      </c>
      <c r="F1027" s="103">
        <v>677948</v>
      </c>
      <c r="G1027" s="103">
        <v>4</v>
      </c>
      <c r="H1027" t="s">
        <v>54</v>
      </c>
      <c r="I1027" s="103"/>
    </row>
    <row r="1028" spans="1:9" x14ac:dyDescent="0.3">
      <c r="A1028" t="s">
        <v>556</v>
      </c>
      <c r="B1028" t="s">
        <v>51</v>
      </c>
      <c r="C1028" t="s">
        <v>36</v>
      </c>
      <c r="D1028" t="s">
        <v>777</v>
      </c>
      <c r="E1028" s="103">
        <v>6.5211928169282172E-3</v>
      </c>
      <c r="F1028" s="103">
        <v>677948</v>
      </c>
      <c r="G1028" s="103">
        <v>4</v>
      </c>
      <c r="H1028" t="s">
        <v>54</v>
      </c>
      <c r="I1028" s="103"/>
    </row>
    <row r="1029" spans="1:9" x14ac:dyDescent="0.3">
      <c r="A1029" t="s">
        <v>557</v>
      </c>
      <c r="B1029" t="s">
        <v>51</v>
      </c>
      <c r="C1029" t="s">
        <v>36</v>
      </c>
      <c r="D1029" t="s">
        <v>776</v>
      </c>
      <c r="E1029" s="103">
        <v>1.4477307988042974E-2</v>
      </c>
      <c r="F1029" s="103">
        <v>677948</v>
      </c>
      <c r="G1029" s="103">
        <v>4</v>
      </c>
      <c r="H1029" t="s">
        <v>54</v>
      </c>
      <c r="I1029" s="103"/>
    </row>
    <row r="1030" spans="1:9" x14ac:dyDescent="0.3">
      <c r="A1030" t="s">
        <v>885</v>
      </c>
      <c r="B1030" t="s">
        <v>51</v>
      </c>
      <c r="C1030" t="s">
        <v>37</v>
      </c>
      <c r="D1030" t="s">
        <v>40</v>
      </c>
      <c r="E1030" s="103">
        <v>5.7981285464257293E-2</v>
      </c>
      <c r="F1030" s="103">
        <v>677948</v>
      </c>
      <c r="G1030" s="103">
        <v>4</v>
      </c>
      <c r="H1030" t="s">
        <v>54</v>
      </c>
      <c r="I1030" s="103"/>
    </row>
    <row r="1031" spans="1:9" x14ac:dyDescent="0.3">
      <c r="A1031" t="s">
        <v>5415</v>
      </c>
      <c r="B1031" t="s">
        <v>51</v>
      </c>
      <c r="C1031" t="s">
        <v>37</v>
      </c>
      <c r="D1031" t="s">
        <v>5064</v>
      </c>
      <c r="E1031" s="103">
        <v>5.8230098125349197E-2</v>
      </c>
      <c r="F1031" s="103">
        <v>677948</v>
      </c>
      <c r="G1031" s="103">
        <v>4</v>
      </c>
      <c r="H1031" t="s">
        <v>54</v>
      </c>
      <c r="I1031" s="103"/>
    </row>
    <row r="1032" spans="1:9" x14ac:dyDescent="0.3">
      <c r="A1032" t="s">
        <v>5416</v>
      </c>
      <c r="B1032" t="s">
        <v>51</v>
      </c>
      <c r="C1032" t="s">
        <v>37</v>
      </c>
      <c r="D1032" t="s">
        <v>5065</v>
      </c>
      <c r="E1032" s="103">
        <v>5.7981285464257293E-2</v>
      </c>
      <c r="F1032" s="103">
        <v>677948</v>
      </c>
      <c r="G1032" s="103">
        <v>4</v>
      </c>
      <c r="H1032" t="s">
        <v>54</v>
      </c>
      <c r="I1032" s="103"/>
    </row>
    <row r="1033" spans="1:9" x14ac:dyDescent="0.3">
      <c r="A1033" t="s">
        <v>5417</v>
      </c>
      <c r="B1033" t="s">
        <v>51</v>
      </c>
      <c r="C1033" t="s">
        <v>37</v>
      </c>
      <c r="D1033" t="s">
        <v>5066</v>
      </c>
      <c r="E1033" s="103">
        <v>5.8223951451820868E-2</v>
      </c>
      <c r="F1033" s="103">
        <v>677948</v>
      </c>
      <c r="G1033" s="103">
        <v>4</v>
      </c>
      <c r="H1033" t="s">
        <v>54</v>
      </c>
      <c r="I1033" s="103"/>
    </row>
    <row r="1034" spans="1:9" x14ac:dyDescent="0.3">
      <c r="A1034" t="s">
        <v>883</v>
      </c>
      <c r="B1034" t="s">
        <v>51</v>
      </c>
      <c r="C1034" t="s">
        <v>37</v>
      </c>
      <c r="D1034" t="s">
        <v>42</v>
      </c>
      <c r="E1034" s="103">
        <v>5.7031667964287144E-2</v>
      </c>
      <c r="F1034" s="103">
        <v>677948</v>
      </c>
      <c r="G1034" s="103">
        <v>4</v>
      </c>
      <c r="H1034" t="s">
        <v>54</v>
      </c>
      <c r="I1034" s="103"/>
    </row>
    <row r="1035" spans="1:9" x14ac:dyDescent="0.3">
      <c r="A1035" t="s">
        <v>1879</v>
      </c>
      <c r="B1035" t="s">
        <v>51</v>
      </c>
      <c r="C1035" t="s">
        <v>37</v>
      </c>
      <c r="D1035" t="s">
        <v>1763</v>
      </c>
      <c r="E1035" s="103">
        <v>6.0469684062677262E-2</v>
      </c>
      <c r="F1035" s="103">
        <v>677948</v>
      </c>
      <c r="G1035" s="103">
        <v>4</v>
      </c>
      <c r="H1035" t="s">
        <v>54</v>
      </c>
      <c r="I1035" s="103"/>
    </row>
    <row r="1036" spans="1:9" x14ac:dyDescent="0.3">
      <c r="A1036" t="s">
        <v>1880</v>
      </c>
      <c r="B1036" t="s">
        <v>51</v>
      </c>
      <c r="C1036" t="s">
        <v>37</v>
      </c>
      <c r="D1036" t="s">
        <v>1764</v>
      </c>
      <c r="E1036" s="103">
        <v>3.1803826927698314E-2</v>
      </c>
      <c r="F1036" s="103">
        <v>677948</v>
      </c>
      <c r="G1036" s="103">
        <v>4</v>
      </c>
      <c r="H1036" t="s">
        <v>54</v>
      </c>
      <c r="I1036" s="103"/>
    </row>
    <row r="1037" spans="1:9" x14ac:dyDescent="0.3">
      <c r="A1037" t="s">
        <v>884</v>
      </c>
      <c r="B1037" t="s">
        <v>51</v>
      </c>
      <c r="C1037" t="s">
        <v>37</v>
      </c>
      <c r="D1037" t="s">
        <v>340</v>
      </c>
      <c r="E1037" s="103">
        <v>5.3874391242584398E-2</v>
      </c>
      <c r="F1037" s="103">
        <v>677948</v>
      </c>
      <c r="G1037" s="103">
        <v>4</v>
      </c>
      <c r="H1037" t="s">
        <v>54</v>
      </c>
      <c r="I1037" s="103"/>
    </row>
    <row r="1038" spans="1:9" x14ac:dyDescent="0.3">
      <c r="A1038" t="s">
        <v>558</v>
      </c>
      <c r="B1038" t="s">
        <v>51</v>
      </c>
      <c r="C1038" t="s">
        <v>37</v>
      </c>
      <c r="D1038" t="s">
        <v>777</v>
      </c>
      <c r="E1038" s="103">
        <v>6.4236050989221749E-2</v>
      </c>
      <c r="F1038" s="103">
        <v>677948</v>
      </c>
      <c r="G1038" s="103">
        <v>4</v>
      </c>
      <c r="H1038" t="s">
        <v>54</v>
      </c>
      <c r="I1038" s="103"/>
    </row>
    <row r="1039" spans="1:9" x14ac:dyDescent="0.3">
      <c r="A1039" t="s">
        <v>559</v>
      </c>
      <c r="B1039" t="s">
        <v>51</v>
      </c>
      <c r="C1039" t="s">
        <v>37</v>
      </c>
      <c r="D1039" t="s">
        <v>776</v>
      </c>
      <c r="E1039" s="103">
        <v>0.15208108317514774</v>
      </c>
      <c r="F1039" s="103">
        <v>677948</v>
      </c>
      <c r="G1039" s="103">
        <v>4</v>
      </c>
      <c r="H1039" t="s">
        <v>54</v>
      </c>
      <c r="I1039" s="103"/>
    </row>
    <row r="1040" spans="1:9" x14ac:dyDescent="0.3">
      <c r="A1040" t="s">
        <v>888</v>
      </c>
      <c r="B1040" t="s">
        <v>51</v>
      </c>
      <c r="C1040" t="s">
        <v>38</v>
      </c>
      <c r="D1040" t="s">
        <v>40</v>
      </c>
      <c r="E1040" s="103">
        <v>1.5836579210092634E-2</v>
      </c>
      <c r="F1040" s="103">
        <v>677948</v>
      </c>
      <c r="G1040" s="103">
        <v>4</v>
      </c>
      <c r="H1040" t="s">
        <v>54</v>
      </c>
      <c r="I1040" s="103"/>
    </row>
    <row r="1041" spans="1:9" x14ac:dyDescent="0.3">
      <c r="A1041" t="s">
        <v>5418</v>
      </c>
      <c r="B1041" t="s">
        <v>51</v>
      </c>
      <c r="C1041" t="s">
        <v>38</v>
      </c>
      <c r="D1041" t="s">
        <v>5064</v>
      </c>
      <c r="E1041" s="103">
        <v>1.5901742427075025E-2</v>
      </c>
      <c r="F1041" s="103">
        <v>677948</v>
      </c>
      <c r="G1041" s="103">
        <v>4</v>
      </c>
      <c r="H1041" t="s">
        <v>54</v>
      </c>
      <c r="I1041" s="103"/>
    </row>
    <row r="1042" spans="1:9" x14ac:dyDescent="0.3">
      <c r="A1042" t="s">
        <v>5419</v>
      </c>
      <c r="B1042" t="s">
        <v>51</v>
      </c>
      <c r="C1042" t="s">
        <v>38</v>
      </c>
      <c r="D1042" t="s">
        <v>5065</v>
      </c>
      <c r="E1042" s="103">
        <v>1.5836579210092634E-2</v>
      </c>
      <c r="F1042" s="103">
        <v>677948</v>
      </c>
      <c r="G1042" s="103">
        <v>4</v>
      </c>
      <c r="H1042" t="s">
        <v>54</v>
      </c>
      <c r="I1042" s="103"/>
    </row>
    <row r="1043" spans="1:9" x14ac:dyDescent="0.3">
      <c r="A1043" t="s">
        <v>5420</v>
      </c>
      <c r="B1043" t="s">
        <v>51</v>
      </c>
      <c r="C1043" t="s">
        <v>38</v>
      </c>
      <c r="D1043" t="s">
        <v>5066</v>
      </c>
      <c r="E1043" s="103">
        <v>1.5901601609324887E-2</v>
      </c>
      <c r="F1043" s="103">
        <v>677948</v>
      </c>
      <c r="G1043" s="103">
        <v>4</v>
      </c>
      <c r="H1043" t="s">
        <v>54</v>
      </c>
      <c r="I1043" s="103"/>
    </row>
    <row r="1044" spans="1:9" x14ac:dyDescent="0.3">
      <c r="A1044" t="s">
        <v>886</v>
      </c>
      <c r="B1044" t="s">
        <v>51</v>
      </c>
      <c r="C1044" t="s">
        <v>38</v>
      </c>
      <c r="D1044" t="s">
        <v>42</v>
      </c>
      <c r="E1044" s="103">
        <v>1.5811226993228671E-2</v>
      </c>
      <c r="F1044" s="103">
        <v>677948</v>
      </c>
      <c r="G1044" s="103">
        <v>4</v>
      </c>
      <c r="H1044" t="s">
        <v>54</v>
      </c>
      <c r="I1044" s="103"/>
    </row>
    <row r="1045" spans="1:9" x14ac:dyDescent="0.3">
      <c r="A1045" t="s">
        <v>1881</v>
      </c>
      <c r="B1045" t="s">
        <v>51</v>
      </c>
      <c r="C1045" t="s">
        <v>38</v>
      </c>
      <c r="D1045" t="s">
        <v>1763</v>
      </c>
      <c r="E1045" s="103">
        <v>1.7353072957261739E-2</v>
      </c>
      <c r="F1045" s="103">
        <v>677948</v>
      </c>
      <c r="G1045" s="103">
        <v>4</v>
      </c>
      <c r="H1045" t="s">
        <v>54</v>
      </c>
      <c r="I1045" s="103"/>
    </row>
    <row r="1046" spans="1:9" x14ac:dyDescent="0.3">
      <c r="A1046" t="s">
        <v>1882</v>
      </c>
      <c r="B1046" t="s">
        <v>51</v>
      </c>
      <c r="C1046" t="s">
        <v>38</v>
      </c>
      <c r="D1046" t="s">
        <v>1764</v>
      </c>
      <c r="E1046" s="103">
        <v>1.1553665235781073E-2</v>
      </c>
      <c r="F1046" s="103">
        <v>677948</v>
      </c>
      <c r="G1046" s="103">
        <v>4</v>
      </c>
      <c r="H1046" t="s">
        <v>54</v>
      </c>
      <c r="I1046" s="103"/>
    </row>
    <row r="1047" spans="1:9" x14ac:dyDescent="0.3">
      <c r="A1047" t="s">
        <v>887</v>
      </c>
      <c r="B1047" t="s">
        <v>51</v>
      </c>
      <c r="C1047" t="s">
        <v>38</v>
      </c>
      <c r="D1047" t="s">
        <v>340</v>
      </c>
      <c r="E1047" s="103">
        <v>1.1399528912925828E-2</v>
      </c>
      <c r="F1047" s="103">
        <v>677948</v>
      </c>
      <c r="G1047" s="103">
        <v>4</v>
      </c>
      <c r="H1047" t="s">
        <v>54</v>
      </c>
      <c r="I1047" s="103"/>
    </row>
    <row r="1048" spans="1:9" x14ac:dyDescent="0.3">
      <c r="A1048" t="s">
        <v>560</v>
      </c>
      <c r="B1048" t="s">
        <v>51</v>
      </c>
      <c r="C1048" t="s">
        <v>38</v>
      </c>
      <c r="D1048" t="s">
        <v>777</v>
      </c>
      <c r="E1048" s="103">
        <v>1.8809205125381499E-2</v>
      </c>
      <c r="F1048" s="103">
        <v>677948</v>
      </c>
      <c r="G1048" s="103">
        <v>4</v>
      </c>
      <c r="H1048" t="s">
        <v>54</v>
      </c>
      <c r="I1048" s="103"/>
    </row>
    <row r="1049" spans="1:9" x14ac:dyDescent="0.3">
      <c r="A1049" t="s">
        <v>561</v>
      </c>
      <c r="B1049" t="s">
        <v>51</v>
      </c>
      <c r="C1049" t="s">
        <v>38</v>
      </c>
      <c r="D1049" t="s">
        <v>776</v>
      </c>
      <c r="E1049" s="103">
        <v>4.2105341143382824E-2</v>
      </c>
      <c r="F1049" s="103">
        <v>677948</v>
      </c>
      <c r="G1049" s="103">
        <v>4</v>
      </c>
      <c r="H1049" t="s">
        <v>54</v>
      </c>
      <c r="I1049" s="103"/>
    </row>
    <row r="1050" spans="1:9" x14ac:dyDescent="0.3">
      <c r="A1050" t="s">
        <v>891</v>
      </c>
      <c r="B1050" t="s">
        <v>51</v>
      </c>
      <c r="C1050" t="s">
        <v>39</v>
      </c>
      <c r="D1050" t="s">
        <v>40</v>
      </c>
      <c r="E1050" s="103">
        <v>2.1304203464114437E-5</v>
      </c>
      <c r="F1050" s="103">
        <v>677948</v>
      </c>
      <c r="G1050" s="103">
        <v>4</v>
      </c>
      <c r="H1050" t="s">
        <v>54</v>
      </c>
      <c r="I1050" s="103"/>
    </row>
    <row r="1051" spans="1:9" x14ac:dyDescent="0.3">
      <c r="A1051" t="s">
        <v>5421</v>
      </c>
      <c r="B1051" t="s">
        <v>51</v>
      </c>
      <c r="C1051" t="s">
        <v>39</v>
      </c>
      <c r="D1051" t="s">
        <v>5064</v>
      </c>
      <c r="E1051" s="103">
        <v>2.1304203464114437E-5</v>
      </c>
      <c r="F1051" s="103">
        <v>677948</v>
      </c>
      <c r="G1051" s="103">
        <v>4</v>
      </c>
      <c r="H1051" t="s">
        <v>54</v>
      </c>
      <c r="I1051" s="103"/>
    </row>
    <row r="1052" spans="1:9" x14ac:dyDescent="0.3">
      <c r="A1052" t="s">
        <v>5422</v>
      </c>
      <c r="B1052" t="s">
        <v>51</v>
      </c>
      <c r="C1052" t="s">
        <v>39</v>
      </c>
      <c r="D1052" t="s">
        <v>5065</v>
      </c>
      <c r="E1052" s="103">
        <v>2.1304203464114437E-5</v>
      </c>
      <c r="F1052" s="103">
        <v>677948</v>
      </c>
      <c r="G1052" s="103">
        <v>4</v>
      </c>
      <c r="H1052" t="s">
        <v>54</v>
      </c>
      <c r="I1052" s="103"/>
    </row>
    <row r="1053" spans="1:9" x14ac:dyDescent="0.3">
      <c r="A1053" t="s">
        <v>5423</v>
      </c>
      <c r="B1053" t="s">
        <v>51</v>
      </c>
      <c r="C1053" t="s">
        <v>39</v>
      </c>
      <c r="D1053" t="s">
        <v>5066</v>
      </c>
      <c r="E1053" s="103">
        <v>2.1304203464114437E-5</v>
      </c>
      <c r="F1053" s="103">
        <v>677948</v>
      </c>
      <c r="G1053" s="103">
        <v>4</v>
      </c>
      <c r="H1053" t="s">
        <v>54</v>
      </c>
      <c r="I1053" s="103"/>
    </row>
    <row r="1054" spans="1:9" x14ac:dyDescent="0.3">
      <c r="A1054" t="s">
        <v>889</v>
      </c>
      <c r="B1054" t="s">
        <v>51</v>
      </c>
      <c r="C1054" t="s">
        <v>39</v>
      </c>
      <c r="D1054" t="s">
        <v>42</v>
      </c>
      <c r="E1054" s="103">
        <v>2.0996522614037404E-5</v>
      </c>
      <c r="F1054" s="103">
        <v>677948</v>
      </c>
      <c r="G1054" s="103">
        <v>4</v>
      </c>
      <c r="H1054" t="s">
        <v>54</v>
      </c>
      <c r="I1054" s="103"/>
    </row>
    <row r="1055" spans="1:9" x14ac:dyDescent="0.3">
      <c r="A1055" t="s">
        <v>1883</v>
      </c>
      <c r="B1055" t="s">
        <v>51</v>
      </c>
      <c r="C1055" t="s">
        <v>39</v>
      </c>
      <c r="D1055" t="s">
        <v>1763</v>
      </c>
      <c r="E1055" s="103">
        <v>2.3339682610889506E-5</v>
      </c>
      <c r="F1055" s="103">
        <v>677948</v>
      </c>
      <c r="G1055" s="103">
        <v>4</v>
      </c>
      <c r="H1055" t="s">
        <v>54</v>
      </c>
      <c r="I1055" s="103"/>
    </row>
    <row r="1056" spans="1:9" x14ac:dyDescent="0.3">
      <c r="A1056" t="s">
        <v>1884</v>
      </c>
      <c r="B1056" t="s">
        <v>51</v>
      </c>
      <c r="C1056" t="s">
        <v>39</v>
      </c>
      <c r="D1056" t="s">
        <v>1764</v>
      </c>
      <c r="E1056" s="103">
        <v>1.2479257609657122E-5</v>
      </c>
      <c r="F1056" s="103">
        <v>677948</v>
      </c>
      <c r="G1056" s="103">
        <v>4</v>
      </c>
      <c r="H1056" t="s">
        <v>54</v>
      </c>
      <c r="I1056" s="103"/>
    </row>
    <row r="1057" spans="1:9" x14ac:dyDescent="0.3">
      <c r="A1057" t="s">
        <v>890</v>
      </c>
      <c r="B1057" t="s">
        <v>51</v>
      </c>
      <c r="C1057" t="s">
        <v>39</v>
      </c>
      <c r="D1057" t="s">
        <v>340</v>
      </c>
      <c r="E1057" s="103">
        <v>2.0567384940896289E-5</v>
      </c>
      <c r="F1057" s="103">
        <v>677948</v>
      </c>
      <c r="G1057" s="103">
        <v>4</v>
      </c>
      <c r="H1057" t="s">
        <v>54</v>
      </c>
      <c r="I1057" s="103"/>
    </row>
    <row r="1058" spans="1:9" x14ac:dyDescent="0.3">
      <c r="A1058" t="s">
        <v>562</v>
      </c>
      <c r="B1058" t="s">
        <v>51</v>
      </c>
      <c r="C1058" t="s">
        <v>39</v>
      </c>
      <c r="D1058" t="s">
        <v>777</v>
      </c>
      <c r="E1058" s="103">
        <v>2.1774091133703288E-5</v>
      </c>
      <c r="F1058" s="103">
        <v>677948</v>
      </c>
      <c r="G1058" s="103">
        <v>4</v>
      </c>
      <c r="H1058" t="s">
        <v>54</v>
      </c>
      <c r="I1058" s="103"/>
    </row>
    <row r="1059" spans="1:9" x14ac:dyDescent="0.3">
      <c r="A1059" t="s">
        <v>563</v>
      </c>
      <c r="B1059" t="s">
        <v>51</v>
      </c>
      <c r="C1059" t="s">
        <v>39</v>
      </c>
      <c r="D1059" t="s">
        <v>776</v>
      </c>
      <c r="E1059" s="103">
        <v>5.4470010613452078E-5</v>
      </c>
      <c r="F1059" s="103">
        <v>677948</v>
      </c>
      <c r="G1059" s="103">
        <v>4</v>
      </c>
      <c r="H1059" t="s">
        <v>54</v>
      </c>
      <c r="I1059" s="103"/>
    </row>
    <row r="1060" spans="1:9" x14ac:dyDescent="0.3">
      <c r="A1060" t="s">
        <v>2657</v>
      </c>
      <c r="B1060" t="s">
        <v>51</v>
      </c>
      <c r="C1060" t="s">
        <v>2584</v>
      </c>
      <c r="D1060" t="s">
        <v>40</v>
      </c>
      <c r="E1060" s="103">
        <v>1.4554488296896666E-3</v>
      </c>
      <c r="F1060" s="103">
        <v>677948</v>
      </c>
      <c r="G1060" s="103">
        <v>4</v>
      </c>
      <c r="H1060" t="s">
        <v>54</v>
      </c>
      <c r="I1060" s="103"/>
    </row>
    <row r="1061" spans="1:9" x14ac:dyDescent="0.3">
      <c r="A1061" t="s">
        <v>5424</v>
      </c>
      <c r="B1061" t="s">
        <v>51</v>
      </c>
      <c r="C1061" t="s">
        <v>2584</v>
      </c>
      <c r="D1061" t="s">
        <v>5064</v>
      </c>
      <c r="E1061" s="103">
        <v>1.4698526649764743E-3</v>
      </c>
      <c r="F1061" s="103">
        <v>677948</v>
      </c>
      <c r="G1061" s="103">
        <v>4</v>
      </c>
      <c r="H1061" t="s">
        <v>54</v>
      </c>
      <c r="I1061" s="103"/>
    </row>
    <row r="1062" spans="1:9" x14ac:dyDescent="0.3">
      <c r="A1062" t="s">
        <v>5425</v>
      </c>
      <c r="B1062" t="s">
        <v>51</v>
      </c>
      <c r="C1062" t="s">
        <v>2584</v>
      </c>
      <c r="D1062" t="s">
        <v>5065</v>
      </c>
      <c r="E1062" s="103">
        <v>1.4554488296896666E-3</v>
      </c>
      <c r="F1062" s="103">
        <v>677948</v>
      </c>
      <c r="G1062" s="103">
        <v>4</v>
      </c>
      <c r="H1062" t="s">
        <v>54</v>
      </c>
      <c r="I1062" s="103"/>
    </row>
    <row r="1063" spans="1:9" x14ac:dyDescent="0.3">
      <c r="A1063" t="s">
        <v>5426</v>
      </c>
      <c r="B1063" t="s">
        <v>51</v>
      </c>
      <c r="C1063" t="s">
        <v>2584</v>
      </c>
      <c r="D1063" t="s">
        <v>5066</v>
      </c>
      <c r="E1063" s="103">
        <v>1.469319372140837E-3</v>
      </c>
      <c r="F1063" s="103">
        <v>677948</v>
      </c>
      <c r="G1063" s="103">
        <v>4</v>
      </c>
      <c r="H1063" t="s">
        <v>54</v>
      </c>
      <c r="I1063" s="103"/>
    </row>
    <row r="1064" spans="1:9" x14ac:dyDescent="0.3">
      <c r="A1064" t="s">
        <v>2658</v>
      </c>
      <c r="B1064" t="s">
        <v>51</v>
      </c>
      <c r="C1064" t="s">
        <v>2584</v>
      </c>
      <c r="D1064" t="s">
        <v>42</v>
      </c>
      <c r="E1064" s="103">
        <v>1.4341813612917672E-3</v>
      </c>
      <c r="F1064" s="103">
        <v>677948</v>
      </c>
      <c r="G1064" s="103">
        <v>4</v>
      </c>
      <c r="H1064" t="s">
        <v>54</v>
      </c>
      <c r="I1064" s="103"/>
    </row>
    <row r="1065" spans="1:9" x14ac:dyDescent="0.3">
      <c r="A1065" t="s">
        <v>2659</v>
      </c>
      <c r="B1065" t="s">
        <v>51</v>
      </c>
      <c r="C1065" t="s">
        <v>2584</v>
      </c>
      <c r="D1065" t="s">
        <v>1763</v>
      </c>
      <c r="E1065" s="103">
        <v>1.4985681145757467E-3</v>
      </c>
      <c r="F1065" s="103">
        <v>677948</v>
      </c>
      <c r="G1065" s="103">
        <v>4</v>
      </c>
      <c r="H1065" t="s">
        <v>54</v>
      </c>
      <c r="I1065" s="103"/>
    </row>
    <row r="1066" spans="1:9" x14ac:dyDescent="0.3">
      <c r="A1066" t="s">
        <v>2660</v>
      </c>
      <c r="B1066" t="s">
        <v>51</v>
      </c>
      <c r="C1066" t="s">
        <v>2584</v>
      </c>
      <c r="D1066" t="s">
        <v>1764</v>
      </c>
      <c r="E1066" s="103">
        <v>7.1103741767809142E-4</v>
      </c>
      <c r="F1066" s="103">
        <v>677948</v>
      </c>
      <c r="G1066" s="103">
        <v>4</v>
      </c>
      <c r="H1066" t="s">
        <v>54</v>
      </c>
      <c r="I1066" s="103"/>
    </row>
    <row r="1067" spans="1:9" x14ac:dyDescent="0.3">
      <c r="A1067" t="s">
        <v>2661</v>
      </c>
      <c r="B1067" t="s">
        <v>51</v>
      </c>
      <c r="C1067" t="s">
        <v>2584</v>
      </c>
      <c r="D1067" t="s">
        <v>340</v>
      </c>
      <c r="E1067" s="103">
        <v>1.3974585154417714E-3</v>
      </c>
      <c r="F1067" s="103">
        <v>677948</v>
      </c>
      <c r="G1067" s="103">
        <v>4</v>
      </c>
      <c r="H1067" t="s">
        <v>54</v>
      </c>
      <c r="I1067" s="103"/>
    </row>
    <row r="1068" spans="1:9" x14ac:dyDescent="0.3">
      <c r="A1068" t="s">
        <v>2662</v>
      </c>
      <c r="B1068" t="s">
        <v>51</v>
      </c>
      <c r="C1068" t="s">
        <v>2584</v>
      </c>
      <c r="D1068" t="s">
        <v>777</v>
      </c>
      <c r="E1068" s="103">
        <v>1.6962637224402428E-3</v>
      </c>
      <c r="F1068" s="103">
        <v>677948</v>
      </c>
      <c r="G1068" s="103">
        <v>4</v>
      </c>
      <c r="H1068" t="s">
        <v>54</v>
      </c>
      <c r="I1068" s="103"/>
    </row>
    <row r="1069" spans="1:9" x14ac:dyDescent="0.3">
      <c r="A1069" t="s">
        <v>2663</v>
      </c>
      <c r="B1069" t="s">
        <v>51</v>
      </c>
      <c r="C1069" t="s">
        <v>2584</v>
      </c>
      <c r="D1069" t="s">
        <v>776</v>
      </c>
      <c r="E1069" s="103">
        <v>3.8584111598668246E-3</v>
      </c>
      <c r="F1069" s="103">
        <v>677948</v>
      </c>
      <c r="G1069" s="103">
        <v>4</v>
      </c>
      <c r="H1069" t="s">
        <v>54</v>
      </c>
      <c r="I1069" s="103"/>
    </row>
    <row r="1070" spans="1:9" x14ac:dyDescent="0.3">
      <c r="A1070" t="s">
        <v>2664</v>
      </c>
      <c r="B1070" t="s">
        <v>51</v>
      </c>
      <c r="C1070" t="s">
        <v>2585</v>
      </c>
      <c r="D1070" t="s">
        <v>40</v>
      </c>
      <c r="E1070" s="103">
        <v>5.8999497709459787E-3</v>
      </c>
      <c r="F1070" s="103">
        <v>677948</v>
      </c>
      <c r="G1070" s="103">
        <v>4</v>
      </c>
      <c r="H1070" t="s">
        <v>54</v>
      </c>
      <c r="I1070" s="103"/>
    </row>
    <row r="1071" spans="1:9" x14ac:dyDescent="0.3">
      <c r="A1071" t="s">
        <v>5427</v>
      </c>
      <c r="B1071" t="s">
        <v>51</v>
      </c>
      <c r="C1071" t="s">
        <v>2585</v>
      </c>
      <c r="D1071" t="s">
        <v>5064</v>
      </c>
      <c r="E1071" s="103">
        <v>5.9755056862102543E-3</v>
      </c>
      <c r="F1071" s="103">
        <v>677948</v>
      </c>
      <c r="G1071" s="103">
        <v>4</v>
      </c>
      <c r="H1071" t="s">
        <v>54</v>
      </c>
      <c r="I1071" s="103"/>
    </row>
    <row r="1072" spans="1:9" x14ac:dyDescent="0.3">
      <c r="A1072" t="s">
        <v>5428</v>
      </c>
      <c r="B1072" t="s">
        <v>51</v>
      </c>
      <c r="C1072" t="s">
        <v>2585</v>
      </c>
      <c r="D1072" t="s">
        <v>5065</v>
      </c>
      <c r="E1072" s="103">
        <v>5.8999497709459787E-3</v>
      </c>
      <c r="F1072" s="103">
        <v>677948</v>
      </c>
      <c r="G1072" s="103">
        <v>4</v>
      </c>
      <c r="H1072" t="s">
        <v>54</v>
      </c>
      <c r="I1072" s="103"/>
    </row>
    <row r="1073" spans="1:9" x14ac:dyDescent="0.3">
      <c r="A1073" t="s">
        <v>5429</v>
      </c>
      <c r="B1073" t="s">
        <v>51</v>
      </c>
      <c r="C1073" t="s">
        <v>2585</v>
      </c>
      <c r="D1073" t="s">
        <v>5066</v>
      </c>
      <c r="E1073" s="103">
        <v>5.974227584341866E-3</v>
      </c>
      <c r="F1073" s="103">
        <v>677948</v>
      </c>
      <c r="G1073" s="103">
        <v>4</v>
      </c>
      <c r="H1073" t="s">
        <v>54</v>
      </c>
      <c r="I1073" s="103"/>
    </row>
    <row r="1074" spans="1:9" x14ac:dyDescent="0.3">
      <c r="A1074" t="s">
        <v>2665</v>
      </c>
      <c r="B1074" t="s">
        <v>51</v>
      </c>
      <c r="C1074" t="s">
        <v>2585</v>
      </c>
      <c r="D1074" t="s">
        <v>42</v>
      </c>
      <c r="E1074" s="103">
        <v>5.8370752230106383E-3</v>
      </c>
      <c r="F1074" s="103">
        <v>677948</v>
      </c>
      <c r="G1074" s="103">
        <v>4</v>
      </c>
      <c r="H1074" t="s">
        <v>54</v>
      </c>
      <c r="I1074" s="103"/>
    </row>
    <row r="1075" spans="1:9" x14ac:dyDescent="0.3">
      <c r="A1075" t="s">
        <v>2666</v>
      </c>
      <c r="B1075" t="s">
        <v>51</v>
      </c>
      <c r="C1075" t="s">
        <v>2585</v>
      </c>
      <c r="D1075" t="s">
        <v>1763</v>
      </c>
      <c r="E1075" s="103">
        <v>5.9557515449901663E-3</v>
      </c>
      <c r="F1075" s="103">
        <v>677948</v>
      </c>
      <c r="G1075" s="103">
        <v>4</v>
      </c>
      <c r="H1075" t="s">
        <v>54</v>
      </c>
      <c r="I1075" s="103"/>
    </row>
    <row r="1076" spans="1:9" x14ac:dyDescent="0.3">
      <c r="A1076" t="s">
        <v>2667</v>
      </c>
      <c r="B1076" t="s">
        <v>51</v>
      </c>
      <c r="C1076" t="s">
        <v>2585</v>
      </c>
      <c r="D1076" t="s">
        <v>1764</v>
      </c>
      <c r="E1076" s="103">
        <v>2.3626572472345091E-3</v>
      </c>
      <c r="F1076" s="103">
        <v>677948</v>
      </c>
      <c r="G1076" s="103">
        <v>4</v>
      </c>
      <c r="H1076" t="s">
        <v>54</v>
      </c>
      <c r="I1076" s="103"/>
    </row>
    <row r="1077" spans="1:9" x14ac:dyDescent="0.3">
      <c r="A1077" t="s">
        <v>2668</v>
      </c>
      <c r="B1077" t="s">
        <v>51</v>
      </c>
      <c r="C1077" t="s">
        <v>2585</v>
      </c>
      <c r="D1077" t="s">
        <v>340</v>
      </c>
      <c r="E1077" s="103">
        <v>5.8301148213781868E-3</v>
      </c>
      <c r="F1077" s="103">
        <v>677948</v>
      </c>
      <c r="G1077" s="103">
        <v>4</v>
      </c>
      <c r="H1077" t="s">
        <v>54</v>
      </c>
      <c r="I1077" s="103"/>
    </row>
    <row r="1078" spans="1:9" x14ac:dyDescent="0.3">
      <c r="A1078" t="s">
        <v>2669</v>
      </c>
      <c r="B1078" t="s">
        <v>51</v>
      </c>
      <c r="C1078" t="s">
        <v>2585</v>
      </c>
      <c r="D1078" t="s">
        <v>777</v>
      </c>
      <c r="E1078" s="103">
        <v>5.5924498396434383E-3</v>
      </c>
      <c r="F1078" s="103">
        <v>677948</v>
      </c>
      <c r="G1078" s="103">
        <v>4</v>
      </c>
      <c r="H1078" t="s">
        <v>54</v>
      </c>
      <c r="I1078" s="103"/>
    </row>
    <row r="1079" spans="1:9" x14ac:dyDescent="0.3">
      <c r="A1079" t="s">
        <v>2670</v>
      </c>
      <c r="B1079" t="s">
        <v>51</v>
      </c>
      <c r="C1079" t="s">
        <v>2585</v>
      </c>
      <c r="D1079" t="s">
        <v>776</v>
      </c>
      <c r="E1079" s="103">
        <v>1.4999404138177679E-2</v>
      </c>
      <c r="F1079" s="103">
        <v>677948</v>
      </c>
      <c r="G1079" s="103">
        <v>4</v>
      </c>
      <c r="H1079" t="s">
        <v>54</v>
      </c>
      <c r="I1079" s="103"/>
    </row>
    <row r="1080" spans="1:9" x14ac:dyDescent="0.3">
      <c r="A1080" t="s">
        <v>2650</v>
      </c>
      <c r="B1080" t="s">
        <v>51</v>
      </c>
      <c r="C1080" t="s">
        <v>2586</v>
      </c>
      <c r="D1080" t="s">
        <v>40</v>
      </c>
      <c r="E1080" s="103">
        <v>1.4699624911306922E-4</v>
      </c>
      <c r="F1080" s="103">
        <v>677948</v>
      </c>
      <c r="G1080" s="103">
        <v>4</v>
      </c>
      <c r="H1080" t="s">
        <v>54</v>
      </c>
      <c r="I1080" s="103"/>
    </row>
    <row r="1081" spans="1:9" x14ac:dyDescent="0.3">
      <c r="A1081" t="s">
        <v>5430</v>
      </c>
      <c r="B1081" t="s">
        <v>51</v>
      </c>
      <c r="C1081" t="s">
        <v>2586</v>
      </c>
      <c r="D1081" t="s">
        <v>5064</v>
      </c>
      <c r="E1081" s="103">
        <v>1.4699624911306922E-4</v>
      </c>
      <c r="F1081" s="103">
        <v>677948</v>
      </c>
      <c r="G1081" s="103">
        <v>4</v>
      </c>
      <c r="H1081" t="s">
        <v>54</v>
      </c>
      <c r="I1081" s="103"/>
    </row>
    <row r="1082" spans="1:9" x14ac:dyDescent="0.3">
      <c r="A1082" t="s">
        <v>5431</v>
      </c>
      <c r="B1082" t="s">
        <v>51</v>
      </c>
      <c r="C1082" t="s">
        <v>2586</v>
      </c>
      <c r="D1082" t="s">
        <v>5065</v>
      </c>
      <c r="E1082" s="103">
        <v>1.4699624911306922E-4</v>
      </c>
      <c r="F1082" s="103">
        <v>677948</v>
      </c>
      <c r="G1082" s="103">
        <v>4</v>
      </c>
      <c r="H1082" t="s">
        <v>54</v>
      </c>
      <c r="I1082" s="103"/>
    </row>
    <row r="1083" spans="1:9" x14ac:dyDescent="0.3">
      <c r="A1083" t="s">
        <v>5432</v>
      </c>
      <c r="B1083" t="s">
        <v>51</v>
      </c>
      <c r="C1083" t="s">
        <v>2586</v>
      </c>
      <c r="D1083" t="s">
        <v>5066</v>
      </c>
      <c r="E1083" s="103">
        <v>1.4699624911306922E-4</v>
      </c>
      <c r="F1083" s="103">
        <v>677948</v>
      </c>
      <c r="G1083" s="103">
        <v>4</v>
      </c>
      <c r="H1083" t="s">
        <v>54</v>
      </c>
      <c r="I1083" s="103"/>
    </row>
    <row r="1084" spans="1:9" x14ac:dyDescent="0.3">
      <c r="A1084" t="s">
        <v>2651</v>
      </c>
      <c r="B1084" t="s">
        <v>51</v>
      </c>
      <c r="C1084" t="s">
        <v>2586</v>
      </c>
      <c r="D1084" t="s">
        <v>42</v>
      </c>
      <c r="E1084" s="103">
        <v>1.4182220224850904E-4</v>
      </c>
      <c r="F1084" s="103">
        <v>677948</v>
      </c>
      <c r="G1084" s="103">
        <v>4</v>
      </c>
      <c r="H1084" t="s">
        <v>54</v>
      </c>
      <c r="I1084" s="103"/>
    </row>
    <row r="1085" spans="1:9" x14ac:dyDescent="0.3">
      <c r="A1085" t="s">
        <v>2652</v>
      </c>
      <c r="B1085" t="s">
        <v>51</v>
      </c>
      <c r="C1085" t="s">
        <v>2586</v>
      </c>
      <c r="D1085" t="s">
        <v>1763</v>
      </c>
      <c r="E1085" s="103">
        <v>1.3784499578482307E-4</v>
      </c>
      <c r="F1085" s="103">
        <v>677948</v>
      </c>
      <c r="G1085" s="103">
        <v>4</v>
      </c>
      <c r="H1085" t="s">
        <v>54</v>
      </c>
      <c r="I1085" s="103"/>
    </row>
    <row r="1086" spans="1:9" x14ac:dyDescent="0.3">
      <c r="A1086" t="s">
        <v>2653</v>
      </c>
      <c r="B1086" t="s">
        <v>51</v>
      </c>
      <c r="C1086" t="s">
        <v>2586</v>
      </c>
      <c r="D1086" t="s">
        <v>1764</v>
      </c>
      <c r="E1086" s="103">
        <v>4.1754211363501991E-5</v>
      </c>
      <c r="F1086" s="103">
        <v>677948</v>
      </c>
      <c r="G1086" s="103">
        <v>4</v>
      </c>
      <c r="H1086" t="s">
        <v>54</v>
      </c>
      <c r="I1086" s="103"/>
    </row>
    <row r="1087" spans="1:9" x14ac:dyDescent="0.3">
      <c r="A1087" t="s">
        <v>2654</v>
      </c>
      <c r="B1087" t="s">
        <v>51</v>
      </c>
      <c r="C1087" t="s">
        <v>2586</v>
      </c>
      <c r="D1087" t="s">
        <v>340</v>
      </c>
      <c r="E1087" s="103">
        <v>1.4647849532882731E-4</v>
      </c>
      <c r="F1087" s="103">
        <v>677948</v>
      </c>
      <c r="G1087" s="103">
        <v>4</v>
      </c>
      <c r="H1087" t="s">
        <v>54</v>
      </c>
      <c r="I1087" s="103"/>
    </row>
    <row r="1088" spans="1:9" x14ac:dyDescent="0.3">
      <c r="A1088" t="s">
        <v>2655</v>
      </c>
      <c r="B1088" t="s">
        <v>51</v>
      </c>
      <c r="C1088" t="s">
        <v>2586</v>
      </c>
      <c r="D1088" t="s">
        <v>777</v>
      </c>
      <c r="E1088" s="103">
        <v>1.4548430377918763E-4</v>
      </c>
      <c r="F1088" s="103">
        <v>677948</v>
      </c>
      <c r="G1088" s="103">
        <v>4</v>
      </c>
      <c r="H1088" t="s">
        <v>54</v>
      </c>
      <c r="I1088" s="103"/>
    </row>
    <row r="1089" spans="1:9" x14ac:dyDescent="0.3">
      <c r="A1089" t="s">
        <v>2656</v>
      </c>
      <c r="B1089" t="s">
        <v>51</v>
      </c>
      <c r="C1089" t="s">
        <v>2586</v>
      </c>
      <c r="D1089" t="s">
        <v>776</v>
      </c>
      <c r="E1089" s="103">
        <v>3.5934717582815823E-4</v>
      </c>
      <c r="F1089" s="103">
        <v>677948</v>
      </c>
      <c r="G1089" s="103">
        <v>4</v>
      </c>
      <c r="H1089" t="s">
        <v>54</v>
      </c>
      <c r="I1089" s="103"/>
    </row>
    <row r="1090" spans="1:9" x14ac:dyDescent="0.3">
      <c r="A1090" t="s">
        <v>3263</v>
      </c>
      <c r="B1090" t="s">
        <v>51</v>
      </c>
      <c r="C1090" t="s">
        <v>3115</v>
      </c>
      <c r="D1090" t="s">
        <v>40</v>
      </c>
      <c r="E1090" s="103">
        <v>8.3247537810675549E-4</v>
      </c>
      <c r="F1090" s="103">
        <v>677948</v>
      </c>
      <c r="G1090" s="103">
        <v>4</v>
      </c>
      <c r="H1090" t="s">
        <v>54</v>
      </c>
      <c r="I1090" s="103"/>
    </row>
    <row r="1091" spans="1:9" x14ac:dyDescent="0.3">
      <c r="A1091" t="s">
        <v>5436</v>
      </c>
      <c r="B1091" t="s">
        <v>51</v>
      </c>
      <c r="C1091" t="s">
        <v>3115</v>
      </c>
      <c r="D1091" t="s">
        <v>5064</v>
      </c>
      <c r="E1091" s="103">
        <v>8.3247537810675549E-4</v>
      </c>
      <c r="F1091" s="103">
        <v>677948</v>
      </c>
      <c r="G1091" s="103">
        <v>4</v>
      </c>
      <c r="H1091" t="s">
        <v>54</v>
      </c>
      <c r="I1091" s="103"/>
    </row>
    <row r="1092" spans="1:9" x14ac:dyDescent="0.3">
      <c r="A1092" t="s">
        <v>5437</v>
      </c>
      <c r="B1092" t="s">
        <v>51</v>
      </c>
      <c r="C1092" t="s">
        <v>3115</v>
      </c>
      <c r="D1092" t="s">
        <v>5065</v>
      </c>
      <c r="E1092" s="103">
        <v>8.3247537810675549E-4</v>
      </c>
      <c r="F1092" s="103">
        <v>677948</v>
      </c>
      <c r="G1092" s="103">
        <v>4</v>
      </c>
      <c r="H1092" t="s">
        <v>54</v>
      </c>
      <c r="I1092" s="103"/>
    </row>
    <row r="1093" spans="1:9" x14ac:dyDescent="0.3">
      <c r="A1093" t="s">
        <v>5438</v>
      </c>
      <c r="B1093" t="s">
        <v>51</v>
      </c>
      <c r="C1093" t="s">
        <v>3115</v>
      </c>
      <c r="D1093" t="s">
        <v>5066</v>
      </c>
      <c r="E1093" s="103">
        <v>8.3247537810675549E-4</v>
      </c>
      <c r="F1093" s="103">
        <v>677948</v>
      </c>
      <c r="G1093" s="103">
        <v>4</v>
      </c>
      <c r="H1093" t="s">
        <v>54</v>
      </c>
      <c r="I1093" s="103"/>
    </row>
    <row r="1094" spans="1:9" x14ac:dyDescent="0.3">
      <c r="A1094" t="s">
        <v>3264</v>
      </c>
      <c r="B1094" t="s">
        <v>51</v>
      </c>
      <c r="C1094" t="s">
        <v>3115</v>
      </c>
      <c r="D1094" t="s">
        <v>42</v>
      </c>
      <c r="E1094" s="103">
        <v>6.2166609961054105E-4</v>
      </c>
      <c r="F1094" s="103">
        <v>677948</v>
      </c>
      <c r="G1094" s="103">
        <v>4</v>
      </c>
      <c r="H1094" t="s">
        <v>54</v>
      </c>
      <c r="I1094" s="103"/>
    </row>
    <row r="1095" spans="1:9" x14ac:dyDescent="0.3">
      <c r="A1095" t="s">
        <v>3265</v>
      </c>
      <c r="B1095" t="s">
        <v>51</v>
      </c>
      <c r="C1095" t="s">
        <v>3115</v>
      </c>
      <c r="D1095" t="s">
        <v>1763</v>
      </c>
      <c r="E1095" s="103">
        <v>6.6332240668697353E-4</v>
      </c>
      <c r="F1095" s="103">
        <v>677948</v>
      </c>
      <c r="G1095" s="103">
        <v>4</v>
      </c>
      <c r="H1095" t="s">
        <v>54</v>
      </c>
      <c r="I1095" s="103"/>
    </row>
    <row r="1096" spans="1:9" x14ac:dyDescent="0.3">
      <c r="A1096" t="s">
        <v>3266</v>
      </c>
      <c r="B1096" t="s">
        <v>51</v>
      </c>
      <c r="C1096" t="s">
        <v>3115</v>
      </c>
      <c r="D1096" t="s">
        <v>1764</v>
      </c>
      <c r="E1096" s="103">
        <v>1.7211395621182036E-4</v>
      </c>
      <c r="F1096" s="103">
        <v>677948</v>
      </c>
      <c r="G1096" s="103">
        <v>4</v>
      </c>
      <c r="H1096" t="s">
        <v>54</v>
      </c>
      <c r="I1096" s="103"/>
    </row>
    <row r="1097" spans="1:9" x14ac:dyDescent="0.3">
      <c r="A1097" t="s">
        <v>3267</v>
      </c>
      <c r="B1097" t="s">
        <v>51</v>
      </c>
      <c r="C1097" t="s">
        <v>3115</v>
      </c>
      <c r="D1097" t="s">
        <v>340</v>
      </c>
      <c r="E1097" s="103">
        <v>8.2239004913852321E-4</v>
      </c>
      <c r="F1097" s="103">
        <v>677948</v>
      </c>
      <c r="G1097" s="103">
        <v>4</v>
      </c>
      <c r="H1097" t="s">
        <v>54</v>
      </c>
      <c r="I1097" s="103"/>
    </row>
    <row r="1098" spans="1:9" x14ac:dyDescent="0.3">
      <c r="A1098" t="s">
        <v>3268</v>
      </c>
      <c r="B1098" t="s">
        <v>51</v>
      </c>
      <c r="C1098" t="s">
        <v>3115</v>
      </c>
      <c r="D1098" t="s">
        <v>777</v>
      </c>
      <c r="E1098" s="103">
        <v>7.0415482399748626E-4</v>
      </c>
      <c r="F1098" s="103">
        <v>677948</v>
      </c>
      <c r="G1098" s="103">
        <v>4</v>
      </c>
      <c r="H1098" t="s">
        <v>54</v>
      </c>
      <c r="I1098" s="103"/>
    </row>
    <row r="1099" spans="1:9" x14ac:dyDescent="0.3">
      <c r="A1099" t="s">
        <v>3269</v>
      </c>
      <c r="B1099" t="s">
        <v>51</v>
      </c>
      <c r="C1099" t="s">
        <v>3115</v>
      </c>
      <c r="D1099" t="s">
        <v>776</v>
      </c>
      <c r="E1099" s="103">
        <v>1.8886003600989067E-3</v>
      </c>
      <c r="F1099" s="103">
        <v>677948</v>
      </c>
      <c r="G1099" s="103">
        <v>4</v>
      </c>
      <c r="H1099" t="s">
        <v>54</v>
      </c>
      <c r="I1099" s="103"/>
    </row>
    <row r="1100" spans="1:9" x14ac:dyDescent="0.3">
      <c r="A1100" t="s">
        <v>3270</v>
      </c>
      <c r="B1100" t="s">
        <v>51</v>
      </c>
      <c r="C1100" t="s">
        <v>3100</v>
      </c>
      <c r="D1100" t="s">
        <v>40</v>
      </c>
      <c r="E1100" s="103">
        <v>5.6257809507552992E-2</v>
      </c>
      <c r="F1100" s="103">
        <v>677948</v>
      </c>
      <c r="G1100" s="103">
        <v>4</v>
      </c>
      <c r="H1100" t="s">
        <v>54</v>
      </c>
      <c r="I1100" s="103"/>
    </row>
    <row r="1101" spans="1:9" x14ac:dyDescent="0.3">
      <c r="A1101" t="s">
        <v>5439</v>
      </c>
      <c r="B1101" t="s">
        <v>51</v>
      </c>
      <c r="C1101" t="s">
        <v>3100</v>
      </c>
      <c r="D1101" t="s">
        <v>5064</v>
      </c>
      <c r="E1101" s="103">
        <v>5.6919476255353846E-2</v>
      </c>
      <c r="F1101" s="103">
        <v>677948</v>
      </c>
      <c r="G1101" s="103">
        <v>4</v>
      </c>
      <c r="H1101" t="s">
        <v>54</v>
      </c>
      <c r="I1101" s="103"/>
    </row>
    <row r="1102" spans="1:9" x14ac:dyDescent="0.3">
      <c r="A1102" t="s">
        <v>5440</v>
      </c>
      <c r="B1102" t="s">
        <v>51</v>
      </c>
      <c r="C1102" t="s">
        <v>3100</v>
      </c>
      <c r="D1102" t="s">
        <v>5065</v>
      </c>
      <c r="E1102" s="103">
        <v>5.6257809507552992E-2</v>
      </c>
      <c r="F1102" s="103">
        <v>677948</v>
      </c>
      <c r="G1102" s="103">
        <v>4</v>
      </c>
      <c r="H1102" t="s">
        <v>54</v>
      </c>
      <c r="I1102" s="103"/>
    </row>
    <row r="1103" spans="1:9" x14ac:dyDescent="0.3">
      <c r="A1103" t="s">
        <v>5441</v>
      </c>
      <c r="B1103" t="s">
        <v>51</v>
      </c>
      <c r="C1103" t="s">
        <v>3100</v>
      </c>
      <c r="D1103" t="s">
        <v>5066</v>
      </c>
      <c r="E1103" s="103">
        <v>5.6908807288926222E-2</v>
      </c>
      <c r="F1103" s="103">
        <v>677948</v>
      </c>
      <c r="G1103" s="103">
        <v>4</v>
      </c>
      <c r="H1103" t="s">
        <v>54</v>
      </c>
      <c r="I1103" s="103"/>
    </row>
    <row r="1104" spans="1:9" x14ac:dyDescent="0.3">
      <c r="A1104" t="s">
        <v>3271</v>
      </c>
      <c r="B1104" t="s">
        <v>51</v>
      </c>
      <c r="C1104" t="s">
        <v>3100</v>
      </c>
      <c r="D1104" t="s">
        <v>42</v>
      </c>
      <c r="E1104" s="103">
        <v>5.4708084816321605E-2</v>
      </c>
      <c r="F1104" s="103">
        <v>677948</v>
      </c>
      <c r="G1104" s="103">
        <v>4</v>
      </c>
      <c r="H1104" t="s">
        <v>54</v>
      </c>
      <c r="I1104" s="103"/>
    </row>
    <row r="1105" spans="1:9" x14ac:dyDescent="0.3">
      <c r="A1105" t="s">
        <v>3272</v>
      </c>
      <c r="B1105" t="s">
        <v>51</v>
      </c>
      <c r="C1105" t="s">
        <v>3100</v>
      </c>
      <c r="D1105" t="s">
        <v>1763</v>
      </c>
      <c r="E1105" s="103">
        <v>5.7024572622860731E-2</v>
      </c>
      <c r="F1105" s="103">
        <v>677948</v>
      </c>
      <c r="G1105" s="103">
        <v>4</v>
      </c>
      <c r="H1105" t="s">
        <v>54</v>
      </c>
      <c r="I1105" s="103"/>
    </row>
    <row r="1106" spans="1:9" x14ac:dyDescent="0.3">
      <c r="A1106" t="s">
        <v>3273</v>
      </c>
      <c r="B1106" t="s">
        <v>51</v>
      </c>
      <c r="C1106" t="s">
        <v>3100</v>
      </c>
      <c r="D1106" t="s">
        <v>1764</v>
      </c>
      <c r="E1106" s="103">
        <v>1.913445183317455E-2</v>
      </c>
      <c r="F1106" s="103">
        <v>677948</v>
      </c>
      <c r="G1106" s="103">
        <v>4</v>
      </c>
      <c r="H1106" t="s">
        <v>54</v>
      </c>
      <c r="I1106" s="103"/>
    </row>
    <row r="1107" spans="1:9" x14ac:dyDescent="0.3">
      <c r="A1107" t="s">
        <v>3274</v>
      </c>
      <c r="B1107" t="s">
        <v>51</v>
      </c>
      <c r="C1107" t="s">
        <v>3100</v>
      </c>
      <c r="D1107" t="s">
        <v>340</v>
      </c>
      <c r="E1107" s="103">
        <v>5.5010421541065758E-2</v>
      </c>
      <c r="F1107" s="103">
        <v>677948</v>
      </c>
      <c r="G1107" s="103">
        <v>4</v>
      </c>
      <c r="H1107" t="s">
        <v>54</v>
      </c>
      <c r="I1107" s="103"/>
    </row>
    <row r="1108" spans="1:9" x14ac:dyDescent="0.3">
      <c r="A1108" t="s">
        <v>3275</v>
      </c>
      <c r="B1108" t="s">
        <v>51</v>
      </c>
      <c r="C1108" t="s">
        <v>3100</v>
      </c>
      <c r="D1108" t="s">
        <v>777</v>
      </c>
      <c r="E1108" s="103">
        <v>6.0387548715656401E-2</v>
      </c>
      <c r="F1108" s="103">
        <v>677948</v>
      </c>
      <c r="G1108" s="103">
        <v>4</v>
      </c>
      <c r="H1108" t="s">
        <v>54</v>
      </c>
      <c r="I1108" s="103"/>
    </row>
    <row r="1109" spans="1:9" x14ac:dyDescent="0.3">
      <c r="A1109" t="s">
        <v>3276</v>
      </c>
      <c r="B1109" t="s">
        <v>51</v>
      </c>
      <c r="C1109" t="s">
        <v>3100</v>
      </c>
      <c r="D1109" t="s">
        <v>776</v>
      </c>
      <c r="E1109" s="103">
        <v>0.14611567600343486</v>
      </c>
      <c r="F1109" s="103">
        <v>677948</v>
      </c>
      <c r="G1109" s="103">
        <v>4</v>
      </c>
      <c r="H1109" t="s">
        <v>54</v>
      </c>
      <c r="I1109" s="103"/>
    </row>
    <row r="1110" spans="1:9" x14ac:dyDescent="0.3">
      <c r="A1110" t="s">
        <v>1161</v>
      </c>
      <c r="B1110" t="s">
        <v>51</v>
      </c>
      <c r="C1110" t="s">
        <v>35</v>
      </c>
      <c r="D1110" t="s">
        <v>40</v>
      </c>
      <c r="E1110" s="103">
        <v>1.1170122335934673E-4</v>
      </c>
      <c r="F1110" s="103">
        <v>677948</v>
      </c>
      <c r="G1110" s="103">
        <v>4</v>
      </c>
      <c r="H1110" t="s">
        <v>54</v>
      </c>
      <c r="I1110" s="103"/>
    </row>
    <row r="1111" spans="1:9" x14ac:dyDescent="0.3">
      <c r="A1111" t="s">
        <v>5433</v>
      </c>
      <c r="B1111" t="s">
        <v>51</v>
      </c>
      <c r="C1111" t="s">
        <v>35</v>
      </c>
      <c r="D1111" t="s">
        <v>5064</v>
      </c>
      <c r="E1111" s="103">
        <v>1.4276889146123733E-4</v>
      </c>
      <c r="F1111" s="103">
        <v>677948</v>
      </c>
      <c r="G1111" s="103">
        <v>4</v>
      </c>
      <c r="H1111" t="s">
        <v>54</v>
      </c>
      <c r="I1111" s="103"/>
    </row>
    <row r="1112" spans="1:9" x14ac:dyDescent="0.3">
      <c r="A1112" t="s">
        <v>5434</v>
      </c>
      <c r="B1112" t="s">
        <v>51</v>
      </c>
      <c r="C1112" t="s">
        <v>35</v>
      </c>
      <c r="D1112" t="s">
        <v>5065</v>
      </c>
      <c r="E1112" s="103">
        <v>1.4276889146123733E-4</v>
      </c>
      <c r="F1112" s="103">
        <v>677948</v>
      </c>
      <c r="G1112" s="103">
        <v>4</v>
      </c>
      <c r="H1112" t="s">
        <v>54</v>
      </c>
      <c r="I1112" s="103"/>
    </row>
    <row r="1113" spans="1:9" x14ac:dyDescent="0.3">
      <c r="A1113" t="s">
        <v>5435</v>
      </c>
      <c r="B1113" t="s">
        <v>51</v>
      </c>
      <c r="C1113" t="s">
        <v>35</v>
      </c>
      <c r="D1113" t="s">
        <v>5066</v>
      </c>
      <c r="E1113" s="103">
        <v>1.4276889146123733E-4</v>
      </c>
      <c r="F1113" s="103">
        <v>677948</v>
      </c>
      <c r="G1113" s="103">
        <v>4</v>
      </c>
      <c r="H1113" t="s">
        <v>54</v>
      </c>
      <c r="I1113" s="103"/>
    </row>
    <row r="1114" spans="1:9" x14ac:dyDescent="0.3">
      <c r="A1114" t="s">
        <v>1162</v>
      </c>
      <c r="B1114" t="s">
        <v>51</v>
      </c>
      <c r="C1114" t="s">
        <v>35</v>
      </c>
      <c r="D1114" t="s">
        <v>42</v>
      </c>
      <c r="E1114" s="103">
        <v>1.4276889146123733E-4</v>
      </c>
      <c r="F1114" s="103">
        <v>677948</v>
      </c>
      <c r="G1114" s="103">
        <v>4</v>
      </c>
      <c r="H1114" t="s">
        <v>54</v>
      </c>
      <c r="I1114" s="103"/>
    </row>
    <row r="1115" spans="1:9" x14ac:dyDescent="0.3">
      <c r="A1115" t="s">
        <v>1905</v>
      </c>
      <c r="B1115" t="s">
        <v>51</v>
      </c>
      <c r="C1115" t="s">
        <v>35</v>
      </c>
      <c r="D1115" t="s">
        <v>1763</v>
      </c>
      <c r="E1115" s="103">
        <v>1.6822703617171489E-4</v>
      </c>
      <c r="F1115" s="103">
        <v>677948</v>
      </c>
      <c r="G1115" s="103">
        <v>4</v>
      </c>
      <c r="H1115" t="s">
        <v>54</v>
      </c>
      <c r="I1115" s="103"/>
    </row>
    <row r="1116" spans="1:9" x14ac:dyDescent="0.3">
      <c r="A1116" t="s">
        <v>1906</v>
      </c>
      <c r="B1116" t="s">
        <v>51</v>
      </c>
      <c r="C1116" t="s">
        <v>35</v>
      </c>
      <c r="D1116" t="s">
        <v>1764</v>
      </c>
      <c r="E1116" s="103">
        <v>1.6822703617171489E-4</v>
      </c>
      <c r="F1116" s="103">
        <v>677948</v>
      </c>
      <c r="G1116" s="103">
        <v>4</v>
      </c>
      <c r="H1116" t="s">
        <v>54</v>
      </c>
      <c r="I1116" s="103"/>
    </row>
    <row r="1117" spans="1:9" x14ac:dyDescent="0.3">
      <c r="A1117" t="s">
        <v>1163</v>
      </c>
      <c r="B1117" t="s">
        <v>51</v>
      </c>
      <c r="C1117" t="s">
        <v>35</v>
      </c>
      <c r="D1117" t="s">
        <v>340</v>
      </c>
      <c r="E1117" s="103">
        <v>1.199476223992985E-5</v>
      </c>
      <c r="F1117" s="103">
        <v>677948</v>
      </c>
      <c r="G1117" s="103">
        <v>4</v>
      </c>
      <c r="H1117" t="s">
        <v>54</v>
      </c>
      <c r="I1117" s="103"/>
    </row>
    <row r="1118" spans="1:9" x14ac:dyDescent="0.3">
      <c r="A1118" t="s">
        <v>1164</v>
      </c>
      <c r="B1118" t="s">
        <v>51</v>
      </c>
      <c r="C1118" t="s">
        <v>35</v>
      </c>
      <c r="D1118" t="s">
        <v>777</v>
      </c>
      <c r="E1118" s="103">
        <v>1.0629362382525665E-4</v>
      </c>
      <c r="F1118" s="103">
        <v>677948</v>
      </c>
      <c r="G1118" s="103">
        <v>4</v>
      </c>
      <c r="H1118" t="s">
        <v>54</v>
      </c>
      <c r="I1118" s="103"/>
    </row>
    <row r="1119" spans="1:9" x14ac:dyDescent="0.3">
      <c r="A1119" t="s">
        <v>1165</v>
      </c>
      <c r="B1119" t="s">
        <v>51</v>
      </c>
      <c r="C1119" t="s">
        <v>35</v>
      </c>
      <c r="D1119" t="s">
        <v>776</v>
      </c>
      <c r="E1119" s="103">
        <v>2.8508812180389766E-4</v>
      </c>
      <c r="F1119" s="103">
        <v>677948</v>
      </c>
      <c r="G1119" s="103">
        <v>4</v>
      </c>
      <c r="H1119" t="s">
        <v>54</v>
      </c>
      <c r="I1119" s="103"/>
    </row>
    <row r="1120" spans="1:9" x14ac:dyDescent="0.3">
      <c r="A1120" t="s">
        <v>3277</v>
      </c>
      <c r="B1120" t="s">
        <v>51</v>
      </c>
      <c r="C1120" t="s">
        <v>3102</v>
      </c>
      <c r="D1120" t="s">
        <v>40</v>
      </c>
      <c r="E1120" s="103">
        <v>0.40976075280072793</v>
      </c>
      <c r="F1120" s="103">
        <v>677948</v>
      </c>
      <c r="G1120" s="103">
        <v>4</v>
      </c>
      <c r="H1120" t="s">
        <v>54</v>
      </c>
      <c r="I1120" s="103"/>
    </row>
    <row r="1121" spans="1:9" x14ac:dyDescent="0.3">
      <c r="A1121" t="s">
        <v>5442</v>
      </c>
      <c r="B1121" t="s">
        <v>51</v>
      </c>
      <c r="C1121" t="s">
        <v>3102</v>
      </c>
      <c r="D1121" t="s">
        <v>5064</v>
      </c>
      <c r="E1121" s="103">
        <v>0.41385497251318387</v>
      </c>
      <c r="F1121" s="103">
        <v>677948</v>
      </c>
      <c r="G1121" s="103">
        <v>4</v>
      </c>
      <c r="H1121" t="s">
        <v>54</v>
      </c>
      <c r="I1121" s="103"/>
    </row>
    <row r="1122" spans="1:9" x14ac:dyDescent="0.3">
      <c r="A1122" t="s">
        <v>5443</v>
      </c>
      <c r="B1122" t="s">
        <v>51</v>
      </c>
      <c r="C1122" t="s">
        <v>3102</v>
      </c>
      <c r="D1122" t="s">
        <v>5065</v>
      </c>
      <c r="E1122" s="103">
        <v>0.40976075280072793</v>
      </c>
      <c r="F1122" s="103">
        <v>677948</v>
      </c>
      <c r="G1122" s="103">
        <v>4</v>
      </c>
      <c r="H1122" t="s">
        <v>54</v>
      </c>
      <c r="I1122" s="103"/>
    </row>
    <row r="1123" spans="1:9" x14ac:dyDescent="0.3">
      <c r="A1123" t="s">
        <v>5444</v>
      </c>
      <c r="B1123" t="s">
        <v>51</v>
      </c>
      <c r="C1123" t="s">
        <v>3102</v>
      </c>
      <c r="D1123" t="s">
        <v>5066</v>
      </c>
      <c r="E1123" s="103">
        <v>0.4137702977312151</v>
      </c>
      <c r="F1123" s="103">
        <v>677948</v>
      </c>
      <c r="G1123" s="103">
        <v>4</v>
      </c>
      <c r="H1123" t="s">
        <v>54</v>
      </c>
      <c r="I1123" s="103"/>
    </row>
    <row r="1124" spans="1:9" x14ac:dyDescent="0.3">
      <c r="A1124" t="s">
        <v>3278</v>
      </c>
      <c r="B1124" t="s">
        <v>51</v>
      </c>
      <c r="C1124" t="s">
        <v>3102</v>
      </c>
      <c r="D1124" t="s">
        <v>42</v>
      </c>
      <c r="E1124" s="103">
        <v>0.39829066772892008</v>
      </c>
      <c r="F1124" s="103">
        <v>677948</v>
      </c>
      <c r="G1124" s="103">
        <v>4</v>
      </c>
      <c r="H1124" t="s">
        <v>54</v>
      </c>
      <c r="I1124" s="103"/>
    </row>
    <row r="1125" spans="1:9" x14ac:dyDescent="0.3">
      <c r="A1125" t="s">
        <v>3279</v>
      </c>
      <c r="B1125" t="s">
        <v>51</v>
      </c>
      <c r="C1125" t="s">
        <v>3102</v>
      </c>
      <c r="D1125" t="s">
        <v>1763</v>
      </c>
      <c r="E1125" s="103">
        <v>0.41441395644463774</v>
      </c>
      <c r="F1125" s="103">
        <v>677948</v>
      </c>
      <c r="G1125" s="103">
        <v>4</v>
      </c>
      <c r="H1125" t="s">
        <v>54</v>
      </c>
      <c r="I1125" s="103"/>
    </row>
    <row r="1126" spans="1:9" x14ac:dyDescent="0.3">
      <c r="A1126" t="s">
        <v>3280</v>
      </c>
      <c r="B1126" t="s">
        <v>51</v>
      </c>
      <c r="C1126" t="s">
        <v>3102</v>
      </c>
      <c r="D1126" t="s">
        <v>1764</v>
      </c>
      <c r="E1126" s="103">
        <v>0.15250046419148677</v>
      </c>
      <c r="F1126" s="103">
        <v>677948</v>
      </c>
      <c r="G1126" s="103">
        <v>4</v>
      </c>
      <c r="H1126" t="s">
        <v>54</v>
      </c>
      <c r="I1126" s="103"/>
    </row>
    <row r="1127" spans="1:9" x14ac:dyDescent="0.3">
      <c r="A1127" t="s">
        <v>3281</v>
      </c>
      <c r="B1127" t="s">
        <v>51</v>
      </c>
      <c r="C1127" t="s">
        <v>3102</v>
      </c>
      <c r="D1127" t="s">
        <v>340</v>
      </c>
      <c r="E1127" s="103">
        <v>0.39944212456260786</v>
      </c>
      <c r="F1127" s="103">
        <v>677948</v>
      </c>
      <c r="G1127" s="103">
        <v>4</v>
      </c>
      <c r="H1127" t="s">
        <v>54</v>
      </c>
      <c r="I1127" s="103"/>
    </row>
    <row r="1128" spans="1:9" x14ac:dyDescent="0.3">
      <c r="A1128" t="s">
        <v>3282</v>
      </c>
      <c r="B1128" t="s">
        <v>51</v>
      </c>
      <c r="C1128" t="s">
        <v>3102</v>
      </c>
      <c r="D1128" t="s">
        <v>777</v>
      </c>
      <c r="E1128" s="103">
        <v>0.44636839993229721</v>
      </c>
      <c r="F1128" s="103">
        <v>677948</v>
      </c>
      <c r="G1128" s="103">
        <v>4</v>
      </c>
      <c r="H1128" t="s">
        <v>54</v>
      </c>
      <c r="I1128" s="103"/>
    </row>
    <row r="1129" spans="1:9" x14ac:dyDescent="0.3">
      <c r="A1129" t="s">
        <v>3283</v>
      </c>
      <c r="B1129" t="s">
        <v>51</v>
      </c>
      <c r="C1129" t="s">
        <v>3102</v>
      </c>
      <c r="D1129" t="s">
        <v>776</v>
      </c>
      <c r="E1129" s="103">
        <v>1.0704715779630765</v>
      </c>
      <c r="F1129" s="103">
        <v>677948</v>
      </c>
      <c r="G1129" s="103">
        <v>4</v>
      </c>
      <c r="H1129" t="s">
        <v>54</v>
      </c>
      <c r="I1129" s="103"/>
    </row>
    <row r="1130" spans="1:9" x14ac:dyDescent="0.3">
      <c r="A1130" t="s">
        <v>3284</v>
      </c>
      <c r="B1130" t="s">
        <v>51</v>
      </c>
      <c r="C1130" t="s">
        <v>3104</v>
      </c>
      <c r="D1130" t="s">
        <v>40</v>
      </c>
      <c r="E1130" s="103">
        <v>0.15462333700630612</v>
      </c>
      <c r="F1130" s="103">
        <v>677948</v>
      </c>
      <c r="G1130" s="103">
        <v>4</v>
      </c>
      <c r="H1130" t="s">
        <v>54</v>
      </c>
      <c r="I1130" s="103"/>
    </row>
    <row r="1131" spans="1:9" x14ac:dyDescent="0.3">
      <c r="A1131" t="s">
        <v>5445</v>
      </c>
      <c r="B1131" t="s">
        <v>51</v>
      </c>
      <c r="C1131" t="s">
        <v>3104</v>
      </c>
      <c r="D1131" t="s">
        <v>5064</v>
      </c>
      <c r="E1131" s="103">
        <v>0.15713206989215786</v>
      </c>
      <c r="F1131" s="103">
        <v>677948</v>
      </c>
      <c r="G1131" s="103">
        <v>4</v>
      </c>
      <c r="H1131" t="s">
        <v>54</v>
      </c>
      <c r="I1131" s="103"/>
    </row>
    <row r="1132" spans="1:9" x14ac:dyDescent="0.3">
      <c r="A1132" t="s">
        <v>5446</v>
      </c>
      <c r="B1132" t="s">
        <v>51</v>
      </c>
      <c r="C1132" t="s">
        <v>3104</v>
      </c>
      <c r="D1132" t="s">
        <v>5065</v>
      </c>
      <c r="E1132" s="103">
        <v>0.15462333700630612</v>
      </c>
      <c r="F1132" s="103">
        <v>677948</v>
      </c>
      <c r="G1132" s="103">
        <v>4</v>
      </c>
      <c r="H1132" t="s">
        <v>54</v>
      </c>
      <c r="I1132" s="103"/>
    </row>
    <row r="1133" spans="1:9" x14ac:dyDescent="0.3">
      <c r="A1133" t="s">
        <v>5447</v>
      </c>
      <c r="B1133" t="s">
        <v>51</v>
      </c>
      <c r="C1133" t="s">
        <v>3104</v>
      </c>
      <c r="D1133" t="s">
        <v>5066</v>
      </c>
      <c r="E1133" s="103">
        <v>0.15712116225147696</v>
      </c>
      <c r="F1133" s="103">
        <v>677948</v>
      </c>
      <c r="G1133" s="103">
        <v>4</v>
      </c>
      <c r="H1133" t="s">
        <v>54</v>
      </c>
      <c r="I1133" s="103"/>
    </row>
    <row r="1134" spans="1:9" x14ac:dyDescent="0.3">
      <c r="A1134" t="s">
        <v>3285</v>
      </c>
      <c r="B1134" t="s">
        <v>51</v>
      </c>
      <c r="C1134" t="s">
        <v>3104</v>
      </c>
      <c r="D1134" t="s">
        <v>42</v>
      </c>
      <c r="E1134" s="103">
        <v>0.15203315399755105</v>
      </c>
      <c r="F1134" s="103">
        <v>677948</v>
      </c>
      <c r="G1134" s="103">
        <v>4</v>
      </c>
      <c r="H1134" t="s">
        <v>54</v>
      </c>
      <c r="I1134" s="103"/>
    </row>
    <row r="1135" spans="1:9" x14ac:dyDescent="0.3">
      <c r="A1135" t="s">
        <v>3286</v>
      </c>
      <c r="B1135" t="s">
        <v>51</v>
      </c>
      <c r="C1135" t="s">
        <v>3104</v>
      </c>
      <c r="D1135" t="s">
        <v>1763</v>
      </c>
      <c r="E1135" s="103">
        <v>0.15822435250864553</v>
      </c>
      <c r="F1135" s="103">
        <v>677948</v>
      </c>
      <c r="G1135" s="103">
        <v>4</v>
      </c>
      <c r="H1135" t="s">
        <v>54</v>
      </c>
      <c r="I1135" s="103"/>
    </row>
    <row r="1136" spans="1:9" x14ac:dyDescent="0.3">
      <c r="A1136" t="s">
        <v>3287</v>
      </c>
      <c r="B1136" t="s">
        <v>51</v>
      </c>
      <c r="C1136" t="s">
        <v>3104</v>
      </c>
      <c r="D1136" t="s">
        <v>1764</v>
      </c>
      <c r="E1136" s="103">
        <v>4.9796928042339123E-2</v>
      </c>
      <c r="F1136" s="103">
        <v>677948</v>
      </c>
      <c r="G1136" s="103">
        <v>4</v>
      </c>
      <c r="H1136" t="s">
        <v>54</v>
      </c>
      <c r="I1136" s="103"/>
    </row>
    <row r="1137" spans="1:9" x14ac:dyDescent="0.3">
      <c r="A1137" t="s">
        <v>3288</v>
      </c>
      <c r="B1137" t="s">
        <v>51</v>
      </c>
      <c r="C1137" t="s">
        <v>3104</v>
      </c>
      <c r="D1137" t="s">
        <v>340</v>
      </c>
      <c r="E1137" s="103">
        <v>0.15226680268840925</v>
      </c>
      <c r="F1137" s="103">
        <v>677948</v>
      </c>
      <c r="G1137" s="103">
        <v>4</v>
      </c>
      <c r="H1137" t="s">
        <v>54</v>
      </c>
      <c r="I1137" s="103"/>
    </row>
    <row r="1138" spans="1:9" x14ac:dyDescent="0.3">
      <c r="A1138" t="s">
        <v>3289</v>
      </c>
      <c r="B1138" t="s">
        <v>51</v>
      </c>
      <c r="C1138" t="s">
        <v>3104</v>
      </c>
      <c r="D1138" t="s">
        <v>777</v>
      </c>
      <c r="E1138" s="103">
        <v>0.16732265962401</v>
      </c>
      <c r="F1138" s="103">
        <v>677948</v>
      </c>
      <c r="G1138" s="103">
        <v>4</v>
      </c>
      <c r="H1138" t="s">
        <v>54</v>
      </c>
      <c r="I1138" s="103"/>
    </row>
    <row r="1139" spans="1:9" x14ac:dyDescent="0.3">
      <c r="A1139" t="s">
        <v>3290</v>
      </c>
      <c r="B1139" t="s">
        <v>51</v>
      </c>
      <c r="C1139" t="s">
        <v>3104</v>
      </c>
      <c r="D1139" t="s">
        <v>776</v>
      </c>
      <c r="E1139" s="103">
        <v>0.40604747345333708</v>
      </c>
      <c r="F1139" s="103">
        <v>677948</v>
      </c>
      <c r="G1139" s="103">
        <v>4</v>
      </c>
      <c r="H1139" t="s">
        <v>54</v>
      </c>
      <c r="I1139" s="103"/>
    </row>
    <row r="1140" spans="1:9" x14ac:dyDescent="0.3">
      <c r="A1140" t="s">
        <v>3291</v>
      </c>
      <c r="B1140" t="s">
        <v>51</v>
      </c>
      <c r="C1140" t="s">
        <v>3106</v>
      </c>
      <c r="D1140" t="s">
        <v>40</v>
      </c>
      <c r="E1140" s="103">
        <v>5.7973582296333433E-2</v>
      </c>
      <c r="F1140" s="103">
        <v>677948</v>
      </c>
      <c r="G1140" s="103">
        <v>4</v>
      </c>
      <c r="H1140" t="s">
        <v>54</v>
      </c>
      <c r="I1140" s="103"/>
    </row>
    <row r="1141" spans="1:9" x14ac:dyDescent="0.3">
      <c r="A1141" t="s">
        <v>5448</v>
      </c>
      <c r="B1141" t="s">
        <v>51</v>
      </c>
      <c r="C1141" t="s">
        <v>3106</v>
      </c>
      <c r="D1141" t="s">
        <v>5064</v>
      </c>
      <c r="E1141" s="103">
        <v>5.8238622416783549E-2</v>
      </c>
      <c r="F1141" s="103">
        <v>677948</v>
      </c>
      <c r="G1141" s="103">
        <v>4</v>
      </c>
      <c r="H1141" t="s">
        <v>54</v>
      </c>
      <c r="I1141" s="103"/>
    </row>
    <row r="1142" spans="1:9" x14ac:dyDescent="0.3">
      <c r="A1142" t="s">
        <v>5449</v>
      </c>
      <c r="B1142" t="s">
        <v>51</v>
      </c>
      <c r="C1142" t="s">
        <v>3106</v>
      </c>
      <c r="D1142" t="s">
        <v>5065</v>
      </c>
      <c r="E1142" s="103">
        <v>5.7973582296333433E-2</v>
      </c>
      <c r="F1142" s="103">
        <v>677948</v>
      </c>
      <c r="G1142" s="103">
        <v>4</v>
      </c>
      <c r="H1142" t="s">
        <v>54</v>
      </c>
      <c r="I1142" s="103"/>
    </row>
    <row r="1143" spans="1:9" x14ac:dyDescent="0.3">
      <c r="A1143" t="s">
        <v>5450</v>
      </c>
      <c r="B1143" t="s">
        <v>51</v>
      </c>
      <c r="C1143" t="s">
        <v>3106</v>
      </c>
      <c r="D1143" t="s">
        <v>5066</v>
      </c>
      <c r="E1143" s="103">
        <v>5.8150456183671262E-2</v>
      </c>
      <c r="F1143" s="103">
        <v>677948</v>
      </c>
      <c r="G1143" s="103">
        <v>4</v>
      </c>
      <c r="H1143" t="s">
        <v>54</v>
      </c>
      <c r="I1143" s="103"/>
    </row>
    <row r="1144" spans="1:9" x14ac:dyDescent="0.3">
      <c r="A1144" t="s">
        <v>3292</v>
      </c>
      <c r="B1144" t="s">
        <v>51</v>
      </c>
      <c r="C1144" t="s">
        <v>3106</v>
      </c>
      <c r="D1144" t="s">
        <v>42</v>
      </c>
      <c r="E1144" s="103">
        <v>5.5376189819954166E-2</v>
      </c>
      <c r="F1144" s="103">
        <v>677948</v>
      </c>
      <c r="G1144" s="103">
        <v>4</v>
      </c>
      <c r="H1144" t="s">
        <v>54</v>
      </c>
      <c r="I1144" s="103"/>
    </row>
    <row r="1145" spans="1:9" x14ac:dyDescent="0.3">
      <c r="A1145" t="s">
        <v>3293</v>
      </c>
      <c r="B1145" t="s">
        <v>51</v>
      </c>
      <c r="C1145" t="s">
        <v>3106</v>
      </c>
      <c r="D1145" t="s">
        <v>1763</v>
      </c>
      <c r="E1145" s="103">
        <v>5.9640444896014604E-2</v>
      </c>
      <c r="F1145" s="103">
        <v>677948</v>
      </c>
      <c r="G1145" s="103">
        <v>4</v>
      </c>
      <c r="H1145" t="s">
        <v>54</v>
      </c>
      <c r="I1145" s="103"/>
    </row>
    <row r="1146" spans="1:9" x14ac:dyDescent="0.3">
      <c r="A1146" t="s">
        <v>3294</v>
      </c>
      <c r="B1146" t="s">
        <v>51</v>
      </c>
      <c r="C1146" t="s">
        <v>3106</v>
      </c>
      <c r="D1146" t="s">
        <v>1764</v>
      </c>
      <c r="E1146" s="103">
        <v>1.3365838151754147E-2</v>
      </c>
      <c r="F1146" s="103">
        <v>677948</v>
      </c>
      <c r="G1146" s="103">
        <v>4</v>
      </c>
      <c r="H1146" t="s">
        <v>54</v>
      </c>
      <c r="I1146" s="103"/>
    </row>
    <row r="1147" spans="1:9" x14ac:dyDescent="0.3">
      <c r="A1147" t="s">
        <v>3295</v>
      </c>
      <c r="B1147" t="s">
        <v>51</v>
      </c>
      <c r="C1147" t="s">
        <v>3106</v>
      </c>
      <c r="D1147" t="s">
        <v>340</v>
      </c>
      <c r="E1147" s="103">
        <v>5.7239122173732074E-2</v>
      </c>
      <c r="F1147" s="103">
        <v>677948</v>
      </c>
      <c r="G1147" s="103">
        <v>4</v>
      </c>
      <c r="H1147" t="s">
        <v>54</v>
      </c>
      <c r="I1147" s="103"/>
    </row>
    <row r="1148" spans="1:9" x14ac:dyDescent="0.3">
      <c r="A1148" t="s">
        <v>3296</v>
      </c>
      <c r="B1148" t="s">
        <v>51</v>
      </c>
      <c r="C1148" t="s">
        <v>3106</v>
      </c>
      <c r="D1148" t="s">
        <v>777</v>
      </c>
      <c r="E1148" s="103">
        <v>6.2253856197725853E-2</v>
      </c>
      <c r="F1148" s="103">
        <v>677948</v>
      </c>
      <c r="G1148" s="103">
        <v>4</v>
      </c>
      <c r="H1148" t="s">
        <v>54</v>
      </c>
      <c r="I1148" s="103"/>
    </row>
    <row r="1149" spans="1:9" x14ac:dyDescent="0.3">
      <c r="A1149" t="s">
        <v>3297</v>
      </c>
      <c r="B1149" t="s">
        <v>51</v>
      </c>
      <c r="C1149" t="s">
        <v>3106</v>
      </c>
      <c r="D1149" t="s">
        <v>776</v>
      </c>
      <c r="E1149" s="103">
        <v>0.15136906015132415</v>
      </c>
      <c r="F1149" s="103">
        <v>677948</v>
      </c>
      <c r="G1149" s="103">
        <v>4</v>
      </c>
      <c r="H1149" t="s">
        <v>54</v>
      </c>
      <c r="I1149" s="103"/>
    </row>
    <row r="1150" spans="1:9" x14ac:dyDescent="0.3">
      <c r="A1150" t="s">
        <v>3298</v>
      </c>
      <c r="B1150" t="s">
        <v>51</v>
      </c>
      <c r="C1150" t="s">
        <v>3109</v>
      </c>
      <c r="D1150" t="s">
        <v>40</v>
      </c>
      <c r="E1150" s="103">
        <v>7.0630802482154901E-3</v>
      </c>
      <c r="F1150" s="103">
        <v>677948</v>
      </c>
      <c r="G1150" s="103">
        <v>4</v>
      </c>
      <c r="H1150" t="s">
        <v>54</v>
      </c>
      <c r="I1150" s="103"/>
    </row>
    <row r="1151" spans="1:9" x14ac:dyDescent="0.3">
      <c r="A1151" t="s">
        <v>5451</v>
      </c>
      <c r="B1151" t="s">
        <v>51</v>
      </c>
      <c r="C1151" t="s">
        <v>3109</v>
      </c>
      <c r="D1151" t="s">
        <v>5064</v>
      </c>
      <c r="E1151" s="103">
        <v>7.1302001971803959E-3</v>
      </c>
      <c r="F1151" s="103">
        <v>677948</v>
      </c>
      <c r="G1151" s="103">
        <v>4</v>
      </c>
      <c r="H1151" t="s">
        <v>54</v>
      </c>
      <c r="I1151" s="103"/>
    </row>
    <row r="1152" spans="1:9" x14ac:dyDescent="0.3">
      <c r="A1152" t="s">
        <v>5452</v>
      </c>
      <c r="B1152" t="s">
        <v>51</v>
      </c>
      <c r="C1152" t="s">
        <v>3109</v>
      </c>
      <c r="D1152" t="s">
        <v>5065</v>
      </c>
      <c r="E1152" s="103">
        <v>7.0630802482154901E-3</v>
      </c>
      <c r="F1152" s="103">
        <v>677948</v>
      </c>
      <c r="G1152" s="103">
        <v>4</v>
      </c>
      <c r="H1152" t="s">
        <v>54</v>
      </c>
      <c r="I1152" s="103"/>
    </row>
    <row r="1153" spans="1:9" x14ac:dyDescent="0.3">
      <c r="A1153" t="s">
        <v>5453</v>
      </c>
      <c r="B1153" t="s">
        <v>51</v>
      </c>
      <c r="C1153" t="s">
        <v>3109</v>
      </c>
      <c r="D1153" t="s">
        <v>5066</v>
      </c>
      <c r="E1153" s="103">
        <v>7.1285209433571226E-3</v>
      </c>
      <c r="F1153" s="103">
        <v>677948</v>
      </c>
      <c r="G1153" s="103">
        <v>4</v>
      </c>
      <c r="H1153" t="s">
        <v>54</v>
      </c>
      <c r="I1153" s="103"/>
    </row>
    <row r="1154" spans="1:9" x14ac:dyDescent="0.3">
      <c r="A1154" t="s">
        <v>3299</v>
      </c>
      <c r="B1154" t="s">
        <v>51</v>
      </c>
      <c r="C1154" t="s">
        <v>3109</v>
      </c>
      <c r="D1154" t="s">
        <v>42</v>
      </c>
      <c r="E1154" s="103">
        <v>6.7931575190841986E-3</v>
      </c>
      <c r="F1154" s="103">
        <v>677948</v>
      </c>
      <c r="G1154" s="103">
        <v>4</v>
      </c>
      <c r="H1154" t="s">
        <v>54</v>
      </c>
      <c r="I1154" s="103"/>
    </row>
    <row r="1155" spans="1:9" x14ac:dyDescent="0.3">
      <c r="A1155" t="s">
        <v>3300</v>
      </c>
      <c r="B1155" t="s">
        <v>51</v>
      </c>
      <c r="C1155" t="s">
        <v>3109</v>
      </c>
      <c r="D1155" t="s">
        <v>1763</v>
      </c>
      <c r="E1155" s="103">
        <v>7.1258890612457939E-3</v>
      </c>
      <c r="F1155" s="103">
        <v>677948</v>
      </c>
      <c r="G1155" s="103">
        <v>4</v>
      </c>
      <c r="H1155" t="s">
        <v>54</v>
      </c>
      <c r="I1155" s="103"/>
    </row>
    <row r="1156" spans="1:9" x14ac:dyDescent="0.3">
      <c r="A1156" t="s">
        <v>3301</v>
      </c>
      <c r="B1156" t="s">
        <v>51</v>
      </c>
      <c r="C1156" t="s">
        <v>3109</v>
      </c>
      <c r="D1156" t="s">
        <v>1764</v>
      </c>
      <c r="E1156" s="103">
        <v>2.6412812936202619E-3</v>
      </c>
      <c r="F1156" s="103">
        <v>677948</v>
      </c>
      <c r="G1156" s="103">
        <v>4</v>
      </c>
      <c r="H1156" t="s">
        <v>54</v>
      </c>
      <c r="I1156" s="103"/>
    </row>
    <row r="1157" spans="1:9" x14ac:dyDescent="0.3">
      <c r="A1157" t="s">
        <v>3302</v>
      </c>
      <c r="B1157" t="s">
        <v>51</v>
      </c>
      <c r="C1157" t="s">
        <v>3109</v>
      </c>
      <c r="D1157" t="s">
        <v>340</v>
      </c>
      <c r="E1157" s="103">
        <v>6.800429460597183E-3</v>
      </c>
      <c r="F1157" s="103">
        <v>677948</v>
      </c>
      <c r="G1157" s="103">
        <v>4</v>
      </c>
      <c r="H1157" t="s">
        <v>54</v>
      </c>
      <c r="I1157" s="103"/>
    </row>
    <row r="1158" spans="1:9" x14ac:dyDescent="0.3">
      <c r="A1158" t="s">
        <v>3303</v>
      </c>
      <c r="B1158" t="s">
        <v>51</v>
      </c>
      <c r="C1158" t="s">
        <v>3109</v>
      </c>
      <c r="D1158" t="s">
        <v>777</v>
      </c>
      <c r="E1158" s="103">
        <v>7.9941861046582425E-3</v>
      </c>
      <c r="F1158" s="103">
        <v>677948</v>
      </c>
      <c r="G1158" s="103">
        <v>4</v>
      </c>
      <c r="H1158" t="s">
        <v>54</v>
      </c>
      <c r="I1158" s="103"/>
    </row>
    <row r="1159" spans="1:9" x14ac:dyDescent="0.3">
      <c r="A1159" t="s">
        <v>3304</v>
      </c>
      <c r="B1159" t="s">
        <v>51</v>
      </c>
      <c r="C1159" t="s">
        <v>3109</v>
      </c>
      <c r="D1159" t="s">
        <v>776</v>
      </c>
      <c r="E1159" s="103">
        <v>1.8631456014673232E-2</v>
      </c>
      <c r="F1159" s="103">
        <v>677948</v>
      </c>
      <c r="G1159" s="103">
        <v>4</v>
      </c>
      <c r="H1159" t="s">
        <v>54</v>
      </c>
      <c r="I1159" s="103"/>
    </row>
    <row r="1160" spans="1:9" x14ac:dyDescent="0.3">
      <c r="A1160" t="s">
        <v>3305</v>
      </c>
      <c r="B1160" t="s">
        <v>51</v>
      </c>
      <c r="C1160" t="s">
        <v>3111</v>
      </c>
      <c r="D1160" t="s">
        <v>40</v>
      </c>
      <c r="E1160" s="103">
        <v>1.3025387151833852E-2</v>
      </c>
      <c r="F1160" s="103">
        <v>677948</v>
      </c>
      <c r="G1160" s="103">
        <v>4</v>
      </c>
      <c r="H1160" t="s">
        <v>54</v>
      </c>
      <c r="I1160" s="103"/>
    </row>
    <row r="1161" spans="1:9" x14ac:dyDescent="0.3">
      <c r="A1161" t="s">
        <v>5454</v>
      </c>
      <c r="B1161" t="s">
        <v>51</v>
      </c>
      <c r="C1161" t="s">
        <v>3111</v>
      </c>
      <c r="D1161" t="s">
        <v>5064</v>
      </c>
      <c r="E1161" s="103">
        <v>1.3170708782562589E-2</v>
      </c>
      <c r="F1161" s="103">
        <v>677948</v>
      </c>
      <c r="G1161" s="103">
        <v>4</v>
      </c>
      <c r="H1161" t="s">
        <v>54</v>
      </c>
      <c r="I1161" s="103"/>
    </row>
    <row r="1162" spans="1:9" x14ac:dyDescent="0.3">
      <c r="A1162" t="s">
        <v>5455</v>
      </c>
      <c r="B1162" t="s">
        <v>51</v>
      </c>
      <c r="C1162" t="s">
        <v>3111</v>
      </c>
      <c r="D1162" t="s">
        <v>5065</v>
      </c>
      <c r="E1162" s="103">
        <v>1.3025387151833852E-2</v>
      </c>
      <c r="F1162" s="103">
        <v>677948</v>
      </c>
      <c r="G1162" s="103">
        <v>4</v>
      </c>
      <c r="H1162" t="s">
        <v>54</v>
      </c>
      <c r="I1162" s="103"/>
    </row>
    <row r="1163" spans="1:9" x14ac:dyDescent="0.3">
      <c r="A1163" t="s">
        <v>5456</v>
      </c>
      <c r="B1163" t="s">
        <v>51</v>
      </c>
      <c r="C1163" t="s">
        <v>3111</v>
      </c>
      <c r="D1163" t="s">
        <v>5066</v>
      </c>
      <c r="E1163" s="103">
        <v>1.3168202101379499E-2</v>
      </c>
      <c r="F1163" s="103">
        <v>677948</v>
      </c>
      <c r="G1163" s="103">
        <v>4</v>
      </c>
      <c r="H1163" t="s">
        <v>54</v>
      </c>
      <c r="I1163" s="103"/>
    </row>
    <row r="1164" spans="1:9" x14ac:dyDescent="0.3">
      <c r="A1164" t="s">
        <v>3306</v>
      </c>
      <c r="B1164" t="s">
        <v>51</v>
      </c>
      <c r="C1164" t="s">
        <v>3111</v>
      </c>
      <c r="D1164" t="s">
        <v>42</v>
      </c>
      <c r="E1164" s="103">
        <v>1.2674872505470641E-2</v>
      </c>
      <c r="F1164" s="103">
        <v>677948</v>
      </c>
      <c r="G1164" s="103">
        <v>4</v>
      </c>
      <c r="H1164" t="s">
        <v>54</v>
      </c>
      <c r="I1164" s="103"/>
    </row>
    <row r="1165" spans="1:9" x14ac:dyDescent="0.3">
      <c r="A1165" t="s">
        <v>3307</v>
      </c>
      <c r="B1165" t="s">
        <v>51</v>
      </c>
      <c r="C1165" t="s">
        <v>3111</v>
      </c>
      <c r="D1165" t="s">
        <v>1763</v>
      </c>
      <c r="E1165" s="103">
        <v>1.318683170781295E-2</v>
      </c>
      <c r="F1165" s="103">
        <v>677948</v>
      </c>
      <c r="G1165" s="103">
        <v>4</v>
      </c>
      <c r="H1165" t="s">
        <v>54</v>
      </c>
      <c r="I1165" s="103"/>
    </row>
    <row r="1166" spans="1:9" x14ac:dyDescent="0.3">
      <c r="A1166" t="s">
        <v>3308</v>
      </c>
      <c r="B1166" t="s">
        <v>51</v>
      </c>
      <c r="C1166" t="s">
        <v>3111</v>
      </c>
      <c r="D1166" t="s">
        <v>1764</v>
      </c>
      <c r="E1166" s="103">
        <v>4.707581220745825E-3</v>
      </c>
      <c r="F1166" s="103">
        <v>677948</v>
      </c>
      <c r="G1166" s="103">
        <v>4</v>
      </c>
      <c r="H1166" t="s">
        <v>54</v>
      </c>
      <c r="I1166" s="103"/>
    </row>
    <row r="1167" spans="1:9" x14ac:dyDescent="0.3">
      <c r="A1167" t="s">
        <v>3309</v>
      </c>
      <c r="B1167" t="s">
        <v>51</v>
      </c>
      <c r="C1167" t="s">
        <v>3111</v>
      </c>
      <c r="D1167" t="s">
        <v>340</v>
      </c>
      <c r="E1167" s="103">
        <v>1.2718076276020882E-2</v>
      </c>
      <c r="F1167" s="103">
        <v>677948</v>
      </c>
      <c r="G1167" s="103">
        <v>4</v>
      </c>
      <c r="H1167" t="s">
        <v>54</v>
      </c>
      <c r="I1167" s="103"/>
    </row>
    <row r="1168" spans="1:9" x14ac:dyDescent="0.3">
      <c r="A1168" t="s">
        <v>3310</v>
      </c>
      <c r="B1168" t="s">
        <v>51</v>
      </c>
      <c r="C1168" t="s">
        <v>3111</v>
      </c>
      <c r="D1168" t="s">
        <v>777</v>
      </c>
      <c r="E1168" s="103">
        <v>1.4188525274298249E-2</v>
      </c>
      <c r="F1168" s="103">
        <v>677948</v>
      </c>
      <c r="G1168" s="103">
        <v>4</v>
      </c>
      <c r="H1168" t="s">
        <v>54</v>
      </c>
      <c r="I1168" s="103"/>
    </row>
    <row r="1169" spans="1:9" x14ac:dyDescent="0.3">
      <c r="A1169" t="s">
        <v>3311</v>
      </c>
      <c r="B1169" t="s">
        <v>51</v>
      </c>
      <c r="C1169" t="s">
        <v>3111</v>
      </c>
      <c r="D1169" t="s">
        <v>776</v>
      </c>
      <c r="E1169" s="103">
        <v>3.4054108901931932E-2</v>
      </c>
      <c r="F1169" s="103">
        <v>677948</v>
      </c>
      <c r="G1169" s="103">
        <v>4</v>
      </c>
      <c r="H1169" t="s">
        <v>54</v>
      </c>
      <c r="I1169" s="103"/>
    </row>
    <row r="1170" spans="1:9" x14ac:dyDescent="0.3">
      <c r="A1170" t="s">
        <v>894</v>
      </c>
      <c r="B1170" t="s">
        <v>51</v>
      </c>
      <c r="C1170" t="s">
        <v>40</v>
      </c>
      <c r="D1170" t="s">
        <v>40</v>
      </c>
      <c r="E1170" s="103">
        <v>1</v>
      </c>
      <c r="F1170" s="103">
        <v>677948</v>
      </c>
      <c r="G1170" s="103">
        <v>4</v>
      </c>
      <c r="H1170" t="s">
        <v>54</v>
      </c>
      <c r="I1170" s="103"/>
    </row>
    <row r="1171" spans="1:9" x14ac:dyDescent="0.3">
      <c r="A1171" t="s">
        <v>5457</v>
      </c>
      <c r="B1171" t="s">
        <v>51</v>
      </c>
      <c r="C1171" t="s">
        <v>40</v>
      </c>
      <c r="D1171" t="s">
        <v>5064</v>
      </c>
      <c r="E1171" s="103">
        <v>1.0102565684415079</v>
      </c>
      <c r="F1171" s="103">
        <v>677948</v>
      </c>
      <c r="G1171" s="103">
        <v>4</v>
      </c>
      <c r="H1171" t="s">
        <v>54</v>
      </c>
      <c r="I1171" s="103"/>
    </row>
    <row r="1172" spans="1:9" x14ac:dyDescent="0.3">
      <c r="A1172" t="s">
        <v>5458</v>
      </c>
      <c r="B1172" t="s">
        <v>51</v>
      </c>
      <c r="C1172" t="s">
        <v>40</v>
      </c>
      <c r="D1172" t="s">
        <v>5065</v>
      </c>
      <c r="E1172" s="103">
        <v>1.0001427688914613</v>
      </c>
      <c r="F1172" s="103">
        <v>677948</v>
      </c>
      <c r="G1172" s="103">
        <v>4</v>
      </c>
      <c r="H1172" t="s">
        <v>54</v>
      </c>
      <c r="I1172" s="103"/>
    </row>
    <row r="1173" spans="1:9" x14ac:dyDescent="0.3">
      <c r="A1173" t="s">
        <v>5459</v>
      </c>
      <c r="B1173" t="s">
        <v>51</v>
      </c>
      <c r="C1173" t="s">
        <v>40</v>
      </c>
      <c r="D1173" t="s">
        <v>5066</v>
      </c>
      <c r="E1173" s="103">
        <v>1.0099004297179037</v>
      </c>
      <c r="F1173" s="103">
        <v>677948</v>
      </c>
      <c r="G1173" s="103">
        <v>4</v>
      </c>
      <c r="H1173" t="s">
        <v>54</v>
      </c>
      <c r="I1173" s="103"/>
    </row>
    <row r="1174" spans="1:9" x14ac:dyDescent="0.3">
      <c r="A1174" t="s">
        <v>892</v>
      </c>
      <c r="B1174" t="s">
        <v>51</v>
      </c>
      <c r="C1174" t="s">
        <v>40</v>
      </c>
      <c r="D1174" t="s">
        <v>42</v>
      </c>
      <c r="E1174" s="103">
        <v>0.98994923921232625</v>
      </c>
      <c r="F1174" s="103">
        <v>677948</v>
      </c>
      <c r="G1174" s="103">
        <v>4</v>
      </c>
      <c r="H1174" t="s">
        <v>54</v>
      </c>
      <c r="I1174" s="103"/>
    </row>
    <row r="1175" spans="1:9" x14ac:dyDescent="0.3">
      <c r="A1175" t="s">
        <v>1885</v>
      </c>
      <c r="B1175" t="s">
        <v>51</v>
      </c>
      <c r="C1175" t="s">
        <v>40</v>
      </c>
      <c r="D1175" t="s">
        <v>1763</v>
      </c>
      <c r="E1175" s="103">
        <v>1.0389586609956747</v>
      </c>
      <c r="F1175" s="103">
        <v>677948</v>
      </c>
      <c r="G1175" s="103">
        <v>4</v>
      </c>
      <c r="H1175" t="s">
        <v>54</v>
      </c>
      <c r="I1175" s="103"/>
    </row>
    <row r="1176" spans="1:9" x14ac:dyDescent="0.3">
      <c r="A1176" t="s">
        <v>1886</v>
      </c>
      <c r="B1176" t="s">
        <v>51</v>
      </c>
      <c r="C1176" t="s">
        <v>40</v>
      </c>
      <c r="D1176" t="s">
        <v>1764</v>
      </c>
      <c r="E1176" s="103">
        <v>0.5008265503841749</v>
      </c>
      <c r="F1176" s="103">
        <v>677948</v>
      </c>
      <c r="G1176" s="103">
        <v>4</v>
      </c>
      <c r="H1176" t="s">
        <v>54</v>
      </c>
      <c r="I1176" s="103"/>
    </row>
    <row r="1177" spans="1:9" x14ac:dyDescent="0.3">
      <c r="A1177" t="s">
        <v>893</v>
      </c>
      <c r="B1177" t="s">
        <v>51</v>
      </c>
      <c r="C1177" t="s">
        <v>40</v>
      </c>
      <c r="D1177" t="s">
        <v>340</v>
      </c>
      <c r="E1177" s="103">
        <v>0.97291715458548056</v>
      </c>
      <c r="F1177" s="103">
        <v>677948</v>
      </c>
      <c r="G1177" s="103">
        <v>4</v>
      </c>
      <c r="H1177" t="s">
        <v>54</v>
      </c>
      <c r="I1177" s="103"/>
    </row>
    <row r="1178" spans="1:9" x14ac:dyDescent="0.3">
      <c r="A1178" t="s">
        <v>564</v>
      </c>
      <c r="B1178" t="s">
        <v>51</v>
      </c>
      <c r="C1178" t="s">
        <v>40</v>
      </c>
      <c r="D1178" t="s">
        <v>777</v>
      </c>
      <c r="E1178" s="103">
        <v>1.1037377302118294</v>
      </c>
      <c r="F1178" s="103">
        <v>677948</v>
      </c>
      <c r="G1178" s="103">
        <v>4</v>
      </c>
      <c r="H1178" t="s">
        <v>54</v>
      </c>
      <c r="I1178" s="103"/>
    </row>
    <row r="1179" spans="1:9" x14ac:dyDescent="0.3">
      <c r="A1179" t="s">
        <v>568</v>
      </c>
      <c r="B1179" t="s">
        <v>51</v>
      </c>
      <c r="C1179" t="s">
        <v>40</v>
      </c>
      <c r="D1179" t="s">
        <v>776</v>
      </c>
      <c r="E1179" s="103">
        <v>2.632155404946241</v>
      </c>
      <c r="F1179" s="103">
        <v>677948</v>
      </c>
      <c r="G1179" s="103">
        <v>4</v>
      </c>
      <c r="H1179" t="s">
        <v>54</v>
      </c>
      <c r="I1179" s="103"/>
    </row>
    <row r="1180" spans="1:9" x14ac:dyDescent="0.3">
      <c r="A1180" t="s">
        <v>5460</v>
      </c>
      <c r="B1180" t="s">
        <v>51</v>
      </c>
      <c r="C1180" t="s">
        <v>5064</v>
      </c>
      <c r="D1180" t="s">
        <v>40</v>
      </c>
      <c r="E1180" s="103">
        <v>0.99047860001593102</v>
      </c>
      <c r="F1180" s="103">
        <v>677948</v>
      </c>
      <c r="G1180" s="103">
        <v>4</v>
      </c>
      <c r="H1180" t="s">
        <v>54</v>
      </c>
      <c r="I1180" s="103"/>
    </row>
    <row r="1181" spans="1:9" x14ac:dyDescent="0.3">
      <c r="A1181" t="s">
        <v>5461</v>
      </c>
      <c r="B1181" t="s">
        <v>51</v>
      </c>
      <c r="C1181" t="s">
        <v>5064</v>
      </c>
      <c r="D1181" t="s">
        <v>5064</v>
      </c>
      <c r="E1181" s="103">
        <v>1</v>
      </c>
      <c r="F1181" s="103">
        <v>677948</v>
      </c>
      <c r="G1181" s="103">
        <v>4</v>
      </c>
      <c r="H1181" t="s">
        <v>54</v>
      </c>
      <c r="I1181" s="103"/>
    </row>
    <row r="1182" spans="1:9" x14ac:dyDescent="0.3">
      <c r="A1182" t="s">
        <v>5462</v>
      </c>
      <c r="B1182" t="s">
        <v>51</v>
      </c>
      <c r="C1182" t="s">
        <v>5064</v>
      </c>
      <c r="D1182" t="s">
        <v>5065</v>
      </c>
      <c r="E1182" s="103">
        <v>0.99059030123929037</v>
      </c>
      <c r="F1182" s="103">
        <v>677948</v>
      </c>
      <c r="G1182" s="103">
        <v>4</v>
      </c>
      <c r="H1182" t="s">
        <v>54</v>
      </c>
      <c r="I1182" s="103"/>
    </row>
    <row r="1183" spans="1:9" x14ac:dyDescent="0.3">
      <c r="A1183" t="s">
        <v>5463</v>
      </c>
      <c r="B1183" t="s">
        <v>51</v>
      </c>
      <c r="C1183" t="s">
        <v>5064</v>
      </c>
      <c r="D1183" t="s">
        <v>5066</v>
      </c>
      <c r="E1183" s="103">
        <v>0.99964984087708919</v>
      </c>
      <c r="F1183" s="103">
        <v>677948</v>
      </c>
      <c r="G1183" s="103">
        <v>4</v>
      </c>
      <c r="H1183" t="s">
        <v>54</v>
      </c>
      <c r="I1183" s="103"/>
    </row>
    <row r="1184" spans="1:9" x14ac:dyDescent="0.3">
      <c r="A1184" t="s">
        <v>5464</v>
      </c>
      <c r="B1184" t="s">
        <v>51</v>
      </c>
      <c r="C1184" t="s">
        <v>5064</v>
      </c>
      <c r="D1184" t="s">
        <v>42</v>
      </c>
      <c r="E1184" s="103">
        <v>0.97991030387583467</v>
      </c>
      <c r="F1184" s="103">
        <v>677948</v>
      </c>
      <c r="G1184" s="103">
        <v>4</v>
      </c>
      <c r="H1184" t="s">
        <v>54</v>
      </c>
      <c r="I1184" s="103"/>
    </row>
    <row r="1185" spans="1:9" x14ac:dyDescent="0.3">
      <c r="A1185" t="s">
        <v>5465</v>
      </c>
      <c r="B1185" t="s">
        <v>51</v>
      </c>
      <c r="C1185" t="s">
        <v>5064</v>
      </c>
      <c r="D1185" t="s">
        <v>1763</v>
      </c>
      <c r="E1185" s="103">
        <v>1.028438502423445</v>
      </c>
      <c r="F1185" s="103">
        <v>677948</v>
      </c>
      <c r="G1185" s="103">
        <v>4</v>
      </c>
      <c r="H1185" t="s">
        <v>54</v>
      </c>
      <c r="I1185" s="103"/>
    </row>
    <row r="1186" spans="1:9" x14ac:dyDescent="0.3">
      <c r="A1186" t="s">
        <v>5466</v>
      </c>
      <c r="B1186" t="s">
        <v>51</v>
      </c>
      <c r="C1186" t="s">
        <v>5064</v>
      </c>
      <c r="D1186" t="s">
        <v>1764</v>
      </c>
      <c r="E1186" s="103">
        <v>0.49680624917825639</v>
      </c>
      <c r="F1186" s="103">
        <v>677948</v>
      </c>
      <c r="G1186" s="103">
        <v>4</v>
      </c>
      <c r="H1186" t="s">
        <v>54</v>
      </c>
      <c r="I1186" s="103"/>
    </row>
    <row r="1187" spans="1:9" x14ac:dyDescent="0.3">
      <c r="A1187" t="s">
        <v>5467</v>
      </c>
      <c r="B1187" t="s">
        <v>51</v>
      </c>
      <c r="C1187" t="s">
        <v>5064</v>
      </c>
      <c r="D1187" t="s">
        <v>340</v>
      </c>
      <c r="E1187" s="103">
        <v>0.9630976298137085</v>
      </c>
      <c r="F1187" s="103">
        <v>677948</v>
      </c>
      <c r="G1187" s="103">
        <v>4</v>
      </c>
      <c r="H1187" t="s">
        <v>54</v>
      </c>
      <c r="I1187" s="103"/>
    </row>
    <row r="1188" spans="1:9" x14ac:dyDescent="0.3">
      <c r="A1188" t="s">
        <v>5468</v>
      </c>
      <c r="B1188" t="s">
        <v>51</v>
      </c>
      <c r="C1188" t="s">
        <v>5064</v>
      </c>
      <c r="D1188" t="s">
        <v>777</v>
      </c>
      <c r="E1188" s="103">
        <v>1.0937423779198669</v>
      </c>
      <c r="F1188" s="103">
        <v>677948</v>
      </c>
      <c r="G1188" s="103">
        <v>4</v>
      </c>
      <c r="H1188" t="s">
        <v>54</v>
      </c>
      <c r="I1188" s="103"/>
    </row>
    <row r="1189" spans="1:9" x14ac:dyDescent="0.3">
      <c r="A1189" t="s">
        <v>5469</v>
      </c>
      <c r="B1189" t="s">
        <v>51</v>
      </c>
      <c r="C1189" t="s">
        <v>5064</v>
      </c>
      <c r="D1189" t="s">
        <v>776</v>
      </c>
      <c r="E1189" s="103">
        <v>2.6073310530255402</v>
      </c>
      <c r="F1189" s="103">
        <v>677948</v>
      </c>
      <c r="G1189" s="103">
        <v>4</v>
      </c>
      <c r="H1189" t="s">
        <v>54</v>
      </c>
      <c r="I1189" s="103"/>
    </row>
    <row r="1190" spans="1:9" x14ac:dyDescent="0.3">
      <c r="A1190" t="s">
        <v>5470</v>
      </c>
      <c r="B1190" t="s">
        <v>51</v>
      </c>
      <c r="C1190" t="s">
        <v>5065</v>
      </c>
      <c r="D1190" t="s">
        <v>40</v>
      </c>
      <c r="E1190" s="103">
        <v>0.99988829877664054</v>
      </c>
      <c r="F1190" s="103">
        <v>677948</v>
      </c>
      <c r="G1190" s="103">
        <v>4</v>
      </c>
      <c r="H1190" t="s">
        <v>54</v>
      </c>
      <c r="I1190" s="103"/>
    </row>
    <row r="1191" spans="1:9" x14ac:dyDescent="0.3">
      <c r="A1191" t="s">
        <v>5471</v>
      </c>
      <c r="B1191" t="s">
        <v>51</v>
      </c>
      <c r="C1191" t="s">
        <v>5065</v>
      </c>
      <c r="D1191" t="s">
        <v>5064</v>
      </c>
      <c r="E1191" s="103">
        <v>1.0101137995500469</v>
      </c>
      <c r="F1191" s="103">
        <v>677948</v>
      </c>
      <c r="G1191" s="103">
        <v>4</v>
      </c>
      <c r="H1191" t="s">
        <v>54</v>
      </c>
      <c r="I1191" s="103"/>
    </row>
    <row r="1192" spans="1:9" x14ac:dyDescent="0.3">
      <c r="A1192" t="s">
        <v>5472</v>
      </c>
      <c r="B1192" t="s">
        <v>51</v>
      </c>
      <c r="C1192" t="s">
        <v>5065</v>
      </c>
      <c r="D1192" t="s">
        <v>5065</v>
      </c>
      <c r="E1192" s="103">
        <v>1</v>
      </c>
      <c r="F1192" s="103">
        <v>677948</v>
      </c>
      <c r="G1192" s="103">
        <v>4</v>
      </c>
      <c r="H1192" t="s">
        <v>54</v>
      </c>
      <c r="I1192" s="103"/>
    </row>
    <row r="1193" spans="1:9" x14ac:dyDescent="0.3">
      <c r="A1193" t="s">
        <v>5473</v>
      </c>
      <c r="B1193" t="s">
        <v>51</v>
      </c>
      <c r="C1193" t="s">
        <v>5065</v>
      </c>
      <c r="D1193" t="s">
        <v>5066</v>
      </c>
      <c r="E1193" s="103">
        <v>1.0097576608264425</v>
      </c>
      <c r="F1193" s="103">
        <v>677948</v>
      </c>
      <c r="G1193" s="103">
        <v>4</v>
      </c>
      <c r="H1193" t="s">
        <v>54</v>
      </c>
      <c r="I1193" s="103"/>
    </row>
    <row r="1194" spans="1:9" x14ac:dyDescent="0.3">
      <c r="A1194" t="s">
        <v>5474</v>
      </c>
      <c r="B1194" t="s">
        <v>51</v>
      </c>
      <c r="C1194" t="s">
        <v>5065</v>
      </c>
      <c r="D1194" t="s">
        <v>42</v>
      </c>
      <c r="E1194" s="103">
        <v>0.989806470320865</v>
      </c>
      <c r="F1194" s="103">
        <v>677948</v>
      </c>
      <c r="G1194" s="103">
        <v>4</v>
      </c>
      <c r="H1194" t="s">
        <v>54</v>
      </c>
      <c r="I1194" s="103"/>
    </row>
    <row r="1195" spans="1:9" x14ac:dyDescent="0.3">
      <c r="A1195" t="s">
        <v>5475</v>
      </c>
      <c r="B1195" t="s">
        <v>51</v>
      </c>
      <c r="C1195" t="s">
        <v>5065</v>
      </c>
      <c r="D1195" t="s">
        <v>1763</v>
      </c>
      <c r="E1195" s="103">
        <v>1.0387904339595029</v>
      </c>
      <c r="F1195" s="103">
        <v>677948</v>
      </c>
      <c r="G1195" s="103">
        <v>4</v>
      </c>
      <c r="H1195" t="s">
        <v>54</v>
      </c>
      <c r="I1195" s="103"/>
    </row>
    <row r="1196" spans="1:9" x14ac:dyDescent="0.3">
      <c r="A1196" t="s">
        <v>5476</v>
      </c>
      <c r="B1196" t="s">
        <v>51</v>
      </c>
      <c r="C1196" t="s">
        <v>5065</v>
      </c>
      <c r="D1196" t="s">
        <v>1764</v>
      </c>
      <c r="E1196" s="103">
        <v>0.5006583233480032</v>
      </c>
      <c r="F1196" s="103">
        <v>677948</v>
      </c>
      <c r="G1196" s="103">
        <v>4</v>
      </c>
      <c r="H1196" t="s">
        <v>54</v>
      </c>
      <c r="I1196" s="103"/>
    </row>
    <row r="1197" spans="1:9" x14ac:dyDescent="0.3">
      <c r="A1197" t="s">
        <v>5477</v>
      </c>
      <c r="B1197" t="s">
        <v>51</v>
      </c>
      <c r="C1197" t="s">
        <v>5065</v>
      </c>
      <c r="D1197" t="s">
        <v>340</v>
      </c>
      <c r="E1197" s="103">
        <v>0.97290515982324055</v>
      </c>
      <c r="F1197" s="103">
        <v>677948</v>
      </c>
      <c r="G1197" s="103">
        <v>4</v>
      </c>
      <c r="H1197" t="s">
        <v>54</v>
      </c>
      <c r="I1197" s="103"/>
    </row>
    <row r="1198" spans="1:9" x14ac:dyDescent="0.3">
      <c r="A1198" t="s">
        <v>5478</v>
      </c>
      <c r="B1198" t="s">
        <v>51</v>
      </c>
      <c r="C1198" t="s">
        <v>5065</v>
      </c>
      <c r="D1198" t="s">
        <v>777</v>
      </c>
      <c r="E1198" s="103">
        <v>1.1036314365880042</v>
      </c>
      <c r="F1198" s="103">
        <v>677948</v>
      </c>
      <c r="G1198" s="103">
        <v>4</v>
      </c>
      <c r="H1198" t="s">
        <v>54</v>
      </c>
      <c r="I1198" s="103"/>
    </row>
    <row r="1199" spans="1:9" x14ac:dyDescent="0.3">
      <c r="A1199" t="s">
        <v>5479</v>
      </c>
      <c r="B1199" t="s">
        <v>51</v>
      </c>
      <c r="C1199" t="s">
        <v>5065</v>
      </c>
      <c r="D1199" t="s">
        <v>776</v>
      </c>
      <c r="E1199" s="103">
        <v>2.6318703168244371</v>
      </c>
      <c r="F1199" s="103">
        <v>677948</v>
      </c>
      <c r="G1199" s="103">
        <v>4</v>
      </c>
      <c r="H1199" t="s">
        <v>54</v>
      </c>
      <c r="I1199" s="103"/>
    </row>
    <row r="1200" spans="1:9" x14ac:dyDescent="0.3">
      <c r="A1200" t="s">
        <v>5483</v>
      </c>
      <c r="B1200" t="s">
        <v>51</v>
      </c>
      <c r="C1200" t="s">
        <v>5066</v>
      </c>
      <c r="D1200" t="s">
        <v>40</v>
      </c>
      <c r="E1200" s="103">
        <v>0.99082842267890991</v>
      </c>
      <c r="F1200" s="103">
        <v>677948</v>
      </c>
      <c r="G1200" s="103">
        <v>4</v>
      </c>
      <c r="H1200" t="s">
        <v>54</v>
      </c>
      <c r="I1200" s="103"/>
    </row>
    <row r="1201" spans="1:9" x14ac:dyDescent="0.3">
      <c r="A1201" t="s">
        <v>5484</v>
      </c>
      <c r="B1201" t="s">
        <v>51</v>
      </c>
      <c r="C1201" t="s">
        <v>5066</v>
      </c>
      <c r="D1201" t="s">
        <v>5064</v>
      </c>
      <c r="E1201" s="103">
        <v>1.0003557857599632</v>
      </c>
      <c r="F1201" s="103">
        <v>677948</v>
      </c>
      <c r="G1201" s="103">
        <v>4</v>
      </c>
      <c r="H1201" t="s">
        <v>54</v>
      </c>
      <c r="I1201" s="103"/>
    </row>
    <row r="1202" spans="1:9" x14ac:dyDescent="0.3">
      <c r="A1202" t="s">
        <v>5485</v>
      </c>
      <c r="B1202" t="s">
        <v>51</v>
      </c>
      <c r="C1202" t="s">
        <v>5066</v>
      </c>
      <c r="D1202" t="s">
        <v>5065</v>
      </c>
      <c r="E1202" s="103">
        <v>0.99094012390226927</v>
      </c>
      <c r="F1202" s="103">
        <v>677948</v>
      </c>
      <c r="G1202" s="103">
        <v>4</v>
      </c>
      <c r="H1202" t="s">
        <v>54</v>
      </c>
      <c r="I1202" s="103"/>
    </row>
    <row r="1203" spans="1:9" x14ac:dyDescent="0.3">
      <c r="A1203" t="s">
        <v>5486</v>
      </c>
      <c r="B1203" t="s">
        <v>51</v>
      </c>
      <c r="C1203" t="s">
        <v>5066</v>
      </c>
      <c r="D1203" t="s">
        <v>5066</v>
      </c>
      <c r="E1203" s="103">
        <v>1</v>
      </c>
      <c r="F1203" s="103">
        <v>677948</v>
      </c>
      <c r="G1203" s="103">
        <v>4</v>
      </c>
      <c r="H1203" t="s">
        <v>54</v>
      </c>
      <c r="I1203" s="103"/>
    </row>
    <row r="1204" spans="1:9" x14ac:dyDescent="0.3">
      <c r="A1204" t="s">
        <v>5487</v>
      </c>
      <c r="B1204" t="s">
        <v>51</v>
      </c>
      <c r="C1204" t="s">
        <v>5066</v>
      </c>
      <c r="D1204" t="s">
        <v>42</v>
      </c>
      <c r="E1204" s="103">
        <v>0.98026194828783109</v>
      </c>
      <c r="F1204" s="103">
        <v>677948</v>
      </c>
      <c r="G1204" s="103">
        <v>4</v>
      </c>
      <c r="H1204" t="s">
        <v>54</v>
      </c>
      <c r="I1204" s="103"/>
    </row>
    <row r="1205" spans="1:9" x14ac:dyDescent="0.3">
      <c r="A1205" t="s">
        <v>5488</v>
      </c>
      <c r="B1205" t="s">
        <v>51</v>
      </c>
      <c r="C1205" t="s">
        <v>5066</v>
      </c>
      <c r="D1205" t="s">
        <v>1763</v>
      </c>
      <c r="E1205" s="103">
        <v>1.0288121632567311</v>
      </c>
      <c r="F1205" s="103">
        <v>677948</v>
      </c>
      <c r="G1205" s="103">
        <v>4</v>
      </c>
      <c r="H1205" t="s">
        <v>54</v>
      </c>
      <c r="I1205" s="103"/>
    </row>
    <row r="1206" spans="1:9" x14ac:dyDescent="0.3">
      <c r="A1206" t="s">
        <v>5489</v>
      </c>
      <c r="B1206" t="s">
        <v>51</v>
      </c>
      <c r="C1206" t="s">
        <v>5066</v>
      </c>
      <c r="D1206" t="s">
        <v>1764</v>
      </c>
      <c r="E1206" s="103">
        <v>0.49700035747095067</v>
      </c>
      <c r="F1206" s="103">
        <v>677948</v>
      </c>
      <c r="G1206" s="103">
        <v>4</v>
      </c>
      <c r="H1206" t="s">
        <v>54</v>
      </c>
      <c r="I1206" s="103"/>
    </row>
    <row r="1207" spans="1:9" x14ac:dyDescent="0.3">
      <c r="A1207" t="s">
        <v>5490</v>
      </c>
      <c r="B1207" t="s">
        <v>51</v>
      </c>
      <c r="C1207" t="s">
        <v>5066</v>
      </c>
      <c r="D1207" t="s">
        <v>340</v>
      </c>
      <c r="E1207" s="103">
        <v>0.96344272500904093</v>
      </c>
      <c r="F1207" s="103">
        <v>677948</v>
      </c>
      <c r="G1207" s="103">
        <v>4</v>
      </c>
      <c r="H1207" t="s">
        <v>54</v>
      </c>
      <c r="I1207" s="103"/>
    </row>
    <row r="1208" spans="1:9" x14ac:dyDescent="0.3">
      <c r="A1208" t="s">
        <v>5491</v>
      </c>
      <c r="B1208" t="s">
        <v>51</v>
      </c>
      <c r="C1208" t="s">
        <v>5066</v>
      </c>
      <c r="D1208" t="s">
        <v>777</v>
      </c>
      <c r="E1208" s="103">
        <v>1.0941085273445379</v>
      </c>
      <c r="F1208" s="103">
        <v>677948</v>
      </c>
      <c r="G1208" s="103">
        <v>4</v>
      </c>
      <c r="H1208" t="s">
        <v>54</v>
      </c>
      <c r="I1208" s="103"/>
    </row>
    <row r="1209" spans="1:9" x14ac:dyDescent="0.3">
      <c r="A1209" t="s">
        <v>5492</v>
      </c>
      <c r="B1209" t="s">
        <v>51</v>
      </c>
      <c r="C1209" t="s">
        <v>5066</v>
      </c>
      <c r="D1209" t="s">
        <v>776</v>
      </c>
      <c r="E1209" s="103">
        <v>2.6082501428795424</v>
      </c>
      <c r="F1209" s="103">
        <v>677948</v>
      </c>
      <c r="G1209" s="103">
        <v>4</v>
      </c>
      <c r="H1209" t="s">
        <v>54</v>
      </c>
      <c r="I1209" s="103"/>
    </row>
    <row r="1210" spans="1:9" x14ac:dyDescent="0.3">
      <c r="A1210" t="s">
        <v>873</v>
      </c>
      <c r="B1210" t="s">
        <v>51</v>
      </c>
      <c r="C1210" t="s">
        <v>42</v>
      </c>
      <c r="D1210" t="s">
        <v>40</v>
      </c>
      <c r="E1210" s="103">
        <v>1.0113995427940872</v>
      </c>
      <c r="F1210" s="103">
        <v>677948</v>
      </c>
      <c r="G1210" s="103">
        <v>4</v>
      </c>
      <c r="H1210" t="s">
        <v>54</v>
      </c>
      <c r="I1210" s="103"/>
    </row>
    <row r="1211" spans="1:9" x14ac:dyDescent="0.3">
      <c r="A1211" t="s">
        <v>5493</v>
      </c>
      <c r="B1211" t="s">
        <v>51</v>
      </c>
      <c r="C1211" t="s">
        <v>42</v>
      </c>
      <c r="D1211" t="s">
        <v>5064</v>
      </c>
      <c r="E1211" s="103">
        <v>1.0211333843578496</v>
      </c>
      <c r="F1211" s="103">
        <v>677948</v>
      </c>
      <c r="G1211" s="103">
        <v>4</v>
      </c>
      <c r="H1211" t="s">
        <v>54</v>
      </c>
      <c r="I1211" s="103"/>
    </row>
    <row r="1212" spans="1:9" x14ac:dyDescent="0.3">
      <c r="A1212" t="s">
        <v>5494</v>
      </c>
      <c r="B1212" t="s">
        <v>51</v>
      </c>
      <c r="C1212" t="s">
        <v>42</v>
      </c>
      <c r="D1212" t="s">
        <v>5065</v>
      </c>
      <c r="E1212" s="103">
        <v>1.0115112440174465</v>
      </c>
      <c r="F1212" s="103">
        <v>677948</v>
      </c>
      <c r="G1212" s="103">
        <v>4</v>
      </c>
      <c r="H1212" t="s">
        <v>54</v>
      </c>
      <c r="I1212" s="103"/>
    </row>
    <row r="1213" spans="1:9" x14ac:dyDescent="0.3">
      <c r="A1213" t="s">
        <v>5495</v>
      </c>
      <c r="B1213" t="s">
        <v>51</v>
      </c>
      <c r="C1213" t="s">
        <v>42</v>
      </c>
      <c r="D1213" t="s">
        <v>5066</v>
      </c>
      <c r="E1213" s="103">
        <v>1.0207790392999325</v>
      </c>
      <c r="F1213" s="103">
        <v>677948</v>
      </c>
      <c r="G1213" s="103">
        <v>4</v>
      </c>
      <c r="H1213" t="s">
        <v>54</v>
      </c>
      <c r="I1213" s="103"/>
    </row>
    <row r="1214" spans="1:9" x14ac:dyDescent="0.3">
      <c r="A1214" t="s">
        <v>871</v>
      </c>
      <c r="B1214" t="s">
        <v>51</v>
      </c>
      <c r="C1214" t="s">
        <v>42</v>
      </c>
      <c r="D1214" t="s">
        <v>42</v>
      </c>
      <c r="E1214" s="103">
        <v>1</v>
      </c>
      <c r="F1214" s="103">
        <v>677948</v>
      </c>
      <c r="G1214" s="103">
        <v>4</v>
      </c>
      <c r="H1214" t="s">
        <v>54</v>
      </c>
      <c r="I1214" s="103"/>
    </row>
    <row r="1215" spans="1:9" x14ac:dyDescent="0.3">
      <c r="A1215" t="s">
        <v>1887</v>
      </c>
      <c r="B1215" t="s">
        <v>51</v>
      </c>
      <c r="C1215" t="s">
        <v>42</v>
      </c>
      <c r="D1215" t="s">
        <v>1763</v>
      </c>
      <c r="E1215" s="103">
        <v>1.0494145455991908</v>
      </c>
      <c r="F1215" s="103">
        <v>677948</v>
      </c>
      <c r="G1215" s="103">
        <v>4</v>
      </c>
      <c r="H1215" t="s">
        <v>54</v>
      </c>
      <c r="I1215" s="103"/>
    </row>
    <row r="1216" spans="1:9" x14ac:dyDescent="0.3">
      <c r="A1216" t="s">
        <v>1888</v>
      </c>
      <c r="B1216" t="s">
        <v>51</v>
      </c>
      <c r="C1216" t="s">
        <v>42</v>
      </c>
      <c r="D1216" t="s">
        <v>1764</v>
      </c>
      <c r="E1216" s="103">
        <v>0.50432722564883425</v>
      </c>
      <c r="F1216" s="103">
        <v>677948</v>
      </c>
      <c r="G1216" s="103">
        <v>4</v>
      </c>
      <c r="H1216" t="s">
        <v>54</v>
      </c>
      <c r="I1216" s="103"/>
    </row>
    <row r="1217" spans="1:9" x14ac:dyDescent="0.3">
      <c r="A1217" t="s">
        <v>872</v>
      </c>
      <c r="B1217" t="s">
        <v>51</v>
      </c>
      <c r="C1217" t="s">
        <v>42</v>
      </c>
      <c r="D1217" t="s">
        <v>340</v>
      </c>
      <c r="E1217" s="103">
        <v>0.9834385255994651</v>
      </c>
      <c r="F1217" s="103">
        <v>677948</v>
      </c>
      <c r="G1217" s="103">
        <v>4</v>
      </c>
      <c r="H1217" t="s">
        <v>54</v>
      </c>
      <c r="I1217" s="103"/>
    </row>
    <row r="1218" spans="1:9" x14ac:dyDescent="0.3">
      <c r="A1218" t="s">
        <v>538</v>
      </c>
      <c r="B1218" t="s">
        <v>51</v>
      </c>
      <c r="C1218" t="s">
        <v>42</v>
      </c>
      <c r="D1218" t="s">
        <v>777</v>
      </c>
      <c r="E1218" s="103">
        <v>1.1166292441228209</v>
      </c>
      <c r="F1218" s="103">
        <v>677948</v>
      </c>
      <c r="G1218" s="103">
        <v>4</v>
      </c>
      <c r="H1218" t="s">
        <v>54</v>
      </c>
      <c r="I1218" s="103"/>
    </row>
    <row r="1219" spans="1:9" x14ac:dyDescent="0.3">
      <c r="A1219" t="s">
        <v>542</v>
      </c>
      <c r="B1219" t="s">
        <v>51</v>
      </c>
      <c r="C1219" t="s">
        <v>42</v>
      </c>
      <c r="D1219" t="s">
        <v>776</v>
      </c>
      <c r="E1219" s="103">
        <v>2.6619052183022447</v>
      </c>
      <c r="F1219" s="103">
        <v>677948</v>
      </c>
      <c r="G1219" s="103">
        <v>4</v>
      </c>
      <c r="H1219" t="s">
        <v>54</v>
      </c>
      <c r="I1219" s="103"/>
    </row>
    <row r="1220" spans="1:9" x14ac:dyDescent="0.3">
      <c r="A1220" t="s">
        <v>1166</v>
      </c>
      <c r="B1220" t="s">
        <v>51</v>
      </c>
      <c r="C1220" t="s">
        <v>58</v>
      </c>
      <c r="D1220" t="s">
        <v>40</v>
      </c>
      <c r="E1220" s="103">
        <v>2.8813490316858129E-3</v>
      </c>
      <c r="F1220" s="103">
        <v>677948</v>
      </c>
      <c r="G1220" s="103">
        <v>4</v>
      </c>
      <c r="H1220" t="s">
        <v>54</v>
      </c>
      <c r="I1220" s="103"/>
    </row>
    <row r="1221" spans="1:9" x14ac:dyDescent="0.3">
      <c r="A1221" t="s">
        <v>5480</v>
      </c>
      <c r="B1221" t="s">
        <v>51</v>
      </c>
      <c r="C1221" t="s">
        <v>58</v>
      </c>
      <c r="D1221" t="s">
        <v>5064</v>
      </c>
      <c r="E1221" s="103">
        <v>3.6827439735669771E-3</v>
      </c>
      <c r="F1221" s="103">
        <v>677948</v>
      </c>
      <c r="G1221" s="103">
        <v>4</v>
      </c>
      <c r="H1221" t="s">
        <v>54</v>
      </c>
      <c r="I1221" s="103"/>
    </row>
    <row r="1222" spans="1:9" x14ac:dyDescent="0.3">
      <c r="A1222" t="s">
        <v>5481</v>
      </c>
      <c r="B1222" t="s">
        <v>51</v>
      </c>
      <c r="C1222" t="s">
        <v>58</v>
      </c>
      <c r="D1222" t="s">
        <v>5065</v>
      </c>
      <c r="E1222" s="103">
        <v>3.6827439735669771E-3</v>
      </c>
      <c r="F1222" s="103">
        <v>677948</v>
      </c>
      <c r="G1222" s="103">
        <v>4</v>
      </c>
      <c r="H1222" t="s">
        <v>54</v>
      </c>
      <c r="I1222" s="103"/>
    </row>
    <row r="1223" spans="1:9" x14ac:dyDescent="0.3">
      <c r="A1223" t="s">
        <v>5482</v>
      </c>
      <c r="B1223" t="s">
        <v>51</v>
      </c>
      <c r="C1223" t="s">
        <v>58</v>
      </c>
      <c r="D1223" t="s">
        <v>5066</v>
      </c>
      <c r="E1223" s="103">
        <v>3.6827439735669771E-3</v>
      </c>
      <c r="F1223" s="103">
        <v>677948</v>
      </c>
      <c r="G1223" s="103">
        <v>4</v>
      </c>
      <c r="H1223" t="s">
        <v>54</v>
      </c>
      <c r="I1223" s="103"/>
    </row>
    <row r="1224" spans="1:9" x14ac:dyDescent="0.3">
      <c r="A1224" t="s">
        <v>1167</v>
      </c>
      <c r="B1224" t="s">
        <v>51</v>
      </c>
      <c r="C1224" t="s">
        <v>58</v>
      </c>
      <c r="D1224" t="s">
        <v>42</v>
      </c>
      <c r="E1224" s="103">
        <v>3.6827439735669771E-3</v>
      </c>
      <c r="F1224" s="103">
        <v>677948</v>
      </c>
      <c r="G1224" s="103">
        <v>4</v>
      </c>
      <c r="H1224" t="s">
        <v>54</v>
      </c>
      <c r="I1224" s="103"/>
    </row>
    <row r="1225" spans="1:9" x14ac:dyDescent="0.3">
      <c r="A1225" t="s">
        <v>1907</v>
      </c>
      <c r="B1225" t="s">
        <v>51</v>
      </c>
      <c r="C1225" t="s">
        <v>58</v>
      </c>
      <c r="D1225" t="s">
        <v>1763</v>
      </c>
      <c r="E1225" s="103">
        <v>4.3394404573115662E-3</v>
      </c>
      <c r="F1225" s="103">
        <v>677948</v>
      </c>
      <c r="G1225" s="103">
        <v>4</v>
      </c>
      <c r="H1225" t="s">
        <v>54</v>
      </c>
      <c r="I1225" s="103"/>
    </row>
    <row r="1226" spans="1:9" x14ac:dyDescent="0.3">
      <c r="A1226" t="s">
        <v>1908</v>
      </c>
      <c r="B1226" t="s">
        <v>51</v>
      </c>
      <c r="C1226" t="s">
        <v>58</v>
      </c>
      <c r="D1226" t="s">
        <v>1764</v>
      </c>
      <c r="E1226" s="103">
        <v>4.3394404573115662E-3</v>
      </c>
      <c r="F1226" s="103">
        <v>677948</v>
      </c>
      <c r="G1226" s="103">
        <v>4</v>
      </c>
      <c r="H1226" t="s">
        <v>54</v>
      </c>
      <c r="I1226" s="103"/>
    </row>
    <row r="1227" spans="1:9" x14ac:dyDescent="0.3">
      <c r="A1227" t="s">
        <v>1168</v>
      </c>
      <c r="B1227" t="s">
        <v>51</v>
      </c>
      <c r="C1227" t="s">
        <v>58</v>
      </c>
      <c r="D1227" t="s">
        <v>340</v>
      </c>
      <c r="E1227" s="103">
        <v>3.0940660742934909E-4</v>
      </c>
      <c r="F1227" s="103">
        <v>677948</v>
      </c>
      <c r="G1227" s="103">
        <v>4</v>
      </c>
      <c r="H1227" t="s">
        <v>54</v>
      </c>
      <c r="I1227" s="103"/>
    </row>
    <row r="1228" spans="1:9" x14ac:dyDescent="0.3">
      <c r="A1228" t="s">
        <v>1169</v>
      </c>
      <c r="B1228" t="s">
        <v>51</v>
      </c>
      <c r="C1228" t="s">
        <v>58</v>
      </c>
      <c r="D1228" t="s">
        <v>777</v>
      </c>
      <c r="E1228" s="103">
        <v>2.7418592283273489E-3</v>
      </c>
      <c r="F1228" s="103">
        <v>677948</v>
      </c>
      <c r="G1228" s="103">
        <v>4</v>
      </c>
      <c r="H1228" t="s">
        <v>54</v>
      </c>
      <c r="I1228" s="103"/>
    </row>
    <row r="1229" spans="1:9" x14ac:dyDescent="0.3">
      <c r="A1229" t="s">
        <v>1170</v>
      </c>
      <c r="B1229" t="s">
        <v>51</v>
      </c>
      <c r="C1229" t="s">
        <v>58</v>
      </c>
      <c r="D1229" t="s">
        <v>776</v>
      </c>
      <c r="E1229" s="103">
        <v>7.3538888742712468E-3</v>
      </c>
      <c r="F1229" s="103">
        <v>677948</v>
      </c>
      <c r="G1229" s="103">
        <v>4</v>
      </c>
      <c r="H1229" t="s">
        <v>54</v>
      </c>
      <c r="I1229" s="103"/>
    </row>
    <row r="1230" spans="1:9" x14ac:dyDescent="0.3">
      <c r="A1230" t="s">
        <v>1889</v>
      </c>
      <c r="B1230" t="s">
        <v>51</v>
      </c>
      <c r="C1230" t="s">
        <v>1763</v>
      </c>
      <c r="D1230" t="s">
        <v>40</v>
      </c>
      <c r="E1230" s="103">
        <v>0.96540239191254396</v>
      </c>
      <c r="F1230" s="103">
        <v>677948</v>
      </c>
      <c r="G1230" s="103">
        <v>4</v>
      </c>
      <c r="H1230" t="s">
        <v>54</v>
      </c>
      <c r="I1230" s="103"/>
    </row>
    <row r="1231" spans="1:9" x14ac:dyDescent="0.3">
      <c r="A1231" t="s">
        <v>5496</v>
      </c>
      <c r="B1231" t="s">
        <v>51</v>
      </c>
      <c r="C1231" t="s">
        <v>1763</v>
      </c>
      <c r="D1231" t="s">
        <v>5064</v>
      </c>
      <c r="E1231" s="103">
        <v>0.97471209293613914</v>
      </c>
      <c r="F1231" s="103">
        <v>677948</v>
      </c>
      <c r="G1231" s="103">
        <v>4</v>
      </c>
      <c r="H1231" t="s">
        <v>54</v>
      </c>
      <c r="I1231" s="103"/>
    </row>
    <row r="1232" spans="1:9" x14ac:dyDescent="0.3">
      <c r="A1232" t="s">
        <v>5497</v>
      </c>
      <c r="B1232" t="s">
        <v>51</v>
      </c>
      <c r="C1232" t="s">
        <v>1763</v>
      </c>
      <c r="D1232" t="s">
        <v>5065</v>
      </c>
      <c r="E1232" s="103">
        <v>0.96549718915915073</v>
      </c>
      <c r="F1232" s="103">
        <v>677948</v>
      </c>
      <c r="G1232" s="103">
        <v>4</v>
      </c>
      <c r="H1232" t="s">
        <v>54</v>
      </c>
      <c r="I1232" s="103"/>
    </row>
    <row r="1233" spans="1:9" x14ac:dyDescent="0.3">
      <c r="A1233" t="s">
        <v>5498</v>
      </c>
      <c r="B1233" t="s">
        <v>51</v>
      </c>
      <c r="C1233" t="s">
        <v>1763</v>
      </c>
      <c r="D1233" t="s">
        <v>5066</v>
      </c>
      <c r="E1233" s="103">
        <v>0.97437812410531499</v>
      </c>
      <c r="F1233" s="103">
        <v>677948</v>
      </c>
      <c r="G1233" s="103">
        <v>4</v>
      </c>
      <c r="H1233" t="s">
        <v>54</v>
      </c>
      <c r="I1233" s="103"/>
    </row>
    <row r="1234" spans="1:9" x14ac:dyDescent="0.3">
      <c r="A1234" t="s">
        <v>1890</v>
      </c>
      <c r="B1234" t="s">
        <v>51</v>
      </c>
      <c r="C1234" t="s">
        <v>1763</v>
      </c>
      <c r="D1234" t="s">
        <v>42</v>
      </c>
      <c r="E1234" s="103">
        <v>0.95444951219051621</v>
      </c>
      <c r="F1234" s="103">
        <v>677948</v>
      </c>
      <c r="G1234" s="103">
        <v>4</v>
      </c>
      <c r="H1234" t="s">
        <v>54</v>
      </c>
      <c r="I1234" s="103"/>
    </row>
    <row r="1235" spans="1:9" x14ac:dyDescent="0.3">
      <c r="A1235" t="s">
        <v>1891</v>
      </c>
      <c r="B1235" t="s">
        <v>51</v>
      </c>
      <c r="C1235" t="s">
        <v>1763</v>
      </c>
      <c r="D1235" t="s">
        <v>1763</v>
      </c>
      <c r="E1235" s="103">
        <v>1</v>
      </c>
      <c r="F1235" s="103">
        <v>677948</v>
      </c>
      <c r="G1235" s="103">
        <v>4</v>
      </c>
      <c r="H1235" t="s">
        <v>54</v>
      </c>
      <c r="I1235" s="103"/>
    </row>
    <row r="1236" spans="1:9" x14ac:dyDescent="0.3">
      <c r="A1236" t="s">
        <v>1892</v>
      </c>
      <c r="B1236" t="s">
        <v>51</v>
      </c>
      <c r="C1236" t="s">
        <v>1763</v>
      </c>
      <c r="D1236" t="s">
        <v>1764</v>
      </c>
      <c r="E1236" s="103">
        <v>0.47938014748534979</v>
      </c>
      <c r="F1236" s="103">
        <v>677948</v>
      </c>
      <c r="G1236" s="103">
        <v>4</v>
      </c>
      <c r="H1236" t="s">
        <v>54</v>
      </c>
      <c r="I1236" s="103"/>
    </row>
    <row r="1237" spans="1:9" x14ac:dyDescent="0.3">
      <c r="A1237" t="s">
        <v>1893</v>
      </c>
      <c r="B1237" t="s">
        <v>51</v>
      </c>
      <c r="C1237" t="s">
        <v>1763</v>
      </c>
      <c r="D1237" t="s">
        <v>340</v>
      </c>
      <c r="E1237" s="103">
        <v>0.93934428842478324</v>
      </c>
      <c r="F1237" s="103">
        <v>677948</v>
      </c>
      <c r="G1237" s="103">
        <v>4</v>
      </c>
      <c r="H1237" t="s">
        <v>54</v>
      </c>
      <c r="I1237" s="103"/>
    </row>
    <row r="1238" spans="1:9" x14ac:dyDescent="0.3">
      <c r="A1238" t="s">
        <v>1894</v>
      </c>
      <c r="B1238" t="s">
        <v>51</v>
      </c>
      <c r="C1238" t="s">
        <v>1763</v>
      </c>
      <c r="D1238" t="s">
        <v>777</v>
      </c>
      <c r="E1238" s="103">
        <v>1.0648375169841586</v>
      </c>
      <c r="F1238" s="103">
        <v>677948</v>
      </c>
      <c r="G1238" s="103">
        <v>4</v>
      </c>
      <c r="H1238" t="s">
        <v>54</v>
      </c>
      <c r="I1238" s="103"/>
    </row>
    <row r="1239" spans="1:9" x14ac:dyDescent="0.3">
      <c r="A1239" t="s">
        <v>1895</v>
      </c>
      <c r="B1239" t="s">
        <v>51</v>
      </c>
      <c r="C1239" t="s">
        <v>1763</v>
      </c>
      <c r="D1239" t="s">
        <v>776</v>
      </c>
      <c r="E1239" s="103">
        <v>2.5402667039517848</v>
      </c>
      <c r="F1239" s="103">
        <v>677948</v>
      </c>
      <c r="G1239" s="103">
        <v>4</v>
      </c>
      <c r="H1239" t="s">
        <v>54</v>
      </c>
      <c r="I1239" s="103"/>
    </row>
    <row r="1240" spans="1:9" x14ac:dyDescent="0.3">
      <c r="A1240" t="s">
        <v>1896</v>
      </c>
      <c r="B1240" t="s">
        <v>51</v>
      </c>
      <c r="C1240" t="s">
        <v>1764</v>
      </c>
      <c r="D1240" t="s">
        <v>40</v>
      </c>
      <c r="E1240" s="103">
        <v>2.3215623099759557</v>
      </c>
      <c r="F1240" s="103">
        <v>677948</v>
      </c>
      <c r="G1240" s="103">
        <v>4</v>
      </c>
      <c r="H1240" t="s">
        <v>54</v>
      </c>
      <c r="I1240" s="103"/>
    </row>
    <row r="1241" spans="1:9" x14ac:dyDescent="0.3">
      <c r="A1241" t="s">
        <v>5499</v>
      </c>
      <c r="B1241" t="s">
        <v>51</v>
      </c>
      <c r="C1241" t="s">
        <v>1764</v>
      </c>
      <c r="D1241" t="s">
        <v>5064</v>
      </c>
      <c r="E1241" s="103">
        <v>2.3496783737660611</v>
      </c>
      <c r="F1241" s="103">
        <v>677948</v>
      </c>
      <c r="G1241" s="103">
        <v>4</v>
      </c>
      <c r="H1241" t="s">
        <v>54</v>
      </c>
      <c r="I1241" s="103"/>
    </row>
    <row r="1242" spans="1:9" x14ac:dyDescent="0.3">
      <c r="A1242" t="s">
        <v>5500</v>
      </c>
      <c r="B1242" t="s">
        <v>51</v>
      </c>
      <c r="C1242" t="s">
        <v>1764</v>
      </c>
      <c r="D1242" t="s">
        <v>5065</v>
      </c>
      <c r="E1242" s="103">
        <v>2.3216571072225625</v>
      </c>
      <c r="F1242" s="103">
        <v>677948</v>
      </c>
      <c r="G1242" s="103">
        <v>4</v>
      </c>
      <c r="H1242" t="s">
        <v>54</v>
      </c>
      <c r="I1242" s="103"/>
    </row>
    <row r="1243" spans="1:9" x14ac:dyDescent="0.3">
      <c r="A1243" t="s">
        <v>5501</v>
      </c>
      <c r="B1243" t="s">
        <v>51</v>
      </c>
      <c r="C1243" t="s">
        <v>1764</v>
      </c>
      <c r="D1243" t="s">
        <v>5066</v>
      </c>
      <c r="E1243" s="103">
        <v>2.3489586790520431</v>
      </c>
      <c r="F1243" s="103">
        <v>677948</v>
      </c>
      <c r="G1243" s="103">
        <v>4</v>
      </c>
      <c r="H1243" t="s">
        <v>54</v>
      </c>
      <c r="I1243" s="103"/>
    </row>
    <row r="1244" spans="1:9" x14ac:dyDescent="0.3">
      <c r="A1244" t="s">
        <v>1897</v>
      </c>
      <c r="B1244" t="s">
        <v>51</v>
      </c>
      <c r="C1244" t="s">
        <v>1764</v>
      </c>
      <c r="D1244" t="s">
        <v>42</v>
      </c>
      <c r="E1244" s="103">
        <v>2.2855628714948679</v>
      </c>
      <c r="F1244" s="103">
        <v>677948</v>
      </c>
      <c r="G1244" s="103">
        <v>4</v>
      </c>
      <c r="H1244" t="s">
        <v>54</v>
      </c>
      <c r="I1244" s="103"/>
    </row>
    <row r="1245" spans="1:9" x14ac:dyDescent="0.3">
      <c r="A1245" t="s">
        <v>1898</v>
      </c>
      <c r="B1245" t="s">
        <v>51</v>
      </c>
      <c r="C1245" t="s">
        <v>1764</v>
      </c>
      <c r="D1245" t="s">
        <v>1763</v>
      </c>
      <c r="E1245" s="103">
        <v>2.3892379719074222</v>
      </c>
      <c r="F1245" s="103">
        <v>677948</v>
      </c>
      <c r="G1245" s="103">
        <v>4</v>
      </c>
      <c r="H1245" t="s">
        <v>54</v>
      </c>
      <c r="I1245" s="103"/>
    </row>
    <row r="1246" spans="1:9" x14ac:dyDescent="0.3">
      <c r="A1246" t="s">
        <v>1899</v>
      </c>
      <c r="B1246" t="s">
        <v>51</v>
      </c>
      <c r="C1246" t="s">
        <v>1764</v>
      </c>
      <c r="D1246" t="s">
        <v>1764</v>
      </c>
      <c r="E1246" s="103">
        <v>1</v>
      </c>
      <c r="F1246" s="103">
        <v>677948</v>
      </c>
      <c r="G1246" s="103">
        <v>4</v>
      </c>
      <c r="H1246" t="s">
        <v>54</v>
      </c>
      <c r="I1246" s="103"/>
    </row>
    <row r="1247" spans="1:9" x14ac:dyDescent="0.3">
      <c r="A1247" t="s">
        <v>1900</v>
      </c>
      <c r="B1247" t="s">
        <v>51</v>
      </c>
      <c r="C1247" t="s">
        <v>1764</v>
      </c>
      <c r="D1247" t="s">
        <v>340</v>
      </c>
      <c r="E1247" s="103">
        <v>2.2693282314886662</v>
      </c>
      <c r="F1247" s="103">
        <v>677948</v>
      </c>
      <c r="G1247" s="103">
        <v>4</v>
      </c>
      <c r="H1247" t="s">
        <v>54</v>
      </c>
      <c r="I1247" s="103"/>
    </row>
    <row r="1248" spans="1:9" x14ac:dyDescent="0.3">
      <c r="A1248" t="s">
        <v>1901</v>
      </c>
      <c r="B1248" t="s">
        <v>51</v>
      </c>
      <c r="C1248" t="s">
        <v>1764</v>
      </c>
      <c r="D1248" t="s">
        <v>777</v>
      </c>
      <c r="E1248" s="103">
        <v>2.5328785201925776</v>
      </c>
      <c r="F1248" s="103">
        <v>677948</v>
      </c>
      <c r="G1248" s="103">
        <v>4</v>
      </c>
      <c r="H1248" t="s">
        <v>54</v>
      </c>
      <c r="I1248" s="103"/>
    </row>
    <row r="1249" spans="1:9" x14ac:dyDescent="0.3">
      <c r="A1249" t="s">
        <v>1902</v>
      </c>
      <c r="B1249" t="s">
        <v>51</v>
      </c>
      <c r="C1249" t="s">
        <v>1764</v>
      </c>
      <c r="D1249" t="s">
        <v>776</v>
      </c>
      <c r="E1249" s="103">
        <v>6.0771442317752378</v>
      </c>
      <c r="F1249" s="103">
        <v>677948</v>
      </c>
      <c r="G1249" s="103">
        <v>4</v>
      </c>
      <c r="H1249" t="s">
        <v>54</v>
      </c>
      <c r="I1249" s="103"/>
    </row>
    <row r="1250" spans="1:9" x14ac:dyDescent="0.3">
      <c r="A1250" t="s">
        <v>876</v>
      </c>
      <c r="B1250" t="s">
        <v>51</v>
      </c>
      <c r="C1250" t="s">
        <v>340</v>
      </c>
      <c r="D1250" t="s">
        <v>40</v>
      </c>
      <c r="E1250" s="103">
        <v>1.04084239776263</v>
      </c>
      <c r="F1250" s="103">
        <v>677948</v>
      </c>
      <c r="G1250" s="103">
        <v>4</v>
      </c>
      <c r="H1250" t="s">
        <v>54</v>
      </c>
      <c r="I1250" s="103"/>
    </row>
    <row r="1251" spans="1:9" x14ac:dyDescent="0.3">
      <c r="A1251" t="s">
        <v>5502</v>
      </c>
      <c r="B1251" t="s">
        <v>51</v>
      </c>
      <c r="C1251" t="s">
        <v>340</v>
      </c>
      <c r="D1251" t="s">
        <v>5064</v>
      </c>
      <c r="E1251" s="103">
        <v>1.0519098827302731</v>
      </c>
      <c r="F1251" s="103">
        <v>677948</v>
      </c>
      <c r="G1251" s="103">
        <v>4</v>
      </c>
      <c r="H1251" t="s">
        <v>54</v>
      </c>
      <c r="I1251" s="103"/>
    </row>
    <row r="1252" spans="1:9" x14ac:dyDescent="0.3">
      <c r="A1252" t="s">
        <v>5503</v>
      </c>
      <c r="B1252" t="s">
        <v>51</v>
      </c>
      <c r="C1252" t="s">
        <v>340</v>
      </c>
      <c r="D1252" t="s">
        <v>5065</v>
      </c>
      <c r="E1252" s="103">
        <v>1.0421719330643628</v>
      </c>
      <c r="F1252" s="103">
        <v>677948</v>
      </c>
      <c r="G1252" s="103">
        <v>4</v>
      </c>
      <c r="H1252" t="s">
        <v>54</v>
      </c>
      <c r="I1252" s="103"/>
    </row>
    <row r="1253" spans="1:9" x14ac:dyDescent="0.3">
      <c r="A1253" t="s">
        <v>5504</v>
      </c>
      <c r="B1253" t="s">
        <v>51</v>
      </c>
      <c r="C1253" t="s">
        <v>340</v>
      </c>
      <c r="D1253" t="s">
        <v>5066</v>
      </c>
      <c r="E1253" s="103">
        <v>1.0515476442814384</v>
      </c>
      <c r="F1253" s="103">
        <v>677948</v>
      </c>
      <c r="G1253" s="103">
        <v>4</v>
      </c>
      <c r="H1253" t="s">
        <v>54</v>
      </c>
      <c r="I1253" s="103"/>
    </row>
    <row r="1254" spans="1:9" x14ac:dyDescent="0.3">
      <c r="A1254" t="s">
        <v>874</v>
      </c>
      <c r="B1254" t="s">
        <v>51</v>
      </c>
      <c r="C1254" t="s">
        <v>340</v>
      </c>
      <c r="D1254" t="s">
        <v>42</v>
      </c>
      <c r="E1254" s="103">
        <v>1.0309803897509291</v>
      </c>
      <c r="F1254" s="103">
        <v>677948</v>
      </c>
      <c r="G1254" s="103">
        <v>4</v>
      </c>
      <c r="H1254" t="s">
        <v>54</v>
      </c>
      <c r="I1254" s="103"/>
    </row>
    <row r="1255" spans="1:9" x14ac:dyDescent="0.3">
      <c r="A1255" t="s">
        <v>1903</v>
      </c>
      <c r="B1255" t="s">
        <v>51</v>
      </c>
      <c r="C1255" t="s">
        <v>340</v>
      </c>
      <c r="D1255" t="s">
        <v>1763</v>
      </c>
      <c r="E1255" s="103">
        <v>1.0841875842895425</v>
      </c>
      <c r="F1255" s="103">
        <v>677948</v>
      </c>
      <c r="G1255" s="103">
        <v>4</v>
      </c>
      <c r="H1255" t="s">
        <v>54</v>
      </c>
      <c r="I1255" s="103"/>
    </row>
    <row r="1256" spans="1:9" x14ac:dyDescent="0.3">
      <c r="A1256" t="s">
        <v>1904</v>
      </c>
      <c r="B1256" t="s">
        <v>51</v>
      </c>
      <c r="C1256" t="s">
        <v>340</v>
      </c>
      <c r="D1256" t="s">
        <v>1764</v>
      </c>
      <c r="E1256" s="103">
        <v>0.53058314852276334</v>
      </c>
      <c r="F1256" s="103">
        <v>677948</v>
      </c>
      <c r="G1256" s="103">
        <v>4</v>
      </c>
      <c r="H1256" t="s">
        <v>54</v>
      </c>
      <c r="I1256" s="103"/>
    </row>
    <row r="1257" spans="1:9" x14ac:dyDescent="0.3">
      <c r="A1257" t="s">
        <v>875</v>
      </c>
      <c r="B1257" t="s">
        <v>51</v>
      </c>
      <c r="C1257" t="s">
        <v>340</v>
      </c>
      <c r="D1257" t="s">
        <v>340</v>
      </c>
      <c r="E1257" s="103">
        <v>1</v>
      </c>
      <c r="F1257" s="103">
        <v>677948</v>
      </c>
      <c r="G1257" s="103">
        <v>4</v>
      </c>
      <c r="H1257" t="s">
        <v>54</v>
      </c>
      <c r="I1257" s="103"/>
    </row>
    <row r="1258" spans="1:9" x14ac:dyDescent="0.3">
      <c r="A1258" t="s">
        <v>546</v>
      </c>
      <c r="B1258" t="s">
        <v>51</v>
      </c>
      <c r="C1258" t="s">
        <v>340</v>
      </c>
      <c r="D1258" t="s">
        <v>777</v>
      </c>
      <c r="E1258" s="103">
        <v>1.1503175346809971</v>
      </c>
      <c r="F1258" s="103">
        <v>677948</v>
      </c>
      <c r="G1258" s="103">
        <v>4</v>
      </c>
      <c r="H1258" t="s">
        <v>54</v>
      </c>
      <c r="I1258" s="103"/>
    </row>
    <row r="1259" spans="1:9" x14ac:dyDescent="0.3">
      <c r="A1259" t="s">
        <v>550</v>
      </c>
      <c r="B1259" t="s">
        <v>51</v>
      </c>
      <c r="C1259" t="s">
        <v>340</v>
      </c>
      <c r="D1259" t="s">
        <v>776</v>
      </c>
      <c r="E1259" s="103">
        <v>2.739997240619672</v>
      </c>
      <c r="F1259" s="103">
        <v>677948</v>
      </c>
      <c r="G1259" s="103">
        <v>4</v>
      </c>
      <c r="H1259" t="s">
        <v>54</v>
      </c>
      <c r="I1259" s="103"/>
    </row>
    <row r="1260" spans="1:9" x14ac:dyDescent="0.3">
      <c r="A1260" t="s">
        <v>8772</v>
      </c>
      <c r="B1260" t="s">
        <v>51</v>
      </c>
      <c r="C1260" t="s">
        <v>8750</v>
      </c>
      <c r="D1260" t="s">
        <v>40</v>
      </c>
      <c r="E1260" s="103">
        <v>4.2727435657541647E-2</v>
      </c>
      <c r="F1260" s="103">
        <v>677948</v>
      </c>
      <c r="G1260" s="103">
        <v>4</v>
      </c>
      <c r="H1260" t="s">
        <v>54</v>
      </c>
      <c r="I1260" s="103"/>
    </row>
    <row r="1261" spans="1:9" x14ac:dyDescent="0.3">
      <c r="A1261" t="s">
        <v>8948</v>
      </c>
      <c r="B1261" t="s">
        <v>51</v>
      </c>
      <c r="C1261" t="s">
        <v>8750</v>
      </c>
      <c r="D1261" t="s">
        <v>5064</v>
      </c>
      <c r="E1261" s="103">
        <v>4.3138706720044072E-2</v>
      </c>
      <c r="F1261" s="103">
        <v>677948</v>
      </c>
      <c r="G1261" s="103">
        <v>4</v>
      </c>
      <c r="H1261" t="s">
        <v>54</v>
      </c>
      <c r="I1261" s="103"/>
    </row>
    <row r="1262" spans="1:9" x14ac:dyDescent="0.3">
      <c r="A1262" t="s">
        <v>8949</v>
      </c>
      <c r="B1262" t="s">
        <v>51</v>
      </c>
      <c r="C1262" t="s">
        <v>8750</v>
      </c>
      <c r="D1262" t="s">
        <v>5065</v>
      </c>
      <c r="E1262" s="103">
        <v>4.2743016280416213E-2</v>
      </c>
      <c r="F1262" s="103">
        <v>677948</v>
      </c>
      <c r="G1262" s="103">
        <v>4</v>
      </c>
      <c r="H1262" t="s">
        <v>54</v>
      </c>
      <c r="I1262" s="103"/>
    </row>
    <row r="1263" spans="1:9" x14ac:dyDescent="0.3">
      <c r="A1263" t="s">
        <v>8950</v>
      </c>
      <c r="B1263" t="s">
        <v>51</v>
      </c>
      <c r="C1263" t="s">
        <v>8750</v>
      </c>
      <c r="D1263" t="s">
        <v>5066</v>
      </c>
      <c r="E1263" s="103">
        <v>4.3121945821360717E-2</v>
      </c>
      <c r="F1263" s="103">
        <v>677948</v>
      </c>
      <c r="G1263" s="103">
        <v>4</v>
      </c>
      <c r="H1263" t="s">
        <v>54</v>
      </c>
      <c r="I1263" s="103"/>
    </row>
    <row r="1264" spans="1:9" x14ac:dyDescent="0.3">
      <c r="A1264" t="s">
        <v>8773</v>
      </c>
      <c r="B1264" t="s">
        <v>51</v>
      </c>
      <c r="C1264" t="s">
        <v>8750</v>
      </c>
      <c r="D1264" t="s">
        <v>42</v>
      </c>
      <c r="E1264" s="103">
        <v>4.2320383021938919E-2</v>
      </c>
      <c r="F1264" s="103">
        <v>677948</v>
      </c>
      <c r="G1264" s="103">
        <v>4</v>
      </c>
      <c r="H1264" t="s">
        <v>54</v>
      </c>
      <c r="I1264" s="103"/>
    </row>
    <row r="1265" spans="1:9" x14ac:dyDescent="0.3">
      <c r="A1265" t="s">
        <v>8774</v>
      </c>
      <c r="B1265" t="s">
        <v>51</v>
      </c>
      <c r="C1265" t="s">
        <v>8750</v>
      </c>
      <c r="D1265" t="s">
        <v>1763</v>
      </c>
      <c r="E1265" s="103">
        <v>4.543902660502451E-2</v>
      </c>
      <c r="F1265" s="103">
        <v>677948</v>
      </c>
      <c r="G1265" s="103">
        <v>4</v>
      </c>
      <c r="H1265" t="s">
        <v>54</v>
      </c>
      <c r="I1265" s="103"/>
    </row>
    <row r="1266" spans="1:9" x14ac:dyDescent="0.3">
      <c r="A1266" t="s">
        <v>8775</v>
      </c>
      <c r="B1266" t="s">
        <v>51</v>
      </c>
      <c r="C1266" t="s">
        <v>8750</v>
      </c>
      <c r="D1266" t="s">
        <v>1764</v>
      </c>
      <c r="E1266" s="103">
        <v>2.2567073779184103E-2</v>
      </c>
      <c r="F1266" s="103">
        <v>677948</v>
      </c>
      <c r="G1266" s="103">
        <v>4</v>
      </c>
      <c r="H1266" t="s">
        <v>54</v>
      </c>
      <c r="I1266" s="103"/>
    </row>
    <row r="1267" spans="1:9" x14ac:dyDescent="0.3">
      <c r="A1267" t="s">
        <v>8776</v>
      </c>
      <c r="B1267" t="s">
        <v>51</v>
      </c>
      <c r="C1267" t="s">
        <v>8750</v>
      </c>
      <c r="D1267" t="s">
        <v>340</v>
      </c>
      <c r="E1267" s="103">
        <v>4.1107092804090022E-2</v>
      </c>
      <c r="F1267" s="103">
        <v>677948</v>
      </c>
      <c r="G1267" s="103">
        <v>4</v>
      </c>
      <c r="H1267" t="s">
        <v>54</v>
      </c>
      <c r="I1267" s="103"/>
    </row>
    <row r="1268" spans="1:9" x14ac:dyDescent="0.3">
      <c r="A1268" t="s">
        <v>8777</v>
      </c>
      <c r="B1268" t="s">
        <v>51</v>
      </c>
      <c r="C1268" t="s">
        <v>8750</v>
      </c>
      <c r="D1268" t="s">
        <v>777</v>
      </c>
      <c r="E1268" s="103">
        <v>4.7232575213015514E-2</v>
      </c>
      <c r="F1268" s="103">
        <v>677948</v>
      </c>
      <c r="G1268" s="103">
        <v>4</v>
      </c>
      <c r="H1268" t="s">
        <v>54</v>
      </c>
      <c r="I1268" s="103"/>
    </row>
    <row r="1269" spans="1:9" x14ac:dyDescent="0.3">
      <c r="A1269" t="s">
        <v>8778</v>
      </c>
      <c r="B1269" t="s">
        <v>51</v>
      </c>
      <c r="C1269" t="s">
        <v>8750</v>
      </c>
      <c r="D1269" t="s">
        <v>776</v>
      </c>
      <c r="E1269" s="103">
        <v>0.112445542032098</v>
      </c>
      <c r="F1269" s="103">
        <v>677948</v>
      </c>
      <c r="G1269" s="103">
        <v>4</v>
      </c>
      <c r="H1269" t="s">
        <v>54</v>
      </c>
      <c r="I1269" s="103"/>
    </row>
    <row r="1270" spans="1:9" x14ac:dyDescent="0.3">
      <c r="A1270" t="s">
        <v>9039</v>
      </c>
      <c r="B1270" t="s">
        <v>51</v>
      </c>
      <c r="C1270" t="s">
        <v>9007</v>
      </c>
      <c r="D1270" t="s">
        <v>40</v>
      </c>
      <c r="E1270" s="103">
        <v>1.0772110073750254E-2</v>
      </c>
      <c r="F1270" s="103">
        <v>677948</v>
      </c>
      <c r="G1270" s="103">
        <v>4</v>
      </c>
      <c r="H1270" t="s">
        <v>54</v>
      </c>
      <c r="I1270" s="103"/>
    </row>
    <row r="1271" spans="1:9" x14ac:dyDescent="0.3">
      <c r="A1271" t="s">
        <v>9040</v>
      </c>
      <c r="B1271" t="s">
        <v>51</v>
      </c>
      <c r="C1271" t="s">
        <v>9007</v>
      </c>
      <c r="D1271" t="s">
        <v>5064</v>
      </c>
      <c r="E1271" s="103">
        <v>1.0874939301966303E-2</v>
      </c>
      <c r="F1271" s="103">
        <v>677948</v>
      </c>
      <c r="G1271" s="103">
        <v>4</v>
      </c>
      <c r="H1271" t="s">
        <v>54</v>
      </c>
      <c r="I1271" s="103"/>
    </row>
    <row r="1272" spans="1:9" x14ac:dyDescent="0.3">
      <c r="A1272" t="s">
        <v>9041</v>
      </c>
      <c r="B1272" t="s">
        <v>51</v>
      </c>
      <c r="C1272" t="s">
        <v>9007</v>
      </c>
      <c r="D1272" t="s">
        <v>5065</v>
      </c>
      <c r="E1272" s="103">
        <v>1.0773433427628376E-2</v>
      </c>
      <c r="F1272" s="103">
        <v>677948</v>
      </c>
      <c r="G1272" s="103">
        <v>4</v>
      </c>
      <c r="H1272" t="s">
        <v>54</v>
      </c>
      <c r="I1272" s="103"/>
    </row>
    <row r="1273" spans="1:9" x14ac:dyDescent="0.3">
      <c r="A1273" t="s">
        <v>9042</v>
      </c>
      <c r="B1273" t="s">
        <v>51</v>
      </c>
      <c r="C1273" t="s">
        <v>9007</v>
      </c>
      <c r="D1273" t="s">
        <v>5066</v>
      </c>
      <c r="E1273" s="103">
        <v>1.0869512578852551E-2</v>
      </c>
      <c r="F1273" s="103">
        <v>677948</v>
      </c>
      <c r="G1273" s="103">
        <v>4</v>
      </c>
      <c r="H1273" t="s">
        <v>54</v>
      </c>
      <c r="I1273" s="103"/>
    </row>
    <row r="1274" spans="1:9" x14ac:dyDescent="0.3">
      <c r="A1274" t="s">
        <v>9043</v>
      </c>
      <c r="B1274" t="s">
        <v>51</v>
      </c>
      <c r="C1274" t="s">
        <v>9007</v>
      </c>
      <c r="D1274" t="s">
        <v>42</v>
      </c>
      <c r="E1274" s="103">
        <v>1.0643183574095749E-2</v>
      </c>
      <c r="F1274" s="103">
        <v>677948</v>
      </c>
      <c r="G1274" s="103">
        <v>4</v>
      </c>
      <c r="H1274" t="s">
        <v>54</v>
      </c>
      <c r="I1274" s="103"/>
    </row>
    <row r="1275" spans="1:9" x14ac:dyDescent="0.3">
      <c r="A1275" t="s">
        <v>9044</v>
      </c>
      <c r="B1275" t="s">
        <v>51</v>
      </c>
      <c r="C1275" t="s">
        <v>9007</v>
      </c>
      <c r="D1275" t="s">
        <v>1763</v>
      </c>
      <c r="E1275" s="103">
        <v>1.1567683649516991E-2</v>
      </c>
      <c r="F1275" s="103">
        <v>677948</v>
      </c>
      <c r="G1275" s="103">
        <v>4</v>
      </c>
      <c r="H1275" t="s">
        <v>54</v>
      </c>
      <c r="I1275" s="103"/>
    </row>
    <row r="1276" spans="1:9" x14ac:dyDescent="0.3">
      <c r="A1276" t="s">
        <v>9045</v>
      </c>
      <c r="B1276" t="s">
        <v>51</v>
      </c>
      <c r="C1276" t="s">
        <v>9007</v>
      </c>
      <c r="D1276" t="s">
        <v>1764</v>
      </c>
      <c r="E1276" s="103">
        <v>5.4954532605764354E-3</v>
      </c>
      <c r="F1276" s="103">
        <v>677948</v>
      </c>
      <c r="G1276" s="103">
        <v>4</v>
      </c>
      <c r="H1276" t="s">
        <v>54</v>
      </c>
      <c r="I1276" s="103"/>
    </row>
    <row r="1277" spans="1:9" x14ac:dyDescent="0.3">
      <c r="A1277" t="s">
        <v>9046</v>
      </c>
      <c r="B1277" t="s">
        <v>51</v>
      </c>
      <c r="C1277" t="s">
        <v>9007</v>
      </c>
      <c r="D1277" t="s">
        <v>340</v>
      </c>
      <c r="E1277" s="103">
        <v>1.0361196202740626E-2</v>
      </c>
      <c r="F1277" s="103">
        <v>677948</v>
      </c>
      <c r="G1277" s="103">
        <v>4</v>
      </c>
      <c r="H1277" t="s">
        <v>54</v>
      </c>
      <c r="I1277" s="103"/>
    </row>
    <row r="1278" spans="1:9" x14ac:dyDescent="0.3">
      <c r="A1278" t="s">
        <v>9047</v>
      </c>
      <c r="B1278" t="s">
        <v>51</v>
      </c>
      <c r="C1278" t="s">
        <v>9007</v>
      </c>
      <c r="D1278" t="s">
        <v>777</v>
      </c>
      <c r="E1278" s="103">
        <v>1.1993349791509619E-2</v>
      </c>
      <c r="F1278" s="103">
        <v>677948</v>
      </c>
      <c r="G1278" s="103">
        <v>4</v>
      </c>
      <c r="H1278" t="s">
        <v>54</v>
      </c>
      <c r="I1278" s="103"/>
    </row>
    <row r="1279" spans="1:9" x14ac:dyDescent="0.3">
      <c r="A1279" t="s">
        <v>9048</v>
      </c>
      <c r="B1279" t="s">
        <v>51</v>
      </c>
      <c r="C1279" t="s">
        <v>9007</v>
      </c>
      <c r="D1279" t="s">
        <v>776</v>
      </c>
      <c r="E1279" s="103">
        <v>2.8410134792234157E-2</v>
      </c>
      <c r="F1279" s="103">
        <v>677948</v>
      </c>
      <c r="G1279" s="103">
        <v>4</v>
      </c>
      <c r="H1279" t="s">
        <v>54</v>
      </c>
      <c r="I1279" s="103"/>
    </row>
    <row r="1280" spans="1:9" x14ac:dyDescent="0.3">
      <c r="A1280" t="s">
        <v>879</v>
      </c>
      <c r="B1280" t="s">
        <v>51</v>
      </c>
      <c r="C1280" t="s">
        <v>353</v>
      </c>
      <c r="D1280" t="s">
        <v>40</v>
      </c>
      <c r="E1280" s="103">
        <v>9.0598760977307E-3</v>
      </c>
      <c r="F1280" s="103">
        <v>677948</v>
      </c>
      <c r="G1280" s="103">
        <v>4</v>
      </c>
      <c r="H1280" t="s">
        <v>54</v>
      </c>
      <c r="I1280" s="103"/>
    </row>
    <row r="1281" spans="1:9" x14ac:dyDescent="0.3">
      <c r="A1281" t="s">
        <v>5505</v>
      </c>
      <c r="B1281" t="s">
        <v>51</v>
      </c>
      <c r="C1281" t="s">
        <v>353</v>
      </c>
      <c r="D1281" t="s">
        <v>5064</v>
      </c>
      <c r="E1281" s="103">
        <v>9.7580137900834044E-3</v>
      </c>
      <c r="F1281" s="103">
        <v>677948</v>
      </c>
      <c r="G1281" s="103">
        <v>4</v>
      </c>
      <c r="H1281" t="s">
        <v>54</v>
      </c>
      <c r="I1281" s="103"/>
    </row>
    <row r="1282" spans="1:9" x14ac:dyDescent="0.3">
      <c r="A1282" t="s">
        <v>5506</v>
      </c>
      <c r="B1282" t="s">
        <v>51</v>
      </c>
      <c r="C1282" t="s">
        <v>353</v>
      </c>
      <c r="D1282" t="s">
        <v>5065</v>
      </c>
      <c r="E1282" s="103">
        <v>9.0598760977307E-3</v>
      </c>
      <c r="F1282" s="103">
        <v>677948</v>
      </c>
      <c r="G1282" s="103">
        <v>4</v>
      </c>
      <c r="H1282" t="s">
        <v>54</v>
      </c>
      <c r="I1282" s="103"/>
    </row>
    <row r="1283" spans="1:9" x14ac:dyDescent="0.3">
      <c r="A1283" t="s">
        <v>5507</v>
      </c>
      <c r="B1283" t="s">
        <v>51</v>
      </c>
      <c r="C1283" t="s">
        <v>353</v>
      </c>
      <c r="D1283" t="s">
        <v>5066</v>
      </c>
      <c r="E1283" s="103">
        <v>9.7576608264425494E-3</v>
      </c>
      <c r="F1283" s="103">
        <v>677948</v>
      </c>
      <c r="G1283" s="103">
        <v>4</v>
      </c>
      <c r="H1283" t="s">
        <v>54</v>
      </c>
      <c r="I1283" s="103"/>
    </row>
    <row r="1284" spans="1:9" x14ac:dyDescent="0.3">
      <c r="A1284" t="s">
        <v>877</v>
      </c>
      <c r="B1284" t="s">
        <v>51</v>
      </c>
      <c r="C1284" t="s">
        <v>353</v>
      </c>
      <c r="D1284" t="s">
        <v>42</v>
      </c>
      <c r="E1284" s="103">
        <v>9.5445220330340648E-3</v>
      </c>
      <c r="F1284" s="103">
        <v>677948</v>
      </c>
      <c r="G1284" s="103">
        <v>4</v>
      </c>
      <c r="H1284" t="s">
        <v>54</v>
      </c>
      <c r="I1284" s="103"/>
    </row>
    <row r="1285" spans="1:9" x14ac:dyDescent="0.3">
      <c r="A1285" t="s">
        <v>1909</v>
      </c>
      <c r="B1285" t="s">
        <v>51</v>
      </c>
      <c r="C1285" t="s">
        <v>353</v>
      </c>
      <c r="D1285" t="s">
        <v>1763</v>
      </c>
      <c r="E1285" s="103">
        <v>9.9782707027718746E-3</v>
      </c>
      <c r="F1285" s="103">
        <v>677948</v>
      </c>
      <c r="G1285" s="103">
        <v>4</v>
      </c>
      <c r="H1285" t="s">
        <v>54</v>
      </c>
      <c r="I1285" s="103"/>
    </row>
    <row r="1286" spans="1:9" x14ac:dyDescent="0.3">
      <c r="A1286" t="s">
        <v>1910</v>
      </c>
      <c r="B1286" t="s">
        <v>51</v>
      </c>
      <c r="C1286" t="s">
        <v>353</v>
      </c>
      <c r="D1286" t="s">
        <v>1764</v>
      </c>
      <c r="E1286" s="103">
        <v>3.6579658770524723E-3</v>
      </c>
      <c r="F1286" s="103">
        <v>677948</v>
      </c>
      <c r="G1286" s="103">
        <v>4</v>
      </c>
      <c r="H1286" t="s">
        <v>54</v>
      </c>
      <c r="I1286" s="103"/>
    </row>
    <row r="1287" spans="1:9" x14ac:dyDescent="0.3">
      <c r="A1287" t="s">
        <v>878</v>
      </c>
      <c r="B1287" t="s">
        <v>51</v>
      </c>
      <c r="C1287" t="s">
        <v>353</v>
      </c>
      <c r="D1287" t="s">
        <v>340</v>
      </c>
      <c r="E1287" s="103">
        <v>9.4624348141997029E-3</v>
      </c>
      <c r="F1287" s="103">
        <v>677948</v>
      </c>
      <c r="G1287" s="103">
        <v>4</v>
      </c>
      <c r="H1287" t="s">
        <v>54</v>
      </c>
      <c r="I1287" s="103"/>
    </row>
    <row r="1288" spans="1:9" x14ac:dyDescent="0.3">
      <c r="A1288" t="s">
        <v>554</v>
      </c>
      <c r="B1288" t="s">
        <v>51</v>
      </c>
      <c r="C1288" t="s">
        <v>353</v>
      </c>
      <c r="D1288" t="s">
        <v>777</v>
      </c>
      <c r="E1288" s="103">
        <v>9.5229092434663438E-3</v>
      </c>
      <c r="F1288" s="103">
        <v>677948</v>
      </c>
      <c r="G1288" s="103">
        <v>4</v>
      </c>
      <c r="H1288" t="s">
        <v>54</v>
      </c>
      <c r="I1288" s="103"/>
    </row>
    <row r="1289" spans="1:9" x14ac:dyDescent="0.3">
      <c r="A1289" t="s">
        <v>555</v>
      </c>
      <c r="B1289" t="s">
        <v>51</v>
      </c>
      <c r="C1289" t="s">
        <v>353</v>
      </c>
      <c r="D1289" t="s">
        <v>776</v>
      </c>
      <c r="E1289" s="103">
        <v>2.362017394489474E-2</v>
      </c>
      <c r="F1289" s="103">
        <v>677948</v>
      </c>
      <c r="G1289" s="103">
        <v>4</v>
      </c>
      <c r="H1289" t="s">
        <v>54</v>
      </c>
      <c r="I1289" s="103"/>
    </row>
    <row r="1290" spans="1:9" x14ac:dyDescent="0.3">
      <c r="A1290" t="s">
        <v>4431</v>
      </c>
      <c r="B1290" t="s">
        <v>51</v>
      </c>
      <c r="C1290" t="s">
        <v>4351</v>
      </c>
      <c r="D1290" t="s">
        <v>40</v>
      </c>
      <c r="E1290" s="103">
        <v>4.6152388633823233E-4</v>
      </c>
      <c r="F1290" s="103">
        <v>677948</v>
      </c>
      <c r="G1290" s="103">
        <v>4</v>
      </c>
      <c r="H1290" t="s">
        <v>54</v>
      </c>
      <c r="I1290" s="103"/>
    </row>
    <row r="1291" spans="1:9" x14ac:dyDescent="0.3">
      <c r="A1291" t="s">
        <v>5403</v>
      </c>
      <c r="B1291" t="s">
        <v>51</v>
      </c>
      <c r="C1291" t="s">
        <v>4351</v>
      </c>
      <c r="D1291" t="s">
        <v>5064</v>
      </c>
      <c r="E1291" s="103">
        <v>4.9855465142456827E-4</v>
      </c>
      <c r="F1291" s="103">
        <v>677948</v>
      </c>
      <c r="G1291" s="103">
        <v>4</v>
      </c>
      <c r="H1291" t="s">
        <v>54</v>
      </c>
      <c r="I1291" s="103"/>
    </row>
    <row r="1292" spans="1:9" x14ac:dyDescent="0.3">
      <c r="A1292" t="s">
        <v>5404</v>
      </c>
      <c r="B1292" t="s">
        <v>51</v>
      </c>
      <c r="C1292" t="s">
        <v>4351</v>
      </c>
      <c r="D1292" t="s">
        <v>5065</v>
      </c>
      <c r="E1292" s="103">
        <v>4.9259155444012295E-4</v>
      </c>
      <c r="F1292" s="103">
        <v>677948</v>
      </c>
      <c r="G1292" s="103">
        <v>4</v>
      </c>
      <c r="H1292" t="s">
        <v>54</v>
      </c>
      <c r="I1292" s="103"/>
    </row>
    <row r="1293" spans="1:9" x14ac:dyDescent="0.3">
      <c r="A1293" t="s">
        <v>5405</v>
      </c>
      <c r="B1293" t="s">
        <v>51</v>
      </c>
      <c r="C1293" t="s">
        <v>4351</v>
      </c>
      <c r="D1293" t="s">
        <v>5066</v>
      </c>
      <c r="E1293" s="103">
        <v>4.9292801437210269E-4</v>
      </c>
      <c r="F1293" s="103">
        <v>677948</v>
      </c>
      <c r="G1293" s="103">
        <v>4</v>
      </c>
      <c r="H1293" t="s">
        <v>54</v>
      </c>
      <c r="I1293" s="103"/>
    </row>
    <row r="1294" spans="1:9" x14ac:dyDescent="0.3">
      <c r="A1294" t="s">
        <v>4432</v>
      </c>
      <c r="B1294" t="s">
        <v>51</v>
      </c>
      <c r="C1294" t="s">
        <v>4351</v>
      </c>
      <c r="D1294" t="s">
        <v>42</v>
      </c>
      <c r="E1294" s="103">
        <v>4.9441330345760201E-4</v>
      </c>
      <c r="F1294" s="103">
        <v>677948</v>
      </c>
      <c r="G1294" s="103">
        <v>4</v>
      </c>
      <c r="H1294" t="s">
        <v>54</v>
      </c>
      <c r="I1294" s="103"/>
    </row>
    <row r="1295" spans="1:9" x14ac:dyDescent="0.3">
      <c r="A1295" t="s">
        <v>4433</v>
      </c>
      <c r="B1295" t="s">
        <v>51</v>
      </c>
      <c r="C1295" t="s">
        <v>4351</v>
      </c>
      <c r="D1295" t="s">
        <v>1763</v>
      </c>
      <c r="E1295" s="103">
        <v>5.4188786945773271E-4</v>
      </c>
      <c r="F1295" s="103">
        <v>677948</v>
      </c>
      <c r="G1295" s="103">
        <v>4</v>
      </c>
      <c r="H1295" t="s">
        <v>54</v>
      </c>
      <c r="I1295" s="103"/>
    </row>
    <row r="1296" spans="1:9" x14ac:dyDescent="0.3">
      <c r="A1296" t="s">
        <v>4434</v>
      </c>
      <c r="B1296" t="s">
        <v>51</v>
      </c>
      <c r="C1296" t="s">
        <v>4351</v>
      </c>
      <c r="D1296" t="s">
        <v>1764</v>
      </c>
      <c r="E1296" s="103">
        <v>3.6233532886609482E-4</v>
      </c>
      <c r="F1296" s="103">
        <v>677948</v>
      </c>
      <c r="G1296" s="103">
        <v>4</v>
      </c>
      <c r="H1296" t="s">
        <v>54</v>
      </c>
      <c r="I1296" s="103"/>
    </row>
    <row r="1297" spans="1:9" x14ac:dyDescent="0.3">
      <c r="A1297" t="s">
        <v>4435</v>
      </c>
      <c r="B1297" t="s">
        <v>51</v>
      </c>
      <c r="C1297" t="s">
        <v>4351</v>
      </c>
      <c r="D1297" t="s">
        <v>340</v>
      </c>
      <c r="E1297" s="103">
        <v>3.5708995757240662E-4</v>
      </c>
      <c r="F1297" s="103">
        <v>677948</v>
      </c>
      <c r="G1297" s="103">
        <v>4</v>
      </c>
      <c r="H1297" t="s">
        <v>54</v>
      </c>
      <c r="I1297" s="103"/>
    </row>
    <row r="1298" spans="1:9" x14ac:dyDescent="0.3">
      <c r="A1298" t="s">
        <v>4436</v>
      </c>
      <c r="B1298" t="s">
        <v>51</v>
      </c>
      <c r="C1298" t="s">
        <v>4351</v>
      </c>
      <c r="D1298" t="s">
        <v>777</v>
      </c>
      <c r="E1298" s="103">
        <v>4.7244304849609648E-4</v>
      </c>
      <c r="F1298" s="103">
        <v>677948</v>
      </c>
      <c r="G1298" s="103">
        <v>4</v>
      </c>
      <c r="H1298" t="s">
        <v>54</v>
      </c>
      <c r="I1298" s="103"/>
    </row>
    <row r="1299" spans="1:9" x14ac:dyDescent="0.3">
      <c r="A1299" t="s">
        <v>4437</v>
      </c>
      <c r="B1299" t="s">
        <v>51</v>
      </c>
      <c r="C1299" t="s">
        <v>4351</v>
      </c>
      <c r="D1299" t="s">
        <v>776</v>
      </c>
      <c r="E1299" s="103">
        <v>1.2041779758060226E-3</v>
      </c>
      <c r="F1299" s="103">
        <v>677948</v>
      </c>
      <c r="G1299" s="103">
        <v>4</v>
      </c>
      <c r="H1299" t="s">
        <v>54</v>
      </c>
      <c r="I1299" s="103"/>
    </row>
    <row r="1300" spans="1:9" x14ac:dyDescent="0.3">
      <c r="A1300" t="s">
        <v>4417</v>
      </c>
      <c r="B1300" t="s">
        <v>51</v>
      </c>
      <c r="C1300" t="s">
        <v>4352</v>
      </c>
      <c r="D1300" t="s">
        <v>40</v>
      </c>
      <c r="E1300" s="103">
        <v>0</v>
      </c>
      <c r="F1300" s="103">
        <v>677948</v>
      </c>
      <c r="G1300" s="103">
        <v>4</v>
      </c>
      <c r="H1300" t="s">
        <v>54</v>
      </c>
      <c r="I1300" s="103"/>
    </row>
    <row r="1301" spans="1:9" x14ac:dyDescent="0.3">
      <c r="A1301" t="s">
        <v>5406</v>
      </c>
      <c r="B1301" t="s">
        <v>51</v>
      </c>
      <c r="C1301" t="s">
        <v>4352</v>
      </c>
      <c r="D1301" t="s">
        <v>5064</v>
      </c>
      <c r="E1301" s="103">
        <v>0</v>
      </c>
      <c r="F1301" s="103">
        <v>677948</v>
      </c>
      <c r="G1301" s="103">
        <v>4</v>
      </c>
      <c r="H1301" t="s">
        <v>54</v>
      </c>
      <c r="I1301" s="103"/>
    </row>
    <row r="1302" spans="1:9" x14ac:dyDescent="0.3">
      <c r="A1302" t="s">
        <v>5407</v>
      </c>
      <c r="B1302" t="s">
        <v>51</v>
      </c>
      <c r="C1302" t="s">
        <v>4352</v>
      </c>
      <c r="D1302" t="s">
        <v>5065</v>
      </c>
      <c r="E1302" s="103">
        <v>0</v>
      </c>
      <c r="F1302" s="103">
        <v>677948</v>
      </c>
      <c r="G1302" s="103">
        <v>4</v>
      </c>
      <c r="H1302" t="s">
        <v>54</v>
      </c>
      <c r="I1302" s="103"/>
    </row>
    <row r="1303" spans="1:9" x14ac:dyDescent="0.3">
      <c r="A1303" t="s">
        <v>5408</v>
      </c>
      <c r="B1303" t="s">
        <v>51</v>
      </c>
      <c r="C1303" t="s">
        <v>4352</v>
      </c>
      <c r="D1303" t="s">
        <v>5066</v>
      </c>
      <c r="E1303" s="103">
        <v>0</v>
      </c>
      <c r="F1303" s="103">
        <v>677948</v>
      </c>
      <c r="G1303" s="103">
        <v>4</v>
      </c>
      <c r="H1303" t="s">
        <v>54</v>
      </c>
      <c r="I1303" s="103"/>
    </row>
    <row r="1304" spans="1:9" x14ac:dyDescent="0.3">
      <c r="A1304" t="s">
        <v>4418</v>
      </c>
      <c r="B1304" t="s">
        <v>51</v>
      </c>
      <c r="C1304" t="s">
        <v>4352</v>
      </c>
      <c r="D1304" t="s">
        <v>42</v>
      </c>
      <c r="E1304" s="103">
        <v>0</v>
      </c>
      <c r="F1304" s="103">
        <v>677948</v>
      </c>
      <c r="G1304" s="103">
        <v>4</v>
      </c>
      <c r="H1304" t="s">
        <v>54</v>
      </c>
      <c r="I1304" s="103"/>
    </row>
    <row r="1305" spans="1:9" x14ac:dyDescent="0.3">
      <c r="A1305" t="s">
        <v>4419</v>
      </c>
      <c r="B1305" t="s">
        <v>51</v>
      </c>
      <c r="C1305" t="s">
        <v>4352</v>
      </c>
      <c r="D1305" t="s">
        <v>1763</v>
      </c>
      <c r="E1305" s="103">
        <v>0</v>
      </c>
      <c r="F1305" s="103">
        <v>677948</v>
      </c>
      <c r="G1305" s="103">
        <v>4</v>
      </c>
      <c r="H1305" t="s">
        <v>54</v>
      </c>
      <c r="I1305" s="103"/>
    </row>
    <row r="1306" spans="1:9" x14ac:dyDescent="0.3">
      <c r="A1306" t="s">
        <v>4420</v>
      </c>
      <c r="B1306" t="s">
        <v>51</v>
      </c>
      <c r="C1306" t="s">
        <v>4352</v>
      </c>
      <c r="D1306" t="s">
        <v>1764</v>
      </c>
      <c r="E1306" s="103">
        <v>0</v>
      </c>
      <c r="F1306" s="103">
        <v>677948</v>
      </c>
      <c r="G1306" s="103">
        <v>4</v>
      </c>
      <c r="H1306" t="s">
        <v>54</v>
      </c>
      <c r="I1306" s="103"/>
    </row>
    <row r="1307" spans="1:9" x14ac:dyDescent="0.3">
      <c r="A1307" t="s">
        <v>4421</v>
      </c>
      <c r="B1307" t="s">
        <v>51</v>
      </c>
      <c r="C1307" t="s">
        <v>4352</v>
      </c>
      <c r="D1307" t="s">
        <v>340</v>
      </c>
      <c r="E1307" s="103">
        <v>0</v>
      </c>
      <c r="F1307" s="103">
        <v>677948</v>
      </c>
      <c r="G1307" s="103">
        <v>4</v>
      </c>
      <c r="H1307" t="s">
        <v>54</v>
      </c>
      <c r="I1307" s="103"/>
    </row>
    <row r="1308" spans="1:9" x14ac:dyDescent="0.3">
      <c r="A1308" t="s">
        <v>4422</v>
      </c>
      <c r="B1308" t="s">
        <v>51</v>
      </c>
      <c r="C1308" t="s">
        <v>4352</v>
      </c>
      <c r="D1308" t="s">
        <v>777</v>
      </c>
      <c r="E1308" s="103">
        <v>0</v>
      </c>
      <c r="F1308" s="103">
        <v>677948</v>
      </c>
      <c r="G1308" s="103">
        <v>4</v>
      </c>
      <c r="H1308" t="s">
        <v>54</v>
      </c>
      <c r="I1308" s="103"/>
    </row>
    <row r="1309" spans="1:9" x14ac:dyDescent="0.3">
      <c r="A1309" t="s">
        <v>4423</v>
      </c>
      <c r="B1309" t="s">
        <v>51</v>
      </c>
      <c r="C1309" t="s">
        <v>4352</v>
      </c>
      <c r="D1309" t="s">
        <v>776</v>
      </c>
      <c r="E1309" s="103">
        <v>0</v>
      </c>
      <c r="F1309" s="103">
        <v>677948</v>
      </c>
      <c r="G1309" s="103">
        <v>4</v>
      </c>
      <c r="H1309" t="s">
        <v>54</v>
      </c>
      <c r="I1309" s="103"/>
    </row>
    <row r="1310" spans="1:9" x14ac:dyDescent="0.3">
      <c r="A1310" t="s">
        <v>4424</v>
      </c>
      <c r="B1310" t="s">
        <v>51</v>
      </c>
      <c r="C1310" t="s">
        <v>4353</v>
      </c>
      <c r="D1310" t="s">
        <v>40</v>
      </c>
      <c r="E1310" s="103">
        <v>2.3723514248662119E-4</v>
      </c>
      <c r="F1310" s="103">
        <v>677948</v>
      </c>
      <c r="G1310" s="103">
        <v>4</v>
      </c>
      <c r="H1310" t="s">
        <v>54</v>
      </c>
      <c r="I1310" s="103"/>
    </row>
    <row r="1311" spans="1:9" x14ac:dyDescent="0.3">
      <c r="A1311" t="s">
        <v>5409</v>
      </c>
      <c r="B1311" t="s">
        <v>51</v>
      </c>
      <c r="C1311" t="s">
        <v>4353</v>
      </c>
      <c r="D1311" t="s">
        <v>5064</v>
      </c>
      <c r="E1311" s="103">
        <v>2.4251534243435234E-4</v>
      </c>
      <c r="F1311" s="103">
        <v>677948</v>
      </c>
      <c r="G1311" s="103">
        <v>4</v>
      </c>
      <c r="H1311" t="s">
        <v>54</v>
      </c>
      <c r="I1311" s="103"/>
    </row>
    <row r="1312" spans="1:9" x14ac:dyDescent="0.3">
      <c r="A1312" t="s">
        <v>5410</v>
      </c>
      <c r="B1312" t="s">
        <v>51</v>
      </c>
      <c r="C1312" t="s">
        <v>4353</v>
      </c>
      <c r="D1312" t="s">
        <v>5065</v>
      </c>
      <c r="E1312" s="103">
        <v>2.3723514248662119E-4</v>
      </c>
      <c r="F1312" s="103">
        <v>677948</v>
      </c>
      <c r="G1312" s="103">
        <v>4</v>
      </c>
      <c r="H1312" t="s">
        <v>54</v>
      </c>
      <c r="I1312" s="103"/>
    </row>
    <row r="1313" spans="1:9" x14ac:dyDescent="0.3">
      <c r="A1313" t="s">
        <v>5411</v>
      </c>
      <c r="B1313" t="s">
        <v>51</v>
      </c>
      <c r="C1313" t="s">
        <v>4353</v>
      </c>
      <c r="D1313" t="s">
        <v>5066</v>
      </c>
      <c r="E1313" s="103">
        <v>2.3757160241860101E-4</v>
      </c>
      <c r="F1313" s="103">
        <v>677948</v>
      </c>
      <c r="G1313" s="103">
        <v>4</v>
      </c>
      <c r="H1313" t="s">
        <v>54</v>
      </c>
      <c r="I1313" s="103"/>
    </row>
    <row r="1314" spans="1:9" x14ac:dyDescent="0.3">
      <c r="A1314" t="s">
        <v>4425</v>
      </c>
      <c r="B1314" t="s">
        <v>51</v>
      </c>
      <c r="C1314" t="s">
        <v>4353</v>
      </c>
      <c r="D1314" t="s">
        <v>42</v>
      </c>
      <c r="E1314" s="103">
        <v>2.3924270518024211E-4</v>
      </c>
      <c r="F1314" s="103">
        <v>677948</v>
      </c>
      <c r="G1314" s="103">
        <v>4</v>
      </c>
      <c r="H1314" t="s">
        <v>54</v>
      </c>
      <c r="I1314" s="103"/>
    </row>
    <row r="1315" spans="1:9" x14ac:dyDescent="0.3">
      <c r="A1315" t="s">
        <v>4426</v>
      </c>
      <c r="B1315" t="s">
        <v>51</v>
      </c>
      <c r="C1315" t="s">
        <v>4353</v>
      </c>
      <c r="D1315" t="s">
        <v>1763</v>
      </c>
      <c r="E1315" s="103">
        <v>2.5525672063864374E-4</v>
      </c>
      <c r="F1315" s="103">
        <v>677948</v>
      </c>
      <c r="G1315" s="103">
        <v>4</v>
      </c>
      <c r="H1315" t="s">
        <v>54</v>
      </c>
      <c r="I1315" s="103"/>
    </row>
    <row r="1316" spans="1:9" x14ac:dyDescent="0.3">
      <c r="A1316" t="s">
        <v>4427</v>
      </c>
      <c r="B1316" t="s">
        <v>51</v>
      </c>
      <c r="C1316" t="s">
        <v>4353</v>
      </c>
      <c r="D1316" t="s">
        <v>1764</v>
      </c>
      <c r="E1316" s="103">
        <v>1.3291566263901028E-4</v>
      </c>
      <c r="F1316" s="103">
        <v>677948</v>
      </c>
      <c r="G1316" s="103">
        <v>4</v>
      </c>
      <c r="H1316" t="s">
        <v>54</v>
      </c>
      <c r="I1316" s="103"/>
    </row>
    <row r="1317" spans="1:9" x14ac:dyDescent="0.3">
      <c r="A1317" t="s">
        <v>4428</v>
      </c>
      <c r="B1317" t="s">
        <v>51</v>
      </c>
      <c r="C1317" t="s">
        <v>4353</v>
      </c>
      <c r="D1317" t="s">
        <v>340</v>
      </c>
      <c r="E1317" s="103">
        <v>2.33601348056691E-4</v>
      </c>
      <c r="F1317" s="103">
        <v>677948</v>
      </c>
      <c r="G1317" s="103">
        <v>4</v>
      </c>
      <c r="H1317" t="s">
        <v>54</v>
      </c>
      <c r="I1317" s="103"/>
    </row>
    <row r="1318" spans="1:9" x14ac:dyDescent="0.3">
      <c r="A1318" t="s">
        <v>4429</v>
      </c>
      <c r="B1318" t="s">
        <v>51</v>
      </c>
      <c r="C1318" t="s">
        <v>4353</v>
      </c>
      <c r="D1318" t="s">
        <v>777</v>
      </c>
      <c r="E1318" s="103">
        <v>2.5239265157508549E-4</v>
      </c>
      <c r="F1318" s="103">
        <v>677948</v>
      </c>
      <c r="G1318" s="103">
        <v>4</v>
      </c>
      <c r="H1318" t="s">
        <v>54</v>
      </c>
      <c r="I1318" s="103"/>
    </row>
    <row r="1319" spans="1:9" x14ac:dyDescent="0.3">
      <c r="A1319" t="s">
        <v>4430</v>
      </c>
      <c r="B1319" t="s">
        <v>51</v>
      </c>
      <c r="C1319" t="s">
        <v>4353</v>
      </c>
      <c r="D1319" t="s">
        <v>776</v>
      </c>
      <c r="E1319" s="103">
        <v>6.2530336909548227E-4</v>
      </c>
      <c r="F1319" s="103">
        <v>677948</v>
      </c>
      <c r="G1319" s="103">
        <v>4</v>
      </c>
      <c r="H1319" t="s">
        <v>54</v>
      </c>
      <c r="I1319" s="103"/>
    </row>
    <row r="1320" spans="1:9" x14ac:dyDescent="0.3">
      <c r="A1320" t="s">
        <v>7417</v>
      </c>
      <c r="B1320" t="s">
        <v>51</v>
      </c>
      <c r="C1320" t="s">
        <v>7386</v>
      </c>
      <c r="D1320" t="s">
        <v>40</v>
      </c>
      <c r="E1320" s="103">
        <v>1.125875204922644E-4</v>
      </c>
      <c r="F1320" s="103">
        <v>677948</v>
      </c>
      <c r="G1320" s="103">
        <v>4</v>
      </c>
      <c r="H1320" t="s">
        <v>54</v>
      </c>
      <c r="I1320" s="103"/>
    </row>
    <row r="1321" spans="1:9" x14ac:dyDescent="0.3">
      <c r="A1321" t="s">
        <v>7418</v>
      </c>
      <c r="B1321" t="s">
        <v>51</v>
      </c>
      <c r="C1321" t="s">
        <v>7386</v>
      </c>
      <c r="D1321" t="s">
        <v>5064</v>
      </c>
      <c r="E1321" s="103">
        <v>1.132704175289786E-4</v>
      </c>
      <c r="F1321" s="103">
        <v>677948</v>
      </c>
      <c r="G1321" s="103">
        <v>4</v>
      </c>
      <c r="H1321" t="s">
        <v>54</v>
      </c>
      <c r="I1321" s="103"/>
    </row>
    <row r="1322" spans="1:9" x14ac:dyDescent="0.3">
      <c r="A1322" t="s">
        <v>7419</v>
      </c>
      <c r="B1322" t="s">
        <v>51</v>
      </c>
      <c r="C1322" t="s">
        <v>7386</v>
      </c>
      <c r="D1322" t="s">
        <v>5065</v>
      </c>
      <c r="E1322" s="103">
        <v>1.125875204922644E-4</v>
      </c>
      <c r="F1322" s="103">
        <v>677948</v>
      </c>
      <c r="G1322" s="103">
        <v>4</v>
      </c>
      <c r="H1322" t="s">
        <v>54</v>
      </c>
      <c r="I1322" s="103"/>
    </row>
    <row r="1323" spans="1:9" x14ac:dyDescent="0.3">
      <c r="A1323" t="s">
        <v>7420</v>
      </c>
      <c r="B1323" t="s">
        <v>51</v>
      </c>
      <c r="C1323" t="s">
        <v>7386</v>
      </c>
      <c r="D1323" t="s">
        <v>5066</v>
      </c>
      <c r="E1323" s="103">
        <v>1.125875204922644E-4</v>
      </c>
      <c r="F1323" s="103">
        <v>677948</v>
      </c>
      <c r="G1323" s="103">
        <v>4</v>
      </c>
      <c r="H1323" t="s">
        <v>54</v>
      </c>
      <c r="I1323" s="103"/>
    </row>
    <row r="1324" spans="1:9" x14ac:dyDescent="0.3">
      <c r="A1324" t="s">
        <v>7421</v>
      </c>
      <c r="B1324" t="s">
        <v>51</v>
      </c>
      <c r="C1324" t="s">
        <v>7386</v>
      </c>
      <c r="D1324" t="s">
        <v>42</v>
      </c>
      <c r="E1324" s="103">
        <v>1.1240170681612261E-4</v>
      </c>
      <c r="F1324" s="103">
        <v>677948</v>
      </c>
      <c r="G1324" s="103">
        <v>4</v>
      </c>
      <c r="H1324" t="s">
        <v>54</v>
      </c>
      <c r="I1324" s="103"/>
    </row>
    <row r="1325" spans="1:9" x14ac:dyDescent="0.3">
      <c r="A1325" t="s">
        <v>7422</v>
      </c>
      <c r="B1325" t="s">
        <v>51</v>
      </c>
      <c r="C1325" t="s">
        <v>7386</v>
      </c>
      <c r="D1325" t="s">
        <v>1763</v>
      </c>
      <c r="E1325" s="103">
        <v>1.1840411264737403E-4</v>
      </c>
      <c r="F1325" s="103">
        <v>677948</v>
      </c>
      <c r="G1325" s="103">
        <v>4</v>
      </c>
      <c r="H1325" t="s">
        <v>54</v>
      </c>
      <c r="I1325" s="103"/>
    </row>
    <row r="1326" spans="1:9" x14ac:dyDescent="0.3">
      <c r="A1326" t="s">
        <v>7423</v>
      </c>
      <c r="B1326" t="s">
        <v>51</v>
      </c>
      <c r="C1326" t="s">
        <v>7386</v>
      </c>
      <c r="D1326" t="s">
        <v>1764</v>
      </c>
      <c r="E1326" s="103">
        <v>6.1192630055369646E-5</v>
      </c>
      <c r="F1326" s="103">
        <v>677948</v>
      </c>
      <c r="G1326" s="103">
        <v>4</v>
      </c>
      <c r="H1326" t="s">
        <v>54</v>
      </c>
      <c r="I1326" s="103"/>
    </row>
    <row r="1327" spans="1:9" x14ac:dyDescent="0.3">
      <c r="A1327" t="s">
        <v>7424</v>
      </c>
      <c r="B1327" t="s">
        <v>51</v>
      </c>
      <c r="C1327" t="s">
        <v>7386</v>
      </c>
      <c r="D1327" t="s">
        <v>340</v>
      </c>
      <c r="E1327" s="103">
        <v>1.1149384727578574E-4</v>
      </c>
      <c r="F1327" s="103">
        <v>677948</v>
      </c>
      <c r="G1327" s="103">
        <v>4</v>
      </c>
      <c r="H1327" t="s">
        <v>54</v>
      </c>
      <c r="I1327" s="103"/>
    </row>
    <row r="1328" spans="1:9" x14ac:dyDescent="0.3">
      <c r="A1328" t="s">
        <v>7425</v>
      </c>
      <c r="B1328" t="s">
        <v>51</v>
      </c>
      <c r="C1328" t="s">
        <v>7386</v>
      </c>
      <c r="D1328" t="s">
        <v>777</v>
      </c>
      <c r="E1328" s="103">
        <v>1.1375677309575432E-4</v>
      </c>
      <c r="F1328" s="103">
        <v>677948</v>
      </c>
      <c r="G1328" s="103">
        <v>4</v>
      </c>
      <c r="H1328" t="s">
        <v>54</v>
      </c>
      <c r="I1328" s="103"/>
    </row>
    <row r="1329" spans="1:9" x14ac:dyDescent="0.3">
      <c r="A1329" t="s">
        <v>7426</v>
      </c>
      <c r="B1329" t="s">
        <v>51</v>
      </c>
      <c r="C1329" t="s">
        <v>7386</v>
      </c>
      <c r="D1329" t="s">
        <v>776</v>
      </c>
      <c r="E1329" s="103">
        <v>2.9378648490664276E-4</v>
      </c>
      <c r="F1329" s="103">
        <v>677948</v>
      </c>
      <c r="G1329" s="103">
        <v>4</v>
      </c>
      <c r="H1329" t="s">
        <v>54</v>
      </c>
      <c r="I1329" s="103"/>
    </row>
    <row r="1330" spans="1:9" x14ac:dyDescent="0.3">
      <c r="A1330" t="s">
        <v>4901</v>
      </c>
      <c r="B1330" t="s">
        <v>51</v>
      </c>
      <c r="C1330" t="s">
        <v>4868</v>
      </c>
      <c r="D1330" t="s">
        <v>40</v>
      </c>
      <c r="E1330" s="103">
        <v>5.4196746763902459E-4</v>
      </c>
      <c r="F1330" s="103">
        <v>677609</v>
      </c>
      <c r="G1330" s="103">
        <v>5</v>
      </c>
      <c r="H1330" t="s">
        <v>54</v>
      </c>
      <c r="I1330" s="103"/>
    </row>
    <row r="1331" spans="1:9" x14ac:dyDescent="0.3">
      <c r="A1331" t="s">
        <v>5616</v>
      </c>
      <c r="B1331" t="s">
        <v>51</v>
      </c>
      <c r="C1331" t="s">
        <v>4868</v>
      </c>
      <c r="D1331" t="s">
        <v>5064</v>
      </c>
      <c r="E1331" s="103">
        <v>5.5254610361548653E-4</v>
      </c>
      <c r="F1331" s="103">
        <v>677609</v>
      </c>
      <c r="G1331" s="103">
        <v>5</v>
      </c>
      <c r="H1331" t="s">
        <v>54</v>
      </c>
      <c r="I1331" s="103"/>
    </row>
    <row r="1332" spans="1:9" x14ac:dyDescent="0.3">
      <c r="A1332" t="s">
        <v>5617</v>
      </c>
      <c r="B1332" t="s">
        <v>51</v>
      </c>
      <c r="C1332" t="s">
        <v>4868</v>
      </c>
      <c r="D1332" t="s">
        <v>5065</v>
      </c>
      <c r="E1332" s="103">
        <v>5.4196746763902459E-4</v>
      </c>
      <c r="F1332" s="103">
        <v>677609</v>
      </c>
      <c r="G1332" s="103">
        <v>5</v>
      </c>
      <c r="H1332" t="s">
        <v>54</v>
      </c>
      <c r="I1332" s="103"/>
    </row>
    <row r="1333" spans="1:9" x14ac:dyDescent="0.3">
      <c r="A1333" t="s">
        <v>5618</v>
      </c>
      <c r="B1333" t="s">
        <v>51</v>
      </c>
      <c r="C1333" t="s">
        <v>4868</v>
      </c>
      <c r="D1333" t="s">
        <v>5066</v>
      </c>
      <c r="E1333" s="103">
        <v>5.4642181912557982E-4</v>
      </c>
      <c r="F1333" s="103">
        <v>677609</v>
      </c>
      <c r="G1333" s="103">
        <v>5</v>
      </c>
      <c r="H1333" t="s">
        <v>54</v>
      </c>
      <c r="I1333" s="103"/>
    </row>
    <row r="1334" spans="1:9" x14ac:dyDescent="0.3">
      <c r="A1334" t="s">
        <v>4902</v>
      </c>
      <c r="B1334" t="s">
        <v>51</v>
      </c>
      <c r="C1334" t="s">
        <v>4868</v>
      </c>
      <c r="D1334" t="s">
        <v>42</v>
      </c>
      <c r="E1334" s="103">
        <v>5.4607468380238279E-4</v>
      </c>
      <c r="F1334" s="103">
        <v>677609</v>
      </c>
      <c r="G1334" s="103">
        <v>5</v>
      </c>
      <c r="H1334" t="s">
        <v>54</v>
      </c>
      <c r="I1334" s="103"/>
    </row>
    <row r="1335" spans="1:9" x14ac:dyDescent="0.3">
      <c r="A1335" t="s">
        <v>4903</v>
      </c>
      <c r="B1335" t="s">
        <v>51</v>
      </c>
      <c r="C1335" t="s">
        <v>4868</v>
      </c>
      <c r="D1335" t="s">
        <v>1763</v>
      </c>
      <c r="E1335" s="103">
        <v>5.7405191569512911E-4</v>
      </c>
      <c r="F1335" s="103">
        <v>677609</v>
      </c>
      <c r="G1335" s="103">
        <v>5</v>
      </c>
      <c r="H1335" t="s">
        <v>54</v>
      </c>
      <c r="I1335" s="103"/>
    </row>
    <row r="1336" spans="1:9" x14ac:dyDescent="0.3">
      <c r="A1336" t="s">
        <v>4904</v>
      </c>
      <c r="B1336" t="s">
        <v>51</v>
      </c>
      <c r="C1336" t="s">
        <v>4868</v>
      </c>
      <c r="D1336" t="s">
        <v>1764</v>
      </c>
      <c r="E1336" s="103">
        <v>2.7469467199035542E-4</v>
      </c>
      <c r="F1336" s="103">
        <v>677609</v>
      </c>
      <c r="G1336" s="103">
        <v>5</v>
      </c>
      <c r="H1336" t="s">
        <v>54</v>
      </c>
      <c r="I1336" s="103"/>
    </row>
    <row r="1337" spans="1:9" x14ac:dyDescent="0.3">
      <c r="A1337" t="s">
        <v>4905</v>
      </c>
      <c r="B1337" t="s">
        <v>51</v>
      </c>
      <c r="C1337" t="s">
        <v>4868</v>
      </c>
      <c r="D1337" t="s">
        <v>340</v>
      </c>
      <c r="E1337" s="103">
        <v>5.3321934048103695E-4</v>
      </c>
      <c r="F1337" s="103">
        <v>677609</v>
      </c>
      <c r="G1337" s="103">
        <v>5</v>
      </c>
      <c r="H1337" t="s">
        <v>54</v>
      </c>
      <c r="I1337" s="103"/>
    </row>
    <row r="1338" spans="1:9" x14ac:dyDescent="0.3">
      <c r="A1338" t="s">
        <v>4906</v>
      </c>
      <c r="B1338" t="s">
        <v>51</v>
      </c>
      <c r="C1338" t="s">
        <v>4868</v>
      </c>
      <c r="D1338" t="s">
        <v>777</v>
      </c>
      <c r="E1338" s="103">
        <v>7.5761220207117312E-4</v>
      </c>
      <c r="F1338" s="103">
        <v>677609</v>
      </c>
      <c r="G1338" s="103">
        <v>5</v>
      </c>
      <c r="H1338" t="s">
        <v>54</v>
      </c>
      <c r="I1338" s="103"/>
    </row>
    <row r="1339" spans="1:9" x14ac:dyDescent="0.3">
      <c r="A1339" t="s">
        <v>4907</v>
      </c>
      <c r="B1339" t="s">
        <v>51</v>
      </c>
      <c r="C1339" t="s">
        <v>4868</v>
      </c>
      <c r="D1339" t="s">
        <v>776</v>
      </c>
      <c r="E1339" s="103">
        <v>1.8421222605670058E-3</v>
      </c>
      <c r="F1339" s="103">
        <v>677609</v>
      </c>
      <c r="G1339" s="103">
        <v>5</v>
      </c>
      <c r="H1339" t="s">
        <v>54</v>
      </c>
      <c r="I1339" s="103"/>
    </row>
    <row r="1340" spans="1:9" x14ac:dyDescent="0.3">
      <c r="A1340" t="s">
        <v>906</v>
      </c>
      <c r="B1340" t="s">
        <v>51</v>
      </c>
      <c r="C1340" t="s">
        <v>36</v>
      </c>
      <c r="D1340" t="s">
        <v>40</v>
      </c>
      <c r="E1340" s="103">
        <v>2.9810370843758051E-3</v>
      </c>
      <c r="F1340" s="103">
        <v>677609</v>
      </c>
      <c r="G1340" s="103">
        <v>5</v>
      </c>
      <c r="H1340" t="s">
        <v>54</v>
      </c>
      <c r="I1340" s="103"/>
    </row>
    <row r="1341" spans="1:9" x14ac:dyDescent="0.3">
      <c r="A1341" t="s">
        <v>5520</v>
      </c>
      <c r="B1341" t="s">
        <v>51</v>
      </c>
      <c r="C1341" t="s">
        <v>36</v>
      </c>
      <c r="D1341" t="s">
        <v>5064</v>
      </c>
      <c r="E1341" s="103">
        <v>2.9978900729954227E-3</v>
      </c>
      <c r="F1341" s="103">
        <v>677609</v>
      </c>
      <c r="G1341" s="103">
        <v>5</v>
      </c>
      <c r="H1341" t="s">
        <v>54</v>
      </c>
      <c r="I1341" s="103"/>
    </row>
    <row r="1342" spans="1:9" x14ac:dyDescent="0.3">
      <c r="A1342" t="s">
        <v>5521</v>
      </c>
      <c r="B1342" t="s">
        <v>51</v>
      </c>
      <c r="C1342" t="s">
        <v>36</v>
      </c>
      <c r="D1342" t="s">
        <v>5065</v>
      </c>
      <c r="E1342" s="103">
        <v>2.9810370843758051E-3</v>
      </c>
      <c r="F1342" s="103">
        <v>677609</v>
      </c>
      <c r="G1342" s="103">
        <v>5</v>
      </c>
      <c r="H1342" t="s">
        <v>54</v>
      </c>
      <c r="I1342" s="103"/>
    </row>
    <row r="1343" spans="1:9" x14ac:dyDescent="0.3">
      <c r="A1343" t="s">
        <v>5522</v>
      </c>
      <c r="B1343" t="s">
        <v>51</v>
      </c>
      <c r="C1343" t="s">
        <v>36</v>
      </c>
      <c r="D1343" t="s">
        <v>5066</v>
      </c>
      <c r="E1343" s="103">
        <v>2.9976948832920111E-3</v>
      </c>
      <c r="F1343" s="103">
        <v>677609</v>
      </c>
      <c r="G1343" s="103">
        <v>5</v>
      </c>
      <c r="H1343" t="s">
        <v>54</v>
      </c>
      <c r="I1343" s="103"/>
    </row>
    <row r="1344" spans="1:9" x14ac:dyDescent="0.3">
      <c r="A1344" t="s">
        <v>904</v>
      </c>
      <c r="B1344" t="s">
        <v>51</v>
      </c>
      <c r="C1344" t="s">
        <v>36</v>
      </c>
      <c r="D1344" t="s">
        <v>42</v>
      </c>
      <c r="E1344" s="103">
        <v>2.9574584212097616E-3</v>
      </c>
      <c r="F1344" s="103">
        <v>677609</v>
      </c>
      <c r="G1344" s="103">
        <v>5</v>
      </c>
      <c r="H1344" t="s">
        <v>54</v>
      </c>
      <c r="I1344" s="103"/>
    </row>
    <row r="1345" spans="1:9" x14ac:dyDescent="0.3">
      <c r="A1345" t="s">
        <v>1945</v>
      </c>
      <c r="B1345" t="s">
        <v>51</v>
      </c>
      <c r="C1345" t="s">
        <v>36</v>
      </c>
      <c r="D1345" t="s">
        <v>1763</v>
      </c>
      <c r="E1345" s="103">
        <v>3.1248054427893972E-3</v>
      </c>
      <c r="F1345" s="103">
        <v>677609</v>
      </c>
      <c r="G1345" s="103">
        <v>5</v>
      </c>
      <c r="H1345" t="s">
        <v>54</v>
      </c>
      <c r="I1345" s="103"/>
    </row>
    <row r="1346" spans="1:9" x14ac:dyDescent="0.3">
      <c r="A1346" t="s">
        <v>1946</v>
      </c>
      <c r="B1346" t="s">
        <v>51</v>
      </c>
      <c r="C1346" t="s">
        <v>36</v>
      </c>
      <c r="D1346" t="s">
        <v>1764</v>
      </c>
      <c r="E1346" s="103">
        <v>1.7267743455573017E-3</v>
      </c>
      <c r="F1346" s="103">
        <v>677609</v>
      </c>
      <c r="G1346" s="103">
        <v>5</v>
      </c>
      <c r="H1346" t="s">
        <v>54</v>
      </c>
      <c r="I1346" s="103"/>
    </row>
    <row r="1347" spans="1:9" x14ac:dyDescent="0.3">
      <c r="A1347" t="s">
        <v>905</v>
      </c>
      <c r="B1347" t="s">
        <v>51</v>
      </c>
      <c r="C1347" t="s">
        <v>36</v>
      </c>
      <c r="D1347" t="s">
        <v>340</v>
      </c>
      <c r="E1347" s="103">
        <v>2.7799477739893566E-3</v>
      </c>
      <c r="F1347" s="103">
        <v>677609</v>
      </c>
      <c r="G1347" s="103">
        <v>5</v>
      </c>
      <c r="H1347" t="s">
        <v>54</v>
      </c>
      <c r="I1347" s="103"/>
    </row>
    <row r="1348" spans="1:9" x14ac:dyDescent="0.3">
      <c r="A1348" t="s">
        <v>590</v>
      </c>
      <c r="B1348" t="s">
        <v>51</v>
      </c>
      <c r="C1348" t="s">
        <v>36</v>
      </c>
      <c r="D1348" t="s">
        <v>777</v>
      </c>
      <c r="E1348" s="103">
        <v>4.6231253445163526E-3</v>
      </c>
      <c r="F1348" s="103">
        <v>677609</v>
      </c>
      <c r="G1348" s="103">
        <v>5</v>
      </c>
      <c r="H1348" t="s">
        <v>54</v>
      </c>
      <c r="I1348" s="103"/>
    </row>
    <row r="1349" spans="1:9" x14ac:dyDescent="0.3">
      <c r="A1349" t="s">
        <v>591</v>
      </c>
      <c r="B1349" t="s">
        <v>51</v>
      </c>
      <c r="C1349" t="s">
        <v>36</v>
      </c>
      <c r="D1349" t="s">
        <v>776</v>
      </c>
      <c r="E1349" s="103">
        <v>1.0150620185215811E-2</v>
      </c>
      <c r="F1349" s="103">
        <v>677609</v>
      </c>
      <c r="G1349" s="103">
        <v>5</v>
      </c>
      <c r="H1349" t="s">
        <v>54</v>
      </c>
      <c r="I1349" s="103"/>
    </row>
    <row r="1350" spans="1:9" x14ac:dyDescent="0.3">
      <c r="A1350" t="s">
        <v>909</v>
      </c>
      <c r="B1350" t="s">
        <v>51</v>
      </c>
      <c r="C1350" t="s">
        <v>37</v>
      </c>
      <c r="D1350" t="s">
        <v>40</v>
      </c>
      <c r="E1350" s="103">
        <v>6.0046998751166522E-2</v>
      </c>
      <c r="F1350" s="103">
        <v>677609</v>
      </c>
      <c r="G1350" s="103">
        <v>5</v>
      </c>
      <c r="H1350" t="s">
        <v>54</v>
      </c>
      <c r="I1350" s="103"/>
    </row>
    <row r="1351" spans="1:9" x14ac:dyDescent="0.3">
      <c r="A1351" t="s">
        <v>5523</v>
      </c>
      <c r="B1351" t="s">
        <v>51</v>
      </c>
      <c r="C1351" t="s">
        <v>37</v>
      </c>
      <c r="D1351" t="s">
        <v>5064</v>
      </c>
      <c r="E1351" s="103">
        <v>6.0328356448361486E-2</v>
      </c>
      <c r="F1351" s="103">
        <v>677609</v>
      </c>
      <c r="G1351" s="103">
        <v>5</v>
      </c>
      <c r="H1351" t="s">
        <v>54</v>
      </c>
      <c r="I1351" s="103"/>
    </row>
    <row r="1352" spans="1:9" x14ac:dyDescent="0.3">
      <c r="A1352" t="s">
        <v>5524</v>
      </c>
      <c r="B1352" t="s">
        <v>51</v>
      </c>
      <c r="C1352" t="s">
        <v>37</v>
      </c>
      <c r="D1352" t="s">
        <v>5065</v>
      </c>
      <c r="E1352" s="103">
        <v>6.0046998751166522E-2</v>
      </c>
      <c r="F1352" s="103">
        <v>677609</v>
      </c>
      <c r="G1352" s="103">
        <v>5</v>
      </c>
      <c r="H1352" t="s">
        <v>54</v>
      </c>
      <c r="I1352" s="103"/>
    </row>
    <row r="1353" spans="1:9" x14ac:dyDescent="0.3">
      <c r="A1353" t="s">
        <v>5525</v>
      </c>
      <c r="B1353" t="s">
        <v>51</v>
      </c>
      <c r="C1353" t="s">
        <v>37</v>
      </c>
      <c r="D1353" t="s">
        <v>5066</v>
      </c>
      <c r="E1353" s="103">
        <v>6.0305798714392692E-2</v>
      </c>
      <c r="F1353" s="103">
        <v>677609</v>
      </c>
      <c r="G1353" s="103">
        <v>5</v>
      </c>
      <c r="H1353" t="s">
        <v>54</v>
      </c>
      <c r="I1353" s="103"/>
    </row>
    <row r="1354" spans="1:9" x14ac:dyDescent="0.3">
      <c r="A1354" t="s">
        <v>907</v>
      </c>
      <c r="B1354" t="s">
        <v>51</v>
      </c>
      <c r="C1354" t="s">
        <v>37</v>
      </c>
      <c r="D1354" t="s">
        <v>42</v>
      </c>
      <c r="E1354" s="103">
        <v>5.9383090929216911E-2</v>
      </c>
      <c r="F1354" s="103">
        <v>677609</v>
      </c>
      <c r="G1354" s="103">
        <v>5</v>
      </c>
      <c r="H1354" t="s">
        <v>54</v>
      </c>
      <c r="I1354" s="103"/>
    </row>
    <row r="1355" spans="1:9" x14ac:dyDescent="0.3">
      <c r="A1355" t="s">
        <v>1913</v>
      </c>
      <c r="B1355" t="s">
        <v>51</v>
      </c>
      <c r="C1355" t="s">
        <v>37</v>
      </c>
      <c r="D1355" t="s">
        <v>1763</v>
      </c>
      <c r="E1355" s="103">
        <v>6.2998738051096237E-2</v>
      </c>
      <c r="F1355" s="103">
        <v>677609</v>
      </c>
      <c r="G1355" s="103">
        <v>5</v>
      </c>
      <c r="H1355" t="s">
        <v>54</v>
      </c>
      <c r="I1355" s="103"/>
    </row>
    <row r="1356" spans="1:9" x14ac:dyDescent="0.3">
      <c r="A1356" t="s">
        <v>1914</v>
      </c>
      <c r="B1356" t="s">
        <v>51</v>
      </c>
      <c r="C1356" t="s">
        <v>37</v>
      </c>
      <c r="D1356" t="s">
        <v>1764</v>
      </c>
      <c r="E1356" s="103">
        <v>3.5985901059904277E-2</v>
      </c>
      <c r="F1356" s="103">
        <v>677609</v>
      </c>
      <c r="G1356" s="103">
        <v>5</v>
      </c>
      <c r="H1356" t="s">
        <v>54</v>
      </c>
      <c r="I1356" s="103"/>
    </row>
    <row r="1357" spans="1:9" x14ac:dyDescent="0.3">
      <c r="A1357" t="s">
        <v>908</v>
      </c>
      <c r="B1357" t="s">
        <v>51</v>
      </c>
      <c r="C1357" t="s">
        <v>37</v>
      </c>
      <c r="D1357" t="s">
        <v>340</v>
      </c>
      <c r="E1357" s="103">
        <v>5.612960243445906E-2</v>
      </c>
      <c r="F1357" s="103">
        <v>677609</v>
      </c>
      <c r="G1357" s="103">
        <v>5</v>
      </c>
      <c r="H1357" t="s">
        <v>54</v>
      </c>
      <c r="I1357" s="103"/>
    </row>
    <row r="1358" spans="1:9" x14ac:dyDescent="0.3">
      <c r="A1358" t="s">
        <v>592</v>
      </c>
      <c r="B1358" t="s">
        <v>51</v>
      </c>
      <c r="C1358" t="s">
        <v>37</v>
      </c>
      <c r="D1358" t="s">
        <v>777</v>
      </c>
      <c r="E1358" s="103">
        <v>8.346906336861265E-2</v>
      </c>
      <c r="F1358" s="103">
        <v>677609</v>
      </c>
      <c r="G1358" s="103">
        <v>5</v>
      </c>
      <c r="H1358" t="s">
        <v>54</v>
      </c>
      <c r="I1358" s="103"/>
    </row>
    <row r="1359" spans="1:9" x14ac:dyDescent="0.3">
      <c r="A1359" t="s">
        <v>593</v>
      </c>
      <c r="B1359" t="s">
        <v>51</v>
      </c>
      <c r="C1359" t="s">
        <v>37</v>
      </c>
      <c r="D1359" t="s">
        <v>776</v>
      </c>
      <c r="E1359" s="103">
        <v>0.20055031385791816</v>
      </c>
      <c r="F1359" s="103">
        <v>677609</v>
      </c>
      <c r="G1359" s="103">
        <v>5</v>
      </c>
      <c r="H1359" t="s">
        <v>54</v>
      </c>
      <c r="I1359" s="103"/>
    </row>
    <row r="1360" spans="1:9" x14ac:dyDescent="0.3">
      <c r="A1360" t="s">
        <v>912</v>
      </c>
      <c r="B1360" t="s">
        <v>51</v>
      </c>
      <c r="C1360" t="s">
        <v>38</v>
      </c>
      <c r="D1360" t="s">
        <v>40</v>
      </c>
      <c r="E1360" s="103">
        <v>1.0725195544418956E-2</v>
      </c>
      <c r="F1360" s="103">
        <v>677609</v>
      </c>
      <c r="G1360" s="103">
        <v>5</v>
      </c>
      <c r="H1360" t="s">
        <v>54</v>
      </c>
      <c r="I1360" s="103"/>
    </row>
    <row r="1361" spans="1:9" x14ac:dyDescent="0.3">
      <c r="A1361" t="s">
        <v>5526</v>
      </c>
      <c r="B1361" t="s">
        <v>51</v>
      </c>
      <c r="C1361" t="s">
        <v>38</v>
      </c>
      <c r="D1361" t="s">
        <v>5064</v>
      </c>
      <c r="E1361" s="103">
        <v>1.087387281499346E-2</v>
      </c>
      <c r="F1361" s="103">
        <v>677609</v>
      </c>
      <c r="G1361" s="103">
        <v>5</v>
      </c>
      <c r="H1361" t="s">
        <v>54</v>
      </c>
      <c r="I1361" s="103"/>
    </row>
    <row r="1362" spans="1:9" x14ac:dyDescent="0.3">
      <c r="A1362" t="s">
        <v>5527</v>
      </c>
      <c r="B1362" t="s">
        <v>51</v>
      </c>
      <c r="C1362" t="s">
        <v>38</v>
      </c>
      <c r="D1362" t="s">
        <v>5065</v>
      </c>
      <c r="E1362" s="103">
        <v>1.0725195544418956E-2</v>
      </c>
      <c r="F1362" s="103">
        <v>677609</v>
      </c>
      <c r="G1362" s="103">
        <v>5</v>
      </c>
      <c r="H1362" t="s">
        <v>54</v>
      </c>
      <c r="I1362" s="103"/>
    </row>
    <row r="1363" spans="1:9" x14ac:dyDescent="0.3">
      <c r="A1363" t="s">
        <v>5528</v>
      </c>
      <c r="B1363" t="s">
        <v>51</v>
      </c>
      <c r="C1363" t="s">
        <v>38</v>
      </c>
      <c r="D1363" t="s">
        <v>5066</v>
      </c>
      <c r="E1363" s="103">
        <v>1.0873356136366783E-2</v>
      </c>
      <c r="F1363" s="103">
        <v>677609</v>
      </c>
      <c r="G1363" s="103">
        <v>5</v>
      </c>
      <c r="H1363" t="s">
        <v>54</v>
      </c>
      <c r="I1363" s="103"/>
    </row>
    <row r="1364" spans="1:9" x14ac:dyDescent="0.3">
      <c r="A1364" t="s">
        <v>910</v>
      </c>
      <c r="B1364" t="s">
        <v>51</v>
      </c>
      <c r="C1364" t="s">
        <v>38</v>
      </c>
      <c r="D1364" t="s">
        <v>42</v>
      </c>
      <c r="E1364" s="103">
        <v>1.0799577694247817E-2</v>
      </c>
      <c r="F1364" s="103">
        <v>677609</v>
      </c>
      <c r="G1364" s="103">
        <v>5</v>
      </c>
      <c r="H1364" t="s">
        <v>54</v>
      </c>
      <c r="I1364" s="103"/>
    </row>
    <row r="1365" spans="1:9" x14ac:dyDescent="0.3">
      <c r="A1365" t="s">
        <v>1915</v>
      </c>
      <c r="B1365" t="s">
        <v>51</v>
      </c>
      <c r="C1365" t="s">
        <v>38</v>
      </c>
      <c r="D1365" t="s">
        <v>1763</v>
      </c>
      <c r="E1365" s="103">
        <v>1.1704256911701873E-2</v>
      </c>
      <c r="F1365" s="103">
        <v>677609</v>
      </c>
      <c r="G1365" s="103">
        <v>5</v>
      </c>
      <c r="H1365" t="s">
        <v>54</v>
      </c>
      <c r="I1365" s="103"/>
    </row>
    <row r="1366" spans="1:9" x14ac:dyDescent="0.3">
      <c r="A1366" t="s">
        <v>1916</v>
      </c>
      <c r="B1366" t="s">
        <v>51</v>
      </c>
      <c r="C1366" t="s">
        <v>38</v>
      </c>
      <c r="D1366" t="s">
        <v>1764</v>
      </c>
      <c r="E1366" s="103">
        <v>7.5398597356876014E-3</v>
      </c>
      <c r="F1366" s="103">
        <v>677609</v>
      </c>
      <c r="G1366" s="103">
        <v>5</v>
      </c>
      <c r="H1366" t="s">
        <v>54</v>
      </c>
      <c r="I1366" s="103"/>
    </row>
    <row r="1367" spans="1:9" x14ac:dyDescent="0.3">
      <c r="A1367" t="s">
        <v>911</v>
      </c>
      <c r="B1367" t="s">
        <v>51</v>
      </c>
      <c r="C1367" t="s">
        <v>38</v>
      </c>
      <c r="D1367" t="s">
        <v>340</v>
      </c>
      <c r="E1367" s="103">
        <v>8.3495745869075801E-3</v>
      </c>
      <c r="F1367" s="103">
        <v>677609</v>
      </c>
      <c r="G1367" s="103">
        <v>5</v>
      </c>
      <c r="H1367" t="s">
        <v>54</v>
      </c>
      <c r="I1367" s="103"/>
    </row>
    <row r="1368" spans="1:9" x14ac:dyDescent="0.3">
      <c r="A1368" t="s">
        <v>594</v>
      </c>
      <c r="B1368" t="s">
        <v>51</v>
      </c>
      <c r="C1368" t="s">
        <v>38</v>
      </c>
      <c r="D1368" t="s">
        <v>777</v>
      </c>
      <c r="E1368" s="103">
        <v>1.5953377947824022E-2</v>
      </c>
      <c r="F1368" s="103">
        <v>677609</v>
      </c>
      <c r="G1368" s="103">
        <v>5</v>
      </c>
      <c r="H1368" t="s">
        <v>54</v>
      </c>
      <c r="I1368" s="103"/>
    </row>
    <row r="1369" spans="1:9" x14ac:dyDescent="0.3">
      <c r="A1369" t="s">
        <v>595</v>
      </c>
      <c r="B1369" t="s">
        <v>51</v>
      </c>
      <c r="C1369" t="s">
        <v>38</v>
      </c>
      <c r="D1369" t="s">
        <v>776</v>
      </c>
      <c r="E1369" s="103">
        <v>3.6116752959889198E-2</v>
      </c>
      <c r="F1369" s="103">
        <v>677609</v>
      </c>
      <c r="G1369" s="103">
        <v>5</v>
      </c>
      <c r="H1369" t="s">
        <v>54</v>
      </c>
      <c r="I1369" s="103"/>
    </row>
    <row r="1370" spans="1:9" x14ac:dyDescent="0.3">
      <c r="A1370" t="s">
        <v>915</v>
      </c>
      <c r="B1370" t="s">
        <v>51</v>
      </c>
      <c r="C1370" t="s">
        <v>39</v>
      </c>
      <c r="D1370" t="s">
        <v>40</v>
      </c>
      <c r="E1370" s="103">
        <v>1.3528072908687157E-4</v>
      </c>
      <c r="F1370" s="103">
        <v>677609</v>
      </c>
      <c r="G1370" s="103">
        <v>5</v>
      </c>
      <c r="H1370" t="s">
        <v>54</v>
      </c>
      <c r="I1370" s="103"/>
    </row>
    <row r="1371" spans="1:9" x14ac:dyDescent="0.3">
      <c r="A1371" t="s">
        <v>5529</v>
      </c>
      <c r="B1371" t="s">
        <v>51</v>
      </c>
      <c r="C1371" t="s">
        <v>39</v>
      </c>
      <c r="D1371" t="s">
        <v>5064</v>
      </c>
      <c r="E1371" s="103">
        <v>1.3528072908687157E-4</v>
      </c>
      <c r="F1371" s="103">
        <v>677609</v>
      </c>
      <c r="G1371" s="103">
        <v>5</v>
      </c>
      <c r="H1371" t="s">
        <v>54</v>
      </c>
      <c r="I1371" s="103"/>
    </row>
    <row r="1372" spans="1:9" x14ac:dyDescent="0.3">
      <c r="A1372" t="s">
        <v>5530</v>
      </c>
      <c r="B1372" t="s">
        <v>51</v>
      </c>
      <c r="C1372" t="s">
        <v>39</v>
      </c>
      <c r="D1372" t="s">
        <v>5065</v>
      </c>
      <c r="E1372" s="103">
        <v>1.3528072908687157E-4</v>
      </c>
      <c r="F1372" s="103">
        <v>677609</v>
      </c>
      <c r="G1372" s="103">
        <v>5</v>
      </c>
      <c r="H1372" t="s">
        <v>54</v>
      </c>
      <c r="I1372" s="103"/>
    </row>
    <row r="1373" spans="1:9" x14ac:dyDescent="0.3">
      <c r="A1373" t="s">
        <v>5531</v>
      </c>
      <c r="B1373" t="s">
        <v>51</v>
      </c>
      <c r="C1373" t="s">
        <v>39</v>
      </c>
      <c r="D1373" t="s">
        <v>5066</v>
      </c>
      <c r="E1373" s="103">
        <v>1.3528072908687157E-4</v>
      </c>
      <c r="F1373" s="103">
        <v>677609</v>
      </c>
      <c r="G1373" s="103">
        <v>5</v>
      </c>
      <c r="H1373" t="s">
        <v>54</v>
      </c>
      <c r="I1373" s="103"/>
    </row>
    <row r="1374" spans="1:9" x14ac:dyDescent="0.3">
      <c r="A1374" t="s">
        <v>913</v>
      </c>
      <c r="B1374" t="s">
        <v>51</v>
      </c>
      <c r="C1374" t="s">
        <v>39</v>
      </c>
      <c r="D1374" t="s">
        <v>42</v>
      </c>
      <c r="E1374" s="103">
        <v>1.3351773039197123E-4</v>
      </c>
      <c r="F1374" s="103">
        <v>677609</v>
      </c>
      <c r="G1374" s="103">
        <v>5</v>
      </c>
      <c r="H1374" t="s">
        <v>54</v>
      </c>
      <c r="I1374" s="103"/>
    </row>
    <row r="1375" spans="1:9" x14ac:dyDescent="0.3">
      <c r="A1375" t="s">
        <v>1917</v>
      </c>
      <c r="B1375" t="s">
        <v>51</v>
      </c>
      <c r="C1375" t="s">
        <v>39</v>
      </c>
      <c r="D1375" t="s">
        <v>1763</v>
      </c>
      <c r="E1375" s="103">
        <v>1.4133803039336843E-4</v>
      </c>
      <c r="F1375" s="103">
        <v>677609</v>
      </c>
      <c r="G1375" s="103">
        <v>5</v>
      </c>
      <c r="H1375" t="s">
        <v>54</v>
      </c>
      <c r="I1375" s="103"/>
    </row>
    <row r="1376" spans="1:9" x14ac:dyDescent="0.3">
      <c r="A1376" t="s">
        <v>1918</v>
      </c>
      <c r="B1376" t="s">
        <v>51</v>
      </c>
      <c r="C1376" t="s">
        <v>39</v>
      </c>
      <c r="D1376" t="s">
        <v>1764</v>
      </c>
      <c r="E1376" s="103">
        <v>8.4704833845776722E-5</v>
      </c>
      <c r="F1376" s="103">
        <v>677609</v>
      </c>
      <c r="G1376" s="103">
        <v>5</v>
      </c>
      <c r="H1376" t="s">
        <v>54</v>
      </c>
      <c r="I1376" s="103"/>
    </row>
    <row r="1377" spans="1:9" x14ac:dyDescent="0.3">
      <c r="A1377" t="s">
        <v>914</v>
      </c>
      <c r="B1377" t="s">
        <v>51</v>
      </c>
      <c r="C1377" t="s">
        <v>39</v>
      </c>
      <c r="D1377" t="s">
        <v>340</v>
      </c>
      <c r="E1377" s="103">
        <v>1.1147926209192537E-4</v>
      </c>
      <c r="F1377" s="103">
        <v>677609</v>
      </c>
      <c r="G1377" s="103">
        <v>5</v>
      </c>
      <c r="H1377" t="s">
        <v>54</v>
      </c>
      <c r="I1377" s="103"/>
    </row>
    <row r="1378" spans="1:9" x14ac:dyDescent="0.3">
      <c r="A1378" t="s">
        <v>596</v>
      </c>
      <c r="B1378" t="s">
        <v>51</v>
      </c>
      <c r="C1378" t="s">
        <v>39</v>
      </c>
      <c r="D1378" t="s">
        <v>777</v>
      </c>
      <c r="E1378" s="103">
        <v>1.909503569987988E-4</v>
      </c>
      <c r="F1378" s="103">
        <v>677609</v>
      </c>
      <c r="G1378" s="103">
        <v>5</v>
      </c>
      <c r="H1378" t="s">
        <v>54</v>
      </c>
      <c r="I1378" s="103"/>
    </row>
    <row r="1379" spans="1:9" x14ac:dyDescent="0.3">
      <c r="A1379" t="s">
        <v>597</v>
      </c>
      <c r="B1379" t="s">
        <v>51</v>
      </c>
      <c r="C1379" t="s">
        <v>39</v>
      </c>
      <c r="D1379" t="s">
        <v>776</v>
      </c>
      <c r="E1379" s="103">
        <v>4.5287659091330424E-4</v>
      </c>
      <c r="F1379" s="103">
        <v>677609</v>
      </c>
      <c r="G1379" s="103">
        <v>5</v>
      </c>
      <c r="H1379" t="s">
        <v>54</v>
      </c>
      <c r="I1379" s="103"/>
    </row>
    <row r="1380" spans="1:9" x14ac:dyDescent="0.3">
      <c r="A1380" t="s">
        <v>2678</v>
      </c>
      <c r="B1380" t="s">
        <v>51</v>
      </c>
      <c r="C1380" t="s">
        <v>2584</v>
      </c>
      <c r="D1380" t="s">
        <v>40</v>
      </c>
      <c r="E1380" s="103">
        <v>8.2511838565200557E-4</v>
      </c>
      <c r="F1380" s="103">
        <v>677609</v>
      </c>
      <c r="G1380" s="103">
        <v>5</v>
      </c>
      <c r="H1380" t="s">
        <v>54</v>
      </c>
      <c r="I1380" s="103"/>
    </row>
    <row r="1381" spans="1:9" x14ac:dyDescent="0.3">
      <c r="A1381" t="s">
        <v>5532</v>
      </c>
      <c r="B1381" t="s">
        <v>51</v>
      </c>
      <c r="C1381" t="s">
        <v>2584</v>
      </c>
      <c r="D1381" t="s">
        <v>5064</v>
      </c>
      <c r="E1381" s="103">
        <v>8.3624546659157462E-4</v>
      </c>
      <c r="F1381" s="103">
        <v>677609</v>
      </c>
      <c r="G1381" s="103">
        <v>5</v>
      </c>
      <c r="H1381" t="s">
        <v>54</v>
      </c>
      <c r="I1381" s="103"/>
    </row>
    <row r="1382" spans="1:9" x14ac:dyDescent="0.3">
      <c r="A1382" t="s">
        <v>5533</v>
      </c>
      <c r="B1382" t="s">
        <v>51</v>
      </c>
      <c r="C1382" t="s">
        <v>2584</v>
      </c>
      <c r="D1382" t="s">
        <v>5065</v>
      </c>
      <c r="E1382" s="103">
        <v>8.2511838565200557E-4</v>
      </c>
      <c r="F1382" s="103">
        <v>677609</v>
      </c>
      <c r="G1382" s="103">
        <v>5</v>
      </c>
      <c r="H1382" t="s">
        <v>54</v>
      </c>
      <c r="I1382" s="103"/>
    </row>
    <row r="1383" spans="1:9" x14ac:dyDescent="0.3">
      <c r="A1383" t="s">
        <v>5534</v>
      </c>
      <c r="B1383" t="s">
        <v>51</v>
      </c>
      <c r="C1383" t="s">
        <v>2584</v>
      </c>
      <c r="D1383" t="s">
        <v>5066</v>
      </c>
      <c r="E1383" s="103">
        <v>8.3599522017402264E-4</v>
      </c>
      <c r="F1383" s="103">
        <v>677609</v>
      </c>
      <c r="G1383" s="103">
        <v>5</v>
      </c>
      <c r="H1383" t="s">
        <v>54</v>
      </c>
      <c r="I1383" s="103"/>
    </row>
    <row r="1384" spans="1:9" x14ac:dyDescent="0.3">
      <c r="A1384" t="s">
        <v>2679</v>
      </c>
      <c r="B1384" t="s">
        <v>51</v>
      </c>
      <c r="C1384" t="s">
        <v>2584</v>
      </c>
      <c r="D1384" t="s">
        <v>42</v>
      </c>
      <c r="E1384" s="103">
        <v>8.2234201720009237E-4</v>
      </c>
      <c r="F1384" s="103">
        <v>677609</v>
      </c>
      <c r="G1384" s="103">
        <v>5</v>
      </c>
      <c r="H1384" t="s">
        <v>54</v>
      </c>
      <c r="I1384" s="103"/>
    </row>
    <row r="1385" spans="1:9" x14ac:dyDescent="0.3">
      <c r="A1385" t="s">
        <v>2680</v>
      </c>
      <c r="B1385" t="s">
        <v>51</v>
      </c>
      <c r="C1385" t="s">
        <v>2584</v>
      </c>
      <c r="D1385" t="s">
        <v>1763</v>
      </c>
      <c r="E1385" s="103">
        <v>8.6712939401166434E-4</v>
      </c>
      <c r="F1385" s="103">
        <v>677609</v>
      </c>
      <c r="G1385" s="103">
        <v>5</v>
      </c>
      <c r="H1385" t="s">
        <v>54</v>
      </c>
      <c r="I1385" s="103"/>
    </row>
    <row r="1386" spans="1:9" x14ac:dyDescent="0.3">
      <c r="A1386" t="s">
        <v>2681</v>
      </c>
      <c r="B1386" t="s">
        <v>51</v>
      </c>
      <c r="C1386" t="s">
        <v>2584</v>
      </c>
      <c r="D1386" t="s">
        <v>1764</v>
      </c>
      <c r="E1386" s="103">
        <v>4.6401460816465471E-4</v>
      </c>
      <c r="F1386" s="103">
        <v>677609</v>
      </c>
      <c r="G1386" s="103">
        <v>5</v>
      </c>
      <c r="H1386" t="s">
        <v>54</v>
      </c>
      <c r="I1386" s="103"/>
    </row>
    <row r="1387" spans="1:9" x14ac:dyDescent="0.3">
      <c r="A1387" t="s">
        <v>2682</v>
      </c>
      <c r="B1387" t="s">
        <v>51</v>
      </c>
      <c r="C1387" t="s">
        <v>2584</v>
      </c>
      <c r="D1387" t="s">
        <v>340</v>
      </c>
      <c r="E1387" s="103">
        <v>8.0374104707587018E-4</v>
      </c>
      <c r="F1387" s="103">
        <v>677609</v>
      </c>
      <c r="G1387" s="103">
        <v>5</v>
      </c>
      <c r="H1387" t="s">
        <v>54</v>
      </c>
      <c r="I1387" s="103"/>
    </row>
    <row r="1388" spans="1:9" x14ac:dyDescent="0.3">
      <c r="A1388" t="s">
        <v>2683</v>
      </c>
      <c r="B1388" t="s">
        <v>51</v>
      </c>
      <c r="C1388" t="s">
        <v>2584</v>
      </c>
      <c r="D1388" t="s">
        <v>777</v>
      </c>
      <c r="E1388" s="103">
        <v>1.2609105268177212E-3</v>
      </c>
      <c r="F1388" s="103">
        <v>677609</v>
      </c>
      <c r="G1388" s="103">
        <v>5</v>
      </c>
      <c r="H1388" t="s">
        <v>54</v>
      </c>
      <c r="I1388" s="103"/>
    </row>
    <row r="1389" spans="1:9" x14ac:dyDescent="0.3">
      <c r="A1389" t="s">
        <v>2684</v>
      </c>
      <c r="B1389" t="s">
        <v>51</v>
      </c>
      <c r="C1389" t="s">
        <v>2584</v>
      </c>
      <c r="D1389" t="s">
        <v>776</v>
      </c>
      <c r="E1389" s="103">
        <v>2.8196281515597606E-3</v>
      </c>
      <c r="F1389" s="103">
        <v>677609</v>
      </c>
      <c r="G1389" s="103">
        <v>5</v>
      </c>
      <c r="H1389" t="s">
        <v>54</v>
      </c>
      <c r="I1389" s="103"/>
    </row>
    <row r="1390" spans="1:9" x14ac:dyDescent="0.3">
      <c r="A1390" t="s">
        <v>2685</v>
      </c>
      <c r="B1390" t="s">
        <v>51</v>
      </c>
      <c r="C1390" t="s">
        <v>2585</v>
      </c>
      <c r="D1390" t="s">
        <v>40</v>
      </c>
      <c r="E1390" s="103">
        <v>5.9906104890322309E-3</v>
      </c>
      <c r="F1390" s="103">
        <v>677609</v>
      </c>
      <c r="G1390" s="103">
        <v>5</v>
      </c>
      <c r="H1390" t="s">
        <v>54</v>
      </c>
      <c r="I1390" s="103"/>
    </row>
    <row r="1391" spans="1:9" x14ac:dyDescent="0.3">
      <c r="A1391" t="s">
        <v>5535</v>
      </c>
      <c r="B1391" t="s">
        <v>51</v>
      </c>
      <c r="C1391" t="s">
        <v>2585</v>
      </c>
      <c r="D1391" t="s">
        <v>5064</v>
      </c>
      <c r="E1391" s="103">
        <v>6.0953300469500978E-3</v>
      </c>
      <c r="F1391" s="103">
        <v>677609</v>
      </c>
      <c r="G1391" s="103">
        <v>5</v>
      </c>
      <c r="H1391" t="s">
        <v>54</v>
      </c>
      <c r="I1391" s="103"/>
    </row>
    <row r="1392" spans="1:9" x14ac:dyDescent="0.3">
      <c r="A1392" t="s">
        <v>5536</v>
      </c>
      <c r="B1392" t="s">
        <v>51</v>
      </c>
      <c r="C1392" t="s">
        <v>2585</v>
      </c>
      <c r="D1392" t="s">
        <v>5065</v>
      </c>
      <c r="E1392" s="103">
        <v>5.9906104890322309E-3</v>
      </c>
      <c r="F1392" s="103">
        <v>677609</v>
      </c>
      <c r="G1392" s="103">
        <v>5</v>
      </c>
      <c r="H1392" t="s">
        <v>54</v>
      </c>
      <c r="I1392" s="103"/>
    </row>
    <row r="1393" spans="1:9" x14ac:dyDescent="0.3">
      <c r="A1393" t="s">
        <v>5537</v>
      </c>
      <c r="B1393" t="s">
        <v>51</v>
      </c>
      <c r="C1393" t="s">
        <v>2585</v>
      </c>
      <c r="D1393" t="s">
        <v>5066</v>
      </c>
      <c r="E1393" s="103">
        <v>6.0898315476740957E-3</v>
      </c>
      <c r="F1393" s="103">
        <v>677609</v>
      </c>
      <c r="G1393" s="103">
        <v>5</v>
      </c>
      <c r="H1393" t="s">
        <v>54</v>
      </c>
      <c r="I1393" s="103"/>
    </row>
    <row r="1394" spans="1:9" x14ac:dyDescent="0.3">
      <c r="A1394" t="s">
        <v>2686</v>
      </c>
      <c r="B1394" t="s">
        <v>51</v>
      </c>
      <c r="C1394" t="s">
        <v>2585</v>
      </c>
      <c r="D1394" t="s">
        <v>42</v>
      </c>
      <c r="E1394" s="103">
        <v>5.9853694104751217E-3</v>
      </c>
      <c r="F1394" s="103">
        <v>677609</v>
      </c>
      <c r="G1394" s="103">
        <v>5</v>
      </c>
      <c r="H1394" t="s">
        <v>54</v>
      </c>
      <c r="I1394" s="103"/>
    </row>
    <row r="1395" spans="1:9" x14ac:dyDescent="0.3">
      <c r="A1395" t="s">
        <v>2687</v>
      </c>
      <c r="B1395" t="s">
        <v>51</v>
      </c>
      <c r="C1395" t="s">
        <v>2585</v>
      </c>
      <c r="D1395" t="s">
        <v>1763</v>
      </c>
      <c r="E1395" s="103">
        <v>6.0826728549401073E-3</v>
      </c>
      <c r="F1395" s="103">
        <v>677609</v>
      </c>
      <c r="G1395" s="103">
        <v>5</v>
      </c>
      <c r="H1395" t="s">
        <v>54</v>
      </c>
      <c r="I1395" s="103"/>
    </row>
    <row r="1396" spans="1:9" x14ac:dyDescent="0.3">
      <c r="A1396" t="s">
        <v>2688</v>
      </c>
      <c r="B1396" t="s">
        <v>51</v>
      </c>
      <c r="C1396" t="s">
        <v>2585</v>
      </c>
      <c r="D1396" t="s">
        <v>1764</v>
      </c>
      <c r="E1396" s="103">
        <v>2.590246463715321E-3</v>
      </c>
      <c r="F1396" s="103">
        <v>677609</v>
      </c>
      <c r="G1396" s="103">
        <v>5</v>
      </c>
      <c r="H1396" t="s">
        <v>54</v>
      </c>
      <c r="I1396" s="103"/>
    </row>
    <row r="1397" spans="1:9" x14ac:dyDescent="0.3">
      <c r="A1397" t="s">
        <v>2689</v>
      </c>
      <c r="B1397" t="s">
        <v>51</v>
      </c>
      <c r="C1397" t="s">
        <v>2585</v>
      </c>
      <c r="D1397" t="s">
        <v>340</v>
      </c>
      <c r="E1397" s="103">
        <v>5.9888015329005216E-3</v>
      </c>
      <c r="F1397" s="103">
        <v>677609</v>
      </c>
      <c r="G1397" s="103">
        <v>5</v>
      </c>
      <c r="H1397" t="s">
        <v>54</v>
      </c>
      <c r="I1397" s="103"/>
    </row>
    <row r="1398" spans="1:9" x14ac:dyDescent="0.3">
      <c r="A1398" t="s">
        <v>2690</v>
      </c>
      <c r="B1398" t="s">
        <v>51</v>
      </c>
      <c r="C1398" t="s">
        <v>2585</v>
      </c>
      <c r="D1398" t="s">
        <v>777</v>
      </c>
      <c r="E1398" s="103">
        <v>7.2024188545526365E-3</v>
      </c>
      <c r="F1398" s="103">
        <v>677609</v>
      </c>
      <c r="G1398" s="103">
        <v>5</v>
      </c>
      <c r="H1398" t="s">
        <v>54</v>
      </c>
      <c r="I1398" s="103"/>
    </row>
    <row r="1399" spans="1:9" x14ac:dyDescent="0.3">
      <c r="A1399" t="s">
        <v>2691</v>
      </c>
      <c r="B1399" t="s">
        <v>51</v>
      </c>
      <c r="C1399" t="s">
        <v>2585</v>
      </c>
      <c r="D1399" t="s">
        <v>776</v>
      </c>
      <c r="E1399" s="103">
        <v>1.9317471639361834E-2</v>
      </c>
      <c r="F1399" s="103">
        <v>677609</v>
      </c>
      <c r="G1399" s="103">
        <v>5</v>
      </c>
      <c r="H1399" t="s">
        <v>54</v>
      </c>
      <c r="I1399" s="103"/>
    </row>
    <row r="1400" spans="1:9" x14ac:dyDescent="0.3">
      <c r="A1400" t="s">
        <v>2671</v>
      </c>
      <c r="B1400" t="s">
        <v>51</v>
      </c>
      <c r="C1400" t="s">
        <v>2586</v>
      </c>
      <c r="D1400" t="s">
        <v>40</v>
      </c>
      <c r="E1400" s="103">
        <v>9.009817846003745E-4</v>
      </c>
      <c r="F1400" s="103">
        <v>677609</v>
      </c>
      <c r="G1400" s="103">
        <v>5</v>
      </c>
      <c r="H1400" t="s">
        <v>54</v>
      </c>
      <c r="I1400" s="103"/>
    </row>
    <row r="1401" spans="1:9" x14ac:dyDescent="0.3">
      <c r="A1401" t="s">
        <v>5538</v>
      </c>
      <c r="B1401" t="s">
        <v>51</v>
      </c>
      <c r="C1401" t="s">
        <v>2586</v>
      </c>
      <c r="D1401" t="s">
        <v>5064</v>
      </c>
      <c r="E1401" s="103">
        <v>9.059561729700856E-4</v>
      </c>
      <c r="F1401" s="103">
        <v>677609</v>
      </c>
      <c r="G1401" s="103">
        <v>5</v>
      </c>
      <c r="H1401" t="s">
        <v>54</v>
      </c>
      <c r="I1401" s="103"/>
    </row>
    <row r="1402" spans="1:9" x14ac:dyDescent="0.3">
      <c r="A1402" t="s">
        <v>5539</v>
      </c>
      <c r="B1402" t="s">
        <v>51</v>
      </c>
      <c r="C1402" t="s">
        <v>2586</v>
      </c>
      <c r="D1402" t="s">
        <v>5065</v>
      </c>
      <c r="E1402" s="103">
        <v>9.009817846003745E-4</v>
      </c>
      <c r="F1402" s="103">
        <v>677609</v>
      </c>
      <c r="G1402" s="103">
        <v>5</v>
      </c>
      <c r="H1402" t="s">
        <v>54</v>
      </c>
      <c r="I1402" s="103"/>
    </row>
    <row r="1403" spans="1:9" x14ac:dyDescent="0.3">
      <c r="A1403" t="s">
        <v>5540</v>
      </c>
      <c r="B1403" t="s">
        <v>51</v>
      </c>
      <c r="C1403" t="s">
        <v>2586</v>
      </c>
      <c r="D1403" t="s">
        <v>5066</v>
      </c>
      <c r="E1403" s="103">
        <v>9.059561729700856E-4</v>
      </c>
      <c r="F1403" s="103">
        <v>677609</v>
      </c>
      <c r="G1403" s="103">
        <v>5</v>
      </c>
      <c r="H1403" t="s">
        <v>54</v>
      </c>
      <c r="I1403" s="103"/>
    </row>
    <row r="1404" spans="1:9" x14ac:dyDescent="0.3">
      <c r="A1404" t="s">
        <v>2672</v>
      </c>
      <c r="B1404" t="s">
        <v>51</v>
      </c>
      <c r="C1404" t="s">
        <v>2586</v>
      </c>
      <c r="D1404" t="s">
        <v>42</v>
      </c>
      <c r="E1404" s="103">
        <v>8.9091960473679493E-4</v>
      </c>
      <c r="F1404" s="103">
        <v>677609</v>
      </c>
      <c r="G1404" s="103">
        <v>5</v>
      </c>
      <c r="H1404" t="s">
        <v>54</v>
      </c>
      <c r="I1404" s="103"/>
    </row>
    <row r="1405" spans="1:9" x14ac:dyDescent="0.3">
      <c r="A1405" t="s">
        <v>2673</v>
      </c>
      <c r="B1405" t="s">
        <v>51</v>
      </c>
      <c r="C1405" t="s">
        <v>2586</v>
      </c>
      <c r="D1405" t="s">
        <v>1763</v>
      </c>
      <c r="E1405" s="103">
        <v>8.3890760728649535E-4</v>
      </c>
      <c r="F1405" s="103">
        <v>677609</v>
      </c>
      <c r="G1405" s="103">
        <v>5</v>
      </c>
      <c r="H1405" t="s">
        <v>54</v>
      </c>
      <c r="I1405" s="103"/>
    </row>
    <row r="1406" spans="1:9" x14ac:dyDescent="0.3">
      <c r="A1406" t="s">
        <v>2674</v>
      </c>
      <c r="B1406" t="s">
        <v>51</v>
      </c>
      <c r="C1406" t="s">
        <v>2586</v>
      </c>
      <c r="D1406" t="s">
        <v>1764</v>
      </c>
      <c r="E1406" s="103">
        <v>3.1846046000616658E-4</v>
      </c>
      <c r="F1406" s="103">
        <v>677609</v>
      </c>
      <c r="G1406" s="103">
        <v>5</v>
      </c>
      <c r="H1406" t="s">
        <v>54</v>
      </c>
      <c r="I1406" s="103"/>
    </row>
    <row r="1407" spans="1:9" x14ac:dyDescent="0.3">
      <c r="A1407" t="s">
        <v>2675</v>
      </c>
      <c r="B1407" t="s">
        <v>51</v>
      </c>
      <c r="C1407" t="s">
        <v>2586</v>
      </c>
      <c r="D1407" t="s">
        <v>340</v>
      </c>
      <c r="E1407" s="103">
        <v>8.9596135732615306E-4</v>
      </c>
      <c r="F1407" s="103">
        <v>677609</v>
      </c>
      <c r="G1407" s="103">
        <v>5</v>
      </c>
      <c r="H1407" t="s">
        <v>54</v>
      </c>
      <c r="I1407" s="103"/>
    </row>
    <row r="1408" spans="1:9" x14ac:dyDescent="0.3">
      <c r="A1408" t="s">
        <v>2676</v>
      </c>
      <c r="B1408" t="s">
        <v>51</v>
      </c>
      <c r="C1408" t="s">
        <v>2586</v>
      </c>
      <c r="D1408" t="s">
        <v>777</v>
      </c>
      <c r="E1408" s="103">
        <v>1.1445034796712049E-3</v>
      </c>
      <c r="F1408" s="103">
        <v>677609</v>
      </c>
      <c r="G1408" s="103">
        <v>5</v>
      </c>
      <c r="H1408" t="s">
        <v>54</v>
      </c>
      <c r="I1408" s="103"/>
    </row>
    <row r="1409" spans="1:9" x14ac:dyDescent="0.3">
      <c r="A1409" t="s">
        <v>2677</v>
      </c>
      <c r="B1409" t="s">
        <v>51</v>
      </c>
      <c r="C1409" t="s">
        <v>2586</v>
      </c>
      <c r="D1409" t="s">
        <v>776</v>
      </c>
      <c r="E1409" s="103">
        <v>2.937230268442973E-3</v>
      </c>
      <c r="F1409" s="103">
        <v>677609</v>
      </c>
      <c r="G1409" s="103">
        <v>5</v>
      </c>
      <c r="H1409" t="s">
        <v>54</v>
      </c>
      <c r="I1409" s="103"/>
    </row>
    <row r="1410" spans="1:9" x14ac:dyDescent="0.3">
      <c r="A1410" t="s">
        <v>3312</v>
      </c>
      <c r="B1410" t="s">
        <v>51</v>
      </c>
      <c r="C1410" t="s">
        <v>3115</v>
      </c>
      <c r="D1410" t="s">
        <v>40</v>
      </c>
      <c r="E1410" s="103">
        <v>1.5812344911962457E-3</v>
      </c>
      <c r="F1410" s="103">
        <v>677609</v>
      </c>
      <c r="G1410" s="103">
        <v>5</v>
      </c>
      <c r="H1410" t="s">
        <v>54</v>
      </c>
      <c r="I1410" s="103"/>
    </row>
    <row r="1411" spans="1:9" x14ac:dyDescent="0.3">
      <c r="A1411" t="s">
        <v>5544</v>
      </c>
      <c r="B1411" t="s">
        <v>51</v>
      </c>
      <c r="C1411" t="s">
        <v>3115</v>
      </c>
      <c r="D1411" t="s">
        <v>5064</v>
      </c>
      <c r="E1411" s="103">
        <v>1.6050494362638481E-3</v>
      </c>
      <c r="F1411" s="103">
        <v>677609</v>
      </c>
      <c r="G1411" s="103">
        <v>5</v>
      </c>
      <c r="H1411" t="s">
        <v>54</v>
      </c>
      <c r="I1411" s="103"/>
    </row>
    <row r="1412" spans="1:9" x14ac:dyDescent="0.3">
      <c r="A1412" t="s">
        <v>5545</v>
      </c>
      <c r="B1412" t="s">
        <v>51</v>
      </c>
      <c r="C1412" t="s">
        <v>3115</v>
      </c>
      <c r="D1412" t="s">
        <v>5065</v>
      </c>
      <c r="E1412" s="103">
        <v>1.5812344911962457E-3</v>
      </c>
      <c r="F1412" s="103">
        <v>677609</v>
      </c>
      <c r="G1412" s="103">
        <v>5</v>
      </c>
      <c r="H1412" t="s">
        <v>54</v>
      </c>
      <c r="I1412" s="103"/>
    </row>
    <row r="1413" spans="1:9" x14ac:dyDescent="0.3">
      <c r="A1413" t="s">
        <v>5546</v>
      </c>
      <c r="B1413" t="s">
        <v>51</v>
      </c>
      <c r="C1413" t="s">
        <v>3115</v>
      </c>
      <c r="D1413" t="s">
        <v>5066</v>
      </c>
      <c r="E1413" s="103">
        <v>1.6050494362638481E-3</v>
      </c>
      <c r="F1413" s="103">
        <v>677609</v>
      </c>
      <c r="G1413" s="103">
        <v>5</v>
      </c>
      <c r="H1413" t="s">
        <v>54</v>
      </c>
      <c r="I1413" s="103"/>
    </row>
    <row r="1414" spans="1:9" x14ac:dyDescent="0.3">
      <c r="A1414" t="s">
        <v>3313</v>
      </c>
      <c r="B1414" t="s">
        <v>51</v>
      </c>
      <c r="C1414" t="s">
        <v>3115</v>
      </c>
      <c r="D1414" t="s">
        <v>42</v>
      </c>
      <c r="E1414" s="103">
        <v>1.3107253167756027E-3</v>
      </c>
      <c r="F1414" s="103">
        <v>677609</v>
      </c>
      <c r="G1414" s="103">
        <v>5</v>
      </c>
      <c r="H1414" t="s">
        <v>54</v>
      </c>
      <c r="I1414" s="103"/>
    </row>
    <row r="1415" spans="1:9" x14ac:dyDescent="0.3">
      <c r="A1415" t="s">
        <v>3314</v>
      </c>
      <c r="B1415" t="s">
        <v>51</v>
      </c>
      <c r="C1415" t="s">
        <v>3115</v>
      </c>
      <c r="D1415" t="s">
        <v>1763</v>
      </c>
      <c r="E1415" s="103">
        <v>1.3573571342416055E-3</v>
      </c>
      <c r="F1415" s="103">
        <v>677609</v>
      </c>
      <c r="G1415" s="103">
        <v>5</v>
      </c>
      <c r="H1415" t="s">
        <v>54</v>
      </c>
      <c r="I1415" s="103"/>
    </row>
    <row r="1416" spans="1:9" x14ac:dyDescent="0.3">
      <c r="A1416" t="s">
        <v>3315</v>
      </c>
      <c r="B1416" t="s">
        <v>51</v>
      </c>
      <c r="C1416" t="s">
        <v>3115</v>
      </c>
      <c r="D1416" t="s">
        <v>1764</v>
      </c>
      <c r="E1416" s="103">
        <v>4.726366135446403E-4</v>
      </c>
      <c r="F1416" s="103">
        <v>677609</v>
      </c>
      <c r="G1416" s="103">
        <v>5</v>
      </c>
      <c r="H1416" t="s">
        <v>54</v>
      </c>
      <c r="I1416" s="103"/>
    </row>
    <row r="1417" spans="1:9" x14ac:dyDescent="0.3">
      <c r="A1417" t="s">
        <v>3316</v>
      </c>
      <c r="B1417" t="s">
        <v>51</v>
      </c>
      <c r="C1417" t="s">
        <v>3115</v>
      </c>
      <c r="D1417" t="s">
        <v>340</v>
      </c>
      <c r="E1417" s="103">
        <v>1.5770931964881922E-3</v>
      </c>
      <c r="F1417" s="103">
        <v>677609</v>
      </c>
      <c r="G1417" s="103">
        <v>5</v>
      </c>
      <c r="H1417" t="s">
        <v>54</v>
      </c>
      <c r="I1417" s="103"/>
    </row>
    <row r="1418" spans="1:9" x14ac:dyDescent="0.3">
      <c r="A1418" t="s">
        <v>3317</v>
      </c>
      <c r="B1418" t="s">
        <v>51</v>
      </c>
      <c r="C1418" t="s">
        <v>3115</v>
      </c>
      <c r="D1418" t="s">
        <v>777</v>
      </c>
      <c r="E1418" s="103">
        <v>1.9645059682204631E-3</v>
      </c>
      <c r="F1418" s="103">
        <v>677609</v>
      </c>
      <c r="G1418" s="103">
        <v>5</v>
      </c>
      <c r="H1418" t="s">
        <v>54</v>
      </c>
      <c r="I1418" s="103"/>
    </row>
    <row r="1419" spans="1:9" x14ac:dyDescent="0.3">
      <c r="A1419" t="s">
        <v>3318</v>
      </c>
      <c r="B1419" t="s">
        <v>51</v>
      </c>
      <c r="C1419" t="s">
        <v>3115</v>
      </c>
      <c r="D1419" t="s">
        <v>776</v>
      </c>
      <c r="E1419" s="103">
        <v>5.2689643705556193E-3</v>
      </c>
      <c r="F1419" s="103">
        <v>677609</v>
      </c>
      <c r="G1419" s="103">
        <v>5</v>
      </c>
      <c r="H1419" t="s">
        <v>54</v>
      </c>
      <c r="I1419" s="103"/>
    </row>
    <row r="1420" spans="1:9" x14ac:dyDescent="0.3">
      <c r="A1420" t="s">
        <v>3319</v>
      </c>
      <c r="B1420" t="s">
        <v>51</v>
      </c>
      <c r="C1420" t="s">
        <v>3100</v>
      </c>
      <c r="D1420" t="s">
        <v>40</v>
      </c>
      <c r="E1420" s="103">
        <v>3.2778713105450004E-2</v>
      </c>
      <c r="F1420" s="103">
        <v>677609</v>
      </c>
      <c r="G1420" s="103">
        <v>5</v>
      </c>
      <c r="H1420" t="s">
        <v>54</v>
      </c>
      <c r="I1420" s="103"/>
    </row>
    <row r="1421" spans="1:9" x14ac:dyDescent="0.3">
      <c r="A1421" t="s">
        <v>5547</v>
      </c>
      <c r="B1421" t="s">
        <v>51</v>
      </c>
      <c r="C1421" t="s">
        <v>3100</v>
      </c>
      <c r="D1421" t="s">
        <v>5064</v>
      </c>
      <c r="E1421" s="103">
        <v>3.3523312183659268E-2</v>
      </c>
      <c r="F1421" s="103">
        <v>677609</v>
      </c>
      <c r="G1421" s="103">
        <v>5</v>
      </c>
      <c r="H1421" t="s">
        <v>54</v>
      </c>
      <c r="I1421" s="103"/>
    </row>
    <row r="1422" spans="1:9" x14ac:dyDescent="0.3">
      <c r="A1422" t="s">
        <v>5548</v>
      </c>
      <c r="B1422" t="s">
        <v>51</v>
      </c>
      <c r="C1422" t="s">
        <v>3100</v>
      </c>
      <c r="D1422" t="s">
        <v>5065</v>
      </c>
      <c r="E1422" s="103">
        <v>3.2778713105450004E-2</v>
      </c>
      <c r="F1422" s="103">
        <v>677609</v>
      </c>
      <c r="G1422" s="103">
        <v>5</v>
      </c>
      <c r="H1422" t="s">
        <v>54</v>
      </c>
      <c r="I1422" s="103"/>
    </row>
    <row r="1423" spans="1:9" x14ac:dyDescent="0.3">
      <c r="A1423" t="s">
        <v>5549</v>
      </c>
      <c r="B1423" t="s">
        <v>51</v>
      </c>
      <c r="C1423" t="s">
        <v>3100</v>
      </c>
      <c r="D1423" t="s">
        <v>5066</v>
      </c>
      <c r="E1423" s="103">
        <v>3.349433912927624E-2</v>
      </c>
      <c r="F1423" s="103">
        <v>677609</v>
      </c>
      <c r="G1423" s="103">
        <v>5</v>
      </c>
      <c r="H1423" t="s">
        <v>54</v>
      </c>
      <c r="I1423" s="103"/>
    </row>
    <row r="1424" spans="1:9" x14ac:dyDescent="0.3">
      <c r="A1424" t="s">
        <v>3320</v>
      </c>
      <c r="B1424" t="s">
        <v>51</v>
      </c>
      <c r="C1424" t="s">
        <v>3100</v>
      </c>
      <c r="D1424" t="s">
        <v>42</v>
      </c>
      <c r="E1424" s="103">
        <v>3.2850710992890331E-2</v>
      </c>
      <c r="F1424" s="103">
        <v>677609</v>
      </c>
      <c r="G1424" s="103">
        <v>5</v>
      </c>
      <c r="H1424" t="s">
        <v>54</v>
      </c>
      <c r="I1424" s="103"/>
    </row>
    <row r="1425" spans="1:9" x14ac:dyDescent="0.3">
      <c r="A1425" t="s">
        <v>3321</v>
      </c>
      <c r="B1425" t="s">
        <v>51</v>
      </c>
      <c r="C1425" t="s">
        <v>3100</v>
      </c>
      <c r="D1425" t="s">
        <v>1763</v>
      </c>
      <c r="E1425" s="103">
        <v>3.4663916816637372E-2</v>
      </c>
      <c r="F1425" s="103">
        <v>677609</v>
      </c>
      <c r="G1425" s="103">
        <v>5</v>
      </c>
      <c r="H1425" t="s">
        <v>54</v>
      </c>
      <c r="I1425" s="103"/>
    </row>
    <row r="1426" spans="1:9" x14ac:dyDescent="0.3">
      <c r="A1426" t="s">
        <v>3322</v>
      </c>
      <c r="B1426" t="s">
        <v>51</v>
      </c>
      <c r="C1426" t="s">
        <v>3100</v>
      </c>
      <c r="D1426" t="s">
        <v>1764</v>
      </c>
      <c r="E1426" s="103">
        <v>1.4136315541044504E-2</v>
      </c>
      <c r="F1426" s="103">
        <v>677609</v>
      </c>
      <c r="G1426" s="103">
        <v>5</v>
      </c>
      <c r="H1426" t="s">
        <v>54</v>
      </c>
      <c r="I1426" s="103"/>
    </row>
    <row r="1427" spans="1:9" x14ac:dyDescent="0.3">
      <c r="A1427" t="s">
        <v>3323</v>
      </c>
      <c r="B1427" t="s">
        <v>51</v>
      </c>
      <c r="C1427" t="s">
        <v>3100</v>
      </c>
      <c r="D1427" t="s">
        <v>340</v>
      </c>
      <c r="E1427" s="103">
        <v>3.2902483288422484E-2</v>
      </c>
      <c r="F1427" s="103">
        <v>677609</v>
      </c>
      <c r="G1427" s="103">
        <v>5</v>
      </c>
      <c r="H1427" t="s">
        <v>54</v>
      </c>
      <c r="I1427" s="103"/>
    </row>
    <row r="1428" spans="1:9" x14ac:dyDescent="0.3">
      <c r="A1428" t="s">
        <v>3324</v>
      </c>
      <c r="B1428" t="s">
        <v>51</v>
      </c>
      <c r="C1428" t="s">
        <v>3100</v>
      </c>
      <c r="D1428" t="s">
        <v>777</v>
      </c>
      <c r="E1428" s="103">
        <v>4.5629198480600597E-2</v>
      </c>
      <c r="F1428" s="103">
        <v>677609</v>
      </c>
      <c r="G1428" s="103">
        <v>5</v>
      </c>
      <c r="H1428" t="s">
        <v>54</v>
      </c>
      <c r="I1428" s="103"/>
    </row>
    <row r="1429" spans="1:9" x14ac:dyDescent="0.3">
      <c r="A1429" t="s">
        <v>3325</v>
      </c>
      <c r="B1429" t="s">
        <v>51</v>
      </c>
      <c r="C1429" t="s">
        <v>3100</v>
      </c>
      <c r="D1429" t="s">
        <v>776</v>
      </c>
      <c r="E1429" s="103">
        <v>0.11030414777990823</v>
      </c>
      <c r="F1429" s="103">
        <v>677609</v>
      </c>
      <c r="G1429" s="103">
        <v>5</v>
      </c>
      <c r="H1429" t="s">
        <v>54</v>
      </c>
      <c r="I1429" s="103"/>
    </row>
    <row r="1430" spans="1:9" x14ac:dyDescent="0.3">
      <c r="A1430" t="s">
        <v>1171</v>
      </c>
      <c r="B1430" t="s">
        <v>51</v>
      </c>
      <c r="C1430" t="s">
        <v>35</v>
      </c>
      <c r="D1430" t="s">
        <v>40</v>
      </c>
      <c r="E1430" s="103">
        <v>0</v>
      </c>
      <c r="F1430" s="103">
        <v>677609</v>
      </c>
      <c r="G1430" s="103">
        <v>5</v>
      </c>
      <c r="H1430" t="s">
        <v>54</v>
      </c>
      <c r="I1430" s="103"/>
    </row>
    <row r="1431" spans="1:9" x14ac:dyDescent="0.3">
      <c r="A1431" t="s">
        <v>5541</v>
      </c>
      <c r="B1431" t="s">
        <v>51</v>
      </c>
      <c r="C1431" t="s">
        <v>35</v>
      </c>
      <c r="D1431" t="s">
        <v>5064</v>
      </c>
      <c r="E1431" s="103">
        <v>0</v>
      </c>
      <c r="F1431" s="103">
        <v>677609</v>
      </c>
      <c r="G1431" s="103">
        <v>5</v>
      </c>
      <c r="H1431" t="s">
        <v>54</v>
      </c>
      <c r="I1431" s="103"/>
    </row>
    <row r="1432" spans="1:9" x14ac:dyDescent="0.3">
      <c r="A1432" t="s">
        <v>5542</v>
      </c>
      <c r="B1432" t="s">
        <v>51</v>
      </c>
      <c r="C1432" t="s">
        <v>35</v>
      </c>
      <c r="D1432" t="s">
        <v>5065</v>
      </c>
      <c r="E1432" s="103">
        <v>0</v>
      </c>
      <c r="F1432" s="103">
        <v>677609</v>
      </c>
      <c r="G1432" s="103">
        <v>5</v>
      </c>
      <c r="H1432" t="s">
        <v>54</v>
      </c>
      <c r="I1432" s="103"/>
    </row>
    <row r="1433" spans="1:9" x14ac:dyDescent="0.3">
      <c r="A1433" t="s">
        <v>5543</v>
      </c>
      <c r="B1433" t="s">
        <v>51</v>
      </c>
      <c r="C1433" t="s">
        <v>35</v>
      </c>
      <c r="D1433" t="s">
        <v>5066</v>
      </c>
      <c r="E1433" s="103">
        <v>0</v>
      </c>
      <c r="F1433" s="103">
        <v>677609</v>
      </c>
      <c r="G1433" s="103">
        <v>5</v>
      </c>
      <c r="H1433" t="s">
        <v>54</v>
      </c>
      <c r="I1433" s="103"/>
    </row>
    <row r="1434" spans="1:9" x14ac:dyDescent="0.3">
      <c r="A1434" t="s">
        <v>1172</v>
      </c>
      <c r="B1434" t="s">
        <v>51</v>
      </c>
      <c r="C1434" t="s">
        <v>35</v>
      </c>
      <c r="D1434" t="s">
        <v>42</v>
      </c>
      <c r="E1434" s="103">
        <v>0</v>
      </c>
      <c r="F1434" s="103">
        <v>677609</v>
      </c>
      <c r="G1434" s="103">
        <v>5</v>
      </c>
      <c r="H1434" t="s">
        <v>54</v>
      </c>
      <c r="I1434" s="103"/>
    </row>
    <row r="1435" spans="1:9" x14ac:dyDescent="0.3">
      <c r="A1435" t="s">
        <v>1939</v>
      </c>
      <c r="B1435" t="s">
        <v>51</v>
      </c>
      <c r="C1435" t="s">
        <v>35</v>
      </c>
      <c r="D1435" t="s">
        <v>1763</v>
      </c>
      <c r="E1435" s="103">
        <v>0</v>
      </c>
      <c r="F1435" s="103">
        <v>677609</v>
      </c>
      <c r="G1435" s="103">
        <v>5</v>
      </c>
      <c r="H1435" t="s">
        <v>54</v>
      </c>
      <c r="I1435" s="103"/>
    </row>
    <row r="1436" spans="1:9" x14ac:dyDescent="0.3">
      <c r="A1436" t="s">
        <v>1940</v>
      </c>
      <c r="B1436" t="s">
        <v>51</v>
      </c>
      <c r="C1436" t="s">
        <v>35</v>
      </c>
      <c r="D1436" t="s">
        <v>1764</v>
      </c>
      <c r="E1436" s="103">
        <v>0</v>
      </c>
      <c r="F1436" s="103">
        <v>677609</v>
      </c>
      <c r="G1436" s="103">
        <v>5</v>
      </c>
      <c r="H1436" t="s">
        <v>54</v>
      </c>
      <c r="I1436" s="103"/>
    </row>
    <row r="1437" spans="1:9" x14ac:dyDescent="0.3">
      <c r="A1437" t="s">
        <v>1173</v>
      </c>
      <c r="B1437" t="s">
        <v>51</v>
      </c>
      <c r="C1437" t="s">
        <v>35</v>
      </c>
      <c r="D1437" t="s">
        <v>340</v>
      </c>
      <c r="E1437" s="103">
        <v>0</v>
      </c>
      <c r="F1437" s="103">
        <v>677609</v>
      </c>
      <c r="G1437" s="103">
        <v>5</v>
      </c>
      <c r="H1437" t="s">
        <v>54</v>
      </c>
      <c r="I1437" s="103"/>
    </row>
    <row r="1438" spans="1:9" x14ac:dyDescent="0.3">
      <c r="A1438" t="s">
        <v>1174</v>
      </c>
      <c r="B1438" t="s">
        <v>51</v>
      </c>
      <c r="C1438" t="s">
        <v>35</v>
      </c>
      <c r="D1438" t="s">
        <v>777</v>
      </c>
      <c r="E1438" s="103">
        <v>0</v>
      </c>
      <c r="F1438" s="103">
        <v>677609</v>
      </c>
      <c r="G1438" s="103">
        <v>5</v>
      </c>
      <c r="H1438" t="s">
        <v>54</v>
      </c>
      <c r="I1438" s="103"/>
    </row>
    <row r="1439" spans="1:9" x14ac:dyDescent="0.3">
      <c r="A1439" t="s">
        <v>1175</v>
      </c>
      <c r="B1439" t="s">
        <v>51</v>
      </c>
      <c r="C1439" t="s">
        <v>35</v>
      </c>
      <c r="D1439" t="s">
        <v>776</v>
      </c>
      <c r="E1439" s="103">
        <v>0</v>
      </c>
      <c r="F1439" s="103">
        <v>677609</v>
      </c>
      <c r="G1439" s="103">
        <v>5</v>
      </c>
      <c r="H1439" t="s">
        <v>54</v>
      </c>
      <c r="I1439" s="103"/>
    </row>
    <row r="1440" spans="1:9" x14ac:dyDescent="0.3">
      <c r="A1440" t="s">
        <v>3326</v>
      </c>
      <c r="B1440" t="s">
        <v>51</v>
      </c>
      <c r="C1440" t="s">
        <v>3102</v>
      </c>
      <c r="D1440" t="s">
        <v>40</v>
      </c>
      <c r="E1440" s="103">
        <v>0.25385116494955229</v>
      </c>
      <c r="F1440" s="103">
        <v>677609</v>
      </c>
      <c r="G1440" s="103">
        <v>5</v>
      </c>
      <c r="H1440" t="s">
        <v>54</v>
      </c>
      <c r="I1440" s="103"/>
    </row>
    <row r="1441" spans="1:9" x14ac:dyDescent="0.3">
      <c r="A1441" t="s">
        <v>5550</v>
      </c>
      <c r="B1441" t="s">
        <v>51</v>
      </c>
      <c r="C1441" t="s">
        <v>3102</v>
      </c>
      <c r="D1441" t="s">
        <v>5064</v>
      </c>
      <c r="E1441" s="103">
        <v>0.25773186394952929</v>
      </c>
      <c r="F1441" s="103">
        <v>677609</v>
      </c>
      <c r="G1441" s="103">
        <v>5</v>
      </c>
      <c r="H1441" t="s">
        <v>54</v>
      </c>
      <c r="I1441" s="103"/>
    </row>
    <row r="1442" spans="1:9" x14ac:dyDescent="0.3">
      <c r="A1442" t="s">
        <v>5551</v>
      </c>
      <c r="B1442" t="s">
        <v>51</v>
      </c>
      <c r="C1442" t="s">
        <v>3102</v>
      </c>
      <c r="D1442" t="s">
        <v>5065</v>
      </c>
      <c r="E1442" s="103">
        <v>0.25385116494955229</v>
      </c>
      <c r="F1442" s="103">
        <v>677609</v>
      </c>
      <c r="G1442" s="103">
        <v>5</v>
      </c>
      <c r="H1442" t="s">
        <v>54</v>
      </c>
      <c r="I1442" s="103"/>
    </row>
    <row r="1443" spans="1:9" x14ac:dyDescent="0.3">
      <c r="A1443" t="s">
        <v>5552</v>
      </c>
      <c r="B1443" t="s">
        <v>51</v>
      </c>
      <c r="C1443" t="s">
        <v>3102</v>
      </c>
      <c r="D1443" t="s">
        <v>5066</v>
      </c>
      <c r="E1443" s="103">
        <v>0.2575840177076994</v>
      </c>
      <c r="F1443" s="103">
        <v>677609</v>
      </c>
      <c r="G1443" s="103">
        <v>5</v>
      </c>
      <c r="H1443" t="s">
        <v>54</v>
      </c>
      <c r="I1443" s="103"/>
    </row>
    <row r="1444" spans="1:9" x14ac:dyDescent="0.3">
      <c r="A1444" t="s">
        <v>3327</v>
      </c>
      <c r="B1444" t="s">
        <v>51</v>
      </c>
      <c r="C1444" t="s">
        <v>3102</v>
      </c>
      <c r="D1444" t="s">
        <v>42</v>
      </c>
      <c r="E1444" s="103">
        <v>0.25129388822518545</v>
      </c>
      <c r="F1444" s="103">
        <v>677609</v>
      </c>
      <c r="G1444" s="103">
        <v>5</v>
      </c>
      <c r="H1444" t="s">
        <v>54</v>
      </c>
      <c r="I1444" s="103"/>
    </row>
    <row r="1445" spans="1:9" x14ac:dyDescent="0.3">
      <c r="A1445" t="s">
        <v>3328</v>
      </c>
      <c r="B1445" t="s">
        <v>51</v>
      </c>
      <c r="C1445" t="s">
        <v>3102</v>
      </c>
      <c r="D1445" t="s">
        <v>1763</v>
      </c>
      <c r="E1445" s="103">
        <v>0.26269392334184094</v>
      </c>
      <c r="F1445" s="103">
        <v>677609</v>
      </c>
      <c r="G1445" s="103">
        <v>5</v>
      </c>
      <c r="H1445" t="s">
        <v>54</v>
      </c>
      <c r="I1445" s="103"/>
    </row>
    <row r="1446" spans="1:9" x14ac:dyDescent="0.3">
      <c r="A1446" t="s">
        <v>3329</v>
      </c>
      <c r="B1446" t="s">
        <v>51</v>
      </c>
      <c r="C1446" t="s">
        <v>3102</v>
      </c>
      <c r="D1446" t="s">
        <v>1764</v>
      </c>
      <c r="E1446" s="103">
        <v>0.11245421996918463</v>
      </c>
      <c r="F1446" s="103">
        <v>677609</v>
      </c>
      <c r="G1446" s="103">
        <v>5</v>
      </c>
      <c r="H1446" t="s">
        <v>54</v>
      </c>
      <c r="I1446" s="103"/>
    </row>
    <row r="1447" spans="1:9" x14ac:dyDescent="0.3">
      <c r="A1447" t="s">
        <v>3330</v>
      </c>
      <c r="B1447" t="s">
        <v>51</v>
      </c>
      <c r="C1447" t="s">
        <v>3102</v>
      </c>
      <c r="D1447" t="s">
        <v>340</v>
      </c>
      <c r="E1447" s="103">
        <v>0.24934874607474705</v>
      </c>
      <c r="F1447" s="103">
        <v>677609</v>
      </c>
      <c r="G1447" s="103">
        <v>5</v>
      </c>
      <c r="H1447" t="s">
        <v>54</v>
      </c>
      <c r="I1447" s="103"/>
    </row>
    <row r="1448" spans="1:9" x14ac:dyDescent="0.3">
      <c r="A1448" t="s">
        <v>3331</v>
      </c>
      <c r="B1448" t="s">
        <v>51</v>
      </c>
      <c r="C1448" t="s">
        <v>3102</v>
      </c>
      <c r="D1448" t="s">
        <v>777</v>
      </c>
      <c r="E1448" s="103">
        <v>0.35228596245057248</v>
      </c>
      <c r="F1448" s="103">
        <v>677609</v>
      </c>
      <c r="G1448" s="103">
        <v>5</v>
      </c>
      <c r="H1448" t="s">
        <v>54</v>
      </c>
      <c r="I1448" s="103"/>
    </row>
    <row r="1449" spans="1:9" x14ac:dyDescent="0.3">
      <c r="A1449" t="s">
        <v>3332</v>
      </c>
      <c r="B1449" t="s">
        <v>51</v>
      </c>
      <c r="C1449" t="s">
        <v>3102</v>
      </c>
      <c r="D1449" t="s">
        <v>776</v>
      </c>
      <c r="E1449" s="103">
        <v>0.84590359247593183</v>
      </c>
      <c r="F1449" s="103">
        <v>677609</v>
      </c>
      <c r="G1449" s="103">
        <v>5</v>
      </c>
      <c r="H1449" t="s">
        <v>54</v>
      </c>
      <c r="I1449" s="103"/>
    </row>
    <row r="1450" spans="1:9" x14ac:dyDescent="0.3">
      <c r="A1450" t="s">
        <v>3333</v>
      </c>
      <c r="B1450" t="s">
        <v>51</v>
      </c>
      <c r="C1450" t="s">
        <v>3104</v>
      </c>
      <c r="D1450" t="s">
        <v>40</v>
      </c>
      <c r="E1450" s="103">
        <v>0.13763694317586253</v>
      </c>
      <c r="F1450" s="103">
        <v>677609</v>
      </c>
      <c r="G1450" s="103">
        <v>5</v>
      </c>
      <c r="H1450" t="s">
        <v>54</v>
      </c>
      <c r="I1450" s="103"/>
    </row>
    <row r="1451" spans="1:9" x14ac:dyDescent="0.3">
      <c r="A1451" t="s">
        <v>5553</v>
      </c>
      <c r="B1451" t="s">
        <v>51</v>
      </c>
      <c r="C1451" t="s">
        <v>3104</v>
      </c>
      <c r="D1451" t="s">
        <v>5064</v>
      </c>
      <c r="E1451" s="103">
        <v>0.14021744164254132</v>
      </c>
      <c r="F1451" s="103">
        <v>677609</v>
      </c>
      <c r="G1451" s="103">
        <v>5</v>
      </c>
      <c r="H1451" t="s">
        <v>54</v>
      </c>
      <c r="I1451" s="103"/>
    </row>
    <row r="1452" spans="1:9" x14ac:dyDescent="0.3">
      <c r="A1452" t="s">
        <v>5554</v>
      </c>
      <c r="B1452" t="s">
        <v>51</v>
      </c>
      <c r="C1452" t="s">
        <v>3104</v>
      </c>
      <c r="D1452" t="s">
        <v>5065</v>
      </c>
      <c r="E1452" s="103">
        <v>0.13763694317586253</v>
      </c>
      <c r="F1452" s="103">
        <v>677609</v>
      </c>
      <c r="G1452" s="103">
        <v>5</v>
      </c>
      <c r="H1452" t="s">
        <v>54</v>
      </c>
      <c r="I1452" s="103"/>
    </row>
    <row r="1453" spans="1:9" x14ac:dyDescent="0.3">
      <c r="A1453" t="s">
        <v>5555</v>
      </c>
      <c r="B1453" t="s">
        <v>51</v>
      </c>
      <c r="C1453" t="s">
        <v>3104</v>
      </c>
      <c r="D1453" t="s">
        <v>5066</v>
      </c>
      <c r="E1453" s="103">
        <v>0.14008980996958939</v>
      </c>
      <c r="F1453" s="103">
        <v>677609</v>
      </c>
      <c r="G1453" s="103">
        <v>5</v>
      </c>
      <c r="H1453" t="s">
        <v>54</v>
      </c>
      <c r="I1453" s="103"/>
    </row>
    <row r="1454" spans="1:9" x14ac:dyDescent="0.3">
      <c r="A1454" t="s">
        <v>3334</v>
      </c>
      <c r="B1454" t="s">
        <v>51</v>
      </c>
      <c r="C1454" t="s">
        <v>3104</v>
      </c>
      <c r="D1454" t="s">
        <v>42</v>
      </c>
      <c r="E1454" s="103">
        <v>0.1373931331541039</v>
      </c>
      <c r="F1454" s="103">
        <v>677609</v>
      </c>
      <c r="G1454" s="103">
        <v>5</v>
      </c>
      <c r="H1454" t="s">
        <v>54</v>
      </c>
      <c r="I1454" s="103"/>
    </row>
    <row r="1455" spans="1:9" x14ac:dyDescent="0.3">
      <c r="A1455" t="s">
        <v>3335</v>
      </c>
      <c r="B1455" t="s">
        <v>51</v>
      </c>
      <c r="C1455" t="s">
        <v>3104</v>
      </c>
      <c r="D1455" t="s">
        <v>1763</v>
      </c>
      <c r="E1455" s="103">
        <v>0.14300622553402095</v>
      </c>
      <c r="F1455" s="103">
        <v>677609</v>
      </c>
      <c r="G1455" s="103">
        <v>5</v>
      </c>
      <c r="H1455" t="s">
        <v>54</v>
      </c>
      <c r="I1455" s="103"/>
    </row>
    <row r="1456" spans="1:9" x14ac:dyDescent="0.3">
      <c r="A1456" t="s">
        <v>3336</v>
      </c>
      <c r="B1456" t="s">
        <v>51</v>
      </c>
      <c r="C1456" t="s">
        <v>3104</v>
      </c>
      <c r="D1456" t="s">
        <v>1764</v>
      </c>
      <c r="E1456" s="103">
        <v>5.4936770604230037E-2</v>
      </c>
      <c r="F1456" s="103">
        <v>677609</v>
      </c>
      <c r="G1456" s="103">
        <v>5</v>
      </c>
      <c r="H1456" t="s">
        <v>54</v>
      </c>
      <c r="I1456" s="103"/>
    </row>
    <row r="1457" spans="1:9" x14ac:dyDescent="0.3">
      <c r="A1457" t="s">
        <v>3337</v>
      </c>
      <c r="B1457" t="s">
        <v>51</v>
      </c>
      <c r="C1457" t="s">
        <v>3104</v>
      </c>
      <c r="D1457" t="s">
        <v>340</v>
      </c>
      <c r="E1457" s="103">
        <v>0.13746121656066437</v>
      </c>
      <c r="F1457" s="103">
        <v>677609</v>
      </c>
      <c r="G1457" s="103">
        <v>5</v>
      </c>
      <c r="H1457" t="s">
        <v>54</v>
      </c>
      <c r="I1457" s="103"/>
    </row>
    <row r="1458" spans="1:9" x14ac:dyDescent="0.3">
      <c r="A1458" t="s">
        <v>3338</v>
      </c>
      <c r="B1458" t="s">
        <v>51</v>
      </c>
      <c r="C1458" t="s">
        <v>3104</v>
      </c>
      <c r="D1458" t="s">
        <v>777</v>
      </c>
      <c r="E1458" s="103">
        <v>0.18987918301817269</v>
      </c>
      <c r="F1458" s="103">
        <v>677609</v>
      </c>
      <c r="G1458" s="103">
        <v>5</v>
      </c>
      <c r="H1458" t="s">
        <v>54</v>
      </c>
      <c r="I1458" s="103"/>
    </row>
    <row r="1459" spans="1:9" x14ac:dyDescent="0.3">
      <c r="A1459" t="s">
        <v>3339</v>
      </c>
      <c r="B1459" t="s">
        <v>51</v>
      </c>
      <c r="C1459" t="s">
        <v>3104</v>
      </c>
      <c r="D1459" t="s">
        <v>776</v>
      </c>
      <c r="E1459" s="103">
        <v>0.4588395845227482</v>
      </c>
      <c r="F1459" s="103">
        <v>677609</v>
      </c>
      <c r="G1459" s="103">
        <v>5</v>
      </c>
      <c r="H1459" t="s">
        <v>54</v>
      </c>
      <c r="I1459" s="103"/>
    </row>
    <row r="1460" spans="1:9" x14ac:dyDescent="0.3">
      <c r="A1460" t="s">
        <v>3340</v>
      </c>
      <c r="B1460" t="s">
        <v>51</v>
      </c>
      <c r="C1460" t="s">
        <v>3106</v>
      </c>
      <c r="D1460" t="s">
        <v>40</v>
      </c>
      <c r="E1460" s="103">
        <v>7.5019112436644067E-2</v>
      </c>
      <c r="F1460" s="103">
        <v>677609</v>
      </c>
      <c r="G1460" s="103">
        <v>5</v>
      </c>
      <c r="H1460" t="s">
        <v>54</v>
      </c>
      <c r="I1460" s="103"/>
    </row>
    <row r="1461" spans="1:9" x14ac:dyDescent="0.3">
      <c r="A1461" t="s">
        <v>5556</v>
      </c>
      <c r="B1461" t="s">
        <v>51</v>
      </c>
      <c r="C1461" t="s">
        <v>3106</v>
      </c>
      <c r="D1461" t="s">
        <v>5064</v>
      </c>
      <c r="E1461" s="103">
        <v>7.5830708583949483E-2</v>
      </c>
      <c r="F1461" s="103">
        <v>677609</v>
      </c>
      <c r="G1461" s="103">
        <v>5</v>
      </c>
      <c r="H1461" t="s">
        <v>54</v>
      </c>
      <c r="I1461" s="103"/>
    </row>
    <row r="1462" spans="1:9" x14ac:dyDescent="0.3">
      <c r="A1462" t="s">
        <v>5557</v>
      </c>
      <c r="B1462" t="s">
        <v>51</v>
      </c>
      <c r="C1462" t="s">
        <v>3106</v>
      </c>
      <c r="D1462" t="s">
        <v>5065</v>
      </c>
      <c r="E1462" s="103">
        <v>7.5019112436644067E-2</v>
      </c>
      <c r="F1462" s="103">
        <v>677609</v>
      </c>
      <c r="G1462" s="103">
        <v>5</v>
      </c>
      <c r="H1462" t="s">
        <v>54</v>
      </c>
      <c r="I1462" s="103"/>
    </row>
    <row r="1463" spans="1:9" x14ac:dyDescent="0.3">
      <c r="A1463" t="s">
        <v>5558</v>
      </c>
      <c r="B1463" t="s">
        <v>51</v>
      </c>
      <c r="C1463" t="s">
        <v>3106</v>
      </c>
      <c r="D1463" t="s">
        <v>5066</v>
      </c>
      <c r="E1463" s="103">
        <v>7.5791842046859334E-2</v>
      </c>
      <c r="F1463" s="103">
        <v>677609</v>
      </c>
      <c r="G1463" s="103">
        <v>5</v>
      </c>
      <c r="H1463" t="s">
        <v>54</v>
      </c>
      <c r="I1463" s="103"/>
    </row>
    <row r="1464" spans="1:9" x14ac:dyDescent="0.3">
      <c r="A1464" t="s">
        <v>3341</v>
      </c>
      <c r="B1464" t="s">
        <v>51</v>
      </c>
      <c r="C1464" t="s">
        <v>3106</v>
      </c>
      <c r="D1464" t="s">
        <v>42</v>
      </c>
      <c r="E1464" s="103">
        <v>7.323518487488169E-2</v>
      </c>
      <c r="F1464" s="103">
        <v>677609</v>
      </c>
      <c r="G1464" s="103">
        <v>5</v>
      </c>
      <c r="H1464" t="s">
        <v>54</v>
      </c>
      <c r="I1464" s="103"/>
    </row>
    <row r="1465" spans="1:9" x14ac:dyDescent="0.3">
      <c r="A1465" t="s">
        <v>3342</v>
      </c>
      <c r="B1465" t="s">
        <v>51</v>
      </c>
      <c r="C1465" t="s">
        <v>3106</v>
      </c>
      <c r="D1465" t="s">
        <v>1763</v>
      </c>
      <c r="E1465" s="103">
        <v>7.5500587523553264E-2</v>
      </c>
      <c r="F1465" s="103">
        <v>677609</v>
      </c>
      <c r="G1465" s="103">
        <v>5</v>
      </c>
      <c r="H1465" t="s">
        <v>54</v>
      </c>
      <c r="I1465" s="103"/>
    </row>
    <row r="1466" spans="1:9" x14ac:dyDescent="0.3">
      <c r="A1466" t="s">
        <v>3343</v>
      </c>
      <c r="B1466" t="s">
        <v>51</v>
      </c>
      <c r="C1466" t="s">
        <v>3106</v>
      </c>
      <c r="D1466" t="s">
        <v>1764</v>
      </c>
      <c r="E1466" s="103">
        <v>1.9919518180575257E-2</v>
      </c>
      <c r="F1466" s="103">
        <v>677609</v>
      </c>
      <c r="G1466" s="103">
        <v>5</v>
      </c>
      <c r="H1466" t="s">
        <v>54</v>
      </c>
      <c r="I1466" s="103"/>
    </row>
    <row r="1467" spans="1:9" x14ac:dyDescent="0.3">
      <c r="A1467" t="s">
        <v>3344</v>
      </c>
      <c r="B1467" t="s">
        <v>51</v>
      </c>
      <c r="C1467" t="s">
        <v>3106</v>
      </c>
      <c r="D1467" t="s">
        <v>340</v>
      </c>
      <c r="E1467" s="103">
        <v>7.4598683150386619E-2</v>
      </c>
      <c r="F1467" s="103">
        <v>677609</v>
      </c>
      <c r="G1467" s="103">
        <v>5</v>
      </c>
      <c r="H1467" t="s">
        <v>54</v>
      </c>
      <c r="I1467" s="103"/>
    </row>
    <row r="1468" spans="1:9" x14ac:dyDescent="0.3">
      <c r="A1468" t="s">
        <v>3345</v>
      </c>
      <c r="B1468" t="s">
        <v>51</v>
      </c>
      <c r="C1468" t="s">
        <v>3106</v>
      </c>
      <c r="D1468" t="s">
        <v>777</v>
      </c>
      <c r="E1468" s="103">
        <v>9.6793665147194036E-2</v>
      </c>
      <c r="F1468" s="103">
        <v>677609</v>
      </c>
      <c r="G1468" s="103">
        <v>5</v>
      </c>
      <c r="H1468" t="s">
        <v>54</v>
      </c>
      <c r="I1468" s="103"/>
    </row>
    <row r="1469" spans="1:9" x14ac:dyDescent="0.3">
      <c r="A1469" t="s">
        <v>3346</v>
      </c>
      <c r="B1469" t="s">
        <v>51</v>
      </c>
      <c r="C1469" t="s">
        <v>3106</v>
      </c>
      <c r="D1469" t="s">
        <v>776</v>
      </c>
      <c r="E1469" s="103">
        <v>0.24703730347610559</v>
      </c>
      <c r="F1469" s="103">
        <v>677609</v>
      </c>
      <c r="G1469" s="103">
        <v>5</v>
      </c>
      <c r="H1469" t="s">
        <v>54</v>
      </c>
      <c r="I1469" s="103"/>
    </row>
    <row r="1470" spans="1:9" x14ac:dyDescent="0.3">
      <c r="A1470" t="s">
        <v>3347</v>
      </c>
      <c r="B1470" t="s">
        <v>51</v>
      </c>
      <c r="C1470" t="s">
        <v>3109</v>
      </c>
      <c r="D1470" t="s">
        <v>40</v>
      </c>
      <c r="E1470" s="103">
        <v>3.8931867574195484E-3</v>
      </c>
      <c r="F1470" s="103">
        <v>677609</v>
      </c>
      <c r="G1470" s="103">
        <v>5</v>
      </c>
      <c r="H1470" t="s">
        <v>54</v>
      </c>
      <c r="I1470" s="103"/>
    </row>
    <row r="1471" spans="1:9" x14ac:dyDescent="0.3">
      <c r="A1471" t="s">
        <v>5559</v>
      </c>
      <c r="B1471" t="s">
        <v>51</v>
      </c>
      <c r="C1471" t="s">
        <v>3109</v>
      </c>
      <c r="D1471" t="s">
        <v>5064</v>
      </c>
      <c r="E1471" s="103">
        <v>3.9446867914832333E-3</v>
      </c>
      <c r="F1471" s="103">
        <v>677609</v>
      </c>
      <c r="G1471" s="103">
        <v>5</v>
      </c>
      <c r="H1471" t="s">
        <v>54</v>
      </c>
      <c r="I1471" s="103"/>
    </row>
    <row r="1472" spans="1:9" x14ac:dyDescent="0.3">
      <c r="A1472" t="s">
        <v>5560</v>
      </c>
      <c r="B1472" t="s">
        <v>51</v>
      </c>
      <c r="C1472" t="s">
        <v>3109</v>
      </c>
      <c r="D1472" t="s">
        <v>5065</v>
      </c>
      <c r="E1472" s="103">
        <v>3.8931867574195484E-3</v>
      </c>
      <c r="F1472" s="103">
        <v>677609</v>
      </c>
      <c r="G1472" s="103">
        <v>5</v>
      </c>
      <c r="H1472" t="s">
        <v>54</v>
      </c>
      <c r="I1472" s="103"/>
    </row>
    <row r="1473" spans="1:9" x14ac:dyDescent="0.3">
      <c r="A1473" t="s">
        <v>5561</v>
      </c>
      <c r="B1473" t="s">
        <v>51</v>
      </c>
      <c r="C1473" t="s">
        <v>3109</v>
      </c>
      <c r="D1473" t="s">
        <v>5066</v>
      </c>
      <c r="E1473" s="103">
        <v>3.9435451142712727E-3</v>
      </c>
      <c r="F1473" s="103">
        <v>677609</v>
      </c>
      <c r="G1473" s="103">
        <v>5</v>
      </c>
      <c r="H1473" t="s">
        <v>54</v>
      </c>
      <c r="I1473" s="103"/>
    </row>
    <row r="1474" spans="1:9" x14ac:dyDescent="0.3">
      <c r="A1474" t="s">
        <v>3348</v>
      </c>
      <c r="B1474" t="s">
        <v>51</v>
      </c>
      <c r="C1474" t="s">
        <v>3109</v>
      </c>
      <c r="D1474" t="s">
        <v>42</v>
      </c>
      <c r="E1474" s="103">
        <v>3.8282033661815938E-3</v>
      </c>
      <c r="F1474" s="103">
        <v>677609</v>
      </c>
      <c r="G1474" s="103">
        <v>5</v>
      </c>
      <c r="H1474" t="s">
        <v>54</v>
      </c>
      <c r="I1474" s="103"/>
    </row>
    <row r="1475" spans="1:9" x14ac:dyDescent="0.3">
      <c r="A1475" t="s">
        <v>3349</v>
      </c>
      <c r="B1475" t="s">
        <v>51</v>
      </c>
      <c r="C1475" t="s">
        <v>3109</v>
      </c>
      <c r="D1475" t="s">
        <v>1763</v>
      </c>
      <c r="E1475" s="103">
        <v>4.0296173372066143E-3</v>
      </c>
      <c r="F1475" s="103">
        <v>677609</v>
      </c>
      <c r="G1475" s="103">
        <v>5</v>
      </c>
      <c r="H1475" t="s">
        <v>54</v>
      </c>
      <c r="I1475" s="103"/>
    </row>
    <row r="1476" spans="1:9" x14ac:dyDescent="0.3">
      <c r="A1476" t="s">
        <v>3350</v>
      </c>
      <c r="B1476" t="s">
        <v>51</v>
      </c>
      <c r="C1476" t="s">
        <v>3109</v>
      </c>
      <c r="D1476" t="s">
        <v>1764</v>
      </c>
      <c r="E1476" s="103">
        <v>1.7884984327330368E-3</v>
      </c>
      <c r="F1476" s="103">
        <v>677609</v>
      </c>
      <c r="G1476" s="103">
        <v>5</v>
      </c>
      <c r="H1476" t="s">
        <v>54</v>
      </c>
      <c r="I1476" s="103"/>
    </row>
    <row r="1477" spans="1:9" x14ac:dyDescent="0.3">
      <c r="A1477" t="s">
        <v>3351</v>
      </c>
      <c r="B1477" t="s">
        <v>51</v>
      </c>
      <c r="C1477" t="s">
        <v>3109</v>
      </c>
      <c r="D1477" t="s">
        <v>340</v>
      </c>
      <c r="E1477" s="103">
        <v>3.7822716623383311E-3</v>
      </c>
      <c r="F1477" s="103">
        <v>677609</v>
      </c>
      <c r="G1477" s="103">
        <v>5</v>
      </c>
      <c r="H1477" t="s">
        <v>54</v>
      </c>
      <c r="I1477" s="103"/>
    </row>
    <row r="1478" spans="1:9" x14ac:dyDescent="0.3">
      <c r="A1478" t="s">
        <v>3352</v>
      </c>
      <c r="B1478" t="s">
        <v>51</v>
      </c>
      <c r="C1478" t="s">
        <v>3109</v>
      </c>
      <c r="D1478" t="s">
        <v>777</v>
      </c>
      <c r="E1478" s="103">
        <v>5.6285345294260153E-3</v>
      </c>
      <c r="F1478" s="103">
        <v>677609</v>
      </c>
      <c r="G1478" s="103">
        <v>5</v>
      </c>
      <c r="H1478" t="s">
        <v>54</v>
      </c>
      <c r="I1478" s="103"/>
    </row>
    <row r="1479" spans="1:9" x14ac:dyDescent="0.3">
      <c r="A1479" t="s">
        <v>3353</v>
      </c>
      <c r="B1479" t="s">
        <v>51</v>
      </c>
      <c r="C1479" t="s">
        <v>3109</v>
      </c>
      <c r="D1479" t="s">
        <v>776</v>
      </c>
      <c r="E1479" s="103">
        <v>1.3081163354123798E-2</v>
      </c>
      <c r="F1479" s="103">
        <v>677609</v>
      </c>
      <c r="G1479" s="103">
        <v>5</v>
      </c>
      <c r="H1479" t="s">
        <v>54</v>
      </c>
      <c r="I1479" s="103"/>
    </row>
    <row r="1480" spans="1:9" x14ac:dyDescent="0.3">
      <c r="A1480" t="s">
        <v>3354</v>
      </c>
      <c r="B1480" t="s">
        <v>51</v>
      </c>
      <c r="C1480" t="s">
        <v>3111</v>
      </c>
      <c r="D1480" t="s">
        <v>40</v>
      </c>
      <c r="E1480" s="103">
        <v>8.2111093984173211E-3</v>
      </c>
      <c r="F1480" s="103">
        <v>677609</v>
      </c>
      <c r="G1480" s="103">
        <v>5</v>
      </c>
      <c r="H1480" t="s">
        <v>54</v>
      </c>
      <c r="I1480" s="103"/>
    </row>
    <row r="1481" spans="1:9" x14ac:dyDescent="0.3">
      <c r="A1481" t="s">
        <v>5562</v>
      </c>
      <c r="B1481" t="s">
        <v>51</v>
      </c>
      <c r="C1481" t="s">
        <v>3111</v>
      </c>
      <c r="D1481" t="s">
        <v>5064</v>
      </c>
      <c r="E1481" s="103">
        <v>8.3469794095019402E-3</v>
      </c>
      <c r="F1481" s="103">
        <v>677609</v>
      </c>
      <c r="G1481" s="103">
        <v>5</v>
      </c>
      <c r="H1481" t="s">
        <v>54</v>
      </c>
      <c r="I1481" s="103"/>
    </row>
    <row r="1482" spans="1:9" x14ac:dyDescent="0.3">
      <c r="A1482" t="s">
        <v>5563</v>
      </c>
      <c r="B1482" t="s">
        <v>51</v>
      </c>
      <c r="C1482" t="s">
        <v>3111</v>
      </c>
      <c r="D1482" t="s">
        <v>5065</v>
      </c>
      <c r="E1482" s="103">
        <v>8.2111093984173211E-3</v>
      </c>
      <c r="F1482" s="103">
        <v>677609</v>
      </c>
      <c r="G1482" s="103">
        <v>5</v>
      </c>
      <c r="H1482" t="s">
        <v>54</v>
      </c>
      <c r="I1482" s="103"/>
    </row>
    <row r="1483" spans="1:9" x14ac:dyDescent="0.3">
      <c r="A1483" t="s">
        <v>5564</v>
      </c>
      <c r="B1483" t="s">
        <v>51</v>
      </c>
      <c r="C1483" t="s">
        <v>3111</v>
      </c>
      <c r="D1483" t="s">
        <v>5066</v>
      </c>
      <c r="E1483" s="103">
        <v>8.341590418350987E-3</v>
      </c>
      <c r="F1483" s="103">
        <v>677609</v>
      </c>
      <c r="G1483" s="103">
        <v>5</v>
      </c>
      <c r="H1483" t="s">
        <v>54</v>
      </c>
      <c r="I1483" s="103"/>
    </row>
    <row r="1484" spans="1:9" x14ac:dyDescent="0.3">
      <c r="A1484" t="s">
        <v>3355</v>
      </c>
      <c r="B1484" t="s">
        <v>51</v>
      </c>
      <c r="C1484" t="s">
        <v>3111</v>
      </c>
      <c r="D1484" t="s">
        <v>42</v>
      </c>
      <c r="E1484" s="103">
        <v>8.1409548039477111E-3</v>
      </c>
      <c r="F1484" s="103">
        <v>677609</v>
      </c>
      <c r="G1484" s="103">
        <v>5</v>
      </c>
      <c r="H1484" t="s">
        <v>54</v>
      </c>
      <c r="I1484" s="103"/>
    </row>
    <row r="1485" spans="1:9" x14ac:dyDescent="0.3">
      <c r="A1485" t="s">
        <v>3356</v>
      </c>
      <c r="B1485" t="s">
        <v>51</v>
      </c>
      <c r="C1485" t="s">
        <v>3111</v>
      </c>
      <c r="D1485" t="s">
        <v>1763</v>
      </c>
      <c r="E1485" s="103">
        <v>8.4992480244639179E-3</v>
      </c>
      <c r="F1485" s="103">
        <v>677609</v>
      </c>
      <c r="G1485" s="103">
        <v>5</v>
      </c>
      <c r="H1485" t="s">
        <v>54</v>
      </c>
      <c r="I1485" s="103"/>
    </row>
    <row r="1486" spans="1:9" x14ac:dyDescent="0.3">
      <c r="A1486" t="s">
        <v>3357</v>
      </c>
      <c r="B1486" t="s">
        <v>51</v>
      </c>
      <c r="C1486" t="s">
        <v>3111</v>
      </c>
      <c r="D1486" t="s">
        <v>1764</v>
      </c>
      <c r="E1486" s="103">
        <v>3.5575038453875257E-3</v>
      </c>
      <c r="F1486" s="103">
        <v>677609</v>
      </c>
      <c r="G1486" s="103">
        <v>5</v>
      </c>
      <c r="H1486" t="s">
        <v>54</v>
      </c>
      <c r="I1486" s="103"/>
    </row>
    <row r="1487" spans="1:9" x14ac:dyDescent="0.3">
      <c r="A1487" t="s">
        <v>3358</v>
      </c>
      <c r="B1487" t="s">
        <v>51</v>
      </c>
      <c r="C1487" t="s">
        <v>3111</v>
      </c>
      <c r="D1487" t="s">
        <v>340</v>
      </c>
      <c r="E1487" s="103">
        <v>8.0893828190618383E-3</v>
      </c>
      <c r="F1487" s="103">
        <v>677609</v>
      </c>
      <c r="G1487" s="103">
        <v>5</v>
      </c>
      <c r="H1487" t="s">
        <v>54</v>
      </c>
      <c r="I1487" s="103"/>
    </row>
    <row r="1488" spans="1:9" x14ac:dyDescent="0.3">
      <c r="A1488" t="s">
        <v>3359</v>
      </c>
      <c r="B1488" t="s">
        <v>51</v>
      </c>
      <c r="C1488" t="s">
        <v>3111</v>
      </c>
      <c r="D1488" t="s">
        <v>777</v>
      </c>
      <c r="E1488" s="103">
        <v>1.1292067568944379E-2</v>
      </c>
      <c r="F1488" s="103">
        <v>677609</v>
      </c>
      <c r="G1488" s="103">
        <v>5</v>
      </c>
      <c r="H1488" t="s">
        <v>54</v>
      </c>
      <c r="I1488" s="103"/>
    </row>
    <row r="1489" spans="1:9" x14ac:dyDescent="0.3">
      <c r="A1489" t="s">
        <v>3360</v>
      </c>
      <c r="B1489" t="s">
        <v>51</v>
      </c>
      <c r="C1489" t="s">
        <v>3111</v>
      </c>
      <c r="D1489" t="s">
        <v>776</v>
      </c>
      <c r="E1489" s="103">
        <v>2.7266461398736019E-2</v>
      </c>
      <c r="F1489" s="103">
        <v>677609</v>
      </c>
      <c r="G1489" s="103">
        <v>5</v>
      </c>
      <c r="H1489" t="s">
        <v>54</v>
      </c>
      <c r="I1489" s="103"/>
    </row>
    <row r="1490" spans="1:9" x14ac:dyDescent="0.3">
      <c r="A1490" t="s">
        <v>918</v>
      </c>
      <c r="B1490" t="s">
        <v>51</v>
      </c>
      <c r="C1490" t="s">
        <v>40</v>
      </c>
      <c r="D1490" t="s">
        <v>40</v>
      </c>
      <c r="E1490" s="103">
        <v>1</v>
      </c>
      <c r="F1490" s="103">
        <v>677609</v>
      </c>
      <c r="G1490" s="103">
        <v>5</v>
      </c>
      <c r="H1490" t="s">
        <v>54</v>
      </c>
      <c r="I1490" s="103"/>
    </row>
    <row r="1491" spans="1:9" x14ac:dyDescent="0.3">
      <c r="A1491" t="s">
        <v>5565</v>
      </c>
      <c r="B1491" t="s">
        <v>51</v>
      </c>
      <c r="C1491" t="s">
        <v>40</v>
      </c>
      <c r="D1491" t="s">
        <v>5064</v>
      </c>
      <c r="E1491" s="103">
        <v>1.0160167099296915</v>
      </c>
      <c r="F1491" s="103">
        <v>677609</v>
      </c>
      <c r="G1491" s="103">
        <v>5</v>
      </c>
      <c r="H1491" t="s">
        <v>54</v>
      </c>
      <c r="I1491" s="103"/>
    </row>
    <row r="1492" spans="1:9" x14ac:dyDescent="0.3">
      <c r="A1492" t="s">
        <v>5566</v>
      </c>
      <c r="B1492" t="s">
        <v>51</v>
      </c>
      <c r="C1492" t="s">
        <v>40</v>
      </c>
      <c r="D1492" t="s">
        <v>5065</v>
      </c>
      <c r="E1492" s="103">
        <v>1</v>
      </c>
      <c r="F1492" s="103">
        <v>677609</v>
      </c>
      <c r="G1492" s="103">
        <v>5</v>
      </c>
      <c r="H1492" t="s">
        <v>54</v>
      </c>
      <c r="I1492" s="103"/>
    </row>
    <row r="1493" spans="1:9" x14ac:dyDescent="0.3">
      <c r="A1493" t="s">
        <v>5567</v>
      </c>
      <c r="B1493" t="s">
        <v>51</v>
      </c>
      <c r="C1493" t="s">
        <v>40</v>
      </c>
      <c r="D1493" t="s">
        <v>5066</v>
      </c>
      <c r="E1493" s="103">
        <v>1.0154594314311043</v>
      </c>
      <c r="F1493" s="103">
        <v>677609</v>
      </c>
      <c r="G1493" s="103">
        <v>5</v>
      </c>
      <c r="H1493" t="s">
        <v>54</v>
      </c>
      <c r="I1493" s="103"/>
    </row>
    <row r="1494" spans="1:9" x14ac:dyDescent="0.3">
      <c r="A1494" t="s">
        <v>916</v>
      </c>
      <c r="B1494" t="s">
        <v>51</v>
      </c>
      <c r="C1494" t="s">
        <v>40</v>
      </c>
      <c r="D1494" t="s">
        <v>42</v>
      </c>
      <c r="E1494" s="103">
        <v>1.0025194306905363</v>
      </c>
      <c r="F1494" s="103">
        <v>677609</v>
      </c>
      <c r="G1494" s="103">
        <v>5</v>
      </c>
      <c r="H1494" t="s">
        <v>54</v>
      </c>
      <c r="I1494" s="103"/>
    </row>
    <row r="1495" spans="1:9" x14ac:dyDescent="0.3">
      <c r="A1495" t="s">
        <v>1919</v>
      </c>
      <c r="B1495" t="s">
        <v>51</v>
      </c>
      <c r="C1495" t="s">
        <v>40</v>
      </c>
      <c r="D1495" t="s">
        <v>1763</v>
      </c>
      <c r="E1495" s="103">
        <v>1.0533544759239006</v>
      </c>
      <c r="F1495" s="103">
        <v>677609</v>
      </c>
      <c r="G1495" s="103">
        <v>5</v>
      </c>
      <c r="H1495" t="s">
        <v>54</v>
      </c>
      <c r="I1495" s="103"/>
    </row>
    <row r="1496" spans="1:9" x14ac:dyDescent="0.3">
      <c r="A1496" t="s">
        <v>1920</v>
      </c>
      <c r="B1496" t="s">
        <v>51</v>
      </c>
      <c r="C1496" t="s">
        <v>40</v>
      </c>
      <c r="D1496" t="s">
        <v>1764</v>
      </c>
      <c r="E1496" s="103">
        <v>0.56789820806328084</v>
      </c>
      <c r="F1496" s="103">
        <v>677609</v>
      </c>
      <c r="G1496" s="103">
        <v>5</v>
      </c>
      <c r="H1496" t="s">
        <v>54</v>
      </c>
      <c r="I1496" s="103"/>
    </row>
    <row r="1497" spans="1:9" x14ac:dyDescent="0.3">
      <c r="A1497" t="s">
        <v>917</v>
      </c>
      <c r="B1497" t="s">
        <v>51</v>
      </c>
      <c r="C1497" t="s">
        <v>40</v>
      </c>
      <c r="D1497" t="s">
        <v>340</v>
      </c>
      <c r="E1497" s="103">
        <v>0.98656852494377456</v>
      </c>
      <c r="F1497" s="103">
        <v>677609</v>
      </c>
      <c r="G1497" s="103">
        <v>5</v>
      </c>
      <c r="H1497" t="s">
        <v>54</v>
      </c>
      <c r="I1497" s="103"/>
    </row>
    <row r="1498" spans="1:9" x14ac:dyDescent="0.3">
      <c r="A1498" t="s">
        <v>598</v>
      </c>
      <c r="B1498" t="s">
        <v>51</v>
      </c>
      <c r="C1498" t="s">
        <v>40</v>
      </c>
      <c r="D1498" t="s">
        <v>777</v>
      </c>
      <c r="E1498" s="103">
        <v>1.3940740124526481</v>
      </c>
      <c r="F1498" s="103">
        <v>677609</v>
      </c>
      <c r="G1498" s="103">
        <v>5</v>
      </c>
      <c r="H1498" t="s">
        <v>54</v>
      </c>
      <c r="I1498" s="103"/>
    </row>
    <row r="1499" spans="1:9" x14ac:dyDescent="0.3">
      <c r="A1499" t="s">
        <v>602</v>
      </c>
      <c r="B1499" t="s">
        <v>51</v>
      </c>
      <c r="C1499" t="s">
        <v>40</v>
      </c>
      <c r="D1499" t="s">
        <v>776</v>
      </c>
      <c r="E1499" s="103">
        <v>3.3419849068411094</v>
      </c>
      <c r="F1499" s="103">
        <v>677609</v>
      </c>
      <c r="G1499" s="103">
        <v>5</v>
      </c>
      <c r="H1499" t="s">
        <v>54</v>
      </c>
      <c r="I1499" s="103"/>
    </row>
    <row r="1500" spans="1:9" x14ac:dyDescent="0.3">
      <c r="A1500" t="s">
        <v>5568</v>
      </c>
      <c r="B1500" t="s">
        <v>51</v>
      </c>
      <c r="C1500" t="s">
        <v>5064</v>
      </c>
      <c r="D1500" t="s">
        <v>40</v>
      </c>
      <c r="E1500" s="103">
        <v>0.9851583107200691</v>
      </c>
      <c r="F1500" s="103">
        <v>677609</v>
      </c>
      <c r="G1500" s="103">
        <v>5</v>
      </c>
      <c r="H1500" t="s">
        <v>54</v>
      </c>
      <c r="I1500" s="103"/>
    </row>
    <row r="1501" spans="1:9" x14ac:dyDescent="0.3">
      <c r="A1501" t="s">
        <v>5569</v>
      </c>
      <c r="B1501" t="s">
        <v>51</v>
      </c>
      <c r="C1501" t="s">
        <v>5064</v>
      </c>
      <c r="D1501" t="s">
        <v>5064</v>
      </c>
      <c r="E1501" s="103">
        <v>1</v>
      </c>
      <c r="F1501" s="103">
        <v>677609</v>
      </c>
      <c r="G1501" s="103">
        <v>5</v>
      </c>
      <c r="H1501" t="s">
        <v>54</v>
      </c>
      <c r="I1501" s="103"/>
    </row>
    <row r="1502" spans="1:9" x14ac:dyDescent="0.3">
      <c r="A1502" t="s">
        <v>5570</v>
      </c>
      <c r="B1502" t="s">
        <v>51</v>
      </c>
      <c r="C1502" t="s">
        <v>5064</v>
      </c>
      <c r="D1502" t="s">
        <v>5065</v>
      </c>
      <c r="E1502" s="103">
        <v>0.9851583107200691</v>
      </c>
      <c r="F1502" s="103">
        <v>677609</v>
      </c>
      <c r="G1502" s="103">
        <v>5</v>
      </c>
      <c r="H1502" t="s">
        <v>54</v>
      </c>
      <c r="I1502" s="103"/>
    </row>
    <row r="1503" spans="1:9" x14ac:dyDescent="0.3">
      <c r="A1503" t="s">
        <v>5571</v>
      </c>
      <c r="B1503" t="s">
        <v>51</v>
      </c>
      <c r="C1503" t="s">
        <v>5064</v>
      </c>
      <c r="D1503" t="s">
        <v>5066</v>
      </c>
      <c r="E1503" s="103">
        <v>0.99945357818087432</v>
      </c>
      <c r="F1503" s="103">
        <v>677609</v>
      </c>
      <c r="G1503" s="103">
        <v>5</v>
      </c>
      <c r="H1503" t="s">
        <v>54</v>
      </c>
      <c r="I1503" s="103"/>
    </row>
    <row r="1504" spans="1:9" x14ac:dyDescent="0.3">
      <c r="A1504" t="s">
        <v>5572</v>
      </c>
      <c r="B1504" t="s">
        <v>51</v>
      </c>
      <c r="C1504" t="s">
        <v>5064</v>
      </c>
      <c r="D1504" t="s">
        <v>42</v>
      </c>
      <c r="E1504" s="103">
        <v>0.9867201165130951</v>
      </c>
      <c r="F1504" s="103">
        <v>677609</v>
      </c>
      <c r="G1504" s="103">
        <v>5</v>
      </c>
      <c r="H1504" t="s">
        <v>54</v>
      </c>
      <c r="I1504" s="103"/>
    </row>
    <row r="1505" spans="1:9" x14ac:dyDescent="0.3">
      <c r="A1505" t="s">
        <v>5573</v>
      </c>
      <c r="B1505" t="s">
        <v>51</v>
      </c>
      <c r="C1505" t="s">
        <v>5064</v>
      </c>
      <c r="D1505" t="s">
        <v>1763</v>
      </c>
      <c r="E1505" s="103">
        <v>1.0367285205622347</v>
      </c>
      <c r="F1505" s="103">
        <v>677609</v>
      </c>
      <c r="G1505" s="103">
        <v>5</v>
      </c>
      <c r="H1505" t="s">
        <v>54</v>
      </c>
      <c r="I1505" s="103"/>
    </row>
    <row r="1506" spans="1:9" x14ac:dyDescent="0.3">
      <c r="A1506" t="s">
        <v>5574</v>
      </c>
      <c r="B1506" t="s">
        <v>51</v>
      </c>
      <c r="C1506" t="s">
        <v>5064</v>
      </c>
      <c r="D1506" t="s">
        <v>1764</v>
      </c>
      <c r="E1506" s="103">
        <v>0.56039365883421199</v>
      </c>
      <c r="F1506" s="103">
        <v>677609</v>
      </c>
      <c r="G1506" s="103">
        <v>5</v>
      </c>
      <c r="H1506" t="s">
        <v>54</v>
      </c>
      <c r="I1506" s="103"/>
    </row>
    <row r="1507" spans="1:9" x14ac:dyDescent="0.3">
      <c r="A1507" t="s">
        <v>5575</v>
      </c>
      <c r="B1507" t="s">
        <v>51</v>
      </c>
      <c r="C1507" t="s">
        <v>5064</v>
      </c>
      <c r="D1507" t="s">
        <v>340</v>
      </c>
      <c r="E1507" s="103">
        <v>0.97090930570715961</v>
      </c>
      <c r="F1507" s="103">
        <v>677609</v>
      </c>
      <c r="G1507" s="103">
        <v>5</v>
      </c>
      <c r="H1507" t="s">
        <v>54</v>
      </c>
      <c r="I1507" s="103"/>
    </row>
    <row r="1508" spans="1:9" x14ac:dyDescent="0.3">
      <c r="A1508" t="s">
        <v>5576</v>
      </c>
      <c r="B1508" t="s">
        <v>51</v>
      </c>
      <c r="C1508" t="s">
        <v>5064</v>
      </c>
      <c r="D1508" t="s">
        <v>777</v>
      </c>
      <c r="E1508" s="103">
        <v>1.3740624022651644</v>
      </c>
      <c r="F1508" s="103">
        <v>677609</v>
      </c>
      <c r="G1508" s="103">
        <v>5</v>
      </c>
      <c r="H1508" t="s">
        <v>54</v>
      </c>
      <c r="I1508" s="103"/>
    </row>
    <row r="1509" spans="1:9" x14ac:dyDescent="0.3">
      <c r="A1509" t="s">
        <v>5577</v>
      </c>
      <c r="B1509" t="s">
        <v>51</v>
      </c>
      <c r="C1509" t="s">
        <v>5064</v>
      </c>
      <c r="D1509" t="s">
        <v>776</v>
      </c>
      <c r="E1509" s="103">
        <v>3.2925803047884514</v>
      </c>
      <c r="F1509" s="103">
        <v>677609</v>
      </c>
      <c r="G1509" s="103">
        <v>5</v>
      </c>
      <c r="H1509" t="s">
        <v>54</v>
      </c>
      <c r="I1509" s="103"/>
    </row>
    <row r="1510" spans="1:9" x14ac:dyDescent="0.3">
      <c r="A1510" t="s">
        <v>5578</v>
      </c>
      <c r="B1510" t="s">
        <v>51</v>
      </c>
      <c r="C1510" t="s">
        <v>5065</v>
      </c>
      <c r="D1510" t="s">
        <v>40</v>
      </c>
      <c r="E1510" s="103">
        <v>1</v>
      </c>
      <c r="F1510" s="103">
        <v>677609</v>
      </c>
      <c r="G1510" s="103">
        <v>5</v>
      </c>
      <c r="H1510" t="s">
        <v>54</v>
      </c>
      <c r="I1510" s="103"/>
    </row>
    <row r="1511" spans="1:9" x14ac:dyDescent="0.3">
      <c r="A1511" t="s">
        <v>5579</v>
      </c>
      <c r="B1511" t="s">
        <v>51</v>
      </c>
      <c r="C1511" t="s">
        <v>5065</v>
      </c>
      <c r="D1511" t="s">
        <v>5064</v>
      </c>
      <c r="E1511" s="103">
        <v>1.0160167099296915</v>
      </c>
      <c r="F1511" s="103">
        <v>677609</v>
      </c>
      <c r="G1511" s="103">
        <v>5</v>
      </c>
      <c r="H1511" t="s">
        <v>54</v>
      </c>
      <c r="I1511" s="103"/>
    </row>
    <row r="1512" spans="1:9" x14ac:dyDescent="0.3">
      <c r="A1512" t="s">
        <v>5580</v>
      </c>
      <c r="B1512" t="s">
        <v>51</v>
      </c>
      <c r="C1512" t="s">
        <v>5065</v>
      </c>
      <c r="D1512" t="s">
        <v>5065</v>
      </c>
      <c r="E1512" s="103">
        <v>1</v>
      </c>
      <c r="F1512" s="103">
        <v>677609</v>
      </c>
      <c r="G1512" s="103">
        <v>5</v>
      </c>
      <c r="H1512" t="s">
        <v>54</v>
      </c>
      <c r="I1512" s="103"/>
    </row>
    <row r="1513" spans="1:9" x14ac:dyDescent="0.3">
      <c r="A1513" t="s">
        <v>5581</v>
      </c>
      <c r="B1513" t="s">
        <v>51</v>
      </c>
      <c r="C1513" t="s">
        <v>5065</v>
      </c>
      <c r="D1513" t="s">
        <v>5066</v>
      </c>
      <c r="E1513" s="103">
        <v>1.0154594314311043</v>
      </c>
      <c r="F1513" s="103">
        <v>677609</v>
      </c>
      <c r="G1513" s="103">
        <v>5</v>
      </c>
      <c r="H1513" t="s">
        <v>54</v>
      </c>
      <c r="I1513" s="103"/>
    </row>
    <row r="1514" spans="1:9" x14ac:dyDescent="0.3">
      <c r="A1514" t="s">
        <v>5582</v>
      </c>
      <c r="B1514" t="s">
        <v>51</v>
      </c>
      <c r="C1514" t="s">
        <v>5065</v>
      </c>
      <c r="D1514" t="s">
        <v>42</v>
      </c>
      <c r="E1514" s="103">
        <v>1.0025194306905363</v>
      </c>
      <c r="F1514" s="103">
        <v>677609</v>
      </c>
      <c r="G1514" s="103">
        <v>5</v>
      </c>
      <c r="H1514" t="s">
        <v>54</v>
      </c>
      <c r="I1514" s="103"/>
    </row>
    <row r="1515" spans="1:9" x14ac:dyDescent="0.3">
      <c r="A1515" t="s">
        <v>5583</v>
      </c>
      <c r="B1515" t="s">
        <v>51</v>
      </c>
      <c r="C1515" t="s">
        <v>5065</v>
      </c>
      <c r="D1515" t="s">
        <v>1763</v>
      </c>
      <c r="E1515" s="103">
        <v>1.0533544759239006</v>
      </c>
      <c r="F1515" s="103">
        <v>677609</v>
      </c>
      <c r="G1515" s="103">
        <v>5</v>
      </c>
      <c r="H1515" t="s">
        <v>54</v>
      </c>
      <c r="I1515" s="103"/>
    </row>
    <row r="1516" spans="1:9" x14ac:dyDescent="0.3">
      <c r="A1516" t="s">
        <v>5584</v>
      </c>
      <c r="B1516" t="s">
        <v>51</v>
      </c>
      <c r="C1516" t="s">
        <v>5065</v>
      </c>
      <c r="D1516" t="s">
        <v>1764</v>
      </c>
      <c r="E1516" s="103">
        <v>0.56789820806328084</v>
      </c>
      <c r="F1516" s="103">
        <v>677609</v>
      </c>
      <c r="G1516" s="103">
        <v>5</v>
      </c>
      <c r="H1516" t="s">
        <v>54</v>
      </c>
      <c r="I1516" s="103"/>
    </row>
    <row r="1517" spans="1:9" x14ac:dyDescent="0.3">
      <c r="A1517" t="s">
        <v>5585</v>
      </c>
      <c r="B1517" t="s">
        <v>51</v>
      </c>
      <c r="C1517" t="s">
        <v>5065</v>
      </c>
      <c r="D1517" t="s">
        <v>340</v>
      </c>
      <c r="E1517" s="103">
        <v>0.98656852494377456</v>
      </c>
      <c r="F1517" s="103">
        <v>677609</v>
      </c>
      <c r="G1517" s="103">
        <v>5</v>
      </c>
      <c r="H1517" t="s">
        <v>54</v>
      </c>
      <c r="I1517" s="103"/>
    </row>
    <row r="1518" spans="1:9" x14ac:dyDescent="0.3">
      <c r="A1518" t="s">
        <v>5586</v>
      </c>
      <c r="B1518" t="s">
        <v>51</v>
      </c>
      <c r="C1518" t="s">
        <v>5065</v>
      </c>
      <c r="D1518" t="s">
        <v>777</v>
      </c>
      <c r="E1518" s="103">
        <v>1.3940740124526481</v>
      </c>
      <c r="F1518" s="103">
        <v>677609</v>
      </c>
      <c r="G1518" s="103">
        <v>5</v>
      </c>
      <c r="H1518" t="s">
        <v>54</v>
      </c>
      <c r="I1518" s="103"/>
    </row>
    <row r="1519" spans="1:9" x14ac:dyDescent="0.3">
      <c r="A1519" t="s">
        <v>5587</v>
      </c>
      <c r="B1519" t="s">
        <v>51</v>
      </c>
      <c r="C1519" t="s">
        <v>5065</v>
      </c>
      <c r="D1519" t="s">
        <v>776</v>
      </c>
      <c r="E1519" s="103">
        <v>3.3419849068411094</v>
      </c>
      <c r="F1519" s="103">
        <v>677609</v>
      </c>
      <c r="G1519" s="103">
        <v>5</v>
      </c>
      <c r="H1519" t="s">
        <v>54</v>
      </c>
      <c r="I1519" s="103"/>
    </row>
    <row r="1520" spans="1:9" x14ac:dyDescent="0.3">
      <c r="A1520" t="s">
        <v>5591</v>
      </c>
      <c r="B1520" t="s">
        <v>51</v>
      </c>
      <c r="C1520" t="s">
        <v>5066</v>
      </c>
      <c r="D1520" t="s">
        <v>40</v>
      </c>
      <c r="E1520" s="103">
        <v>0.98570027818770822</v>
      </c>
      <c r="F1520" s="103">
        <v>677609</v>
      </c>
      <c r="G1520" s="103">
        <v>5</v>
      </c>
      <c r="H1520" t="s">
        <v>54</v>
      </c>
      <c r="I1520" s="103"/>
    </row>
    <row r="1521" spans="1:9" x14ac:dyDescent="0.3">
      <c r="A1521" t="s">
        <v>5592</v>
      </c>
      <c r="B1521" t="s">
        <v>51</v>
      </c>
      <c r="C1521" t="s">
        <v>5066</v>
      </c>
      <c r="D1521" t="s">
        <v>5064</v>
      </c>
      <c r="E1521" s="103">
        <v>1.0005525461036155</v>
      </c>
      <c r="F1521" s="103">
        <v>677609</v>
      </c>
      <c r="G1521" s="103">
        <v>5</v>
      </c>
      <c r="H1521" t="s">
        <v>54</v>
      </c>
      <c r="I1521" s="103"/>
    </row>
    <row r="1522" spans="1:9" x14ac:dyDescent="0.3">
      <c r="A1522" t="s">
        <v>5593</v>
      </c>
      <c r="B1522" t="s">
        <v>51</v>
      </c>
      <c r="C1522" t="s">
        <v>5066</v>
      </c>
      <c r="D1522" t="s">
        <v>5065</v>
      </c>
      <c r="E1522" s="103">
        <v>0.98570027818770822</v>
      </c>
      <c r="F1522" s="103">
        <v>677609</v>
      </c>
      <c r="G1522" s="103">
        <v>5</v>
      </c>
      <c r="H1522" t="s">
        <v>54</v>
      </c>
      <c r="I1522" s="103"/>
    </row>
    <row r="1523" spans="1:9" x14ac:dyDescent="0.3">
      <c r="A1523" t="s">
        <v>5594</v>
      </c>
      <c r="B1523" t="s">
        <v>51</v>
      </c>
      <c r="C1523" t="s">
        <v>5066</v>
      </c>
      <c r="D1523" t="s">
        <v>5066</v>
      </c>
      <c r="E1523" s="103">
        <v>1</v>
      </c>
      <c r="F1523" s="103">
        <v>677609</v>
      </c>
      <c r="G1523" s="103">
        <v>5</v>
      </c>
      <c r="H1523" t="s">
        <v>54</v>
      </c>
      <c r="I1523" s="103"/>
    </row>
    <row r="1524" spans="1:9" x14ac:dyDescent="0.3">
      <c r="A1524" t="s">
        <v>5595</v>
      </c>
      <c r="B1524" t="s">
        <v>51</v>
      </c>
      <c r="C1524" t="s">
        <v>5066</v>
      </c>
      <c r="D1524" t="s">
        <v>42</v>
      </c>
      <c r="E1524" s="103">
        <v>0.98726619119689751</v>
      </c>
      <c r="F1524" s="103">
        <v>677609</v>
      </c>
      <c r="G1524" s="103">
        <v>5</v>
      </c>
      <c r="H1524" t="s">
        <v>54</v>
      </c>
      <c r="I1524" s="103"/>
    </row>
    <row r="1525" spans="1:9" x14ac:dyDescent="0.3">
      <c r="A1525" t="s">
        <v>5596</v>
      </c>
      <c r="B1525" t="s">
        <v>51</v>
      </c>
      <c r="C1525" t="s">
        <v>5066</v>
      </c>
      <c r="D1525" t="s">
        <v>1763</v>
      </c>
      <c r="E1525" s="103">
        <v>1.0373025724779297</v>
      </c>
      <c r="F1525" s="103">
        <v>677609</v>
      </c>
      <c r="G1525" s="103">
        <v>5</v>
      </c>
      <c r="H1525" t="s">
        <v>54</v>
      </c>
      <c r="I1525" s="103"/>
    </row>
    <row r="1526" spans="1:9" x14ac:dyDescent="0.3">
      <c r="A1526" t="s">
        <v>5597</v>
      </c>
      <c r="B1526" t="s">
        <v>51</v>
      </c>
      <c r="C1526" t="s">
        <v>5066</v>
      </c>
      <c r="D1526" t="s">
        <v>1764</v>
      </c>
      <c r="E1526" s="103">
        <v>0.56066835350620237</v>
      </c>
      <c r="F1526" s="103">
        <v>677609</v>
      </c>
      <c r="G1526" s="103">
        <v>5</v>
      </c>
      <c r="H1526" t="s">
        <v>54</v>
      </c>
      <c r="I1526" s="103"/>
    </row>
    <row r="1527" spans="1:9" x14ac:dyDescent="0.3">
      <c r="A1527" t="s">
        <v>5598</v>
      </c>
      <c r="B1527" t="s">
        <v>51</v>
      </c>
      <c r="C1527" t="s">
        <v>5066</v>
      </c>
      <c r="D1527" t="s">
        <v>340</v>
      </c>
      <c r="E1527" s="103">
        <v>0.97144252504764061</v>
      </c>
      <c r="F1527" s="103">
        <v>677609</v>
      </c>
      <c r="G1527" s="103">
        <v>5</v>
      </c>
      <c r="H1527" t="s">
        <v>54</v>
      </c>
      <c r="I1527" s="103"/>
    </row>
    <row r="1528" spans="1:9" x14ac:dyDescent="0.3">
      <c r="A1528" t="s">
        <v>5599</v>
      </c>
      <c r="B1528" t="s">
        <v>51</v>
      </c>
      <c r="C1528" t="s">
        <v>5066</v>
      </c>
      <c r="D1528" t="s">
        <v>777</v>
      </c>
      <c r="E1528" s="103">
        <v>1.3748200144672358</v>
      </c>
      <c r="F1528" s="103">
        <v>677609</v>
      </c>
      <c r="G1528" s="103">
        <v>5</v>
      </c>
      <c r="H1528" t="s">
        <v>54</v>
      </c>
      <c r="I1528" s="103"/>
    </row>
    <row r="1529" spans="1:9" x14ac:dyDescent="0.3">
      <c r="A1529" t="s">
        <v>5600</v>
      </c>
      <c r="B1529" t="s">
        <v>51</v>
      </c>
      <c r="C1529" t="s">
        <v>5066</v>
      </c>
      <c r="D1529" t="s">
        <v>776</v>
      </c>
      <c r="E1529" s="103">
        <v>3.2944224270490183</v>
      </c>
      <c r="F1529" s="103">
        <v>677609</v>
      </c>
      <c r="G1529" s="103">
        <v>5</v>
      </c>
      <c r="H1529" t="s">
        <v>54</v>
      </c>
      <c r="I1529" s="103"/>
    </row>
    <row r="1530" spans="1:9" x14ac:dyDescent="0.3">
      <c r="A1530" t="s">
        <v>897</v>
      </c>
      <c r="B1530" t="s">
        <v>51</v>
      </c>
      <c r="C1530" t="s">
        <v>42</v>
      </c>
      <c r="D1530" t="s">
        <v>40</v>
      </c>
      <c r="E1530" s="103">
        <v>0.99884384136710214</v>
      </c>
      <c r="F1530" s="103">
        <v>677609</v>
      </c>
      <c r="G1530" s="103">
        <v>5</v>
      </c>
      <c r="H1530" t="s">
        <v>54</v>
      </c>
      <c r="I1530" s="103"/>
    </row>
    <row r="1531" spans="1:9" x14ac:dyDescent="0.3">
      <c r="A1531" t="s">
        <v>5601</v>
      </c>
      <c r="B1531" t="s">
        <v>51</v>
      </c>
      <c r="C1531" t="s">
        <v>42</v>
      </c>
      <c r="D1531" t="s">
        <v>5064</v>
      </c>
      <c r="E1531" s="103">
        <v>1.0138967156372489</v>
      </c>
      <c r="F1531" s="103">
        <v>677609</v>
      </c>
      <c r="G1531" s="103">
        <v>5</v>
      </c>
      <c r="H1531" t="s">
        <v>54</v>
      </c>
      <c r="I1531" s="103"/>
    </row>
    <row r="1532" spans="1:9" x14ac:dyDescent="0.3">
      <c r="A1532" t="s">
        <v>5602</v>
      </c>
      <c r="B1532" t="s">
        <v>51</v>
      </c>
      <c r="C1532" t="s">
        <v>42</v>
      </c>
      <c r="D1532" t="s">
        <v>5065</v>
      </c>
      <c r="E1532" s="103">
        <v>0.99884384136710214</v>
      </c>
      <c r="F1532" s="103">
        <v>677609</v>
      </c>
      <c r="G1532" s="103">
        <v>5</v>
      </c>
      <c r="H1532" t="s">
        <v>54</v>
      </c>
      <c r="I1532" s="103"/>
    </row>
    <row r="1533" spans="1:9" x14ac:dyDescent="0.3">
      <c r="A1533" t="s">
        <v>5603</v>
      </c>
      <c r="B1533" t="s">
        <v>51</v>
      </c>
      <c r="C1533" t="s">
        <v>42</v>
      </c>
      <c r="D1533" t="s">
        <v>5066</v>
      </c>
      <c r="E1533" s="103">
        <v>1.0133437631497606</v>
      </c>
      <c r="F1533" s="103">
        <v>677609</v>
      </c>
      <c r="G1533" s="103">
        <v>5</v>
      </c>
      <c r="H1533" t="s">
        <v>54</v>
      </c>
      <c r="I1533" s="103"/>
    </row>
    <row r="1534" spans="1:9" x14ac:dyDescent="0.3">
      <c r="A1534" t="s">
        <v>895</v>
      </c>
      <c r="B1534" t="s">
        <v>51</v>
      </c>
      <c r="C1534" t="s">
        <v>42</v>
      </c>
      <c r="D1534" t="s">
        <v>42</v>
      </c>
      <c r="E1534" s="103">
        <v>1</v>
      </c>
      <c r="F1534" s="103">
        <v>677609</v>
      </c>
      <c r="G1534" s="103">
        <v>5</v>
      </c>
      <c r="H1534" t="s">
        <v>54</v>
      </c>
      <c r="I1534" s="103"/>
    </row>
    <row r="1535" spans="1:9" x14ac:dyDescent="0.3">
      <c r="A1535" t="s">
        <v>1921</v>
      </c>
      <c r="B1535" t="s">
        <v>51</v>
      </c>
      <c r="C1535" t="s">
        <v>42</v>
      </c>
      <c r="D1535" t="s">
        <v>1763</v>
      </c>
      <c r="E1535" s="103">
        <v>1.0506147430581467</v>
      </c>
      <c r="F1535" s="103">
        <v>677609</v>
      </c>
      <c r="G1535" s="103">
        <v>5</v>
      </c>
      <c r="H1535" t="s">
        <v>54</v>
      </c>
      <c r="I1535" s="103"/>
    </row>
    <row r="1536" spans="1:9" x14ac:dyDescent="0.3">
      <c r="A1536" t="s">
        <v>1922</v>
      </c>
      <c r="B1536" t="s">
        <v>51</v>
      </c>
      <c r="C1536" t="s">
        <v>42</v>
      </c>
      <c r="D1536" t="s">
        <v>1764</v>
      </c>
      <c r="E1536" s="103">
        <v>0.56621229772587722</v>
      </c>
      <c r="F1536" s="103">
        <v>677609</v>
      </c>
      <c r="G1536" s="103">
        <v>5</v>
      </c>
      <c r="H1536" t="s">
        <v>54</v>
      </c>
      <c r="I1536" s="103"/>
    </row>
    <row r="1537" spans="1:9" x14ac:dyDescent="0.3">
      <c r="A1537" t="s">
        <v>896</v>
      </c>
      <c r="B1537" t="s">
        <v>51</v>
      </c>
      <c r="C1537" t="s">
        <v>42</v>
      </c>
      <c r="D1537" t="s">
        <v>340</v>
      </c>
      <c r="E1537" s="103">
        <v>0.984358053385048</v>
      </c>
      <c r="F1537" s="103">
        <v>677609</v>
      </c>
      <c r="G1537" s="103">
        <v>5</v>
      </c>
      <c r="H1537" t="s">
        <v>54</v>
      </c>
      <c r="I1537" s="103"/>
    </row>
    <row r="1538" spans="1:9" x14ac:dyDescent="0.3">
      <c r="A1538" t="s">
        <v>572</v>
      </c>
      <c r="B1538" t="s">
        <v>51</v>
      </c>
      <c r="C1538" t="s">
        <v>42</v>
      </c>
      <c r="D1538" t="s">
        <v>777</v>
      </c>
      <c r="E1538" s="103">
        <v>1.3929475103317555</v>
      </c>
      <c r="F1538" s="103">
        <v>677609</v>
      </c>
      <c r="G1538" s="103">
        <v>5</v>
      </c>
      <c r="H1538" t="s">
        <v>54</v>
      </c>
      <c r="I1538" s="103"/>
    </row>
    <row r="1539" spans="1:9" x14ac:dyDescent="0.3">
      <c r="A1539" t="s">
        <v>576</v>
      </c>
      <c r="B1539" t="s">
        <v>51</v>
      </c>
      <c r="C1539" t="s">
        <v>42</v>
      </c>
      <c r="D1539" t="s">
        <v>776</v>
      </c>
      <c r="E1539" s="103">
        <v>3.3381968939118671</v>
      </c>
      <c r="F1539" s="103">
        <v>677609</v>
      </c>
      <c r="G1539" s="103">
        <v>5</v>
      </c>
      <c r="H1539" t="s">
        <v>54</v>
      </c>
      <c r="I1539" s="103"/>
    </row>
    <row r="1540" spans="1:9" x14ac:dyDescent="0.3">
      <c r="A1540" t="s">
        <v>1176</v>
      </c>
      <c r="B1540" t="s">
        <v>51</v>
      </c>
      <c r="C1540" t="s">
        <v>58</v>
      </c>
      <c r="D1540" t="s">
        <v>40</v>
      </c>
      <c r="E1540" s="103">
        <v>6.198264781016781E-3</v>
      </c>
      <c r="F1540" s="103">
        <v>677609</v>
      </c>
      <c r="G1540" s="103">
        <v>5</v>
      </c>
      <c r="H1540" t="s">
        <v>54</v>
      </c>
      <c r="I1540" s="103"/>
    </row>
    <row r="1541" spans="1:9" x14ac:dyDescent="0.3">
      <c r="A1541" t="s">
        <v>5588</v>
      </c>
      <c r="B1541" t="s">
        <v>51</v>
      </c>
      <c r="C1541" t="s">
        <v>58</v>
      </c>
      <c r="D1541" t="s">
        <v>5064</v>
      </c>
      <c r="E1541" s="103">
        <v>6.198264781016781E-3</v>
      </c>
      <c r="F1541" s="103">
        <v>677609</v>
      </c>
      <c r="G1541" s="103">
        <v>5</v>
      </c>
      <c r="H1541" t="s">
        <v>54</v>
      </c>
      <c r="I1541" s="103"/>
    </row>
    <row r="1542" spans="1:9" x14ac:dyDescent="0.3">
      <c r="A1542" t="s">
        <v>5589</v>
      </c>
      <c r="B1542" t="s">
        <v>51</v>
      </c>
      <c r="C1542" t="s">
        <v>58</v>
      </c>
      <c r="D1542" t="s">
        <v>5065</v>
      </c>
      <c r="E1542" s="103">
        <v>6.198264781016781E-3</v>
      </c>
      <c r="F1542" s="103">
        <v>677609</v>
      </c>
      <c r="G1542" s="103">
        <v>5</v>
      </c>
      <c r="H1542" t="s">
        <v>54</v>
      </c>
      <c r="I1542" s="103"/>
    </row>
    <row r="1543" spans="1:9" x14ac:dyDescent="0.3">
      <c r="A1543" t="s">
        <v>5590</v>
      </c>
      <c r="B1543" t="s">
        <v>51</v>
      </c>
      <c r="C1543" t="s">
        <v>58</v>
      </c>
      <c r="D1543" t="s">
        <v>5066</v>
      </c>
      <c r="E1543" s="103">
        <v>6.198264781016781E-3</v>
      </c>
      <c r="F1543" s="103">
        <v>677609</v>
      </c>
      <c r="G1543" s="103">
        <v>5</v>
      </c>
      <c r="H1543" t="s">
        <v>54</v>
      </c>
      <c r="I1543" s="103"/>
    </row>
    <row r="1544" spans="1:9" x14ac:dyDescent="0.3">
      <c r="A1544" t="s">
        <v>1177</v>
      </c>
      <c r="B1544" t="s">
        <v>51</v>
      </c>
      <c r="C1544" t="s">
        <v>58</v>
      </c>
      <c r="D1544" t="s">
        <v>42</v>
      </c>
      <c r="E1544" s="103">
        <v>6.198264781016781E-3</v>
      </c>
      <c r="F1544" s="103">
        <v>677609</v>
      </c>
      <c r="G1544" s="103">
        <v>5</v>
      </c>
      <c r="H1544" t="s">
        <v>54</v>
      </c>
      <c r="I1544" s="103"/>
    </row>
    <row r="1545" spans="1:9" x14ac:dyDescent="0.3">
      <c r="A1545" t="s">
        <v>1941</v>
      </c>
      <c r="B1545" t="s">
        <v>51</v>
      </c>
      <c r="C1545" t="s">
        <v>58</v>
      </c>
      <c r="D1545" t="s">
        <v>1763</v>
      </c>
      <c r="E1545" s="103">
        <v>9.6686847647923738E-3</v>
      </c>
      <c r="F1545" s="103">
        <v>677609</v>
      </c>
      <c r="G1545" s="103">
        <v>5</v>
      </c>
      <c r="H1545" t="s">
        <v>54</v>
      </c>
      <c r="I1545" s="103"/>
    </row>
    <row r="1546" spans="1:9" x14ac:dyDescent="0.3">
      <c r="A1546" t="s">
        <v>1942</v>
      </c>
      <c r="B1546" t="s">
        <v>51</v>
      </c>
      <c r="C1546" t="s">
        <v>58</v>
      </c>
      <c r="D1546" t="s">
        <v>1764</v>
      </c>
      <c r="E1546" s="103">
        <v>9.6686847647923738E-3</v>
      </c>
      <c r="F1546" s="103">
        <v>677609</v>
      </c>
      <c r="G1546" s="103">
        <v>5</v>
      </c>
      <c r="H1546" t="s">
        <v>54</v>
      </c>
      <c r="I1546" s="103"/>
    </row>
    <row r="1547" spans="1:9" x14ac:dyDescent="0.3">
      <c r="A1547" t="s">
        <v>1178</v>
      </c>
      <c r="B1547" t="s">
        <v>51</v>
      </c>
      <c r="C1547" t="s">
        <v>58</v>
      </c>
      <c r="D1547" t="s">
        <v>340</v>
      </c>
      <c r="E1547" s="103">
        <v>2.9672544164442038E-4</v>
      </c>
      <c r="F1547" s="103">
        <v>677609</v>
      </c>
      <c r="G1547" s="103">
        <v>5</v>
      </c>
      <c r="H1547" t="s">
        <v>54</v>
      </c>
      <c r="I1547" s="103"/>
    </row>
    <row r="1548" spans="1:9" x14ac:dyDescent="0.3">
      <c r="A1548" t="s">
        <v>1179</v>
      </c>
      <c r="B1548" t="s">
        <v>51</v>
      </c>
      <c r="C1548" t="s">
        <v>58</v>
      </c>
      <c r="D1548" t="s">
        <v>777</v>
      </c>
      <c r="E1548" s="103">
        <v>7.3727485383400411E-3</v>
      </c>
      <c r="F1548" s="103">
        <v>677609</v>
      </c>
      <c r="G1548" s="103">
        <v>5</v>
      </c>
      <c r="H1548" t="s">
        <v>54</v>
      </c>
      <c r="I1548" s="103"/>
    </row>
    <row r="1549" spans="1:9" x14ac:dyDescent="0.3">
      <c r="A1549" t="s">
        <v>1180</v>
      </c>
      <c r="B1549" t="s">
        <v>51</v>
      </c>
      <c r="C1549" t="s">
        <v>58</v>
      </c>
      <c r="D1549" t="s">
        <v>776</v>
      </c>
      <c r="E1549" s="103">
        <v>1.9774309668689281E-2</v>
      </c>
      <c r="F1549" s="103">
        <v>677609</v>
      </c>
      <c r="G1549" s="103">
        <v>5</v>
      </c>
      <c r="H1549" t="s">
        <v>54</v>
      </c>
      <c r="I1549" s="103"/>
    </row>
    <row r="1550" spans="1:9" x14ac:dyDescent="0.3">
      <c r="A1550" t="s">
        <v>1923</v>
      </c>
      <c r="B1550" t="s">
        <v>51</v>
      </c>
      <c r="C1550" t="s">
        <v>1763</v>
      </c>
      <c r="D1550" t="s">
        <v>40</v>
      </c>
      <c r="E1550" s="103">
        <v>0.95236578531067861</v>
      </c>
      <c r="F1550" s="103">
        <v>677609</v>
      </c>
      <c r="G1550" s="103">
        <v>5</v>
      </c>
      <c r="H1550" t="s">
        <v>54</v>
      </c>
      <c r="I1550" s="103"/>
    </row>
    <row r="1551" spans="1:9" x14ac:dyDescent="0.3">
      <c r="A1551" t="s">
        <v>5604</v>
      </c>
      <c r="B1551" t="s">
        <v>51</v>
      </c>
      <c r="C1551" t="s">
        <v>1763</v>
      </c>
      <c r="D1551" t="s">
        <v>5064</v>
      </c>
      <c r="E1551" s="103">
        <v>0.96669915717717936</v>
      </c>
      <c r="F1551" s="103">
        <v>677609</v>
      </c>
      <c r="G1551" s="103">
        <v>5</v>
      </c>
      <c r="H1551" t="s">
        <v>54</v>
      </c>
      <c r="I1551" s="103"/>
    </row>
    <row r="1552" spans="1:9" x14ac:dyDescent="0.3">
      <c r="A1552" t="s">
        <v>5605</v>
      </c>
      <c r="B1552" t="s">
        <v>51</v>
      </c>
      <c r="C1552" t="s">
        <v>1763</v>
      </c>
      <c r="D1552" t="s">
        <v>5065</v>
      </c>
      <c r="E1552" s="103">
        <v>0.95236578531067861</v>
      </c>
      <c r="F1552" s="103">
        <v>677609</v>
      </c>
      <c r="G1552" s="103">
        <v>5</v>
      </c>
      <c r="H1552" t="s">
        <v>54</v>
      </c>
      <c r="I1552" s="103"/>
    </row>
    <row r="1553" spans="1:9" x14ac:dyDescent="0.3">
      <c r="A1553" t="s">
        <v>5606</v>
      </c>
      <c r="B1553" t="s">
        <v>51</v>
      </c>
      <c r="C1553" t="s">
        <v>1763</v>
      </c>
      <c r="D1553" t="s">
        <v>5066</v>
      </c>
      <c r="E1553" s="103">
        <v>0.96617251922921699</v>
      </c>
      <c r="F1553" s="103">
        <v>677609</v>
      </c>
      <c r="G1553" s="103">
        <v>5</v>
      </c>
      <c r="H1553" t="s">
        <v>54</v>
      </c>
      <c r="I1553" s="103"/>
    </row>
    <row r="1554" spans="1:9" x14ac:dyDescent="0.3">
      <c r="A1554" t="s">
        <v>1924</v>
      </c>
      <c r="B1554" t="s">
        <v>51</v>
      </c>
      <c r="C1554" t="s">
        <v>1763</v>
      </c>
      <c r="D1554" t="s">
        <v>42</v>
      </c>
      <c r="E1554" s="103">
        <v>0.95338492863385449</v>
      </c>
      <c r="F1554" s="103">
        <v>677609</v>
      </c>
      <c r="G1554" s="103">
        <v>5</v>
      </c>
      <c r="H1554" t="s">
        <v>54</v>
      </c>
      <c r="I1554" s="103"/>
    </row>
    <row r="1555" spans="1:9" x14ac:dyDescent="0.3">
      <c r="A1555" t="s">
        <v>1925</v>
      </c>
      <c r="B1555" t="s">
        <v>51</v>
      </c>
      <c r="C1555" t="s">
        <v>1763</v>
      </c>
      <c r="D1555" t="s">
        <v>1763</v>
      </c>
      <c r="E1555" s="103">
        <v>1</v>
      </c>
      <c r="F1555" s="103">
        <v>677609</v>
      </c>
      <c r="G1555" s="103">
        <v>5</v>
      </c>
      <c r="H1555" t="s">
        <v>54</v>
      </c>
      <c r="I1555" s="103"/>
    </row>
    <row r="1556" spans="1:9" x14ac:dyDescent="0.3">
      <c r="A1556" t="s">
        <v>1926</v>
      </c>
      <c r="B1556" t="s">
        <v>51</v>
      </c>
      <c r="C1556" t="s">
        <v>1763</v>
      </c>
      <c r="D1556" t="s">
        <v>1764</v>
      </c>
      <c r="E1556" s="103">
        <v>0.53781130083263884</v>
      </c>
      <c r="F1556" s="103">
        <v>677609</v>
      </c>
      <c r="G1556" s="103">
        <v>5</v>
      </c>
      <c r="H1556" t="s">
        <v>54</v>
      </c>
      <c r="I1556" s="103"/>
    </row>
    <row r="1557" spans="1:9" x14ac:dyDescent="0.3">
      <c r="A1557" t="s">
        <v>1927</v>
      </c>
      <c r="B1557" t="s">
        <v>51</v>
      </c>
      <c r="C1557" t="s">
        <v>1763</v>
      </c>
      <c r="D1557" t="s">
        <v>340</v>
      </c>
      <c r="E1557" s="103">
        <v>0.93896790944618747</v>
      </c>
      <c r="F1557" s="103">
        <v>677609</v>
      </c>
      <c r="G1557" s="103">
        <v>5</v>
      </c>
      <c r="H1557" t="s">
        <v>54</v>
      </c>
      <c r="I1557" s="103"/>
    </row>
    <row r="1558" spans="1:9" x14ac:dyDescent="0.3">
      <c r="A1558" t="s">
        <v>1928</v>
      </c>
      <c r="B1558" t="s">
        <v>51</v>
      </c>
      <c r="C1558" t="s">
        <v>1763</v>
      </c>
      <c r="D1558" t="s">
        <v>777</v>
      </c>
      <c r="E1558" s="103">
        <v>1.3263455596130678</v>
      </c>
      <c r="F1558" s="103">
        <v>677609</v>
      </c>
      <c r="G1558" s="103">
        <v>5</v>
      </c>
      <c r="H1558" t="s">
        <v>54</v>
      </c>
      <c r="I1558" s="103"/>
    </row>
    <row r="1559" spans="1:9" x14ac:dyDescent="0.3">
      <c r="A1559" t="s">
        <v>1929</v>
      </c>
      <c r="B1559" t="s">
        <v>51</v>
      </c>
      <c r="C1559" t="s">
        <v>1763</v>
      </c>
      <c r="D1559" t="s">
        <v>776</v>
      </c>
      <c r="E1559" s="103">
        <v>3.1820134652308538</v>
      </c>
      <c r="F1559" s="103">
        <v>677609</v>
      </c>
      <c r="G1559" s="103">
        <v>5</v>
      </c>
      <c r="H1559" t="s">
        <v>54</v>
      </c>
      <c r="I1559" s="103"/>
    </row>
    <row r="1560" spans="1:9" x14ac:dyDescent="0.3">
      <c r="A1560" t="s">
        <v>1930</v>
      </c>
      <c r="B1560" t="s">
        <v>51</v>
      </c>
      <c r="C1560" t="s">
        <v>1764</v>
      </c>
      <c r="D1560" t="s">
        <v>40</v>
      </c>
      <c r="E1560" s="103">
        <v>1.9793754388613767</v>
      </c>
      <c r="F1560" s="103">
        <v>677609</v>
      </c>
      <c r="G1560" s="103">
        <v>5</v>
      </c>
      <c r="H1560" t="s">
        <v>54</v>
      </c>
      <c r="I1560" s="103"/>
    </row>
    <row r="1561" spans="1:9" x14ac:dyDescent="0.3">
      <c r="A1561" t="s">
        <v>5607</v>
      </c>
      <c r="B1561" t="s">
        <v>51</v>
      </c>
      <c r="C1561" t="s">
        <v>1764</v>
      </c>
      <c r="D1561" t="s">
        <v>5064</v>
      </c>
      <c r="E1561" s="103">
        <v>2.0143999159368673</v>
      </c>
      <c r="F1561" s="103">
        <v>677609</v>
      </c>
      <c r="G1561" s="103">
        <v>5</v>
      </c>
      <c r="H1561" t="s">
        <v>54</v>
      </c>
      <c r="I1561" s="103"/>
    </row>
    <row r="1562" spans="1:9" x14ac:dyDescent="0.3">
      <c r="A1562" t="s">
        <v>5608</v>
      </c>
      <c r="B1562" t="s">
        <v>51</v>
      </c>
      <c r="C1562" t="s">
        <v>1764</v>
      </c>
      <c r="D1562" t="s">
        <v>5065</v>
      </c>
      <c r="E1562" s="103">
        <v>1.9793754388613767</v>
      </c>
      <c r="F1562" s="103">
        <v>677609</v>
      </c>
      <c r="G1562" s="103">
        <v>5</v>
      </c>
      <c r="H1562" t="s">
        <v>54</v>
      </c>
      <c r="I1562" s="103"/>
    </row>
    <row r="1563" spans="1:9" x14ac:dyDescent="0.3">
      <c r="A1563" t="s">
        <v>5609</v>
      </c>
      <c r="B1563" t="s">
        <v>51</v>
      </c>
      <c r="C1563" t="s">
        <v>1764</v>
      </c>
      <c r="D1563" t="s">
        <v>5066</v>
      </c>
      <c r="E1563" s="103">
        <v>2.0131761573835414</v>
      </c>
      <c r="F1563" s="103">
        <v>677609</v>
      </c>
      <c r="G1563" s="103">
        <v>5</v>
      </c>
      <c r="H1563" t="s">
        <v>54</v>
      </c>
      <c r="I1563" s="103"/>
    </row>
    <row r="1564" spans="1:9" x14ac:dyDescent="0.3">
      <c r="A1564" t="s">
        <v>1931</v>
      </c>
      <c r="B1564" t="s">
        <v>51</v>
      </c>
      <c r="C1564" t="s">
        <v>1764</v>
      </c>
      <c r="D1564" t="s">
        <v>42</v>
      </c>
      <c r="E1564" s="103">
        <v>1.9798077000595764</v>
      </c>
      <c r="F1564" s="103">
        <v>677609</v>
      </c>
      <c r="G1564" s="103">
        <v>5</v>
      </c>
      <c r="H1564" t="s">
        <v>54</v>
      </c>
      <c r="I1564" s="103"/>
    </row>
    <row r="1565" spans="1:9" x14ac:dyDescent="0.3">
      <c r="A1565" t="s">
        <v>1932</v>
      </c>
      <c r="B1565" t="s">
        <v>51</v>
      </c>
      <c r="C1565" t="s">
        <v>1764</v>
      </c>
      <c r="D1565" t="s">
        <v>1763</v>
      </c>
      <c r="E1565" s="103">
        <v>2.0714000827521257</v>
      </c>
      <c r="F1565" s="103">
        <v>677609</v>
      </c>
      <c r="G1565" s="103">
        <v>5</v>
      </c>
      <c r="H1565" t="s">
        <v>54</v>
      </c>
      <c r="I1565" s="103"/>
    </row>
    <row r="1566" spans="1:9" x14ac:dyDescent="0.3">
      <c r="A1566" t="s">
        <v>1933</v>
      </c>
      <c r="B1566" t="s">
        <v>51</v>
      </c>
      <c r="C1566" t="s">
        <v>1764</v>
      </c>
      <c r="D1566" t="s">
        <v>1764</v>
      </c>
      <c r="E1566" s="103">
        <v>1</v>
      </c>
      <c r="F1566" s="103">
        <v>677609</v>
      </c>
      <c r="G1566" s="103">
        <v>5</v>
      </c>
      <c r="H1566" t="s">
        <v>54</v>
      </c>
      <c r="I1566" s="103"/>
    </row>
    <row r="1567" spans="1:9" x14ac:dyDescent="0.3">
      <c r="A1567" t="s">
        <v>1934</v>
      </c>
      <c r="B1567" t="s">
        <v>51</v>
      </c>
      <c r="C1567" t="s">
        <v>1764</v>
      </c>
      <c r="D1567" t="s">
        <v>340</v>
      </c>
      <c r="E1567" s="103">
        <v>1.95974702147133</v>
      </c>
      <c r="F1567" s="103">
        <v>677609</v>
      </c>
      <c r="G1567" s="103">
        <v>5</v>
      </c>
      <c r="H1567" t="s">
        <v>54</v>
      </c>
      <c r="I1567" s="103"/>
    </row>
    <row r="1568" spans="1:9" x14ac:dyDescent="0.3">
      <c r="A1568" t="s">
        <v>1935</v>
      </c>
      <c r="B1568" t="s">
        <v>51</v>
      </c>
      <c r="C1568" t="s">
        <v>1764</v>
      </c>
      <c r="D1568" t="s">
        <v>777</v>
      </c>
      <c r="E1568" s="103">
        <v>2.7395084759402004</v>
      </c>
      <c r="F1568" s="103">
        <v>677609</v>
      </c>
      <c r="G1568" s="103">
        <v>5</v>
      </c>
      <c r="H1568" t="s">
        <v>54</v>
      </c>
      <c r="I1568" s="103"/>
    </row>
    <row r="1569" spans="1:9" x14ac:dyDescent="0.3">
      <c r="A1569" t="s">
        <v>1936</v>
      </c>
      <c r="B1569" t="s">
        <v>51</v>
      </c>
      <c r="C1569" t="s">
        <v>1764</v>
      </c>
      <c r="D1569" t="s">
        <v>776</v>
      </c>
      <c r="E1569" s="103">
        <v>6.6022751323807807</v>
      </c>
      <c r="F1569" s="103">
        <v>677609</v>
      </c>
      <c r="G1569" s="103">
        <v>5</v>
      </c>
      <c r="H1569" t="s">
        <v>54</v>
      </c>
      <c r="I1569" s="103"/>
    </row>
    <row r="1570" spans="1:9" x14ac:dyDescent="0.3">
      <c r="A1570" t="s">
        <v>900</v>
      </c>
      <c r="B1570" t="s">
        <v>51</v>
      </c>
      <c r="C1570" t="s">
        <v>340</v>
      </c>
      <c r="D1570" t="s">
        <v>40</v>
      </c>
      <c r="E1570" s="103">
        <v>1.0273022886478935</v>
      </c>
      <c r="F1570" s="103">
        <v>677609</v>
      </c>
      <c r="G1570" s="103">
        <v>5</v>
      </c>
      <c r="H1570" t="s">
        <v>54</v>
      </c>
      <c r="I1570" s="103"/>
    </row>
    <row r="1571" spans="1:9" x14ac:dyDescent="0.3">
      <c r="A1571" t="s">
        <v>5610</v>
      </c>
      <c r="B1571" t="s">
        <v>51</v>
      </c>
      <c r="C1571" t="s">
        <v>340</v>
      </c>
      <c r="D1571" t="s">
        <v>5064</v>
      </c>
      <c r="E1571" s="103">
        <v>1.042531197710201</v>
      </c>
      <c r="F1571" s="103">
        <v>677609</v>
      </c>
      <c r="G1571" s="103">
        <v>5</v>
      </c>
      <c r="H1571" t="s">
        <v>54</v>
      </c>
      <c r="I1571" s="103"/>
    </row>
    <row r="1572" spans="1:9" x14ac:dyDescent="0.3">
      <c r="A1572" t="s">
        <v>5611</v>
      </c>
      <c r="B1572" t="s">
        <v>51</v>
      </c>
      <c r="C1572" t="s">
        <v>340</v>
      </c>
      <c r="D1572" t="s">
        <v>5065</v>
      </c>
      <c r="E1572" s="103">
        <v>1.0273022886478935</v>
      </c>
      <c r="F1572" s="103">
        <v>677609</v>
      </c>
      <c r="G1572" s="103">
        <v>5</v>
      </c>
      <c r="H1572" t="s">
        <v>54</v>
      </c>
      <c r="I1572" s="103"/>
    </row>
    <row r="1573" spans="1:9" x14ac:dyDescent="0.3">
      <c r="A1573" t="s">
        <v>5612</v>
      </c>
      <c r="B1573" t="s">
        <v>51</v>
      </c>
      <c r="C1573" t="s">
        <v>340</v>
      </c>
      <c r="D1573" t="s">
        <v>5066</v>
      </c>
      <c r="E1573" s="103">
        <v>1.0419629965296753</v>
      </c>
      <c r="F1573" s="103">
        <v>677609</v>
      </c>
      <c r="G1573" s="103">
        <v>5</v>
      </c>
      <c r="H1573" t="s">
        <v>54</v>
      </c>
      <c r="I1573" s="103"/>
    </row>
    <row r="1574" spans="1:9" x14ac:dyDescent="0.3">
      <c r="A1574" t="s">
        <v>898</v>
      </c>
      <c r="B1574" t="s">
        <v>51</v>
      </c>
      <c r="C1574" t="s">
        <v>340</v>
      </c>
      <c r="D1574" t="s">
        <v>42</v>
      </c>
      <c r="E1574" s="103">
        <v>1.0287637265034555</v>
      </c>
      <c r="F1574" s="103">
        <v>677609</v>
      </c>
      <c r="G1574" s="103">
        <v>5</v>
      </c>
      <c r="H1574" t="s">
        <v>54</v>
      </c>
      <c r="I1574" s="103"/>
    </row>
    <row r="1575" spans="1:9" x14ac:dyDescent="0.3">
      <c r="A1575" t="s">
        <v>1937</v>
      </c>
      <c r="B1575" t="s">
        <v>51</v>
      </c>
      <c r="C1575" t="s">
        <v>340</v>
      </c>
      <c r="D1575" t="s">
        <v>1763</v>
      </c>
      <c r="E1575" s="103">
        <v>1.0846151154514818</v>
      </c>
      <c r="F1575" s="103">
        <v>677609</v>
      </c>
      <c r="G1575" s="103">
        <v>5</v>
      </c>
      <c r="H1575" t="s">
        <v>54</v>
      </c>
      <c r="I1575" s="103"/>
    </row>
    <row r="1576" spans="1:9" x14ac:dyDescent="0.3">
      <c r="A1576" t="s">
        <v>1938</v>
      </c>
      <c r="B1576" t="s">
        <v>51</v>
      </c>
      <c r="C1576" t="s">
        <v>340</v>
      </c>
      <c r="D1576" t="s">
        <v>1764</v>
      </c>
      <c r="E1576" s="103">
        <v>0.59248866601010342</v>
      </c>
      <c r="F1576" s="103">
        <v>677609</v>
      </c>
      <c r="G1576" s="103">
        <v>5</v>
      </c>
      <c r="H1576" t="s">
        <v>54</v>
      </c>
      <c r="I1576" s="103"/>
    </row>
    <row r="1577" spans="1:9" x14ac:dyDescent="0.3">
      <c r="A1577" t="s">
        <v>899</v>
      </c>
      <c r="B1577" t="s">
        <v>51</v>
      </c>
      <c r="C1577" t="s">
        <v>340</v>
      </c>
      <c r="D1577" t="s">
        <v>340</v>
      </c>
      <c r="E1577" s="103">
        <v>1</v>
      </c>
      <c r="F1577" s="103">
        <v>677609</v>
      </c>
      <c r="G1577" s="103">
        <v>5</v>
      </c>
      <c r="H1577" t="s">
        <v>54</v>
      </c>
      <c r="I1577" s="103"/>
    </row>
    <row r="1578" spans="1:9" x14ac:dyDescent="0.3">
      <c r="A1578" t="s">
        <v>580</v>
      </c>
      <c r="B1578" t="s">
        <v>51</v>
      </c>
      <c r="C1578" t="s">
        <v>340</v>
      </c>
      <c r="D1578" t="s">
        <v>777</v>
      </c>
      <c r="E1578" s="103">
        <v>1.4309680392797921</v>
      </c>
      <c r="F1578" s="103">
        <v>677609</v>
      </c>
      <c r="G1578" s="103">
        <v>5</v>
      </c>
      <c r="H1578" t="s">
        <v>54</v>
      </c>
      <c r="I1578" s="103"/>
    </row>
    <row r="1579" spans="1:9" x14ac:dyDescent="0.3">
      <c r="A1579" t="s">
        <v>584</v>
      </c>
      <c r="B1579" t="s">
        <v>51</v>
      </c>
      <c r="C1579" t="s">
        <v>340</v>
      </c>
      <c r="D1579" t="s">
        <v>776</v>
      </c>
      <c r="E1579" s="103">
        <v>3.4313875215576046</v>
      </c>
      <c r="F1579" s="103">
        <v>677609</v>
      </c>
      <c r="G1579" s="103">
        <v>5</v>
      </c>
      <c r="H1579" t="s">
        <v>54</v>
      </c>
      <c r="I1579" s="103"/>
    </row>
    <row r="1580" spans="1:9" x14ac:dyDescent="0.3">
      <c r="A1580" t="s">
        <v>8779</v>
      </c>
      <c r="B1580" t="s">
        <v>51</v>
      </c>
      <c r="C1580" t="s">
        <v>8750</v>
      </c>
      <c r="D1580" t="s">
        <v>40</v>
      </c>
      <c r="E1580" s="103">
        <v>4.3391827480355298E-2</v>
      </c>
      <c r="F1580" s="103">
        <v>677609</v>
      </c>
      <c r="G1580" s="103">
        <v>5</v>
      </c>
      <c r="H1580" t="s">
        <v>54</v>
      </c>
      <c r="I1580" s="103"/>
    </row>
    <row r="1581" spans="1:9" x14ac:dyDescent="0.3">
      <c r="A1581" t="s">
        <v>8951</v>
      </c>
      <c r="B1581" t="s">
        <v>51</v>
      </c>
      <c r="C1581" t="s">
        <v>8750</v>
      </c>
      <c r="D1581" t="s">
        <v>5064</v>
      </c>
      <c r="E1581" s="103">
        <v>4.4061719914195066E-2</v>
      </c>
      <c r="F1581" s="103">
        <v>677609</v>
      </c>
      <c r="G1581" s="103">
        <v>5</v>
      </c>
      <c r="H1581" t="s">
        <v>54</v>
      </c>
      <c r="I1581" s="103"/>
    </row>
    <row r="1582" spans="1:9" x14ac:dyDescent="0.3">
      <c r="A1582" t="s">
        <v>8952</v>
      </c>
      <c r="B1582" t="s">
        <v>51</v>
      </c>
      <c r="C1582" t="s">
        <v>8750</v>
      </c>
      <c r="D1582" t="s">
        <v>5065</v>
      </c>
      <c r="E1582" s="103">
        <v>4.3391827480355298E-2</v>
      </c>
      <c r="F1582" s="103">
        <v>677609</v>
      </c>
      <c r="G1582" s="103">
        <v>5</v>
      </c>
      <c r="H1582" t="s">
        <v>54</v>
      </c>
      <c r="I1582" s="103"/>
    </row>
    <row r="1583" spans="1:9" x14ac:dyDescent="0.3">
      <c r="A1583" t="s">
        <v>8953</v>
      </c>
      <c r="B1583" t="s">
        <v>51</v>
      </c>
      <c r="C1583" t="s">
        <v>8750</v>
      </c>
      <c r="D1583" t="s">
        <v>5066</v>
      </c>
      <c r="E1583" s="103">
        <v>4.4036827652887307E-2</v>
      </c>
      <c r="F1583" s="103">
        <v>677609</v>
      </c>
      <c r="G1583" s="103">
        <v>5</v>
      </c>
      <c r="H1583" t="s">
        <v>54</v>
      </c>
      <c r="I1583" s="103"/>
    </row>
    <row r="1584" spans="1:9" x14ac:dyDescent="0.3">
      <c r="A1584" t="s">
        <v>8780</v>
      </c>
      <c r="B1584" t="s">
        <v>51</v>
      </c>
      <c r="C1584" t="s">
        <v>8750</v>
      </c>
      <c r="D1584" t="s">
        <v>42</v>
      </c>
      <c r="E1584" s="103">
        <v>4.349170026035893E-2</v>
      </c>
      <c r="F1584" s="103">
        <v>677609</v>
      </c>
      <c r="G1584" s="103">
        <v>5</v>
      </c>
      <c r="H1584" t="s">
        <v>54</v>
      </c>
      <c r="I1584" s="103"/>
    </row>
    <row r="1585" spans="1:9" x14ac:dyDescent="0.3">
      <c r="A1585" t="s">
        <v>8781</v>
      </c>
      <c r="B1585" t="s">
        <v>51</v>
      </c>
      <c r="C1585" t="s">
        <v>8750</v>
      </c>
      <c r="D1585" t="s">
        <v>1763</v>
      </c>
      <c r="E1585" s="103">
        <v>4.6673770581522479E-2</v>
      </c>
      <c r="F1585" s="103">
        <v>677609</v>
      </c>
      <c r="G1585" s="103">
        <v>5</v>
      </c>
      <c r="H1585" t="s">
        <v>54</v>
      </c>
      <c r="I1585" s="103"/>
    </row>
    <row r="1586" spans="1:9" x14ac:dyDescent="0.3">
      <c r="A1586" t="s">
        <v>8782</v>
      </c>
      <c r="B1586" t="s">
        <v>51</v>
      </c>
      <c r="C1586" t="s">
        <v>8750</v>
      </c>
      <c r="D1586" t="s">
        <v>1764</v>
      </c>
      <c r="E1586" s="103">
        <v>2.5493135901800166E-2</v>
      </c>
      <c r="F1586" s="103">
        <v>677609</v>
      </c>
      <c r="G1586" s="103">
        <v>5</v>
      </c>
      <c r="H1586" t="s">
        <v>54</v>
      </c>
      <c r="I1586" s="103"/>
    </row>
    <row r="1587" spans="1:9" x14ac:dyDescent="0.3">
      <c r="A1587" t="s">
        <v>8783</v>
      </c>
      <c r="B1587" t="s">
        <v>51</v>
      </c>
      <c r="C1587" t="s">
        <v>8750</v>
      </c>
      <c r="D1587" t="s">
        <v>340</v>
      </c>
      <c r="E1587" s="103">
        <v>4.2447794856849269E-2</v>
      </c>
      <c r="F1587" s="103">
        <v>677609</v>
      </c>
      <c r="G1587" s="103">
        <v>5</v>
      </c>
      <c r="H1587" t="s">
        <v>54</v>
      </c>
      <c r="I1587" s="103"/>
    </row>
    <row r="1588" spans="1:9" x14ac:dyDescent="0.3">
      <c r="A1588" t="s">
        <v>8784</v>
      </c>
      <c r="B1588" t="s">
        <v>51</v>
      </c>
      <c r="C1588" t="s">
        <v>8750</v>
      </c>
      <c r="D1588" t="s">
        <v>777</v>
      </c>
      <c r="E1588" s="103">
        <v>6.1026910306851929E-2</v>
      </c>
      <c r="F1588" s="103">
        <v>677609</v>
      </c>
      <c r="G1588" s="103">
        <v>5</v>
      </c>
      <c r="H1588" t="s">
        <v>54</v>
      </c>
      <c r="I1588" s="103"/>
    </row>
    <row r="1589" spans="1:9" x14ac:dyDescent="0.3">
      <c r="A1589" t="s">
        <v>8785</v>
      </c>
      <c r="B1589" t="s">
        <v>51</v>
      </c>
      <c r="C1589" t="s">
        <v>8750</v>
      </c>
      <c r="D1589" t="s">
        <v>776</v>
      </c>
      <c r="E1589" s="103">
        <v>0.14501527378403803</v>
      </c>
      <c r="F1589" s="103">
        <v>677609</v>
      </c>
      <c r="G1589" s="103">
        <v>5</v>
      </c>
      <c r="H1589" t="s">
        <v>54</v>
      </c>
      <c r="I1589" s="103"/>
    </row>
    <row r="1590" spans="1:9" x14ac:dyDescent="0.3">
      <c r="A1590" t="s">
        <v>9049</v>
      </c>
      <c r="B1590" t="s">
        <v>51</v>
      </c>
      <c r="C1590" t="s">
        <v>9007</v>
      </c>
      <c r="D1590" t="s">
        <v>40</v>
      </c>
      <c r="E1590" s="103">
        <v>1.0802939235353023E-2</v>
      </c>
      <c r="F1590" s="103">
        <v>677609</v>
      </c>
      <c r="G1590" s="103">
        <v>5</v>
      </c>
      <c r="H1590" t="s">
        <v>54</v>
      </c>
      <c r="I1590" s="103"/>
    </row>
    <row r="1591" spans="1:9" x14ac:dyDescent="0.3">
      <c r="A1591" t="s">
        <v>9050</v>
      </c>
      <c r="B1591" t="s">
        <v>51</v>
      </c>
      <c r="C1591" t="s">
        <v>9007</v>
      </c>
      <c r="D1591" t="s">
        <v>5064</v>
      </c>
      <c r="E1591" s="103">
        <v>1.0973370232386405E-2</v>
      </c>
      <c r="F1591" s="103">
        <v>677609</v>
      </c>
      <c r="G1591" s="103">
        <v>5</v>
      </c>
      <c r="H1591" t="s">
        <v>54</v>
      </c>
      <c r="I1591" s="103"/>
    </row>
    <row r="1592" spans="1:9" x14ac:dyDescent="0.3">
      <c r="A1592" t="s">
        <v>9051</v>
      </c>
      <c r="B1592" t="s">
        <v>51</v>
      </c>
      <c r="C1592" t="s">
        <v>9007</v>
      </c>
      <c r="D1592" t="s">
        <v>5065</v>
      </c>
      <c r="E1592" s="103">
        <v>1.0802939235353023E-2</v>
      </c>
      <c r="F1592" s="103">
        <v>677609</v>
      </c>
      <c r="G1592" s="103">
        <v>5</v>
      </c>
      <c r="H1592" t="s">
        <v>54</v>
      </c>
      <c r="I1592" s="103"/>
    </row>
    <row r="1593" spans="1:9" x14ac:dyDescent="0.3">
      <c r="A1593" t="s">
        <v>9052</v>
      </c>
      <c r="B1593" t="s">
        <v>51</v>
      </c>
      <c r="C1593" t="s">
        <v>9007</v>
      </c>
      <c r="D1593" t="s">
        <v>5066</v>
      </c>
      <c r="E1593" s="103">
        <v>1.0966199208474518E-2</v>
      </c>
      <c r="F1593" s="103">
        <v>677609</v>
      </c>
      <c r="G1593" s="103">
        <v>5</v>
      </c>
      <c r="H1593" t="s">
        <v>54</v>
      </c>
      <c r="I1593" s="103"/>
    </row>
    <row r="1594" spans="1:9" x14ac:dyDescent="0.3">
      <c r="A1594" t="s">
        <v>9053</v>
      </c>
      <c r="B1594" t="s">
        <v>51</v>
      </c>
      <c r="C1594" t="s">
        <v>9007</v>
      </c>
      <c r="D1594" t="s">
        <v>42</v>
      </c>
      <c r="E1594" s="103">
        <v>1.0822002138198582E-2</v>
      </c>
      <c r="F1594" s="103">
        <v>677609</v>
      </c>
      <c r="G1594" s="103">
        <v>5</v>
      </c>
      <c r="H1594" t="s">
        <v>54</v>
      </c>
      <c r="I1594" s="103"/>
    </row>
    <row r="1595" spans="1:9" x14ac:dyDescent="0.3">
      <c r="A1595" t="s">
        <v>9054</v>
      </c>
      <c r="B1595" t="s">
        <v>51</v>
      </c>
      <c r="C1595" t="s">
        <v>9007</v>
      </c>
      <c r="D1595" t="s">
        <v>1763</v>
      </c>
      <c r="E1595" s="103">
        <v>1.1729682332862562E-2</v>
      </c>
      <c r="F1595" s="103">
        <v>677609</v>
      </c>
      <c r="G1595" s="103">
        <v>5</v>
      </c>
      <c r="H1595" t="s">
        <v>54</v>
      </c>
      <c r="I1595" s="103"/>
    </row>
    <row r="1596" spans="1:9" x14ac:dyDescent="0.3">
      <c r="A1596" t="s">
        <v>9055</v>
      </c>
      <c r="B1596" t="s">
        <v>51</v>
      </c>
      <c r="C1596" t="s">
        <v>9007</v>
      </c>
      <c r="D1596" t="s">
        <v>1764</v>
      </c>
      <c r="E1596" s="103">
        <v>6.2805825233243351E-3</v>
      </c>
      <c r="F1596" s="103">
        <v>677609</v>
      </c>
      <c r="G1596" s="103">
        <v>5</v>
      </c>
      <c r="H1596" t="s">
        <v>54</v>
      </c>
      <c r="I1596" s="103"/>
    </row>
    <row r="1597" spans="1:9" x14ac:dyDescent="0.3">
      <c r="A1597" t="s">
        <v>9056</v>
      </c>
      <c r="B1597" t="s">
        <v>51</v>
      </c>
      <c r="C1597" t="s">
        <v>9007</v>
      </c>
      <c r="D1597" t="s">
        <v>340</v>
      </c>
      <c r="E1597" s="103">
        <v>1.0630853019313736E-2</v>
      </c>
      <c r="F1597" s="103">
        <v>677609</v>
      </c>
      <c r="G1597" s="103">
        <v>5</v>
      </c>
      <c r="H1597" t="s">
        <v>54</v>
      </c>
      <c r="I1597" s="103"/>
    </row>
    <row r="1598" spans="1:9" x14ac:dyDescent="0.3">
      <c r="A1598" t="s">
        <v>9057</v>
      </c>
      <c r="B1598" t="s">
        <v>51</v>
      </c>
      <c r="C1598" t="s">
        <v>9007</v>
      </c>
      <c r="D1598" t="s">
        <v>777</v>
      </c>
      <c r="E1598" s="103">
        <v>1.5182873272877276E-2</v>
      </c>
      <c r="F1598" s="103">
        <v>677609</v>
      </c>
      <c r="G1598" s="103">
        <v>5</v>
      </c>
      <c r="H1598" t="s">
        <v>54</v>
      </c>
      <c r="I1598" s="103"/>
    </row>
    <row r="1599" spans="1:9" x14ac:dyDescent="0.3">
      <c r="A1599" t="s">
        <v>9058</v>
      </c>
      <c r="B1599" t="s">
        <v>51</v>
      </c>
      <c r="C1599" t="s">
        <v>9007</v>
      </c>
      <c r="D1599" t="s">
        <v>776</v>
      </c>
      <c r="E1599" s="103">
        <v>3.6242484956339652E-2</v>
      </c>
      <c r="F1599" s="103">
        <v>677609</v>
      </c>
      <c r="G1599" s="103">
        <v>5</v>
      </c>
      <c r="H1599" t="s">
        <v>54</v>
      </c>
      <c r="I1599" s="103"/>
    </row>
    <row r="1600" spans="1:9" x14ac:dyDescent="0.3">
      <c r="A1600" t="s">
        <v>903</v>
      </c>
      <c r="B1600" t="s">
        <v>51</v>
      </c>
      <c r="C1600" t="s">
        <v>353</v>
      </c>
      <c r="D1600" t="s">
        <v>40</v>
      </c>
      <c r="E1600" s="103">
        <v>1.4299721812291845E-2</v>
      </c>
      <c r="F1600" s="103">
        <v>677609</v>
      </c>
      <c r="G1600" s="103">
        <v>5</v>
      </c>
      <c r="H1600" t="s">
        <v>54</v>
      </c>
      <c r="I1600" s="103"/>
    </row>
    <row r="1601" spans="1:9" x14ac:dyDescent="0.3">
      <c r="A1601" t="s">
        <v>5613</v>
      </c>
      <c r="B1601" t="s">
        <v>51</v>
      </c>
      <c r="C1601" t="s">
        <v>353</v>
      </c>
      <c r="D1601" t="s">
        <v>5064</v>
      </c>
      <c r="E1601" s="103">
        <v>1.5464163826075966E-2</v>
      </c>
      <c r="F1601" s="103">
        <v>677609</v>
      </c>
      <c r="G1601" s="103">
        <v>5</v>
      </c>
      <c r="H1601" t="s">
        <v>54</v>
      </c>
      <c r="I1601" s="103"/>
    </row>
    <row r="1602" spans="1:9" x14ac:dyDescent="0.3">
      <c r="A1602" t="s">
        <v>5614</v>
      </c>
      <c r="B1602" t="s">
        <v>51</v>
      </c>
      <c r="C1602" t="s">
        <v>353</v>
      </c>
      <c r="D1602" t="s">
        <v>5065</v>
      </c>
      <c r="E1602" s="103">
        <v>1.4299721812291845E-2</v>
      </c>
      <c r="F1602" s="103">
        <v>677609</v>
      </c>
      <c r="G1602" s="103">
        <v>5</v>
      </c>
      <c r="H1602" t="s">
        <v>54</v>
      </c>
      <c r="I1602" s="103"/>
    </row>
    <row r="1603" spans="1:9" x14ac:dyDescent="0.3">
      <c r="A1603" t="s">
        <v>5615</v>
      </c>
      <c r="B1603" t="s">
        <v>51</v>
      </c>
      <c r="C1603" t="s">
        <v>353</v>
      </c>
      <c r="D1603" t="s">
        <v>5066</v>
      </c>
      <c r="E1603" s="103">
        <v>1.5459431431104341E-2</v>
      </c>
      <c r="F1603" s="103">
        <v>677609</v>
      </c>
      <c r="G1603" s="103">
        <v>5</v>
      </c>
      <c r="H1603" t="s">
        <v>54</v>
      </c>
      <c r="I1603" s="103"/>
    </row>
    <row r="1604" spans="1:9" x14ac:dyDescent="0.3">
      <c r="A1604" t="s">
        <v>901</v>
      </c>
      <c r="B1604" t="s">
        <v>51</v>
      </c>
      <c r="C1604" t="s">
        <v>353</v>
      </c>
      <c r="D1604" t="s">
        <v>42</v>
      </c>
      <c r="E1604" s="103">
        <v>1.5253239493638882E-2</v>
      </c>
      <c r="F1604" s="103">
        <v>677609</v>
      </c>
      <c r="G1604" s="103">
        <v>5</v>
      </c>
      <c r="H1604" t="s">
        <v>54</v>
      </c>
      <c r="I1604" s="103"/>
    </row>
    <row r="1605" spans="1:9" x14ac:dyDescent="0.3">
      <c r="A1605" t="s">
        <v>1943</v>
      </c>
      <c r="B1605" t="s">
        <v>51</v>
      </c>
      <c r="C1605" t="s">
        <v>353</v>
      </c>
      <c r="D1605" t="s">
        <v>1763</v>
      </c>
      <c r="E1605" s="103">
        <v>1.6051903445970812E-2</v>
      </c>
      <c r="F1605" s="103">
        <v>677609</v>
      </c>
      <c r="G1605" s="103">
        <v>5</v>
      </c>
      <c r="H1605" t="s">
        <v>54</v>
      </c>
      <c r="I1605" s="103"/>
    </row>
    <row r="1606" spans="1:9" x14ac:dyDescent="0.3">
      <c r="A1606" t="s">
        <v>1944</v>
      </c>
      <c r="B1606" t="s">
        <v>51</v>
      </c>
      <c r="C1606" t="s">
        <v>353</v>
      </c>
      <c r="D1606" t="s">
        <v>1764</v>
      </c>
      <c r="E1606" s="103">
        <v>7.2298545570785517E-3</v>
      </c>
      <c r="F1606" s="103">
        <v>677609</v>
      </c>
      <c r="G1606" s="103">
        <v>5</v>
      </c>
      <c r="H1606" t="s">
        <v>54</v>
      </c>
      <c r="I1606" s="103"/>
    </row>
    <row r="1607" spans="1:9" x14ac:dyDescent="0.3">
      <c r="A1607" t="s">
        <v>902</v>
      </c>
      <c r="B1607" t="s">
        <v>51</v>
      </c>
      <c r="C1607" t="s">
        <v>353</v>
      </c>
      <c r="D1607" t="s">
        <v>340</v>
      </c>
      <c r="E1607" s="103">
        <v>1.5125999896133953E-2</v>
      </c>
      <c r="F1607" s="103">
        <v>677609</v>
      </c>
      <c r="G1607" s="103">
        <v>5</v>
      </c>
      <c r="H1607" t="s">
        <v>54</v>
      </c>
      <c r="I1607" s="103"/>
    </row>
    <row r="1608" spans="1:9" x14ac:dyDescent="0.3">
      <c r="A1608" t="s">
        <v>588</v>
      </c>
      <c r="B1608" t="s">
        <v>51</v>
      </c>
      <c r="C1608" t="s">
        <v>353</v>
      </c>
      <c r="D1608" t="s">
        <v>777</v>
      </c>
      <c r="E1608" s="103">
        <v>1.9253997985412278E-2</v>
      </c>
      <c r="F1608" s="103">
        <v>677609</v>
      </c>
      <c r="G1608" s="103">
        <v>5</v>
      </c>
      <c r="H1608" t="s">
        <v>54</v>
      </c>
      <c r="I1608" s="103"/>
    </row>
    <row r="1609" spans="1:9" x14ac:dyDescent="0.3">
      <c r="A1609" t="s">
        <v>589</v>
      </c>
      <c r="B1609" t="s">
        <v>51</v>
      </c>
      <c r="C1609" t="s">
        <v>353</v>
      </c>
      <c r="D1609" t="s">
        <v>776</v>
      </c>
      <c r="E1609" s="103">
        <v>4.7562479792091099E-2</v>
      </c>
      <c r="F1609" s="103">
        <v>677609</v>
      </c>
      <c r="G1609" s="103">
        <v>5</v>
      </c>
      <c r="H1609" t="s">
        <v>54</v>
      </c>
      <c r="I1609" s="103"/>
    </row>
    <row r="1610" spans="1:9" x14ac:dyDescent="0.3">
      <c r="A1610" t="s">
        <v>4452</v>
      </c>
      <c r="B1610" t="s">
        <v>51</v>
      </c>
      <c r="C1610" t="s">
        <v>4351</v>
      </c>
      <c r="D1610" t="s">
        <v>40</v>
      </c>
      <c r="E1610" s="103">
        <v>5.4196746763902459E-4</v>
      </c>
      <c r="F1610" s="103">
        <v>677609</v>
      </c>
      <c r="G1610" s="103">
        <v>5</v>
      </c>
      <c r="H1610" t="s">
        <v>54</v>
      </c>
      <c r="I1610" s="103"/>
    </row>
    <row r="1611" spans="1:9" x14ac:dyDescent="0.3">
      <c r="A1611" t="s">
        <v>5511</v>
      </c>
      <c r="B1611" t="s">
        <v>51</v>
      </c>
      <c r="C1611" t="s">
        <v>4351</v>
      </c>
      <c r="D1611" t="s">
        <v>5064</v>
      </c>
      <c r="E1611" s="103">
        <v>5.5254610361548653E-4</v>
      </c>
      <c r="F1611" s="103">
        <v>677609</v>
      </c>
      <c r="G1611" s="103">
        <v>5</v>
      </c>
      <c r="H1611" t="s">
        <v>54</v>
      </c>
      <c r="I1611" s="103"/>
    </row>
    <row r="1612" spans="1:9" x14ac:dyDescent="0.3">
      <c r="A1612" t="s">
        <v>5512</v>
      </c>
      <c r="B1612" t="s">
        <v>51</v>
      </c>
      <c r="C1612" t="s">
        <v>4351</v>
      </c>
      <c r="D1612" t="s">
        <v>5065</v>
      </c>
      <c r="E1612" s="103">
        <v>5.4196746763902459E-4</v>
      </c>
      <c r="F1612" s="103">
        <v>677609</v>
      </c>
      <c r="G1612" s="103">
        <v>5</v>
      </c>
      <c r="H1612" t="s">
        <v>54</v>
      </c>
      <c r="I1612" s="103"/>
    </row>
    <row r="1613" spans="1:9" x14ac:dyDescent="0.3">
      <c r="A1613" t="s">
        <v>5513</v>
      </c>
      <c r="B1613" t="s">
        <v>51</v>
      </c>
      <c r="C1613" t="s">
        <v>4351</v>
      </c>
      <c r="D1613" t="s">
        <v>5066</v>
      </c>
      <c r="E1613" s="103">
        <v>5.4642181912557982E-4</v>
      </c>
      <c r="F1613" s="103">
        <v>677609</v>
      </c>
      <c r="G1613" s="103">
        <v>5</v>
      </c>
      <c r="H1613" t="s">
        <v>54</v>
      </c>
      <c r="I1613" s="103"/>
    </row>
    <row r="1614" spans="1:9" x14ac:dyDescent="0.3">
      <c r="A1614" t="s">
        <v>4453</v>
      </c>
      <c r="B1614" t="s">
        <v>51</v>
      </c>
      <c r="C1614" t="s">
        <v>4351</v>
      </c>
      <c r="D1614" t="s">
        <v>42</v>
      </c>
      <c r="E1614" s="103">
        <v>5.4607468380238279E-4</v>
      </c>
      <c r="F1614" s="103">
        <v>677609</v>
      </c>
      <c r="G1614" s="103">
        <v>5</v>
      </c>
      <c r="H1614" t="s">
        <v>54</v>
      </c>
      <c r="I1614" s="103"/>
    </row>
    <row r="1615" spans="1:9" x14ac:dyDescent="0.3">
      <c r="A1615" t="s">
        <v>4454</v>
      </c>
      <c r="B1615" t="s">
        <v>51</v>
      </c>
      <c r="C1615" t="s">
        <v>4351</v>
      </c>
      <c r="D1615" t="s">
        <v>1763</v>
      </c>
      <c r="E1615" s="103">
        <v>5.7405191569512911E-4</v>
      </c>
      <c r="F1615" s="103">
        <v>677609</v>
      </c>
      <c r="G1615" s="103">
        <v>5</v>
      </c>
      <c r="H1615" t="s">
        <v>54</v>
      </c>
      <c r="I1615" s="103"/>
    </row>
    <row r="1616" spans="1:9" x14ac:dyDescent="0.3">
      <c r="A1616" t="s">
        <v>4455</v>
      </c>
      <c r="B1616" t="s">
        <v>51</v>
      </c>
      <c r="C1616" t="s">
        <v>4351</v>
      </c>
      <c r="D1616" t="s">
        <v>1764</v>
      </c>
      <c r="E1616" s="103">
        <v>2.7469467199035542E-4</v>
      </c>
      <c r="F1616" s="103">
        <v>677609</v>
      </c>
      <c r="G1616" s="103">
        <v>5</v>
      </c>
      <c r="H1616" t="s">
        <v>54</v>
      </c>
      <c r="I1616" s="103"/>
    </row>
    <row r="1617" spans="1:9" x14ac:dyDescent="0.3">
      <c r="A1617" t="s">
        <v>4456</v>
      </c>
      <c r="B1617" t="s">
        <v>51</v>
      </c>
      <c r="C1617" t="s">
        <v>4351</v>
      </c>
      <c r="D1617" t="s">
        <v>340</v>
      </c>
      <c r="E1617" s="103">
        <v>5.3321934048103695E-4</v>
      </c>
      <c r="F1617" s="103">
        <v>677609</v>
      </c>
      <c r="G1617" s="103">
        <v>5</v>
      </c>
      <c r="H1617" t="s">
        <v>54</v>
      </c>
      <c r="I1617" s="103"/>
    </row>
    <row r="1618" spans="1:9" x14ac:dyDescent="0.3">
      <c r="A1618" t="s">
        <v>4457</v>
      </c>
      <c r="B1618" t="s">
        <v>51</v>
      </c>
      <c r="C1618" t="s">
        <v>4351</v>
      </c>
      <c r="D1618" t="s">
        <v>777</v>
      </c>
      <c r="E1618" s="103">
        <v>7.5761220207117312E-4</v>
      </c>
      <c r="F1618" s="103">
        <v>677609</v>
      </c>
      <c r="G1618" s="103">
        <v>5</v>
      </c>
      <c r="H1618" t="s">
        <v>54</v>
      </c>
      <c r="I1618" s="103"/>
    </row>
    <row r="1619" spans="1:9" x14ac:dyDescent="0.3">
      <c r="A1619" t="s">
        <v>4458</v>
      </c>
      <c r="B1619" t="s">
        <v>51</v>
      </c>
      <c r="C1619" t="s">
        <v>4351</v>
      </c>
      <c r="D1619" t="s">
        <v>776</v>
      </c>
      <c r="E1619" s="103">
        <v>1.8421222605670058E-3</v>
      </c>
      <c r="F1619" s="103">
        <v>677609</v>
      </c>
      <c r="G1619" s="103">
        <v>5</v>
      </c>
      <c r="H1619" t="s">
        <v>54</v>
      </c>
      <c r="I1619" s="103"/>
    </row>
    <row r="1620" spans="1:9" x14ac:dyDescent="0.3">
      <c r="A1620" t="s">
        <v>4438</v>
      </c>
      <c r="B1620" t="s">
        <v>51</v>
      </c>
      <c r="C1620" t="s">
        <v>4352</v>
      </c>
      <c r="D1620" t="s">
        <v>40</v>
      </c>
      <c r="E1620" s="103">
        <v>0</v>
      </c>
      <c r="F1620" s="103">
        <v>677609</v>
      </c>
      <c r="G1620" s="103">
        <v>5</v>
      </c>
      <c r="H1620" t="s">
        <v>54</v>
      </c>
      <c r="I1620" s="103"/>
    </row>
    <row r="1621" spans="1:9" x14ac:dyDescent="0.3">
      <c r="A1621" t="s">
        <v>5514</v>
      </c>
      <c r="B1621" t="s">
        <v>51</v>
      </c>
      <c r="C1621" t="s">
        <v>4352</v>
      </c>
      <c r="D1621" t="s">
        <v>5064</v>
      </c>
      <c r="E1621" s="103">
        <v>0</v>
      </c>
      <c r="F1621" s="103">
        <v>677609</v>
      </c>
      <c r="G1621" s="103">
        <v>5</v>
      </c>
      <c r="H1621" t="s">
        <v>54</v>
      </c>
      <c r="I1621" s="103"/>
    </row>
    <row r="1622" spans="1:9" x14ac:dyDescent="0.3">
      <c r="A1622" t="s">
        <v>5515</v>
      </c>
      <c r="B1622" t="s">
        <v>51</v>
      </c>
      <c r="C1622" t="s">
        <v>4352</v>
      </c>
      <c r="D1622" t="s">
        <v>5065</v>
      </c>
      <c r="E1622" s="103">
        <v>0</v>
      </c>
      <c r="F1622" s="103">
        <v>677609</v>
      </c>
      <c r="G1622" s="103">
        <v>5</v>
      </c>
      <c r="H1622" t="s">
        <v>54</v>
      </c>
      <c r="I1622" s="103"/>
    </row>
    <row r="1623" spans="1:9" x14ac:dyDescent="0.3">
      <c r="A1623" t="s">
        <v>5516</v>
      </c>
      <c r="B1623" t="s">
        <v>51</v>
      </c>
      <c r="C1623" t="s">
        <v>4352</v>
      </c>
      <c r="D1623" t="s">
        <v>5066</v>
      </c>
      <c r="E1623" s="103">
        <v>0</v>
      </c>
      <c r="F1623" s="103">
        <v>677609</v>
      </c>
      <c r="G1623" s="103">
        <v>5</v>
      </c>
      <c r="H1623" t="s">
        <v>54</v>
      </c>
      <c r="I1623" s="103"/>
    </row>
    <row r="1624" spans="1:9" x14ac:dyDescent="0.3">
      <c r="A1624" t="s">
        <v>4439</v>
      </c>
      <c r="B1624" t="s">
        <v>51</v>
      </c>
      <c r="C1624" t="s">
        <v>4352</v>
      </c>
      <c r="D1624" t="s">
        <v>42</v>
      </c>
      <c r="E1624" s="103">
        <v>0</v>
      </c>
      <c r="F1624" s="103">
        <v>677609</v>
      </c>
      <c r="G1624" s="103">
        <v>5</v>
      </c>
      <c r="H1624" t="s">
        <v>54</v>
      </c>
      <c r="I1624" s="103"/>
    </row>
    <row r="1625" spans="1:9" x14ac:dyDescent="0.3">
      <c r="A1625" t="s">
        <v>4440</v>
      </c>
      <c r="B1625" t="s">
        <v>51</v>
      </c>
      <c r="C1625" t="s">
        <v>4352</v>
      </c>
      <c r="D1625" t="s">
        <v>1763</v>
      </c>
      <c r="E1625" s="103">
        <v>0</v>
      </c>
      <c r="F1625" s="103">
        <v>677609</v>
      </c>
      <c r="G1625" s="103">
        <v>5</v>
      </c>
      <c r="H1625" t="s">
        <v>54</v>
      </c>
      <c r="I1625" s="103"/>
    </row>
    <row r="1626" spans="1:9" x14ac:dyDescent="0.3">
      <c r="A1626" t="s">
        <v>4441</v>
      </c>
      <c r="B1626" t="s">
        <v>51</v>
      </c>
      <c r="C1626" t="s">
        <v>4352</v>
      </c>
      <c r="D1626" t="s">
        <v>1764</v>
      </c>
      <c r="E1626" s="103">
        <v>0</v>
      </c>
      <c r="F1626" s="103">
        <v>677609</v>
      </c>
      <c r="G1626" s="103">
        <v>5</v>
      </c>
      <c r="H1626" t="s">
        <v>54</v>
      </c>
      <c r="I1626" s="103"/>
    </row>
    <row r="1627" spans="1:9" x14ac:dyDescent="0.3">
      <c r="A1627" t="s">
        <v>4442</v>
      </c>
      <c r="B1627" t="s">
        <v>51</v>
      </c>
      <c r="C1627" t="s">
        <v>4352</v>
      </c>
      <c r="D1627" t="s">
        <v>340</v>
      </c>
      <c r="E1627" s="103">
        <v>0</v>
      </c>
      <c r="F1627" s="103">
        <v>677609</v>
      </c>
      <c r="G1627" s="103">
        <v>5</v>
      </c>
      <c r="H1627" t="s">
        <v>54</v>
      </c>
      <c r="I1627" s="103"/>
    </row>
    <row r="1628" spans="1:9" x14ac:dyDescent="0.3">
      <c r="A1628" t="s">
        <v>4443</v>
      </c>
      <c r="B1628" t="s">
        <v>51</v>
      </c>
      <c r="C1628" t="s">
        <v>4352</v>
      </c>
      <c r="D1628" t="s">
        <v>777</v>
      </c>
      <c r="E1628" s="103">
        <v>0</v>
      </c>
      <c r="F1628" s="103">
        <v>677609</v>
      </c>
      <c r="G1628" s="103">
        <v>5</v>
      </c>
      <c r="H1628" t="s">
        <v>54</v>
      </c>
      <c r="I1628" s="103"/>
    </row>
    <row r="1629" spans="1:9" x14ac:dyDescent="0.3">
      <c r="A1629" t="s">
        <v>4444</v>
      </c>
      <c r="B1629" t="s">
        <v>51</v>
      </c>
      <c r="C1629" t="s">
        <v>4352</v>
      </c>
      <c r="D1629" t="s">
        <v>776</v>
      </c>
      <c r="E1629" s="103">
        <v>0</v>
      </c>
      <c r="F1629" s="103">
        <v>677609</v>
      </c>
      <c r="G1629" s="103">
        <v>5</v>
      </c>
      <c r="H1629" t="s">
        <v>54</v>
      </c>
      <c r="I1629" s="103"/>
    </row>
    <row r="1630" spans="1:9" x14ac:dyDescent="0.3">
      <c r="A1630" t="s">
        <v>4445</v>
      </c>
      <c r="B1630" t="s">
        <v>51</v>
      </c>
      <c r="C1630" t="s">
        <v>4353</v>
      </c>
      <c r="D1630" t="s">
        <v>40</v>
      </c>
      <c r="E1630" s="103">
        <v>3.0583328863187652E-4</v>
      </c>
      <c r="F1630" s="103">
        <v>677609</v>
      </c>
      <c r="G1630" s="103">
        <v>5</v>
      </c>
      <c r="H1630" t="s">
        <v>54</v>
      </c>
      <c r="I1630" s="103"/>
    </row>
    <row r="1631" spans="1:9" x14ac:dyDescent="0.3">
      <c r="A1631" t="s">
        <v>5517</v>
      </c>
      <c r="B1631" t="s">
        <v>51</v>
      </c>
      <c r="C1631" t="s">
        <v>4353</v>
      </c>
      <c r="D1631" t="s">
        <v>5064</v>
      </c>
      <c r="E1631" s="103">
        <v>3.1488815595037651E-4</v>
      </c>
      <c r="F1631" s="103">
        <v>677609</v>
      </c>
      <c r="G1631" s="103">
        <v>5</v>
      </c>
      <c r="H1631" t="s">
        <v>54</v>
      </c>
      <c r="I1631" s="103"/>
    </row>
    <row r="1632" spans="1:9" x14ac:dyDescent="0.3">
      <c r="A1632" t="s">
        <v>5518</v>
      </c>
      <c r="B1632" t="s">
        <v>51</v>
      </c>
      <c r="C1632" t="s">
        <v>4353</v>
      </c>
      <c r="D1632" t="s">
        <v>5065</v>
      </c>
      <c r="E1632" s="103">
        <v>3.0583328863187652E-4</v>
      </c>
      <c r="F1632" s="103">
        <v>677609</v>
      </c>
      <c r="G1632" s="103">
        <v>5</v>
      </c>
      <c r="H1632" t="s">
        <v>54</v>
      </c>
      <c r="I1632" s="103"/>
    </row>
    <row r="1633" spans="1:9" x14ac:dyDescent="0.3">
      <c r="A1633" t="s">
        <v>5519</v>
      </c>
      <c r="B1633" t="s">
        <v>51</v>
      </c>
      <c r="C1633" t="s">
        <v>4353</v>
      </c>
      <c r="D1633" t="s">
        <v>5066</v>
      </c>
      <c r="E1633" s="103">
        <v>3.1024236975228859E-4</v>
      </c>
      <c r="F1633" s="103">
        <v>677609</v>
      </c>
      <c r="G1633" s="103">
        <v>5</v>
      </c>
      <c r="H1633" t="s">
        <v>54</v>
      </c>
      <c r="I1633" s="103"/>
    </row>
    <row r="1634" spans="1:9" x14ac:dyDescent="0.3">
      <c r="A1634" t="s">
        <v>4446</v>
      </c>
      <c r="B1634" t="s">
        <v>51</v>
      </c>
      <c r="C1634" t="s">
        <v>4353</v>
      </c>
      <c r="D1634" t="s">
        <v>42</v>
      </c>
      <c r="E1634" s="103">
        <v>3.1168911151239023E-4</v>
      </c>
      <c r="F1634" s="103">
        <v>677609</v>
      </c>
      <c r="G1634" s="103">
        <v>5</v>
      </c>
      <c r="H1634" t="s">
        <v>54</v>
      </c>
      <c r="I1634" s="103"/>
    </row>
    <row r="1635" spans="1:9" x14ac:dyDescent="0.3">
      <c r="A1635" t="s">
        <v>4447</v>
      </c>
      <c r="B1635" t="s">
        <v>51</v>
      </c>
      <c r="C1635" t="s">
        <v>4353</v>
      </c>
      <c r="D1635" t="s">
        <v>1763</v>
      </c>
      <c r="E1635" s="103">
        <v>3.2390567056587467E-4</v>
      </c>
      <c r="F1635" s="103">
        <v>677609</v>
      </c>
      <c r="G1635" s="103">
        <v>5</v>
      </c>
      <c r="H1635" t="s">
        <v>54</v>
      </c>
      <c r="I1635" s="103"/>
    </row>
    <row r="1636" spans="1:9" x14ac:dyDescent="0.3">
      <c r="A1636" t="s">
        <v>4448</v>
      </c>
      <c r="B1636" t="s">
        <v>51</v>
      </c>
      <c r="C1636" t="s">
        <v>4353</v>
      </c>
      <c r="D1636" t="s">
        <v>1764</v>
      </c>
      <c r="E1636" s="103">
        <v>1.5178342023750219E-4</v>
      </c>
      <c r="F1636" s="103">
        <v>677609</v>
      </c>
      <c r="G1636" s="103">
        <v>5</v>
      </c>
      <c r="H1636" t="s">
        <v>54</v>
      </c>
      <c r="I1636" s="103"/>
    </row>
    <row r="1637" spans="1:9" x14ac:dyDescent="0.3">
      <c r="A1637" t="s">
        <v>4449</v>
      </c>
      <c r="B1637" t="s">
        <v>51</v>
      </c>
      <c r="C1637" t="s">
        <v>4353</v>
      </c>
      <c r="D1637" t="s">
        <v>340</v>
      </c>
      <c r="E1637" s="103">
        <v>2.9980068821995945E-4</v>
      </c>
      <c r="F1637" s="103">
        <v>677609</v>
      </c>
      <c r="G1637" s="103">
        <v>5</v>
      </c>
      <c r="H1637" t="s">
        <v>54</v>
      </c>
      <c r="I1637" s="103"/>
    </row>
    <row r="1638" spans="1:9" x14ac:dyDescent="0.3">
      <c r="A1638" t="s">
        <v>4450</v>
      </c>
      <c r="B1638" t="s">
        <v>51</v>
      </c>
      <c r="C1638" t="s">
        <v>4353</v>
      </c>
      <c r="D1638" t="s">
        <v>777</v>
      </c>
      <c r="E1638" s="103">
        <v>3.9608553984806611E-4</v>
      </c>
      <c r="F1638" s="103">
        <v>677609</v>
      </c>
      <c r="G1638" s="103">
        <v>5</v>
      </c>
      <c r="H1638" t="s">
        <v>54</v>
      </c>
      <c r="I1638" s="103"/>
    </row>
    <row r="1639" spans="1:9" x14ac:dyDescent="0.3">
      <c r="A1639" t="s">
        <v>4451</v>
      </c>
      <c r="B1639" t="s">
        <v>51</v>
      </c>
      <c r="C1639" t="s">
        <v>4353</v>
      </c>
      <c r="D1639" t="s">
        <v>776</v>
      </c>
      <c r="E1639" s="103">
        <v>1.0152669733302074E-3</v>
      </c>
      <c r="F1639" s="103">
        <v>677609</v>
      </c>
      <c r="G1639" s="103">
        <v>5</v>
      </c>
      <c r="H1639" t="s">
        <v>54</v>
      </c>
      <c r="I1639" s="103"/>
    </row>
    <row r="1640" spans="1:9" x14ac:dyDescent="0.3">
      <c r="A1640" t="s">
        <v>7427</v>
      </c>
      <c r="B1640" t="s">
        <v>51</v>
      </c>
      <c r="C1640" t="s">
        <v>7386</v>
      </c>
      <c r="D1640" t="s">
        <v>40</v>
      </c>
      <c r="E1640" s="103">
        <v>2.3613417900714809E-4</v>
      </c>
      <c r="F1640" s="103">
        <v>677609</v>
      </c>
      <c r="G1640" s="103">
        <v>5</v>
      </c>
      <c r="H1640" t="s">
        <v>54</v>
      </c>
      <c r="I1640" s="103"/>
    </row>
    <row r="1641" spans="1:9" x14ac:dyDescent="0.3">
      <c r="A1641" t="s">
        <v>7428</v>
      </c>
      <c r="B1641" t="s">
        <v>51</v>
      </c>
      <c r="C1641" t="s">
        <v>7386</v>
      </c>
      <c r="D1641" t="s">
        <v>5064</v>
      </c>
      <c r="E1641" s="103">
        <v>2.376579476651101E-4</v>
      </c>
      <c r="F1641" s="103">
        <v>677609</v>
      </c>
      <c r="G1641" s="103">
        <v>5</v>
      </c>
      <c r="H1641" t="s">
        <v>54</v>
      </c>
      <c r="I1641" s="103"/>
    </row>
    <row r="1642" spans="1:9" x14ac:dyDescent="0.3">
      <c r="A1642" t="s">
        <v>7429</v>
      </c>
      <c r="B1642" t="s">
        <v>51</v>
      </c>
      <c r="C1642" t="s">
        <v>7386</v>
      </c>
      <c r="D1642" t="s">
        <v>5065</v>
      </c>
      <c r="E1642" s="103">
        <v>2.3613417900714809E-4</v>
      </c>
      <c r="F1642" s="103">
        <v>677609</v>
      </c>
      <c r="G1642" s="103">
        <v>5</v>
      </c>
      <c r="H1642" t="s">
        <v>54</v>
      </c>
      <c r="I1642" s="103"/>
    </row>
    <row r="1643" spans="1:9" x14ac:dyDescent="0.3">
      <c r="A1643" t="s">
        <v>7430</v>
      </c>
      <c r="B1643" t="s">
        <v>51</v>
      </c>
      <c r="C1643" t="s">
        <v>7386</v>
      </c>
      <c r="D1643" t="s">
        <v>5066</v>
      </c>
      <c r="E1643" s="103">
        <v>2.3617944937329125E-4</v>
      </c>
      <c r="F1643" s="103">
        <v>677609</v>
      </c>
      <c r="G1643" s="103">
        <v>5</v>
      </c>
      <c r="H1643" t="s">
        <v>54</v>
      </c>
      <c r="I1643" s="103"/>
    </row>
    <row r="1644" spans="1:9" x14ac:dyDescent="0.3">
      <c r="A1644" t="s">
        <v>7431</v>
      </c>
      <c r="B1644" t="s">
        <v>51</v>
      </c>
      <c r="C1644" t="s">
        <v>7386</v>
      </c>
      <c r="D1644" t="s">
        <v>42</v>
      </c>
      <c r="E1644" s="103">
        <v>2.3438557228999259E-4</v>
      </c>
      <c r="F1644" s="103">
        <v>677609</v>
      </c>
      <c r="G1644" s="103">
        <v>5</v>
      </c>
      <c r="H1644" t="s">
        <v>54</v>
      </c>
      <c r="I1644" s="103"/>
    </row>
    <row r="1645" spans="1:9" x14ac:dyDescent="0.3">
      <c r="A1645" t="s">
        <v>7432</v>
      </c>
      <c r="B1645" t="s">
        <v>51</v>
      </c>
      <c r="C1645" t="s">
        <v>7386</v>
      </c>
      <c r="D1645" t="s">
        <v>1763</v>
      </c>
      <c r="E1645" s="103">
        <v>2.5014624512925443E-4</v>
      </c>
      <c r="F1645" s="103">
        <v>677609</v>
      </c>
      <c r="G1645" s="103">
        <v>5</v>
      </c>
      <c r="H1645" t="s">
        <v>54</v>
      </c>
      <c r="I1645" s="103"/>
    </row>
    <row r="1646" spans="1:9" x14ac:dyDescent="0.3">
      <c r="A1646" t="s">
        <v>7433</v>
      </c>
      <c r="B1646" t="s">
        <v>51</v>
      </c>
      <c r="C1646" t="s">
        <v>7386</v>
      </c>
      <c r="D1646" t="s">
        <v>1764</v>
      </c>
      <c r="E1646" s="103">
        <v>1.2291125175285325E-4</v>
      </c>
      <c r="F1646" s="103">
        <v>677609</v>
      </c>
      <c r="G1646" s="103">
        <v>5</v>
      </c>
      <c r="H1646" t="s">
        <v>54</v>
      </c>
      <c r="I1646" s="103"/>
    </row>
    <row r="1647" spans="1:9" x14ac:dyDescent="0.3">
      <c r="A1647" t="s">
        <v>7434</v>
      </c>
      <c r="B1647" t="s">
        <v>51</v>
      </c>
      <c r="C1647" t="s">
        <v>7386</v>
      </c>
      <c r="D1647" t="s">
        <v>340</v>
      </c>
      <c r="E1647" s="103">
        <v>2.3341865226107753E-4</v>
      </c>
      <c r="F1647" s="103">
        <v>677609</v>
      </c>
      <c r="G1647" s="103">
        <v>5</v>
      </c>
      <c r="H1647" t="s">
        <v>54</v>
      </c>
      <c r="I1647" s="103"/>
    </row>
    <row r="1648" spans="1:9" x14ac:dyDescent="0.3">
      <c r="A1648" t="s">
        <v>7435</v>
      </c>
      <c r="B1648" t="s">
        <v>51</v>
      </c>
      <c r="C1648" t="s">
        <v>7386</v>
      </c>
      <c r="D1648" t="s">
        <v>777</v>
      </c>
      <c r="E1648" s="103">
        <v>3.6152666222310695E-4</v>
      </c>
      <c r="F1648" s="103">
        <v>677609</v>
      </c>
      <c r="G1648" s="103">
        <v>5</v>
      </c>
      <c r="H1648" t="s">
        <v>54</v>
      </c>
      <c r="I1648" s="103"/>
    </row>
    <row r="1649" spans="1:9" x14ac:dyDescent="0.3">
      <c r="A1649" t="s">
        <v>7436</v>
      </c>
      <c r="B1649" t="s">
        <v>51</v>
      </c>
      <c r="C1649" t="s">
        <v>7386</v>
      </c>
      <c r="D1649" t="s">
        <v>776</v>
      </c>
      <c r="E1649" s="103">
        <v>8.2685528723679851E-4</v>
      </c>
      <c r="F1649" s="103">
        <v>677609</v>
      </c>
      <c r="G1649" s="103">
        <v>5</v>
      </c>
      <c r="H1649" t="s">
        <v>54</v>
      </c>
      <c r="I1649" s="103"/>
    </row>
    <row r="1650" spans="1:9" x14ac:dyDescent="0.3">
      <c r="A1650" t="s">
        <v>4908</v>
      </c>
      <c r="B1650" t="s">
        <v>51</v>
      </c>
      <c r="C1650" t="s">
        <v>4868</v>
      </c>
      <c r="D1650" t="s">
        <v>40</v>
      </c>
      <c r="E1650" s="103">
        <v>1.0260798529475659E-3</v>
      </c>
      <c r="F1650" s="103">
        <v>679225</v>
      </c>
      <c r="G1650" s="103">
        <v>6</v>
      </c>
      <c r="H1650" t="s">
        <v>54</v>
      </c>
      <c r="I1650" s="103"/>
    </row>
    <row r="1651" spans="1:9" x14ac:dyDescent="0.3">
      <c r="A1651" t="s">
        <v>5724</v>
      </c>
      <c r="B1651" t="s">
        <v>51</v>
      </c>
      <c r="C1651" t="s">
        <v>4868</v>
      </c>
      <c r="D1651" t="s">
        <v>5064</v>
      </c>
      <c r="E1651" s="103">
        <v>1.0502512684559019E-3</v>
      </c>
      <c r="F1651" s="103">
        <v>679225</v>
      </c>
      <c r="G1651" s="103">
        <v>6</v>
      </c>
      <c r="H1651" t="s">
        <v>54</v>
      </c>
      <c r="I1651" s="103"/>
    </row>
    <row r="1652" spans="1:9" x14ac:dyDescent="0.3">
      <c r="A1652" t="s">
        <v>5725</v>
      </c>
      <c r="B1652" t="s">
        <v>51</v>
      </c>
      <c r="C1652" t="s">
        <v>4868</v>
      </c>
      <c r="D1652" t="s">
        <v>5065</v>
      </c>
      <c r="E1652" s="103">
        <v>1.0260798529475659E-3</v>
      </c>
      <c r="F1652" s="103">
        <v>679225</v>
      </c>
      <c r="G1652" s="103">
        <v>6</v>
      </c>
      <c r="H1652" t="s">
        <v>54</v>
      </c>
      <c r="I1652" s="103"/>
    </row>
    <row r="1653" spans="1:9" x14ac:dyDescent="0.3">
      <c r="A1653" t="s">
        <v>5726</v>
      </c>
      <c r="B1653" t="s">
        <v>51</v>
      </c>
      <c r="C1653" t="s">
        <v>4868</v>
      </c>
      <c r="D1653" t="s">
        <v>5066</v>
      </c>
      <c r="E1653" s="103">
        <v>1.0342728669521578E-3</v>
      </c>
      <c r="F1653" s="103">
        <v>679225</v>
      </c>
      <c r="G1653" s="103">
        <v>6</v>
      </c>
      <c r="H1653" t="s">
        <v>54</v>
      </c>
      <c r="I1653" s="103"/>
    </row>
    <row r="1654" spans="1:9" x14ac:dyDescent="0.3">
      <c r="A1654" t="s">
        <v>4909</v>
      </c>
      <c r="B1654" t="s">
        <v>51</v>
      </c>
      <c r="C1654" t="s">
        <v>4868</v>
      </c>
      <c r="D1654" t="s">
        <v>42</v>
      </c>
      <c r="E1654" s="103">
        <v>1.0395614340393861E-3</v>
      </c>
      <c r="F1654" s="103">
        <v>679225</v>
      </c>
      <c r="G1654" s="103">
        <v>6</v>
      </c>
      <c r="H1654" t="s">
        <v>54</v>
      </c>
      <c r="I1654" s="103"/>
    </row>
    <row r="1655" spans="1:9" x14ac:dyDescent="0.3">
      <c r="A1655" t="s">
        <v>4910</v>
      </c>
      <c r="B1655" t="s">
        <v>51</v>
      </c>
      <c r="C1655" t="s">
        <v>4868</v>
      </c>
      <c r="D1655" t="s">
        <v>1763</v>
      </c>
      <c r="E1655" s="103">
        <v>1.094513305180888E-3</v>
      </c>
      <c r="F1655" s="103">
        <v>679225</v>
      </c>
      <c r="G1655" s="103">
        <v>6</v>
      </c>
      <c r="H1655" t="s">
        <v>54</v>
      </c>
      <c r="I1655" s="103"/>
    </row>
    <row r="1656" spans="1:9" x14ac:dyDescent="0.3">
      <c r="A1656" t="s">
        <v>4911</v>
      </c>
      <c r="B1656" t="s">
        <v>51</v>
      </c>
      <c r="C1656" t="s">
        <v>4868</v>
      </c>
      <c r="D1656" t="s">
        <v>1764</v>
      </c>
      <c r="E1656" s="103">
        <v>6.0937670346836604E-4</v>
      </c>
      <c r="F1656" s="103">
        <v>679225</v>
      </c>
      <c r="G1656" s="103">
        <v>6</v>
      </c>
      <c r="H1656" t="s">
        <v>54</v>
      </c>
      <c r="I1656" s="103"/>
    </row>
    <row r="1657" spans="1:9" x14ac:dyDescent="0.3">
      <c r="A1657" t="s">
        <v>4912</v>
      </c>
      <c r="B1657" t="s">
        <v>51</v>
      </c>
      <c r="C1657" t="s">
        <v>4868</v>
      </c>
      <c r="D1657" t="s">
        <v>340</v>
      </c>
      <c r="E1657" s="103">
        <v>1.0175993310096324E-3</v>
      </c>
      <c r="F1657" s="103">
        <v>679225</v>
      </c>
      <c r="G1657" s="103">
        <v>6</v>
      </c>
      <c r="H1657" t="s">
        <v>54</v>
      </c>
      <c r="I1657" s="103"/>
    </row>
    <row r="1658" spans="1:9" x14ac:dyDescent="0.3">
      <c r="A1658" t="s">
        <v>4913</v>
      </c>
      <c r="B1658" t="s">
        <v>51</v>
      </c>
      <c r="C1658" t="s">
        <v>4868</v>
      </c>
      <c r="D1658" t="s">
        <v>777</v>
      </c>
      <c r="E1658" s="103">
        <v>1.6645979071841525E-3</v>
      </c>
      <c r="F1658" s="103">
        <v>679225</v>
      </c>
      <c r="G1658" s="103">
        <v>6</v>
      </c>
      <c r="H1658" t="s">
        <v>54</v>
      </c>
      <c r="I1658" s="103"/>
    </row>
    <row r="1659" spans="1:9" x14ac:dyDescent="0.3">
      <c r="A1659" t="s">
        <v>4914</v>
      </c>
      <c r="B1659" t="s">
        <v>51</v>
      </c>
      <c r="C1659" t="s">
        <v>4868</v>
      </c>
      <c r="D1659" t="s">
        <v>776</v>
      </c>
      <c r="E1659" s="103">
        <v>4.3093728371079304E-3</v>
      </c>
      <c r="F1659" s="103">
        <v>679225</v>
      </c>
      <c r="G1659" s="103">
        <v>6</v>
      </c>
      <c r="H1659" t="s">
        <v>54</v>
      </c>
      <c r="I1659" s="103"/>
    </row>
    <row r="1660" spans="1:9" x14ac:dyDescent="0.3">
      <c r="A1660" t="s">
        <v>930</v>
      </c>
      <c r="B1660" t="s">
        <v>51</v>
      </c>
      <c r="C1660" t="s">
        <v>36</v>
      </c>
      <c r="D1660" t="s">
        <v>40</v>
      </c>
      <c r="E1660" s="103">
        <v>1.320079603636407E-3</v>
      </c>
      <c r="F1660" s="103">
        <v>679225</v>
      </c>
      <c r="G1660" s="103">
        <v>6</v>
      </c>
      <c r="H1660" t="s">
        <v>54</v>
      </c>
      <c r="I1660" s="103"/>
    </row>
    <row r="1661" spans="1:9" x14ac:dyDescent="0.3">
      <c r="A1661" t="s">
        <v>5628</v>
      </c>
      <c r="B1661" t="s">
        <v>51</v>
      </c>
      <c r="C1661" t="s">
        <v>36</v>
      </c>
      <c r="D1661" t="s">
        <v>5064</v>
      </c>
      <c r="E1661" s="103">
        <v>1.3227151518656942E-3</v>
      </c>
      <c r="F1661" s="103">
        <v>679225</v>
      </c>
      <c r="G1661" s="103">
        <v>6</v>
      </c>
      <c r="H1661" t="s">
        <v>54</v>
      </c>
      <c r="I1661" s="103"/>
    </row>
    <row r="1662" spans="1:9" x14ac:dyDescent="0.3">
      <c r="A1662" t="s">
        <v>5629</v>
      </c>
      <c r="B1662" t="s">
        <v>51</v>
      </c>
      <c r="C1662" t="s">
        <v>36</v>
      </c>
      <c r="D1662" t="s">
        <v>5065</v>
      </c>
      <c r="E1662" s="103">
        <v>1.320079603636407E-3</v>
      </c>
      <c r="F1662" s="103">
        <v>679225</v>
      </c>
      <c r="G1662" s="103">
        <v>6</v>
      </c>
      <c r="H1662" t="s">
        <v>54</v>
      </c>
      <c r="I1662" s="103"/>
    </row>
    <row r="1663" spans="1:9" x14ac:dyDescent="0.3">
      <c r="A1663" t="s">
        <v>5630</v>
      </c>
      <c r="B1663" t="s">
        <v>51</v>
      </c>
      <c r="C1663" t="s">
        <v>36</v>
      </c>
      <c r="D1663" t="s">
        <v>5066</v>
      </c>
      <c r="E1663" s="103">
        <v>1.3206807068063778E-3</v>
      </c>
      <c r="F1663" s="103">
        <v>679225</v>
      </c>
      <c r="G1663" s="103">
        <v>6</v>
      </c>
      <c r="H1663" t="s">
        <v>54</v>
      </c>
      <c r="I1663" s="103"/>
    </row>
    <row r="1664" spans="1:9" x14ac:dyDescent="0.3">
      <c r="A1664" t="s">
        <v>928</v>
      </c>
      <c r="B1664" t="s">
        <v>51</v>
      </c>
      <c r="C1664" t="s">
        <v>36</v>
      </c>
      <c r="D1664" t="s">
        <v>42</v>
      </c>
      <c r="E1664" s="103">
        <v>1.3056708609808037E-3</v>
      </c>
      <c r="F1664" s="103">
        <v>679225</v>
      </c>
      <c r="G1664" s="103">
        <v>6</v>
      </c>
      <c r="H1664" t="s">
        <v>54</v>
      </c>
      <c r="I1664" s="103"/>
    </row>
    <row r="1665" spans="1:9" x14ac:dyDescent="0.3">
      <c r="A1665" t="s">
        <v>1979</v>
      </c>
      <c r="B1665" t="s">
        <v>51</v>
      </c>
      <c r="C1665" t="s">
        <v>36</v>
      </c>
      <c r="D1665" t="s">
        <v>1763</v>
      </c>
      <c r="E1665" s="103">
        <v>1.364055514513183E-3</v>
      </c>
      <c r="F1665" s="103">
        <v>679225</v>
      </c>
      <c r="G1665" s="103">
        <v>6</v>
      </c>
      <c r="H1665" t="s">
        <v>54</v>
      </c>
      <c r="I1665" s="103"/>
    </row>
    <row r="1666" spans="1:9" x14ac:dyDescent="0.3">
      <c r="A1666" t="s">
        <v>1980</v>
      </c>
      <c r="B1666" t="s">
        <v>51</v>
      </c>
      <c r="C1666" t="s">
        <v>36</v>
      </c>
      <c r="D1666" t="s">
        <v>1764</v>
      </c>
      <c r="E1666" s="103">
        <v>8.205734285028144E-4</v>
      </c>
      <c r="F1666" s="103">
        <v>679225</v>
      </c>
      <c r="G1666" s="103">
        <v>6</v>
      </c>
      <c r="H1666" t="s">
        <v>54</v>
      </c>
      <c r="I1666" s="103"/>
    </row>
    <row r="1667" spans="1:9" x14ac:dyDescent="0.3">
      <c r="A1667" t="s">
        <v>929</v>
      </c>
      <c r="B1667" t="s">
        <v>51</v>
      </c>
      <c r="C1667" t="s">
        <v>36</v>
      </c>
      <c r="D1667" t="s">
        <v>340</v>
      </c>
      <c r="E1667" s="103">
        <v>1.2292542919698512E-3</v>
      </c>
      <c r="F1667" s="103">
        <v>679225</v>
      </c>
      <c r="G1667" s="103">
        <v>6</v>
      </c>
      <c r="H1667" t="s">
        <v>54</v>
      </c>
      <c r="I1667" s="103"/>
    </row>
    <row r="1668" spans="1:9" x14ac:dyDescent="0.3">
      <c r="A1668" t="s">
        <v>624</v>
      </c>
      <c r="B1668" t="s">
        <v>51</v>
      </c>
      <c r="C1668" t="s">
        <v>36</v>
      </c>
      <c r="D1668" t="s">
        <v>777</v>
      </c>
      <c r="E1668" s="103">
        <v>2.5501966364662458E-3</v>
      </c>
      <c r="F1668" s="103">
        <v>679225</v>
      </c>
      <c r="G1668" s="103">
        <v>6</v>
      </c>
      <c r="H1668" t="s">
        <v>54</v>
      </c>
      <c r="I1668" s="103"/>
    </row>
    <row r="1669" spans="1:9" x14ac:dyDescent="0.3">
      <c r="A1669" t="s">
        <v>625</v>
      </c>
      <c r="B1669" t="s">
        <v>51</v>
      </c>
      <c r="C1669" t="s">
        <v>36</v>
      </c>
      <c r="D1669" t="s">
        <v>776</v>
      </c>
      <c r="E1669" s="103">
        <v>5.6425265261111253E-3</v>
      </c>
      <c r="F1669" s="103">
        <v>679225</v>
      </c>
      <c r="G1669" s="103">
        <v>6</v>
      </c>
      <c r="H1669" t="s">
        <v>54</v>
      </c>
      <c r="I1669" s="103"/>
    </row>
    <row r="1670" spans="1:9" x14ac:dyDescent="0.3">
      <c r="A1670" t="s">
        <v>933</v>
      </c>
      <c r="B1670" t="s">
        <v>51</v>
      </c>
      <c r="C1670" t="s">
        <v>37</v>
      </c>
      <c r="D1670" t="s">
        <v>40</v>
      </c>
      <c r="E1670" s="103">
        <v>4.502106061206447E-2</v>
      </c>
      <c r="F1670" s="103">
        <v>679225</v>
      </c>
      <c r="G1670" s="103">
        <v>6</v>
      </c>
      <c r="H1670" t="s">
        <v>54</v>
      </c>
      <c r="I1670" s="103"/>
    </row>
    <row r="1671" spans="1:9" x14ac:dyDescent="0.3">
      <c r="A1671" t="s">
        <v>5631</v>
      </c>
      <c r="B1671" t="s">
        <v>51</v>
      </c>
      <c r="C1671" t="s">
        <v>37</v>
      </c>
      <c r="D1671" t="s">
        <v>5064</v>
      </c>
      <c r="E1671" s="103">
        <v>4.5511223237309106E-2</v>
      </c>
      <c r="F1671" s="103">
        <v>679225</v>
      </c>
      <c r="G1671" s="103">
        <v>6</v>
      </c>
      <c r="H1671" t="s">
        <v>54</v>
      </c>
      <c r="I1671" s="103"/>
    </row>
    <row r="1672" spans="1:9" x14ac:dyDescent="0.3">
      <c r="A1672" t="s">
        <v>5632</v>
      </c>
      <c r="B1672" t="s">
        <v>51</v>
      </c>
      <c r="C1672" t="s">
        <v>37</v>
      </c>
      <c r="D1672" t="s">
        <v>5065</v>
      </c>
      <c r="E1672" s="103">
        <v>4.502106061206447E-2</v>
      </c>
      <c r="F1672" s="103">
        <v>679225</v>
      </c>
      <c r="G1672" s="103">
        <v>6</v>
      </c>
      <c r="H1672" t="s">
        <v>54</v>
      </c>
      <c r="I1672" s="103"/>
    </row>
    <row r="1673" spans="1:9" x14ac:dyDescent="0.3">
      <c r="A1673" t="s">
        <v>5633</v>
      </c>
      <c r="B1673" t="s">
        <v>51</v>
      </c>
      <c r="C1673" t="s">
        <v>37</v>
      </c>
      <c r="D1673" t="s">
        <v>5066</v>
      </c>
      <c r="E1673" s="103">
        <v>4.5438098741164848E-2</v>
      </c>
      <c r="F1673" s="103">
        <v>679225</v>
      </c>
      <c r="G1673" s="103">
        <v>6</v>
      </c>
      <c r="H1673" t="s">
        <v>54</v>
      </c>
      <c r="I1673" s="103"/>
    </row>
    <row r="1674" spans="1:9" x14ac:dyDescent="0.3">
      <c r="A1674" t="s">
        <v>931</v>
      </c>
      <c r="B1674" t="s">
        <v>51</v>
      </c>
      <c r="C1674" t="s">
        <v>37</v>
      </c>
      <c r="D1674" t="s">
        <v>42</v>
      </c>
      <c r="E1674" s="103">
        <v>4.5085118167458312E-2</v>
      </c>
      <c r="F1674" s="103">
        <v>679225</v>
      </c>
      <c r="G1674" s="103">
        <v>6</v>
      </c>
      <c r="H1674" t="s">
        <v>54</v>
      </c>
      <c r="I1674" s="103"/>
    </row>
    <row r="1675" spans="1:9" x14ac:dyDescent="0.3">
      <c r="A1675" t="s">
        <v>1947</v>
      </c>
      <c r="B1675" t="s">
        <v>51</v>
      </c>
      <c r="C1675" t="s">
        <v>37</v>
      </c>
      <c r="D1675" t="s">
        <v>1763</v>
      </c>
      <c r="E1675" s="103">
        <v>4.7578005035951207E-2</v>
      </c>
      <c r="F1675" s="103">
        <v>679225</v>
      </c>
      <c r="G1675" s="103">
        <v>6</v>
      </c>
      <c r="H1675" t="s">
        <v>54</v>
      </c>
      <c r="I1675" s="103"/>
    </row>
    <row r="1676" spans="1:9" x14ac:dyDescent="0.3">
      <c r="A1676" t="s">
        <v>1948</v>
      </c>
      <c r="B1676" t="s">
        <v>51</v>
      </c>
      <c r="C1676" t="s">
        <v>37</v>
      </c>
      <c r="D1676" t="s">
        <v>1764</v>
      </c>
      <c r="E1676" s="103">
        <v>2.9648644474931079E-2</v>
      </c>
      <c r="F1676" s="103">
        <v>679225</v>
      </c>
      <c r="G1676" s="103">
        <v>6</v>
      </c>
      <c r="H1676" t="s">
        <v>54</v>
      </c>
      <c r="I1676" s="103"/>
    </row>
    <row r="1677" spans="1:9" x14ac:dyDescent="0.3">
      <c r="A1677" t="s">
        <v>932</v>
      </c>
      <c r="B1677" t="s">
        <v>51</v>
      </c>
      <c r="C1677" t="s">
        <v>37</v>
      </c>
      <c r="D1677" t="s">
        <v>340</v>
      </c>
      <c r="E1677" s="103">
        <v>4.3131054586328113E-2</v>
      </c>
      <c r="F1677" s="103">
        <v>679225</v>
      </c>
      <c r="G1677" s="103">
        <v>6</v>
      </c>
      <c r="H1677" t="s">
        <v>54</v>
      </c>
      <c r="I1677" s="103"/>
    </row>
    <row r="1678" spans="1:9" x14ac:dyDescent="0.3">
      <c r="A1678" t="s">
        <v>626</v>
      </c>
      <c r="B1678" t="s">
        <v>51</v>
      </c>
      <c r="C1678" t="s">
        <v>37</v>
      </c>
      <c r="D1678" t="s">
        <v>777</v>
      </c>
      <c r="E1678" s="103">
        <v>7.7621211230702009E-2</v>
      </c>
      <c r="F1678" s="103">
        <v>679225</v>
      </c>
      <c r="G1678" s="103">
        <v>6</v>
      </c>
      <c r="H1678" t="s">
        <v>54</v>
      </c>
      <c r="I1678" s="103"/>
    </row>
    <row r="1679" spans="1:9" x14ac:dyDescent="0.3">
      <c r="A1679" t="s">
        <v>627</v>
      </c>
      <c r="B1679" t="s">
        <v>51</v>
      </c>
      <c r="C1679" t="s">
        <v>37</v>
      </c>
      <c r="D1679" t="s">
        <v>776</v>
      </c>
      <c r="E1679" s="103">
        <v>0.1873389838561301</v>
      </c>
      <c r="F1679" s="103">
        <v>679225</v>
      </c>
      <c r="G1679" s="103">
        <v>6</v>
      </c>
      <c r="H1679" t="s">
        <v>54</v>
      </c>
      <c r="I1679" s="103"/>
    </row>
    <row r="1680" spans="1:9" x14ac:dyDescent="0.3">
      <c r="A1680" t="s">
        <v>936</v>
      </c>
      <c r="B1680" t="s">
        <v>51</v>
      </c>
      <c r="C1680" t="s">
        <v>38</v>
      </c>
      <c r="D1680" t="s">
        <v>40</v>
      </c>
      <c r="E1680" s="103">
        <v>3.7185628084712482E-3</v>
      </c>
      <c r="F1680" s="103">
        <v>679225</v>
      </c>
      <c r="G1680" s="103">
        <v>6</v>
      </c>
      <c r="H1680" t="s">
        <v>54</v>
      </c>
      <c r="I1680" s="103"/>
    </row>
    <row r="1681" spans="1:9" x14ac:dyDescent="0.3">
      <c r="A1681" t="s">
        <v>5634</v>
      </c>
      <c r="B1681" t="s">
        <v>51</v>
      </c>
      <c r="C1681" t="s">
        <v>38</v>
      </c>
      <c r="D1681" t="s">
        <v>5064</v>
      </c>
      <c r="E1681" s="103">
        <v>3.7928217892550776E-3</v>
      </c>
      <c r="F1681" s="103">
        <v>679225</v>
      </c>
      <c r="G1681" s="103">
        <v>6</v>
      </c>
      <c r="H1681" t="s">
        <v>54</v>
      </c>
      <c r="I1681" s="103"/>
    </row>
    <row r="1682" spans="1:9" x14ac:dyDescent="0.3">
      <c r="A1682" t="s">
        <v>5635</v>
      </c>
      <c r="B1682" t="s">
        <v>51</v>
      </c>
      <c r="C1682" t="s">
        <v>38</v>
      </c>
      <c r="D1682" t="s">
        <v>5065</v>
      </c>
      <c r="E1682" s="103">
        <v>3.7185628084712482E-3</v>
      </c>
      <c r="F1682" s="103">
        <v>679225</v>
      </c>
      <c r="G1682" s="103">
        <v>6</v>
      </c>
      <c r="H1682" t="s">
        <v>54</v>
      </c>
      <c r="I1682" s="103"/>
    </row>
    <row r="1683" spans="1:9" x14ac:dyDescent="0.3">
      <c r="A1683" t="s">
        <v>5636</v>
      </c>
      <c r="B1683" t="s">
        <v>51</v>
      </c>
      <c r="C1683" t="s">
        <v>38</v>
      </c>
      <c r="D1683" t="s">
        <v>5066</v>
      </c>
      <c r="E1683" s="103">
        <v>3.7928217892550776E-3</v>
      </c>
      <c r="F1683" s="103">
        <v>679225</v>
      </c>
      <c r="G1683" s="103">
        <v>6</v>
      </c>
      <c r="H1683" t="s">
        <v>54</v>
      </c>
      <c r="I1683" s="103"/>
    </row>
    <row r="1684" spans="1:9" x14ac:dyDescent="0.3">
      <c r="A1684" t="s">
        <v>934</v>
      </c>
      <c r="B1684" t="s">
        <v>51</v>
      </c>
      <c r="C1684" t="s">
        <v>38</v>
      </c>
      <c r="D1684" t="s">
        <v>42</v>
      </c>
      <c r="E1684" s="103">
        <v>3.775708524499633E-3</v>
      </c>
      <c r="F1684" s="103">
        <v>679225</v>
      </c>
      <c r="G1684" s="103">
        <v>6</v>
      </c>
      <c r="H1684" t="s">
        <v>54</v>
      </c>
      <c r="I1684" s="103"/>
    </row>
    <row r="1685" spans="1:9" x14ac:dyDescent="0.3">
      <c r="A1685" t="s">
        <v>1949</v>
      </c>
      <c r="B1685" t="s">
        <v>51</v>
      </c>
      <c r="C1685" t="s">
        <v>38</v>
      </c>
      <c r="D1685" t="s">
        <v>1763</v>
      </c>
      <c r="E1685" s="103">
        <v>4.0271109763277396E-3</v>
      </c>
      <c r="F1685" s="103">
        <v>679225</v>
      </c>
      <c r="G1685" s="103">
        <v>6</v>
      </c>
      <c r="H1685" t="s">
        <v>54</v>
      </c>
      <c r="I1685" s="103"/>
    </row>
    <row r="1686" spans="1:9" x14ac:dyDescent="0.3">
      <c r="A1686" t="s">
        <v>1950</v>
      </c>
      <c r="B1686" t="s">
        <v>51</v>
      </c>
      <c r="C1686" t="s">
        <v>38</v>
      </c>
      <c r="D1686" t="s">
        <v>1764</v>
      </c>
      <c r="E1686" s="103">
        <v>2.8669065827758231E-3</v>
      </c>
      <c r="F1686" s="103">
        <v>679225</v>
      </c>
      <c r="G1686" s="103">
        <v>6</v>
      </c>
      <c r="H1686" t="s">
        <v>54</v>
      </c>
      <c r="I1686" s="103"/>
    </row>
    <row r="1687" spans="1:9" x14ac:dyDescent="0.3">
      <c r="A1687" t="s">
        <v>935</v>
      </c>
      <c r="B1687" t="s">
        <v>51</v>
      </c>
      <c r="C1687" t="s">
        <v>38</v>
      </c>
      <c r="D1687" t="s">
        <v>340</v>
      </c>
      <c r="E1687" s="103">
        <v>3.1604149272918222E-3</v>
      </c>
      <c r="F1687" s="103">
        <v>679225</v>
      </c>
      <c r="G1687" s="103">
        <v>6</v>
      </c>
      <c r="H1687" t="s">
        <v>54</v>
      </c>
      <c r="I1687" s="103"/>
    </row>
    <row r="1688" spans="1:9" x14ac:dyDescent="0.3">
      <c r="A1688" t="s">
        <v>628</v>
      </c>
      <c r="B1688" t="s">
        <v>51</v>
      </c>
      <c r="C1688" t="s">
        <v>38</v>
      </c>
      <c r="D1688" t="s">
        <v>777</v>
      </c>
      <c r="E1688" s="103">
        <v>7.2060172273699019E-3</v>
      </c>
      <c r="F1688" s="103">
        <v>679225</v>
      </c>
      <c r="G1688" s="103">
        <v>6</v>
      </c>
      <c r="H1688" t="s">
        <v>54</v>
      </c>
      <c r="I1688" s="103"/>
    </row>
    <row r="1689" spans="1:9" x14ac:dyDescent="0.3">
      <c r="A1689" t="s">
        <v>629</v>
      </c>
      <c r="B1689" t="s">
        <v>51</v>
      </c>
      <c r="C1689" t="s">
        <v>38</v>
      </c>
      <c r="D1689" t="s">
        <v>776</v>
      </c>
      <c r="E1689" s="103">
        <v>1.6056419135889219E-2</v>
      </c>
      <c r="F1689" s="103">
        <v>679225</v>
      </c>
      <c r="G1689" s="103">
        <v>6</v>
      </c>
      <c r="H1689" t="s">
        <v>54</v>
      </c>
      <c r="I1689" s="103"/>
    </row>
    <row r="1690" spans="1:9" x14ac:dyDescent="0.3">
      <c r="A1690" t="s">
        <v>939</v>
      </c>
      <c r="B1690" t="s">
        <v>51</v>
      </c>
      <c r="C1690" t="s">
        <v>39</v>
      </c>
      <c r="D1690" t="s">
        <v>40</v>
      </c>
      <c r="E1690" s="103">
        <v>4.5455788263318535E-5</v>
      </c>
      <c r="F1690" s="103">
        <v>679225</v>
      </c>
      <c r="G1690" s="103">
        <v>6</v>
      </c>
      <c r="H1690" t="s">
        <v>54</v>
      </c>
      <c r="I1690" s="103"/>
    </row>
    <row r="1691" spans="1:9" x14ac:dyDescent="0.3">
      <c r="A1691" t="s">
        <v>5637</v>
      </c>
      <c r="B1691" t="s">
        <v>51</v>
      </c>
      <c r="C1691" t="s">
        <v>39</v>
      </c>
      <c r="D1691" t="s">
        <v>5064</v>
      </c>
      <c r="E1691" s="103">
        <v>4.5455788263318535E-5</v>
      </c>
      <c r="F1691" s="103">
        <v>679225</v>
      </c>
      <c r="G1691" s="103">
        <v>6</v>
      </c>
      <c r="H1691" t="s">
        <v>54</v>
      </c>
      <c r="I1691" s="103"/>
    </row>
    <row r="1692" spans="1:9" x14ac:dyDescent="0.3">
      <c r="A1692" t="s">
        <v>5638</v>
      </c>
      <c r="B1692" t="s">
        <v>51</v>
      </c>
      <c r="C1692" t="s">
        <v>39</v>
      </c>
      <c r="D1692" t="s">
        <v>5065</v>
      </c>
      <c r="E1692" s="103">
        <v>4.5455788263318535E-5</v>
      </c>
      <c r="F1692" s="103">
        <v>679225</v>
      </c>
      <c r="G1692" s="103">
        <v>6</v>
      </c>
      <c r="H1692" t="s">
        <v>54</v>
      </c>
      <c r="I1692" s="103"/>
    </row>
    <row r="1693" spans="1:9" x14ac:dyDescent="0.3">
      <c r="A1693" t="s">
        <v>5639</v>
      </c>
      <c r="B1693" t="s">
        <v>51</v>
      </c>
      <c r="C1693" t="s">
        <v>39</v>
      </c>
      <c r="D1693" t="s">
        <v>5066</v>
      </c>
      <c r="E1693" s="103">
        <v>4.5455788263318535E-5</v>
      </c>
      <c r="F1693" s="103">
        <v>679225</v>
      </c>
      <c r="G1693" s="103">
        <v>6</v>
      </c>
      <c r="H1693" t="s">
        <v>54</v>
      </c>
      <c r="I1693" s="103"/>
    </row>
    <row r="1694" spans="1:9" x14ac:dyDescent="0.3">
      <c r="A1694" t="s">
        <v>937</v>
      </c>
      <c r="B1694" t="s">
        <v>51</v>
      </c>
      <c r="C1694" t="s">
        <v>39</v>
      </c>
      <c r="D1694" t="s">
        <v>42</v>
      </c>
      <c r="E1694" s="103">
        <v>4.533122595129619E-5</v>
      </c>
      <c r="F1694" s="103">
        <v>679225</v>
      </c>
      <c r="G1694" s="103">
        <v>6</v>
      </c>
      <c r="H1694" t="s">
        <v>54</v>
      </c>
      <c r="I1694" s="103"/>
    </row>
    <row r="1695" spans="1:9" x14ac:dyDescent="0.3">
      <c r="A1695" t="s">
        <v>1951</v>
      </c>
      <c r="B1695" t="s">
        <v>51</v>
      </c>
      <c r="C1695" t="s">
        <v>39</v>
      </c>
      <c r="D1695" t="s">
        <v>1763</v>
      </c>
      <c r="E1695" s="103">
        <v>4.7445372938849809E-5</v>
      </c>
      <c r="F1695" s="103">
        <v>679225</v>
      </c>
      <c r="G1695" s="103">
        <v>6</v>
      </c>
      <c r="H1695" t="s">
        <v>54</v>
      </c>
      <c r="I1695" s="103"/>
    </row>
    <row r="1696" spans="1:9" x14ac:dyDescent="0.3">
      <c r="A1696" t="s">
        <v>1952</v>
      </c>
      <c r="B1696" t="s">
        <v>51</v>
      </c>
      <c r="C1696" t="s">
        <v>39</v>
      </c>
      <c r="D1696" t="s">
        <v>1764</v>
      </c>
      <c r="E1696" s="103">
        <v>3.1296155651435608E-5</v>
      </c>
      <c r="F1696" s="103">
        <v>679225</v>
      </c>
      <c r="G1696" s="103">
        <v>6</v>
      </c>
      <c r="H1696" t="s">
        <v>54</v>
      </c>
      <c r="I1696" s="103"/>
    </row>
    <row r="1697" spans="1:9" x14ac:dyDescent="0.3">
      <c r="A1697" t="s">
        <v>938</v>
      </c>
      <c r="B1697" t="s">
        <v>51</v>
      </c>
      <c r="C1697" t="s">
        <v>39</v>
      </c>
      <c r="D1697" t="s">
        <v>340</v>
      </c>
      <c r="E1697" s="103">
        <v>4.4520266109282973E-5</v>
      </c>
      <c r="F1697" s="103">
        <v>679225</v>
      </c>
      <c r="G1697" s="103">
        <v>6</v>
      </c>
      <c r="H1697" t="s">
        <v>54</v>
      </c>
      <c r="I1697" s="103"/>
    </row>
    <row r="1698" spans="1:9" x14ac:dyDescent="0.3">
      <c r="A1698" t="s">
        <v>630</v>
      </c>
      <c r="B1698" t="s">
        <v>51</v>
      </c>
      <c r="C1698" t="s">
        <v>39</v>
      </c>
      <c r="D1698" t="s">
        <v>777</v>
      </c>
      <c r="E1698" s="103">
        <v>8.440395383280511E-5</v>
      </c>
      <c r="F1698" s="103">
        <v>679225</v>
      </c>
      <c r="G1698" s="103">
        <v>6</v>
      </c>
      <c r="H1698" t="s">
        <v>54</v>
      </c>
      <c r="I1698" s="103"/>
    </row>
    <row r="1699" spans="1:9" x14ac:dyDescent="0.3">
      <c r="A1699" t="s">
        <v>631</v>
      </c>
      <c r="B1699" t="s">
        <v>51</v>
      </c>
      <c r="C1699" t="s">
        <v>39</v>
      </c>
      <c r="D1699" t="s">
        <v>776</v>
      </c>
      <c r="E1699" s="103">
        <v>2.0148997037259666E-4</v>
      </c>
      <c r="F1699" s="103">
        <v>679225</v>
      </c>
      <c r="G1699" s="103">
        <v>6</v>
      </c>
      <c r="H1699" t="s">
        <v>54</v>
      </c>
      <c r="I1699" s="103"/>
    </row>
    <row r="1700" spans="1:9" x14ac:dyDescent="0.3">
      <c r="A1700" t="s">
        <v>2699</v>
      </c>
      <c r="B1700" t="s">
        <v>51</v>
      </c>
      <c r="C1700" t="s">
        <v>2584</v>
      </c>
      <c r="D1700" t="s">
        <v>40</v>
      </c>
      <c r="E1700" s="103">
        <v>4.1796553475058589E-4</v>
      </c>
      <c r="F1700" s="103">
        <v>679225</v>
      </c>
      <c r="G1700" s="103">
        <v>6</v>
      </c>
      <c r="H1700" t="s">
        <v>54</v>
      </c>
      <c r="I1700" s="103"/>
    </row>
    <row r="1701" spans="1:9" x14ac:dyDescent="0.3">
      <c r="A1701" t="s">
        <v>5640</v>
      </c>
      <c r="B1701" t="s">
        <v>51</v>
      </c>
      <c r="C1701" t="s">
        <v>2584</v>
      </c>
      <c r="D1701" t="s">
        <v>5064</v>
      </c>
      <c r="E1701" s="103">
        <v>4.3127426397007951E-4</v>
      </c>
      <c r="F1701" s="103">
        <v>679225</v>
      </c>
      <c r="G1701" s="103">
        <v>6</v>
      </c>
      <c r="H1701" t="s">
        <v>54</v>
      </c>
      <c r="I1701" s="103"/>
    </row>
    <row r="1702" spans="1:9" x14ac:dyDescent="0.3">
      <c r="A1702" t="s">
        <v>5641</v>
      </c>
      <c r="B1702" t="s">
        <v>51</v>
      </c>
      <c r="C1702" t="s">
        <v>2584</v>
      </c>
      <c r="D1702" t="s">
        <v>5065</v>
      </c>
      <c r="E1702" s="103">
        <v>4.1796553475058589E-4</v>
      </c>
      <c r="F1702" s="103">
        <v>679225</v>
      </c>
      <c r="G1702" s="103">
        <v>6</v>
      </c>
      <c r="H1702" t="s">
        <v>54</v>
      </c>
      <c r="I1702" s="103"/>
    </row>
    <row r="1703" spans="1:9" x14ac:dyDescent="0.3">
      <c r="A1703" t="s">
        <v>5642</v>
      </c>
      <c r="B1703" t="s">
        <v>51</v>
      </c>
      <c r="C1703" t="s">
        <v>2584</v>
      </c>
      <c r="D1703" t="s">
        <v>5066</v>
      </c>
      <c r="E1703" s="103">
        <v>4.3090015056845615E-4</v>
      </c>
      <c r="F1703" s="103">
        <v>679225</v>
      </c>
      <c r="G1703" s="103">
        <v>6</v>
      </c>
      <c r="H1703" t="s">
        <v>54</v>
      </c>
      <c r="I1703" s="103"/>
    </row>
    <row r="1704" spans="1:9" x14ac:dyDescent="0.3">
      <c r="A1704" t="s">
        <v>2700</v>
      </c>
      <c r="B1704" t="s">
        <v>51</v>
      </c>
      <c r="C1704" t="s">
        <v>2584</v>
      </c>
      <c r="D1704" t="s">
        <v>42</v>
      </c>
      <c r="E1704" s="103">
        <v>4.2523976246297123E-4</v>
      </c>
      <c r="F1704" s="103">
        <v>679225</v>
      </c>
      <c r="G1704" s="103">
        <v>6</v>
      </c>
      <c r="H1704" t="s">
        <v>54</v>
      </c>
      <c r="I1704" s="103"/>
    </row>
    <row r="1705" spans="1:9" x14ac:dyDescent="0.3">
      <c r="A1705" t="s">
        <v>2701</v>
      </c>
      <c r="B1705" t="s">
        <v>51</v>
      </c>
      <c r="C1705" t="s">
        <v>2584</v>
      </c>
      <c r="D1705" t="s">
        <v>1763</v>
      </c>
      <c r="E1705" s="103">
        <v>4.4559596588503061E-4</v>
      </c>
      <c r="F1705" s="103">
        <v>679225</v>
      </c>
      <c r="G1705" s="103">
        <v>6</v>
      </c>
      <c r="H1705" t="s">
        <v>54</v>
      </c>
      <c r="I1705" s="103"/>
    </row>
    <row r="1706" spans="1:9" x14ac:dyDescent="0.3">
      <c r="A1706" t="s">
        <v>2702</v>
      </c>
      <c r="B1706" t="s">
        <v>51</v>
      </c>
      <c r="C1706" t="s">
        <v>2584</v>
      </c>
      <c r="D1706" t="s">
        <v>1764</v>
      </c>
      <c r="E1706" s="103">
        <v>2.4509394029561198E-4</v>
      </c>
      <c r="F1706" s="103">
        <v>679225</v>
      </c>
      <c r="G1706" s="103">
        <v>6</v>
      </c>
      <c r="H1706" t="s">
        <v>54</v>
      </c>
      <c r="I1706" s="103"/>
    </row>
    <row r="1707" spans="1:9" x14ac:dyDescent="0.3">
      <c r="A1707" t="s">
        <v>2703</v>
      </c>
      <c r="B1707" t="s">
        <v>51</v>
      </c>
      <c r="C1707" t="s">
        <v>2584</v>
      </c>
      <c r="D1707" t="s">
        <v>340</v>
      </c>
      <c r="E1707" s="103">
        <v>4.1859205740146094E-4</v>
      </c>
      <c r="F1707" s="103">
        <v>679225</v>
      </c>
      <c r="G1707" s="103">
        <v>6</v>
      </c>
      <c r="H1707" t="s">
        <v>54</v>
      </c>
      <c r="I1707" s="103"/>
    </row>
    <row r="1708" spans="1:9" x14ac:dyDescent="0.3">
      <c r="A1708" t="s">
        <v>2704</v>
      </c>
      <c r="B1708" t="s">
        <v>51</v>
      </c>
      <c r="C1708" t="s">
        <v>2584</v>
      </c>
      <c r="D1708" t="s">
        <v>777</v>
      </c>
      <c r="E1708" s="103">
        <v>7.9739327135659364E-4</v>
      </c>
      <c r="F1708" s="103">
        <v>679225</v>
      </c>
      <c r="G1708" s="103">
        <v>6</v>
      </c>
      <c r="H1708" t="s">
        <v>54</v>
      </c>
      <c r="I1708" s="103"/>
    </row>
    <row r="1709" spans="1:9" x14ac:dyDescent="0.3">
      <c r="A1709" t="s">
        <v>2705</v>
      </c>
      <c r="B1709" t="s">
        <v>51</v>
      </c>
      <c r="C1709" t="s">
        <v>2584</v>
      </c>
      <c r="D1709" t="s">
        <v>776</v>
      </c>
      <c r="E1709" s="103">
        <v>1.7795207744640224E-3</v>
      </c>
      <c r="F1709" s="103">
        <v>679225</v>
      </c>
      <c r="G1709" s="103">
        <v>6</v>
      </c>
      <c r="H1709" t="s">
        <v>54</v>
      </c>
      <c r="I1709" s="103"/>
    </row>
    <row r="1710" spans="1:9" x14ac:dyDescent="0.3">
      <c r="A1710" t="s">
        <v>2706</v>
      </c>
      <c r="B1710" t="s">
        <v>51</v>
      </c>
      <c r="C1710" t="s">
        <v>2585</v>
      </c>
      <c r="D1710" t="s">
        <v>40</v>
      </c>
      <c r="E1710" s="103">
        <v>4.4027567025819152E-3</v>
      </c>
      <c r="F1710" s="103">
        <v>679225</v>
      </c>
      <c r="G1710" s="103">
        <v>6</v>
      </c>
      <c r="H1710" t="s">
        <v>54</v>
      </c>
      <c r="I1710" s="103"/>
    </row>
    <row r="1711" spans="1:9" x14ac:dyDescent="0.3">
      <c r="A1711" t="s">
        <v>5643</v>
      </c>
      <c r="B1711" t="s">
        <v>51</v>
      </c>
      <c r="C1711" t="s">
        <v>2585</v>
      </c>
      <c r="D1711" t="s">
        <v>5064</v>
      </c>
      <c r="E1711" s="103">
        <v>4.5726025856511901E-3</v>
      </c>
      <c r="F1711" s="103">
        <v>679225</v>
      </c>
      <c r="G1711" s="103">
        <v>6</v>
      </c>
      <c r="H1711" t="s">
        <v>54</v>
      </c>
      <c r="I1711" s="103"/>
    </row>
    <row r="1712" spans="1:9" x14ac:dyDescent="0.3">
      <c r="A1712" t="s">
        <v>5644</v>
      </c>
      <c r="B1712" t="s">
        <v>51</v>
      </c>
      <c r="C1712" t="s">
        <v>2585</v>
      </c>
      <c r="D1712" t="s">
        <v>5065</v>
      </c>
      <c r="E1712" s="103">
        <v>4.4027567025819152E-3</v>
      </c>
      <c r="F1712" s="103">
        <v>679225</v>
      </c>
      <c r="G1712" s="103">
        <v>6</v>
      </c>
      <c r="H1712" t="s">
        <v>54</v>
      </c>
      <c r="I1712" s="103"/>
    </row>
    <row r="1713" spans="1:9" x14ac:dyDescent="0.3">
      <c r="A1713" t="s">
        <v>5645</v>
      </c>
      <c r="B1713" t="s">
        <v>51</v>
      </c>
      <c r="C1713" t="s">
        <v>2585</v>
      </c>
      <c r="D1713" t="s">
        <v>5066</v>
      </c>
      <c r="E1713" s="103">
        <v>4.5650962518036737E-3</v>
      </c>
      <c r="F1713" s="103">
        <v>679225</v>
      </c>
      <c r="G1713" s="103">
        <v>6</v>
      </c>
      <c r="H1713" t="s">
        <v>54</v>
      </c>
      <c r="I1713" s="103"/>
    </row>
    <row r="1714" spans="1:9" x14ac:dyDescent="0.3">
      <c r="A1714" t="s">
        <v>2707</v>
      </c>
      <c r="B1714" t="s">
        <v>51</v>
      </c>
      <c r="C1714" t="s">
        <v>2585</v>
      </c>
      <c r="D1714" t="s">
        <v>42</v>
      </c>
      <c r="E1714" s="103">
        <v>4.5297718602128178E-3</v>
      </c>
      <c r="F1714" s="103">
        <v>679225</v>
      </c>
      <c r="G1714" s="103">
        <v>6</v>
      </c>
      <c r="H1714" t="s">
        <v>54</v>
      </c>
      <c r="I1714" s="103"/>
    </row>
    <row r="1715" spans="1:9" x14ac:dyDescent="0.3">
      <c r="A1715" t="s">
        <v>2708</v>
      </c>
      <c r="B1715" t="s">
        <v>51</v>
      </c>
      <c r="C1715" t="s">
        <v>2585</v>
      </c>
      <c r="D1715" t="s">
        <v>1763</v>
      </c>
      <c r="E1715" s="103">
        <v>4.6767204323543005E-3</v>
      </c>
      <c r="F1715" s="103">
        <v>679225</v>
      </c>
      <c r="G1715" s="103">
        <v>6</v>
      </c>
      <c r="H1715" t="s">
        <v>54</v>
      </c>
      <c r="I1715" s="103"/>
    </row>
    <row r="1716" spans="1:9" x14ac:dyDescent="0.3">
      <c r="A1716" t="s">
        <v>2709</v>
      </c>
      <c r="B1716" t="s">
        <v>51</v>
      </c>
      <c r="C1716" t="s">
        <v>2585</v>
      </c>
      <c r="D1716" t="s">
        <v>1764</v>
      </c>
      <c r="E1716" s="103">
        <v>2.337561885111146E-3</v>
      </c>
      <c r="F1716" s="103">
        <v>679225</v>
      </c>
      <c r="G1716" s="103">
        <v>6</v>
      </c>
      <c r="H1716" t="s">
        <v>54</v>
      </c>
      <c r="I1716" s="103"/>
    </row>
    <row r="1717" spans="1:9" x14ac:dyDescent="0.3">
      <c r="A1717" t="s">
        <v>2710</v>
      </c>
      <c r="B1717" t="s">
        <v>51</v>
      </c>
      <c r="C1717" t="s">
        <v>2585</v>
      </c>
      <c r="D1717" t="s">
        <v>340</v>
      </c>
      <c r="E1717" s="103">
        <v>4.5127472077959724E-3</v>
      </c>
      <c r="F1717" s="103">
        <v>679225</v>
      </c>
      <c r="G1717" s="103">
        <v>6</v>
      </c>
      <c r="H1717" t="s">
        <v>54</v>
      </c>
      <c r="I1717" s="103"/>
    </row>
    <row r="1718" spans="1:9" x14ac:dyDescent="0.3">
      <c r="A1718" t="s">
        <v>2711</v>
      </c>
      <c r="B1718" t="s">
        <v>51</v>
      </c>
      <c r="C1718" t="s">
        <v>2585</v>
      </c>
      <c r="D1718" t="s">
        <v>777</v>
      </c>
      <c r="E1718" s="103">
        <v>6.6434900031399529E-3</v>
      </c>
      <c r="F1718" s="103">
        <v>679225</v>
      </c>
      <c r="G1718" s="103">
        <v>6</v>
      </c>
      <c r="H1718" t="s">
        <v>54</v>
      </c>
      <c r="I1718" s="103"/>
    </row>
    <row r="1719" spans="1:9" x14ac:dyDescent="0.3">
      <c r="A1719" t="s">
        <v>2712</v>
      </c>
      <c r="B1719" t="s">
        <v>51</v>
      </c>
      <c r="C1719" t="s">
        <v>2585</v>
      </c>
      <c r="D1719" t="s">
        <v>776</v>
      </c>
      <c r="E1719" s="103">
        <v>1.7818379118692784E-2</v>
      </c>
      <c r="F1719" s="103">
        <v>679225</v>
      </c>
      <c r="G1719" s="103">
        <v>6</v>
      </c>
      <c r="H1719" t="s">
        <v>54</v>
      </c>
      <c r="I1719" s="103"/>
    </row>
    <row r="1720" spans="1:9" x14ac:dyDescent="0.3">
      <c r="A1720" t="s">
        <v>2692</v>
      </c>
      <c r="B1720" t="s">
        <v>51</v>
      </c>
      <c r="C1720" t="s">
        <v>2586</v>
      </c>
      <c r="D1720" t="s">
        <v>40</v>
      </c>
      <c r="E1720" s="103">
        <v>9.4392841514634746E-6</v>
      </c>
      <c r="F1720" s="103">
        <v>679225</v>
      </c>
      <c r="G1720" s="103">
        <v>6</v>
      </c>
      <c r="H1720" t="s">
        <v>54</v>
      </c>
      <c r="I1720" s="103"/>
    </row>
    <row r="1721" spans="1:9" x14ac:dyDescent="0.3">
      <c r="A1721" t="s">
        <v>5646</v>
      </c>
      <c r="B1721" t="s">
        <v>51</v>
      </c>
      <c r="C1721" t="s">
        <v>2586</v>
      </c>
      <c r="D1721" t="s">
        <v>5064</v>
      </c>
      <c r="E1721" s="103">
        <v>9.7782639690574671E-6</v>
      </c>
      <c r="F1721" s="103">
        <v>679225</v>
      </c>
      <c r="G1721" s="103">
        <v>6</v>
      </c>
      <c r="H1721" t="s">
        <v>54</v>
      </c>
      <c r="I1721" s="103"/>
    </row>
    <row r="1722" spans="1:9" x14ac:dyDescent="0.3">
      <c r="A1722" t="s">
        <v>5647</v>
      </c>
      <c r="B1722" t="s">
        <v>51</v>
      </c>
      <c r="C1722" t="s">
        <v>2586</v>
      </c>
      <c r="D1722" t="s">
        <v>5065</v>
      </c>
      <c r="E1722" s="103">
        <v>9.4392841514634746E-6</v>
      </c>
      <c r="F1722" s="103">
        <v>679225</v>
      </c>
      <c r="G1722" s="103">
        <v>6</v>
      </c>
      <c r="H1722" t="s">
        <v>54</v>
      </c>
      <c r="I1722" s="103"/>
    </row>
    <row r="1723" spans="1:9" x14ac:dyDescent="0.3">
      <c r="A1723" t="s">
        <v>5648</v>
      </c>
      <c r="B1723" t="s">
        <v>51</v>
      </c>
      <c r="C1723" t="s">
        <v>2586</v>
      </c>
      <c r="D1723" t="s">
        <v>5066</v>
      </c>
      <c r="E1723" s="103">
        <v>9.4392841514634746E-6</v>
      </c>
      <c r="F1723" s="103">
        <v>679225</v>
      </c>
      <c r="G1723" s="103">
        <v>6</v>
      </c>
      <c r="H1723" t="s">
        <v>54</v>
      </c>
      <c r="I1723" s="103"/>
    </row>
    <row r="1724" spans="1:9" x14ac:dyDescent="0.3">
      <c r="A1724" t="s">
        <v>2693</v>
      </c>
      <c r="B1724" t="s">
        <v>51</v>
      </c>
      <c r="C1724" t="s">
        <v>2586</v>
      </c>
      <c r="D1724" t="s">
        <v>42</v>
      </c>
      <c r="E1724" s="103">
        <v>9.4026890001437048E-6</v>
      </c>
      <c r="F1724" s="103">
        <v>679225</v>
      </c>
      <c r="G1724" s="103">
        <v>6</v>
      </c>
      <c r="H1724" t="s">
        <v>54</v>
      </c>
      <c r="I1724" s="103"/>
    </row>
    <row r="1725" spans="1:9" x14ac:dyDescent="0.3">
      <c r="A1725" t="s">
        <v>2694</v>
      </c>
      <c r="B1725" t="s">
        <v>51</v>
      </c>
      <c r="C1725" t="s">
        <v>2586</v>
      </c>
      <c r="D1725" t="s">
        <v>1763</v>
      </c>
      <c r="E1725" s="103">
        <v>1.0108636707012967E-5</v>
      </c>
      <c r="F1725" s="103">
        <v>679225</v>
      </c>
      <c r="G1725" s="103">
        <v>6</v>
      </c>
      <c r="H1725" t="s">
        <v>54</v>
      </c>
      <c r="I1725" s="103"/>
    </row>
    <row r="1726" spans="1:9" x14ac:dyDescent="0.3">
      <c r="A1726" t="s">
        <v>2695</v>
      </c>
      <c r="B1726" t="s">
        <v>51</v>
      </c>
      <c r="C1726" t="s">
        <v>2586</v>
      </c>
      <c r="D1726" t="s">
        <v>1764</v>
      </c>
      <c r="E1726" s="103">
        <v>4.257395573864304E-6</v>
      </c>
      <c r="F1726" s="103">
        <v>679225</v>
      </c>
      <c r="G1726" s="103">
        <v>6</v>
      </c>
      <c r="H1726" t="s">
        <v>54</v>
      </c>
      <c r="I1726" s="103"/>
    </row>
    <row r="1727" spans="1:9" x14ac:dyDescent="0.3">
      <c r="A1727" t="s">
        <v>2696</v>
      </c>
      <c r="B1727" t="s">
        <v>51</v>
      </c>
      <c r="C1727" t="s">
        <v>2586</v>
      </c>
      <c r="D1727" t="s">
        <v>340</v>
      </c>
      <c r="E1727" s="103">
        <v>9.266126717756372E-6</v>
      </c>
      <c r="F1727" s="103">
        <v>679225</v>
      </c>
      <c r="G1727" s="103">
        <v>6</v>
      </c>
      <c r="H1727" t="s">
        <v>54</v>
      </c>
      <c r="I1727" s="103"/>
    </row>
    <row r="1728" spans="1:9" x14ac:dyDescent="0.3">
      <c r="A1728" t="s">
        <v>2697</v>
      </c>
      <c r="B1728" t="s">
        <v>51</v>
      </c>
      <c r="C1728" t="s">
        <v>2586</v>
      </c>
      <c r="D1728" t="s">
        <v>777</v>
      </c>
      <c r="E1728" s="103">
        <v>1.3473474442812495E-5</v>
      </c>
      <c r="F1728" s="103">
        <v>679225</v>
      </c>
      <c r="G1728" s="103">
        <v>6</v>
      </c>
      <c r="H1728" t="s">
        <v>54</v>
      </c>
      <c r="I1728" s="103"/>
    </row>
    <row r="1729" spans="1:9" x14ac:dyDescent="0.3">
      <c r="A1729" t="s">
        <v>2698</v>
      </c>
      <c r="B1729" t="s">
        <v>51</v>
      </c>
      <c r="C1729" t="s">
        <v>2586</v>
      </c>
      <c r="D1729" t="s">
        <v>776</v>
      </c>
      <c r="E1729" s="103">
        <v>3.6136951444885552E-5</v>
      </c>
      <c r="F1729" s="103">
        <v>679225</v>
      </c>
      <c r="G1729" s="103">
        <v>6</v>
      </c>
      <c r="H1729" t="s">
        <v>54</v>
      </c>
      <c r="I1729" s="103"/>
    </row>
    <row r="1730" spans="1:9" x14ac:dyDescent="0.3">
      <c r="A1730" t="s">
        <v>3361</v>
      </c>
      <c r="B1730" t="s">
        <v>51</v>
      </c>
      <c r="C1730" t="s">
        <v>3115</v>
      </c>
      <c r="D1730" t="s">
        <v>40</v>
      </c>
      <c r="E1730" s="103">
        <v>6.7366403092167682E-4</v>
      </c>
      <c r="F1730" s="103">
        <v>679225</v>
      </c>
      <c r="G1730" s="103">
        <v>6</v>
      </c>
      <c r="H1730" t="s">
        <v>54</v>
      </c>
      <c r="I1730" s="103"/>
    </row>
    <row r="1731" spans="1:9" x14ac:dyDescent="0.3">
      <c r="A1731" t="s">
        <v>5652</v>
      </c>
      <c r="B1731" t="s">
        <v>51</v>
      </c>
      <c r="C1731" t="s">
        <v>3115</v>
      </c>
      <c r="D1731" t="s">
        <v>5064</v>
      </c>
      <c r="E1731" s="103">
        <v>7.2107272325760117E-4</v>
      </c>
      <c r="F1731" s="103">
        <v>679225</v>
      </c>
      <c r="G1731" s="103">
        <v>6</v>
      </c>
      <c r="H1731" t="s">
        <v>54</v>
      </c>
      <c r="I1731" s="103"/>
    </row>
    <row r="1732" spans="1:9" x14ac:dyDescent="0.3">
      <c r="A1732" t="s">
        <v>5653</v>
      </c>
      <c r="B1732" t="s">
        <v>51</v>
      </c>
      <c r="C1732" t="s">
        <v>3115</v>
      </c>
      <c r="D1732" t="s">
        <v>5065</v>
      </c>
      <c r="E1732" s="103">
        <v>6.7366403092167682E-4</v>
      </c>
      <c r="F1732" s="103">
        <v>679225</v>
      </c>
      <c r="G1732" s="103">
        <v>6</v>
      </c>
      <c r="H1732" t="s">
        <v>54</v>
      </c>
      <c r="I1732" s="103"/>
    </row>
    <row r="1733" spans="1:9" x14ac:dyDescent="0.3">
      <c r="A1733" t="s">
        <v>5654</v>
      </c>
      <c r="B1733" t="s">
        <v>51</v>
      </c>
      <c r="C1733" t="s">
        <v>3115</v>
      </c>
      <c r="D1733" t="s">
        <v>5066</v>
      </c>
      <c r="E1733" s="103">
        <v>7.2107272325760117E-4</v>
      </c>
      <c r="F1733" s="103">
        <v>679225</v>
      </c>
      <c r="G1733" s="103">
        <v>6</v>
      </c>
      <c r="H1733" t="s">
        <v>54</v>
      </c>
      <c r="I1733" s="103"/>
    </row>
    <row r="1734" spans="1:9" x14ac:dyDescent="0.3">
      <c r="A1734" t="s">
        <v>3362</v>
      </c>
      <c r="B1734" t="s">
        <v>51</v>
      </c>
      <c r="C1734" t="s">
        <v>3115</v>
      </c>
      <c r="D1734" t="s">
        <v>42</v>
      </c>
      <c r="E1734" s="103">
        <v>5.9965030070107804E-4</v>
      </c>
      <c r="F1734" s="103">
        <v>679225</v>
      </c>
      <c r="G1734" s="103">
        <v>6</v>
      </c>
      <c r="H1734" t="s">
        <v>54</v>
      </c>
      <c r="I1734" s="103"/>
    </row>
    <row r="1735" spans="1:9" x14ac:dyDescent="0.3">
      <c r="A1735" t="s">
        <v>3363</v>
      </c>
      <c r="B1735" t="s">
        <v>51</v>
      </c>
      <c r="C1735" t="s">
        <v>3115</v>
      </c>
      <c r="D1735" t="s">
        <v>1763</v>
      </c>
      <c r="E1735" s="103">
        <v>6.2603996730551542E-4</v>
      </c>
      <c r="F1735" s="103">
        <v>679225</v>
      </c>
      <c r="G1735" s="103">
        <v>6</v>
      </c>
      <c r="H1735" t="s">
        <v>54</v>
      </c>
      <c r="I1735" s="103"/>
    </row>
    <row r="1736" spans="1:9" x14ac:dyDescent="0.3">
      <c r="A1736" t="s">
        <v>3364</v>
      </c>
      <c r="B1736" t="s">
        <v>51</v>
      </c>
      <c r="C1736" t="s">
        <v>3115</v>
      </c>
      <c r="D1736" t="s">
        <v>1764</v>
      </c>
      <c r="E1736" s="103">
        <v>1.7760995292476239E-4</v>
      </c>
      <c r="F1736" s="103">
        <v>679225</v>
      </c>
      <c r="G1736" s="103">
        <v>6</v>
      </c>
      <c r="H1736" t="s">
        <v>54</v>
      </c>
      <c r="I1736" s="103"/>
    </row>
    <row r="1737" spans="1:9" x14ac:dyDescent="0.3">
      <c r="A1737" t="s">
        <v>3365</v>
      </c>
      <c r="B1737" t="s">
        <v>51</v>
      </c>
      <c r="C1737" t="s">
        <v>3115</v>
      </c>
      <c r="D1737" t="s">
        <v>340</v>
      </c>
      <c r="E1737" s="103">
        <v>7.2414306890435781E-4</v>
      </c>
      <c r="F1737" s="103">
        <v>679225</v>
      </c>
      <c r="G1737" s="103">
        <v>6</v>
      </c>
      <c r="H1737" t="s">
        <v>54</v>
      </c>
      <c r="I1737" s="103"/>
    </row>
    <row r="1738" spans="1:9" x14ac:dyDescent="0.3">
      <c r="A1738" t="s">
        <v>3366</v>
      </c>
      <c r="B1738" t="s">
        <v>51</v>
      </c>
      <c r="C1738" t="s">
        <v>3115</v>
      </c>
      <c r="D1738" t="s">
        <v>777</v>
      </c>
      <c r="E1738" s="103">
        <v>1.0106600150126363E-3</v>
      </c>
      <c r="F1738" s="103">
        <v>679225</v>
      </c>
      <c r="G1738" s="103">
        <v>6</v>
      </c>
      <c r="H1738" t="s">
        <v>54</v>
      </c>
      <c r="I1738" s="103"/>
    </row>
    <row r="1739" spans="1:9" x14ac:dyDescent="0.3">
      <c r="A1739" t="s">
        <v>3367</v>
      </c>
      <c r="B1739" t="s">
        <v>51</v>
      </c>
      <c r="C1739" t="s">
        <v>3115</v>
      </c>
      <c r="D1739" t="s">
        <v>776</v>
      </c>
      <c r="E1739" s="103">
        <v>2.7106721465807145E-3</v>
      </c>
      <c r="F1739" s="103">
        <v>679225</v>
      </c>
      <c r="G1739" s="103">
        <v>6</v>
      </c>
      <c r="H1739" t="s">
        <v>54</v>
      </c>
      <c r="I1739" s="103"/>
    </row>
    <row r="1740" spans="1:9" x14ac:dyDescent="0.3">
      <c r="A1740" t="s">
        <v>3368</v>
      </c>
      <c r="B1740" t="s">
        <v>51</v>
      </c>
      <c r="C1740" t="s">
        <v>3100</v>
      </c>
      <c r="D1740" t="s">
        <v>40</v>
      </c>
      <c r="E1740" s="103">
        <v>2.4512843719014132E-2</v>
      </c>
      <c r="F1740" s="103">
        <v>679225</v>
      </c>
      <c r="G1740" s="103">
        <v>6</v>
      </c>
      <c r="H1740" t="s">
        <v>54</v>
      </c>
      <c r="I1740" s="103"/>
    </row>
    <row r="1741" spans="1:9" x14ac:dyDescent="0.3">
      <c r="A1741" t="s">
        <v>5655</v>
      </c>
      <c r="B1741" t="s">
        <v>51</v>
      </c>
      <c r="C1741" t="s">
        <v>3100</v>
      </c>
      <c r="D1741" t="s">
        <v>5064</v>
      </c>
      <c r="E1741" s="103">
        <v>2.5294283852582072E-2</v>
      </c>
      <c r="F1741" s="103">
        <v>679225</v>
      </c>
      <c r="G1741" s="103">
        <v>6</v>
      </c>
      <c r="H1741" t="s">
        <v>54</v>
      </c>
      <c r="I1741" s="103"/>
    </row>
    <row r="1742" spans="1:9" x14ac:dyDescent="0.3">
      <c r="A1742" t="s">
        <v>5656</v>
      </c>
      <c r="B1742" t="s">
        <v>51</v>
      </c>
      <c r="C1742" t="s">
        <v>3100</v>
      </c>
      <c r="D1742" t="s">
        <v>5065</v>
      </c>
      <c r="E1742" s="103">
        <v>2.4512843719014132E-2</v>
      </c>
      <c r="F1742" s="103">
        <v>679225</v>
      </c>
      <c r="G1742" s="103">
        <v>6</v>
      </c>
      <c r="H1742" t="s">
        <v>54</v>
      </c>
      <c r="I1742" s="103"/>
    </row>
    <row r="1743" spans="1:9" x14ac:dyDescent="0.3">
      <c r="A1743" t="s">
        <v>5657</v>
      </c>
      <c r="B1743" t="s">
        <v>51</v>
      </c>
      <c r="C1743" t="s">
        <v>3100</v>
      </c>
      <c r="D1743" t="s">
        <v>5066</v>
      </c>
      <c r="E1743" s="103">
        <v>2.5232523448822073E-2</v>
      </c>
      <c r="F1743" s="103">
        <v>679225</v>
      </c>
      <c r="G1743" s="103">
        <v>6</v>
      </c>
      <c r="H1743" t="s">
        <v>54</v>
      </c>
      <c r="I1743" s="103"/>
    </row>
    <row r="1744" spans="1:9" x14ac:dyDescent="0.3">
      <c r="A1744" t="s">
        <v>3369</v>
      </c>
      <c r="B1744" t="s">
        <v>51</v>
      </c>
      <c r="C1744" t="s">
        <v>3100</v>
      </c>
      <c r="D1744" t="s">
        <v>42</v>
      </c>
      <c r="E1744" s="103">
        <v>2.4825283494656018E-2</v>
      </c>
      <c r="F1744" s="103">
        <v>679225</v>
      </c>
      <c r="G1744" s="103">
        <v>6</v>
      </c>
      <c r="H1744" t="s">
        <v>54</v>
      </c>
      <c r="I1744" s="103"/>
    </row>
    <row r="1745" spans="1:9" x14ac:dyDescent="0.3">
      <c r="A1745" t="s">
        <v>3370</v>
      </c>
      <c r="B1745" t="s">
        <v>51</v>
      </c>
      <c r="C1745" t="s">
        <v>3100</v>
      </c>
      <c r="D1745" t="s">
        <v>1763</v>
      </c>
      <c r="E1745" s="103">
        <v>2.5776803770220062E-2</v>
      </c>
      <c r="F1745" s="103">
        <v>679225</v>
      </c>
      <c r="G1745" s="103">
        <v>6</v>
      </c>
      <c r="H1745" t="s">
        <v>54</v>
      </c>
      <c r="I1745" s="103"/>
    </row>
    <row r="1746" spans="1:9" x14ac:dyDescent="0.3">
      <c r="A1746" t="s">
        <v>3371</v>
      </c>
      <c r="B1746" t="s">
        <v>51</v>
      </c>
      <c r="C1746" t="s">
        <v>3100</v>
      </c>
      <c r="D1746" t="s">
        <v>1764</v>
      </c>
      <c r="E1746" s="103">
        <v>1.1174923865756817E-2</v>
      </c>
      <c r="F1746" s="103">
        <v>679225</v>
      </c>
      <c r="G1746" s="103">
        <v>6</v>
      </c>
      <c r="H1746" t="s">
        <v>54</v>
      </c>
      <c r="I1746" s="103"/>
    </row>
    <row r="1747" spans="1:9" x14ac:dyDescent="0.3">
      <c r="A1747" t="s">
        <v>3372</v>
      </c>
      <c r="B1747" t="s">
        <v>51</v>
      </c>
      <c r="C1747" t="s">
        <v>3100</v>
      </c>
      <c r="D1747" t="s">
        <v>340</v>
      </c>
      <c r="E1747" s="103">
        <v>2.4541072146466149E-2</v>
      </c>
      <c r="F1747" s="103">
        <v>679225</v>
      </c>
      <c r="G1747" s="103">
        <v>6</v>
      </c>
      <c r="H1747" t="s">
        <v>54</v>
      </c>
      <c r="I1747" s="103"/>
    </row>
    <row r="1748" spans="1:9" x14ac:dyDescent="0.3">
      <c r="A1748" t="s">
        <v>3373</v>
      </c>
      <c r="B1748" t="s">
        <v>51</v>
      </c>
      <c r="C1748" t="s">
        <v>3100</v>
      </c>
      <c r="D1748" t="s">
        <v>777</v>
      </c>
      <c r="E1748" s="103">
        <v>4.1161785634131871E-2</v>
      </c>
      <c r="F1748" s="103">
        <v>679225</v>
      </c>
      <c r="G1748" s="103">
        <v>6</v>
      </c>
      <c r="H1748" t="s">
        <v>54</v>
      </c>
      <c r="I1748" s="103"/>
    </row>
    <row r="1749" spans="1:9" x14ac:dyDescent="0.3">
      <c r="A1749" t="s">
        <v>3374</v>
      </c>
      <c r="B1749" t="s">
        <v>51</v>
      </c>
      <c r="C1749" t="s">
        <v>3100</v>
      </c>
      <c r="D1749" t="s">
        <v>776</v>
      </c>
      <c r="E1749" s="103">
        <v>0.10018442691637537</v>
      </c>
      <c r="F1749" s="103">
        <v>679225</v>
      </c>
      <c r="G1749" s="103">
        <v>6</v>
      </c>
      <c r="H1749" t="s">
        <v>54</v>
      </c>
      <c r="I1749" s="103"/>
    </row>
    <row r="1750" spans="1:9" x14ac:dyDescent="0.3">
      <c r="A1750" t="s">
        <v>1181</v>
      </c>
      <c r="B1750" t="s">
        <v>51</v>
      </c>
      <c r="C1750" t="s">
        <v>35</v>
      </c>
      <c r="D1750" t="s">
        <v>40</v>
      </c>
      <c r="E1750" s="103">
        <v>0</v>
      </c>
      <c r="F1750" s="103">
        <v>679225</v>
      </c>
      <c r="G1750" s="103">
        <v>6</v>
      </c>
      <c r="H1750" t="s">
        <v>54</v>
      </c>
      <c r="I1750" s="103"/>
    </row>
    <row r="1751" spans="1:9" x14ac:dyDescent="0.3">
      <c r="A1751" t="s">
        <v>5649</v>
      </c>
      <c r="B1751" t="s">
        <v>51</v>
      </c>
      <c r="C1751" t="s">
        <v>35</v>
      </c>
      <c r="D1751" t="s">
        <v>5064</v>
      </c>
      <c r="E1751" s="103">
        <v>0</v>
      </c>
      <c r="F1751" s="103">
        <v>679225</v>
      </c>
      <c r="G1751" s="103">
        <v>6</v>
      </c>
      <c r="H1751" t="s">
        <v>54</v>
      </c>
      <c r="I1751" s="103"/>
    </row>
    <row r="1752" spans="1:9" x14ac:dyDescent="0.3">
      <c r="A1752" t="s">
        <v>5650</v>
      </c>
      <c r="B1752" t="s">
        <v>51</v>
      </c>
      <c r="C1752" t="s">
        <v>35</v>
      </c>
      <c r="D1752" t="s">
        <v>5065</v>
      </c>
      <c r="E1752" s="103">
        <v>0</v>
      </c>
      <c r="F1752" s="103">
        <v>679225</v>
      </c>
      <c r="G1752" s="103">
        <v>6</v>
      </c>
      <c r="H1752" t="s">
        <v>54</v>
      </c>
      <c r="I1752" s="103"/>
    </row>
    <row r="1753" spans="1:9" x14ac:dyDescent="0.3">
      <c r="A1753" t="s">
        <v>5651</v>
      </c>
      <c r="B1753" t="s">
        <v>51</v>
      </c>
      <c r="C1753" t="s">
        <v>35</v>
      </c>
      <c r="D1753" t="s">
        <v>5066</v>
      </c>
      <c r="E1753" s="103">
        <v>0</v>
      </c>
      <c r="F1753" s="103">
        <v>679225</v>
      </c>
      <c r="G1753" s="103">
        <v>6</v>
      </c>
      <c r="H1753" t="s">
        <v>54</v>
      </c>
      <c r="I1753" s="103"/>
    </row>
    <row r="1754" spans="1:9" x14ac:dyDescent="0.3">
      <c r="A1754" t="s">
        <v>1182</v>
      </c>
      <c r="B1754" t="s">
        <v>51</v>
      </c>
      <c r="C1754" t="s">
        <v>35</v>
      </c>
      <c r="D1754" t="s">
        <v>42</v>
      </c>
      <c r="E1754" s="103">
        <v>0</v>
      </c>
      <c r="F1754" s="103">
        <v>679225</v>
      </c>
      <c r="G1754" s="103">
        <v>6</v>
      </c>
      <c r="H1754" t="s">
        <v>54</v>
      </c>
      <c r="I1754" s="103"/>
    </row>
    <row r="1755" spans="1:9" x14ac:dyDescent="0.3">
      <c r="A1755" t="s">
        <v>1973</v>
      </c>
      <c r="B1755" t="s">
        <v>51</v>
      </c>
      <c r="C1755" t="s">
        <v>35</v>
      </c>
      <c r="D1755" t="s">
        <v>1763</v>
      </c>
      <c r="E1755" s="103">
        <v>0</v>
      </c>
      <c r="F1755" s="103">
        <v>679225</v>
      </c>
      <c r="G1755" s="103">
        <v>6</v>
      </c>
      <c r="H1755" t="s">
        <v>54</v>
      </c>
      <c r="I1755" s="103"/>
    </row>
    <row r="1756" spans="1:9" x14ac:dyDescent="0.3">
      <c r="A1756" t="s">
        <v>1974</v>
      </c>
      <c r="B1756" t="s">
        <v>51</v>
      </c>
      <c r="C1756" t="s">
        <v>35</v>
      </c>
      <c r="D1756" t="s">
        <v>1764</v>
      </c>
      <c r="E1756" s="103">
        <v>0</v>
      </c>
      <c r="F1756" s="103">
        <v>679225</v>
      </c>
      <c r="G1756" s="103">
        <v>6</v>
      </c>
      <c r="H1756" t="s">
        <v>54</v>
      </c>
      <c r="I1756" s="103"/>
    </row>
    <row r="1757" spans="1:9" x14ac:dyDescent="0.3">
      <c r="A1757" t="s">
        <v>1183</v>
      </c>
      <c r="B1757" t="s">
        <v>51</v>
      </c>
      <c r="C1757" t="s">
        <v>35</v>
      </c>
      <c r="D1757" t="s">
        <v>340</v>
      </c>
      <c r="E1757" s="103">
        <v>0</v>
      </c>
      <c r="F1757" s="103">
        <v>679225</v>
      </c>
      <c r="G1757" s="103">
        <v>6</v>
      </c>
      <c r="H1757" t="s">
        <v>54</v>
      </c>
      <c r="I1757" s="103"/>
    </row>
    <row r="1758" spans="1:9" x14ac:dyDescent="0.3">
      <c r="A1758" t="s">
        <v>1184</v>
      </c>
      <c r="B1758" t="s">
        <v>51</v>
      </c>
      <c r="C1758" t="s">
        <v>35</v>
      </c>
      <c r="D1758" t="s">
        <v>777</v>
      </c>
      <c r="E1758" s="103">
        <v>0</v>
      </c>
      <c r="F1758" s="103">
        <v>679225</v>
      </c>
      <c r="G1758" s="103">
        <v>6</v>
      </c>
      <c r="H1758" t="s">
        <v>54</v>
      </c>
      <c r="I1758" s="103"/>
    </row>
    <row r="1759" spans="1:9" x14ac:dyDescent="0.3">
      <c r="A1759" t="s">
        <v>1185</v>
      </c>
      <c r="B1759" t="s">
        <v>51</v>
      </c>
      <c r="C1759" t="s">
        <v>35</v>
      </c>
      <c r="D1759" t="s">
        <v>776</v>
      </c>
      <c r="E1759" s="103">
        <v>0</v>
      </c>
      <c r="F1759" s="103">
        <v>679225</v>
      </c>
      <c r="G1759" s="103">
        <v>6</v>
      </c>
      <c r="H1759" t="s">
        <v>54</v>
      </c>
      <c r="I1759" s="103"/>
    </row>
    <row r="1760" spans="1:9" x14ac:dyDescent="0.3">
      <c r="A1760" t="s">
        <v>3375</v>
      </c>
      <c r="B1760" t="s">
        <v>51</v>
      </c>
      <c r="C1760" t="s">
        <v>3102</v>
      </c>
      <c r="D1760" t="s">
        <v>40</v>
      </c>
      <c r="E1760" s="103">
        <v>0.18144785525595608</v>
      </c>
      <c r="F1760" s="103">
        <v>679225</v>
      </c>
      <c r="G1760" s="103">
        <v>6</v>
      </c>
      <c r="H1760" t="s">
        <v>54</v>
      </c>
      <c r="I1760" s="103"/>
    </row>
    <row r="1761" spans="1:9" x14ac:dyDescent="0.3">
      <c r="A1761" t="s">
        <v>5658</v>
      </c>
      <c r="B1761" t="s">
        <v>51</v>
      </c>
      <c r="C1761" t="s">
        <v>3102</v>
      </c>
      <c r="D1761" t="s">
        <v>5064</v>
      </c>
      <c r="E1761" s="103">
        <v>0.18743402882440094</v>
      </c>
      <c r="F1761" s="103">
        <v>679225</v>
      </c>
      <c r="G1761" s="103">
        <v>6</v>
      </c>
      <c r="H1761" t="s">
        <v>54</v>
      </c>
      <c r="I1761" s="103"/>
    </row>
    <row r="1762" spans="1:9" x14ac:dyDescent="0.3">
      <c r="A1762" t="s">
        <v>5659</v>
      </c>
      <c r="B1762" t="s">
        <v>51</v>
      </c>
      <c r="C1762" t="s">
        <v>3102</v>
      </c>
      <c r="D1762" t="s">
        <v>5065</v>
      </c>
      <c r="E1762" s="103">
        <v>0.18144785525595608</v>
      </c>
      <c r="F1762" s="103">
        <v>679225</v>
      </c>
      <c r="G1762" s="103">
        <v>6</v>
      </c>
      <c r="H1762" t="s">
        <v>54</v>
      </c>
      <c r="I1762" s="103"/>
    </row>
    <row r="1763" spans="1:9" x14ac:dyDescent="0.3">
      <c r="A1763" t="s">
        <v>5660</v>
      </c>
      <c r="B1763" t="s">
        <v>51</v>
      </c>
      <c r="C1763" t="s">
        <v>3102</v>
      </c>
      <c r="D1763" t="s">
        <v>5066</v>
      </c>
      <c r="E1763" s="103">
        <v>0.18719716487913532</v>
      </c>
      <c r="F1763" s="103">
        <v>679225</v>
      </c>
      <c r="G1763" s="103">
        <v>6</v>
      </c>
      <c r="H1763" t="s">
        <v>54</v>
      </c>
      <c r="I1763" s="103"/>
    </row>
    <row r="1764" spans="1:9" x14ac:dyDescent="0.3">
      <c r="A1764" t="s">
        <v>3376</v>
      </c>
      <c r="B1764" t="s">
        <v>51</v>
      </c>
      <c r="C1764" t="s">
        <v>3102</v>
      </c>
      <c r="D1764" t="s">
        <v>42</v>
      </c>
      <c r="E1764" s="103">
        <v>0.18387543056813296</v>
      </c>
      <c r="F1764" s="103">
        <v>679225</v>
      </c>
      <c r="G1764" s="103">
        <v>6</v>
      </c>
      <c r="H1764" t="s">
        <v>54</v>
      </c>
      <c r="I1764" s="103"/>
    </row>
    <row r="1765" spans="1:9" x14ac:dyDescent="0.3">
      <c r="A1765" t="s">
        <v>3377</v>
      </c>
      <c r="B1765" t="s">
        <v>51</v>
      </c>
      <c r="C1765" t="s">
        <v>3102</v>
      </c>
      <c r="D1765" t="s">
        <v>1763</v>
      </c>
      <c r="E1765" s="103">
        <v>0.19235873432850761</v>
      </c>
      <c r="F1765" s="103">
        <v>679225</v>
      </c>
      <c r="G1765" s="103">
        <v>6</v>
      </c>
      <c r="H1765" t="s">
        <v>54</v>
      </c>
      <c r="I1765" s="103"/>
    </row>
    <row r="1766" spans="1:9" x14ac:dyDescent="0.3">
      <c r="A1766" t="s">
        <v>3378</v>
      </c>
      <c r="B1766" t="s">
        <v>51</v>
      </c>
      <c r="C1766" t="s">
        <v>3102</v>
      </c>
      <c r="D1766" t="s">
        <v>1764</v>
      </c>
      <c r="E1766" s="103">
        <v>8.9597546043935522E-2</v>
      </c>
      <c r="F1766" s="103">
        <v>679225</v>
      </c>
      <c r="G1766" s="103">
        <v>6</v>
      </c>
      <c r="H1766" t="s">
        <v>54</v>
      </c>
      <c r="I1766" s="103"/>
    </row>
    <row r="1767" spans="1:9" x14ac:dyDescent="0.3">
      <c r="A1767" t="s">
        <v>3379</v>
      </c>
      <c r="B1767" t="s">
        <v>51</v>
      </c>
      <c r="C1767" t="s">
        <v>3102</v>
      </c>
      <c r="D1767" t="s">
        <v>340</v>
      </c>
      <c r="E1767" s="103">
        <v>0.18305627213738057</v>
      </c>
      <c r="F1767" s="103">
        <v>679225</v>
      </c>
      <c r="G1767" s="103">
        <v>6</v>
      </c>
      <c r="H1767" t="s">
        <v>54</v>
      </c>
      <c r="I1767" s="103"/>
    </row>
    <row r="1768" spans="1:9" x14ac:dyDescent="0.3">
      <c r="A1768" t="s">
        <v>3380</v>
      </c>
      <c r="B1768" t="s">
        <v>51</v>
      </c>
      <c r="C1768" t="s">
        <v>3102</v>
      </c>
      <c r="D1768" t="s">
        <v>777</v>
      </c>
      <c r="E1768" s="103">
        <v>0.30747722365026459</v>
      </c>
      <c r="F1768" s="103">
        <v>679225</v>
      </c>
      <c r="G1768" s="103">
        <v>6</v>
      </c>
      <c r="H1768" t="s">
        <v>54</v>
      </c>
      <c r="I1768" s="103"/>
    </row>
    <row r="1769" spans="1:9" x14ac:dyDescent="0.3">
      <c r="A1769" t="s">
        <v>3381</v>
      </c>
      <c r="B1769" t="s">
        <v>51</v>
      </c>
      <c r="C1769" t="s">
        <v>3102</v>
      </c>
      <c r="D1769" t="s">
        <v>776</v>
      </c>
      <c r="E1769" s="103">
        <v>0.7494984119799234</v>
      </c>
      <c r="F1769" s="103">
        <v>679225</v>
      </c>
      <c r="G1769" s="103">
        <v>6</v>
      </c>
      <c r="H1769" t="s">
        <v>54</v>
      </c>
      <c r="I1769" s="103"/>
    </row>
    <row r="1770" spans="1:9" x14ac:dyDescent="0.3">
      <c r="A1770" t="s">
        <v>3382</v>
      </c>
      <c r="B1770" t="s">
        <v>51</v>
      </c>
      <c r="C1770" t="s">
        <v>3104</v>
      </c>
      <c r="D1770" t="s">
        <v>40</v>
      </c>
      <c r="E1770" s="103">
        <v>0.11131671545704802</v>
      </c>
      <c r="F1770" s="103">
        <v>679225</v>
      </c>
      <c r="G1770" s="103">
        <v>6</v>
      </c>
      <c r="H1770" t="s">
        <v>54</v>
      </c>
      <c r="I1770" s="103"/>
    </row>
    <row r="1771" spans="1:9" x14ac:dyDescent="0.3">
      <c r="A1771" t="s">
        <v>5661</v>
      </c>
      <c r="B1771" t="s">
        <v>51</v>
      </c>
      <c r="C1771" t="s">
        <v>3104</v>
      </c>
      <c r="D1771" t="s">
        <v>5064</v>
      </c>
      <c r="E1771" s="103">
        <v>0.11476185827765456</v>
      </c>
      <c r="F1771" s="103">
        <v>679225</v>
      </c>
      <c r="G1771" s="103">
        <v>6</v>
      </c>
      <c r="H1771" t="s">
        <v>54</v>
      </c>
      <c r="I1771" s="103"/>
    </row>
    <row r="1772" spans="1:9" x14ac:dyDescent="0.3">
      <c r="A1772" t="s">
        <v>5662</v>
      </c>
      <c r="B1772" t="s">
        <v>51</v>
      </c>
      <c r="C1772" t="s">
        <v>3104</v>
      </c>
      <c r="D1772" t="s">
        <v>5065</v>
      </c>
      <c r="E1772" s="103">
        <v>0.11131671545704802</v>
      </c>
      <c r="F1772" s="103">
        <v>679225</v>
      </c>
      <c r="G1772" s="103">
        <v>6</v>
      </c>
      <c r="H1772" t="s">
        <v>54</v>
      </c>
      <c r="I1772" s="103"/>
    </row>
    <row r="1773" spans="1:9" x14ac:dyDescent="0.3">
      <c r="A1773" t="s">
        <v>5663</v>
      </c>
      <c r="B1773" t="s">
        <v>51</v>
      </c>
      <c r="C1773" t="s">
        <v>3104</v>
      </c>
      <c r="D1773" t="s">
        <v>5066</v>
      </c>
      <c r="E1773" s="103">
        <v>0.11461663780209837</v>
      </c>
      <c r="F1773" s="103">
        <v>679225</v>
      </c>
      <c r="G1773" s="103">
        <v>6</v>
      </c>
      <c r="H1773" t="s">
        <v>54</v>
      </c>
      <c r="I1773" s="103"/>
    </row>
    <row r="1774" spans="1:9" x14ac:dyDescent="0.3">
      <c r="A1774" t="s">
        <v>3383</v>
      </c>
      <c r="B1774" t="s">
        <v>51</v>
      </c>
      <c r="C1774" t="s">
        <v>3104</v>
      </c>
      <c r="D1774" t="s">
        <v>42</v>
      </c>
      <c r="E1774" s="103">
        <v>0.11251490727927381</v>
      </c>
      <c r="F1774" s="103">
        <v>679225</v>
      </c>
      <c r="G1774" s="103">
        <v>6</v>
      </c>
      <c r="H1774" t="s">
        <v>54</v>
      </c>
      <c r="I1774" s="103"/>
    </row>
    <row r="1775" spans="1:9" x14ac:dyDescent="0.3">
      <c r="A1775" t="s">
        <v>3384</v>
      </c>
      <c r="B1775" t="s">
        <v>51</v>
      </c>
      <c r="C1775" t="s">
        <v>3104</v>
      </c>
      <c r="D1775" t="s">
        <v>1763</v>
      </c>
      <c r="E1775" s="103">
        <v>0.1171708514527646</v>
      </c>
      <c r="F1775" s="103">
        <v>679225</v>
      </c>
      <c r="G1775" s="103">
        <v>6</v>
      </c>
      <c r="H1775" t="s">
        <v>54</v>
      </c>
      <c r="I1775" s="103"/>
    </row>
    <row r="1776" spans="1:9" x14ac:dyDescent="0.3">
      <c r="A1776" t="s">
        <v>3385</v>
      </c>
      <c r="B1776" t="s">
        <v>51</v>
      </c>
      <c r="C1776" t="s">
        <v>3104</v>
      </c>
      <c r="D1776" t="s">
        <v>1764</v>
      </c>
      <c r="E1776" s="103">
        <v>4.7811731521495933E-2</v>
      </c>
      <c r="F1776" s="103">
        <v>679225</v>
      </c>
      <c r="G1776" s="103">
        <v>6</v>
      </c>
      <c r="H1776" t="s">
        <v>54</v>
      </c>
      <c r="I1776" s="103"/>
    </row>
    <row r="1777" spans="1:9" x14ac:dyDescent="0.3">
      <c r="A1777" t="s">
        <v>3386</v>
      </c>
      <c r="B1777" t="s">
        <v>51</v>
      </c>
      <c r="C1777" t="s">
        <v>3104</v>
      </c>
      <c r="D1777" t="s">
        <v>340</v>
      </c>
      <c r="E1777" s="103">
        <v>0.11216098189179663</v>
      </c>
      <c r="F1777" s="103">
        <v>679225</v>
      </c>
      <c r="G1777" s="103">
        <v>6</v>
      </c>
      <c r="H1777" t="s">
        <v>54</v>
      </c>
      <c r="I1777" s="103"/>
    </row>
    <row r="1778" spans="1:9" x14ac:dyDescent="0.3">
      <c r="A1778" t="s">
        <v>3387</v>
      </c>
      <c r="B1778" t="s">
        <v>51</v>
      </c>
      <c r="C1778" t="s">
        <v>3104</v>
      </c>
      <c r="D1778" t="s">
        <v>777</v>
      </c>
      <c r="E1778" s="103">
        <v>0.18292444117091539</v>
      </c>
      <c r="F1778" s="103">
        <v>679225</v>
      </c>
      <c r="G1778" s="103">
        <v>6</v>
      </c>
      <c r="H1778" t="s">
        <v>54</v>
      </c>
      <c r="I1778" s="103"/>
    </row>
    <row r="1779" spans="1:9" x14ac:dyDescent="0.3">
      <c r="A1779" t="s">
        <v>3388</v>
      </c>
      <c r="B1779" t="s">
        <v>51</v>
      </c>
      <c r="C1779" t="s">
        <v>3104</v>
      </c>
      <c r="D1779" t="s">
        <v>776</v>
      </c>
      <c r="E1779" s="103">
        <v>0.45649949866004635</v>
      </c>
      <c r="F1779" s="103">
        <v>679225</v>
      </c>
      <c r="G1779" s="103">
        <v>6</v>
      </c>
      <c r="H1779" t="s">
        <v>54</v>
      </c>
      <c r="I1779" s="103"/>
    </row>
    <row r="1780" spans="1:9" x14ac:dyDescent="0.3">
      <c r="A1780" t="s">
        <v>3389</v>
      </c>
      <c r="B1780" t="s">
        <v>51</v>
      </c>
      <c r="C1780" t="s">
        <v>3106</v>
      </c>
      <c r="D1780" t="s">
        <v>40</v>
      </c>
      <c r="E1780" s="103">
        <v>0.12858995538898535</v>
      </c>
      <c r="F1780" s="103">
        <v>679225</v>
      </c>
      <c r="G1780" s="103">
        <v>6</v>
      </c>
      <c r="H1780" t="s">
        <v>54</v>
      </c>
      <c r="I1780" s="103"/>
    </row>
    <row r="1781" spans="1:9" x14ac:dyDescent="0.3">
      <c r="A1781" t="s">
        <v>5664</v>
      </c>
      <c r="B1781" t="s">
        <v>51</v>
      </c>
      <c r="C1781" t="s">
        <v>3106</v>
      </c>
      <c r="D1781" t="s">
        <v>5064</v>
      </c>
      <c r="E1781" s="103">
        <v>0.13498108244324203</v>
      </c>
      <c r="F1781" s="103">
        <v>679225</v>
      </c>
      <c r="G1781" s="103">
        <v>6</v>
      </c>
      <c r="H1781" t="s">
        <v>54</v>
      </c>
      <c r="I1781" s="103"/>
    </row>
    <row r="1782" spans="1:9" x14ac:dyDescent="0.3">
      <c r="A1782" t="s">
        <v>5665</v>
      </c>
      <c r="B1782" t="s">
        <v>51</v>
      </c>
      <c r="C1782" t="s">
        <v>3106</v>
      </c>
      <c r="D1782" t="s">
        <v>5065</v>
      </c>
      <c r="E1782" s="103">
        <v>0.12858995538898535</v>
      </c>
      <c r="F1782" s="103">
        <v>679225</v>
      </c>
      <c r="G1782" s="103">
        <v>6</v>
      </c>
      <c r="H1782" t="s">
        <v>54</v>
      </c>
      <c r="I1782" s="103"/>
    </row>
    <row r="1783" spans="1:9" x14ac:dyDescent="0.3">
      <c r="A1783" t="s">
        <v>5666</v>
      </c>
      <c r="B1783" t="s">
        <v>51</v>
      </c>
      <c r="C1783" t="s">
        <v>3106</v>
      </c>
      <c r="D1783" t="s">
        <v>5066</v>
      </c>
      <c r="E1783" s="103">
        <v>0.13487619190089087</v>
      </c>
      <c r="F1783" s="103">
        <v>679225</v>
      </c>
      <c r="G1783" s="103">
        <v>6</v>
      </c>
      <c r="H1783" t="s">
        <v>54</v>
      </c>
      <c r="I1783" s="103"/>
    </row>
    <row r="1784" spans="1:9" x14ac:dyDescent="0.3">
      <c r="A1784" t="s">
        <v>3390</v>
      </c>
      <c r="B1784" t="s">
        <v>51</v>
      </c>
      <c r="C1784" t="s">
        <v>3106</v>
      </c>
      <c r="D1784" t="s">
        <v>42</v>
      </c>
      <c r="E1784" s="103">
        <v>0.1333862622575909</v>
      </c>
      <c r="F1784" s="103">
        <v>679225</v>
      </c>
      <c r="G1784" s="103">
        <v>6</v>
      </c>
      <c r="H1784" t="s">
        <v>54</v>
      </c>
      <c r="I1784" s="103"/>
    </row>
    <row r="1785" spans="1:9" x14ac:dyDescent="0.3">
      <c r="A1785" t="s">
        <v>3391</v>
      </c>
      <c r="B1785" t="s">
        <v>51</v>
      </c>
      <c r="C1785" t="s">
        <v>3106</v>
      </c>
      <c r="D1785" t="s">
        <v>1763</v>
      </c>
      <c r="E1785" s="103">
        <v>0.13774892943438424</v>
      </c>
      <c r="F1785" s="103">
        <v>679225</v>
      </c>
      <c r="G1785" s="103">
        <v>6</v>
      </c>
      <c r="H1785" t="s">
        <v>54</v>
      </c>
      <c r="I1785" s="103"/>
    </row>
    <row r="1786" spans="1:9" x14ac:dyDescent="0.3">
      <c r="A1786" t="s">
        <v>3392</v>
      </c>
      <c r="B1786" t="s">
        <v>51</v>
      </c>
      <c r="C1786" t="s">
        <v>3106</v>
      </c>
      <c r="D1786" t="s">
        <v>1764</v>
      </c>
      <c r="E1786" s="103">
        <v>3.4668521958859611E-2</v>
      </c>
      <c r="F1786" s="103">
        <v>679225</v>
      </c>
      <c r="G1786" s="103">
        <v>6</v>
      </c>
      <c r="H1786" t="s">
        <v>54</v>
      </c>
      <c r="I1786" s="103"/>
    </row>
    <row r="1787" spans="1:9" x14ac:dyDescent="0.3">
      <c r="A1787" t="s">
        <v>3393</v>
      </c>
      <c r="B1787" t="s">
        <v>51</v>
      </c>
      <c r="C1787" t="s">
        <v>3106</v>
      </c>
      <c r="D1787" t="s">
        <v>340</v>
      </c>
      <c r="E1787" s="103">
        <v>0.13578223955163291</v>
      </c>
      <c r="F1787" s="103">
        <v>679225</v>
      </c>
      <c r="G1787" s="103">
        <v>6</v>
      </c>
      <c r="H1787" t="s">
        <v>54</v>
      </c>
      <c r="I1787" s="103"/>
    </row>
    <row r="1788" spans="1:9" x14ac:dyDescent="0.3">
      <c r="A1788" t="s">
        <v>3394</v>
      </c>
      <c r="B1788" t="s">
        <v>51</v>
      </c>
      <c r="C1788" t="s">
        <v>3106</v>
      </c>
      <c r="D1788" t="s">
        <v>777</v>
      </c>
      <c r="E1788" s="103">
        <v>0.21132651493447988</v>
      </c>
      <c r="F1788" s="103">
        <v>679225</v>
      </c>
      <c r="G1788" s="103">
        <v>6</v>
      </c>
      <c r="H1788" t="s">
        <v>54</v>
      </c>
      <c r="I1788" s="103"/>
    </row>
    <row r="1789" spans="1:9" x14ac:dyDescent="0.3">
      <c r="A1789" t="s">
        <v>3395</v>
      </c>
      <c r="B1789" t="s">
        <v>51</v>
      </c>
      <c r="C1789" t="s">
        <v>3106</v>
      </c>
      <c r="D1789" t="s">
        <v>776</v>
      </c>
      <c r="E1789" s="103">
        <v>0.53383740024902127</v>
      </c>
      <c r="F1789" s="103">
        <v>679225</v>
      </c>
      <c r="G1789" s="103">
        <v>6</v>
      </c>
      <c r="H1789" t="s">
        <v>54</v>
      </c>
      <c r="I1789" s="103"/>
    </row>
    <row r="1790" spans="1:9" x14ac:dyDescent="0.3">
      <c r="A1790" t="s">
        <v>3396</v>
      </c>
      <c r="B1790" t="s">
        <v>51</v>
      </c>
      <c r="C1790" t="s">
        <v>3109</v>
      </c>
      <c r="D1790" t="s">
        <v>40</v>
      </c>
      <c r="E1790" s="103">
        <v>2.9203341227851147E-3</v>
      </c>
      <c r="F1790" s="103">
        <v>679225</v>
      </c>
      <c r="G1790" s="103">
        <v>6</v>
      </c>
      <c r="H1790" t="s">
        <v>54</v>
      </c>
      <c r="I1790" s="103"/>
    </row>
    <row r="1791" spans="1:9" x14ac:dyDescent="0.3">
      <c r="A1791" t="s">
        <v>5667</v>
      </c>
      <c r="B1791" t="s">
        <v>51</v>
      </c>
      <c r="C1791" t="s">
        <v>3109</v>
      </c>
      <c r="D1791" t="s">
        <v>5064</v>
      </c>
      <c r="E1791" s="103">
        <v>3.0047179050947978E-3</v>
      </c>
      <c r="F1791" s="103">
        <v>679225</v>
      </c>
      <c r="G1791" s="103">
        <v>6</v>
      </c>
      <c r="H1791" t="s">
        <v>54</v>
      </c>
      <c r="I1791" s="103"/>
    </row>
    <row r="1792" spans="1:9" x14ac:dyDescent="0.3">
      <c r="A1792" t="s">
        <v>5668</v>
      </c>
      <c r="B1792" t="s">
        <v>51</v>
      </c>
      <c r="C1792" t="s">
        <v>3109</v>
      </c>
      <c r="D1792" t="s">
        <v>5065</v>
      </c>
      <c r="E1792" s="103">
        <v>2.9203341227851147E-3</v>
      </c>
      <c r="F1792" s="103">
        <v>679225</v>
      </c>
      <c r="G1792" s="103">
        <v>6</v>
      </c>
      <c r="H1792" t="s">
        <v>54</v>
      </c>
      <c r="I1792" s="103"/>
    </row>
    <row r="1793" spans="1:9" x14ac:dyDescent="0.3">
      <c r="A1793" t="s">
        <v>5669</v>
      </c>
      <c r="B1793" t="s">
        <v>51</v>
      </c>
      <c r="C1793" t="s">
        <v>3109</v>
      </c>
      <c r="D1793" t="s">
        <v>5066</v>
      </c>
      <c r="E1793" s="103">
        <v>3.00208059967159E-3</v>
      </c>
      <c r="F1793" s="103">
        <v>679225</v>
      </c>
      <c r="G1793" s="103">
        <v>6</v>
      </c>
      <c r="H1793" t="s">
        <v>54</v>
      </c>
      <c r="I1793" s="103"/>
    </row>
    <row r="1794" spans="1:9" x14ac:dyDescent="0.3">
      <c r="A1794" t="s">
        <v>3397</v>
      </c>
      <c r="B1794" t="s">
        <v>51</v>
      </c>
      <c r="C1794" t="s">
        <v>3109</v>
      </c>
      <c r="D1794" t="s">
        <v>42</v>
      </c>
      <c r="E1794" s="103">
        <v>2.9314567867312581E-3</v>
      </c>
      <c r="F1794" s="103">
        <v>679225</v>
      </c>
      <c r="G1794" s="103">
        <v>6</v>
      </c>
      <c r="H1794" t="s">
        <v>54</v>
      </c>
      <c r="I1794" s="103"/>
    </row>
    <row r="1795" spans="1:9" x14ac:dyDescent="0.3">
      <c r="A1795" t="s">
        <v>3398</v>
      </c>
      <c r="B1795" t="s">
        <v>51</v>
      </c>
      <c r="C1795" t="s">
        <v>3109</v>
      </c>
      <c r="D1795" t="s">
        <v>1763</v>
      </c>
      <c r="E1795" s="103">
        <v>3.0684297632732772E-3</v>
      </c>
      <c r="F1795" s="103">
        <v>679225</v>
      </c>
      <c r="G1795" s="103">
        <v>6</v>
      </c>
      <c r="H1795" t="s">
        <v>54</v>
      </c>
      <c r="I1795" s="103"/>
    </row>
    <row r="1796" spans="1:9" x14ac:dyDescent="0.3">
      <c r="A1796" t="s">
        <v>3399</v>
      </c>
      <c r="B1796" t="s">
        <v>51</v>
      </c>
      <c r="C1796" t="s">
        <v>3109</v>
      </c>
      <c r="D1796" t="s">
        <v>1764</v>
      </c>
      <c r="E1796" s="103">
        <v>1.4652943104390909E-3</v>
      </c>
      <c r="F1796" s="103">
        <v>679225</v>
      </c>
      <c r="G1796" s="103">
        <v>6</v>
      </c>
      <c r="H1796" t="s">
        <v>54</v>
      </c>
      <c r="I1796" s="103"/>
    </row>
    <row r="1797" spans="1:9" x14ac:dyDescent="0.3">
      <c r="A1797" t="s">
        <v>3400</v>
      </c>
      <c r="B1797" t="s">
        <v>51</v>
      </c>
      <c r="C1797" t="s">
        <v>3109</v>
      </c>
      <c r="D1797" t="s">
        <v>340</v>
      </c>
      <c r="E1797" s="103">
        <v>2.9280130130444498E-3</v>
      </c>
      <c r="F1797" s="103">
        <v>679225</v>
      </c>
      <c r="G1797" s="103">
        <v>6</v>
      </c>
      <c r="H1797" t="s">
        <v>54</v>
      </c>
      <c r="I1797" s="103"/>
    </row>
    <row r="1798" spans="1:9" x14ac:dyDescent="0.3">
      <c r="A1798" t="s">
        <v>3401</v>
      </c>
      <c r="B1798" t="s">
        <v>51</v>
      </c>
      <c r="C1798" t="s">
        <v>3109</v>
      </c>
      <c r="D1798" t="s">
        <v>777</v>
      </c>
      <c r="E1798" s="103">
        <v>5.1726612403842458E-3</v>
      </c>
      <c r="F1798" s="103">
        <v>679225</v>
      </c>
      <c r="G1798" s="103">
        <v>6</v>
      </c>
      <c r="H1798" t="s">
        <v>54</v>
      </c>
      <c r="I1798" s="103"/>
    </row>
    <row r="1799" spans="1:9" x14ac:dyDescent="0.3">
      <c r="A1799" t="s">
        <v>3402</v>
      </c>
      <c r="B1799" t="s">
        <v>51</v>
      </c>
      <c r="C1799" t="s">
        <v>3109</v>
      </c>
      <c r="D1799" t="s">
        <v>776</v>
      </c>
      <c r="E1799" s="103">
        <v>1.2200331902709262E-2</v>
      </c>
      <c r="F1799" s="103">
        <v>679225</v>
      </c>
      <c r="G1799" s="103">
        <v>6</v>
      </c>
      <c r="H1799" t="s">
        <v>54</v>
      </c>
      <c r="I1799" s="103"/>
    </row>
    <row r="1800" spans="1:9" x14ac:dyDescent="0.3">
      <c r="A1800" t="s">
        <v>3403</v>
      </c>
      <c r="B1800" t="s">
        <v>51</v>
      </c>
      <c r="C1800" t="s">
        <v>3111</v>
      </c>
      <c r="D1800" t="s">
        <v>40</v>
      </c>
      <c r="E1800" s="103">
        <v>6.085580308770067E-3</v>
      </c>
      <c r="F1800" s="103">
        <v>679225</v>
      </c>
      <c r="G1800" s="103">
        <v>6</v>
      </c>
      <c r="H1800" t="s">
        <v>54</v>
      </c>
      <c r="I1800" s="103"/>
    </row>
    <row r="1801" spans="1:9" x14ac:dyDescent="0.3">
      <c r="A1801" t="s">
        <v>5670</v>
      </c>
      <c r="B1801" t="s">
        <v>51</v>
      </c>
      <c r="C1801" t="s">
        <v>3111</v>
      </c>
      <c r="D1801" t="s">
        <v>5064</v>
      </c>
      <c r="E1801" s="103">
        <v>6.2795801472999239E-3</v>
      </c>
      <c r="F1801" s="103">
        <v>679225</v>
      </c>
      <c r="G1801" s="103">
        <v>6</v>
      </c>
      <c r="H1801" t="s">
        <v>54</v>
      </c>
      <c r="I1801" s="103"/>
    </row>
    <row r="1802" spans="1:9" x14ac:dyDescent="0.3">
      <c r="A1802" t="s">
        <v>5671</v>
      </c>
      <c r="B1802" t="s">
        <v>51</v>
      </c>
      <c r="C1802" t="s">
        <v>3111</v>
      </c>
      <c r="D1802" t="s">
        <v>5065</v>
      </c>
      <c r="E1802" s="103">
        <v>6.085580308770067E-3</v>
      </c>
      <c r="F1802" s="103">
        <v>679225</v>
      </c>
      <c r="G1802" s="103">
        <v>6</v>
      </c>
      <c r="H1802" t="s">
        <v>54</v>
      </c>
      <c r="I1802" s="103"/>
    </row>
    <row r="1803" spans="1:9" x14ac:dyDescent="0.3">
      <c r="A1803" t="s">
        <v>5672</v>
      </c>
      <c r="B1803" t="s">
        <v>51</v>
      </c>
      <c r="C1803" t="s">
        <v>3111</v>
      </c>
      <c r="D1803" t="s">
        <v>5066</v>
      </c>
      <c r="E1803" s="103">
        <v>6.2715110730110378E-3</v>
      </c>
      <c r="F1803" s="103">
        <v>679225</v>
      </c>
      <c r="G1803" s="103">
        <v>6</v>
      </c>
      <c r="H1803" t="s">
        <v>54</v>
      </c>
      <c r="I1803" s="103"/>
    </row>
    <row r="1804" spans="1:9" x14ac:dyDescent="0.3">
      <c r="A1804" t="s">
        <v>3404</v>
      </c>
      <c r="B1804" t="s">
        <v>51</v>
      </c>
      <c r="C1804" t="s">
        <v>3111</v>
      </c>
      <c r="D1804" t="s">
        <v>42</v>
      </c>
      <c r="E1804" s="103">
        <v>6.1534551443203972E-3</v>
      </c>
      <c r="F1804" s="103">
        <v>679225</v>
      </c>
      <c r="G1804" s="103">
        <v>6</v>
      </c>
      <c r="H1804" t="s">
        <v>54</v>
      </c>
      <c r="I1804" s="103"/>
    </row>
    <row r="1805" spans="1:9" x14ac:dyDescent="0.3">
      <c r="A1805" t="s">
        <v>3405</v>
      </c>
      <c r="B1805" t="s">
        <v>51</v>
      </c>
      <c r="C1805" t="s">
        <v>3111</v>
      </c>
      <c r="D1805" t="s">
        <v>1763</v>
      </c>
      <c r="E1805" s="103">
        <v>6.4333538248412545E-3</v>
      </c>
      <c r="F1805" s="103">
        <v>679225</v>
      </c>
      <c r="G1805" s="103">
        <v>6</v>
      </c>
      <c r="H1805" t="s">
        <v>54</v>
      </c>
      <c r="I1805" s="103"/>
    </row>
    <row r="1806" spans="1:9" x14ac:dyDescent="0.3">
      <c r="A1806" t="s">
        <v>3406</v>
      </c>
      <c r="B1806" t="s">
        <v>51</v>
      </c>
      <c r="C1806" t="s">
        <v>3111</v>
      </c>
      <c r="D1806" t="s">
        <v>1764</v>
      </c>
      <c r="E1806" s="103">
        <v>2.9254162498146101E-3</v>
      </c>
      <c r="F1806" s="103">
        <v>679225</v>
      </c>
      <c r="G1806" s="103">
        <v>6</v>
      </c>
      <c r="H1806" t="s">
        <v>54</v>
      </c>
      <c r="I1806" s="103"/>
    </row>
    <row r="1807" spans="1:9" x14ac:dyDescent="0.3">
      <c r="A1807" t="s">
        <v>3407</v>
      </c>
      <c r="B1807" t="s">
        <v>51</v>
      </c>
      <c r="C1807" t="s">
        <v>3111</v>
      </c>
      <c r="D1807" t="s">
        <v>340</v>
      </c>
      <c r="E1807" s="103">
        <v>6.1325092438585128E-3</v>
      </c>
      <c r="F1807" s="103">
        <v>679225</v>
      </c>
      <c r="G1807" s="103">
        <v>6</v>
      </c>
      <c r="H1807" t="s">
        <v>54</v>
      </c>
      <c r="I1807" s="103"/>
    </row>
    <row r="1808" spans="1:9" x14ac:dyDescent="0.3">
      <c r="A1808" t="s">
        <v>3408</v>
      </c>
      <c r="B1808" t="s">
        <v>51</v>
      </c>
      <c r="C1808" t="s">
        <v>3111</v>
      </c>
      <c r="D1808" t="s">
        <v>777</v>
      </c>
      <c r="E1808" s="103">
        <v>1.028240679794794E-2</v>
      </c>
      <c r="F1808" s="103">
        <v>679225</v>
      </c>
      <c r="G1808" s="103">
        <v>6</v>
      </c>
      <c r="H1808" t="s">
        <v>54</v>
      </c>
      <c r="I1808" s="103"/>
    </row>
    <row r="1809" spans="1:9" x14ac:dyDescent="0.3">
      <c r="A1809" t="s">
        <v>3409</v>
      </c>
      <c r="B1809" t="s">
        <v>51</v>
      </c>
      <c r="C1809" t="s">
        <v>3111</v>
      </c>
      <c r="D1809" t="s">
        <v>776</v>
      </c>
      <c r="E1809" s="103">
        <v>2.5112771420421502E-2</v>
      </c>
      <c r="F1809" s="103">
        <v>679225</v>
      </c>
      <c r="G1809" s="103">
        <v>6</v>
      </c>
      <c r="H1809" t="s">
        <v>54</v>
      </c>
      <c r="I1809" s="103"/>
    </row>
    <row r="1810" spans="1:9" x14ac:dyDescent="0.3">
      <c r="A1810" t="s">
        <v>942</v>
      </c>
      <c r="B1810" t="s">
        <v>51</v>
      </c>
      <c r="C1810" t="s">
        <v>40</v>
      </c>
      <c r="D1810" t="s">
        <v>40</v>
      </c>
      <c r="E1810" s="103">
        <v>1</v>
      </c>
      <c r="F1810" s="103">
        <v>679225</v>
      </c>
      <c r="G1810" s="103">
        <v>6</v>
      </c>
      <c r="H1810" t="s">
        <v>54</v>
      </c>
      <c r="I1810" s="103"/>
    </row>
    <row r="1811" spans="1:9" x14ac:dyDescent="0.3">
      <c r="A1811" t="s">
        <v>5673</v>
      </c>
      <c r="B1811" t="s">
        <v>51</v>
      </c>
      <c r="C1811" t="s">
        <v>40</v>
      </c>
      <c r="D1811" t="s">
        <v>5064</v>
      </c>
      <c r="E1811" s="103">
        <v>1.0295556080064205</v>
      </c>
      <c r="F1811" s="103">
        <v>679225</v>
      </c>
      <c r="G1811" s="103">
        <v>6</v>
      </c>
      <c r="H1811" t="s">
        <v>54</v>
      </c>
      <c r="I1811" s="103"/>
    </row>
    <row r="1812" spans="1:9" x14ac:dyDescent="0.3">
      <c r="A1812" t="s">
        <v>5674</v>
      </c>
      <c r="B1812" t="s">
        <v>51</v>
      </c>
      <c r="C1812" t="s">
        <v>40</v>
      </c>
      <c r="D1812" t="s">
        <v>5065</v>
      </c>
      <c r="E1812" s="103">
        <v>1</v>
      </c>
      <c r="F1812" s="103">
        <v>679225</v>
      </c>
      <c r="G1812" s="103">
        <v>6</v>
      </c>
      <c r="H1812" t="s">
        <v>54</v>
      </c>
      <c r="I1812" s="103"/>
    </row>
    <row r="1813" spans="1:9" x14ac:dyDescent="0.3">
      <c r="A1813" t="s">
        <v>5675</v>
      </c>
      <c r="B1813" t="s">
        <v>51</v>
      </c>
      <c r="C1813" t="s">
        <v>40</v>
      </c>
      <c r="D1813" t="s">
        <v>5066</v>
      </c>
      <c r="E1813" s="103">
        <v>1.0275278652091981</v>
      </c>
      <c r="F1813" s="103">
        <v>679225</v>
      </c>
      <c r="G1813" s="103">
        <v>6</v>
      </c>
      <c r="H1813" t="s">
        <v>54</v>
      </c>
      <c r="I1813" s="103"/>
    </row>
    <row r="1814" spans="1:9" x14ac:dyDescent="0.3">
      <c r="A1814" t="s">
        <v>940</v>
      </c>
      <c r="B1814" t="s">
        <v>51</v>
      </c>
      <c r="C1814" t="s">
        <v>40</v>
      </c>
      <c r="D1814" t="s">
        <v>42</v>
      </c>
      <c r="E1814" s="103">
        <v>1.0195310240370639</v>
      </c>
      <c r="F1814" s="103">
        <v>679225</v>
      </c>
      <c r="G1814" s="103">
        <v>6</v>
      </c>
      <c r="H1814" t="s">
        <v>54</v>
      </c>
      <c r="I1814" s="103"/>
    </row>
    <row r="1815" spans="1:9" x14ac:dyDescent="0.3">
      <c r="A1815" t="s">
        <v>1953</v>
      </c>
      <c r="B1815" t="s">
        <v>51</v>
      </c>
      <c r="C1815" t="s">
        <v>40</v>
      </c>
      <c r="D1815" t="s">
        <v>1763</v>
      </c>
      <c r="E1815" s="103">
        <v>1.0694282840432623</v>
      </c>
      <c r="F1815" s="103">
        <v>679225</v>
      </c>
      <c r="G1815" s="103">
        <v>6</v>
      </c>
      <c r="H1815" t="s">
        <v>54</v>
      </c>
      <c r="I1815" s="103"/>
    </row>
    <row r="1816" spans="1:9" x14ac:dyDescent="0.3">
      <c r="A1816" t="s">
        <v>1954</v>
      </c>
      <c r="B1816" t="s">
        <v>51</v>
      </c>
      <c r="C1816" t="s">
        <v>40</v>
      </c>
      <c r="D1816" t="s">
        <v>1764</v>
      </c>
      <c r="E1816" s="103">
        <v>0.61170210836228822</v>
      </c>
      <c r="F1816" s="103">
        <v>679225</v>
      </c>
      <c r="G1816" s="103">
        <v>6</v>
      </c>
      <c r="H1816" t="s">
        <v>54</v>
      </c>
      <c r="I1816" s="103"/>
    </row>
    <row r="1817" spans="1:9" x14ac:dyDescent="0.3">
      <c r="A1817" t="s">
        <v>941</v>
      </c>
      <c r="B1817" t="s">
        <v>51</v>
      </c>
      <c r="C1817" t="s">
        <v>40</v>
      </c>
      <c r="D1817" t="s">
        <v>340</v>
      </c>
      <c r="E1817" s="103">
        <v>1.0073608429873566</v>
      </c>
      <c r="F1817" s="103">
        <v>679225</v>
      </c>
      <c r="G1817" s="103">
        <v>6</v>
      </c>
      <c r="H1817" t="s">
        <v>54</v>
      </c>
      <c r="I1817" s="103"/>
    </row>
    <row r="1818" spans="1:9" x14ac:dyDescent="0.3">
      <c r="A1818" t="s">
        <v>632</v>
      </c>
      <c r="B1818" t="s">
        <v>51</v>
      </c>
      <c r="C1818" t="s">
        <v>40</v>
      </c>
      <c r="D1818" t="s">
        <v>777</v>
      </c>
      <c r="E1818" s="103">
        <v>1.7005610671109446</v>
      </c>
      <c r="F1818" s="103">
        <v>679225</v>
      </c>
      <c r="G1818" s="103">
        <v>6</v>
      </c>
      <c r="H1818" t="s">
        <v>54</v>
      </c>
      <c r="I1818" s="103"/>
    </row>
    <row r="1819" spans="1:9" x14ac:dyDescent="0.3">
      <c r="A1819" t="s">
        <v>636</v>
      </c>
      <c r="B1819" t="s">
        <v>51</v>
      </c>
      <c r="C1819" t="s">
        <v>40</v>
      </c>
      <c r="D1819" t="s">
        <v>776</v>
      </c>
      <c r="E1819" s="103">
        <v>4.1639670405471749</v>
      </c>
      <c r="F1819" s="103">
        <v>679225</v>
      </c>
      <c r="G1819" s="103">
        <v>6</v>
      </c>
      <c r="H1819" t="s">
        <v>54</v>
      </c>
      <c r="I1819" s="103"/>
    </row>
    <row r="1820" spans="1:9" x14ac:dyDescent="0.3">
      <c r="A1820" t="s">
        <v>5676</v>
      </c>
      <c r="B1820" t="s">
        <v>51</v>
      </c>
      <c r="C1820" t="s">
        <v>5064</v>
      </c>
      <c r="D1820" t="s">
        <v>40</v>
      </c>
      <c r="E1820" s="103">
        <v>0.97306998720991711</v>
      </c>
      <c r="F1820" s="103">
        <v>679225</v>
      </c>
      <c r="G1820" s="103">
        <v>6</v>
      </c>
      <c r="H1820" t="s">
        <v>54</v>
      </c>
      <c r="I1820" s="103"/>
    </row>
    <row r="1821" spans="1:9" x14ac:dyDescent="0.3">
      <c r="A1821" t="s">
        <v>5677</v>
      </c>
      <c r="B1821" t="s">
        <v>51</v>
      </c>
      <c r="C1821" t="s">
        <v>5064</v>
      </c>
      <c r="D1821" t="s">
        <v>5064</v>
      </c>
      <c r="E1821" s="103">
        <v>1</v>
      </c>
      <c r="F1821" s="103">
        <v>679225</v>
      </c>
      <c r="G1821" s="103">
        <v>6</v>
      </c>
      <c r="H1821" t="s">
        <v>54</v>
      </c>
      <c r="I1821" s="103"/>
    </row>
    <row r="1822" spans="1:9" x14ac:dyDescent="0.3">
      <c r="A1822" t="s">
        <v>5678</v>
      </c>
      <c r="B1822" t="s">
        <v>51</v>
      </c>
      <c r="C1822" t="s">
        <v>5064</v>
      </c>
      <c r="D1822" t="s">
        <v>5065</v>
      </c>
      <c r="E1822" s="103">
        <v>0.97306998720991711</v>
      </c>
      <c r="F1822" s="103">
        <v>679225</v>
      </c>
      <c r="G1822" s="103">
        <v>6</v>
      </c>
      <c r="H1822" t="s">
        <v>54</v>
      </c>
      <c r="I1822" s="103"/>
    </row>
    <row r="1823" spans="1:9" x14ac:dyDescent="0.3">
      <c r="A1823" t="s">
        <v>5679</v>
      </c>
      <c r="B1823" t="s">
        <v>51</v>
      </c>
      <c r="C1823" t="s">
        <v>5064</v>
      </c>
      <c r="D1823" t="s">
        <v>5066</v>
      </c>
      <c r="E1823" s="103">
        <v>0.99839097851279568</v>
      </c>
      <c r="F1823" s="103">
        <v>679225</v>
      </c>
      <c r="G1823" s="103">
        <v>6</v>
      </c>
      <c r="H1823" t="s">
        <v>54</v>
      </c>
      <c r="I1823" s="103"/>
    </row>
    <row r="1824" spans="1:9" x14ac:dyDescent="0.3">
      <c r="A1824" t="s">
        <v>5680</v>
      </c>
      <c r="B1824" t="s">
        <v>51</v>
      </c>
      <c r="C1824" t="s">
        <v>5064</v>
      </c>
      <c r="D1824" t="s">
        <v>42</v>
      </c>
      <c r="E1824" s="103">
        <v>0.99031543776824726</v>
      </c>
      <c r="F1824" s="103">
        <v>679225</v>
      </c>
      <c r="G1824" s="103">
        <v>6</v>
      </c>
      <c r="H1824" t="s">
        <v>54</v>
      </c>
      <c r="I1824" s="103"/>
    </row>
    <row r="1825" spans="1:9" x14ac:dyDescent="0.3">
      <c r="A1825" t="s">
        <v>5681</v>
      </c>
      <c r="B1825" t="s">
        <v>51</v>
      </c>
      <c r="C1825" t="s">
        <v>5064</v>
      </c>
      <c r="D1825" t="s">
        <v>1763</v>
      </c>
      <c r="E1825" s="103">
        <v>1.0389144567231898</v>
      </c>
      <c r="F1825" s="103">
        <v>679225</v>
      </c>
      <c r="G1825" s="103">
        <v>6</v>
      </c>
      <c r="H1825" t="s">
        <v>54</v>
      </c>
      <c r="I1825" s="103"/>
    </row>
    <row r="1826" spans="1:9" x14ac:dyDescent="0.3">
      <c r="A1826" t="s">
        <v>5682</v>
      </c>
      <c r="B1826" t="s">
        <v>51</v>
      </c>
      <c r="C1826" t="s">
        <v>5064</v>
      </c>
      <c r="D1826" t="s">
        <v>1764</v>
      </c>
      <c r="E1826" s="103">
        <v>0.59627875924226237</v>
      </c>
      <c r="F1826" s="103">
        <v>679225</v>
      </c>
      <c r="G1826" s="103">
        <v>6</v>
      </c>
      <c r="H1826" t="s">
        <v>54</v>
      </c>
      <c r="I1826" s="103"/>
    </row>
    <row r="1827" spans="1:9" x14ac:dyDescent="0.3">
      <c r="A1827" t="s">
        <v>5683</v>
      </c>
      <c r="B1827" t="s">
        <v>51</v>
      </c>
      <c r="C1827" t="s">
        <v>5064</v>
      </c>
      <c r="D1827" t="s">
        <v>340</v>
      </c>
      <c r="E1827" s="103">
        <v>0.9787421951180062</v>
      </c>
      <c r="F1827" s="103">
        <v>679225</v>
      </c>
      <c r="G1827" s="103">
        <v>6</v>
      </c>
      <c r="H1827" t="s">
        <v>54</v>
      </c>
      <c r="I1827" s="103"/>
    </row>
    <row r="1828" spans="1:9" x14ac:dyDescent="0.3">
      <c r="A1828" t="s">
        <v>5684</v>
      </c>
      <c r="B1828" t="s">
        <v>51</v>
      </c>
      <c r="C1828" t="s">
        <v>5064</v>
      </c>
      <c r="D1828" t="s">
        <v>777</v>
      </c>
      <c r="E1828" s="103">
        <v>1.6552875144157881</v>
      </c>
      <c r="F1828" s="103">
        <v>679225</v>
      </c>
      <c r="G1828" s="103">
        <v>6</v>
      </c>
      <c r="H1828" t="s">
        <v>54</v>
      </c>
      <c r="I1828" s="103"/>
    </row>
    <row r="1829" spans="1:9" x14ac:dyDescent="0.3">
      <c r="A1829" t="s">
        <v>5685</v>
      </c>
      <c r="B1829" t="s">
        <v>51</v>
      </c>
      <c r="C1829" t="s">
        <v>5064</v>
      </c>
      <c r="D1829" t="s">
        <v>776</v>
      </c>
      <c r="E1829" s="103">
        <v>4.0515930568806322</v>
      </c>
      <c r="F1829" s="103">
        <v>679225</v>
      </c>
      <c r="G1829" s="103">
        <v>6</v>
      </c>
      <c r="H1829" t="s">
        <v>54</v>
      </c>
      <c r="I1829" s="103"/>
    </row>
    <row r="1830" spans="1:9" x14ac:dyDescent="0.3">
      <c r="A1830" t="s">
        <v>5686</v>
      </c>
      <c r="B1830" t="s">
        <v>51</v>
      </c>
      <c r="C1830" t="s">
        <v>5065</v>
      </c>
      <c r="D1830" t="s">
        <v>40</v>
      </c>
      <c r="E1830" s="103">
        <v>1</v>
      </c>
      <c r="F1830" s="103">
        <v>679225</v>
      </c>
      <c r="G1830" s="103">
        <v>6</v>
      </c>
      <c r="H1830" t="s">
        <v>54</v>
      </c>
      <c r="I1830" s="103"/>
    </row>
    <row r="1831" spans="1:9" x14ac:dyDescent="0.3">
      <c r="A1831" t="s">
        <v>5687</v>
      </c>
      <c r="B1831" t="s">
        <v>51</v>
      </c>
      <c r="C1831" t="s">
        <v>5065</v>
      </c>
      <c r="D1831" t="s">
        <v>5064</v>
      </c>
      <c r="E1831" s="103">
        <v>1.0295556080064205</v>
      </c>
      <c r="F1831" s="103">
        <v>679225</v>
      </c>
      <c r="G1831" s="103">
        <v>6</v>
      </c>
      <c r="H1831" t="s">
        <v>54</v>
      </c>
      <c r="I1831" s="103"/>
    </row>
    <row r="1832" spans="1:9" x14ac:dyDescent="0.3">
      <c r="A1832" t="s">
        <v>5688</v>
      </c>
      <c r="B1832" t="s">
        <v>51</v>
      </c>
      <c r="C1832" t="s">
        <v>5065</v>
      </c>
      <c r="D1832" t="s">
        <v>5065</v>
      </c>
      <c r="E1832" s="103">
        <v>1</v>
      </c>
      <c r="F1832" s="103">
        <v>679225</v>
      </c>
      <c r="G1832" s="103">
        <v>6</v>
      </c>
      <c r="H1832" t="s">
        <v>54</v>
      </c>
      <c r="I1832" s="103"/>
    </row>
    <row r="1833" spans="1:9" x14ac:dyDescent="0.3">
      <c r="A1833" t="s">
        <v>5689</v>
      </c>
      <c r="B1833" t="s">
        <v>51</v>
      </c>
      <c r="C1833" t="s">
        <v>5065</v>
      </c>
      <c r="D1833" t="s">
        <v>5066</v>
      </c>
      <c r="E1833" s="103">
        <v>1.0275278652091981</v>
      </c>
      <c r="F1833" s="103">
        <v>679225</v>
      </c>
      <c r="G1833" s="103">
        <v>6</v>
      </c>
      <c r="H1833" t="s">
        <v>54</v>
      </c>
      <c r="I1833" s="103"/>
    </row>
    <row r="1834" spans="1:9" x14ac:dyDescent="0.3">
      <c r="A1834" t="s">
        <v>5690</v>
      </c>
      <c r="B1834" t="s">
        <v>51</v>
      </c>
      <c r="C1834" t="s">
        <v>5065</v>
      </c>
      <c r="D1834" t="s">
        <v>42</v>
      </c>
      <c r="E1834" s="103">
        <v>1.0195310240370639</v>
      </c>
      <c r="F1834" s="103">
        <v>679225</v>
      </c>
      <c r="G1834" s="103">
        <v>6</v>
      </c>
      <c r="H1834" t="s">
        <v>54</v>
      </c>
      <c r="I1834" s="103"/>
    </row>
    <row r="1835" spans="1:9" x14ac:dyDescent="0.3">
      <c r="A1835" t="s">
        <v>5691</v>
      </c>
      <c r="B1835" t="s">
        <v>51</v>
      </c>
      <c r="C1835" t="s">
        <v>5065</v>
      </c>
      <c r="D1835" t="s">
        <v>1763</v>
      </c>
      <c r="E1835" s="103">
        <v>1.0694282840432623</v>
      </c>
      <c r="F1835" s="103">
        <v>679225</v>
      </c>
      <c r="G1835" s="103">
        <v>6</v>
      </c>
      <c r="H1835" t="s">
        <v>54</v>
      </c>
      <c r="I1835" s="103"/>
    </row>
    <row r="1836" spans="1:9" x14ac:dyDescent="0.3">
      <c r="A1836" t="s">
        <v>5692</v>
      </c>
      <c r="B1836" t="s">
        <v>51</v>
      </c>
      <c r="C1836" t="s">
        <v>5065</v>
      </c>
      <c r="D1836" t="s">
        <v>1764</v>
      </c>
      <c r="E1836" s="103">
        <v>0.61170210836228822</v>
      </c>
      <c r="F1836" s="103">
        <v>679225</v>
      </c>
      <c r="G1836" s="103">
        <v>6</v>
      </c>
      <c r="H1836" t="s">
        <v>54</v>
      </c>
      <c r="I1836" s="103"/>
    </row>
    <row r="1837" spans="1:9" x14ac:dyDescent="0.3">
      <c r="A1837" t="s">
        <v>5693</v>
      </c>
      <c r="B1837" t="s">
        <v>51</v>
      </c>
      <c r="C1837" t="s">
        <v>5065</v>
      </c>
      <c r="D1837" t="s">
        <v>340</v>
      </c>
      <c r="E1837" s="103">
        <v>1.0073608429873566</v>
      </c>
      <c r="F1837" s="103">
        <v>679225</v>
      </c>
      <c r="G1837" s="103">
        <v>6</v>
      </c>
      <c r="H1837" t="s">
        <v>54</v>
      </c>
      <c r="I1837" s="103"/>
    </row>
    <row r="1838" spans="1:9" x14ac:dyDescent="0.3">
      <c r="A1838" t="s">
        <v>5694</v>
      </c>
      <c r="B1838" t="s">
        <v>51</v>
      </c>
      <c r="C1838" t="s">
        <v>5065</v>
      </c>
      <c r="D1838" t="s">
        <v>777</v>
      </c>
      <c r="E1838" s="103">
        <v>1.7005610671109446</v>
      </c>
      <c r="F1838" s="103">
        <v>679225</v>
      </c>
      <c r="G1838" s="103">
        <v>6</v>
      </c>
      <c r="H1838" t="s">
        <v>54</v>
      </c>
      <c r="I1838" s="103"/>
    </row>
    <row r="1839" spans="1:9" x14ac:dyDescent="0.3">
      <c r="A1839" t="s">
        <v>5695</v>
      </c>
      <c r="B1839" t="s">
        <v>51</v>
      </c>
      <c r="C1839" t="s">
        <v>5065</v>
      </c>
      <c r="D1839" t="s">
        <v>776</v>
      </c>
      <c r="E1839" s="103">
        <v>4.1639670405471749</v>
      </c>
      <c r="F1839" s="103">
        <v>679225</v>
      </c>
      <c r="G1839" s="103">
        <v>6</v>
      </c>
      <c r="H1839" t="s">
        <v>54</v>
      </c>
      <c r="I1839" s="103"/>
    </row>
    <row r="1840" spans="1:9" x14ac:dyDescent="0.3">
      <c r="A1840" t="s">
        <v>5699</v>
      </c>
      <c r="B1840" t="s">
        <v>51</v>
      </c>
      <c r="C1840" t="s">
        <v>5066</v>
      </c>
      <c r="D1840" t="s">
        <v>40</v>
      </c>
      <c r="E1840" s="103">
        <v>0.97467081568311686</v>
      </c>
      <c r="F1840" s="103">
        <v>679225</v>
      </c>
      <c r="G1840" s="103">
        <v>6</v>
      </c>
      <c r="H1840" t="s">
        <v>54</v>
      </c>
      <c r="I1840" s="103"/>
    </row>
    <row r="1841" spans="1:9" x14ac:dyDescent="0.3">
      <c r="A1841" t="s">
        <v>5700</v>
      </c>
      <c r="B1841" t="s">
        <v>51</v>
      </c>
      <c r="C1841" t="s">
        <v>5066</v>
      </c>
      <c r="D1841" t="s">
        <v>5064</v>
      </c>
      <c r="E1841" s="103">
        <v>1.0020189008825517</v>
      </c>
      <c r="F1841" s="103">
        <v>679225</v>
      </c>
      <c r="G1841" s="103">
        <v>6</v>
      </c>
      <c r="H1841" t="s">
        <v>54</v>
      </c>
      <c r="I1841" s="103"/>
    </row>
    <row r="1842" spans="1:9" x14ac:dyDescent="0.3">
      <c r="A1842" t="s">
        <v>5701</v>
      </c>
      <c r="B1842" t="s">
        <v>51</v>
      </c>
      <c r="C1842" t="s">
        <v>5066</v>
      </c>
      <c r="D1842" t="s">
        <v>5065</v>
      </c>
      <c r="E1842" s="103">
        <v>0.97467081568311686</v>
      </c>
      <c r="F1842" s="103">
        <v>679225</v>
      </c>
      <c r="G1842" s="103">
        <v>6</v>
      </c>
      <c r="H1842" t="s">
        <v>54</v>
      </c>
      <c r="I1842" s="103"/>
    </row>
    <row r="1843" spans="1:9" x14ac:dyDescent="0.3">
      <c r="A1843" t="s">
        <v>5702</v>
      </c>
      <c r="B1843" t="s">
        <v>51</v>
      </c>
      <c r="C1843" t="s">
        <v>5066</v>
      </c>
      <c r="D1843" t="s">
        <v>5066</v>
      </c>
      <c r="E1843" s="103">
        <v>1</v>
      </c>
      <c r="F1843" s="103">
        <v>679225</v>
      </c>
      <c r="G1843" s="103">
        <v>6</v>
      </c>
      <c r="H1843" t="s">
        <v>54</v>
      </c>
      <c r="I1843" s="103"/>
    </row>
    <row r="1844" spans="1:9" x14ac:dyDescent="0.3">
      <c r="A1844" t="s">
        <v>5703</v>
      </c>
      <c r="B1844" t="s">
        <v>51</v>
      </c>
      <c r="C1844" t="s">
        <v>5066</v>
      </c>
      <c r="D1844" t="s">
        <v>42</v>
      </c>
      <c r="E1844" s="103">
        <v>0.99232364881638246</v>
      </c>
      <c r="F1844" s="103">
        <v>679225</v>
      </c>
      <c r="G1844" s="103">
        <v>6</v>
      </c>
      <c r="H1844" t="s">
        <v>54</v>
      </c>
      <c r="I1844" s="103"/>
    </row>
    <row r="1845" spans="1:9" x14ac:dyDescent="0.3">
      <c r="A1845" t="s">
        <v>5704</v>
      </c>
      <c r="B1845" t="s">
        <v>51</v>
      </c>
      <c r="C1845" t="s">
        <v>5066</v>
      </c>
      <c r="D1845" t="s">
        <v>1763</v>
      </c>
      <c r="E1845" s="103">
        <v>1.0409776196424665</v>
      </c>
      <c r="F1845" s="103">
        <v>679225</v>
      </c>
      <c r="G1845" s="103">
        <v>6</v>
      </c>
      <c r="H1845" t="s">
        <v>54</v>
      </c>
      <c r="I1845" s="103"/>
    </row>
    <row r="1846" spans="1:9" x14ac:dyDescent="0.3">
      <c r="A1846" t="s">
        <v>5705</v>
      </c>
      <c r="B1846" t="s">
        <v>51</v>
      </c>
      <c r="C1846" t="s">
        <v>5066</v>
      </c>
      <c r="D1846" t="s">
        <v>1764</v>
      </c>
      <c r="E1846" s="103">
        <v>0.59761391063752989</v>
      </c>
      <c r="F1846" s="103">
        <v>679225</v>
      </c>
      <c r="G1846" s="103">
        <v>6</v>
      </c>
      <c r="H1846" t="s">
        <v>54</v>
      </c>
      <c r="I1846" s="103"/>
    </row>
    <row r="1847" spans="1:9" x14ac:dyDescent="0.3">
      <c r="A1847" t="s">
        <v>5706</v>
      </c>
      <c r="B1847" t="s">
        <v>51</v>
      </c>
      <c r="C1847" t="s">
        <v>5066</v>
      </c>
      <c r="D1847" t="s">
        <v>340</v>
      </c>
      <c r="E1847" s="103">
        <v>0.9803876720820951</v>
      </c>
      <c r="F1847" s="103">
        <v>679225</v>
      </c>
      <c r="G1847" s="103">
        <v>6</v>
      </c>
      <c r="H1847" t="s">
        <v>54</v>
      </c>
      <c r="I1847" s="103"/>
    </row>
    <row r="1848" spans="1:9" x14ac:dyDescent="0.3">
      <c r="A1848" t="s">
        <v>5707</v>
      </c>
      <c r="B1848" t="s">
        <v>51</v>
      </c>
      <c r="C1848" t="s">
        <v>5066</v>
      </c>
      <c r="D1848" t="s">
        <v>777</v>
      </c>
      <c r="E1848" s="103">
        <v>1.657841316034472</v>
      </c>
      <c r="F1848" s="103">
        <v>679225</v>
      </c>
      <c r="G1848" s="103">
        <v>6</v>
      </c>
      <c r="H1848" t="s">
        <v>54</v>
      </c>
      <c r="I1848" s="103"/>
    </row>
    <row r="1849" spans="1:9" x14ac:dyDescent="0.3">
      <c r="A1849" t="s">
        <v>5708</v>
      </c>
      <c r="B1849" t="s">
        <v>51</v>
      </c>
      <c r="C1849" t="s">
        <v>5066</v>
      </c>
      <c r="D1849" t="s">
        <v>776</v>
      </c>
      <c r="E1849" s="103">
        <v>4.0582873462055744</v>
      </c>
      <c r="F1849" s="103">
        <v>679225</v>
      </c>
      <c r="G1849" s="103">
        <v>6</v>
      </c>
      <c r="H1849" t="s">
        <v>54</v>
      </c>
      <c r="I1849" s="103"/>
    </row>
    <row r="1850" spans="1:9" x14ac:dyDescent="0.3">
      <c r="A1850" t="s">
        <v>921</v>
      </c>
      <c r="B1850" t="s">
        <v>51</v>
      </c>
      <c r="C1850" t="s">
        <v>42</v>
      </c>
      <c r="D1850" t="s">
        <v>40</v>
      </c>
      <c r="E1850" s="103">
        <v>0.9827495656723938</v>
      </c>
      <c r="F1850" s="103">
        <v>679225</v>
      </c>
      <c r="G1850" s="103">
        <v>6</v>
      </c>
      <c r="H1850" t="s">
        <v>54</v>
      </c>
      <c r="I1850" s="103"/>
    </row>
    <row r="1851" spans="1:9" x14ac:dyDescent="0.3">
      <c r="A1851" t="s">
        <v>5709</v>
      </c>
      <c r="B1851" t="s">
        <v>51</v>
      </c>
      <c r="C1851" t="s">
        <v>42</v>
      </c>
      <c r="D1851" t="s">
        <v>5064</v>
      </c>
      <c r="E1851" s="103">
        <v>1.0100053707756522</v>
      </c>
      <c r="F1851" s="103">
        <v>679225</v>
      </c>
      <c r="G1851" s="103">
        <v>6</v>
      </c>
      <c r="H1851" t="s">
        <v>54</v>
      </c>
      <c r="I1851" s="103"/>
    </row>
    <row r="1852" spans="1:9" x14ac:dyDescent="0.3">
      <c r="A1852" t="s">
        <v>5710</v>
      </c>
      <c r="B1852" t="s">
        <v>51</v>
      </c>
      <c r="C1852" t="s">
        <v>42</v>
      </c>
      <c r="D1852" t="s">
        <v>5065</v>
      </c>
      <c r="E1852" s="103">
        <v>0.9827495656723938</v>
      </c>
      <c r="F1852" s="103">
        <v>679225</v>
      </c>
      <c r="G1852" s="103">
        <v>6</v>
      </c>
      <c r="H1852" t="s">
        <v>54</v>
      </c>
      <c r="I1852" s="103"/>
    </row>
    <row r="1853" spans="1:9" x14ac:dyDescent="0.3">
      <c r="A1853" t="s">
        <v>5711</v>
      </c>
      <c r="B1853" t="s">
        <v>51</v>
      </c>
      <c r="C1853" t="s">
        <v>42</v>
      </c>
      <c r="D1853" t="s">
        <v>5066</v>
      </c>
      <c r="E1853" s="103">
        <v>1.0083856429087357</v>
      </c>
      <c r="F1853" s="103">
        <v>679225</v>
      </c>
      <c r="G1853" s="103">
        <v>6</v>
      </c>
      <c r="H1853" t="s">
        <v>54</v>
      </c>
      <c r="I1853" s="103"/>
    </row>
    <row r="1854" spans="1:9" x14ac:dyDescent="0.3">
      <c r="A1854" t="s">
        <v>919</v>
      </c>
      <c r="B1854" t="s">
        <v>51</v>
      </c>
      <c r="C1854" t="s">
        <v>42</v>
      </c>
      <c r="D1854" t="s">
        <v>42</v>
      </c>
      <c r="E1854" s="103">
        <v>1</v>
      </c>
      <c r="F1854" s="103">
        <v>679225</v>
      </c>
      <c r="G1854" s="103">
        <v>6</v>
      </c>
      <c r="H1854" t="s">
        <v>54</v>
      </c>
      <c r="I1854" s="103"/>
    </row>
    <row r="1855" spans="1:9" x14ac:dyDescent="0.3">
      <c r="A1855" t="s">
        <v>1955</v>
      </c>
      <c r="B1855" t="s">
        <v>51</v>
      </c>
      <c r="C1855" t="s">
        <v>42</v>
      </c>
      <c r="D1855" t="s">
        <v>1763</v>
      </c>
      <c r="E1855" s="103">
        <v>1.0490422802786097</v>
      </c>
      <c r="F1855" s="103">
        <v>679225</v>
      </c>
      <c r="G1855" s="103">
        <v>6</v>
      </c>
      <c r="H1855" t="s">
        <v>54</v>
      </c>
      <c r="I1855" s="103"/>
    </row>
    <row r="1856" spans="1:9" x14ac:dyDescent="0.3">
      <c r="A1856" t="s">
        <v>1956</v>
      </c>
      <c r="B1856" t="s">
        <v>51</v>
      </c>
      <c r="C1856" t="s">
        <v>42</v>
      </c>
      <c r="D1856" t="s">
        <v>1764</v>
      </c>
      <c r="E1856" s="103">
        <v>0.60084707975544072</v>
      </c>
      <c r="F1856" s="103">
        <v>679225</v>
      </c>
      <c r="G1856" s="103">
        <v>6</v>
      </c>
      <c r="H1856" t="s">
        <v>54</v>
      </c>
      <c r="I1856" s="103"/>
    </row>
    <row r="1857" spans="1:9" x14ac:dyDescent="0.3">
      <c r="A1857" t="s">
        <v>920</v>
      </c>
      <c r="B1857" t="s">
        <v>51</v>
      </c>
      <c r="C1857" t="s">
        <v>42</v>
      </c>
      <c r="D1857" t="s">
        <v>340</v>
      </c>
      <c r="E1857" s="103">
        <v>0.98852686044381355</v>
      </c>
      <c r="F1857" s="103">
        <v>679225</v>
      </c>
      <c r="G1857" s="103">
        <v>6</v>
      </c>
      <c r="H1857" t="s">
        <v>54</v>
      </c>
      <c r="I1857" s="103"/>
    </row>
    <row r="1858" spans="1:9" x14ac:dyDescent="0.3">
      <c r="A1858" t="s">
        <v>606</v>
      </c>
      <c r="B1858" t="s">
        <v>51</v>
      </c>
      <c r="C1858" t="s">
        <v>42</v>
      </c>
      <c r="D1858" t="s">
        <v>777</v>
      </c>
      <c r="E1858" s="103">
        <v>1.6717532424691328</v>
      </c>
      <c r="F1858" s="103">
        <v>679225</v>
      </c>
      <c r="G1858" s="103">
        <v>6</v>
      </c>
      <c r="H1858" t="s">
        <v>54</v>
      </c>
      <c r="I1858" s="103"/>
    </row>
    <row r="1859" spans="1:9" x14ac:dyDescent="0.3">
      <c r="A1859" t="s">
        <v>610</v>
      </c>
      <c r="B1859" t="s">
        <v>51</v>
      </c>
      <c r="C1859" t="s">
        <v>42</v>
      </c>
      <c r="D1859" t="s">
        <v>776</v>
      </c>
      <c r="E1859" s="103">
        <v>4.0916168323503443</v>
      </c>
      <c r="F1859" s="103">
        <v>679225</v>
      </c>
      <c r="G1859" s="103">
        <v>6</v>
      </c>
      <c r="H1859" t="s">
        <v>54</v>
      </c>
      <c r="I1859" s="103"/>
    </row>
    <row r="1860" spans="1:9" x14ac:dyDescent="0.3">
      <c r="A1860" t="s">
        <v>1186</v>
      </c>
      <c r="B1860" t="s">
        <v>51</v>
      </c>
      <c r="C1860" t="s">
        <v>58</v>
      </c>
      <c r="D1860" t="s">
        <v>40</v>
      </c>
      <c r="E1860" s="103">
        <v>0</v>
      </c>
      <c r="F1860" s="103">
        <v>679225</v>
      </c>
      <c r="G1860" s="103">
        <v>6</v>
      </c>
      <c r="H1860" t="s">
        <v>54</v>
      </c>
      <c r="I1860" s="103"/>
    </row>
    <row r="1861" spans="1:9" x14ac:dyDescent="0.3">
      <c r="A1861" t="s">
        <v>5696</v>
      </c>
      <c r="B1861" t="s">
        <v>51</v>
      </c>
      <c r="C1861" t="s">
        <v>58</v>
      </c>
      <c r="D1861" t="s">
        <v>5064</v>
      </c>
      <c r="E1861" s="103">
        <v>0</v>
      </c>
      <c r="F1861" s="103">
        <v>679225</v>
      </c>
      <c r="G1861" s="103">
        <v>6</v>
      </c>
      <c r="H1861" t="s">
        <v>54</v>
      </c>
      <c r="I1861" s="103"/>
    </row>
    <row r="1862" spans="1:9" x14ac:dyDescent="0.3">
      <c r="A1862" t="s">
        <v>5697</v>
      </c>
      <c r="B1862" t="s">
        <v>51</v>
      </c>
      <c r="C1862" t="s">
        <v>58</v>
      </c>
      <c r="D1862" t="s">
        <v>5065</v>
      </c>
      <c r="E1862" s="103">
        <v>0</v>
      </c>
      <c r="F1862" s="103">
        <v>679225</v>
      </c>
      <c r="G1862" s="103">
        <v>6</v>
      </c>
      <c r="H1862" t="s">
        <v>54</v>
      </c>
      <c r="I1862" s="103"/>
    </row>
    <row r="1863" spans="1:9" x14ac:dyDescent="0.3">
      <c r="A1863" t="s">
        <v>5698</v>
      </c>
      <c r="B1863" t="s">
        <v>51</v>
      </c>
      <c r="C1863" t="s">
        <v>58</v>
      </c>
      <c r="D1863" t="s">
        <v>5066</v>
      </c>
      <c r="E1863" s="103">
        <v>0</v>
      </c>
      <c r="F1863" s="103">
        <v>679225</v>
      </c>
      <c r="G1863" s="103">
        <v>6</v>
      </c>
      <c r="H1863" t="s">
        <v>54</v>
      </c>
      <c r="I1863" s="103"/>
    </row>
    <row r="1864" spans="1:9" x14ac:dyDescent="0.3">
      <c r="A1864" t="s">
        <v>1187</v>
      </c>
      <c r="B1864" t="s">
        <v>51</v>
      </c>
      <c r="C1864" t="s">
        <v>58</v>
      </c>
      <c r="D1864" t="s">
        <v>42</v>
      </c>
      <c r="E1864" s="103">
        <v>0</v>
      </c>
      <c r="F1864" s="103">
        <v>679225</v>
      </c>
      <c r="G1864" s="103">
        <v>6</v>
      </c>
      <c r="H1864" t="s">
        <v>54</v>
      </c>
      <c r="I1864" s="103"/>
    </row>
    <row r="1865" spans="1:9" x14ac:dyDescent="0.3">
      <c r="A1865" t="s">
        <v>1975</v>
      </c>
      <c r="B1865" t="s">
        <v>51</v>
      </c>
      <c r="C1865" t="s">
        <v>58</v>
      </c>
      <c r="D1865" t="s">
        <v>1763</v>
      </c>
      <c r="E1865" s="103">
        <v>0</v>
      </c>
      <c r="F1865" s="103">
        <v>679225</v>
      </c>
      <c r="G1865" s="103">
        <v>6</v>
      </c>
      <c r="H1865" t="s">
        <v>54</v>
      </c>
      <c r="I1865" s="103"/>
    </row>
    <row r="1866" spans="1:9" x14ac:dyDescent="0.3">
      <c r="A1866" t="s">
        <v>1976</v>
      </c>
      <c r="B1866" t="s">
        <v>51</v>
      </c>
      <c r="C1866" t="s">
        <v>58</v>
      </c>
      <c r="D1866" t="s">
        <v>1764</v>
      </c>
      <c r="E1866" s="103">
        <v>0</v>
      </c>
      <c r="F1866" s="103">
        <v>679225</v>
      </c>
      <c r="G1866" s="103">
        <v>6</v>
      </c>
      <c r="H1866" t="s">
        <v>54</v>
      </c>
      <c r="I1866" s="103"/>
    </row>
    <row r="1867" spans="1:9" x14ac:dyDescent="0.3">
      <c r="A1867" t="s">
        <v>1188</v>
      </c>
      <c r="B1867" t="s">
        <v>51</v>
      </c>
      <c r="C1867" t="s">
        <v>58</v>
      </c>
      <c r="D1867" t="s">
        <v>340</v>
      </c>
      <c r="E1867" s="103">
        <v>0</v>
      </c>
      <c r="F1867" s="103">
        <v>679225</v>
      </c>
      <c r="G1867" s="103">
        <v>6</v>
      </c>
      <c r="H1867" t="s">
        <v>54</v>
      </c>
      <c r="I1867" s="103"/>
    </row>
    <row r="1868" spans="1:9" x14ac:dyDescent="0.3">
      <c r="A1868" t="s">
        <v>1189</v>
      </c>
      <c r="B1868" t="s">
        <v>51</v>
      </c>
      <c r="C1868" t="s">
        <v>58</v>
      </c>
      <c r="D1868" t="s">
        <v>777</v>
      </c>
      <c r="E1868" s="103">
        <v>0</v>
      </c>
      <c r="F1868" s="103">
        <v>679225</v>
      </c>
      <c r="G1868" s="103">
        <v>6</v>
      </c>
      <c r="H1868" t="s">
        <v>54</v>
      </c>
      <c r="I1868" s="103"/>
    </row>
    <row r="1869" spans="1:9" x14ac:dyDescent="0.3">
      <c r="A1869" t="s">
        <v>1190</v>
      </c>
      <c r="B1869" t="s">
        <v>51</v>
      </c>
      <c r="C1869" t="s">
        <v>58</v>
      </c>
      <c r="D1869" t="s">
        <v>776</v>
      </c>
      <c r="E1869" s="103">
        <v>0</v>
      </c>
      <c r="F1869" s="103">
        <v>679225</v>
      </c>
      <c r="G1869" s="103">
        <v>6</v>
      </c>
      <c r="H1869" t="s">
        <v>54</v>
      </c>
      <c r="I1869" s="103"/>
    </row>
    <row r="1870" spans="1:9" x14ac:dyDescent="0.3">
      <c r="A1870" t="s">
        <v>1957</v>
      </c>
      <c r="B1870" t="s">
        <v>51</v>
      </c>
      <c r="C1870" t="s">
        <v>1763</v>
      </c>
      <c r="D1870" t="s">
        <v>40</v>
      </c>
      <c r="E1870" s="103">
        <v>0.93774597816033478</v>
      </c>
      <c r="F1870" s="103">
        <v>679225</v>
      </c>
      <c r="G1870" s="103">
        <v>6</v>
      </c>
      <c r="H1870" t="s">
        <v>54</v>
      </c>
      <c r="I1870" s="103"/>
    </row>
    <row r="1871" spans="1:9" x14ac:dyDescent="0.3">
      <c r="A1871" t="s">
        <v>5712</v>
      </c>
      <c r="B1871" t="s">
        <v>51</v>
      </c>
      <c r="C1871" t="s">
        <v>1763</v>
      </c>
      <c r="D1871" t="s">
        <v>5064</v>
      </c>
      <c r="E1871" s="103">
        <v>0.96386247456949947</v>
      </c>
      <c r="F1871" s="103">
        <v>679225</v>
      </c>
      <c r="G1871" s="103">
        <v>6</v>
      </c>
      <c r="H1871" t="s">
        <v>54</v>
      </c>
      <c r="I1871" s="103"/>
    </row>
    <row r="1872" spans="1:9" x14ac:dyDescent="0.3">
      <c r="A1872" t="s">
        <v>5713</v>
      </c>
      <c r="B1872" t="s">
        <v>51</v>
      </c>
      <c r="C1872" t="s">
        <v>1763</v>
      </c>
      <c r="D1872" t="s">
        <v>5065</v>
      </c>
      <c r="E1872" s="103">
        <v>0.93774597816033478</v>
      </c>
      <c r="F1872" s="103">
        <v>679225</v>
      </c>
      <c r="G1872" s="103">
        <v>6</v>
      </c>
      <c r="H1872" t="s">
        <v>54</v>
      </c>
      <c r="I1872" s="103"/>
    </row>
    <row r="1873" spans="1:9" x14ac:dyDescent="0.3">
      <c r="A1873" t="s">
        <v>5714</v>
      </c>
      <c r="B1873" t="s">
        <v>51</v>
      </c>
      <c r="C1873" t="s">
        <v>1763</v>
      </c>
      <c r="D1873" t="s">
        <v>5066</v>
      </c>
      <c r="E1873" s="103">
        <v>0.96229443799058401</v>
      </c>
      <c r="F1873" s="103">
        <v>679225</v>
      </c>
      <c r="G1873" s="103">
        <v>6</v>
      </c>
      <c r="H1873" t="s">
        <v>54</v>
      </c>
      <c r="I1873" s="103"/>
    </row>
    <row r="1874" spans="1:9" x14ac:dyDescent="0.3">
      <c r="A1874" t="s">
        <v>1958</v>
      </c>
      <c r="B1874" t="s">
        <v>51</v>
      </c>
      <c r="C1874" t="s">
        <v>1763</v>
      </c>
      <c r="D1874" t="s">
        <v>42</v>
      </c>
      <c r="E1874" s="103">
        <v>0.95428686824455655</v>
      </c>
      <c r="F1874" s="103">
        <v>679225</v>
      </c>
      <c r="G1874" s="103">
        <v>6</v>
      </c>
      <c r="H1874" t="s">
        <v>54</v>
      </c>
      <c r="I1874" s="103"/>
    </row>
    <row r="1875" spans="1:9" x14ac:dyDescent="0.3">
      <c r="A1875" t="s">
        <v>1959</v>
      </c>
      <c r="B1875" t="s">
        <v>51</v>
      </c>
      <c r="C1875" t="s">
        <v>1763</v>
      </c>
      <c r="D1875" t="s">
        <v>1763</v>
      </c>
      <c r="E1875" s="103">
        <v>1</v>
      </c>
      <c r="F1875" s="103">
        <v>679225</v>
      </c>
      <c r="G1875" s="103">
        <v>6</v>
      </c>
      <c r="H1875" t="s">
        <v>54</v>
      </c>
      <c r="I1875" s="103"/>
    </row>
    <row r="1876" spans="1:9" x14ac:dyDescent="0.3">
      <c r="A1876" t="s">
        <v>1960</v>
      </c>
      <c r="B1876" t="s">
        <v>51</v>
      </c>
      <c r="C1876" t="s">
        <v>1763</v>
      </c>
      <c r="D1876" t="s">
        <v>1764</v>
      </c>
      <c r="E1876" s="103">
        <v>0.57170114237328606</v>
      </c>
      <c r="F1876" s="103">
        <v>679225</v>
      </c>
      <c r="G1876" s="103">
        <v>6</v>
      </c>
      <c r="H1876" t="s">
        <v>54</v>
      </c>
      <c r="I1876" s="103"/>
    </row>
    <row r="1877" spans="1:9" x14ac:dyDescent="0.3">
      <c r="A1877" t="s">
        <v>1961</v>
      </c>
      <c r="B1877" t="s">
        <v>51</v>
      </c>
      <c r="C1877" t="s">
        <v>1763</v>
      </c>
      <c r="D1877" t="s">
        <v>340</v>
      </c>
      <c r="E1877" s="103">
        <v>0.94366754541979303</v>
      </c>
      <c r="F1877" s="103">
        <v>679225</v>
      </c>
      <c r="G1877" s="103">
        <v>6</v>
      </c>
      <c r="H1877" t="s">
        <v>54</v>
      </c>
      <c r="I1877" s="103"/>
    </row>
    <row r="1878" spans="1:9" x14ac:dyDescent="0.3">
      <c r="A1878" t="s">
        <v>1962</v>
      </c>
      <c r="B1878" t="s">
        <v>51</v>
      </c>
      <c r="C1878" t="s">
        <v>1763</v>
      </c>
      <c r="D1878" t="s">
        <v>777</v>
      </c>
      <c r="E1878" s="103">
        <v>1.5943494491209131</v>
      </c>
      <c r="F1878" s="103">
        <v>679225</v>
      </c>
      <c r="G1878" s="103">
        <v>6</v>
      </c>
      <c r="H1878" t="s">
        <v>54</v>
      </c>
      <c r="I1878" s="103"/>
    </row>
    <row r="1879" spans="1:9" x14ac:dyDescent="0.3">
      <c r="A1879" t="s">
        <v>1963</v>
      </c>
      <c r="B1879" t="s">
        <v>51</v>
      </c>
      <c r="C1879" t="s">
        <v>1763</v>
      </c>
      <c r="D1879" t="s">
        <v>776</v>
      </c>
      <c r="E1879" s="103">
        <v>3.9036923160703818</v>
      </c>
      <c r="F1879" s="103">
        <v>679225</v>
      </c>
      <c r="G1879" s="103">
        <v>6</v>
      </c>
      <c r="H1879" t="s">
        <v>54</v>
      </c>
      <c r="I1879" s="103"/>
    </row>
    <row r="1880" spans="1:9" x14ac:dyDescent="0.3">
      <c r="A1880" t="s">
        <v>1964</v>
      </c>
      <c r="B1880" t="s">
        <v>51</v>
      </c>
      <c r="C1880" t="s">
        <v>1764</v>
      </c>
      <c r="D1880" t="s">
        <v>40</v>
      </c>
      <c r="E1880" s="103">
        <v>1.8417572050992814</v>
      </c>
      <c r="F1880" s="103">
        <v>679225</v>
      </c>
      <c r="G1880" s="103">
        <v>6</v>
      </c>
      <c r="H1880" t="s">
        <v>54</v>
      </c>
      <c r="I1880" s="103"/>
    </row>
    <row r="1881" spans="1:9" x14ac:dyDescent="0.3">
      <c r="A1881" t="s">
        <v>5715</v>
      </c>
      <c r="B1881" t="s">
        <v>51</v>
      </c>
      <c r="C1881" t="s">
        <v>1764</v>
      </c>
      <c r="D1881" t="s">
        <v>5064</v>
      </c>
      <c r="E1881" s="103">
        <v>1.9023073964193902</v>
      </c>
      <c r="F1881" s="103">
        <v>679225</v>
      </c>
      <c r="G1881" s="103">
        <v>6</v>
      </c>
      <c r="H1881" t="s">
        <v>54</v>
      </c>
      <c r="I1881" s="103"/>
    </row>
    <row r="1882" spans="1:9" x14ac:dyDescent="0.3">
      <c r="A1882" t="s">
        <v>5716</v>
      </c>
      <c r="B1882" t="s">
        <v>51</v>
      </c>
      <c r="C1882" t="s">
        <v>1764</v>
      </c>
      <c r="D1882" t="s">
        <v>5065</v>
      </c>
      <c r="E1882" s="103">
        <v>1.8417572050992814</v>
      </c>
      <c r="F1882" s="103">
        <v>679225</v>
      </c>
      <c r="G1882" s="103">
        <v>6</v>
      </c>
      <c r="H1882" t="s">
        <v>54</v>
      </c>
      <c r="I1882" s="103"/>
    </row>
    <row r="1883" spans="1:9" x14ac:dyDescent="0.3">
      <c r="A1883" t="s">
        <v>5717</v>
      </c>
      <c r="B1883" t="s">
        <v>51</v>
      </c>
      <c r="C1883" t="s">
        <v>1764</v>
      </c>
      <c r="D1883" t="s">
        <v>5066</v>
      </c>
      <c r="E1883" s="103">
        <v>1.8995671768970539</v>
      </c>
      <c r="F1883" s="103">
        <v>679225</v>
      </c>
      <c r="G1883" s="103">
        <v>6</v>
      </c>
      <c r="H1883" t="s">
        <v>54</v>
      </c>
      <c r="I1883" s="103"/>
    </row>
    <row r="1884" spans="1:9" x14ac:dyDescent="0.3">
      <c r="A1884" t="s">
        <v>1965</v>
      </c>
      <c r="B1884" t="s">
        <v>51</v>
      </c>
      <c r="C1884" t="s">
        <v>1764</v>
      </c>
      <c r="D1884" t="s">
        <v>42</v>
      </c>
      <c r="E1884" s="103">
        <v>1.8790252711031274</v>
      </c>
      <c r="F1884" s="103">
        <v>679225</v>
      </c>
      <c r="G1884" s="103">
        <v>6</v>
      </c>
      <c r="H1884" t="s">
        <v>54</v>
      </c>
      <c r="I1884" s="103"/>
    </row>
    <row r="1885" spans="1:9" x14ac:dyDescent="0.3">
      <c r="A1885" t="s">
        <v>1966</v>
      </c>
      <c r="B1885" t="s">
        <v>51</v>
      </c>
      <c r="C1885" t="s">
        <v>1764</v>
      </c>
      <c r="D1885" t="s">
        <v>1763</v>
      </c>
      <c r="E1885" s="103">
        <v>1.9638415467289825</v>
      </c>
      <c r="F1885" s="103">
        <v>679225</v>
      </c>
      <c r="G1885" s="103">
        <v>6</v>
      </c>
      <c r="H1885" t="s">
        <v>54</v>
      </c>
      <c r="I1885" s="103"/>
    </row>
    <row r="1886" spans="1:9" x14ac:dyDescent="0.3">
      <c r="A1886" t="s">
        <v>1967</v>
      </c>
      <c r="B1886" t="s">
        <v>51</v>
      </c>
      <c r="C1886" t="s">
        <v>1764</v>
      </c>
      <c r="D1886" t="s">
        <v>1764</v>
      </c>
      <c r="E1886" s="103">
        <v>1</v>
      </c>
      <c r="F1886" s="103">
        <v>679225</v>
      </c>
      <c r="G1886" s="103">
        <v>6</v>
      </c>
      <c r="H1886" t="s">
        <v>54</v>
      </c>
      <c r="I1886" s="103"/>
    </row>
    <row r="1887" spans="1:9" x14ac:dyDescent="0.3">
      <c r="A1887" t="s">
        <v>1968</v>
      </c>
      <c r="B1887" t="s">
        <v>51</v>
      </c>
      <c r="C1887" t="s">
        <v>1764</v>
      </c>
      <c r="D1887" t="s">
        <v>340</v>
      </c>
      <c r="E1887" s="103">
        <v>1.8641297850492835</v>
      </c>
      <c r="F1887" s="103">
        <v>679225</v>
      </c>
      <c r="G1887" s="103">
        <v>6</v>
      </c>
      <c r="H1887" t="s">
        <v>54</v>
      </c>
      <c r="I1887" s="103"/>
    </row>
    <row r="1888" spans="1:9" x14ac:dyDescent="0.3">
      <c r="A1888" t="s">
        <v>1969</v>
      </c>
      <c r="B1888" t="s">
        <v>51</v>
      </c>
      <c r="C1888" t="s">
        <v>1764</v>
      </c>
      <c r="D1888" t="s">
        <v>777</v>
      </c>
      <c r="E1888" s="103">
        <v>3.1075844558935488</v>
      </c>
      <c r="F1888" s="103">
        <v>679225</v>
      </c>
      <c r="G1888" s="103">
        <v>6</v>
      </c>
      <c r="H1888" t="s">
        <v>54</v>
      </c>
      <c r="I1888" s="103"/>
    </row>
    <row r="1889" spans="1:9" x14ac:dyDescent="0.3">
      <c r="A1889" t="s">
        <v>1970</v>
      </c>
      <c r="B1889" t="s">
        <v>51</v>
      </c>
      <c r="C1889" t="s">
        <v>1764</v>
      </c>
      <c r="D1889" t="s">
        <v>776</v>
      </c>
      <c r="E1889" s="103">
        <v>7.6432270779609244</v>
      </c>
      <c r="F1889" s="103">
        <v>679225</v>
      </c>
      <c r="G1889" s="103">
        <v>6</v>
      </c>
      <c r="H1889" t="s">
        <v>54</v>
      </c>
      <c r="I1889" s="103"/>
    </row>
    <row r="1890" spans="1:9" x14ac:dyDescent="0.3">
      <c r="A1890" t="s">
        <v>924</v>
      </c>
      <c r="B1890" t="s">
        <v>51</v>
      </c>
      <c r="C1890" t="s">
        <v>340</v>
      </c>
      <c r="D1890" t="s">
        <v>40</v>
      </c>
      <c r="E1890" s="103">
        <v>1.0008457534481512</v>
      </c>
      <c r="F1890" s="103">
        <v>679225</v>
      </c>
      <c r="G1890" s="103">
        <v>6</v>
      </c>
      <c r="H1890" t="s">
        <v>54</v>
      </c>
      <c r="I1890" s="103"/>
    </row>
    <row r="1891" spans="1:9" x14ac:dyDescent="0.3">
      <c r="A1891" t="s">
        <v>5718</v>
      </c>
      <c r="B1891" t="s">
        <v>51</v>
      </c>
      <c r="C1891" t="s">
        <v>340</v>
      </c>
      <c r="D1891" t="s">
        <v>5064</v>
      </c>
      <c r="E1891" s="103">
        <v>1.0289711410048834</v>
      </c>
      <c r="F1891" s="103">
        <v>679225</v>
      </c>
      <c r="G1891" s="103">
        <v>6</v>
      </c>
      <c r="H1891" t="s">
        <v>54</v>
      </c>
      <c r="I1891" s="103"/>
    </row>
    <row r="1892" spans="1:9" x14ac:dyDescent="0.3">
      <c r="A1892" t="s">
        <v>5719</v>
      </c>
      <c r="B1892" t="s">
        <v>51</v>
      </c>
      <c r="C1892" t="s">
        <v>340</v>
      </c>
      <c r="D1892" t="s">
        <v>5065</v>
      </c>
      <c r="E1892" s="103">
        <v>1.0008457534481512</v>
      </c>
      <c r="F1892" s="103">
        <v>679225</v>
      </c>
      <c r="G1892" s="103">
        <v>6</v>
      </c>
      <c r="H1892" t="s">
        <v>54</v>
      </c>
      <c r="I1892" s="103"/>
    </row>
    <row r="1893" spans="1:9" x14ac:dyDescent="0.3">
      <c r="A1893" t="s">
        <v>5720</v>
      </c>
      <c r="B1893" t="s">
        <v>51</v>
      </c>
      <c r="C1893" t="s">
        <v>340</v>
      </c>
      <c r="D1893" t="s">
        <v>5066</v>
      </c>
      <c r="E1893" s="103">
        <v>1.0270136488105266</v>
      </c>
      <c r="F1893" s="103">
        <v>679225</v>
      </c>
      <c r="G1893" s="103">
        <v>6</v>
      </c>
      <c r="H1893" t="s">
        <v>54</v>
      </c>
      <c r="I1893" s="103"/>
    </row>
    <row r="1894" spans="1:9" x14ac:dyDescent="0.3">
      <c r="A1894" t="s">
        <v>922</v>
      </c>
      <c r="B1894" t="s">
        <v>51</v>
      </c>
      <c r="C1894" t="s">
        <v>340</v>
      </c>
      <c r="D1894" t="s">
        <v>42</v>
      </c>
      <c r="E1894" s="103">
        <v>1.0190315401941954</v>
      </c>
      <c r="F1894" s="103">
        <v>679225</v>
      </c>
      <c r="G1894" s="103">
        <v>6</v>
      </c>
      <c r="H1894" t="s">
        <v>54</v>
      </c>
      <c r="I1894" s="103"/>
    </row>
    <row r="1895" spans="1:9" x14ac:dyDescent="0.3">
      <c r="A1895" t="s">
        <v>1971</v>
      </c>
      <c r="B1895" t="s">
        <v>51</v>
      </c>
      <c r="C1895" t="s">
        <v>340</v>
      </c>
      <c r="D1895" t="s">
        <v>1763</v>
      </c>
      <c r="E1895" s="103">
        <v>1.0696545504913328</v>
      </c>
      <c r="F1895" s="103">
        <v>679225</v>
      </c>
      <c r="G1895" s="103">
        <v>6</v>
      </c>
      <c r="H1895" t="s">
        <v>54</v>
      </c>
      <c r="I1895" s="103"/>
    </row>
    <row r="1896" spans="1:9" x14ac:dyDescent="0.3">
      <c r="A1896" t="s">
        <v>1972</v>
      </c>
      <c r="B1896" t="s">
        <v>51</v>
      </c>
      <c r="C1896" t="s">
        <v>340</v>
      </c>
      <c r="D1896" t="s">
        <v>1764</v>
      </c>
      <c r="E1896" s="103">
        <v>0.61446857049225612</v>
      </c>
      <c r="F1896" s="103">
        <v>679225</v>
      </c>
      <c r="G1896" s="103">
        <v>6</v>
      </c>
      <c r="H1896" t="s">
        <v>54</v>
      </c>
      <c r="I1896" s="103"/>
    </row>
    <row r="1897" spans="1:9" x14ac:dyDescent="0.3">
      <c r="A1897" t="s">
        <v>923</v>
      </c>
      <c r="B1897" t="s">
        <v>51</v>
      </c>
      <c r="C1897" t="s">
        <v>340</v>
      </c>
      <c r="D1897" t="s">
        <v>340</v>
      </c>
      <c r="E1897" s="103">
        <v>1</v>
      </c>
      <c r="F1897" s="103">
        <v>679225</v>
      </c>
      <c r="G1897" s="103">
        <v>6</v>
      </c>
      <c r="H1897" t="s">
        <v>54</v>
      </c>
      <c r="I1897" s="103"/>
    </row>
    <row r="1898" spans="1:9" x14ac:dyDescent="0.3">
      <c r="A1898" t="s">
        <v>614</v>
      </c>
      <c r="B1898" t="s">
        <v>51</v>
      </c>
      <c r="C1898" t="s">
        <v>340</v>
      </c>
      <c r="D1898" t="s">
        <v>777</v>
      </c>
      <c r="E1898" s="103">
        <v>1.7024069974120881</v>
      </c>
      <c r="F1898" s="103">
        <v>679225</v>
      </c>
      <c r="G1898" s="103">
        <v>6</v>
      </c>
      <c r="H1898" t="s">
        <v>54</v>
      </c>
      <c r="I1898" s="103"/>
    </row>
    <row r="1899" spans="1:9" x14ac:dyDescent="0.3">
      <c r="A1899" t="s">
        <v>618</v>
      </c>
      <c r="B1899" t="s">
        <v>51</v>
      </c>
      <c r="C1899" t="s">
        <v>340</v>
      </c>
      <c r="D1899" t="s">
        <v>776</v>
      </c>
      <c r="E1899" s="103">
        <v>4.167726044117475</v>
      </c>
      <c r="F1899" s="103">
        <v>679225</v>
      </c>
      <c r="G1899" s="103">
        <v>6</v>
      </c>
      <c r="H1899" t="s">
        <v>54</v>
      </c>
      <c r="I1899" s="103"/>
    </row>
    <row r="1900" spans="1:9" x14ac:dyDescent="0.3">
      <c r="A1900" t="s">
        <v>8786</v>
      </c>
      <c r="B1900" t="s">
        <v>51</v>
      </c>
      <c r="C1900" t="s">
        <v>8750</v>
      </c>
      <c r="D1900" t="s">
        <v>40</v>
      </c>
      <c r="E1900" s="103">
        <v>3.9122316193228354E-2</v>
      </c>
      <c r="F1900" s="103">
        <v>679225</v>
      </c>
      <c r="G1900" s="103">
        <v>6</v>
      </c>
      <c r="H1900" t="s">
        <v>54</v>
      </c>
      <c r="I1900" s="103"/>
    </row>
    <row r="1901" spans="1:9" x14ac:dyDescent="0.3">
      <c r="A1901" t="s">
        <v>8954</v>
      </c>
      <c r="B1901" t="s">
        <v>51</v>
      </c>
      <c r="C1901" t="s">
        <v>8750</v>
      </c>
      <c r="D1901" t="s">
        <v>5064</v>
      </c>
      <c r="E1901" s="103">
        <v>4.0125107924139598E-2</v>
      </c>
      <c r="F1901" s="103">
        <v>679225</v>
      </c>
      <c r="G1901" s="103">
        <v>6</v>
      </c>
      <c r="H1901" t="s">
        <v>54</v>
      </c>
      <c r="I1901" s="103"/>
    </row>
    <row r="1902" spans="1:9" x14ac:dyDescent="0.3">
      <c r="A1902" t="s">
        <v>8955</v>
      </c>
      <c r="B1902" t="s">
        <v>51</v>
      </c>
      <c r="C1902" t="s">
        <v>8750</v>
      </c>
      <c r="D1902" t="s">
        <v>5065</v>
      </c>
      <c r="E1902" s="103">
        <v>3.9122316193228354E-2</v>
      </c>
      <c r="F1902" s="103">
        <v>679225</v>
      </c>
      <c r="G1902" s="103">
        <v>6</v>
      </c>
      <c r="H1902" t="s">
        <v>54</v>
      </c>
      <c r="I1902" s="103"/>
    </row>
    <row r="1903" spans="1:9" x14ac:dyDescent="0.3">
      <c r="A1903" t="s">
        <v>8956</v>
      </c>
      <c r="B1903" t="s">
        <v>51</v>
      </c>
      <c r="C1903" t="s">
        <v>8750</v>
      </c>
      <c r="D1903" t="s">
        <v>5066</v>
      </c>
      <c r="E1903" s="103">
        <v>4.0079104757928509E-2</v>
      </c>
      <c r="F1903" s="103">
        <v>679225</v>
      </c>
      <c r="G1903" s="103">
        <v>6</v>
      </c>
      <c r="H1903" t="s">
        <v>54</v>
      </c>
      <c r="I1903" s="103"/>
    </row>
    <row r="1904" spans="1:9" x14ac:dyDescent="0.3">
      <c r="A1904" t="s">
        <v>8787</v>
      </c>
      <c r="B1904" t="s">
        <v>51</v>
      </c>
      <c r="C1904" t="s">
        <v>8750</v>
      </c>
      <c r="D1904" t="s">
        <v>42</v>
      </c>
      <c r="E1904" s="103">
        <v>3.9751765217065964E-2</v>
      </c>
      <c r="F1904" s="103">
        <v>679225</v>
      </c>
      <c r="G1904" s="103">
        <v>6</v>
      </c>
      <c r="H1904" t="s">
        <v>54</v>
      </c>
      <c r="I1904" s="103"/>
    </row>
    <row r="1905" spans="1:9" x14ac:dyDescent="0.3">
      <c r="A1905" t="s">
        <v>8788</v>
      </c>
      <c r="B1905" t="s">
        <v>51</v>
      </c>
      <c r="C1905" t="s">
        <v>8750</v>
      </c>
      <c r="D1905" t="s">
        <v>1763</v>
      </c>
      <c r="E1905" s="103">
        <v>4.2399259605828181E-2</v>
      </c>
      <c r="F1905" s="103">
        <v>679225</v>
      </c>
      <c r="G1905" s="103">
        <v>6</v>
      </c>
      <c r="H1905" t="s">
        <v>54</v>
      </c>
      <c r="I1905" s="103"/>
    </row>
    <row r="1906" spans="1:9" x14ac:dyDescent="0.3">
      <c r="A1906" t="s">
        <v>8789</v>
      </c>
      <c r="B1906" t="s">
        <v>51</v>
      </c>
      <c r="C1906" t="s">
        <v>8750</v>
      </c>
      <c r="D1906" t="s">
        <v>1764</v>
      </c>
      <c r="E1906" s="103">
        <v>2.4915139528558481E-2</v>
      </c>
      <c r="F1906" s="103">
        <v>679225</v>
      </c>
      <c r="G1906" s="103">
        <v>6</v>
      </c>
      <c r="H1906" t="s">
        <v>54</v>
      </c>
      <c r="I1906" s="103"/>
    </row>
    <row r="1907" spans="1:9" x14ac:dyDescent="0.3">
      <c r="A1907" t="s">
        <v>8790</v>
      </c>
      <c r="B1907" t="s">
        <v>51</v>
      </c>
      <c r="C1907" t="s">
        <v>8750</v>
      </c>
      <c r="D1907" t="s">
        <v>340</v>
      </c>
      <c r="E1907" s="103">
        <v>3.9109930909599487E-2</v>
      </c>
      <c r="F1907" s="103">
        <v>679225</v>
      </c>
      <c r="G1907" s="103">
        <v>6</v>
      </c>
      <c r="H1907" t="s">
        <v>54</v>
      </c>
      <c r="I1907" s="103"/>
    </row>
    <row r="1908" spans="1:9" x14ac:dyDescent="0.3">
      <c r="A1908" t="s">
        <v>8791</v>
      </c>
      <c r="B1908" t="s">
        <v>51</v>
      </c>
      <c r="C1908" t="s">
        <v>8750</v>
      </c>
      <c r="D1908" t="s">
        <v>777</v>
      </c>
      <c r="E1908" s="103">
        <v>6.6748601650004763E-2</v>
      </c>
      <c r="F1908" s="103">
        <v>679225</v>
      </c>
      <c r="G1908" s="103">
        <v>6</v>
      </c>
      <c r="H1908" t="s">
        <v>54</v>
      </c>
      <c r="I1908" s="103"/>
    </row>
    <row r="1909" spans="1:9" x14ac:dyDescent="0.3">
      <c r="A1909" t="s">
        <v>8792</v>
      </c>
      <c r="B1909" t="s">
        <v>51</v>
      </c>
      <c r="C1909" t="s">
        <v>8750</v>
      </c>
      <c r="D1909" t="s">
        <v>776</v>
      </c>
      <c r="E1909" s="103">
        <v>0.1629904191278341</v>
      </c>
      <c r="F1909" s="103">
        <v>679225</v>
      </c>
      <c r="G1909" s="103">
        <v>6</v>
      </c>
      <c r="H1909" t="s">
        <v>54</v>
      </c>
      <c r="I1909" s="103"/>
    </row>
    <row r="1910" spans="1:9" x14ac:dyDescent="0.3">
      <c r="A1910" t="s">
        <v>9059</v>
      </c>
      <c r="B1910" t="s">
        <v>51</v>
      </c>
      <c r="C1910" t="s">
        <v>9007</v>
      </c>
      <c r="D1910" t="s">
        <v>40</v>
      </c>
      <c r="E1910" s="103">
        <v>1.0711432840314705E-2</v>
      </c>
      <c r="F1910" s="103">
        <v>679225</v>
      </c>
      <c r="G1910" s="103">
        <v>6</v>
      </c>
      <c r="H1910" t="s">
        <v>54</v>
      </c>
      <c r="I1910" s="103"/>
    </row>
    <row r="1911" spans="1:9" x14ac:dyDescent="0.3">
      <c r="A1911" t="s">
        <v>9060</v>
      </c>
      <c r="B1911" t="s">
        <v>51</v>
      </c>
      <c r="C1911" t="s">
        <v>9007</v>
      </c>
      <c r="D1911" t="s">
        <v>5064</v>
      </c>
      <c r="E1911" s="103">
        <v>1.1031443395603611E-2</v>
      </c>
      <c r="F1911" s="103">
        <v>679225</v>
      </c>
      <c r="G1911" s="103">
        <v>6</v>
      </c>
      <c r="H1911" t="s">
        <v>54</v>
      </c>
      <c r="I1911" s="103"/>
    </row>
    <row r="1912" spans="1:9" x14ac:dyDescent="0.3">
      <c r="A1912" t="s">
        <v>9061</v>
      </c>
      <c r="B1912" t="s">
        <v>51</v>
      </c>
      <c r="C1912" t="s">
        <v>9007</v>
      </c>
      <c r="D1912" t="s">
        <v>5065</v>
      </c>
      <c r="E1912" s="103">
        <v>1.0711432840314705E-2</v>
      </c>
      <c r="F1912" s="103">
        <v>679225</v>
      </c>
      <c r="G1912" s="103">
        <v>6</v>
      </c>
      <c r="H1912" t="s">
        <v>54</v>
      </c>
      <c r="I1912" s="103"/>
    </row>
    <row r="1913" spans="1:9" x14ac:dyDescent="0.3">
      <c r="A1913" t="s">
        <v>9062</v>
      </c>
      <c r="B1913" t="s">
        <v>51</v>
      </c>
      <c r="C1913" t="s">
        <v>9007</v>
      </c>
      <c r="D1913" t="s">
        <v>5066</v>
      </c>
      <c r="E1913" s="103">
        <v>1.1017535846746944E-2</v>
      </c>
      <c r="F1913" s="103">
        <v>679225</v>
      </c>
      <c r="G1913" s="103">
        <v>6</v>
      </c>
      <c r="H1913" t="s">
        <v>54</v>
      </c>
      <c r="I1913" s="103"/>
    </row>
    <row r="1914" spans="1:9" x14ac:dyDescent="0.3">
      <c r="A1914" t="s">
        <v>9063</v>
      </c>
      <c r="B1914" t="s">
        <v>51</v>
      </c>
      <c r="C1914" t="s">
        <v>9007</v>
      </c>
      <c r="D1914" t="s">
        <v>42</v>
      </c>
      <c r="E1914" s="103">
        <v>1.092578085005347E-2</v>
      </c>
      <c r="F1914" s="103">
        <v>679225</v>
      </c>
      <c r="G1914" s="103">
        <v>6</v>
      </c>
      <c r="H1914" t="s">
        <v>54</v>
      </c>
      <c r="I1914" s="103"/>
    </row>
    <row r="1915" spans="1:9" x14ac:dyDescent="0.3">
      <c r="A1915" t="s">
        <v>9064</v>
      </c>
      <c r="B1915" t="s">
        <v>51</v>
      </c>
      <c r="C1915" t="s">
        <v>9007</v>
      </c>
      <c r="D1915" t="s">
        <v>1763</v>
      </c>
      <c r="E1915" s="103">
        <v>1.1775445707728007E-2</v>
      </c>
      <c r="F1915" s="103">
        <v>679225</v>
      </c>
      <c r="G1915" s="103">
        <v>6</v>
      </c>
      <c r="H1915" t="s">
        <v>54</v>
      </c>
      <c r="I1915" s="103"/>
    </row>
    <row r="1916" spans="1:9" x14ac:dyDescent="0.3">
      <c r="A1916" t="s">
        <v>9065</v>
      </c>
      <c r="B1916" t="s">
        <v>51</v>
      </c>
      <c r="C1916" t="s">
        <v>9007</v>
      </c>
      <c r="D1916" t="s">
        <v>1764</v>
      </c>
      <c r="E1916" s="103">
        <v>6.8177110745768696E-3</v>
      </c>
      <c r="F1916" s="103">
        <v>679225</v>
      </c>
      <c r="G1916" s="103">
        <v>6</v>
      </c>
      <c r="H1916" t="s">
        <v>54</v>
      </c>
      <c r="I1916" s="103"/>
    </row>
    <row r="1917" spans="1:9" x14ac:dyDescent="0.3">
      <c r="A1917" t="s">
        <v>9066</v>
      </c>
      <c r="B1917" t="s">
        <v>51</v>
      </c>
      <c r="C1917" t="s">
        <v>9007</v>
      </c>
      <c r="D1917" t="s">
        <v>340</v>
      </c>
      <c r="E1917" s="103">
        <v>1.0689989506336314E-2</v>
      </c>
      <c r="F1917" s="103">
        <v>679225</v>
      </c>
      <c r="G1917" s="103">
        <v>6</v>
      </c>
      <c r="H1917" t="s">
        <v>54</v>
      </c>
      <c r="I1917" s="103"/>
    </row>
    <row r="1918" spans="1:9" x14ac:dyDescent="0.3">
      <c r="A1918" t="s">
        <v>9067</v>
      </c>
      <c r="B1918" t="s">
        <v>51</v>
      </c>
      <c r="C1918" t="s">
        <v>9007</v>
      </c>
      <c r="D1918" t="s">
        <v>777</v>
      </c>
      <c r="E1918" s="103">
        <v>1.8109548447154244E-2</v>
      </c>
      <c r="F1918" s="103">
        <v>679225</v>
      </c>
      <c r="G1918" s="103">
        <v>6</v>
      </c>
      <c r="H1918" t="s">
        <v>54</v>
      </c>
      <c r="I1918" s="103"/>
    </row>
    <row r="1919" spans="1:9" x14ac:dyDescent="0.3">
      <c r="A1919" t="s">
        <v>9068</v>
      </c>
      <c r="B1919" t="s">
        <v>51</v>
      </c>
      <c r="C1919" t="s">
        <v>9007</v>
      </c>
      <c r="D1919" t="s">
        <v>776</v>
      </c>
      <c r="E1919" s="103">
        <v>4.4568133996729188E-2</v>
      </c>
      <c r="F1919" s="103">
        <v>679225</v>
      </c>
      <c r="G1919" s="103">
        <v>6</v>
      </c>
      <c r="H1919" t="s">
        <v>54</v>
      </c>
      <c r="I1919" s="103"/>
    </row>
    <row r="1920" spans="1:9" x14ac:dyDescent="0.3">
      <c r="A1920" t="s">
        <v>927</v>
      </c>
      <c r="B1920" t="s">
        <v>51</v>
      </c>
      <c r="C1920" t="s">
        <v>353</v>
      </c>
      <c r="D1920" t="s">
        <v>40</v>
      </c>
      <c r="E1920" s="103">
        <v>2.5329184316883097E-2</v>
      </c>
      <c r="F1920" s="103">
        <v>679225</v>
      </c>
      <c r="G1920" s="103">
        <v>6</v>
      </c>
      <c r="H1920" t="s">
        <v>54</v>
      </c>
      <c r="I1920" s="103"/>
    </row>
    <row r="1921" spans="1:9" x14ac:dyDescent="0.3">
      <c r="A1921" t="s">
        <v>5721</v>
      </c>
      <c r="B1921" t="s">
        <v>51</v>
      </c>
      <c r="C1921" t="s">
        <v>353</v>
      </c>
      <c r="D1921" t="s">
        <v>5064</v>
      </c>
      <c r="E1921" s="103">
        <v>2.7536707123868701E-2</v>
      </c>
      <c r="F1921" s="103">
        <v>679225</v>
      </c>
      <c r="G1921" s="103">
        <v>6</v>
      </c>
      <c r="H1921" t="s">
        <v>54</v>
      </c>
      <c r="I1921" s="103"/>
    </row>
    <row r="1922" spans="1:9" x14ac:dyDescent="0.3">
      <c r="A1922" t="s">
        <v>5722</v>
      </c>
      <c r="B1922" t="s">
        <v>51</v>
      </c>
      <c r="C1922" t="s">
        <v>353</v>
      </c>
      <c r="D1922" t="s">
        <v>5065</v>
      </c>
      <c r="E1922" s="103">
        <v>2.5329184316883097E-2</v>
      </c>
      <c r="F1922" s="103">
        <v>679225</v>
      </c>
      <c r="G1922" s="103">
        <v>6</v>
      </c>
      <c r="H1922" t="s">
        <v>54</v>
      </c>
      <c r="I1922" s="103"/>
    </row>
    <row r="1923" spans="1:9" x14ac:dyDescent="0.3">
      <c r="A1923" t="s">
        <v>5723</v>
      </c>
      <c r="B1923" t="s">
        <v>51</v>
      </c>
      <c r="C1923" t="s">
        <v>353</v>
      </c>
      <c r="D1923" t="s">
        <v>5066</v>
      </c>
      <c r="E1923" s="103">
        <v>2.7527865209198258E-2</v>
      </c>
      <c r="F1923" s="103">
        <v>679225</v>
      </c>
      <c r="G1923" s="103">
        <v>6</v>
      </c>
      <c r="H1923" t="s">
        <v>54</v>
      </c>
      <c r="I1923" s="103"/>
    </row>
    <row r="1924" spans="1:9" x14ac:dyDescent="0.3">
      <c r="A1924" t="s">
        <v>925</v>
      </c>
      <c r="B1924" t="s">
        <v>51</v>
      </c>
      <c r="C1924" t="s">
        <v>353</v>
      </c>
      <c r="D1924" t="s">
        <v>42</v>
      </c>
      <c r="E1924" s="103">
        <v>2.7207375220681292E-2</v>
      </c>
      <c r="F1924" s="103">
        <v>679225</v>
      </c>
      <c r="G1924" s="103">
        <v>6</v>
      </c>
      <c r="H1924" t="s">
        <v>54</v>
      </c>
      <c r="I1924" s="103"/>
    </row>
    <row r="1925" spans="1:9" x14ac:dyDescent="0.3">
      <c r="A1925" t="s">
        <v>1977</v>
      </c>
      <c r="B1925" t="s">
        <v>51</v>
      </c>
      <c r="C1925" t="s">
        <v>353</v>
      </c>
      <c r="D1925" t="s">
        <v>1763</v>
      </c>
      <c r="E1925" s="103">
        <v>2.8450664400795821E-2</v>
      </c>
      <c r="F1925" s="103">
        <v>679225</v>
      </c>
      <c r="G1925" s="103">
        <v>6</v>
      </c>
      <c r="H1925" t="s">
        <v>54</v>
      </c>
      <c r="I1925" s="103"/>
    </row>
    <row r="1926" spans="1:9" x14ac:dyDescent="0.3">
      <c r="A1926" t="s">
        <v>1978</v>
      </c>
      <c r="B1926" t="s">
        <v>51</v>
      </c>
      <c r="C1926" t="s">
        <v>353</v>
      </c>
      <c r="D1926" t="s">
        <v>1764</v>
      </c>
      <c r="E1926" s="103">
        <v>1.408819772475832E-2</v>
      </c>
      <c r="F1926" s="103">
        <v>679225</v>
      </c>
      <c r="G1926" s="103">
        <v>6</v>
      </c>
      <c r="H1926" t="s">
        <v>54</v>
      </c>
      <c r="I1926" s="103"/>
    </row>
    <row r="1927" spans="1:9" x14ac:dyDescent="0.3">
      <c r="A1927" t="s">
        <v>926</v>
      </c>
      <c r="B1927" t="s">
        <v>51</v>
      </c>
      <c r="C1927" t="s">
        <v>353</v>
      </c>
      <c r="D1927" t="s">
        <v>340</v>
      </c>
      <c r="E1927" s="103">
        <v>2.6973170905261561E-2</v>
      </c>
      <c r="F1927" s="103">
        <v>679225</v>
      </c>
      <c r="G1927" s="103">
        <v>6</v>
      </c>
      <c r="H1927" t="s">
        <v>54</v>
      </c>
      <c r="I1927" s="103"/>
    </row>
    <row r="1928" spans="1:9" x14ac:dyDescent="0.3">
      <c r="A1928" t="s">
        <v>622</v>
      </c>
      <c r="B1928" t="s">
        <v>51</v>
      </c>
      <c r="C1928" t="s">
        <v>353</v>
      </c>
      <c r="D1928" t="s">
        <v>777</v>
      </c>
      <c r="E1928" s="103">
        <v>4.2719751076472655E-2</v>
      </c>
      <c r="F1928" s="103">
        <v>679225</v>
      </c>
      <c r="G1928" s="103">
        <v>6</v>
      </c>
      <c r="H1928" t="s">
        <v>54</v>
      </c>
      <c r="I1928" s="103"/>
    </row>
    <row r="1929" spans="1:9" x14ac:dyDescent="0.3">
      <c r="A1929" t="s">
        <v>623</v>
      </c>
      <c r="B1929" t="s">
        <v>51</v>
      </c>
      <c r="C1929" t="s">
        <v>353</v>
      </c>
      <c r="D1929" t="s">
        <v>776</v>
      </c>
      <c r="E1929" s="103">
        <v>0.10567969434159924</v>
      </c>
      <c r="F1929" s="103">
        <v>679225</v>
      </c>
      <c r="G1929" s="103">
        <v>6</v>
      </c>
      <c r="H1929" t="s">
        <v>54</v>
      </c>
      <c r="I1929" s="103"/>
    </row>
    <row r="1930" spans="1:9" x14ac:dyDescent="0.3">
      <c r="A1930" t="s">
        <v>4473</v>
      </c>
      <c r="B1930" t="s">
        <v>51</v>
      </c>
      <c r="C1930" t="s">
        <v>4351</v>
      </c>
      <c r="D1930" t="s">
        <v>40</v>
      </c>
      <c r="E1930" s="103">
        <v>1.0260798529475659E-3</v>
      </c>
      <c r="F1930" s="103">
        <v>679225</v>
      </c>
      <c r="G1930" s="103">
        <v>6</v>
      </c>
      <c r="H1930" t="s">
        <v>54</v>
      </c>
      <c r="I1930" s="103"/>
    </row>
    <row r="1931" spans="1:9" x14ac:dyDescent="0.3">
      <c r="A1931" t="s">
        <v>5619</v>
      </c>
      <c r="B1931" t="s">
        <v>51</v>
      </c>
      <c r="C1931" t="s">
        <v>4351</v>
      </c>
      <c r="D1931" t="s">
        <v>5064</v>
      </c>
      <c r="E1931" s="103">
        <v>1.0502512684559019E-3</v>
      </c>
      <c r="F1931" s="103">
        <v>679225</v>
      </c>
      <c r="G1931" s="103">
        <v>6</v>
      </c>
      <c r="H1931" t="s">
        <v>54</v>
      </c>
      <c r="I1931" s="103"/>
    </row>
    <row r="1932" spans="1:9" x14ac:dyDescent="0.3">
      <c r="A1932" t="s">
        <v>5620</v>
      </c>
      <c r="B1932" t="s">
        <v>51</v>
      </c>
      <c r="C1932" t="s">
        <v>4351</v>
      </c>
      <c r="D1932" t="s">
        <v>5065</v>
      </c>
      <c r="E1932" s="103">
        <v>1.0260798529475659E-3</v>
      </c>
      <c r="F1932" s="103">
        <v>679225</v>
      </c>
      <c r="G1932" s="103">
        <v>6</v>
      </c>
      <c r="H1932" t="s">
        <v>54</v>
      </c>
      <c r="I1932" s="103"/>
    </row>
    <row r="1933" spans="1:9" x14ac:dyDescent="0.3">
      <c r="A1933" t="s">
        <v>5621</v>
      </c>
      <c r="B1933" t="s">
        <v>51</v>
      </c>
      <c r="C1933" t="s">
        <v>4351</v>
      </c>
      <c r="D1933" t="s">
        <v>5066</v>
      </c>
      <c r="E1933" s="103">
        <v>1.0342728669521578E-3</v>
      </c>
      <c r="F1933" s="103">
        <v>679225</v>
      </c>
      <c r="G1933" s="103">
        <v>6</v>
      </c>
      <c r="H1933" t="s">
        <v>54</v>
      </c>
      <c r="I1933" s="103"/>
    </row>
    <row r="1934" spans="1:9" x14ac:dyDescent="0.3">
      <c r="A1934" t="s">
        <v>4474</v>
      </c>
      <c r="B1934" t="s">
        <v>51</v>
      </c>
      <c r="C1934" t="s">
        <v>4351</v>
      </c>
      <c r="D1934" t="s">
        <v>42</v>
      </c>
      <c r="E1934" s="103">
        <v>1.0395614340393861E-3</v>
      </c>
      <c r="F1934" s="103">
        <v>679225</v>
      </c>
      <c r="G1934" s="103">
        <v>6</v>
      </c>
      <c r="H1934" t="s">
        <v>54</v>
      </c>
      <c r="I1934" s="103"/>
    </row>
    <row r="1935" spans="1:9" x14ac:dyDescent="0.3">
      <c r="A1935" t="s">
        <v>4475</v>
      </c>
      <c r="B1935" t="s">
        <v>51</v>
      </c>
      <c r="C1935" t="s">
        <v>4351</v>
      </c>
      <c r="D1935" t="s">
        <v>1763</v>
      </c>
      <c r="E1935" s="103">
        <v>1.094513305180888E-3</v>
      </c>
      <c r="F1935" s="103">
        <v>679225</v>
      </c>
      <c r="G1935" s="103">
        <v>6</v>
      </c>
      <c r="H1935" t="s">
        <v>54</v>
      </c>
      <c r="I1935" s="103"/>
    </row>
    <row r="1936" spans="1:9" x14ac:dyDescent="0.3">
      <c r="A1936" t="s">
        <v>4476</v>
      </c>
      <c r="B1936" t="s">
        <v>51</v>
      </c>
      <c r="C1936" t="s">
        <v>4351</v>
      </c>
      <c r="D1936" t="s">
        <v>1764</v>
      </c>
      <c r="E1936" s="103">
        <v>6.0937670346836604E-4</v>
      </c>
      <c r="F1936" s="103">
        <v>679225</v>
      </c>
      <c r="G1936" s="103">
        <v>6</v>
      </c>
      <c r="H1936" t="s">
        <v>54</v>
      </c>
      <c r="I1936" s="103"/>
    </row>
    <row r="1937" spans="1:9" x14ac:dyDescent="0.3">
      <c r="A1937" t="s">
        <v>4477</v>
      </c>
      <c r="B1937" t="s">
        <v>51</v>
      </c>
      <c r="C1937" t="s">
        <v>4351</v>
      </c>
      <c r="D1937" t="s">
        <v>340</v>
      </c>
      <c r="E1937" s="103">
        <v>1.0175993310096324E-3</v>
      </c>
      <c r="F1937" s="103">
        <v>679225</v>
      </c>
      <c r="G1937" s="103">
        <v>6</v>
      </c>
      <c r="H1937" t="s">
        <v>54</v>
      </c>
      <c r="I1937" s="103"/>
    </row>
    <row r="1938" spans="1:9" x14ac:dyDescent="0.3">
      <c r="A1938" t="s">
        <v>4478</v>
      </c>
      <c r="B1938" t="s">
        <v>51</v>
      </c>
      <c r="C1938" t="s">
        <v>4351</v>
      </c>
      <c r="D1938" t="s">
        <v>777</v>
      </c>
      <c r="E1938" s="103">
        <v>1.6645979071841525E-3</v>
      </c>
      <c r="F1938" s="103">
        <v>679225</v>
      </c>
      <c r="G1938" s="103">
        <v>6</v>
      </c>
      <c r="H1938" t="s">
        <v>54</v>
      </c>
      <c r="I1938" s="103"/>
    </row>
    <row r="1939" spans="1:9" x14ac:dyDescent="0.3">
      <c r="A1939" t="s">
        <v>4479</v>
      </c>
      <c r="B1939" t="s">
        <v>51</v>
      </c>
      <c r="C1939" t="s">
        <v>4351</v>
      </c>
      <c r="D1939" t="s">
        <v>776</v>
      </c>
      <c r="E1939" s="103">
        <v>4.3093728371079304E-3</v>
      </c>
      <c r="F1939" s="103">
        <v>679225</v>
      </c>
      <c r="G1939" s="103">
        <v>6</v>
      </c>
      <c r="H1939" t="s">
        <v>54</v>
      </c>
      <c r="I1939" s="103"/>
    </row>
    <row r="1940" spans="1:9" x14ac:dyDescent="0.3">
      <c r="A1940" t="s">
        <v>4459</v>
      </c>
      <c r="B1940" t="s">
        <v>51</v>
      </c>
      <c r="C1940" t="s">
        <v>4352</v>
      </c>
      <c r="D1940" t="s">
        <v>40</v>
      </c>
      <c r="E1940" s="103">
        <v>0</v>
      </c>
      <c r="F1940" s="103">
        <v>679225</v>
      </c>
      <c r="G1940" s="103">
        <v>6</v>
      </c>
      <c r="H1940" t="s">
        <v>54</v>
      </c>
      <c r="I1940" s="103"/>
    </row>
    <row r="1941" spans="1:9" x14ac:dyDescent="0.3">
      <c r="A1941" t="s">
        <v>5622</v>
      </c>
      <c r="B1941" t="s">
        <v>51</v>
      </c>
      <c r="C1941" t="s">
        <v>4352</v>
      </c>
      <c r="D1941" t="s">
        <v>5064</v>
      </c>
      <c r="E1941" s="103">
        <v>0</v>
      </c>
      <c r="F1941" s="103">
        <v>679225</v>
      </c>
      <c r="G1941" s="103">
        <v>6</v>
      </c>
      <c r="H1941" t="s">
        <v>54</v>
      </c>
      <c r="I1941" s="103"/>
    </row>
    <row r="1942" spans="1:9" x14ac:dyDescent="0.3">
      <c r="A1942" t="s">
        <v>5623</v>
      </c>
      <c r="B1942" t="s">
        <v>51</v>
      </c>
      <c r="C1942" t="s">
        <v>4352</v>
      </c>
      <c r="D1942" t="s">
        <v>5065</v>
      </c>
      <c r="E1942" s="103">
        <v>0</v>
      </c>
      <c r="F1942" s="103">
        <v>679225</v>
      </c>
      <c r="G1942" s="103">
        <v>6</v>
      </c>
      <c r="H1942" t="s">
        <v>54</v>
      </c>
      <c r="I1942" s="103"/>
    </row>
    <row r="1943" spans="1:9" x14ac:dyDescent="0.3">
      <c r="A1943" t="s">
        <v>5624</v>
      </c>
      <c r="B1943" t="s">
        <v>51</v>
      </c>
      <c r="C1943" t="s">
        <v>4352</v>
      </c>
      <c r="D1943" t="s">
        <v>5066</v>
      </c>
      <c r="E1943" s="103">
        <v>0</v>
      </c>
      <c r="F1943" s="103">
        <v>679225</v>
      </c>
      <c r="G1943" s="103">
        <v>6</v>
      </c>
      <c r="H1943" t="s">
        <v>54</v>
      </c>
      <c r="I1943" s="103"/>
    </row>
    <row r="1944" spans="1:9" x14ac:dyDescent="0.3">
      <c r="A1944" t="s">
        <v>4460</v>
      </c>
      <c r="B1944" t="s">
        <v>51</v>
      </c>
      <c r="C1944" t="s">
        <v>4352</v>
      </c>
      <c r="D1944" t="s">
        <v>42</v>
      </c>
      <c r="E1944" s="103">
        <v>0</v>
      </c>
      <c r="F1944" s="103">
        <v>679225</v>
      </c>
      <c r="G1944" s="103">
        <v>6</v>
      </c>
      <c r="H1944" t="s">
        <v>54</v>
      </c>
      <c r="I1944" s="103"/>
    </row>
    <row r="1945" spans="1:9" x14ac:dyDescent="0.3">
      <c r="A1945" t="s">
        <v>4461</v>
      </c>
      <c r="B1945" t="s">
        <v>51</v>
      </c>
      <c r="C1945" t="s">
        <v>4352</v>
      </c>
      <c r="D1945" t="s">
        <v>1763</v>
      </c>
      <c r="E1945" s="103">
        <v>0</v>
      </c>
      <c r="F1945" s="103">
        <v>679225</v>
      </c>
      <c r="G1945" s="103">
        <v>6</v>
      </c>
      <c r="H1945" t="s">
        <v>54</v>
      </c>
      <c r="I1945" s="103"/>
    </row>
    <row r="1946" spans="1:9" x14ac:dyDescent="0.3">
      <c r="A1946" t="s">
        <v>4462</v>
      </c>
      <c r="B1946" t="s">
        <v>51</v>
      </c>
      <c r="C1946" t="s">
        <v>4352</v>
      </c>
      <c r="D1946" t="s">
        <v>1764</v>
      </c>
      <c r="E1946" s="103">
        <v>0</v>
      </c>
      <c r="F1946" s="103">
        <v>679225</v>
      </c>
      <c r="G1946" s="103">
        <v>6</v>
      </c>
      <c r="H1946" t="s">
        <v>54</v>
      </c>
      <c r="I1946" s="103"/>
    </row>
    <row r="1947" spans="1:9" x14ac:dyDescent="0.3">
      <c r="A1947" t="s">
        <v>4463</v>
      </c>
      <c r="B1947" t="s">
        <v>51</v>
      </c>
      <c r="C1947" t="s">
        <v>4352</v>
      </c>
      <c r="D1947" t="s">
        <v>340</v>
      </c>
      <c r="E1947" s="103">
        <v>0</v>
      </c>
      <c r="F1947" s="103">
        <v>679225</v>
      </c>
      <c r="G1947" s="103">
        <v>6</v>
      </c>
      <c r="H1947" t="s">
        <v>54</v>
      </c>
      <c r="I1947" s="103"/>
    </row>
    <row r="1948" spans="1:9" x14ac:dyDescent="0.3">
      <c r="A1948" t="s">
        <v>4464</v>
      </c>
      <c r="B1948" t="s">
        <v>51</v>
      </c>
      <c r="C1948" t="s">
        <v>4352</v>
      </c>
      <c r="D1948" t="s">
        <v>777</v>
      </c>
      <c r="E1948" s="103">
        <v>0</v>
      </c>
      <c r="F1948" s="103">
        <v>679225</v>
      </c>
      <c r="G1948" s="103">
        <v>6</v>
      </c>
      <c r="H1948" t="s">
        <v>54</v>
      </c>
      <c r="I1948" s="103"/>
    </row>
    <row r="1949" spans="1:9" x14ac:dyDescent="0.3">
      <c r="A1949" t="s">
        <v>4465</v>
      </c>
      <c r="B1949" t="s">
        <v>51</v>
      </c>
      <c r="C1949" t="s">
        <v>4352</v>
      </c>
      <c r="D1949" t="s">
        <v>776</v>
      </c>
      <c r="E1949" s="103">
        <v>0</v>
      </c>
      <c r="F1949" s="103">
        <v>679225</v>
      </c>
      <c r="G1949" s="103">
        <v>6</v>
      </c>
      <c r="H1949" t="s">
        <v>54</v>
      </c>
      <c r="I1949" s="103"/>
    </row>
    <row r="1950" spans="1:9" x14ac:dyDescent="0.3">
      <c r="A1950" t="s">
        <v>4466</v>
      </c>
      <c r="B1950" t="s">
        <v>51</v>
      </c>
      <c r="C1950" t="s">
        <v>4353</v>
      </c>
      <c r="D1950" t="s">
        <v>40</v>
      </c>
      <c r="E1950" s="103">
        <v>6.6707658192476571E-4</v>
      </c>
      <c r="F1950" s="103">
        <v>679225</v>
      </c>
      <c r="G1950" s="103">
        <v>6</v>
      </c>
      <c r="H1950" t="s">
        <v>54</v>
      </c>
      <c r="I1950" s="103"/>
    </row>
    <row r="1951" spans="1:9" x14ac:dyDescent="0.3">
      <c r="A1951" t="s">
        <v>5625</v>
      </c>
      <c r="B1951" t="s">
        <v>51</v>
      </c>
      <c r="C1951" t="s">
        <v>4353</v>
      </c>
      <c r="D1951" t="s">
        <v>5064</v>
      </c>
      <c r="E1951" s="103">
        <v>6.8572869472750353E-4</v>
      </c>
      <c r="F1951" s="103">
        <v>679225</v>
      </c>
      <c r="G1951" s="103">
        <v>6</v>
      </c>
      <c r="H1951" t="s">
        <v>54</v>
      </c>
      <c r="I1951" s="103"/>
    </row>
    <row r="1952" spans="1:9" x14ac:dyDescent="0.3">
      <c r="A1952" t="s">
        <v>5626</v>
      </c>
      <c r="B1952" t="s">
        <v>51</v>
      </c>
      <c r="C1952" t="s">
        <v>4353</v>
      </c>
      <c r="D1952" t="s">
        <v>5065</v>
      </c>
      <c r="E1952" s="103">
        <v>6.6707658192476571E-4</v>
      </c>
      <c r="F1952" s="103">
        <v>679225</v>
      </c>
      <c r="G1952" s="103">
        <v>6</v>
      </c>
      <c r="H1952" t="s">
        <v>54</v>
      </c>
      <c r="I1952" s="103"/>
    </row>
    <row r="1953" spans="1:9" x14ac:dyDescent="0.3">
      <c r="A1953" t="s">
        <v>5627</v>
      </c>
      <c r="B1953" t="s">
        <v>51</v>
      </c>
      <c r="C1953" t="s">
        <v>4353</v>
      </c>
      <c r="D1953" t="s">
        <v>5066</v>
      </c>
      <c r="E1953" s="103">
        <v>6.7201724728294598E-4</v>
      </c>
      <c r="F1953" s="103">
        <v>679225</v>
      </c>
      <c r="G1953" s="103">
        <v>6</v>
      </c>
      <c r="H1953" t="s">
        <v>54</v>
      </c>
      <c r="I1953" s="103"/>
    </row>
    <row r="1954" spans="1:9" x14ac:dyDescent="0.3">
      <c r="A1954" t="s">
        <v>4467</v>
      </c>
      <c r="B1954" t="s">
        <v>51</v>
      </c>
      <c r="C1954" t="s">
        <v>4353</v>
      </c>
      <c r="D1954" t="s">
        <v>42</v>
      </c>
      <c r="E1954" s="103">
        <v>6.7891099432258858E-4</v>
      </c>
      <c r="F1954" s="103">
        <v>679225</v>
      </c>
      <c r="G1954" s="103">
        <v>6</v>
      </c>
      <c r="H1954" t="s">
        <v>54</v>
      </c>
      <c r="I1954" s="103"/>
    </row>
    <row r="1955" spans="1:9" x14ac:dyDescent="0.3">
      <c r="A1955" t="s">
        <v>4468</v>
      </c>
      <c r="B1955" t="s">
        <v>51</v>
      </c>
      <c r="C1955" t="s">
        <v>4353</v>
      </c>
      <c r="D1955" t="s">
        <v>1763</v>
      </c>
      <c r="E1955" s="103">
        <v>7.1859699483856922E-4</v>
      </c>
      <c r="F1955" s="103">
        <v>679225</v>
      </c>
      <c r="G1955" s="103">
        <v>6</v>
      </c>
      <c r="H1955" t="s">
        <v>54</v>
      </c>
      <c r="I1955" s="103"/>
    </row>
    <row r="1956" spans="1:9" x14ac:dyDescent="0.3">
      <c r="A1956" t="s">
        <v>4469</v>
      </c>
      <c r="B1956" t="s">
        <v>51</v>
      </c>
      <c r="C1956" t="s">
        <v>4353</v>
      </c>
      <c r="D1956" t="s">
        <v>1764</v>
      </c>
      <c r="E1956" s="103">
        <v>4.2012889459006817E-4</v>
      </c>
      <c r="F1956" s="103">
        <v>679225</v>
      </c>
      <c r="G1956" s="103">
        <v>6</v>
      </c>
      <c r="H1956" t="s">
        <v>54</v>
      </c>
      <c r="I1956" s="103"/>
    </row>
    <row r="1957" spans="1:9" x14ac:dyDescent="0.3">
      <c r="A1957" t="s">
        <v>4470</v>
      </c>
      <c r="B1957" t="s">
        <v>51</v>
      </c>
      <c r="C1957" t="s">
        <v>4353</v>
      </c>
      <c r="D1957" t="s">
        <v>340</v>
      </c>
      <c r="E1957" s="103">
        <v>6.6378353310864125E-4</v>
      </c>
      <c r="F1957" s="103">
        <v>679225</v>
      </c>
      <c r="G1957" s="103">
        <v>6</v>
      </c>
      <c r="H1957" t="s">
        <v>54</v>
      </c>
      <c r="I1957" s="103"/>
    </row>
    <row r="1958" spans="1:9" x14ac:dyDescent="0.3">
      <c r="A1958" t="s">
        <v>4471</v>
      </c>
      <c r="B1958" t="s">
        <v>51</v>
      </c>
      <c r="C1958" t="s">
        <v>4353</v>
      </c>
      <c r="D1958" t="s">
        <v>777</v>
      </c>
      <c r="E1958" s="103">
        <v>1.0783207848483706E-3</v>
      </c>
      <c r="F1958" s="103">
        <v>679225</v>
      </c>
      <c r="G1958" s="103">
        <v>6</v>
      </c>
      <c r="H1958" t="s">
        <v>54</v>
      </c>
      <c r="I1958" s="103"/>
    </row>
    <row r="1959" spans="1:9" x14ac:dyDescent="0.3">
      <c r="A1959" t="s">
        <v>4472</v>
      </c>
      <c r="B1959" t="s">
        <v>51</v>
      </c>
      <c r="C1959" t="s">
        <v>4353</v>
      </c>
      <c r="D1959" t="s">
        <v>776</v>
      </c>
      <c r="E1959" s="103">
        <v>2.8280641033672578E-3</v>
      </c>
      <c r="F1959" s="103">
        <v>679225</v>
      </c>
      <c r="G1959" s="103">
        <v>6</v>
      </c>
      <c r="H1959" t="s">
        <v>54</v>
      </c>
      <c r="I1959" s="103"/>
    </row>
    <row r="1960" spans="1:9" x14ac:dyDescent="0.3">
      <c r="A1960" t="s">
        <v>7437</v>
      </c>
      <c r="B1960" t="s">
        <v>51</v>
      </c>
      <c r="C1960" t="s">
        <v>7386</v>
      </c>
      <c r="D1960" t="s">
        <v>40</v>
      </c>
      <c r="E1960" s="103">
        <v>3.5900327102280017E-4</v>
      </c>
      <c r="F1960" s="103">
        <v>679225</v>
      </c>
      <c r="G1960" s="103">
        <v>6</v>
      </c>
      <c r="H1960" t="s">
        <v>54</v>
      </c>
      <c r="I1960" s="103"/>
    </row>
    <row r="1961" spans="1:9" x14ac:dyDescent="0.3">
      <c r="A1961" t="s">
        <v>7438</v>
      </c>
      <c r="B1961" t="s">
        <v>51</v>
      </c>
      <c r="C1961" t="s">
        <v>7386</v>
      </c>
      <c r="D1961" t="s">
        <v>5064</v>
      </c>
      <c r="E1961" s="103">
        <v>3.6452257372839844E-4</v>
      </c>
      <c r="F1961" s="103">
        <v>679225</v>
      </c>
      <c r="G1961" s="103">
        <v>6</v>
      </c>
      <c r="H1961" t="s">
        <v>54</v>
      </c>
      <c r="I1961" s="103"/>
    </row>
    <row r="1962" spans="1:9" x14ac:dyDescent="0.3">
      <c r="A1962" t="s">
        <v>7439</v>
      </c>
      <c r="B1962" t="s">
        <v>51</v>
      </c>
      <c r="C1962" t="s">
        <v>7386</v>
      </c>
      <c r="D1962" t="s">
        <v>5065</v>
      </c>
      <c r="E1962" s="103">
        <v>3.5900327102280017E-4</v>
      </c>
      <c r="F1962" s="103">
        <v>679225</v>
      </c>
      <c r="G1962" s="103">
        <v>6</v>
      </c>
      <c r="H1962" t="s">
        <v>54</v>
      </c>
      <c r="I1962" s="103"/>
    </row>
    <row r="1963" spans="1:9" x14ac:dyDescent="0.3">
      <c r="A1963" t="s">
        <v>7440</v>
      </c>
      <c r="B1963" t="s">
        <v>51</v>
      </c>
      <c r="C1963" t="s">
        <v>7386</v>
      </c>
      <c r="D1963" t="s">
        <v>5066</v>
      </c>
      <c r="E1963" s="103">
        <v>3.622556196692118E-4</v>
      </c>
      <c r="F1963" s="103">
        <v>679225</v>
      </c>
      <c r="G1963" s="103">
        <v>6</v>
      </c>
      <c r="H1963" t="s">
        <v>54</v>
      </c>
      <c r="I1963" s="103"/>
    </row>
    <row r="1964" spans="1:9" x14ac:dyDescent="0.3">
      <c r="A1964" t="s">
        <v>7441</v>
      </c>
      <c r="B1964" t="s">
        <v>51</v>
      </c>
      <c r="C1964" t="s">
        <v>7386</v>
      </c>
      <c r="D1964" t="s">
        <v>42</v>
      </c>
      <c r="E1964" s="103">
        <v>3.6065043971679749E-4</v>
      </c>
      <c r="F1964" s="103">
        <v>679225</v>
      </c>
      <c r="G1964" s="103">
        <v>6</v>
      </c>
      <c r="H1964" t="s">
        <v>54</v>
      </c>
      <c r="I1964" s="103"/>
    </row>
    <row r="1965" spans="1:9" x14ac:dyDescent="0.3">
      <c r="A1965" t="s">
        <v>7442</v>
      </c>
      <c r="B1965" t="s">
        <v>51</v>
      </c>
      <c r="C1965" t="s">
        <v>7386</v>
      </c>
      <c r="D1965" t="s">
        <v>1763</v>
      </c>
      <c r="E1965" s="103">
        <v>3.7591631034231875E-4</v>
      </c>
      <c r="F1965" s="103">
        <v>679225</v>
      </c>
      <c r="G1965" s="103">
        <v>6</v>
      </c>
      <c r="H1965" t="s">
        <v>54</v>
      </c>
      <c r="I1965" s="103"/>
    </row>
    <row r="1966" spans="1:9" x14ac:dyDescent="0.3">
      <c r="A1966" t="s">
        <v>7443</v>
      </c>
      <c r="B1966" t="s">
        <v>51</v>
      </c>
      <c r="C1966" t="s">
        <v>7386</v>
      </c>
      <c r="D1966" t="s">
        <v>1764</v>
      </c>
      <c r="E1966" s="103">
        <v>1.8924780887829789E-4</v>
      </c>
      <c r="F1966" s="103">
        <v>679225</v>
      </c>
      <c r="G1966" s="103">
        <v>6</v>
      </c>
      <c r="H1966" t="s">
        <v>54</v>
      </c>
      <c r="I1966" s="103"/>
    </row>
    <row r="1967" spans="1:9" x14ac:dyDescent="0.3">
      <c r="A1967" t="s">
        <v>7444</v>
      </c>
      <c r="B1967" t="s">
        <v>51</v>
      </c>
      <c r="C1967" t="s">
        <v>7386</v>
      </c>
      <c r="D1967" t="s">
        <v>340</v>
      </c>
      <c r="E1967" s="103">
        <v>3.538157979009911E-4</v>
      </c>
      <c r="F1967" s="103">
        <v>679225</v>
      </c>
      <c r="G1967" s="103">
        <v>6</v>
      </c>
      <c r="H1967" t="s">
        <v>54</v>
      </c>
      <c r="I1967" s="103"/>
    </row>
    <row r="1968" spans="1:9" x14ac:dyDescent="0.3">
      <c r="A1968" t="s">
        <v>7445</v>
      </c>
      <c r="B1968" t="s">
        <v>51</v>
      </c>
      <c r="C1968" t="s">
        <v>7386</v>
      </c>
      <c r="D1968" t="s">
        <v>777</v>
      </c>
      <c r="E1968" s="103">
        <v>5.8627712233578176E-4</v>
      </c>
      <c r="F1968" s="103">
        <v>679225</v>
      </c>
      <c r="G1968" s="103">
        <v>6</v>
      </c>
      <c r="H1968" t="s">
        <v>54</v>
      </c>
      <c r="I1968" s="103"/>
    </row>
    <row r="1969" spans="1:9" x14ac:dyDescent="0.3">
      <c r="A1969" t="s">
        <v>7446</v>
      </c>
      <c r="B1969" t="s">
        <v>51</v>
      </c>
      <c r="C1969" t="s">
        <v>7386</v>
      </c>
      <c r="D1969" t="s">
        <v>776</v>
      </c>
      <c r="E1969" s="103">
        <v>1.4813087337406726E-3</v>
      </c>
      <c r="F1969" s="103">
        <v>679225</v>
      </c>
      <c r="G1969" s="103">
        <v>6</v>
      </c>
      <c r="H1969" t="s">
        <v>54</v>
      </c>
      <c r="I1969" s="103"/>
    </row>
    <row r="1970" spans="1:9" x14ac:dyDescent="0.3">
      <c r="A1970" t="s">
        <v>4915</v>
      </c>
      <c r="B1970" t="s">
        <v>51</v>
      </c>
      <c r="C1970" t="s">
        <v>4868</v>
      </c>
      <c r="D1970" t="s">
        <v>40</v>
      </c>
      <c r="E1970" s="103">
        <v>9.6833319318871268E-4</v>
      </c>
      <c r="F1970" s="103">
        <v>678218</v>
      </c>
      <c r="G1970" s="103">
        <v>7</v>
      </c>
      <c r="H1970" t="s">
        <v>54</v>
      </c>
      <c r="I1970" s="103"/>
    </row>
    <row r="1971" spans="1:9" x14ac:dyDescent="0.3">
      <c r="A1971" t="s">
        <v>5832</v>
      </c>
      <c r="B1971" t="s">
        <v>51</v>
      </c>
      <c r="C1971" t="s">
        <v>4868</v>
      </c>
      <c r="D1971" t="s">
        <v>5064</v>
      </c>
      <c r="E1971" s="103">
        <v>1.0017177827733477E-3</v>
      </c>
      <c r="F1971" s="103">
        <v>678218</v>
      </c>
      <c r="G1971" s="103">
        <v>7</v>
      </c>
      <c r="H1971" t="s">
        <v>54</v>
      </c>
      <c r="I1971" s="103"/>
    </row>
    <row r="1972" spans="1:9" x14ac:dyDescent="0.3">
      <c r="A1972" t="s">
        <v>5833</v>
      </c>
      <c r="B1972" t="s">
        <v>51</v>
      </c>
      <c r="C1972" t="s">
        <v>4868</v>
      </c>
      <c r="D1972" t="s">
        <v>5065</v>
      </c>
      <c r="E1972" s="103">
        <v>9.6833319318871268E-4</v>
      </c>
      <c r="F1972" s="103">
        <v>678218</v>
      </c>
      <c r="G1972" s="103">
        <v>7</v>
      </c>
      <c r="H1972" t="s">
        <v>54</v>
      </c>
      <c r="I1972" s="103"/>
    </row>
    <row r="1973" spans="1:9" x14ac:dyDescent="0.3">
      <c r="A1973" t="s">
        <v>5834</v>
      </c>
      <c r="B1973" t="s">
        <v>51</v>
      </c>
      <c r="C1973" t="s">
        <v>4868</v>
      </c>
      <c r="D1973" t="s">
        <v>5066</v>
      </c>
      <c r="E1973" s="103">
        <v>9.803112779681628E-4</v>
      </c>
      <c r="F1973" s="103">
        <v>678218</v>
      </c>
      <c r="G1973" s="103">
        <v>7</v>
      </c>
      <c r="H1973" t="s">
        <v>54</v>
      </c>
      <c r="I1973" s="103"/>
    </row>
    <row r="1974" spans="1:9" x14ac:dyDescent="0.3">
      <c r="A1974" t="s">
        <v>4916</v>
      </c>
      <c r="B1974" t="s">
        <v>51</v>
      </c>
      <c r="C1974" t="s">
        <v>4868</v>
      </c>
      <c r="D1974" t="s">
        <v>42</v>
      </c>
      <c r="E1974" s="103">
        <v>9.9654901775313599E-4</v>
      </c>
      <c r="F1974" s="103">
        <v>678218</v>
      </c>
      <c r="G1974" s="103">
        <v>7</v>
      </c>
      <c r="H1974" t="s">
        <v>54</v>
      </c>
      <c r="I1974" s="103"/>
    </row>
    <row r="1975" spans="1:9" x14ac:dyDescent="0.3">
      <c r="A1975" t="s">
        <v>4917</v>
      </c>
      <c r="B1975" t="s">
        <v>51</v>
      </c>
      <c r="C1975" t="s">
        <v>4868</v>
      </c>
      <c r="D1975" t="s">
        <v>1763</v>
      </c>
      <c r="E1975" s="103">
        <v>1.0534907542454641E-3</v>
      </c>
      <c r="F1975" s="103">
        <v>678218</v>
      </c>
      <c r="G1975" s="103">
        <v>7</v>
      </c>
      <c r="H1975" t="s">
        <v>54</v>
      </c>
      <c r="I1975" s="103"/>
    </row>
    <row r="1976" spans="1:9" x14ac:dyDescent="0.3">
      <c r="A1976" t="s">
        <v>4918</v>
      </c>
      <c r="B1976" t="s">
        <v>51</v>
      </c>
      <c r="C1976" t="s">
        <v>4868</v>
      </c>
      <c r="D1976" t="s">
        <v>1764</v>
      </c>
      <c r="E1976" s="103">
        <v>6.9699957122919915E-4</v>
      </c>
      <c r="F1976" s="103">
        <v>678218</v>
      </c>
      <c r="G1976" s="103">
        <v>7</v>
      </c>
      <c r="H1976" t="s">
        <v>54</v>
      </c>
      <c r="I1976" s="103"/>
    </row>
    <row r="1977" spans="1:9" x14ac:dyDescent="0.3">
      <c r="A1977" t="s">
        <v>4919</v>
      </c>
      <c r="B1977" t="s">
        <v>51</v>
      </c>
      <c r="C1977" t="s">
        <v>4868</v>
      </c>
      <c r="D1977" t="s">
        <v>340</v>
      </c>
      <c r="E1977" s="103">
        <v>9.6979256394185136E-4</v>
      </c>
      <c r="F1977" s="103">
        <v>678218</v>
      </c>
      <c r="G1977" s="103">
        <v>7</v>
      </c>
      <c r="H1977" t="s">
        <v>54</v>
      </c>
      <c r="I1977" s="103"/>
    </row>
    <row r="1978" spans="1:9" x14ac:dyDescent="0.3">
      <c r="A1978" t="s">
        <v>4920</v>
      </c>
      <c r="B1978" t="s">
        <v>51</v>
      </c>
      <c r="C1978" t="s">
        <v>4868</v>
      </c>
      <c r="D1978" t="s">
        <v>777</v>
      </c>
      <c r="E1978" s="103">
        <v>2.0067533065861978E-3</v>
      </c>
      <c r="F1978" s="103">
        <v>678218</v>
      </c>
      <c r="G1978" s="103">
        <v>7</v>
      </c>
      <c r="H1978" t="s">
        <v>54</v>
      </c>
      <c r="I1978" s="103"/>
    </row>
    <row r="1979" spans="1:9" x14ac:dyDescent="0.3">
      <c r="A1979" t="s">
        <v>4921</v>
      </c>
      <c r="B1979" t="s">
        <v>51</v>
      </c>
      <c r="C1979" t="s">
        <v>4868</v>
      </c>
      <c r="D1979" t="s">
        <v>776</v>
      </c>
      <c r="E1979" s="103">
        <v>5.0546622003799016E-3</v>
      </c>
      <c r="F1979" s="103">
        <v>678218</v>
      </c>
      <c r="G1979" s="103">
        <v>7</v>
      </c>
      <c r="H1979" t="s">
        <v>54</v>
      </c>
      <c r="I1979" s="103"/>
    </row>
    <row r="1980" spans="1:9" x14ac:dyDescent="0.3">
      <c r="A1980" t="s">
        <v>954</v>
      </c>
      <c r="B1980" t="s">
        <v>51</v>
      </c>
      <c r="C1980" t="s">
        <v>36</v>
      </c>
      <c r="D1980" t="s">
        <v>40</v>
      </c>
      <c r="E1980" s="103">
        <v>1.952816509879656E-4</v>
      </c>
      <c r="F1980" s="103">
        <v>678218</v>
      </c>
      <c r="G1980" s="103">
        <v>7</v>
      </c>
      <c r="H1980" t="s">
        <v>54</v>
      </c>
      <c r="I1980" s="103"/>
    </row>
    <row r="1981" spans="1:9" x14ac:dyDescent="0.3">
      <c r="A1981" t="s">
        <v>5736</v>
      </c>
      <c r="B1981" t="s">
        <v>51</v>
      </c>
      <c r="C1981" t="s">
        <v>36</v>
      </c>
      <c r="D1981" t="s">
        <v>5064</v>
      </c>
      <c r="E1981" s="103">
        <v>1.952816509879656E-4</v>
      </c>
      <c r="F1981" s="103">
        <v>678218</v>
      </c>
      <c r="G1981" s="103">
        <v>7</v>
      </c>
      <c r="H1981" t="s">
        <v>54</v>
      </c>
      <c r="I1981" s="103"/>
    </row>
    <row r="1982" spans="1:9" x14ac:dyDescent="0.3">
      <c r="A1982" t="s">
        <v>5737</v>
      </c>
      <c r="B1982" t="s">
        <v>51</v>
      </c>
      <c r="C1982" t="s">
        <v>36</v>
      </c>
      <c r="D1982" t="s">
        <v>5065</v>
      </c>
      <c r="E1982" s="103">
        <v>1.952816509879656E-4</v>
      </c>
      <c r="F1982" s="103">
        <v>678218</v>
      </c>
      <c r="G1982" s="103">
        <v>7</v>
      </c>
      <c r="H1982" t="s">
        <v>54</v>
      </c>
      <c r="I1982" s="103"/>
    </row>
    <row r="1983" spans="1:9" x14ac:dyDescent="0.3">
      <c r="A1983" t="s">
        <v>5738</v>
      </c>
      <c r="B1983" t="s">
        <v>51</v>
      </c>
      <c r="C1983" t="s">
        <v>36</v>
      </c>
      <c r="D1983" t="s">
        <v>5066</v>
      </c>
      <c r="E1983" s="103">
        <v>1.952816509879656E-4</v>
      </c>
      <c r="F1983" s="103">
        <v>678218</v>
      </c>
      <c r="G1983" s="103">
        <v>7</v>
      </c>
      <c r="H1983" t="s">
        <v>54</v>
      </c>
      <c r="I1983" s="103"/>
    </row>
    <row r="1984" spans="1:9" x14ac:dyDescent="0.3">
      <c r="A1984" t="s">
        <v>952</v>
      </c>
      <c r="B1984" t="s">
        <v>51</v>
      </c>
      <c r="C1984" t="s">
        <v>36</v>
      </c>
      <c r="D1984" t="s">
        <v>42</v>
      </c>
      <c r="E1984" s="103">
        <v>1.9394743450447228E-4</v>
      </c>
      <c r="F1984" s="103">
        <v>678218</v>
      </c>
      <c r="G1984" s="103">
        <v>7</v>
      </c>
      <c r="H1984" t="s">
        <v>54</v>
      </c>
      <c r="I1984" s="103"/>
    </row>
    <row r="1985" spans="1:9" x14ac:dyDescent="0.3">
      <c r="A1985" t="s">
        <v>2013</v>
      </c>
      <c r="B1985" t="s">
        <v>51</v>
      </c>
      <c r="C1985" t="s">
        <v>36</v>
      </c>
      <c r="D1985" t="s">
        <v>1763</v>
      </c>
      <c r="E1985" s="103">
        <v>2.0720566280190079E-4</v>
      </c>
      <c r="F1985" s="103">
        <v>678218</v>
      </c>
      <c r="G1985" s="103">
        <v>7</v>
      </c>
      <c r="H1985" t="s">
        <v>54</v>
      </c>
      <c r="I1985" s="103"/>
    </row>
    <row r="1986" spans="1:9" x14ac:dyDescent="0.3">
      <c r="A1986" t="s">
        <v>2014</v>
      </c>
      <c r="B1986" t="s">
        <v>51</v>
      </c>
      <c r="C1986" t="s">
        <v>36</v>
      </c>
      <c r="D1986" t="s">
        <v>1764</v>
      </c>
      <c r="E1986" s="103">
        <v>1.4462716408757061E-4</v>
      </c>
      <c r="F1986" s="103">
        <v>678218</v>
      </c>
      <c r="G1986" s="103">
        <v>7</v>
      </c>
      <c r="H1986" t="s">
        <v>54</v>
      </c>
      <c r="I1986" s="103"/>
    </row>
    <row r="1987" spans="1:9" x14ac:dyDescent="0.3">
      <c r="A1987" t="s">
        <v>953</v>
      </c>
      <c r="B1987" t="s">
        <v>51</v>
      </c>
      <c r="C1987" t="s">
        <v>36</v>
      </c>
      <c r="D1987" t="s">
        <v>340</v>
      </c>
      <c r="E1987" s="103">
        <v>1.8224655601753207E-4</v>
      </c>
      <c r="F1987" s="103">
        <v>678218</v>
      </c>
      <c r="G1987" s="103">
        <v>7</v>
      </c>
      <c r="H1987" t="s">
        <v>54</v>
      </c>
      <c r="I1987" s="103"/>
    </row>
    <row r="1988" spans="1:9" x14ac:dyDescent="0.3">
      <c r="A1988" t="s">
        <v>658</v>
      </c>
      <c r="B1988" t="s">
        <v>51</v>
      </c>
      <c r="C1988" t="s">
        <v>36</v>
      </c>
      <c r="D1988" t="s">
        <v>777</v>
      </c>
      <c r="E1988" s="103">
        <v>4.6809911159775955E-4</v>
      </c>
      <c r="F1988" s="103">
        <v>678218</v>
      </c>
      <c r="G1988" s="103">
        <v>7</v>
      </c>
      <c r="H1988" t="s">
        <v>54</v>
      </c>
      <c r="I1988" s="103"/>
    </row>
    <row r="1989" spans="1:9" x14ac:dyDescent="0.3">
      <c r="A1989" t="s">
        <v>659</v>
      </c>
      <c r="B1989" t="s">
        <v>51</v>
      </c>
      <c r="C1989" t="s">
        <v>36</v>
      </c>
      <c r="D1989" t="s">
        <v>776</v>
      </c>
      <c r="E1989" s="103">
        <v>1.034475477876159E-3</v>
      </c>
      <c r="F1989" s="103">
        <v>678218</v>
      </c>
      <c r="G1989" s="103">
        <v>7</v>
      </c>
      <c r="H1989" t="s">
        <v>54</v>
      </c>
      <c r="I1989" s="103"/>
    </row>
    <row r="1990" spans="1:9" x14ac:dyDescent="0.3">
      <c r="A1990" t="s">
        <v>957</v>
      </c>
      <c r="B1990" t="s">
        <v>51</v>
      </c>
      <c r="C1990" t="s">
        <v>37</v>
      </c>
      <c r="D1990" t="s">
        <v>40</v>
      </c>
      <c r="E1990" s="103">
        <v>4.2571618049149669E-2</v>
      </c>
      <c r="F1990" s="103">
        <v>678218</v>
      </c>
      <c r="G1990" s="103">
        <v>7</v>
      </c>
      <c r="H1990" t="s">
        <v>54</v>
      </c>
      <c r="I1990" s="103"/>
    </row>
    <row r="1991" spans="1:9" x14ac:dyDescent="0.3">
      <c r="A1991" t="s">
        <v>5739</v>
      </c>
      <c r="B1991" t="s">
        <v>51</v>
      </c>
      <c r="C1991" t="s">
        <v>37</v>
      </c>
      <c r="D1991" t="s">
        <v>5064</v>
      </c>
      <c r="E1991" s="103">
        <v>4.312327243597773E-2</v>
      </c>
      <c r="F1991" s="103">
        <v>678218</v>
      </c>
      <c r="G1991" s="103">
        <v>7</v>
      </c>
      <c r="H1991" t="s">
        <v>54</v>
      </c>
      <c r="I1991" s="103"/>
    </row>
    <row r="1992" spans="1:9" x14ac:dyDescent="0.3">
      <c r="A1992" t="s">
        <v>5740</v>
      </c>
      <c r="B1992" t="s">
        <v>51</v>
      </c>
      <c r="C1992" t="s">
        <v>37</v>
      </c>
      <c r="D1992" t="s">
        <v>5065</v>
      </c>
      <c r="E1992" s="103">
        <v>4.2571618049149669E-2</v>
      </c>
      <c r="F1992" s="103">
        <v>678218</v>
      </c>
      <c r="G1992" s="103">
        <v>7</v>
      </c>
      <c r="H1992" t="s">
        <v>54</v>
      </c>
      <c r="I1992" s="103"/>
    </row>
    <row r="1993" spans="1:9" x14ac:dyDescent="0.3">
      <c r="A1993" t="s">
        <v>5741</v>
      </c>
      <c r="B1993" t="s">
        <v>51</v>
      </c>
      <c r="C1993" t="s">
        <v>37</v>
      </c>
      <c r="D1993" t="s">
        <v>5066</v>
      </c>
      <c r="E1993" s="103">
        <v>4.3009340752376973E-2</v>
      </c>
      <c r="F1993" s="103">
        <v>678218</v>
      </c>
      <c r="G1993" s="103">
        <v>7</v>
      </c>
      <c r="H1993" t="s">
        <v>54</v>
      </c>
      <c r="I1993" s="103"/>
    </row>
    <row r="1994" spans="1:9" x14ac:dyDescent="0.3">
      <c r="A1994" t="s">
        <v>955</v>
      </c>
      <c r="B1994" t="s">
        <v>51</v>
      </c>
      <c r="C1994" t="s">
        <v>37</v>
      </c>
      <c r="D1994" t="s">
        <v>42</v>
      </c>
      <c r="E1994" s="103">
        <v>4.296151281146636E-2</v>
      </c>
      <c r="F1994" s="103">
        <v>678218</v>
      </c>
      <c r="G1994" s="103">
        <v>7</v>
      </c>
      <c r="H1994" t="s">
        <v>54</v>
      </c>
      <c r="I1994" s="103"/>
    </row>
    <row r="1995" spans="1:9" x14ac:dyDescent="0.3">
      <c r="A1995" t="s">
        <v>1981</v>
      </c>
      <c r="B1995" t="s">
        <v>51</v>
      </c>
      <c r="C1995" t="s">
        <v>37</v>
      </c>
      <c r="D1995" t="s">
        <v>1763</v>
      </c>
      <c r="E1995" s="103">
        <v>4.5409405397108964E-2</v>
      </c>
      <c r="F1995" s="103">
        <v>678218</v>
      </c>
      <c r="G1995" s="103">
        <v>7</v>
      </c>
      <c r="H1995" t="s">
        <v>54</v>
      </c>
      <c r="I1995" s="103"/>
    </row>
    <row r="1996" spans="1:9" x14ac:dyDescent="0.3">
      <c r="A1996" t="s">
        <v>1982</v>
      </c>
      <c r="B1996" t="s">
        <v>51</v>
      </c>
      <c r="C1996" t="s">
        <v>37</v>
      </c>
      <c r="D1996" t="s">
        <v>1764</v>
      </c>
      <c r="E1996" s="103">
        <v>3.1765935411286639E-2</v>
      </c>
      <c r="F1996" s="103">
        <v>678218</v>
      </c>
      <c r="G1996" s="103">
        <v>7</v>
      </c>
      <c r="H1996" t="s">
        <v>54</v>
      </c>
      <c r="I1996" s="103"/>
    </row>
    <row r="1997" spans="1:9" x14ac:dyDescent="0.3">
      <c r="A1997" t="s">
        <v>956</v>
      </c>
      <c r="B1997" t="s">
        <v>51</v>
      </c>
      <c r="C1997" t="s">
        <v>37</v>
      </c>
      <c r="D1997" t="s">
        <v>340</v>
      </c>
      <c r="E1997" s="103">
        <v>4.0770908634218173E-2</v>
      </c>
      <c r="F1997" s="103">
        <v>678218</v>
      </c>
      <c r="G1997" s="103">
        <v>7</v>
      </c>
      <c r="H1997" t="s">
        <v>54</v>
      </c>
      <c r="I1997" s="103"/>
    </row>
    <row r="1998" spans="1:9" x14ac:dyDescent="0.3">
      <c r="A1998" t="s">
        <v>660</v>
      </c>
      <c r="B1998" t="s">
        <v>51</v>
      </c>
      <c r="C1998" t="s">
        <v>37</v>
      </c>
      <c r="D1998" t="s">
        <v>777</v>
      </c>
      <c r="E1998" s="103">
        <v>9.1517517098742146E-2</v>
      </c>
      <c r="F1998" s="103">
        <v>678218</v>
      </c>
      <c r="G1998" s="103">
        <v>7</v>
      </c>
      <c r="H1998" t="s">
        <v>54</v>
      </c>
      <c r="I1998" s="103"/>
    </row>
    <row r="1999" spans="1:9" x14ac:dyDescent="0.3">
      <c r="A1999" t="s">
        <v>661</v>
      </c>
      <c r="B1999" t="s">
        <v>51</v>
      </c>
      <c r="C1999" t="s">
        <v>37</v>
      </c>
      <c r="D1999" t="s">
        <v>776</v>
      </c>
      <c r="E1999" s="103">
        <v>0.22465754253096359</v>
      </c>
      <c r="F1999" s="103">
        <v>678218</v>
      </c>
      <c r="G1999" s="103">
        <v>7</v>
      </c>
      <c r="H1999" t="s">
        <v>54</v>
      </c>
      <c r="I1999" s="103"/>
    </row>
    <row r="2000" spans="1:9" x14ac:dyDescent="0.3">
      <c r="A2000" t="s">
        <v>960</v>
      </c>
      <c r="B2000" t="s">
        <v>51</v>
      </c>
      <c r="C2000" t="s">
        <v>38</v>
      </c>
      <c r="D2000" t="s">
        <v>40</v>
      </c>
      <c r="E2000" s="103">
        <v>3.7776486252135157E-3</v>
      </c>
      <c r="F2000" s="103">
        <v>678218</v>
      </c>
      <c r="G2000" s="103">
        <v>7</v>
      </c>
      <c r="H2000" t="s">
        <v>54</v>
      </c>
      <c r="I2000" s="103"/>
    </row>
    <row r="2001" spans="1:9" x14ac:dyDescent="0.3">
      <c r="A2001" t="s">
        <v>5742</v>
      </c>
      <c r="B2001" t="s">
        <v>51</v>
      </c>
      <c r="C2001" t="s">
        <v>38</v>
      </c>
      <c r="D2001" t="s">
        <v>5064</v>
      </c>
      <c r="E2001" s="103">
        <v>4.1529420519999718E-3</v>
      </c>
      <c r="F2001" s="103">
        <v>678218</v>
      </c>
      <c r="G2001" s="103">
        <v>7</v>
      </c>
      <c r="H2001" t="s">
        <v>54</v>
      </c>
      <c r="I2001" s="103"/>
    </row>
    <row r="2002" spans="1:9" x14ac:dyDescent="0.3">
      <c r="A2002" t="s">
        <v>5743</v>
      </c>
      <c r="B2002" t="s">
        <v>51</v>
      </c>
      <c r="C2002" t="s">
        <v>38</v>
      </c>
      <c r="D2002" t="s">
        <v>5065</v>
      </c>
      <c r="E2002" s="103">
        <v>3.7776486252135157E-3</v>
      </c>
      <c r="F2002" s="103">
        <v>678218</v>
      </c>
      <c r="G2002" s="103">
        <v>7</v>
      </c>
      <c r="H2002" t="s">
        <v>54</v>
      </c>
      <c r="I2002" s="103"/>
    </row>
    <row r="2003" spans="1:9" x14ac:dyDescent="0.3">
      <c r="A2003" t="s">
        <v>5744</v>
      </c>
      <c r="B2003" t="s">
        <v>51</v>
      </c>
      <c r="C2003" t="s">
        <v>38</v>
      </c>
      <c r="D2003" t="s">
        <v>5066</v>
      </c>
      <c r="E2003" s="103">
        <v>3.9272304192278637E-3</v>
      </c>
      <c r="F2003" s="103">
        <v>678218</v>
      </c>
      <c r="G2003" s="103">
        <v>7</v>
      </c>
      <c r="H2003" t="s">
        <v>54</v>
      </c>
      <c r="I2003" s="103"/>
    </row>
    <row r="2004" spans="1:9" x14ac:dyDescent="0.3">
      <c r="A2004" t="s">
        <v>958</v>
      </c>
      <c r="B2004" t="s">
        <v>51</v>
      </c>
      <c r="C2004" t="s">
        <v>38</v>
      </c>
      <c r="D2004" t="s">
        <v>42</v>
      </c>
      <c r="E2004" s="103">
        <v>4.1450554286425675E-3</v>
      </c>
      <c r="F2004" s="103">
        <v>678218</v>
      </c>
      <c r="G2004" s="103">
        <v>7</v>
      </c>
      <c r="H2004" t="s">
        <v>54</v>
      </c>
      <c r="I2004" s="103"/>
    </row>
    <row r="2005" spans="1:9" x14ac:dyDescent="0.3">
      <c r="A2005" t="s">
        <v>1983</v>
      </c>
      <c r="B2005" t="s">
        <v>51</v>
      </c>
      <c r="C2005" t="s">
        <v>38</v>
      </c>
      <c r="D2005" t="s">
        <v>1763</v>
      </c>
      <c r="E2005" s="103">
        <v>4.3990124759936758E-3</v>
      </c>
      <c r="F2005" s="103">
        <v>678218</v>
      </c>
      <c r="G2005" s="103">
        <v>7</v>
      </c>
      <c r="H2005" t="s">
        <v>54</v>
      </c>
      <c r="I2005" s="103"/>
    </row>
    <row r="2006" spans="1:9" x14ac:dyDescent="0.3">
      <c r="A2006" t="s">
        <v>1984</v>
      </c>
      <c r="B2006" t="s">
        <v>51</v>
      </c>
      <c r="C2006" t="s">
        <v>38</v>
      </c>
      <c r="D2006" t="s">
        <v>1764</v>
      </c>
      <c r="E2006" s="103">
        <v>3.200445423803279E-3</v>
      </c>
      <c r="F2006" s="103">
        <v>678218</v>
      </c>
      <c r="G2006" s="103">
        <v>7</v>
      </c>
      <c r="H2006" t="s">
        <v>54</v>
      </c>
      <c r="I2006" s="103"/>
    </row>
    <row r="2007" spans="1:9" x14ac:dyDescent="0.3">
      <c r="A2007" t="s">
        <v>959</v>
      </c>
      <c r="B2007" t="s">
        <v>51</v>
      </c>
      <c r="C2007" t="s">
        <v>38</v>
      </c>
      <c r="D2007" t="s">
        <v>340</v>
      </c>
      <c r="E2007" s="103">
        <v>3.3884887893617468E-3</v>
      </c>
      <c r="F2007" s="103">
        <v>678218</v>
      </c>
      <c r="G2007" s="103">
        <v>7</v>
      </c>
      <c r="H2007" t="s">
        <v>54</v>
      </c>
      <c r="I2007" s="103"/>
    </row>
    <row r="2008" spans="1:9" x14ac:dyDescent="0.3">
      <c r="A2008" t="s">
        <v>662</v>
      </c>
      <c r="B2008" t="s">
        <v>51</v>
      </c>
      <c r="C2008" t="s">
        <v>38</v>
      </c>
      <c r="D2008" t="s">
        <v>777</v>
      </c>
      <c r="E2008" s="103">
        <v>8.8997845953679867E-3</v>
      </c>
      <c r="F2008" s="103">
        <v>678218</v>
      </c>
      <c r="G2008" s="103">
        <v>7</v>
      </c>
      <c r="H2008" t="s">
        <v>54</v>
      </c>
      <c r="I2008" s="103"/>
    </row>
    <row r="2009" spans="1:9" x14ac:dyDescent="0.3">
      <c r="A2009" t="s">
        <v>663</v>
      </c>
      <c r="B2009" t="s">
        <v>51</v>
      </c>
      <c r="C2009" t="s">
        <v>38</v>
      </c>
      <c r="D2009" t="s">
        <v>776</v>
      </c>
      <c r="E2009" s="103">
        <v>2.0141221549697441E-2</v>
      </c>
      <c r="F2009" s="103">
        <v>678218</v>
      </c>
      <c r="G2009" s="103">
        <v>7</v>
      </c>
      <c r="H2009" t="s">
        <v>54</v>
      </c>
      <c r="I2009" s="103"/>
    </row>
    <row r="2010" spans="1:9" x14ac:dyDescent="0.3">
      <c r="A2010" t="s">
        <v>1091</v>
      </c>
      <c r="B2010" t="s">
        <v>51</v>
      </c>
      <c r="C2010" t="s">
        <v>39</v>
      </c>
      <c r="D2010" t="s">
        <v>40</v>
      </c>
      <c r="E2010" s="103">
        <v>0</v>
      </c>
      <c r="F2010" s="103">
        <v>678218</v>
      </c>
      <c r="G2010" s="103">
        <v>7</v>
      </c>
      <c r="H2010" t="s">
        <v>54</v>
      </c>
      <c r="I2010" s="103"/>
    </row>
    <row r="2011" spans="1:9" x14ac:dyDescent="0.3">
      <c r="A2011" t="s">
        <v>5745</v>
      </c>
      <c r="B2011" t="s">
        <v>51</v>
      </c>
      <c r="C2011" t="s">
        <v>39</v>
      </c>
      <c r="D2011" t="s">
        <v>5064</v>
      </c>
      <c r="E2011" s="103">
        <v>0</v>
      </c>
      <c r="F2011" s="103">
        <v>678218</v>
      </c>
      <c r="G2011" s="103">
        <v>7</v>
      </c>
      <c r="H2011" t="s">
        <v>54</v>
      </c>
      <c r="I2011" s="103"/>
    </row>
    <row r="2012" spans="1:9" x14ac:dyDescent="0.3">
      <c r="A2012" t="s">
        <v>5746</v>
      </c>
      <c r="B2012" t="s">
        <v>51</v>
      </c>
      <c r="C2012" t="s">
        <v>39</v>
      </c>
      <c r="D2012" t="s">
        <v>5065</v>
      </c>
      <c r="E2012" s="103">
        <v>0</v>
      </c>
      <c r="F2012" s="103">
        <v>678218</v>
      </c>
      <c r="G2012" s="103">
        <v>7</v>
      </c>
      <c r="H2012" t="s">
        <v>54</v>
      </c>
      <c r="I2012" s="103"/>
    </row>
    <row r="2013" spans="1:9" x14ac:dyDescent="0.3">
      <c r="A2013" t="s">
        <v>5747</v>
      </c>
      <c r="B2013" t="s">
        <v>51</v>
      </c>
      <c r="C2013" t="s">
        <v>39</v>
      </c>
      <c r="D2013" t="s">
        <v>5066</v>
      </c>
      <c r="E2013" s="103">
        <v>0</v>
      </c>
      <c r="F2013" s="103">
        <v>678218</v>
      </c>
      <c r="G2013" s="103">
        <v>7</v>
      </c>
      <c r="H2013" t="s">
        <v>54</v>
      </c>
      <c r="I2013" s="103"/>
    </row>
    <row r="2014" spans="1:9" x14ac:dyDescent="0.3">
      <c r="A2014" t="s">
        <v>1092</v>
      </c>
      <c r="B2014" t="s">
        <v>51</v>
      </c>
      <c r="C2014" t="s">
        <v>39</v>
      </c>
      <c r="D2014" t="s">
        <v>42</v>
      </c>
      <c r="E2014" s="103">
        <v>0</v>
      </c>
      <c r="F2014" s="103">
        <v>678218</v>
      </c>
      <c r="G2014" s="103">
        <v>7</v>
      </c>
      <c r="H2014" t="s">
        <v>54</v>
      </c>
      <c r="I2014" s="103"/>
    </row>
    <row r="2015" spans="1:9" x14ac:dyDescent="0.3">
      <c r="A2015" t="s">
        <v>1985</v>
      </c>
      <c r="B2015" t="s">
        <v>51</v>
      </c>
      <c r="C2015" t="s">
        <v>39</v>
      </c>
      <c r="D2015" t="s">
        <v>1763</v>
      </c>
      <c r="E2015" s="103">
        <v>0</v>
      </c>
      <c r="F2015" s="103">
        <v>678218</v>
      </c>
      <c r="G2015" s="103">
        <v>7</v>
      </c>
      <c r="H2015" t="s">
        <v>54</v>
      </c>
      <c r="I2015" s="103"/>
    </row>
    <row r="2016" spans="1:9" x14ac:dyDescent="0.3">
      <c r="A2016" t="s">
        <v>1986</v>
      </c>
      <c r="B2016" t="s">
        <v>51</v>
      </c>
      <c r="C2016" t="s">
        <v>39</v>
      </c>
      <c r="D2016" t="s">
        <v>1764</v>
      </c>
      <c r="E2016" s="103">
        <v>0</v>
      </c>
      <c r="F2016" s="103">
        <v>678218</v>
      </c>
      <c r="G2016" s="103">
        <v>7</v>
      </c>
      <c r="H2016" t="s">
        <v>54</v>
      </c>
      <c r="I2016" s="103"/>
    </row>
    <row r="2017" spans="1:9" x14ac:dyDescent="0.3">
      <c r="A2017" t="s">
        <v>1093</v>
      </c>
      <c r="B2017" t="s">
        <v>51</v>
      </c>
      <c r="C2017" t="s">
        <v>39</v>
      </c>
      <c r="D2017" t="s">
        <v>340</v>
      </c>
      <c r="E2017" s="103">
        <v>0</v>
      </c>
      <c r="F2017" s="103">
        <v>678218</v>
      </c>
      <c r="G2017" s="103">
        <v>7</v>
      </c>
      <c r="H2017" t="s">
        <v>54</v>
      </c>
      <c r="I2017" s="103"/>
    </row>
    <row r="2018" spans="1:9" x14ac:dyDescent="0.3">
      <c r="A2018" t="s">
        <v>1094</v>
      </c>
      <c r="B2018" t="s">
        <v>51</v>
      </c>
      <c r="C2018" t="s">
        <v>39</v>
      </c>
      <c r="D2018" t="s">
        <v>777</v>
      </c>
      <c r="E2018" s="103">
        <v>0</v>
      </c>
      <c r="F2018" s="103">
        <v>678218</v>
      </c>
      <c r="G2018" s="103">
        <v>7</v>
      </c>
      <c r="H2018" t="s">
        <v>54</v>
      </c>
      <c r="I2018" s="103"/>
    </row>
    <row r="2019" spans="1:9" x14ac:dyDescent="0.3">
      <c r="A2019" t="s">
        <v>1095</v>
      </c>
      <c r="B2019" t="s">
        <v>51</v>
      </c>
      <c r="C2019" t="s">
        <v>39</v>
      </c>
      <c r="D2019" t="s">
        <v>776</v>
      </c>
      <c r="E2019" s="103">
        <v>0</v>
      </c>
      <c r="F2019" s="103">
        <v>678218</v>
      </c>
      <c r="G2019" s="103">
        <v>7</v>
      </c>
      <c r="H2019" t="s">
        <v>54</v>
      </c>
      <c r="I2019" s="103"/>
    </row>
    <row r="2020" spans="1:9" x14ac:dyDescent="0.3">
      <c r="A2020" t="s">
        <v>2720</v>
      </c>
      <c r="B2020" t="s">
        <v>51</v>
      </c>
      <c r="C2020" t="s">
        <v>2584</v>
      </c>
      <c r="D2020" t="s">
        <v>40</v>
      </c>
      <c r="E2020" s="103">
        <v>3.2165297369090451E-4</v>
      </c>
      <c r="F2020" s="103">
        <v>678218</v>
      </c>
      <c r="G2020" s="103">
        <v>7</v>
      </c>
      <c r="H2020" t="s">
        <v>54</v>
      </c>
      <c r="I2020" s="103"/>
    </row>
    <row r="2021" spans="1:9" x14ac:dyDescent="0.3">
      <c r="A2021" t="s">
        <v>5748</v>
      </c>
      <c r="B2021" t="s">
        <v>51</v>
      </c>
      <c r="C2021" t="s">
        <v>2584</v>
      </c>
      <c r="D2021" t="s">
        <v>5064</v>
      </c>
      <c r="E2021" s="103">
        <v>3.3809343277740493E-4</v>
      </c>
      <c r="F2021" s="103">
        <v>678218</v>
      </c>
      <c r="G2021" s="103">
        <v>7</v>
      </c>
      <c r="H2021" t="s">
        <v>54</v>
      </c>
      <c r="I2021" s="103"/>
    </row>
    <row r="2022" spans="1:9" x14ac:dyDescent="0.3">
      <c r="A2022" t="s">
        <v>5749</v>
      </c>
      <c r="B2022" t="s">
        <v>51</v>
      </c>
      <c r="C2022" t="s">
        <v>2584</v>
      </c>
      <c r="D2022" t="s">
        <v>5065</v>
      </c>
      <c r="E2022" s="103">
        <v>3.2165297369090451E-4</v>
      </c>
      <c r="F2022" s="103">
        <v>678218</v>
      </c>
      <c r="G2022" s="103">
        <v>7</v>
      </c>
      <c r="H2022" t="s">
        <v>54</v>
      </c>
      <c r="I2022" s="103"/>
    </row>
    <row r="2023" spans="1:9" x14ac:dyDescent="0.3">
      <c r="A2023" t="s">
        <v>5750</v>
      </c>
      <c r="B2023" t="s">
        <v>51</v>
      </c>
      <c r="C2023" t="s">
        <v>2584</v>
      </c>
      <c r="D2023" t="s">
        <v>5066</v>
      </c>
      <c r="E2023" s="103">
        <v>3.3750124107365082E-4</v>
      </c>
      <c r="F2023" s="103">
        <v>678218</v>
      </c>
      <c r="G2023" s="103">
        <v>7</v>
      </c>
      <c r="H2023" t="s">
        <v>54</v>
      </c>
      <c r="I2023" s="103"/>
    </row>
    <row r="2024" spans="1:9" x14ac:dyDescent="0.3">
      <c r="A2024" t="s">
        <v>2721</v>
      </c>
      <c r="B2024" t="s">
        <v>51</v>
      </c>
      <c r="C2024" t="s">
        <v>2584</v>
      </c>
      <c r="D2024" t="s">
        <v>42</v>
      </c>
      <c r="E2024" s="103">
        <v>3.3554744754274451E-4</v>
      </c>
      <c r="F2024" s="103">
        <v>678218</v>
      </c>
      <c r="G2024" s="103">
        <v>7</v>
      </c>
      <c r="H2024" t="s">
        <v>54</v>
      </c>
      <c r="I2024" s="103"/>
    </row>
    <row r="2025" spans="1:9" x14ac:dyDescent="0.3">
      <c r="A2025" t="s">
        <v>2722</v>
      </c>
      <c r="B2025" t="s">
        <v>51</v>
      </c>
      <c r="C2025" t="s">
        <v>2584</v>
      </c>
      <c r="D2025" t="s">
        <v>1763</v>
      </c>
      <c r="E2025" s="103">
        <v>3.529944602064897E-4</v>
      </c>
      <c r="F2025" s="103">
        <v>678218</v>
      </c>
      <c r="G2025" s="103">
        <v>7</v>
      </c>
      <c r="H2025" t="s">
        <v>54</v>
      </c>
      <c r="I2025" s="103"/>
    </row>
    <row r="2026" spans="1:9" x14ac:dyDescent="0.3">
      <c r="A2026" t="s">
        <v>2723</v>
      </c>
      <c r="B2026" t="s">
        <v>51</v>
      </c>
      <c r="C2026" t="s">
        <v>2584</v>
      </c>
      <c r="D2026" t="s">
        <v>1764</v>
      </c>
      <c r="E2026" s="103">
        <v>2.2771259745520215E-4</v>
      </c>
      <c r="F2026" s="103">
        <v>678218</v>
      </c>
      <c r="G2026" s="103">
        <v>7</v>
      </c>
      <c r="H2026" t="s">
        <v>54</v>
      </c>
      <c r="I2026" s="103"/>
    </row>
    <row r="2027" spans="1:9" x14ac:dyDescent="0.3">
      <c r="A2027" t="s">
        <v>2724</v>
      </c>
      <c r="B2027" t="s">
        <v>51</v>
      </c>
      <c r="C2027" t="s">
        <v>2584</v>
      </c>
      <c r="D2027" t="s">
        <v>340</v>
      </c>
      <c r="E2027" s="103">
        <v>3.2588927860774397E-4</v>
      </c>
      <c r="F2027" s="103">
        <v>678218</v>
      </c>
      <c r="G2027" s="103">
        <v>7</v>
      </c>
      <c r="H2027" t="s">
        <v>54</v>
      </c>
      <c r="I2027" s="103"/>
    </row>
    <row r="2028" spans="1:9" x14ac:dyDescent="0.3">
      <c r="A2028" t="s">
        <v>2725</v>
      </c>
      <c r="B2028" t="s">
        <v>51</v>
      </c>
      <c r="C2028" t="s">
        <v>2584</v>
      </c>
      <c r="D2028" t="s">
        <v>777</v>
      </c>
      <c r="E2028" s="103">
        <v>7.3962450755604421E-4</v>
      </c>
      <c r="F2028" s="103">
        <v>678218</v>
      </c>
      <c r="G2028" s="103">
        <v>7</v>
      </c>
      <c r="H2028" t="s">
        <v>54</v>
      </c>
      <c r="I2028" s="103"/>
    </row>
    <row r="2029" spans="1:9" x14ac:dyDescent="0.3">
      <c r="A2029" t="s">
        <v>2726</v>
      </c>
      <c r="B2029" t="s">
        <v>51</v>
      </c>
      <c r="C2029" t="s">
        <v>2584</v>
      </c>
      <c r="D2029" t="s">
        <v>776</v>
      </c>
      <c r="E2029" s="103">
        <v>1.7225474486985072E-3</v>
      </c>
      <c r="F2029" s="103">
        <v>678218</v>
      </c>
      <c r="G2029" s="103">
        <v>7</v>
      </c>
      <c r="H2029" t="s">
        <v>54</v>
      </c>
      <c r="I2029" s="103"/>
    </row>
    <row r="2030" spans="1:9" x14ac:dyDescent="0.3">
      <c r="A2030" t="s">
        <v>2727</v>
      </c>
      <c r="B2030" t="s">
        <v>51</v>
      </c>
      <c r="C2030" t="s">
        <v>2585</v>
      </c>
      <c r="D2030" t="s">
        <v>40</v>
      </c>
      <c r="E2030" s="103">
        <v>4.1976131547778826E-3</v>
      </c>
      <c r="F2030" s="103">
        <v>678218</v>
      </c>
      <c r="G2030" s="103">
        <v>7</v>
      </c>
      <c r="H2030" t="s">
        <v>54</v>
      </c>
      <c r="I2030" s="103"/>
    </row>
    <row r="2031" spans="1:9" x14ac:dyDescent="0.3">
      <c r="A2031" t="s">
        <v>5751</v>
      </c>
      <c r="B2031" t="s">
        <v>51</v>
      </c>
      <c r="C2031" t="s">
        <v>2585</v>
      </c>
      <c r="D2031" t="s">
        <v>5064</v>
      </c>
      <c r="E2031" s="103">
        <v>4.3170427543316832E-3</v>
      </c>
      <c r="F2031" s="103">
        <v>678218</v>
      </c>
      <c r="G2031" s="103">
        <v>7</v>
      </c>
      <c r="H2031" t="s">
        <v>54</v>
      </c>
      <c r="I2031" s="103"/>
    </row>
    <row r="2032" spans="1:9" x14ac:dyDescent="0.3">
      <c r="A2032" t="s">
        <v>5752</v>
      </c>
      <c r="B2032" t="s">
        <v>51</v>
      </c>
      <c r="C2032" t="s">
        <v>2585</v>
      </c>
      <c r="D2032" t="s">
        <v>5065</v>
      </c>
      <c r="E2032" s="103">
        <v>4.1976131547778826E-3</v>
      </c>
      <c r="F2032" s="103">
        <v>678218</v>
      </c>
      <c r="G2032" s="103">
        <v>7</v>
      </c>
      <c r="H2032" t="s">
        <v>54</v>
      </c>
      <c r="I2032" s="103"/>
    </row>
    <row r="2033" spans="1:9" x14ac:dyDescent="0.3">
      <c r="A2033" t="s">
        <v>5753</v>
      </c>
      <c r="B2033" t="s">
        <v>51</v>
      </c>
      <c r="C2033" t="s">
        <v>2585</v>
      </c>
      <c r="D2033" t="s">
        <v>5066</v>
      </c>
      <c r="E2033" s="103">
        <v>4.3140718149116313E-3</v>
      </c>
      <c r="F2033" s="103">
        <v>678218</v>
      </c>
      <c r="G2033" s="103">
        <v>7</v>
      </c>
      <c r="H2033" t="s">
        <v>54</v>
      </c>
      <c r="I2033" s="103"/>
    </row>
    <row r="2034" spans="1:9" x14ac:dyDescent="0.3">
      <c r="A2034" t="s">
        <v>2728</v>
      </c>
      <c r="B2034" t="s">
        <v>51</v>
      </c>
      <c r="C2034" t="s">
        <v>2585</v>
      </c>
      <c r="D2034" t="s">
        <v>42</v>
      </c>
      <c r="E2034" s="103">
        <v>4.2900553594564968E-3</v>
      </c>
      <c r="F2034" s="103">
        <v>678218</v>
      </c>
      <c r="G2034" s="103">
        <v>7</v>
      </c>
      <c r="H2034" t="s">
        <v>54</v>
      </c>
      <c r="I2034" s="103"/>
    </row>
    <row r="2035" spans="1:9" x14ac:dyDescent="0.3">
      <c r="A2035" t="s">
        <v>2729</v>
      </c>
      <c r="B2035" t="s">
        <v>51</v>
      </c>
      <c r="C2035" t="s">
        <v>2585</v>
      </c>
      <c r="D2035" t="s">
        <v>1763</v>
      </c>
      <c r="E2035" s="103">
        <v>4.4478270576056422E-3</v>
      </c>
      <c r="F2035" s="103">
        <v>678218</v>
      </c>
      <c r="G2035" s="103">
        <v>7</v>
      </c>
      <c r="H2035" t="s">
        <v>54</v>
      </c>
      <c r="I2035" s="103"/>
    </row>
    <row r="2036" spans="1:9" x14ac:dyDescent="0.3">
      <c r="A2036" t="s">
        <v>2730</v>
      </c>
      <c r="B2036" t="s">
        <v>51</v>
      </c>
      <c r="C2036" t="s">
        <v>2585</v>
      </c>
      <c r="D2036" t="s">
        <v>1764</v>
      </c>
      <c r="E2036" s="103">
        <v>2.548358491068678E-3</v>
      </c>
      <c r="F2036" s="103">
        <v>678218</v>
      </c>
      <c r="G2036" s="103">
        <v>7</v>
      </c>
      <c r="H2036" t="s">
        <v>54</v>
      </c>
      <c r="I2036" s="103"/>
    </row>
    <row r="2037" spans="1:9" x14ac:dyDescent="0.3">
      <c r="A2037" t="s">
        <v>2731</v>
      </c>
      <c r="B2037" t="s">
        <v>51</v>
      </c>
      <c r="C2037" t="s">
        <v>2585</v>
      </c>
      <c r="D2037" t="s">
        <v>340</v>
      </c>
      <c r="E2037" s="103">
        <v>4.2180574955707839E-3</v>
      </c>
      <c r="F2037" s="103">
        <v>678218</v>
      </c>
      <c r="G2037" s="103">
        <v>7</v>
      </c>
      <c r="H2037" t="s">
        <v>54</v>
      </c>
      <c r="I2037" s="103"/>
    </row>
    <row r="2038" spans="1:9" x14ac:dyDescent="0.3">
      <c r="A2038" t="s">
        <v>2732</v>
      </c>
      <c r="B2038" t="s">
        <v>51</v>
      </c>
      <c r="C2038" t="s">
        <v>2585</v>
      </c>
      <c r="D2038" t="s">
        <v>777</v>
      </c>
      <c r="E2038" s="103">
        <v>7.9368965477295775E-3</v>
      </c>
      <c r="F2038" s="103">
        <v>678218</v>
      </c>
      <c r="G2038" s="103">
        <v>7</v>
      </c>
      <c r="H2038" t="s">
        <v>54</v>
      </c>
      <c r="I2038" s="103"/>
    </row>
    <row r="2039" spans="1:9" x14ac:dyDescent="0.3">
      <c r="A2039" t="s">
        <v>2733</v>
      </c>
      <c r="B2039" t="s">
        <v>51</v>
      </c>
      <c r="C2039" t="s">
        <v>2585</v>
      </c>
      <c r="D2039" t="s">
        <v>776</v>
      </c>
      <c r="E2039" s="103">
        <v>2.1287400394438483E-2</v>
      </c>
      <c r="F2039" s="103">
        <v>678218</v>
      </c>
      <c r="G2039" s="103">
        <v>7</v>
      </c>
      <c r="H2039" t="s">
        <v>54</v>
      </c>
      <c r="I2039" s="103"/>
    </row>
    <row r="2040" spans="1:9" x14ac:dyDescent="0.3">
      <c r="A2040" t="s">
        <v>2713</v>
      </c>
      <c r="B2040" t="s">
        <v>51</v>
      </c>
      <c r="C2040" t="s">
        <v>2586</v>
      </c>
      <c r="D2040" t="s">
        <v>40</v>
      </c>
      <c r="E2040" s="103">
        <v>0</v>
      </c>
      <c r="F2040" s="103">
        <v>678218</v>
      </c>
      <c r="G2040" s="103">
        <v>7</v>
      </c>
      <c r="H2040" t="s">
        <v>54</v>
      </c>
      <c r="I2040" s="103"/>
    </row>
    <row r="2041" spans="1:9" x14ac:dyDescent="0.3">
      <c r="A2041" t="s">
        <v>5754</v>
      </c>
      <c r="B2041" t="s">
        <v>51</v>
      </c>
      <c r="C2041" t="s">
        <v>2586</v>
      </c>
      <c r="D2041" t="s">
        <v>5064</v>
      </c>
      <c r="E2041" s="103">
        <v>0</v>
      </c>
      <c r="F2041" s="103">
        <v>678218</v>
      </c>
      <c r="G2041" s="103">
        <v>7</v>
      </c>
      <c r="H2041" t="s">
        <v>54</v>
      </c>
      <c r="I2041" s="103"/>
    </row>
    <row r="2042" spans="1:9" x14ac:dyDescent="0.3">
      <c r="A2042" t="s">
        <v>5755</v>
      </c>
      <c r="B2042" t="s">
        <v>51</v>
      </c>
      <c r="C2042" t="s">
        <v>2586</v>
      </c>
      <c r="D2042" t="s">
        <v>5065</v>
      </c>
      <c r="E2042" s="103">
        <v>0</v>
      </c>
      <c r="F2042" s="103">
        <v>678218</v>
      </c>
      <c r="G2042" s="103">
        <v>7</v>
      </c>
      <c r="H2042" t="s">
        <v>54</v>
      </c>
      <c r="I2042" s="103"/>
    </row>
    <row r="2043" spans="1:9" x14ac:dyDescent="0.3">
      <c r="A2043" t="s">
        <v>5756</v>
      </c>
      <c r="B2043" t="s">
        <v>51</v>
      </c>
      <c r="C2043" t="s">
        <v>2586</v>
      </c>
      <c r="D2043" t="s">
        <v>5066</v>
      </c>
      <c r="E2043" s="103">
        <v>0</v>
      </c>
      <c r="F2043" s="103">
        <v>678218</v>
      </c>
      <c r="G2043" s="103">
        <v>7</v>
      </c>
      <c r="H2043" t="s">
        <v>54</v>
      </c>
      <c r="I2043" s="103"/>
    </row>
    <row r="2044" spans="1:9" x14ac:dyDescent="0.3">
      <c r="A2044" t="s">
        <v>2714</v>
      </c>
      <c r="B2044" t="s">
        <v>51</v>
      </c>
      <c r="C2044" t="s">
        <v>2586</v>
      </c>
      <c r="D2044" t="s">
        <v>42</v>
      </c>
      <c r="E2044" s="103">
        <v>0</v>
      </c>
      <c r="F2044" s="103">
        <v>678218</v>
      </c>
      <c r="G2044" s="103">
        <v>7</v>
      </c>
      <c r="H2044" t="s">
        <v>54</v>
      </c>
      <c r="I2044" s="103"/>
    </row>
    <row r="2045" spans="1:9" x14ac:dyDescent="0.3">
      <c r="A2045" t="s">
        <v>2715</v>
      </c>
      <c r="B2045" t="s">
        <v>51</v>
      </c>
      <c r="C2045" t="s">
        <v>2586</v>
      </c>
      <c r="D2045" t="s">
        <v>1763</v>
      </c>
      <c r="E2045" s="103">
        <v>0</v>
      </c>
      <c r="F2045" s="103">
        <v>678218</v>
      </c>
      <c r="G2045" s="103">
        <v>7</v>
      </c>
      <c r="H2045" t="s">
        <v>54</v>
      </c>
      <c r="I2045" s="103"/>
    </row>
    <row r="2046" spans="1:9" x14ac:dyDescent="0.3">
      <c r="A2046" t="s">
        <v>2716</v>
      </c>
      <c r="B2046" t="s">
        <v>51</v>
      </c>
      <c r="C2046" t="s">
        <v>2586</v>
      </c>
      <c r="D2046" t="s">
        <v>1764</v>
      </c>
      <c r="E2046" s="103">
        <v>0</v>
      </c>
      <c r="F2046" s="103">
        <v>678218</v>
      </c>
      <c r="G2046" s="103">
        <v>7</v>
      </c>
      <c r="H2046" t="s">
        <v>54</v>
      </c>
      <c r="I2046" s="103"/>
    </row>
    <row r="2047" spans="1:9" x14ac:dyDescent="0.3">
      <c r="A2047" t="s">
        <v>2717</v>
      </c>
      <c r="B2047" t="s">
        <v>51</v>
      </c>
      <c r="C2047" t="s">
        <v>2586</v>
      </c>
      <c r="D2047" t="s">
        <v>340</v>
      </c>
      <c r="E2047" s="103">
        <v>0</v>
      </c>
      <c r="F2047" s="103">
        <v>678218</v>
      </c>
      <c r="G2047" s="103">
        <v>7</v>
      </c>
      <c r="H2047" t="s">
        <v>54</v>
      </c>
      <c r="I2047" s="103"/>
    </row>
    <row r="2048" spans="1:9" x14ac:dyDescent="0.3">
      <c r="A2048" t="s">
        <v>2718</v>
      </c>
      <c r="B2048" t="s">
        <v>51</v>
      </c>
      <c r="C2048" t="s">
        <v>2586</v>
      </c>
      <c r="D2048" t="s">
        <v>777</v>
      </c>
      <c r="E2048" s="103">
        <v>0</v>
      </c>
      <c r="F2048" s="103">
        <v>678218</v>
      </c>
      <c r="G2048" s="103">
        <v>7</v>
      </c>
      <c r="H2048" t="s">
        <v>54</v>
      </c>
      <c r="I2048" s="103"/>
    </row>
    <row r="2049" spans="1:9" x14ac:dyDescent="0.3">
      <c r="A2049" t="s">
        <v>2719</v>
      </c>
      <c r="B2049" t="s">
        <v>51</v>
      </c>
      <c r="C2049" t="s">
        <v>2586</v>
      </c>
      <c r="D2049" t="s">
        <v>776</v>
      </c>
      <c r="E2049" s="103">
        <v>0</v>
      </c>
      <c r="F2049" s="103">
        <v>678218</v>
      </c>
      <c r="G2049" s="103">
        <v>7</v>
      </c>
      <c r="H2049" t="s">
        <v>54</v>
      </c>
      <c r="I2049" s="103"/>
    </row>
    <row r="2050" spans="1:9" x14ac:dyDescent="0.3">
      <c r="A2050" t="s">
        <v>3410</v>
      </c>
      <c r="B2050" t="s">
        <v>51</v>
      </c>
      <c r="C2050" t="s">
        <v>3115</v>
      </c>
      <c r="D2050" t="s">
        <v>40</v>
      </c>
      <c r="E2050" s="103">
        <v>0</v>
      </c>
      <c r="F2050" s="103">
        <v>678218</v>
      </c>
      <c r="G2050" s="103">
        <v>7</v>
      </c>
      <c r="H2050" t="s">
        <v>54</v>
      </c>
      <c r="I2050" s="103"/>
    </row>
    <row r="2051" spans="1:9" x14ac:dyDescent="0.3">
      <c r="A2051" t="s">
        <v>5760</v>
      </c>
      <c r="B2051" t="s">
        <v>51</v>
      </c>
      <c r="C2051" t="s">
        <v>3115</v>
      </c>
      <c r="D2051" t="s">
        <v>5064</v>
      </c>
      <c r="E2051" s="103">
        <v>0</v>
      </c>
      <c r="F2051" s="103">
        <v>678218</v>
      </c>
      <c r="G2051" s="103">
        <v>7</v>
      </c>
      <c r="H2051" t="s">
        <v>54</v>
      </c>
      <c r="I2051" s="103"/>
    </row>
    <row r="2052" spans="1:9" x14ac:dyDescent="0.3">
      <c r="A2052" t="s">
        <v>5761</v>
      </c>
      <c r="B2052" t="s">
        <v>51</v>
      </c>
      <c r="C2052" t="s">
        <v>3115</v>
      </c>
      <c r="D2052" t="s">
        <v>5065</v>
      </c>
      <c r="E2052" s="103">
        <v>0</v>
      </c>
      <c r="F2052" s="103">
        <v>678218</v>
      </c>
      <c r="G2052" s="103">
        <v>7</v>
      </c>
      <c r="H2052" t="s">
        <v>54</v>
      </c>
      <c r="I2052" s="103"/>
    </row>
    <row r="2053" spans="1:9" x14ac:dyDescent="0.3">
      <c r="A2053" t="s">
        <v>5762</v>
      </c>
      <c r="B2053" t="s">
        <v>51</v>
      </c>
      <c r="C2053" t="s">
        <v>3115</v>
      </c>
      <c r="D2053" t="s">
        <v>5066</v>
      </c>
      <c r="E2053" s="103">
        <v>0</v>
      </c>
      <c r="F2053" s="103">
        <v>678218</v>
      </c>
      <c r="G2053" s="103">
        <v>7</v>
      </c>
      <c r="H2053" t="s">
        <v>54</v>
      </c>
      <c r="I2053" s="103"/>
    </row>
    <row r="2054" spans="1:9" x14ac:dyDescent="0.3">
      <c r="A2054" t="s">
        <v>3411</v>
      </c>
      <c r="B2054" t="s">
        <v>51</v>
      </c>
      <c r="C2054" t="s">
        <v>3115</v>
      </c>
      <c r="D2054" t="s">
        <v>42</v>
      </c>
      <c r="E2054" s="103">
        <v>0</v>
      </c>
      <c r="F2054" s="103">
        <v>678218</v>
      </c>
      <c r="G2054" s="103">
        <v>7</v>
      </c>
      <c r="H2054" t="s">
        <v>54</v>
      </c>
      <c r="I2054" s="103"/>
    </row>
    <row r="2055" spans="1:9" x14ac:dyDescent="0.3">
      <c r="A2055" t="s">
        <v>3412</v>
      </c>
      <c r="B2055" t="s">
        <v>51</v>
      </c>
      <c r="C2055" t="s">
        <v>3115</v>
      </c>
      <c r="D2055" t="s">
        <v>1763</v>
      </c>
      <c r="E2055" s="103">
        <v>0</v>
      </c>
      <c r="F2055" s="103">
        <v>678218</v>
      </c>
      <c r="G2055" s="103">
        <v>7</v>
      </c>
      <c r="H2055" t="s">
        <v>54</v>
      </c>
      <c r="I2055" s="103"/>
    </row>
    <row r="2056" spans="1:9" x14ac:dyDescent="0.3">
      <c r="A2056" t="s">
        <v>3413</v>
      </c>
      <c r="B2056" t="s">
        <v>51</v>
      </c>
      <c r="C2056" t="s">
        <v>3115</v>
      </c>
      <c r="D2056" t="s">
        <v>1764</v>
      </c>
      <c r="E2056" s="103">
        <v>0</v>
      </c>
      <c r="F2056" s="103">
        <v>678218</v>
      </c>
      <c r="G2056" s="103">
        <v>7</v>
      </c>
      <c r="H2056" t="s">
        <v>54</v>
      </c>
      <c r="I2056" s="103"/>
    </row>
    <row r="2057" spans="1:9" x14ac:dyDescent="0.3">
      <c r="A2057" t="s">
        <v>3414</v>
      </c>
      <c r="B2057" t="s">
        <v>51</v>
      </c>
      <c r="C2057" t="s">
        <v>3115</v>
      </c>
      <c r="D2057" t="s">
        <v>340</v>
      </c>
      <c r="E2057" s="103">
        <v>0</v>
      </c>
      <c r="F2057" s="103">
        <v>678218</v>
      </c>
      <c r="G2057" s="103">
        <v>7</v>
      </c>
      <c r="H2057" t="s">
        <v>54</v>
      </c>
      <c r="I2057" s="103"/>
    </row>
    <row r="2058" spans="1:9" x14ac:dyDescent="0.3">
      <c r="A2058" t="s">
        <v>3415</v>
      </c>
      <c r="B2058" t="s">
        <v>51</v>
      </c>
      <c r="C2058" t="s">
        <v>3115</v>
      </c>
      <c r="D2058" t="s">
        <v>777</v>
      </c>
      <c r="E2058" s="103">
        <v>0</v>
      </c>
      <c r="F2058" s="103">
        <v>678218</v>
      </c>
      <c r="G2058" s="103">
        <v>7</v>
      </c>
      <c r="H2058" t="s">
        <v>54</v>
      </c>
      <c r="I2058" s="103"/>
    </row>
    <row r="2059" spans="1:9" x14ac:dyDescent="0.3">
      <c r="A2059" t="s">
        <v>3416</v>
      </c>
      <c r="B2059" t="s">
        <v>51</v>
      </c>
      <c r="C2059" t="s">
        <v>3115</v>
      </c>
      <c r="D2059" t="s">
        <v>776</v>
      </c>
      <c r="E2059" s="103">
        <v>0</v>
      </c>
      <c r="F2059" s="103">
        <v>678218</v>
      </c>
      <c r="G2059" s="103">
        <v>7</v>
      </c>
      <c r="H2059" t="s">
        <v>54</v>
      </c>
      <c r="I2059" s="103"/>
    </row>
    <row r="2060" spans="1:9" x14ac:dyDescent="0.3">
      <c r="A2060" t="s">
        <v>3417</v>
      </c>
      <c r="B2060" t="s">
        <v>51</v>
      </c>
      <c r="C2060" t="s">
        <v>3100</v>
      </c>
      <c r="D2060" t="s">
        <v>40</v>
      </c>
      <c r="E2060" s="103">
        <v>1.4747138920425281E-2</v>
      </c>
      <c r="F2060" s="103">
        <v>678218</v>
      </c>
      <c r="G2060" s="103">
        <v>7</v>
      </c>
      <c r="H2060" t="s">
        <v>54</v>
      </c>
      <c r="I2060" s="103"/>
    </row>
    <row r="2061" spans="1:9" x14ac:dyDescent="0.3">
      <c r="A2061" t="s">
        <v>5763</v>
      </c>
      <c r="B2061" t="s">
        <v>51</v>
      </c>
      <c r="C2061" t="s">
        <v>3100</v>
      </c>
      <c r="D2061" t="s">
        <v>5064</v>
      </c>
      <c r="E2061" s="103">
        <v>1.5423139267888014E-2</v>
      </c>
      <c r="F2061" s="103">
        <v>678218</v>
      </c>
      <c r="G2061" s="103">
        <v>7</v>
      </c>
      <c r="H2061" t="s">
        <v>54</v>
      </c>
      <c r="I2061" s="103"/>
    </row>
    <row r="2062" spans="1:9" x14ac:dyDescent="0.3">
      <c r="A2062" t="s">
        <v>5764</v>
      </c>
      <c r="B2062" t="s">
        <v>51</v>
      </c>
      <c r="C2062" t="s">
        <v>3100</v>
      </c>
      <c r="D2062" t="s">
        <v>5065</v>
      </c>
      <c r="E2062" s="103">
        <v>1.4747138920425281E-2</v>
      </c>
      <c r="F2062" s="103">
        <v>678218</v>
      </c>
      <c r="G2062" s="103">
        <v>7</v>
      </c>
      <c r="H2062" t="s">
        <v>54</v>
      </c>
      <c r="I2062" s="103"/>
    </row>
    <row r="2063" spans="1:9" x14ac:dyDescent="0.3">
      <c r="A2063" t="s">
        <v>5765</v>
      </c>
      <c r="B2063" t="s">
        <v>51</v>
      </c>
      <c r="C2063" t="s">
        <v>3100</v>
      </c>
      <c r="D2063" t="s">
        <v>5066</v>
      </c>
      <c r="E2063" s="103">
        <v>1.5401238327608218E-2</v>
      </c>
      <c r="F2063" s="103">
        <v>678218</v>
      </c>
      <c r="G2063" s="103">
        <v>7</v>
      </c>
      <c r="H2063" t="s">
        <v>54</v>
      </c>
      <c r="I2063" s="103"/>
    </row>
    <row r="2064" spans="1:9" x14ac:dyDescent="0.3">
      <c r="A2064" t="s">
        <v>3418</v>
      </c>
      <c r="B2064" t="s">
        <v>51</v>
      </c>
      <c r="C2064" t="s">
        <v>3100</v>
      </c>
      <c r="D2064" t="s">
        <v>42</v>
      </c>
      <c r="E2064" s="103">
        <v>1.5261918576952423E-2</v>
      </c>
      <c r="F2064" s="103">
        <v>678218</v>
      </c>
      <c r="G2064" s="103">
        <v>7</v>
      </c>
      <c r="H2064" t="s">
        <v>54</v>
      </c>
      <c r="I2064" s="103"/>
    </row>
    <row r="2065" spans="1:9" x14ac:dyDescent="0.3">
      <c r="A2065" t="s">
        <v>3419</v>
      </c>
      <c r="B2065" t="s">
        <v>51</v>
      </c>
      <c r="C2065" t="s">
        <v>3100</v>
      </c>
      <c r="D2065" t="s">
        <v>1763</v>
      </c>
      <c r="E2065" s="103">
        <v>1.6011243212012184E-2</v>
      </c>
      <c r="F2065" s="103">
        <v>678218</v>
      </c>
      <c r="G2065" s="103">
        <v>7</v>
      </c>
      <c r="H2065" t="s">
        <v>54</v>
      </c>
      <c r="I2065" s="103"/>
    </row>
    <row r="2066" spans="1:9" x14ac:dyDescent="0.3">
      <c r="A2066" t="s">
        <v>3420</v>
      </c>
      <c r="B2066" t="s">
        <v>51</v>
      </c>
      <c r="C2066" t="s">
        <v>3100</v>
      </c>
      <c r="D2066" t="s">
        <v>1764</v>
      </c>
      <c r="E2066" s="103">
        <v>8.3654929345897289E-3</v>
      </c>
      <c r="F2066" s="103">
        <v>678218</v>
      </c>
      <c r="G2066" s="103">
        <v>7</v>
      </c>
      <c r="H2066" t="s">
        <v>54</v>
      </c>
      <c r="I2066" s="103"/>
    </row>
    <row r="2067" spans="1:9" x14ac:dyDescent="0.3">
      <c r="A2067" t="s">
        <v>3421</v>
      </c>
      <c r="B2067" t="s">
        <v>51</v>
      </c>
      <c r="C2067" t="s">
        <v>3100</v>
      </c>
      <c r="D2067" t="s">
        <v>340</v>
      </c>
      <c r="E2067" s="103">
        <v>1.5140870273506118E-2</v>
      </c>
      <c r="F2067" s="103">
        <v>678218</v>
      </c>
      <c r="G2067" s="103">
        <v>7</v>
      </c>
      <c r="H2067" t="s">
        <v>54</v>
      </c>
      <c r="I2067" s="103"/>
    </row>
    <row r="2068" spans="1:9" x14ac:dyDescent="0.3">
      <c r="A2068" t="s">
        <v>3422</v>
      </c>
      <c r="B2068" t="s">
        <v>51</v>
      </c>
      <c r="C2068" t="s">
        <v>3100</v>
      </c>
      <c r="D2068" t="s">
        <v>777</v>
      </c>
      <c r="E2068" s="103">
        <v>3.1255538144278706E-2</v>
      </c>
      <c r="F2068" s="103">
        <v>678218</v>
      </c>
      <c r="G2068" s="103">
        <v>7</v>
      </c>
      <c r="H2068" t="s">
        <v>54</v>
      </c>
      <c r="I2068" s="103"/>
    </row>
    <row r="2069" spans="1:9" x14ac:dyDescent="0.3">
      <c r="A2069" t="s">
        <v>3423</v>
      </c>
      <c r="B2069" t="s">
        <v>51</v>
      </c>
      <c r="C2069" t="s">
        <v>3100</v>
      </c>
      <c r="D2069" t="s">
        <v>776</v>
      </c>
      <c r="E2069" s="103">
        <v>7.6805221746020363E-2</v>
      </c>
      <c r="F2069" s="103">
        <v>678218</v>
      </c>
      <c r="G2069" s="103">
        <v>7</v>
      </c>
      <c r="H2069" t="s">
        <v>54</v>
      </c>
      <c r="I2069" s="103"/>
    </row>
    <row r="2070" spans="1:9" x14ac:dyDescent="0.3">
      <c r="A2070" t="s">
        <v>1191</v>
      </c>
      <c r="B2070" t="s">
        <v>51</v>
      </c>
      <c r="C2070" t="s">
        <v>35</v>
      </c>
      <c r="D2070" t="s">
        <v>40</v>
      </c>
      <c r="E2070" s="103">
        <v>0</v>
      </c>
      <c r="F2070" s="103">
        <v>678218</v>
      </c>
      <c r="G2070" s="103">
        <v>7</v>
      </c>
      <c r="H2070" t="s">
        <v>54</v>
      </c>
      <c r="I2070" s="103"/>
    </row>
    <row r="2071" spans="1:9" x14ac:dyDescent="0.3">
      <c r="A2071" t="s">
        <v>5757</v>
      </c>
      <c r="B2071" t="s">
        <v>51</v>
      </c>
      <c r="C2071" t="s">
        <v>35</v>
      </c>
      <c r="D2071" t="s">
        <v>5064</v>
      </c>
      <c r="E2071" s="103">
        <v>0</v>
      </c>
      <c r="F2071" s="103">
        <v>678218</v>
      </c>
      <c r="G2071" s="103">
        <v>7</v>
      </c>
      <c r="H2071" t="s">
        <v>54</v>
      </c>
      <c r="I2071" s="103"/>
    </row>
    <row r="2072" spans="1:9" x14ac:dyDescent="0.3">
      <c r="A2072" t="s">
        <v>5758</v>
      </c>
      <c r="B2072" t="s">
        <v>51</v>
      </c>
      <c r="C2072" t="s">
        <v>35</v>
      </c>
      <c r="D2072" t="s">
        <v>5065</v>
      </c>
      <c r="E2072" s="103">
        <v>0</v>
      </c>
      <c r="F2072" s="103">
        <v>678218</v>
      </c>
      <c r="G2072" s="103">
        <v>7</v>
      </c>
      <c r="H2072" t="s">
        <v>54</v>
      </c>
      <c r="I2072" s="103"/>
    </row>
    <row r="2073" spans="1:9" x14ac:dyDescent="0.3">
      <c r="A2073" t="s">
        <v>5759</v>
      </c>
      <c r="B2073" t="s">
        <v>51</v>
      </c>
      <c r="C2073" t="s">
        <v>35</v>
      </c>
      <c r="D2073" t="s">
        <v>5066</v>
      </c>
      <c r="E2073" s="103">
        <v>0</v>
      </c>
      <c r="F2073" s="103">
        <v>678218</v>
      </c>
      <c r="G2073" s="103">
        <v>7</v>
      </c>
      <c r="H2073" t="s">
        <v>54</v>
      </c>
      <c r="I2073" s="103"/>
    </row>
    <row r="2074" spans="1:9" x14ac:dyDescent="0.3">
      <c r="A2074" t="s">
        <v>1192</v>
      </c>
      <c r="B2074" t="s">
        <v>51</v>
      </c>
      <c r="C2074" t="s">
        <v>35</v>
      </c>
      <c r="D2074" t="s">
        <v>42</v>
      </c>
      <c r="E2074" s="103">
        <v>0</v>
      </c>
      <c r="F2074" s="103">
        <v>678218</v>
      </c>
      <c r="G2074" s="103">
        <v>7</v>
      </c>
      <c r="H2074" t="s">
        <v>54</v>
      </c>
      <c r="I2074" s="103"/>
    </row>
    <row r="2075" spans="1:9" x14ac:dyDescent="0.3">
      <c r="A2075" t="s">
        <v>2007</v>
      </c>
      <c r="B2075" t="s">
        <v>51</v>
      </c>
      <c r="C2075" t="s">
        <v>35</v>
      </c>
      <c r="D2075" t="s">
        <v>1763</v>
      </c>
      <c r="E2075" s="103">
        <v>0</v>
      </c>
      <c r="F2075" s="103">
        <v>678218</v>
      </c>
      <c r="G2075" s="103">
        <v>7</v>
      </c>
      <c r="H2075" t="s">
        <v>54</v>
      </c>
      <c r="I2075" s="103"/>
    </row>
    <row r="2076" spans="1:9" x14ac:dyDescent="0.3">
      <c r="A2076" t="s">
        <v>2008</v>
      </c>
      <c r="B2076" t="s">
        <v>51</v>
      </c>
      <c r="C2076" t="s">
        <v>35</v>
      </c>
      <c r="D2076" t="s">
        <v>1764</v>
      </c>
      <c r="E2076" s="103">
        <v>0</v>
      </c>
      <c r="F2076" s="103">
        <v>678218</v>
      </c>
      <c r="G2076" s="103">
        <v>7</v>
      </c>
      <c r="H2076" t="s">
        <v>54</v>
      </c>
      <c r="I2076" s="103"/>
    </row>
    <row r="2077" spans="1:9" x14ac:dyDescent="0.3">
      <c r="A2077" t="s">
        <v>1193</v>
      </c>
      <c r="B2077" t="s">
        <v>51</v>
      </c>
      <c r="C2077" t="s">
        <v>35</v>
      </c>
      <c r="D2077" t="s">
        <v>340</v>
      </c>
      <c r="E2077" s="103">
        <v>0</v>
      </c>
      <c r="F2077" s="103">
        <v>678218</v>
      </c>
      <c r="G2077" s="103">
        <v>7</v>
      </c>
      <c r="H2077" t="s">
        <v>54</v>
      </c>
      <c r="I2077" s="103"/>
    </row>
    <row r="2078" spans="1:9" x14ac:dyDescent="0.3">
      <c r="A2078" t="s">
        <v>1194</v>
      </c>
      <c r="B2078" t="s">
        <v>51</v>
      </c>
      <c r="C2078" t="s">
        <v>35</v>
      </c>
      <c r="D2078" t="s">
        <v>777</v>
      </c>
      <c r="E2078" s="103">
        <v>0</v>
      </c>
      <c r="F2078" s="103">
        <v>678218</v>
      </c>
      <c r="G2078" s="103">
        <v>7</v>
      </c>
      <c r="H2078" t="s">
        <v>54</v>
      </c>
      <c r="I2078" s="103"/>
    </row>
    <row r="2079" spans="1:9" x14ac:dyDescent="0.3">
      <c r="A2079" t="s">
        <v>1195</v>
      </c>
      <c r="B2079" t="s">
        <v>51</v>
      </c>
      <c r="C2079" t="s">
        <v>35</v>
      </c>
      <c r="D2079" t="s">
        <v>776</v>
      </c>
      <c r="E2079" s="103">
        <v>0</v>
      </c>
      <c r="F2079" s="103">
        <v>678218</v>
      </c>
      <c r="G2079" s="103">
        <v>7</v>
      </c>
      <c r="H2079" t="s">
        <v>54</v>
      </c>
      <c r="I2079" s="103"/>
    </row>
    <row r="2080" spans="1:9" x14ac:dyDescent="0.3">
      <c r="A2080" t="s">
        <v>3424</v>
      </c>
      <c r="B2080" t="s">
        <v>51</v>
      </c>
      <c r="C2080" t="s">
        <v>3102</v>
      </c>
      <c r="D2080" t="s">
        <v>40</v>
      </c>
      <c r="E2080" s="103">
        <v>0.10244213555433614</v>
      </c>
      <c r="F2080" s="103">
        <v>678218</v>
      </c>
      <c r="G2080" s="103">
        <v>7</v>
      </c>
      <c r="H2080" t="s">
        <v>54</v>
      </c>
      <c r="I2080" s="103"/>
    </row>
    <row r="2081" spans="1:9" x14ac:dyDescent="0.3">
      <c r="A2081" t="s">
        <v>5766</v>
      </c>
      <c r="B2081" t="s">
        <v>51</v>
      </c>
      <c r="C2081" t="s">
        <v>3102</v>
      </c>
      <c r="D2081" t="s">
        <v>5064</v>
      </c>
      <c r="E2081" s="103">
        <v>0.10603634980499362</v>
      </c>
      <c r="F2081" s="103">
        <v>678218</v>
      </c>
      <c r="G2081" s="103">
        <v>7</v>
      </c>
      <c r="H2081" t="s">
        <v>54</v>
      </c>
      <c r="I2081" s="103"/>
    </row>
    <row r="2082" spans="1:9" x14ac:dyDescent="0.3">
      <c r="A2082" t="s">
        <v>5767</v>
      </c>
      <c r="B2082" t="s">
        <v>51</v>
      </c>
      <c r="C2082" t="s">
        <v>3102</v>
      </c>
      <c r="D2082" t="s">
        <v>5065</v>
      </c>
      <c r="E2082" s="103">
        <v>0.10244213555433614</v>
      </c>
      <c r="F2082" s="103">
        <v>678218</v>
      </c>
      <c r="G2082" s="103">
        <v>7</v>
      </c>
      <c r="H2082" t="s">
        <v>54</v>
      </c>
      <c r="I2082" s="103"/>
    </row>
    <row r="2083" spans="1:9" x14ac:dyDescent="0.3">
      <c r="A2083" t="s">
        <v>5768</v>
      </c>
      <c r="B2083" t="s">
        <v>51</v>
      </c>
      <c r="C2083" t="s">
        <v>3102</v>
      </c>
      <c r="D2083" t="s">
        <v>5066</v>
      </c>
      <c r="E2083" s="103">
        <v>0.10593405954626607</v>
      </c>
      <c r="F2083" s="103">
        <v>678218</v>
      </c>
      <c r="G2083" s="103">
        <v>7</v>
      </c>
      <c r="H2083" t="s">
        <v>54</v>
      </c>
      <c r="I2083" s="103"/>
    </row>
    <row r="2084" spans="1:9" x14ac:dyDescent="0.3">
      <c r="A2084" t="s">
        <v>3425</v>
      </c>
      <c r="B2084" t="s">
        <v>51</v>
      </c>
      <c r="C2084" t="s">
        <v>3102</v>
      </c>
      <c r="D2084" t="s">
        <v>42</v>
      </c>
      <c r="E2084" s="103">
        <v>0.10466666562452207</v>
      </c>
      <c r="F2084" s="103">
        <v>678218</v>
      </c>
      <c r="G2084" s="103">
        <v>7</v>
      </c>
      <c r="H2084" t="s">
        <v>54</v>
      </c>
      <c r="I2084" s="103"/>
    </row>
    <row r="2085" spans="1:9" x14ac:dyDescent="0.3">
      <c r="A2085" t="s">
        <v>3426</v>
      </c>
      <c r="B2085" t="s">
        <v>51</v>
      </c>
      <c r="C2085" t="s">
        <v>3102</v>
      </c>
      <c r="D2085" t="s">
        <v>1763</v>
      </c>
      <c r="E2085" s="103">
        <v>0.10950039881325573</v>
      </c>
      <c r="F2085" s="103">
        <v>678218</v>
      </c>
      <c r="G2085" s="103">
        <v>7</v>
      </c>
      <c r="H2085" t="s">
        <v>54</v>
      </c>
      <c r="I2085" s="103"/>
    </row>
    <row r="2086" spans="1:9" x14ac:dyDescent="0.3">
      <c r="A2086" t="s">
        <v>3427</v>
      </c>
      <c r="B2086" t="s">
        <v>51</v>
      </c>
      <c r="C2086" t="s">
        <v>3102</v>
      </c>
      <c r="D2086" t="s">
        <v>1764</v>
      </c>
      <c r="E2086" s="103">
        <v>5.9248457893875971E-2</v>
      </c>
      <c r="F2086" s="103">
        <v>678218</v>
      </c>
      <c r="G2086" s="103">
        <v>7</v>
      </c>
      <c r="H2086" t="s">
        <v>54</v>
      </c>
      <c r="I2086" s="103"/>
    </row>
    <row r="2087" spans="1:9" x14ac:dyDescent="0.3">
      <c r="A2087" t="s">
        <v>3428</v>
      </c>
      <c r="B2087" t="s">
        <v>51</v>
      </c>
      <c r="C2087" t="s">
        <v>3102</v>
      </c>
      <c r="D2087" t="s">
        <v>340</v>
      </c>
      <c r="E2087" s="103">
        <v>0.10315003367104106</v>
      </c>
      <c r="F2087" s="103">
        <v>678218</v>
      </c>
      <c r="G2087" s="103">
        <v>7</v>
      </c>
      <c r="H2087" t="s">
        <v>54</v>
      </c>
      <c r="I2087" s="103"/>
    </row>
    <row r="2088" spans="1:9" x14ac:dyDescent="0.3">
      <c r="A2088" t="s">
        <v>3429</v>
      </c>
      <c r="B2088" t="s">
        <v>51</v>
      </c>
      <c r="C2088" t="s">
        <v>3102</v>
      </c>
      <c r="D2088" t="s">
        <v>777</v>
      </c>
      <c r="E2088" s="103">
        <v>0.21139717946456776</v>
      </c>
      <c r="F2088" s="103">
        <v>678218</v>
      </c>
      <c r="G2088" s="103">
        <v>7</v>
      </c>
      <c r="H2088" t="s">
        <v>54</v>
      </c>
      <c r="I2088" s="103"/>
    </row>
    <row r="2089" spans="1:9" x14ac:dyDescent="0.3">
      <c r="A2089" t="s">
        <v>3430</v>
      </c>
      <c r="B2089" t="s">
        <v>51</v>
      </c>
      <c r="C2089" t="s">
        <v>3102</v>
      </c>
      <c r="D2089" t="s">
        <v>776</v>
      </c>
      <c r="E2089" s="103">
        <v>0.52720687242829578</v>
      </c>
      <c r="F2089" s="103">
        <v>678218</v>
      </c>
      <c r="G2089" s="103">
        <v>7</v>
      </c>
      <c r="H2089" t="s">
        <v>54</v>
      </c>
      <c r="I2089" s="103"/>
    </row>
    <row r="2090" spans="1:9" x14ac:dyDescent="0.3">
      <c r="A2090" t="s">
        <v>3431</v>
      </c>
      <c r="B2090" t="s">
        <v>51</v>
      </c>
      <c r="C2090" t="s">
        <v>3104</v>
      </c>
      <c r="D2090" t="s">
        <v>40</v>
      </c>
      <c r="E2090" s="103">
        <v>6.6658063784553162E-2</v>
      </c>
      <c r="F2090" s="103">
        <v>678218</v>
      </c>
      <c r="G2090" s="103">
        <v>7</v>
      </c>
      <c r="H2090" t="s">
        <v>54</v>
      </c>
      <c r="I2090" s="103"/>
    </row>
    <row r="2091" spans="1:9" x14ac:dyDescent="0.3">
      <c r="A2091" t="s">
        <v>5769</v>
      </c>
      <c r="B2091" t="s">
        <v>51</v>
      </c>
      <c r="C2091" t="s">
        <v>3104</v>
      </c>
      <c r="D2091" t="s">
        <v>5064</v>
      </c>
      <c r="E2091" s="103">
        <v>6.8826089818793207E-2</v>
      </c>
      <c r="F2091" s="103">
        <v>678218</v>
      </c>
      <c r="G2091" s="103">
        <v>7</v>
      </c>
      <c r="H2091" t="s">
        <v>54</v>
      </c>
      <c r="I2091" s="103"/>
    </row>
    <row r="2092" spans="1:9" x14ac:dyDescent="0.3">
      <c r="A2092" t="s">
        <v>5770</v>
      </c>
      <c r="B2092" t="s">
        <v>51</v>
      </c>
      <c r="C2092" t="s">
        <v>3104</v>
      </c>
      <c r="D2092" t="s">
        <v>5065</v>
      </c>
      <c r="E2092" s="103">
        <v>6.6658063784553162E-2</v>
      </c>
      <c r="F2092" s="103">
        <v>678218</v>
      </c>
      <c r="G2092" s="103">
        <v>7</v>
      </c>
      <c r="H2092" t="s">
        <v>54</v>
      </c>
      <c r="I2092" s="103"/>
    </row>
    <row r="2093" spans="1:9" x14ac:dyDescent="0.3">
      <c r="A2093" t="s">
        <v>5771</v>
      </c>
      <c r="B2093" t="s">
        <v>51</v>
      </c>
      <c r="C2093" t="s">
        <v>3104</v>
      </c>
      <c r="D2093" t="s">
        <v>5066</v>
      </c>
      <c r="E2093" s="103">
        <v>6.8757944440071883E-2</v>
      </c>
      <c r="F2093" s="103">
        <v>678218</v>
      </c>
      <c r="G2093" s="103">
        <v>7</v>
      </c>
      <c r="H2093" t="s">
        <v>54</v>
      </c>
      <c r="I2093" s="103"/>
    </row>
    <row r="2094" spans="1:9" x14ac:dyDescent="0.3">
      <c r="A2094" t="s">
        <v>3432</v>
      </c>
      <c r="B2094" t="s">
        <v>51</v>
      </c>
      <c r="C2094" t="s">
        <v>3104</v>
      </c>
      <c r="D2094" t="s">
        <v>42</v>
      </c>
      <c r="E2094" s="103">
        <v>6.8157873777669228E-2</v>
      </c>
      <c r="F2094" s="103">
        <v>678218</v>
      </c>
      <c r="G2094" s="103">
        <v>7</v>
      </c>
      <c r="H2094" t="s">
        <v>54</v>
      </c>
      <c r="I2094" s="103"/>
    </row>
    <row r="2095" spans="1:9" x14ac:dyDescent="0.3">
      <c r="A2095" t="s">
        <v>3433</v>
      </c>
      <c r="B2095" t="s">
        <v>51</v>
      </c>
      <c r="C2095" t="s">
        <v>3104</v>
      </c>
      <c r="D2095" t="s">
        <v>1763</v>
      </c>
      <c r="E2095" s="103">
        <v>7.1553333502007321E-2</v>
      </c>
      <c r="F2095" s="103">
        <v>678218</v>
      </c>
      <c r="G2095" s="103">
        <v>7</v>
      </c>
      <c r="H2095" t="s">
        <v>54</v>
      </c>
      <c r="I2095" s="103"/>
    </row>
    <row r="2096" spans="1:9" x14ac:dyDescent="0.3">
      <c r="A2096" t="s">
        <v>3434</v>
      </c>
      <c r="B2096" t="s">
        <v>51</v>
      </c>
      <c r="C2096" t="s">
        <v>3104</v>
      </c>
      <c r="D2096" t="s">
        <v>1764</v>
      </c>
      <c r="E2096" s="103">
        <v>3.7140506891229157E-2</v>
      </c>
      <c r="F2096" s="103">
        <v>678218</v>
      </c>
      <c r="G2096" s="103">
        <v>7</v>
      </c>
      <c r="H2096" t="s">
        <v>54</v>
      </c>
      <c r="I2096" s="103"/>
    </row>
    <row r="2097" spans="1:9" x14ac:dyDescent="0.3">
      <c r="A2097" t="s">
        <v>3435</v>
      </c>
      <c r="B2097" t="s">
        <v>51</v>
      </c>
      <c r="C2097" t="s">
        <v>3104</v>
      </c>
      <c r="D2097" t="s">
        <v>340</v>
      </c>
      <c r="E2097" s="103">
        <v>6.7722767743752854E-2</v>
      </c>
      <c r="F2097" s="103">
        <v>678218</v>
      </c>
      <c r="G2097" s="103">
        <v>7</v>
      </c>
      <c r="H2097" t="s">
        <v>54</v>
      </c>
      <c r="I2097" s="103"/>
    </row>
    <row r="2098" spans="1:9" x14ac:dyDescent="0.3">
      <c r="A2098" t="s">
        <v>3436</v>
      </c>
      <c r="B2098" t="s">
        <v>51</v>
      </c>
      <c r="C2098" t="s">
        <v>3104</v>
      </c>
      <c r="D2098" t="s">
        <v>777</v>
      </c>
      <c r="E2098" s="103">
        <v>0.13529894578278573</v>
      </c>
      <c r="F2098" s="103">
        <v>678218</v>
      </c>
      <c r="G2098" s="103">
        <v>7</v>
      </c>
      <c r="H2098" t="s">
        <v>54</v>
      </c>
      <c r="I2098" s="103"/>
    </row>
    <row r="2099" spans="1:9" x14ac:dyDescent="0.3">
      <c r="A2099" t="s">
        <v>3437</v>
      </c>
      <c r="B2099" t="s">
        <v>51</v>
      </c>
      <c r="C2099" t="s">
        <v>3104</v>
      </c>
      <c r="D2099" t="s">
        <v>776</v>
      </c>
      <c r="E2099" s="103">
        <v>0.34373994614585035</v>
      </c>
      <c r="F2099" s="103">
        <v>678218</v>
      </c>
      <c r="G2099" s="103">
        <v>7</v>
      </c>
      <c r="H2099" t="s">
        <v>54</v>
      </c>
      <c r="I2099" s="103"/>
    </row>
    <row r="2100" spans="1:9" x14ac:dyDescent="0.3">
      <c r="A2100" t="s">
        <v>3438</v>
      </c>
      <c r="B2100" t="s">
        <v>51</v>
      </c>
      <c r="C2100" t="s">
        <v>3106</v>
      </c>
      <c r="D2100" t="s">
        <v>40</v>
      </c>
      <c r="E2100" s="103">
        <v>8.0737644601573524E-2</v>
      </c>
      <c r="F2100" s="103">
        <v>678218</v>
      </c>
      <c r="G2100" s="103">
        <v>7</v>
      </c>
      <c r="H2100" t="s">
        <v>54</v>
      </c>
      <c r="I2100" s="103"/>
    </row>
    <row r="2101" spans="1:9" x14ac:dyDescent="0.3">
      <c r="A2101" t="s">
        <v>5772</v>
      </c>
      <c r="B2101" t="s">
        <v>51</v>
      </c>
      <c r="C2101" t="s">
        <v>3106</v>
      </c>
      <c r="D2101" t="s">
        <v>5064</v>
      </c>
      <c r="E2101" s="103">
        <v>8.3564581927679488E-2</v>
      </c>
      <c r="F2101" s="103">
        <v>678218</v>
      </c>
      <c r="G2101" s="103">
        <v>7</v>
      </c>
      <c r="H2101" t="s">
        <v>54</v>
      </c>
      <c r="I2101" s="103"/>
    </row>
    <row r="2102" spans="1:9" x14ac:dyDescent="0.3">
      <c r="A2102" t="s">
        <v>5773</v>
      </c>
      <c r="B2102" t="s">
        <v>51</v>
      </c>
      <c r="C2102" t="s">
        <v>3106</v>
      </c>
      <c r="D2102" t="s">
        <v>5065</v>
      </c>
      <c r="E2102" s="103">
        <v>8.0737644601573524E-2</v>
      </c>
      <c r="F2102" s="103">
        <v>678218</v>
      </c>
      <c r="G2102" s="103">
        <v>7</v>
      </c>
      <c r="H2102" t="s">
        <v>54</v>
      </c>
      <c r="I2102" s="103"/>
    </row>
    <row r="2103" spans="1:9" x14ac:dyDescent="0.3">
      <c r="A2103" t="s">
        <v>5774</v>
      </c>
      <c r="B2103" t="s">
        <v>51</v>
      </c>
      <c r="C2103" t="s">
        <v>3106</v>
      </c>
      <c r="D2103" t="s">
        <v>5066</v>
      </c>
      <c r="E2103" s="103">
        <v>8.3361353790797565E-2</v>
      </c>
      <c r="F2103" s="103">
        <v>678218</v>
      </c>
      <c r="G2103" s="103">
        <v>7</v>
      </c>
      <c r="H2103" t="s">
        <v>54</v>
      </c>
      <c r="I2103" s="103"/>
    </row>
    <row r="2104" spans="1:9" x14ac:dyDescent="0.3">
      <c r="A2104" t="s">
        <v>3439</v>
      </c>
      <c r="B2104" t="s">
        <v>51</v>
      </c>
      <c r="C2104" t="s">
        <v>3106</v>
      </c>
      <c r="D2104" t="s">
        <v>42</v>
      </c>
      <c r="E2104" s="103">
        <v>8.3336731758272636E-2</v>
      </c>
      <c r="F2104" s="103">
        <v>678218</v>
      </c>
      <c r="G2104" s="103">
        <v>7</v>
      </c>
      <c r="H2104" t="s">
        <v>54</v>
      </c>
      <c r="I2104" s="103"/>
    </row>
    <row r="2105" spans="1:9" x14ac:dyDescent="0.3">
      <c r="A2105" t="s">
        <v>3440</v>
      </c>
      <c r="B2105" t="s">
        <v>51</v>
      </c>
      <c r="C2105" t="s">
        <v>3106</v>
      </c>
      <c r="D2105" t="s">
        <v>1763</v>
      </c>
      <c r="E2105" s="103">
        <v>8.6421685885763308E-2</v>
      </c>
      <c r="F2105" s="103">
        <v>678218</v>
      </c>
      <c r="G2105" s="103">
        <v>7</v>
      </c>
      <c r="H2105" t="s">
        <v>54</v>
      </c>
      <c r="I2105" s="103"/>
    </row>
    <row r="2106" spans="1:9" x14ac:dyDescent="0.3">
      <c r="A2106" t="s">
        <v>3441</v>
      </c>
      <c r="B2106" t="s">
        <v>51</v>
      </c>
      <c r="C2106" t="s">
        <v>3106</v>
      </c>
      <c r="D2106" t="s">
        <v>1764</v>
      </c>
      <c r="E2106" s="103">
        <v>2.9165176761510349E-2</v>
      </c>
      <c r="F2106" s="103">
        <v>678218</v>
      </c>
      <c r="G2106" s="103">
        <v>7</v>
      </c>
      <c r="H2106" t="s">
        <v>54</v>
      </c>
      <c r="I2106" s="103"/>
    </row>
    <row r="2107" spans="1:9" x14ac:dyDescent="0.3">
      <c r="A2107" t="s">
        <v>3442</v>
      </c>
      <c r="B2107" t="s">
        <v>51</v>
      </c>
      <c r="C2107" t="s">
        <v>3106</v>
      </c>
      <c r="D2107" t="s">
        <v>340</v>
      </c>
      <c r="E2107" s="103">
        <v>8.2921177770018825E-2</v>
      </c>
      <c r="F2107" s="103">
        <v>678218</v>
      </c>
      <c r="G2107" s="103">
        <v>7</v>
      </c>
      <c r="H2107" t="s">
        <v>54</v>
      </c>
      <c r="I2107" s="103"/>
    </row>
    <row r="2108" spans="1:9" x14ac:dyDescent="0.3">
      <c r="A2108" t="s">
        <v>3443</v>
      </c>
      <c r="B2108" t="s">
        <v>51</v>
      </c>
      <c r="C2108" t="s">
        <v>3106</v>
      </c>
      <c r="D2108" t="s">
        <v>777</v>
      </c>
      <c r="E2108" s="103">
        <v>0.15832775105633445</v>
      </c>
      <c r="F2108" s="103">
        <v>678218</v>
      </c>
      <c r="G2108" s="103">
        <v>7</v>
      </c>
      <c r="H2108" t="s">
        <v>54</v>
      </c>
      <c r="I2108" s="103"/>
    </row>
    <row r="2109" spans="1:9" x14ac:dyDescent="0.3">
      <c r="A2109" t="s">
        <v>3444</v>
      </c>
      <c r="B2109" t="s">
        <v>51</v>
      </c>
      <c r="C2109" t="s">
        <v>3106</v>
      </c>
      <c r="D2109" t="s">
        <v>776</v>
      </c>
      <c r="E2109" s="103">
        <v>0.41373270516231492</v>
      </c>
      <c r="F2109" s="103">
        <v>678218</v>
      </c>
      <c r="G2109" s="103">
        <v>7</v>
      </c>
      <c r="H2109" t="s">
        <v>54</v>
      </c>
      <c r="I2109" s="103"/>
    </row>
    <row r="2110" spans="1:9" x14ac:dyDescent="0.3">
      <c r="A2110" t="s">
        <v>3445</v>
      </c>
      <c r="B2110" t="s">
        <v>51</v>
      </c>
      <c r="C2110" t="s">
        <v>3109</v>
      </c>
      <c r="D2110" t="s">
        <v>40</v>
      </c>
      <c r="E2110" s="103">
        <v>1.5855015644738015E-3</v>
      </c>
      <c r="F2110" s="103">
        <v>678218</v>
      </c>
      <c r="G2110" s="103">
        <v>7</v>
      </c>
      <c r="H2110" t="s">
        <v>54</v>
      </c>
      <c r="I2110" s="103"/>
    </row>
    <row r="2111" spans="1:9" x14ac:dyDescent="0.3">
      <c r="A2111" t="s">
        <v>5775</v>
      </c>
      <c r="B2111" t="s">
        <v>51</v>
      </c>
      <c r="C2111" t="s">
        <v>3109</v>
      </c>
      <c r="D2111" t="s">
        <v>5064</v>
      </c>
      <c r="E2111" s="103">
        <v>1.6488605490045786E-3</v>
      </c>
      <c r="F2111" s="103">
        <v>678218</v>
      </c>
      <c r="G2111" s="103">
        <v>7</v>
      </c>
      <c r="H2111" t="s">
        <v>54</v>
      </c>
      <c r="I2111" s="103"/>
    </row>
    <row r="2112" spans="1:9" x14ac:dyDescent="0.3">
      <c r="A2112" t="s">
        <v>5776</v>
      </c>
      <c r="B2112" t="s">
        <v>51</v>
      </c>
      <c r="C2112" t="s">
        <v>3109</v>
      </c>
      <c r="D2112" t="s">
        <v>5065</v>
      </c>
      <c r="E2112" s="103">
        <v>1.5855015644738015E-3</v>
      </c>
      <c r="F2112" s="103">
        <v>678218</v>
      </c>
      <c r="G2112" s="103">
        <v>7</v>
      </c>
      <c r="H2112" t="s">
        <v>54</v>
      </c>
      <c r="I2112" s="103"/>
    </row>
    <row r="2113" spans="1:9" x14ac:dyDescent="0.3">
      <c r="A2113" t="s">
        <v>5777</v>
      </c>
      <c r="B2113" t="s">
        <v>51</v>
      </c>
      <c r="C2113" t="s">
        <v>3109</v>
      </c>
      <c r="D2113" t="s">
        <v>5066</v>
      </c>
      <c r="E2113" s="103">
        <v>1.6471156345185026E-3</v>
      </c>
      <c r="F2113" s="103">
        <v>678218</v>
      </c>
      <c r="G2113" s="103">
        <v>7</v>
      </c>
      <c r="H2113" t="s">
        <v>54</v>
      </c>
      <c r="I2113" s="103"/>
    </row>
    <row r="2114" spans="1:9" x14ac:dyDescent="0.3">
      <c r="A2114" t="s">
        <v>3446</v>
      </c>
      <c r="B2114" t="s">
        <v>51</v>
      </c>
      <c r="C2114" t="s">
        <v>3109</v>
      </c>
      <c r="D2114" t="s">
        <v>42</v>
      </c>
      <c r="E2114" s="103">
        <v>1.6202692183149038E-3</v>
      </c>
      <c r="F2114" s="103">
        <v>678218</v>
      </c>
      <c r="G2114" s="103">
        <v>7</v>
      </c>
      <c r="H2114" t="s">
        <v>54</v>
      </c>
      <c r="I2114" s="103"/>
    </row>
    <row r="2115" spans="1:9" x14ac:dyDescent="0.3">
      <c r="A2115" t="s">
        <v>3447</v>
      </c>
      <c r="B2115" t="s">
        <v>51</v>
      </c>
      <c r="C2115" t="s">
        <v>3109</v>
      </c>
      <c r="D2115" t="s">
        <v>1763</v>
      </c>
      <c r="E2115" s="103">
        <v>1.6952010300926687E-3</v>
      </c>
      <c r="F2115" s="103">
        <v>678218</v>
      </c>
      <c r="G2115" s="103">
        <v>7</v>
      </c>
      <c r="H2115" t="s">
        <v>54</v>
      </c>
      <c r="I2115" s="103"/>
    </row>
    <row r="2116" spans="1:9" x14ac:dyDescent="0.3">
      <c r="A2116" t="s">
        <v>3448</v>
      </c>
      <c r="B2116" t="s">
        <v>51</v>
      </c>
      <c r="C2116" t="s">
        <v>3109</v>
      </c>
      <c r="D2116" t="s">
        <v>1764</v>
      </c>
      <c r="E2116" s="103">
        <v>9.0117841309915892E-4</v>
      </c>
      <c r="F2116" s="103">
        <v>678218</v>
      </c>
      <c r="G2116" s="103">
        <v>7</v>
      </c>
      <c r="H2116" t="s">
        <v>54</v>
      </c>
      <c r="I2116" s="103"/>
    </row>
    <row r="2117" spans="1:9" x14ac:dyDescent="0.3">
      <c r="A2117" t="s">
        <v>3449</v>
      </c>
      <c r="B2117" t="s">
        <v>51</v>
      </c>
      <c r="C2117" t="s">
        <v>3109</v>
      </c>
      <c r="D2117" t="s">
        <v>340</v>
      </c>
      <c r="E2117" s="103">
        <v>1.6181957193356069E-3</v>
      </c>
      <c r="F2117" s="103">
        <v>678218</v>
      </c>
      <c r="G2117" s="103">
        <v>7</v>
      </c>
      <c r="H2117" t="s">
        <v>54</v>
      </c>
      <c r="I2117" s="103"/>
    </row>
    <row r="2118" spans="1:9" x14ac:dyDescent="0.3">
      <c r="A2118" t="s">
        <v>3450</v>
      </c>
      <c r="B2118" t="s">
        <v>51</v>
      </c>
      <c r="C2118" t="s">
        <v>3109</v>
      </c>
      <c r="D2118" t="s">
        <v>777</v>
      </c>
      <c r="E2118" s="103">
        <v>3.3874829092172005E-3</v>
      </c>
      <c r="F2118" s="103">
        <v>678218</v>
      </c>
      <c r="G2118" s="103">
        <v>7</v>
      </c>
      <c r="H2118" t="s">
        <v>54</v>
      </c>
      <c r="I2118" s="103"/>
    </row>
    <row r="2119" spans="1:9" x14ac:dyDescent="0.3">
      <c r="A2119" t="s">
        <v>3451</v>
      </c>
      <c r="B2119" t="s">
        <v>51</v>
      </c>
      <c r="C2119" t="s">
        <v>3109</v>
      </c>
      <c r="D2119" t="s">
        <v>776</v>
      </c>
      <c r="E2119" s="103">
        <v>8.2110471713015727E-3</v>
      </c>
      <c r="F2119" s="103">
        <v>678218</v>
      </c>
      <c r="G2119" s="103">
        <v>7</v>
      </c>
      <c r="H2119" t="s">
        <v>54</v>
      </c>
      <c r="I2119" s="103"/>
    </row>
    <row r="2120" spans="1:9" x14ac:dyDescent="0.3">
      <c r="A2120" t="s">
        <v>3452</v>
      </c>
      <c r="B2120" t="s">
        <v>51</v>
      </c>
      <c r="C2120" t="s">
        <v>3111</v>
      </c>
      <c r="D2120" t="s">
        <v>40</v>
      </c>
      <c r="E2120" s="103">
        <v>3.434288665221121E-3</v>
      </c>
      <c r="F2120" s="103">
        <v>678218</v>
      </c>
      <c r="G2120" s="103">
        <v>7</v>
      </c>
      <c r="H2120" t="s">
        <v>54</v>
      </c>
      <c r="I2120" s="103"/>
    </row>
    <row r="2121" spans="1:9" x14ac:dyDescent="0.3">
      <c r="A2121" t="s">
        <v>5778</v>
      </c>
      <c r="B2121" t="s">
        <v>51</v>
      </c>
      <c r="C2121" t="s">
        <v>3111</v>
      </c>
      <c r="D2121" t="s">
        <v>5064</v>
      </c>
      <c r="E2121" s="103">
        <v>3.5519077021596143E-3</v>
      </c>
      <c r="F2121" s="103">
        <v>678218</v>
      </c>
      <c r="G2121" s="103">
        <v>7</v>
      </c>
      <c r="H2121" t="s">
        <v>54</v>
      </c>
      <c r="I2121" s="103"/>
    </row>
    <row r="2122" spans="1:9" x14ac:dyDescent="0.3">
      <c r="A2122" t="s">
        <v>5779</v>
      </c>
      <c r="B2122" t="s">
        <v>51</v>
      </c>
      <c r="C2122" t="s">
        <v>3111</v>
      </c>
      <c r="D2122" t="s">
        <v>5065</v>
      </c>
      <c r="E2122" s="103">
        <v>3.434288665221121E-3</v>
      </c>
      <c r="F2122" s="103">
        <v>678218</v>
      </c>
      <c r="G2122" s="103">
        <v>7</v>
      </c>
      <c r="H2122" t="s">
        <v>54</v>
      </c>
      <c r="I2122" s="103"/>
    </row>
    <row r="2123" spans="1:9" x14ac:dyDescent="0.3">
      <c r="A2123" t="s">
        <v>5780</v>
      </c>
      <c r="B2123" t="s">
        <v>51</v>
      </c>
      <c r="C2123" t="s">
        <v>3111</v>
      </c>
      <c r="D2123" t="s">
        <v>5066</v>
      </c>
      <c r="E2123" s="103">
        <v>3.548455346902517E-3</v>
      </c>
      <c r="F2123" s="103">
        <v>678218</v>
      </c>
      <c r="G2123" s="103">
        <v>7</v>
      </c>
      <c r="H2123" t="s">
        <v>54</v>
      </c>
      <c r="I2123" s="103"/>
    </row>
    <row r="2124" spans="1:9" x14ac:dyDescent="0.3">
      <c r="A2124" t="s">
        <v>3453</v>
      </c>
      <c r="B2124" t="s">
        <v>51</v>
      </c>
      <c r="C2124" t="s">
        <v>3111</v>
      </c>
      <c r="D2124" t="s">
        <v>42</v>
      </c>
      <c r="E2124" s="103">
        <v>3.5062517715447137E-3</v>
      </c>
      <c r="F2124" s="103">
        <v>678218</v>
      </c>
      <c r="G2124" s="103">
        <v>7</v>
      </c>
      <c r="H2124" t="s">
        <v>54</v>
      </c>
      <c r="I2124" s="103"/>
    </row>
    <row r="2125" spans="1:9" x14ac:dyDescent="0.3">
      <c r="A2125" t="s">
        <v>3454</v>
      </c>
      <c r="B2125" t="s">
        <v>51</v>
      </c>
      <c r="C2125" t="s">
        <v>3111</v>
      </c>
      <c r="D2125" t="s">
        <v>1763</v>
      </c>
      <c r="E2125" s="103">
        <v>3.6725780405655749E-3</v>
      </c>
      <c r="F2125" s="103">
        <v>678218</v>
      </c>
      <c r="G2125" s="103">
        <v>7</v>
      </c>
      <c r="H2125" t="s">
        <v>54</v>
      </c>
      <c r="I2125" s="103"/>
    </row>
    <row r="2126" spans="1:9" x14ac:dyDescent="0.3">
      <c r="A2126" t="s">
        <v>3455</v>
      </c>
      <c r="B2126" t="s">
        <v>51</v>
      </c>
      <c r="C2126" t="s">
        <v>3111</v>
      </c>
      <c r="D2126" t="s">
        <v>1764</v>
      </c>
      <c r="E2126" s="103">
        <v>1.9723870955852831E-3</v>
      </c>
      <c r="F2126" s="103">
        <v>678218</v>
      </c>
      <c r="G2126" s="103">
        <v>7</v>
      </c>
      <c r="H2126" t="s">
        <v>54</v>
      </c>
      <c r="I2126" s="103"/>
    </row>
    <row r="2127" spans="1:9" x14ac:dyDescent="0.3">
      <c r="A2127" t="s">
        <v>3456</v>
      </c>
      <c r="B2127" t="s">
        <v>51</v>
      </c>
      <c r="C2127" t="s">
        <v>3111</v>
      </c>
      <c r="D2127" t="s">
        <v>340</v>
      </c>
      <c r="E2127" s="103">
        <v>3.4600593109833399E-3</v>
      </c>
      <c r="F2127" s="103">
        <v>678218</v>
      </c>
      <c r="G2127" s="103">
        <v>7</v>
      </c>
      <c r="H2127" t="s">
        <v>54</v>
      </c>
      <c r="I2127" s="103"/>
    </row>
    <row r="2128" spans="1:9" x14ac:dyDescent="0.3">
      <c r="A2128" t="s">
        <v>3457</v>
      </c>
      <c r="B2128" t="s">
        <v>51</v>
      </c>
      <c r="C2128" t="s">
        <v>3111</v>
      </c>
      <c r="D2128" t="s">
        <v>777</v>
      </c>
      <c r="E2128" s="103">
        <v>7.099030697277047E-3</v>
      </c>
      <c r="F2128" s="103">
        <v>678218</v>
      </c>
      <c r="G2128" s="103">
        <v>7</v>
      </c>
      <c r="H2128" t="s">
        <v>54</v>
      </c>
      <c r="I2128" s="103"/>
    </row>
    <row r="2129" spans="1:9" x14ac:dyDescent="0.3">
      <c r="A2129" t="s">
        <v>3458</v>
      </c>
      <c r="B2129" t="s">
        <v>51</v>
      </c>
      <c r="C2129" t="s">
        <v>3111</v>
      </c>
      <c r="D2129" t="s">
        <v>776</v>
      </c>
      <c r="E2129" s="103">
        <v>1.7719174950958035E-2</v>
      </c>
      <c r="F2129" s="103">
        <v>678218</v>
      </c>
      <c r="G2129" s="103">
        <v>7</v>
      </c>
      <c r="H2129" t="s">
        <v>54</v>
      </c>
      <c r="I2129" s="103"/>
    </row>
    <row r="2130" spans="1:9" x14ac:dyDescent="0.3">
      <c r="A2130" t="s">
        <v>963</v>
      </c>
      <c r="B2130" t="s">
        <v>51</v>
      </c>
      <c r="C2130" t="s">
        <v>40</v>
      </c>
      <c r="D2130" t="s">
        <v>40</v>
      </c>
      <c r="E2130" s="103">
        <v>1</v>
      </c>
      <c r="F2130" s="103">
        <v>678218</v>
      </c>
      <c r="G2130" s="103">
        <v>7</v>
      </c>
      <c r="H2130" t="s">
        <v>54</v>
      </c>
      <c r="I2130" s="103"/>
    </row>
    <row r="2131" spans="1:9" x14ac:dyDescent="0.3">
      <c r="A2131" t="s">
        <v>5781</v>
      </c>
      <c r="B2131" t="s">
        <v>51</v>
      </c>
      <c r="C2131" t="s">
        <v>40</v>
      </c>
      <c r="D2131" t="s">
        <v>5064</v>
      </c>
      <c r="E2131" s="103">
        <v>1.035016092434369</v>
      </c>
      <c r="F2131" s="103">
        <v>678218</v>
      </c>
      <c r="G2131" s="103">
        <v>7</v>
      </c>
      <c r="H2131" t="s">
        <v>54</v>
      </c>
      <c r="I2131" s="103"/>
    </row>
    <row r="2132" spans="1:9" x14ac:dyDescent="0.3">
      <c r="A2132" t="s">
        <v>5782</v>
      </c>
      <c r="B2132" t="s">
        <v>51</v>
      </c>
      <c r="C2132" t="s">
        <v>40</v>
      </c>
      <c r="D2132" t="s">
        <v>5065</v>
      </c>
      <c r="E2132" s="103">
        <v>1</v>
      </c>
      <c r="F2132" s="103">
        <v>678218</v>
      </c>
      <c r="G2132" s="103">
        <v>7</v>
      </c>
      <c r="H2132" t="s">
        <v>54</v>
      </c>
      <c r="I2132" s="103"/>
    </row>
    <row r="2133" spans="1:9" x14ac:dyDescent="0.3">
      <c r="A2133" t="s">
        <v>5783</v>
      </c>
      <c r="B2133" t="s">
        <v>51</v>
      </c>
      <c r="C2133" t="s">
        <v>40</v>
      </c>
      <c r="D2133" t="s">
        <v>5066</v>
      </c>
      <c r="E2133" s="103">
        <v>1.0322157832843379</v>
      </c>
      <c r="F2133" s="103">
        <v>678218</v>
      </c>
      <c r="G2133" s="103">
        <v>7</v>
      </c>
      <c r="H2133" t="s">
        <v>54</v>
      </c>
      <c r="I2133" s="103"/>
    </row>
    <row r="2134" spans="1:9" x14ac:dyDescent="0.3">
      <c r="A2134" t="s">
        <v>961</v>
      </c>
      <c r="B2134" t="s">
        <v>51</v>
      </c>
      <c r="C2134" t="s">
        <v>40</v>
      </c>
      <c r="D2134" t="s">
        <v>42</v>
      </c>
      <c r="E2134" s="103">
        <v>1.0296943000924472</v>
      </c>
      <c r="F2134" s="103">
        <v>678218</v>
      </c>
      <c r="G2134" s="103">
        <v>7</v>
      </c>
      <c r="H2134" t="s">
        <v>54</v>
      </c>
      <c r="I2134" s="103"/>
    </row>
    <row r="2135" spans="1:9" x14ac:dyDescent="0.3">
      <c r="A2135" t="s">
        <v>1987</v>
      </c>
      <c r="B2135" t="s">
        <v>51</v>
      </c>
      <c r="C2135" t="s">
        <v>40</v>
      </c>
      <c r="D2135" t="s">
        <v>1763</v>
      </c>
      <c r="E2135" s="103">
        <v>1.07907787119275</v>
      </c>
      <c r="F2135" s="103">
        <v>678218</v>
      </c>
      <c r="G2135" s="103">
        <v>7</v>
      </c>
      <c r="H2135" t="s">
        <v>54</v>
      </c>
      <c r="I2135" s="103"/>
    </row>
    <row r="2136" spans="1:9" x14ac:dyDescent="0.3">
      <c r="A2136" t="s">
        <v>1988</v>
      </c>
      <c r="B2136" t="s">
        <v>51</v>
      </c>
      <c r="C2136" t="s">
        <v>40</v>
      </c>
      <c r="D2136" t="s">
        <v>1764</v>
      </c>
      <c r="E2136" s="103">
        <v>0.7005699617648623</v>
      </c>
      <c r="F2136" s="103">
        <v>678218</v>
      </c>
      <c r="G2136" s="103">
        <v>7</v>
      </c>
      <c r="H2136" t="s">
        <v>54</v>
      </c>
      <c r="I2136" s="103"/>
    </row>
    <row r="2137" spans="1:9" x14ac:dyDescent="0.3">
      <c r="A2137" t="s">
        <v>962</v>
      </c>
      <c r="B2137" t="s">
        <v>51</v>
      </c>
      <c r="C2137" t="s">
        <v>40</v>
      </c>
      <c r="D2137" t="s">
        <v>340</v>
      </c>
      <c r="E2137" s="103">
        <v>1.0133928437509587</v>
      </c>
      <c r="F2137" s="103">
        <v>678218</v>
      </c>
      <c r="G2137" s="103">
        <v>7</v>
      </c>
      <c r="H2137" t="s">
        <v>54</v>
      </c>
      <c r="I2137" s="103"/>
    </row>
    <row r="2138" spans="1:9" x14ac:dyDescent="0.3">
      <c r="A2138" t="s">
        <v>664</v>
      </c>
      <c r="B2138" t="s">
        <v>51</v>
      </c>
      <c r="C2138" t="s">
        <v>40</v>
      </c>
      <c r="D2138" t="s">
        <v>777</v>
      </c>
      <c r="E2138" s="103">
        <v>2.115023147869652</v>
      </c>
      <c r="F2138" s="103">
        <v>678218</v>
      </c>
      <c r="G2138" s="103">
        <v>7</v>
      </c>
      <c r="H2138" t="s">
        <v>54</v>
      </c>
      <c r="I2138" s="103"/>
    </row>
    <row r="2139" spans="1:9" x14ac:dyDescent="0.3">
      <c r="A2139" t="s">
        <v>668</v>
      </c>
      <c r="B2139" t="s">
        <v>51</v>
      </c>
      <c r="C2139" t="s">
        <v>40</v>
      </c>
      <c r="D2139" t="s">
        <v>776</v>
      </c>
      <c r="E2139" s="103">
        <v>5.2493274037205992</v>
      </c>
      <c r="F2139" s="103">
        <v>678218</v>
      </c>
      <c r="G2139" s="103">
        <v>7</v>
      </c>
      <c r="H2139" t="s">
        <v>54</v>
      </c>
      <c r="I2139" s="103"/>
    </row>
    <row r="2140" spans="1:9" x14ac:dyDescent="0.3">
      <c r="A2140" t="s">
        <v>5784</v>
      </c>
      <c r="B2140" t="s">
        <v>51</v>
      </c>
      <c r="C2140" t="s">
        <v>5064</v>
      </c>
      <c r="D2140" t="s">
        <v>40</v>
      </c>
      <c r="E2140" s="103">
        <v>0.96873495729613268</v>
      </c>
      <c r="F2140" s="103">
        <v>678218</v>
      </c>
      <c r="G2140" s="103">
        <v>7</v>
      </c>
      <c r="H2140" t="s">
        <v>54</v>
      </c>
      <c r="I2140" s="103"/>
    </row>
    <row r="2141" spans="1:9" x14ac:dyDescent="0.3">
      <c r="A2141" t="s">
        <v>5785</v>
      </c>
      <c r="B2141" t="s">
        <v>51</v>
      </c>
      <c r="C2141" t="s">
        <v>5064</v>
      </c>
      <c r="D2141" t="s">
        <v>5064</v>
      </c>
      <c r="E2141" s="103">
        <v>1</v>
      </c>
      <c r="F2141" s="103">
        <v>678218</v>
      </c>
      <c r="G2141" s="103">
        <v>7</v>
      </c>
      <c r="H2141" t="s">
        <v>54</v>
      </c>
      <c r="I2141" s="103"/>
    </row>
    <row r="2142" spans="1:9" x14ac:dyDescent="0.3">
      <c r="A2142" t="s">
        <v>5786</v>
      </c>
      <c r="B2142" t="s">
        <v>51</v>
      </c>
      <c r="C2142" t="s">
        <v>5064</v>
      </c>
      <c r="D2142" t="s">
        <v>5065</v>
      </c>
      <c r="E2142" s="103">
        <v>0.96873495729613268</v>
      </c>
      <c r="F2142" s="103">
        <v>678218</v>
      </c>
      <c r="G2142" s="103">
        <v>7</v>
      </c>
      <c r="H2142" t="s">
        <v>54</v>
      </c>
      <c r="I2142" s="103"/>
    </row>
    <row r="2143" spans="1:9" x14ac:dyDescent="0.3">
      <c r="A2143" t="s">
        <v>5787</v>
      </c>
      <c r="B2143" t="s">
        <v>51</v>
      </c>
      <c r="C2143" t="s">
        <v>5064</v>
      </c>
      <c r="D2143" t="s">
        <v>5066</v>
      </c>
      <c r="E2143" s="103">
        <v>0.99822769932489508</v>
      </c>
      <c r="F2143" s="103">
        <v>678218</v>
      </c>
      <c r="G2143" s="103">
        <v>7</v>
      </c>
      <c r="H2143" t="s">
        <v>54</v>
      </c>
      <c r="I2143" s="103"/>
    </row>
    <row r="2144" spans="1:9" x14ac:dyDescent="0.3">
      <c r="A2144" t="s">
        <v>5788</v>
      </c>
      <c r="B2144" t="s">
        <v>51</v>
      </c>
      <c r="C2144" t="s">
        <v>5064</v>
      </c>
      <c r="D2144" t="s">
        <v>42</v>
      </c>
      <c r="E2144" s="103">
        <v>0.99487347901014034</v>
      </c>
      <c r="F2144" s="103">
        <v>678218</v>
      </c>
      <c r="G2144" s="103">
        <v>7</v>
      </c>
      <c r="H2144" t="s">
        <v>54</v>
      </c>
      <c r="I2144" s="103"/>
    </row>
    <row r="2145" spans="1:9" x14ac:dyDescent="0.3">
      <c r="A2145" t="s">
        <v>5789</v>
      </c>
      <c r="B2145" t="s">
        <v>51</v>
      </c>
      <c r="C2145" t="s">
        <v>5064</v>
      </c>
      <c r="D2145" t="s">
        <v>1763</v>
      </c>
      <c r="E2145" s="103">
        <v>1.0427127317026319</v>
      </c>
      <c r="F2145" s="103">
        <v>678218</v>
      </c>
      <c r="G2145" s="103">
        <v>7</v>
      </c>
      <c r="H2145" t="s">
        <v>54</v>
      </c>
      <c r="I2145" s="103"/>
    </row>
    <row r="2146" spans="1:9" x14ac:dyDescent="0.3">
      <c r="A2146" t="s">
        <v>5790</v>
      </c>
      <c r="B2146" t="s">
        <v>51</v>
      </c>
      <c r="C2146" t="s">
        <v>5064</v>
      </c>
      <c r="D2146" t="s">
        <v>1764</v>
      </c>
      <c r="E2146" s="103">
        <v>0.67868940427397129</v>
      </c>
      <c r="F2146" s="103">
        <v>678218</v>
      </c>
      <c r="G2146" s="103">
        <v>7</v>
      </c>
      <c r="H2146" t="s">
        <v>54</v>
      </c>
      <c r="I2146" s="103"/>
    </row>
    <row r="2147" spans="1:9" x14ac:dyDescent="0.3">
      <c r="A2147" t="s">
        <v>5791</v>
      </c>
      <c r="B2147" t="s">
        <v>51</v>
      </c>
      <c r="C2147" t="s">
        <v>5064</v>
      </c>
      <c r="D2147" t="s">
        <v>340</v>
      </c>
      <c r="E2147" s="103">
        <v>0.98018379865287297</v>
      </c>
      <c r="F2147" s="103">
        <v>678218</v>
      </c>
      <c r="G2147" s="103">
        <v>7</v>
      </c>
      <c r="H2147" t="s">
        <v>54</v>
      </c>
      <c r="I2147" s="103"/>
    </row>
    <row r="2148" spans="1:9" x14ac:dyDescent="0.3">
      <c r="A2148" t="s">
        <v>5792</v>
      </c>
      <c r="B2148" t="s">
        <v>51</v>
      </c>
      <c r="C2148" t="s">
        <v>5064</v>
      </c>
      <c r="D2148" t="s">
        <v>777</v>
      </c>
      <c r="E2148" s="103">
        <v>2.0484803276526375</v>
      </c>
      <c r="F2148" s="103">
        <v>678218</v>
      </c>
      <c r="G2148" s="103">
        <v>7</v>
      </c>
      <c r="H2148" t="s">
        <v>54</v>
      </c>
      <c r="I2148" s="103"/>
    </row>
    <row r="2149" spans="1:9" x14ac:dyDescent="0.3">
      <c r="A2149" t="s">
        <v>5793</v>
      </c>
      <c r="B2149" t="s">
        <v>51</v>
      </c>
      <c r="C2149" t="s">
        <v>5064</v>
      </c>
      <c r="D2149" t="s">
        <v>776</v>
      </c>
      <c r="E2149" s="103">
        <v>5.0843475595016745</v>
      </c>
      <c r="F2149" s="103">
        <v>678218</v>
      </c>
      <c r="G2149" s="103">
        <v>7</v>
      </c>
      <c r="H2149" t="s">
        <v>54</v>
      </c>
      <c r="I2149" s="103"/>
    </row>
    <row r="2150" spans="1:9" x14ac:dyDescent="0.3">
      <c r="A2150" t="s">
        <v>5794</v>
      </c>
      <c r="B2150" t="s">
        <v>51</v>
      </c>
      <c r="C2150" t="s">
        <v>5065</v>
      </c>
      <c r="D2150" t="s">
        <v>40</v>
      </c>
      <c r="E2150" s="103">
        <v>1</v>
      </c>
      <c r="F2150" s="103">
        <v>678218</v>
      </c>
      <c r="G2150" s="103">
        <v>7</v>
      </c>
      <c r="H2150" t="s">
        <v>54</v>
      </c>
      <c r="I2150" s="103"/>
    </row>
    <row r="2151" spans="1:9" x14ac:dyDescent="0.3">
      <c r="A2151" t="s">
        <v>5795</v>
      </c>
      <c r="B2151" t="s">
        <v>51</v>
      </c>
      <c r="C2151" t="s">
        <v>5065</v>
      </c>
      <c r="D2151" t="s">
        <v>5064</v>
      </c>
      <c r="E2151" s="103">
        <v>1.035016092434369</v>
      </c>
      <c r="F2151" s="103">
        <v>678218</v>
      </c>
      <c r="G2151" s="103">
        <v>7</v>
      </c>
      <c r="H2151" t="s">
        <v>54</v>
      </c>
      <c r="I2151" s="103"/>
    </row>
    <row r="2152" spans="1:9" x14ac:dyDescent="0.3">
      <c r="A2152" t="s">
        <v>5796</v>
      </c>
      <c r="B2152" t="s">
        <v>51</v>
      </c>
      <c r="C2152" t="s">
        <v>5065</v>
      </c>
      <c r="D2152" t="s">
        <v>5065</v>
      </c>
      <c r="E2152" s="103">
        <v>1</v>
      </c>
      <c r="F2152" s="103">
        <v>678218</v>
      </c>
      <c r="G2152" s="103">
        <v>7</v>
      </c>
      <c r="H2152" t="s">
        <v>54</v>
      </c>
      <c r="I2152" s="103"/>
    </row>
    <row r="2153" spans="1:9" x14ac:dyDescent="0.3">
      <c r="A2153" t="s">
        <v>5797</v>
      </c>
      <c r="B2153" t="s">
        <v>51</v>
      </c>
      <c r="C2153" t="s">
        <v>5065</v>
      </c>
      <c r="D2153" t="s">
        <v>5066</v>
      </c>
      <c r="E2153" s="103">
        <v>1.0322157832843379</v>
      </c>
      <c r="F2153" s="103">
        <v>678218</v>
      </c>
      <c r="G2153" s="103">
        <v>7</v>
      </c>
      <c r="H2153" t="s">
        <v>54</v>
      </c>
      <c r="I2153" s="103"/>
    </row>
    <row r="2154" spans="1:9" x14ac:dyDescent="0.3">
      <c r="A2154" t="s">
        <v>5798</v>
      </c>
      <c r="B2154" t="s">
        <v>51</v>
      </c>
      <c r="C2154" t="s">
        <v>5065</v>
      </c>
      <c r="D2154" t="s">
        <v>42</v>
      </c>
      <c r="E2154" s="103">
        <v>1.0296943000924472</v>
      </c>
      <c r="F2154" s="103">
        <v>678218</v>
      </c>
      <c r="G2154" s="103">
        <v>7</v>
      </c>
      <c r="H2154" t="s">
        <v>54</v>
      </c>
      <c r="I2154" s="103"/>
    </row>
    <row r="2155" spans="1:9" x14ac:dyDescent="0.3">
      <c r="A2155" t="s">
        <v>5799</v>
      </c>
      <c r="B2155" t="s">
        <v>51</v>
      </c>
      <c r="C2155" t="s">
        <v>5065</v>
      </c>
      <c r="D2155" t="s">
        <v>1763</v>
      </c>
      <c r="E2155" s="103">
        <v>1.07907787119275</v>
      </c>
      <c r="F2155" s="103">
        <v>678218</v>
      </c>
      <c r="G2155" s="103">
        <v>7</v>
      </c>
      <c r="H2155" t="s">
        <v>54</v>
      </c>
      <c r="I2155" s="103"/>
    </row>
    <row r="2156" spans="1:9" x14ac:dyDescent="0.3">
      <c r="A2156" t="s">
        <v>5800</v>
      </c>
      <c r="B2156" t="s">
        <v>51</v>
      </c>
      <c r="C2156" t="s">
        <v>5065</v>
      </c>
      <c r="D2156" t="s">
        <v>1764</v>
      </c>
      <c r="E2156" s="103">
        <v>0.7005699617648623</v>
      </c>
      <c r="F2156" s="103">
        <v>678218</v>
      </c>
      <c r="G2156" s="103">
        <v>7</v>
      </c>
      <c r="H2156" t="s">
        <v>54</v>
      </c>
      <c r="I2156" s="103"/>
    </row>
    <row r="2157" spans="1:9" x14ac:dyDescent="0.3">
      <c r="A2157" t="s">
        <v>5801</v>
      </c>
      <c r="B2157" t="s">
        <v>51</v>
      </c>
      <c r="C2157" t="s">
        <v>5065</v>
      </c>
      <c r="D2157" t="s">
        <v>340</v>
      </c>
      <c r="E2157" s="103">
        <v>1.0133928437509587</v>
      </c>
      <c r="F2157" s="103">
        <v>678218</v>
      </c>
      <c r="G2157" s="103">
        <v>7</v>
      </c>
      <c r="H2157" t="s">
        <v>54</v>
      </c>
      <c r="I2157" s="103"/>
    </row>
    <row r="2158" spans="1:9" x14ac:dyDescent="0.3">
      <c r="A2158" t="s">
        <v>5802</v>
      </c>
      <c r="B2158" t="s">
        <v>51</v>
      </c>
      <c r="C2158" t="s">
        <v>5065</v>
      </c>
      <c r="D2158" t="s">
        <v>777</v>
      </c>
      <c r="E2158" s="103">
        <v>2.115023147869652</v>
      </c>
      <c r="F2158" s="103">
        <v>678218</v>
      </c>
      <c r="G2158" s="103">
        <v>7</v>
      </c>
      <c r="H2158" t="s">
        <v>54</v>
      </c>
      <c r="I2158" s="103"/>
    </row>
    <row r="2159" spans="1:9" x14ac:dyDescent="0.3">
      <c r="A2159" t="s">
        <v>5803</v>
      </c>
      <c r="B2159" t="s">
        <v>51</v>
      </c>
      <c r="C2159" t="s">
        <v>5065</v>
      </c>
      <c r="D2159" t="s">
        <v>776</v>
      </c>
      <c r="E2159" s="103">
        <v>5.2493274037205992</v>
      </c>
      <c r="F2159" s="103">
        <v>678218</v>
      </c>
      <c r="G2159" s="103">
        <v>7</v>
      </c>
      <c r="H2159" t="s">
        <v>54</v>
      </c>
      <c r="I2159" s="103"/>
    </row>
    <row r="2160" spans="1:9" x14ac:dyDescent="0.3">
      <c r="A2160" t="s">
        <v>5807</v>
      </c>
      <c r="B2160" t="s">
        <v>51</v>
      </c>
      <c r="C2160" t="s">
        <v>5066</v>
      </c>
      <c r="D2160" t="s">
        <v>40</v>
      </c>
      <c r="E2160" s="103">
        <v>0.97049527988645812</v>
      </c>
      <c r="F2160" s="103">
        <v>678218</v>
      </c>
      <c r="G2160" s="103">
        <v>7</v>
      </c>
      <c r="H2160" t="s">
        <v>54</v>
      </c>
      <c r="I2160" s="103"/>
    </row>
    <row r="2161" spans="1:9" x14ac:dyDescent="0.3">
      <c r="A2161" t="s">
        <v>5808</v>
      </c>
      <c r="B2161" t="s">
        <v>51</v>
      </c>
      <c r="C2161" t="s">
        <v>5066</v>
      </c>
      <c r="D2161" t="s">
        <v>5064</v>
      </c>
      <c r="E2161" s="103">
        <v>1.0027873787212429</v>
      </c>
      <c r="F2161" s="103">
        <v>678218</v>
      </c>
      <c r="G2161" s="103">
        <v>7</v>
      </c>
      <c r="H2161" t="s">
        <v>54</v>
      </c>
      <c r="I2161" s="103"/>
    </row>
    <row r="2162" spans="1:9" x14ac:dyDescent="0.3">
      <c r="A2162" t="s">
        <v>5809</v>
      </c>
      <c r="B2162" t="s">
        <v>51</v>
      </c>
      <c r="C2162" t="s">
        <v>5066</v>
      </c>
      <c r="D2162" t="s">
        <v>5065</v>
      </c>
      <c r="E2162" s="103">
        <v>0.97049527988645812</v>
      </c>
      <c r="F2162" s="103">
        <v>678218</v>
      </c>
      <c r="G2162" s="103">
        <v>7</v>
      </c>
      <c r="H2162" t="s">
        <v>54</v>
      </c>
      <c r="I2162" s="103"/>
    </row>
    <row r="2163" spans="1:9" x14ac:dyDescent="0.3">
      <c r="A2163" t="s">
        <v>5810</v>
      </c>
      <c r="B2163" t="s">
        <v>51</v>
      </c>
      <c r="C2163" t="s">
        <v>5066</v>
      </c>
      <c r="D2163" t="s">
        <v>5066</v>
      </c>
      <c r="E2163" s="103">
        <v>1</v>
      </c>
      <c r="F2163" s="103">
        <v>678218</v>
      </c>
      <c r="G2163" s="103">
        <v>7</v>
      </c>
      <c r="H2163" t="s">
        <v>54</v>
      </c>
      <c r="I2163" s="103"/>
    </row>
    <row r="2164" spans="1:9" x14ac:dyDescent="0.3">
      <c r="A2164" t="s">
        <v>5811</v>
      </c>
      <c r="B2164" t="s">
        <v>51</v>
      </c>
      <c r="C2164" t="s">
        <v>5066</v>
      </c>
      <c r="D2164" t="s">
        <v>42</v>
      </c>
      <c r="E2164" s="103">
        <v>0.99765568896636314</v>
      </c>
      <c r="F2164" s="103">
        <v>678218</v>
      </c>
      <c r="G2164" s="103">
        <v>7</v>
      </c>
      <c r="H2164" t="s">
        <v>54</v>
      </c>
      <c r="I2164" s="103"/>
    </row>
    <row r="2165" spans="1:9" x14ac:dyDescent="0.3">
      <c r="A2165" t="s">
        <v>5812</v>
      </c>
      <c r="B2165" t="s">
        <v>51</v>
      </c>
      <c r="C2165" t="s">
        <v>5066</v>
      </c>
      <c r="D2165" t="s">
        <v>1763</v>
      </c>
      <c r="E2165" s="103">
        <v>1.045551883395347</v>
      </c>
      <c r="F2165" s="103">
        <v>678218</v>
      </c>
      <c r="G2165" s="103">
        <v>7</v>
      </c>
      <c r="H2165" t="s">
        <v>54</v>
      </c>
      <c r="I2165" s="103"/>
    </row>
    <row r="2166" spans="1:9" x14ac:dyDescent="0.3">
      <c r="A2166" t="s">
        <v>5813</v>
      </c>
      <c r="B2166" t="s">
        <v>51</v>
      </c>
      <c r="C2166" t="s">
        <v>5066</v>
      </c>
      <c r="D2166" t="s">
        <v>1764</v>
      </c>
      <c r="E2166" s="103">
        <v>0.68090531755769002</v>
      </c>
      <c r="F2166" s="103">
        <v>678218</v>
      </c>
      <c r="G2166" s="103">
        <v>7</v>
      </c>
      <c r="H2166" t="s">
        <v>54</v>
      </c>
      <c r="I2166" s="103"/>
    </row>
    <row r="2167" spans="1:9" x14ac:dyDescent="0.3">
      <c r="A2167" t="s">
        <v>5814</v>
      </c>
      <c r="B2167" t="s">
        <v>51</v>
      </c>
      <c r="C2167" t="s">
        <v>5066</v>
      </c>
      <c r="D2167" t="s">
        <v>340</v>
      </c>
      <c r="E2167" s="103">
        <v>0.98157491531435603</v>
      </c>
      <c r="F2167" s="103">
        <v>678218</v>
      </c>
      <c r="G2167" s="103">
        <v>7</v>
      </c>
      <c r="H2167" t="s">
        <v>54</v>
      </c>
      <c r="I2167" s="103"/>
    </row>
    <row r="2168" spans="1:9" x14ac:dyDescent="0.3">
      <c r="A2168" t="s">
        <v>5815</v>
      </c>
      <c r="B2168" t="s">
        <v>51</v>
      </c>
      <c r="C2168" t="s">
        <v>5066</v>
      </c>
      <c r="D2168" t="s">
        <v>777</v>
      </c>
      <c r="E2168" s="103">
        <v>2.051953213563376</v>
      </c>
      <c r="F2168" s="103">
        <v>678218</v>
      </c>
      <c r="G2168" s="103">
        <v>7</v>
      </c>
      <c r="H2168" t="s">
        <v>54</v>
      </c>
      <c r="I2168" s="103"/>
    </row>
    <row r="2169" spans="1:9" x14ac:dyDescent="0.3">
      <c r="A2169" t="s">
        <v>5816</v>
      </c>
      <c r="B2169" t="s">
        <v>51</v>
      </c>
      <c r="C2169" t="s">
        <v>5066</v>
      </c>
      <c r="D2169" t="s">
        <v>776</v>
      </c>
      <c r="E2169" s="103">
        <v>5.0933345082813544</v>
      </c>
      <c r="F2169" s="103">
        <v>678218</v>
      </c>
      <c r="G2169" s="103">
        <v>7</v>
      </c>
      <c r="H2169" t="s">
        <v>54</v>
      </c>
      <c r="I2169" s="103"/>
    </row>
    <row r="2170" spans="1:9" x14ac:dyDescent="0.3">
      <c r="A2170" t="s">
        <v>945</v>
      </c>
      <c r="B2170" t="s">
        <v>51</v>
      </c>
      <c r="C2170" t="s">
        <v>42</v>
      </c>
      <c r="D2170" t="s">
        <v>40</v>
      </c>
      <c r="E2170" s="103">
        <v>0.97375474752582758</v>
      </c>
      <c r="F2170" s="103">
        <v>678218</v>
      </c>
      <c r="G2170" s="103">
        <v>7</v>
      </c>
      <c r="H2170" t="s">
        <v>54</v>
      </c>
      <c r="I2170" s="103"/>
    </row>
    <row r="2171" spans="1:9" x14ac:dyDescent="0.3">
      <c r="A2171" t="s">
        <v>5817</v>
      </c>
      <c r="B2171" t="s">
        <v>51</v>
      </c>
      <c r="C2171" t="s">
        <v>42</v>
      </c>
      <c r="D2171" t="s">
        <v>5064</v>
      </c>
      <c r="E2171" s="103">
        <v>1.0052007682511641</v>
      </c>
      <c r="F2171" s="103">
        <v>678218</v>
      </c>
      <c r="G2171" s="103">
        <v>7</v>
      </c>
      <c r="H2171" t="s">
        <v>54</v>
      </c>
      <c r="I2171" s="103"/>
    </row>
    <row r="2172" spans="1:9" x14ac:dyDescent="0.3">
      <c r="A2172" t="s">
        <v>5818</v>
      </c>
      <c r="B2172" t="s">
        <v>51</v>
      </c>
      <c r="C2172" t="s">
        <v>42</v>
      </c>
      <c r="D2172" t="s">
        <v>5065</v>
      </c>
      <c r="E2172" s="103">
        <v>0.97375474752582758</v>
      </c>
      <c r="F2172" s="103">
        <v>678218</v>
      </c>
      <c r="G2172" s="103">
        <v>7</v>
      </c>
      <c r="H2172" t="s">
        <v>54</v>
      </c>
      <c r="I2172" s="103"/>
    </row>
    <row r="2173" spans="1:9" x14ac:dyDescent="0.3">
      <c r="A2173" t="s">
        <v>5819</v>
      </c>
      <c r="B2173" t="s">
        <v>51</v>
      </c>
      <c r="C2173" t="s">
        <v>42</v>
      </c>
      <c r="D2173" t="s">
        <v>5066</v>
      </c>
      <c r="E2173" s="103">
        <v>1.0034232703063162</v>
      </c>
      <c r="F2173" s="103">
        <v>678218</v>
      </c>
      <c r="G2173" s="103">
        <v>7</v>
      </c>
      <c r="H2173" t="s">
        <v>54</v>
      </c>
      <c r="I2173" s="103"/>
    </row>
    <row r="2174" spans="1:9" x14ac:dyDescent="0.3">
      <c r="A2174" t="s">
        <v>943</v>
      </c>
      <c r="B2174" t="s">
        <v>51</v>
      </c>
      <c r="C2174" t="s">
        <v>42</v>
      </c>
      <c r="D2174" t="s">
        <v>42</v>
      </c>
      <c r="E2174" s="103">
        <v>1</v>
      </c>
      <c r="F2174" s="103">
        <v>678218</v>
      </c>
      <c r="G2174" s="103">
        <v>7</v>
      </c>
      <c r="H2174" t="s">
        <v>54</v>
      </c>
      <c r="I2174" s="103"/>
    </row>
    <row r="2175" spans="1:9" x14ac:dyDescent="0.3">
      <c r="A2175" t="s">
        <v>1989</v>
      </c>
      <c r="B2175" t="s">
        <v>51</v>
      </c>
      <c r="C2175" t="s">
        <v>42</v>
      </c>
      <c r="D2175" t="s">
        <v>1763</v>
      </c>
      <c r="E2175" s="103">
        <v>1.0480805107732902</v>
      </c>
      <c r="F2175" s="103">
        <v>678218</v>
      </c>
      <c r="G2175" s="103">
        <v>7</v>
      </c>
      <c r="H2175" t="s">
        <v>54</v>
      </c>
      <c r="I2175" s="103"/>
    </row>
    <row r="2176" spans="1:9" x14ac:dyDescent="0.3">
      <c r="A2176" t="s">
        <v>1990</v>
      </c>
      <c r="B2176" t="s">
        <v>51</v>
      </c>
      <c r="C2176" t="s">
        <v>42</v>
      </c>
      <c r="D2176" t="s">
        <v>1764</v>
      </c>
      <c r="E2176" s="103">
        <v>0.68156296978265574</v>
      </c>
      <c r="F2176" s="103">
        <v>678218</v>
      </c>
      <c r="G2176" s="103">
        <v>7</v>
      </c>
      <c r="H2176" t="s">
        <v>54</v>
      </c>
      <c r="I2176" s="103"/>
    </row>
    <row r="2177" spans="1:9" x14ac:dyDescent="0.3">
      <c r="A2177" t="s">
        <v>944</v>
      </c>
      <c r="B2177" t="s">
        <v>51</v>
      </c>
      <c r="C2177" t="s">
        <v>42</v>
      </c>
      <c r="D2177" t="s">
        <v>340</v>
      </c>
      <c r="E2177" s="103">
        <v>0.98526205368319186</v>
      </c>
      <c r="F2177" s="103">
        <v>678218</v>
      </c>
      <c r="G2177" s="103">
        <v>7</v>
      </c>
      <c r="H2177" t="s">
        <v>54</v>
      </c>
      <c r="I2177" s="103"/>
    </row>
    <row r="2178" spans="1:9" x14ac:dyDescent="0.3">
      <c r="A2178" t="s">
        <v>640</v>
      </c>
      <c r="B2178" t="s">
        <v>51</v>
      </c>
      <c r="C2178" t="s">
        <v>42</v>
      </c>
      <c r="D2178" t="s">
        <v>777</v>
      </c>
      <c r="E2178" s="103">
        <v>2.0589668412591315</v>
      </c>
      <c r="F2178" s="103">
        <v>678218</v>
      </c>
      <c r="G2178" s="103">
        <v>7</v>
      </c>
      <c r="H2178" t="s">
        <v>54</v>
      </c>
      <c r="I2178" s="103"/>
    </row>
    <row r="2179" spans="1:9" x14ac:dyDescent="0.3">
      <c r="A2179" t="s">
        <v>644</v>
      </c>
      <c r="B2179" t="s">
        <v>51</v>
      </c>
      <c r="C2179" t="s">
        <v>42</v>
      </c>
      <c r="D2179" t="s">
        <v>776</v>
      </c>
      <c r="E2179" s="103">
        <v>5.1102777816239344</v>
      </c>
      <c r="F2179" s="103">
        <v>678218</v>
      </c>
      <c r="G2179" s="103">
        <v>7</v>
      </c>
      <c r="H2179" t="s">
        <v>54</v>
      </c>
      <c r="I2179" s="103"/>
    </row>
    <row r="2180" spans="1:9" x14ac:dyDescent="0.3">
      <c r="A2180" t="s">
        <v>1196</v>
      </c>
      <c r="B2180" t="s">
        <v>51</v>
      </c>
      <c r="C2180" t="s">
        <v>58</v>
      </c>
      <c r="D2180" t="s">
        <v>40</v>
      </c>
      <c r="E2180" s="103">
        <v>9.4677886063008945E-3</v>
      </c>
      <c r="F2180" s="103">
        <v>678218</v>
      </c>
      <c r="G2180" s="103">
        <v>7</v>
      </c>
      <c r="H2180" t="s">
        <v>54</v>
      </c>
      <c r="I2180" s="103"/>
    </row>
    <row r="2181" spans="1:9" x14ac:dyDescent="0.3">
      <c r="A2181" t="s">
        <v>5804</v>
      </c>
      <c r="B2181" t="s">
        <v>51</v>
      </c>
      <c r="C2181" t="s">
        <v>58</v>
      </c>
      <c r="D2181" t="s">
        <v>5064</v>
      </c>
      <c r="E2181" s="103">
        <v>9.4677886063008945E-3</v>
      </c>
      <c r="F2181" s="103">
        <v>678218</v>
      </c>
      <c r="G2181" s="103">
        <v>7</v>
      </c>
      <c r="H2181" t="s">
        <v>54</v>
      </c>
      <c r="I2181" s="103"/>
    </row>
    <row r="2182" spans="1:9" x14ac:dyDescent="0.3">
      <c r="A2182" t="s">
        <v>5805</v>
      </c>
      <c r="B2182" t="s">
        <v>51</v>
      </c>
      <c r="C2182" t="s">
        <v>58</v>
      </c>
      <c r="D2182" t="s">
        <v>5065</v>
      </c>
      <c r="E2182" s="103">
        <v>9.4677886063008945E-3</v>
      </c>
      <c r="F2182" s="103">
        <v>678218</v>
      </c>
      <c r="G2182" s="103">
        <v>7</v>
      </c>
      <c r="H2182" t="s">
        <v>54</v>
      </c>
      <c r="I2182" s="103"/>
    </row>
    <row r="2183" spans="1:9" x14ac:dyDescent="0.3">
      <c r="A2183" t="s">
        <v>5806</v>
      </c>
      <c r="B2183" t="s">
        <v>51</v>
      </c>
      <c r="C2183" t="s">
        <v>58</v>
      </c>
      <c r="D2183" t="s">
        <v>5066</v>
      </c>
      <c r="E2183" s="103">
        <v>9.4677886063008945E-3</v>
      </c>
      <c r="F2183" s="103">
        <v>678218</v>
      </c>
      <c r="G2183" s="103">
        <v>7</v>
      </c>
      <c r="H2183" t="s">
        <v>54</v>
      </c>
      <c r="I2183" s="103"/>
    </row>
    <row r="2184" spans="1:9" x14ac:dyDescent="0.3">
      <c r="A2184" t="s">
        <v>1197</v>
      </c>
      <c r="B2184" t="s">
        <v>51</v>
      </c>
      <c r="C2184" t="s">
        <v>58</v>
      </c>
      <c r="D2184" t="s">
        <v>42</v>
      </c>
      <c r="E2184" s="103">
        <v>9.3959193577622703E-3</v>
      </c>
      <c r="F2184" s="103">
        <v>678218</v>
      </c>
      <c r="G2184" s="103">
        <v>7</v>
      </c>
      <c r="H2184" t="s">
        <v>54</v>
      </c>
      <c r="I2184" s="103"/>
    </row>
    <row r="2185" spans="1:9" x14ac:dyDescent="0.3">
      <c r="A2185" t="s">
        <v>2009</v>
      </c>
      <c r="B2185" t="s">
        <v>51</v>
      </c>
      <c r="C2185" t="s">
        <v>58</v>
      </c>
      <c r="D2185" t="s">
        <v>1763</v>
      </c>
      <c r="E2185" s="103">
        <v>9.614236151144059E-3</v>
      </c>
      <c r="F2185" s="103">
        <v>678218</v>
      </c>
      <c r="G2185" s="103">
        <v>7</v>
      </c>
      <c r="H2185" t="s">
        <v>54</v>
      </c>
      <c r="I2185" s="103"/>
    </row>
    <row r="2186" spans="1:9" x14ac:dyDescent="0.3">
      <c r="A2186" t="s">
        <v>2010</v>
      </c>
      <c r="B2186" t="s">
        <v>51</v>
      </c>
      <c r="C2186" t="s">
        <v>58</v>
      </c>
      <c r="D2186" t="s">
        <v>1764</v>
      </c>
      <c r="E2186" s="103">
        <v>5.6236778683570274E-3</v>
      </c>
      <c r="F2186" s="103">
        <v>678218</v>
      </c>
      <c r="G2186" s="103">
        <v>7</v>
      </c>
      <c r="H2186" t="s">
        <v>54</v>
      </c>
      <c r="I2186" s="103"/>
    </row>
    <row r="2187" spans="1:9" x14ac:dyDescent="0.3">
      <c r="A2187" t="s">
        <v>1198</v>
      </c>
      <c r="B2187" t="s">
        <v>51</v>
      </c>
      <c r="C2187" t="s">
        <v>58</v>
      </c>
      <c r="D2187" t="s">
        <v>340</v>
      </c>
      <c r="E2187" s="103">
        <v>3.7526523093705556E-3</v>
      </c>
      <c r="F2187" s="103">
        <v>678218</v>
      </c>
      <c r="G2187" s="103">
        <v>7</v>
      </c>
      <c r="H2187" t="s">
        <v>54</v>
      </c>
      <c r="I2187" s="103"/>
    </row>
    <row r="2188" spans="1:9" x14ac:dyDescent="0.3">
      <c r="A2188" t="s">
        <v>1199</v>
      </c>
      <c r="B2188" t="s">
        <v>51</v>
      </c>
      <c r="C2188" t="s">
        <v>58</v>
      </c>
      <c r="D2188" t="s">
        <v>777</v>
      </c>
      <c r="E2188" s="103">
        <v>1.8356556043533291E-2</v>
      </c>
      <c r="F2188" s="103">
        <v>678218</v>
      </c>
      <c r="G2188" s="103">
        <v>7</v>
      </c>
      <c r="H2188" t="s">
        <v>54</v>
      </c>
      <c r="I2188" s="103"/>
    </row>
    <row r="2189" spans="1:9" x14ac:dyDescent="0.3">
      <c r="A2189" t="s">
        <v>1200</v>
      </c>
      <c r="B2189" t="s">
        <v>51</v>
      </c>
      <c r="C2189" t="s">
        <v>58</v>
      </c>
      <c r="D2189" t="s">
        <v>776</v>
      </c>
      <c r="E2189" s="103">
        <v>4.9233772421214711E-2</v>
      </c>
      <c r="F2189" s="103">
        <v>678218</v>
      </c>
      <c r="G2189" s="103">
        <v>7</v>
      </c>
      <c r="H2189" t="s">
        <v>54</v>
      </c>
      <c r="I2189" s="103"/>
    </row>
    <row r="2190" spans="1:9" x14ac:dyDescent="0.3">
      <c r="A2190" t="s">
        <v>1991</v>
      </c>
      <c r="B2190" t="s">
        <v>51</v>
      </c>
      <c r="C2190" t="s">
        <v>1763</v>
      </c>
      <c r="D2190" t="s">
        <v>40</v>
      </c>
      <c r="E2190" s="103">
        <v>0.92982203914701356</v>
      </c>
      <c r="F2190" s="103">
        <v>678218</v>
      </c>
      <c r="G2190" s="103">
        <v>7</v>
      </c>
      <c r="H2190" t="s">
        <v>54</v>
      </c>
      <c r="I2190" s="103"/>
    </row>
    <row r="2191" spans="1:9" x14ac:dyDescent="0.3">
      <c r="A2191" t="s">
        <v>5820</v>
      </c>
      <c r="B2191" t="s">
        <v>51</v>
      </c>
      <c r="C2191" t="s">
        <v>1763</v>
      </c>
      <c r="D2191" t="s">
        <v>5064</v>
      </c>
      <c r="E2191" s="103">
        <v>0.95992201841929969</v>
      </c>
      <c r="F2191" s="103">
        <v>678218</v>
      </c>
      <c r="G2191" s="103">
        <v>7</v>
      </c>
      <c r="H2191" t="s">
        <v>54</v>
      </c>
      <c r="I2191" s="103"/>
    </row>
    <row r="2192" spans="1:9" x14ac:dyDescent="0.3">
      <c r="A2192" t="s">
        <v>5821</v>
      </c>
      <c r="B2192" t="s">
        <v>51</v>
      </c>
      <c r="C2192" t="s">
        <v>1763</v>
      </c>
      <c r="D2192" t="s">
        <v>5065</v>
      </c>
      <c r="E2192" s="103">
        <v>0.92982203914701356</v>
      </c>
      <c r="F2192" s="103">
        <v>678218</v>
      </c>
      <c r="G2192" s="103">
        <v>7</v>
      </c>
      <c r="H2192" t="s">
        <v>54</v>
      </c>
      <c r="I2192" s="103"/>
    </row>
    <row r="2193" spans="1:9" x14ac:dyDescent="0.3">
      <c r="A2193" t="s">
        <v>5822</v>
      </c>
      <c r="B2193" t="s">
        <v>51</v>
      </c>
      <c r="C2193" t="s">
        <v>1763</v>
      </c>
      <c r="D2193" t="s">
        <v>5066</v>
      </c>
      <c r="E2193" s="103">
        <v>0.95819658481785941</v>
      </c>
      <c r="F2193" s="103">
        <v>678218</v>
      </c>
      <c r="G2193" s="103">
        <v>7</v>
      </c>
      <c r="H2193" t="s">
        <v>54</v>
      </c>
      <c r="I2193" s="103"/>
    </row>
    <row r="2194" spans="1:9" x14ac:dyDescent="0.3">
      <c r="A2194" t="s">
        <v>1992</v>
      </c>
      <c r="B2194" t="s">
        <v>51</v>
      </c>
      <c r="C2194" t="s">
        <v>1763</v>
      </c>
      <c r="D2194" t="s">
        <v>42</v>
      </c>
      <c r="E2194" s="103">
        <v>0.95495124988961289</v>
      </c>
      <c r="F2194" s="103">
        <v>678218</v>
      </c>
      <c r="G2194" s="103">
        <v>7</v>
      </c>
      <c r="H2194" t="s">
        <v>54</v>
      </c>
      <c r="I2194" s="103"/>
    </row>
    <row r="2195" spans="1:9" x14ac:dyDescent="0.3">
      <c r="A2195" t="s">
        <v>1993</v>
      </c>
      <c r="B2195" t="s">
        <v>51</v>
      </c>
      <c r="C2195" t="s">
        <v>1763</v>
      </c>
      <c r="D2195" t="s">
        <v>1763</v>
      </c>
      <c r="E2195" s="103">
        <v>1</v>
      </c>
      <c r="F2195" s="103">
        <v>678218</v>
      </c>
      <c r="G2195" s="103">
        <v>7</v>
      </c>
      <c r="H2195" t="s">
        <v>54</v>
      </c>
      <c r="I2195" s="103"/>
    </row>
    <row r="2196" spans="1:9" x14ac:dyDescent="0.3">
      <c r="A2196" t="s">
        <v>1994</v>
      </c>
      <c r="B2196" t="s">
        <v>51</v>
      </c>
      <c r="C2196" t="s">
        <v>1763</v>
      </c>
      <c r="D2196" t="s">
        <v>1764</v>
      </c>
      <c r="E2196" s="103">
        <v>0.64965851766177496</v>
      </c>
      <c r="F2196" s="103">
        <v>678218</v>
      </c>
      <c r="G2196" s="103">
        <v>7</v>
      </c>
      <c r="H2196" t="s">
        <v>54</v>
      </c>
      <c r="I2196" s="103"/>
    </row>
    <row r="2197" spans="1:9" x14ac:dyDescent="0.3">
      <c r="A2197" t="s">
        <v>1995</v>
      </c>
      <c r="B2197" t="s">
        <v>51</v>
      </c>
      <c r="C2197" t="s">
        <v>1763</v>
      </c>
      <c r="D2197" t="s">
        <v>340</v>
      </c>
      <c r="E2197" s="103">
        <v>0.94112820345713299</v>
      </c>
      <c r="F2197" s="103">
        <v>678218</v>
      </c>
      <c r="G2197" s="103">
        <v>7</v>
      </c>
      <c r="H2197" t="s">
        <v>54</v>
      </c>
      <c r="I2197" s="103"/>
    </row>
    <row r="2198" spans="1:9" x14ac:dyDescent="0.3">
      <c r="A2198" t="s">
        <v>1996</v>
      </c>
      <c r="B2198" t="s">
        <v>51</v>
      </c>
      <c r="C2198" t="s">
        <v>1763</v>
      </c>
      <c r="D2198" t="s">
        <v>777</v>
      </c>
      <c r="E2198" s="103">
        <v>1.9656601009767256</v>
      </c>
      <c r="F2198" s="103">
        <v>678218</v>
      </c>
      <c r="G2198" s="103">
        <v>7</v>
      </c>
      <c r="H2198" t="s">
        <v>54</v>
      </c>
      <c r="I2198" s="103"/>
    </row>
    <row r="2199" spans="1:9" x14ac:dyDescent="0.3">
      <c r="A2199" t="s">
        <v>1997</v>
      </c>
      <c r="B2199" t="s">
        <v>51</v>
      </c>
      <c r="C2199" t="s">
        <v>1763</v>
      </c>
      <c r="D2199" t="s">
        <v>776</v>
      </c>
      <c r="E2199" s="103">
        <v>4.879510414262116</v>
      </c>
      <c r="F2199" s="103">
        <v>678218</v>
      </c>
      <c r="G2199" s="103">
        <v>7</v>
      </c>
      <c r="H2199" t="s">
        <v>54</v>
      </c>
      <c r="I2199" s="103"/>
    </row>
    <row r="2200" spans="1:9" x14ac:dyDescent="0.3">
      <c r="A2200" t="s">
        <v>1998</v>
      </c>
      <c r="B2200" t="s">
        <v>51</v>
      </c>
      <c r="C2200" t="s">
        <v>1764</v>
      </c>
      <c r="D2200" t="s">
        <v>40</v>
      </c>
      <c r="E2200" s="103">
        <v>1.5385250000081152</v>
      </c>
      <c r="F2200" s="103">
        <v>678218</v>
      </c>
      <c r="G2200" s="103">
        <v>7</v>
      </c>
      <c r="H2200" t="s">
        <v>54</v>
      </c>
      <c r="I2200" s="103"/>
    </row>
    <row r="2201" spans="1:9" x14ac:dyDescent="0.3">
      <c r="A2201" t="s">
        <v>5823</v>
      </c>
      <c r="B2201" t="s">
        <v>51</v>
      </c>
      <c r="C2201" t="s">
        <v>1764</v>
      </c>
      <c r="D2201" t="s">
        <v>5064</v>
      </c>
      <c r="E2201" s="103">
        <v>1.5930395904856764</v>
      </c>
      <c r="F2201" s="103">
        <v>678218</v>
      </c>
      <c r="G2201" s="103">
        <v>7</v>
      </c>
      <c r="H2201" t="s">
        <v>54</v>
      </c>
      <c r="I2201" s="103"/>
    </row>
    <row r="2202" spans="1:9" x14ac:dyDescent="0.3">
      <c r="A2202" t="s">
        <v>5824</v>
      </c>
      <c r="B2202" t="s">
        <v>51</v>
      </c>
      <c r="C2202" t="s">
        <v>1764</v>
      </c>
      <c r="D2202" t="s">
        <v>5065</v>
      </c>
      <c r="E2202" s="103">
        <v>1.5385250000081152</v>
      </c>
      <c r="F2202" s="103">
        <v>678218</v>
      </c>
      <c r="G2202" s="103">
        <v>7</v>
      </c>
      <c r="H2202" t="s">
        <v>54</v>
      </c>
      <c r="I2202" s="103"/>
    </row>
    <row r="2203" spans="1:9" x14ac:dyDescent="0.3">
      <c r="A2203" t="s">
        <v>5825</v>
      </c>
      <c r="B2203" t="s">
        <v>51</v>
      </c>
      <c r="C2203" t="s">
        <v>1764</v>
      </c>
      <c r="D2203" t="s">
        <v>5066</v>
      </c>
      <c r="E2203" s="103">
        <v>1.5905086100661756</v>
      </c>
      <c r="F2203" s="103">
        <v>678218</v>
      </c>
      <c r="G2203" s="103">
        <v>7</v>
      </c>
      <c r="H2203" t="s">
        <v>54</v>
      </c>
      <c r="I2203" s="103"/>
    </row>
    <row r="2204" spans="1:9" x14ac:dyDescent="0.3">
      <c r="A2204" t="s">
        <v>1999</v>
      </c>
      <c r="B2204" t="s">
        <v>51</v>
      </c>
      <c r="C2204" t="s">
        <v>1764</v>
      </c>
      <c r="D2204" t="s">
        <v>42</v>
      </c>
      <c r="E2204" s="103">
        <v>1.5832662911255002</v>
      </c>
      <c r="F2204" s="103">
        <v>678218</v>
      </c>
      <c r="G2204" s="103">
        <v>7</v>
      </c>
      <c r="H2204" t="s">
        <v>54</v>
      </c>
      <c r="I2204" s="103"/>
    </row>
    <row r="2205" spans="1:9" x14ac:dyDescent="0.3">
      <c r="A2205" t="s">
        <v>2000</v>
      </c>
      <c r="B2205" t="s">
        <v>51</v>
      </c>
      <c r="C2205" t="s">
        <v>1764</v>
      </c>
      <c r="D2205" t="s">
        <v>1763</v>
      </c>
      <c r="E2205" s="103">
        <v>1.6563582576112148</v>
      </c>
      <c r="F2205" s="103">
        <v>678218</v>
      </c>
      <c r="G2205" s="103">
        <v>7</v>
      </c>
      <c r="H2205" t="s">
        <v>54</v>
      </c>
      <c r="I2205" s="103"/>
    </row>
    <row r="2206" spans="1:9" x14ac:dyDescent="0.3">
      <c r="A2206" t="s">
        <v>2001</v>
      </c>
      <c r="B2206" t="s">
        <v>51</v>
      </c>
      <c r="C2206" t="s">
        <v>1764</v>
      </c>
      <c r="D2206" t="s">
        <v>1764</v>
      </c>
      <c r="E2206" s="103">
        <v>1</v>
      </c>
      <c r="F2206" s="103">
        <v>678218</v>
      </c>
      <c r="G2206" s="103">
        <v>7</v>
      </c>
      <c r="H2206" t="s">
        <v>54</v>
      </c>
      <c r="I2206" s="103"/>
    </row>
    <row r="2207" spans="1:9" x14ac:dyDescent="0.3">
      <c r="A2207" t="s">
        <v>2002</v>
      </c>
      <c r="B2207" t="s">
        <v>51</v>
      </c>
      <c r="C2207" t="s">
        <v>1764</v>
      </c>
      <c r="D2207" t="s">
        <v>340</v>
      </c>
      <c r="E2207" s="103">
        <v>1.5624135124005392</v>
      </c>
      <c r="F2207" s="103">
        <v>678218</v>
      </c>
      <c r="G2207" s="103">
        <v>7</v>
      </c>
      <c r="H2207" t="s">
        <v>54</v>
      </c>
      <c r="I2207" s="103"/>
    </row>
    <row r="2208" spans="1:9" x14ac:dyDescent="0.3">
      <c r="A2208" t="s">
        <v>2003</v>
      </c>
      <c r="B2208" t="s">
        <v>51</v>
      </c>
      <c r="C2208" t="s">
        <v>1764</v>
      </c>
      <c r="D2208" t="s">
        <v>777</v>
      </c>
      <c r="E2208" s="103">
        <v>3.2170575082231081</v>
      </c>
      <c r="F2208" s="103">
        <v>678218</v>
      </c>
      <c r="G2208" s="103">
        <v>7</v>
      </c>
      <c r="H2208" t="s">
        <v>54</v>
      </c>
      <c r="I2208" s="103"/>
    </row>
    <row r="2209" spans="1:9" x14ac:dyDescent="0.3">
      <c r="A2209" t="s">
        <v>2004</v>
      </c>
      <c r="B2209" t="s">
        <v>51</v>
      </c>
      <c r="C2209" t="s">
        <v>1764</v>
      </c>
      <c r="D2209" t="s">
        <v>776</v>
      </c>
      <c r="E2209" s="103">
        <v>8.0320045896001933</v>
      </c>
      <c r="F2209" s="103">
        <v>678218</v>
      </c>
      <c r="G2209" s="103">
        <v>7</v>
      </c>
      <c r="H2209" t="s">
        <v>54</v>
      </c>
      <c r="I2209" s="103"/>
    </row>
    <row r="2210" spans="1:9" x14ac:dyDescent="0.3">
      <c r="A2210" t="s">
        <v>948</v>
      </c>
      <c r="B2210" t="s">
        <v>51</v>
      </c>
      <c r="C2210" t="s">
        <v>340</v>
      </c>
      <c r="D2210" t="s">
        <v>40</v>
      </c>
      <c r="E2210" s="103">
        <v>1.0002893030277324</v>
      </c>
      <c r="F2210" s="103">
        <v>678218</v>
      </c>
      <c r="G2210" s="103">
        <v>7</v>
      </c>
      <c r="H2210" t="s">
        <v>54</v>
      </c>
      <c r="I2210" s="103"/>
    </row>
    <row r="2211" spans="1:9" x14ac:dyDescent="0.3">
      <c r="A2211" t="s">
        <v>5826</v>
      </c>
      <c r="B2211" t="s">
        <v>51</v>
      </c>
      <c r="C2211" t="s">
        <v>340</v>
      </c>
      <c r="D2211" t="s">
        <v>5064</v>
      </c>
      <c r="E2211" s="103">
        <v>1.0348200979034619</v>
      </c>
      <c r="F2211" s="103">
        <v>678218</v>
      </c>
      <c r="G2211" s="103">
        <v>7</v>
      </c>
      <c r="H2211" t="s">
        <v>54</v>
      </c>
      <c r="I2211" s="103"/>
    </row>
    <row r="2212" spans="1:9" x14ac:dyDescent="0.3">
      <c r="A2212" t="s">
        <v>5827</v>
      </c>
      <c r="B2212" t="s">
        <v>51</v>
      </c>
      <c r="C2212" t="s">
        <v>340</v>
      </c>
      <c r="D2212" t="s">
        <v>5065</v>
      </c>
      <c r="E2212" s="103">
        <v>1.0002893030277324</v>
      </c>
      <c r="F2212" s="103">
        <v>678218</v>
      </c>
      <c r="G2212" s="103">
        <v>7</v>
      </c>
      <c r="H2212" t="s">
        <v>54</v>
      </c>
      <c r="I2212" s="103"/>
    </row>
    <row r="2213" spans="1:9" x14ac:dyDescent="0.3">
      <c r="A2213" t="s">
        <v>5828</v>
      </c>
      <c r="B2213" t="s">
        <v>51</v>
      </c>
      <c r="C2213" t="s">
        <v>340</v>
      </c>
      <c r="D2213" t="s">
        <v>5066</v>
      </c>
      <c r="E2213" s="103">
        <v>1.0303198453179381</v>
      </c>
      <c r="F2213" s="103">
        <v>678218</v>
      </c>
      <c r="G2213" s="103">
        <v>7</v>
      </c>
      <c r="H2213" t="s">
        <v>54</v>
      </c>
      <c r="I2213" s="103"/>
    </row>
    <row r="2214" spans="1:9" x14ac:dyDescent="0.3">
      <c r="A2214" t="s">
        <v>946</v>
      </c>
      <c r="B2214" t="s">
        <v>51</v>
      </c>
      <c r="C2214" t="s">
        <v>340</v>
      </c>
      <c r="D2214" t="s">
        <v>42</v>
      </c>
      <c r="E2214" s="103">
        <v>1.0295197650606114</v>
      </c>
      <c r="F2214" s="103">
        <v>678218</v>
      </c>
      <c r="G2214" s="103">
        <v>7</v>
      </c>
      <c r="H2214" t="s">
        <v>54</v>
      </c>
      <c r="I2214" s="103"/>
    </row>
    <row r="2215" spans="1:9" x14ac:dyDescent="0.3">
      <c r="A2215" t="s">
        <v>2005</v>
      </c>
      <c r="B2215" t="s">
        <v>51</v>
      </c>
      <c r="C2215" t="s">
        <v>340</v>
      </c>
      <c r="D2215" t="s">
        <v>1763</v>
      </c>
      <c r="E2215" s="103">
        <v>1.0792701323469323</v>
      </c>
      <c r="F2215" s="103">
        <v>678218</v>
      </c>
      <c r="G2215" s="103">
        <v>7</v>
      </c>
      <c r="H2215" t="s">
        <v>54</v>
      </c>
      <c r="I2215" s="103"/>
    </row>
    <row r="2216" spans="1:9" x14ac:dyDescent="0.3">
      <c r="A2216" t="s">
        <v>2006</v>
      </c>
      <c r="B2216" t="s">
        <v>51</v>
      </c>
      <c r="C2216" t="s">
        <v>340</v>
      </c>
      <c r="D2216" t="s">
        <v>1764</v>
      </c>
      <c r="E2216" s="103">
        <v>0.70380273813129479</v>
      </c>
      <c r="F2216" s="103">
        <v>678218</v>
      </c>
      <c r="G2216" s="103">
        <v>7</v>
      </c>
      <c r="H2216" t="s">
        <v>54</v>
      </c>
      <c r="I2216" s="103"/>
    </row>
    <row r="2217" spans="1:9" x14ac:dyDescent="0.3">
      <c r="A2217" t="s">
        <v>947</v>
      </c>
      <c r="B2217" t="s">
        <v>51</v>
      </c>
      <c r="C2217" t="s">
        <v>340</v>
      </c>
      <c r="D2217" t="s">
        <v>340</v>
      </c>
      <c r="E2217" s="103">
        <v>1</v>
      </c>
      <c r="F2217" s="103">
        <v>678218</v>
      </c>
      <c r="G2217" s="103">
        <v>7</v>
      </c>
      <c r="H2217" t="s">
        <v>54</v>
      </c>
      <c r="I2217" s="103"/>
    </row>
    <row r="2218" spans="1:9" x14ac:dyDescent="0.3">
      <c r="A2218" t="s">
        <v>648</v>
      </c>
      <c r="B2218" t="s">
        <v>51</v>
      </c>
      <c r="C2218" t="s">
        <v>340</v>
      </c>
      <c r="D2218" t="s">
        <v>777</v>
      </c>
      <c r="E2218" s="103">
        <v>2.1112001294651992</v>
      </c>
      <c r="F2218" s="103">
        <v>678218</v>
      </c>
      <c r="G2218" s="103">
        <v>7</v>
      </c>
      <c r="H2218" t="s">
        <v>54</v>
      </c>
      <c r="I2218" s="103"/>
    </row>
    <row r="2219" spans="1:9" x14ac:dyDescent="0.3">
      <c r="A2219" t="s">
        <v>652</v>
      </c>
      <c r="B2219" t="s">
        <v>51</v>
      </c>
      <c r="C2219" t="s">
        <v>340</v>
      </c>
      <c r="D2219" t="s">
        <v>776</v>
      </c>
      <c r="E2219" s="103">
        <v>5.2479525986070215</v>
      </c>
      <c r="F2219" s="103">
        <v>678218</v>
      </c>
      <c r="G2219" s="103">
        <v>7</v>
      </c>
      <c r="H2219" t="s">
        <v>54</v>
      </c>
      <c r="I2219" s="103"/>
    </row>
    <row r="2220" spans="1:9" x14ac:dyDescent="0.3">
      <c r="A2220" t="s">
        <v>8793</v>
      </c>
      <c r="B2220" t="s">
        <v>51</v>
      </c>
      <c r="C2220" t="s">
        <v>8750</v>
      </c>
      <c r="D2220" t="s">
        <v>40</v>
      </c>
      <c r="E2220" s="103">
        <v>3.7851285905234199E-2</v>
      </c>
      <c r="F2220" s="103">
        <v>678218</v>
      </c>
      <c r="G2220" s="103">
        <v>7</v>
      </c>
      <c r="H2220" t="s">
        <v>54</v>
      </c>
      <c r="I2220" s="103"/>
    </row>
    <row r="2221" spans="1:9" x14ac:dyDescent="0.3">
      <c r="A2221" t="s">
        <v>8957</v>
      </c>
      <c r="B2221" t="s">
        <v>51</v>
      </c>
      <c r="C2221" t="s">
        <v>8750</v>
      </c>
      <c r="D2221" t="s">
        <v>5064</v>
      </c>
      <c r="E2221" s="103">
        <v>3.8998873884810874E-2</v>
      </c>
      <c r="F2221" s="103">
        <v>678218</v>
      </c>
      <c r="G2221" s="103">
        <v>7</v>
      </c>
      <c r="H2221" t="s">
        <v>54</v>
      </c>
      <c r="I2221" s="103"/>
    </row>
    <row r="2222" spans="1:9" x14ac:dyDescent="0.3">
      <c r="A2222" t="s">
        <v>8958</v>
      </c>
      <c r="B2222" t="s">
        <v>51</v>
      </c>
      <c r="C2222" t="s">
        <v>8750</v>
      </c>
      <c r="D2222" t="s">
        <v>5065</v>
      </c>
      <c r="E2222" s="103">
        <v>3.7851285905234199E-2</v>
      </c>
      <c r="F2222" s="103">
        <v>678218</v>
      </c>
      <c r="G2222" s="103">
        <v>7</v>
      </c>
      <c r="H2222" t="s">
        <v>54</v>
      </c>
      <c r="I2222" s="103"/>
    </row>
    <row r="2223" spans="1:9" x14ac:dyDescent="0.3">
      <c r="A2223" t="s">
        <v>8959</v>
      </c>
      <c r="B2223" t="s">
        <v>51</v>
      </c>
      <c r="C2223" t="s">
        <v>8750</v>
      </c>
      <c r="D2223" t="s">
        <v>5066</v>
      </c>
      <c r="E2223" s="103">
        <v>3.8954925662497496E-2</v>
      </c>
      <c r="F2223" s="103">
        <v>678218</v>
      </c>
      <c r="G2223" s="103">
        <v>7</v>
      </c>
      <c r="H2223" t="s">
        <v>54</v>
      </c>
      <c r="I2223" s="103"/>
    </row>
    <row r="2224" spans="1:9" x14ac:dyDescent="0.3">
      <c r="A2224" t="s">
        <v>8794</v>
      </c>
      <c r="B2224" t="s">
        <v>51</v>
      </c>
      <c r="C2224" t="s">
        <v>8750</v>
      </c>
      <c r="D2224" t="s">
        <v>42</v>
      </c>
      <c r="E2224" s="103">
        <v>3.8803915222406719E-2</v>
      </c>
      <c r="F2224" s="103">
        <v>678218</v>
      </c>
      <c r="G2224" s="103">
        <v>7</v>
      </c>
      <c r="H2224" t="s">
        <v>54</v>
      </c>
      <c r="I2224" s="103"/>
    </row>
    <row r="2225" spans="1:9" x14ac:dyDescent="0.3">
      <c r="A2225" t="s">
        <v>8795</v>
      </c>
      <c r="B2225" t="s">
        <v>51</v>
      </c>
      <c r="C2225" t="s">
        <v>8750</v>
      </c>
      <c r="D2225" t="s">
        <v>1763</v>
      </c>
      <c r="E2225" s="103">
        <v>4.1252332370247002E-2</v>
      </c>
      <c r="F2225" s="103">
        <v>678218</v>
      </c>
      <c r="G2225" s="103">
        <v>7</v>
      </c>
      <c r="H2225" t="s">
        <v>54</v>
      </c>
      <c r="I2225" s="103"/>
    </row>
    <row r="2226" spans="1:9" x14ac:dyDescent="0.3">
      <c r="A2226" t="s">
        <v>8796</v>
      </c>
      <c r="B2226" t="s">
        <v>51</v>
      </c>
      <c r="C2226" t="s">
        <v>8750</v>
      </c>
      <c r="D2226" t="s">
        <v>1764</v>
      </c>
      <c r="E2226" s="103">
        <v>2.718151776690117E-2</v>
      </c>
      <c r="F2226" s="103">
        <v>678218</v>
      </c>
      <c r="G2226" s="103">
        <v>7</v>
      </c>
      <c r="H2226" t="s">
        <v>54</v>
      </c>
      <c r="I2226" s="103"/>
    </row>
    <row r="2227" spans="1:9" x14ac:dyDescent="0.3">
      <c r="A2227" t="s">
        <v>8797</v>
      </c>
      <c r="B2227" t="s">
        <v>51</v>
      </c>
      <c r="C2227" t="s">
        <v>8750</v>
      </c>
      <c r="D2227" t="s">
        <v>340</v>
      </c>
      <c r="E2227" s="103">
        <v>3.8023736674269087E-2</v>
      </c>
      <c r="F2227" s="103">
        <v>678218</v>
      </c>
      <c r="G2227" s="103">
        <v>7</v>
      </c>
      <c r="H2227" t="s">
        <v>54</v>
      </c>
      <c r="I2227" s="103"/>
    </row>
    <row r="2228" spans="1:9" x14ac:dyDescent="0.3">
      <c r="A2228" t="s">
        <v>8798</v>
      </c>
      <c r="B2228" t="s">
        <v>51</v>
      </c>
      <c r="C2228" t="s">
        <v>8750</v>
      </c>
      <c r="D2228" t="s">
        <v>777</v>
      </c>
      <c r="E2228" s="103">
        <v>7.9863531031161963E-2</v>
      </c>
      <c r="F2228" s="103">
        <v>678218</v>
      </c>
      <c r="G2228" s="103">
        <v>7</v>
      </c>
      <c r="H2228" t="s">
        <v>54</v>
      </c>
      <c r="I2228" s="103"/>
    </row>
    <row r="2229" spans="1:9" x14ac:dyDescent="0.3">
      <c r="A2229" t="s">
        <v>8799</v>
      </c>
      <c r="B2229" t="s">
        <v>51</v>
      </c>
      <c r="C2229" t="s">
        <v>8750</v>
      </c>
      <c r="D2229" t="s">
        <v>776</v>
      </c>
      <c r="E2229" s="103">
        <v>0.19854885070123401</v>
      </c>
      <c r="F2229" s="103">
        <v>678218</v>
      </c>
      <c r="G2229" s="103">
        <v>7</v>
      </c>
      <c r="H2229" t="s">
        <v>54</v>
      </c>
      <c r="I2229" s="103"/>
    </row>
    <row r="2230" spans="1:9" x14ac:dyDescent="0.3">
      <c r="A2230" t="s">
        <v>9069</v>
      </c>
      <c r="B2230" t="s">
        <v>51</v>
      </c>
      <c r="C2230" t="s">
        <v>9007</v>
      </c>
      <c r="D2230" t="s">
        <v>40</v>
      </c>
      <c r="E2230" s="103">
        <v>1.0600688602048635E-2</v>
      </c>
      <c r="F2230" s="103">
        <v>678218</v>
      </c>
      <c r="G2230" s="103">
        <v>7</v>
      </c>
      <c r="H2230" t="s">
        <v>54</v>
      </c>
      <c r="I2230" s="103"/>
    </row>
    <row r="2231" spans="1:9" x14ac:dyDescent="0.3">
      <c r="A2231" t="s">
        <v>9070</v>
      </c>
      <c r="B2231" t="s">
        <v>51</v>
      </c>
      <c r="C2231" t="s">
        <v>9007</v>
      </c>
      <c r="D2231" t="s">
        <v>5064</v>
      </c>
      <c r="E2231" s="103">
        <v>1.0935012134162609E-2</v>
      </c>
      <c r="F2231" s="103">
        <v>678218</v>
      </c>
      <c r="G2231" s="103">
        <v>7</v>
      </c>
      <c r="H2231" t="s">
        <v>54</v>
      </c>
      <c r="I2231" s="103"/>
    </row>
    <row r="2232" spans="1:9" x14ac:dyDescent="0.3">
      <c r="A2232" t="s">
        <v>9071</v>
      </c>
      <c r="B2232" t="s">
        <v>51</v>
      </c>
      <c r="C2232" t="s">
        <v>9007</v>
      </c>
      <c r="D2232" t="s">
        <v>5065</v>
      </c>
      <c r="E2232" s="103">
        <v>1.0600688602048635E-2</v>
      </c>
      <c r="F2232" s="103">
        <v>678218</v>
      </c>
      <c r="G2232" s="103">
        <v>7</v>
      </c>
      <c r="H2232" t="s">
        <v>54</v>
      </c>
      <c r="I2232" s="103"/>
    </row>
    <row r="2233" spans="1:9" x14ac:dyDescent="0.3">
      <c r="A2233" t="s">
        <v>9072</v>
      </c>
      <c r="B2233" t="s">
        <v>51</v>
      </c>
      <c r="C2233" t="s">
        <v>9007</v>
      </c>
      <c r="D2233" t="s">
        <v>5066</v>
      </c>
      <c r="E2233" s="103">
        <v>1.0923332881944319E-2</v>
      </c>
      <c r="F2233" s="103">
        <v>678218</v>
      </c>
      <c r="G2233" s="103">
        <v>7</v>
      </c>
      <c r="H2233" t="s">
        <v>54</v>
      </c>
      <c r="I2233" s="103"/>
    </row>
    <row r="2234" spans="1:9" x14ac:dyDescent="0.3">
      <c r="A2234" t="s">
        <v>9073</v>
      </c>
      <c r="B2234" t="s">
        <v>51</v>
      </c>
      <c r="C2234" t="s">
        <v>9007</v>
      </c>
      <c r="D2234" t="s">
        <v>42</v>
      </c>
      <c r="E2234" s="103">
        <v>1.0870437694979694E-2</v>
      </c>
      <c r="F2234" s="103">
        <v>678218</v>
      </c>
      <c r="G2234" s="103">
        <v>7</v>
      </c>
      <c r="H2234" t="s">
        <v>54</v>
      </c>
      <c r="I2234" s="103"/>
    </row>
    <row r="2235" spans="1:9" x14ac:dyDescent="0.3">
      <c r="A2235" t="s">
        <v>9074</v>
      </c>
      <c r="B2235" t="s">
        <v>51</v>
      </c>
      <c r="C2235" t="s">
        <v>9007</v>
      </c>
      <c r="D2235" t="s">
        <v>1763</v>
      </c>
      <c r="E2235" s="103">
        <v>1.1628999920855363E-2</v>
      </c>
      <c r="F2235" s="103">
        <v>678218</v>
      </c>
      <c r="G2235" s="103">
        <v>7</v>
      </c>
      <c r="H2235" t="s">
        <v>54</v>
      </c>
      <c r="I2235" s="103"/>
    </row>
    <row r="2236" spans="1:9" x14ac:dyDescent="0.3">
      <c r="A2236" t="s">
        <v>9075</v>
      </c>
      <c r="B2236" t="s">
        <v>51</v>
      </c>
      <c r="C2236" t="s">
        <v>9007</v>
      </c>
      <c r="D2236" t="s">
        <v>1764</v>
      </c>
      <c r="E2236" s="103">
        <v>7.4990054425034076E-3</v>
      </c>
      <c r="F2236" s="103">
        <v>678218</v>
      </c>
      <c r="G2236" s="103">
        <v>7</v>
      </c>
      <c r="H2236" t="s">
        <v>54</v>
      </c>
      <c r="I2236" s="103"/>
    </row>
    <row r="2237" spans="1:9" x14ac:dyDescent="0.3">
      <c r="A2237" t="s">
        <v>9076</v>
      </c>
      <c r="B2237" t="s">
        <v>51</v>
      </c>
      <c r="C2237" t="s">
        <v>9007</v>
      </c>
      <c r="D2237" t="s">
        <v>340</v>
      </c>
      <c r="E2237" s="103">
        <v>1.0654060325968313E-2</v>
      </c>
      <c r="F2237" s="103">
        <v>678218</v>
      </c>
      <c r="G2237" s="103">
        <v>7</v>
      </c>
      <c r="H2237" t="s">
        <v>54</v>
      </c>
      <c r="I2237" s="103"/>
    </row>
    <row r="2238" spans="1:9" x14ac:dyDescent="0.3">
      <c r="A2238" t="s">
        <v>9077</v>
      </c>
      <c r="B2238" t="s">
        <v>51</v>
      </c>
      <c r="C2238" t="s">
        <v>9007</v>
      </c>
      <c r="D2238" t="s">
        <v>777</v>
      </c>
      <c r="E2238" s="103">
        <v>2.2119730306529795E-2</v>
      </c>
      <c r="F2238" s="103">
        <v>678218</v>
      </c>
      <c r="G2238" s="103">
        <v>7</v>
      </c>
      <c r="H2238" t="s">
        <v>54</v>
      </c>
      <c r="I2238" s="103"/>
    </row>
    <row r="2239" spans="1:9" x14ac:dyDescent="0.3">
      <c r="A2239" t="s">
        <v>9078</v>
      </c>
      <c r="B2239" t="s">
        <v>51</v>
      </c>
      <c r="C2239" t="s">
        <v>9007</v>
      </c>
      <c r="D2239" t="s">
        <v>776</v>
      </c>
      <c r="E2239" s="103">
        <v>5.5228464503721347E-2</v>
      </c>
      <c r="F2239" s="103">
        <v>678218</v>
      </c>
      <c r="G2239" s="103">
        <v>7</v>
      </c>
      <c r="H2239" t="s">
        <v>54</v>
      </c>
      <c r="I2239" s="103"/>
    </row>
    <row r="2240" spans="1:9" x14ac:dyDescent="0.3">
      <c r="A2240" t="s">
        <v>951</v>
      </c>
      <c r="B2240" t="s">
        <v>51</v>
      </c>
      <c r="C2240" t="s">
        <v>353</v>
      </c>
      <c r="D2240" t="s">
        <v>40</v>
      </c>
      <c r="E2240" s="103">
        <v>2.9504720113541851E-2</v>
      </c>
      <c r="F2240" s="103">
        <v>678218</v>
      </c>
      <c r="G2240" s="103">
        <v>7</v>
      </c>
      <c r="H2240" t="s">
        <v>54</v>
      </c>
      <c r="I2240" s="103"/>
    </row>
    <row r="2241" spans="1:9" x14ac:dyDescent="0.3">
      <c r="A2241" t="s">
        <v>5829</v>
      </c>
      <c r="B2241" t="s">
        <v>51</v>
      </c>
      <c r="C2241" t="s">
        <v>353</v>
      </c>
      <c r="D2241" t="s">
        <v>5064</v>
      </c>
      <c r="E2241" s="103">
        <v>3.2228713713126099E-2</v>
      </c>
      <c r="F2241" s="103">
        <v>678218</v>
      </c>
      <c r="G2241" s="103">
        <v>7</v>
      </c>
      <c r="H2241" t="s">
        <v>54</v>
      </c>
      <c r="I2241" s="103"/>
    </row>
    <row r="2242" spans="1:9" x14ac:dyDescent="0.3">
      <c r="A2242" t="s">
        <v>5830</v>
      </c>
      <c r="B2242" t="s">
        <v>51</v>
      </c>
      <c r="C2242" t="s">
        <v>353</v>
      </c>
      <c r="D2242" t="s">
        <v>5065</v>
      </c>
      <c r="E2242" s="103">
        <v>2.9504720113541851E-2</v>
      </c>
      <c r="F2242" s="103">
        <v>678218</v>
      </c>
      <c r="G2242" s="103">
        <v>7</v>
      </c>
      <c r="H2242" t="s">
        <v>54</v>
      </c>
      <c r="I2242" s="103"/>
    </row>
    <row r="2243" spans="1:9" x14ac:dyDescent="0.3">
      <c r="A2243" t="s">
        <v>5831</v>
      </c>
      <c r="B2243" t="s">
        <v>51</v>
      </c>
      <c r="C2243" t="s">
        <v>353</v>
      </c>
      <c r="D2243" t="s">
        <v>5066</v>
      </c>
      <c r="E2243" s="103">
        <v>3.221578328433785E-2</v>
      </c>
      <c r="F2243" s="103">
        <v>678218</v>
      </c>
      <c r="G2243" s="103">
        <v>7</v>
      </c>
      <c r="H2243" t="s">
        <v>54</v>
      </c>
      <c r="I2243" s="103"/>
    </row>
    <row r="2244" spans="1:9" x14ac:dyDescent="0.3">
      <c r="A2244" t="s">
        <v>949</v>
      </c>
      <c r="B2244" t="s">
        <v>51</v>
      </c>
      <c r="C2244" t="s">
        <v>353</v>
      </c>
      <c r="D2244" t="s">
        <v>42</v>
      </c>
      <c r="E2244" s="103">
        <v>3.2038611126084159E-2</v>
      </c>
      <c r="F2244" s="103">
        <v>678218</v>
      </c>
      <c r="G2244" s="103">
        <v>7</v>
      </c>
      <c r="H2244" t="s">
        <v>54</v>
      </c>
      <c r="I2244" s="103"/>
    </row>
    <row r="2245" spans="1:9" x14ac:dyDescent="0.3">
      <c r="A2245" t="s">
        <v>2011</v>
      </c>
      <c r="B2245" t="s">
        <v>51</v>
      </c>
      <c r="C2245" t="s">
        <v>353</v>
      </c>
      <c r="D2245" t="s">
        <v>1763</v>
      </c>
      <c r="E2245" s="103">
        <v>3.3525987797403012E-2</v>
      </c>
      <c r="F2245" s="103">
        <v>678218</v>
      </c>
      <c r="G2245" s="103">
        <v>7</v>
      </c>
      <c r="H2245" t="s">
        <v>54</v>
      </c>
      <c r="I2245" s="103"/>
    </row>
    <row r="2246" spans="1:9" x14ac:dyDescent="0.3">
      <c r="A2246" t="s">
        <v>2012</v>
      </c>
      <c r="B2246" t="s">
        <v>51</v>
      </c>
      <c r="C2246" t="s">
        <v>353</v>
      </c>
      <c r="D2246" t="s">
        <v>1764</v>
      </c>
      <c r="E2246" s="103">
        <v>1.9664644207172254E-2</v>
      </c>
      <c r="F2246" s="103">
        <v>678218</v>
      </c>
      <c r="G2246" s="103">
        <v>7</v>
      </c>
      <c r="H2246" t="s">
        <v>54</v>
      </c>
      <c r="I2246" s="103"/>
    </row>
    <row r="2247" spans="1:9" x14ac:dyDescent="0.3">
      <c r="A2247" t="s">
        <v>950</v>
      </c>
      <c r="B2247" t="s">
        <v>51</v>
      </c>
      <c r="C2247" t="s">
        <v>353</v>
      </c>
      <c r="D2247" t="s">
        <v>340</v>
      </c>
      <c r="E2247" s="103">
        <v>3.1817928436602645E-2</v>
      </c>
      <c r="F2247" s="103">
        <v>678218</v>
      </c>
      <c r="G2247" s="103">
        <v>7</v>
      </c>
      <c r="H2247" t="s">
        <v>54</v>
      </c>
      <c r="I2247" s="103"/>
    </row>
    <row r="2248" spans="1:9" x14ac:dyDescent="0.3">
      <c r="A2248" t="s">
        <v>656</v>
      </c>
      <c r="B2248" t="s">
        <v>51</v>
      </c>
      <c r="C2248" t="s">
        <v>353</v>
      </c>
      <c r="D2248" t="s">
        <v>777</v>
      </c>
      <c r="E2248" s="103">
        <v>6.3069934306276221E-2</v>
      </c>
      <c r="F2248" s="103">
        <v>678218</v>
      </c>
      <c r="G2248" s="103">
        <v>7</v>
      </c>
      <c r="H2248" t="s">
        <v>54</v>
      </c>
      <c r="I2248" s="103"/>
    </row>
    <row r="2249" spans="1:9" x14ac:dyDescent="0.3">
      <c r="A2249" t="s">
        <v>657</v>
      </c>
      <c r="B2249" t="s">
        <v>51</v>
      </c>
      <c r="C2249" t="s">
        <v>353</v>
      </c>
      <c r="D2249" t="s">
        <v>776</v>
      </c>
      <c r="E2249" s="103">
        <v>0.15599289543924513</v>
      </c>
      <c r="F2249" s="103">
        <v>678218</v>
      </c>
      <c r="G2249" s="103">
        <v>7</v>
      </c>
      <c r="H2249" t="s">
        <v>54</v>
      </c>
      <c r="I2249" s="103"/>
    </row>
    <row r="2250" spans="1:9" x14ac:dyDescent="0.3">
      <c r="A2250" t="s">
        <v>4494</v>
      </c>
      <c r="B2250" t="s">
        <v>51</v>
      </c>
      <c r="C2250" t="s">
        <v>4351</v>
      </c>
      <c r="D2250" t="s">
        <v>40</v>
      </c>
      <c r="E2250" s="103">
        <v>9.6833319318871268E-4</v>
      </c>
      <c r="F2250" s="103">
        <v>678218</v>
      </c>
      <c r="G2250" s="103">
        <v>7</v>
      </c>
      <c r="H2250" t="s">
        <v>54</v>
      </c>
      <c r="I2250" s="103"/>
    </row>
    <row r="2251" spans="1:9" x14ac:dyDescent="0.3">
      <c r="A2251" t="s">
        <v>5727</v>
      </c>
      <c r="B2251" t="s">
        <v>51</v>
      </c>
      <c r="C2251" t="s">
        <v>4351</v>
      </c>
      <c r="D2251" t="s">
        <v>5064</v>
      </c>
      <c r="E2251" s="103">
        <v>1.0017177827733477E-3</v>
      </c>
      <c r="F2251" s="103">
        <v>678218</v>
      </c>
      <c r="G2251" s="103">
        <v>7</v>
      </c>
      <c r="H2251" t="s">
        <v>54</v>
      </c>
      <c r="I2251" s="103"/>
    </row>
    <row r="2252" spans="1:9" x14ac:dyDescent="0.3">
      <c r="A2252" t="s">
        <v>5728</v>
      </c>
      <c r="B2252" t="s">
        <v>51</v>
      </c>
      <c r="C2252" t="s">
        <v>4351</v>
      </c>
      <c r="D2252" t="s">
        <v>5065</v>
      </c>
      <c r="E2252" s="103">
        <v>9.6833319318871268E-4</v>
      </c>
      <c r="F2252" s="103">
        <v>678218</v>
      </c>
      <c r="G2252" s="103">
        <v>7</v>
      </c>
      <c r="H2252" t="s">
        <v>54</v>
      </c>
      <c r="I2252" s="103"/>
    </row>
    <row r="2253" spans="1:9" x14ac:dyDescent="0.3">
      <c r="A2253" t="s">
        <v>5729</v>
      </c>
      <c r="B2253" t="s">
        <v>51</v>
      </c>
      <c r="C2253" t="s">
        <v>4351</v>
      </c>
      <c r="D2253" t="s">
        <v>5066</v>
      </c>
      <c r="E2253" s="103">
        <v>9.803112779681628E-4</v>
      </c>
      <c r="F2253" s="103">
        <v>678218</v>
      </c>
      <c r="G2253" s="103">
        <v>7</v>
      </c>
      <c r="H2253" t="s">
        <v>54</v>
      </c>
      <c r="I2253" s="103"/>
    </row>
    <row r="2254" spans="1:9" x14ac:dyDescent="0.3">
      <c r="A2254" t="s">
        <v>4495</v>
      </c>
      <c r="B2254" t="s">
        <v>51</v>
      </c>
      <c r="C2254" t="s">
        <v>4351</v>
      </c>
      <c r="D2254" t="s">
        <v>42</v>
      </c>
      <c r="E2254" s="103">
        <v>9.9654901775313599E-4</v>
      </c>
      <c r="F2254" s="103">
        <v>678218</v>
      </c>
      <c r="G2254" s="103">
        <v>7</v>
      </c>
      <c r="H2254" t="s">
        <v>54</v>
      </c>
      <c r="I2254" s="103"/>
    </row>
    <row r="2255" spans="1:9" x14ac:dyDescent="0.3">
      <c r="A2255" t="s">
        <v>4496</v>
      </c>
      <c r="B2255" t="s">
        <v>51</v>
      </c>
      <c r="C2255" t="s">
        <v>4351</v>
      </c>
      <c r="D2255" t="s">
        <v>1763</v>
      </c>
      <c r="E2255" s="103">
        <v>1.0534907542454641E-3</v>
      </c>
      <c r="F2255" s="103">
        <v>678218</v>
      </c>
      <c r="G2255" s="103">
        <v>7</v>
      </c>
      <c r="H2255" t="s">
        <v>54</v>
      </c>
      <c r="I2255" s="103"/>
    </row>
    <row r="2256" spans="1:9" x14ac:dyDescent="0.3">
      <c r="A2256" t="s">
        <v>4497</v>
      </c>
      <c r="B2256" t="s">
        <v>51</v>
      </c>
      <c r="C2256" t="s">
        <v>4351</v>
      </c>
      <c r="D2256" t="s">
        <v>1764</v>
      </c>
      <c r="E2256" s="103">
        <v>6.9699957122919915E-4</v>
      </c>
      <c r="F2256" s="103">
        <v>678218</v>
      </c>
      <c r="G2256" s="103">
        <v>7</v>
      </c>
      <c r="H2256" t="s">
        <v>54</v>
      </c>
      <c r="I2256" s="103"/>
    </row>
    <row r="2257" spans="1:9" x14ac:dyDescent="0.3">
      <c r="A2257" t="s">
        <v>4498</v>
      </c>
      <c r="B2257" t="s">
        <v>51</v>
      </c>
      <c r="C2257" t="s">
        <v>4351</v>
      </c>
      <c r="D2257" t="s">
        <v>340</v>
      </c>
      <c r="E2257" s="103">
        <v>9.6979256394185136E-4</v>
      </c>
      <c r="F2257" s="103">
        <v>678218</v>
      </c>
      <c r="G2257" s="103">
        <v>7</v>
      </c>
      <c r="H2257" t="s">
        <v>54</v>
      </c>
      <c r="I2257" s="103"/>
    </row>
    <row r="2258" spans="1:9" x14ac:dyDescent="0.3">
      <c r="A2258" t="s">
        <v>4499</v>
      </c>
      <c r="B2258" t="s">
        <v>51</v>
      </c>
      <c r="C2258" t="s">
        <v>4351</v>
      </c>
      <c r="D2258" t="s">
        <v>777</v>
      </c>
      <c r="E2258" s="103">
        <v>2.0067533065861978E-3</v>
      </c>
      <c r="F2258" s="103">
        <v>678218</v>
      </c>
      <c r="G2258" s="103">
        <v>7</v>
      </c>
      <c r="H2258" t="s">
        <v>54</v>
      </c>
      <c r="I2258" s="103"/>
    </row>
    <row r="2259" spans="1:9" x14ac:dyDescent="0.3">
      <c r="A2259" t="s">
        <v>4500</v>
      </c>
      <c r="B2259" t="s">
        <v>51</v>
      </c>
      <c r="C2259" t="s">
        <v>4351</v>
      </c>
      <c r="D2259" t="s">
        <v>776</v>
      </c>
      <c r="E2259" s="103">
        <v>5.0546622003799016E-3</v>
      </c>
      <c r="F2259" s="103">
        <v>678218</v>
      </c>
      <c r="G2259" s="103">
        <v>7</v>
      </c>
      <c r="H2259" t="s">
        <v>54</v>
      </c>
      <c r="I2259" s="103"/>
    </row>
    <row r="2260" spans="1:9" x14ac:dyDescent="0.3">
      <c r="A2260" t="s">
        <v>4480</v>
      </c>
      <c r="B2260" t="s">
        <v>51</v>
      </c>
      <c r="C2260" t="s">
        <v>4352</v>
      </c>
      <c r="D2260" t="s">
        <v>40</v>
      </c>
      <c r="E2260" s="103">
        <v>9.421180041093417E-5</v>
      </c>
      <c r="F2260" s="103">
        <v>678218</v>
      </c>
      <c r="G2260" s="103">
        <v>7</v>
      </c>
      <c r="H2260" t="s">
        <v>54</v>
      </c>
      <c r="I2260" s="103"/>
    </row>
    <row r="2261" spans="1:9" x14ac:dyDescent="0.3">
      <c r="A2261" t="s">
        <v>5730</v>
      </c>
      <c r="B2261" t="s">
        <v>51</v>
      </c>
      <c r="C2261" t="s">
        <v>4352</v>
      </c>
      <c r="D2261" t="s">
        <v>5064</v>
      </c>
      <c r="E2261" s="103">
        <v>1.0200509033304498E-4</v>
      </c>
      <c r="F2261" s="103">
        <v>678218</v>
      </c>
      <c r="G2261" s="103">
        <v>7</v>
      </c>
      <c r="H2261" t="s">
        <v>54</v>
      </c>
      <c r="I2261" s="103"/>
    </row>
    <row r="2262" spans="1:9" x14ac:dyDescent="0.3">
      <c r="A2262" t="s">
        <v>5731</v>
      </c>
      <c r="B2262" t="s">
        <v>51</v>
      </c>
      <c r="C2262" t="s">
        <v>4352</v>
      </c>
      <c r="D2262" t="s">
        <v>5065</v>
      </c>
      <c r="E2262" s="103">
        <v>9.421180041093417E-5</v>
      </c>
      <c r="F2262" s="103">
        <v>678218</v>
      </c>
      <c r="G2262" s="103">
        <v>7</v>
      </c>
      <c r="H2262" t="s">
        <v>54</v>
      </c>
      <c r="I2262" s="103"/>
    </row>
    <row r="2263" spans="1:9" x14ac:dyDescent="0.3">
      <c r="A2263" t="s">
        <v>5732</v>
      </c>
      <c r="B2263" t="s">
        <v>51</v>
      </c>
      <c r="C2263" t="s">
        <v>4352</v>
      </c>
      <c r="D2263" t="s">
        <v>5066</v>
      </c>
      <c r="E2263" s="103">
        <v>9.421180041093417E-5</v>
      </c>
      <c r="F2263" s="103">
        <v>678218</v>
      </c>
      <c r="G2263" s="103">
        <v>7</v>
      </c>
      <c r="H2263" t="s">
        <v>54</v>
      </c>
      <c r="I2263" s="103"/>
    </row>
    <row r="2264" spans="1:9" x14ac:dyDescent="0.3">
      <c r="A2264" t="s">
        <v>4481</v>
      </c>
      <c r="B2264" t="s">
        <v>51</v>
      </c>
      <c r="C2264" t="s">
        <v>4352</v>
      </c>
      <c r="D2264" t="s">
        <v>42</v>
      </c>
      <c r="E2264" s="103">
        <v>1.0200509033304498E-4</v>
      </c>
      <c r="F2264" s="103">
        <v>678218</v>
      </c>
      <c r="G2264" s="103">
        <v>7</v>
      </c>
      <c r="H2264" t="s">
        <v>54</v>
      </c>
      <c r="I2264" s="103"/>
    </row>
    <row r="2265" spans="1:9" x14ac:dyDescent="0.3">
      <c r="A2265" t="s">
        <v>4482</v>
      </c>
      <c r="B2265" t="s">
        <v>51</v>
      </c>
      <c r="C2265" t="s">
        <v>4352</v>
      </c>
      <c r="D2265" t="s">
        <v>1763</v>
      </c>
      <c r="E2265" s="103">
        <v>1.1109710401879802E-4</v>
      </c>
      <c r="F2265" s="103">
        <v>678218</v>
      </c>
      <c r="G2265" s="103">
        <v>7</v>
      </c>
      <c r="H2265" t="s">
        <v>54</v>
      </c>
      <c r="I2265" s="103"/>
    </row>
    <row r="2266" spans="1:9" x14ac:dyDescent="0.3">
      <c r="A2266" t="s">
        <v>4483</v>
      </c>
      <c r="B2266" t="s">
        <v>51</v>
      </c>
      <c r="C2266" t="s">
        <v>4352</v>
      </c>
      <c r="D2266" t="s">
        <v>1764</v>
      </c>
      <c r="E2266" s="103">
        <v>1.1109710401879802E-4</v>
      </c>
      <c r="F2266" s="103">
        <v>678218</v>
      </c>
      <c r="G2266" s="103">
        <v>7</v>
      </c>
      <c r="H2266" t="s">
        <v>54</v>
      </c>
      <c r="I2266" s="103"/>
    </row>
    <row r="2267" spans="1:9" x14ac:dyDescent="0.3">
      <c r="A2267" t="s">
        <v>4484</v>
      </c>
      <c r="B2267" t="s">
        <v>51</v>
      </c>
      <c r="C2267" t="s">
        <v>4352</v>
      </c>
      <c r="D2267" t="s">
        <v>340</v>
      </c>
      <c r="E2267" s="103">
        <v>1.0445221349907917E-4</v>
      </c>
      <c r="F2267" s="103">
        <v>678218</v>
      </c>
      <c r="G2267" s="103">
        <v>7</v>
      </c>
      <c r="H2267" t="s">
        <v>54</v>
      </c>
      <c r="I2267" s="103"/>
    </row>
    <row r="2268" spans="1:9" x14ac:dyDescent="0.3">
      <c r="A2268" t="s">
        <v>4485</v>
      </c>
      <c r="B2268" t="s">
        <v>51</v>
      </c>
      <c r="C2268" t="s">
        <v>4352</v>
      </c>
      <c r="D2268" t="s">
        <v>777</v>
      </c>
      <c r="E2268" s="103">
        <v>2.3897473476323174E-4</v>
      </c>
      <c r="F2268" s="103">
        <v>678218</v>
      </c>
      <c r="G2268" s="103">
        <v>7</v>
      </c>
      <c r="H2268" t="s">
        <v>54</v>
      </c>
      <c r="I2268" s="103"/>
    </row>
    <row r="2269" spans="1:9" x14ac:dyDescent="0.3">
      <c r="A2269" t="s">
        <v>4486</v>
      </c>
      <c r="B2269" t="s">
        <v>51</v>
      </c>
      <c r="C2269" t="s">
        <v>4352</v>
      </c>
      <c r="D2269" t="s">
        <v>776</v>
      </c>
      <c r="E2269" s="103">
        <v>4.9733768780738888E-4</v>
      </c>
      <c r="F2269" s="103">
        <v>678218</v>
      </c>
      <c r="G2269" s="103">
        <v>7</v>
      </c>
      <c r="H2269" t="s">
        <v>54</v>
      </c>
      <c r="I2269" s="103"/>
    </row>
    <row r="2270" spans="1:9" x14ac:dyDescent="0.3">
      <c r="A2270" t="s">
        <v>4487</v>
      </c>
      <c r="B2270" t="s">
        <v>51</v>
      </c>
      <c r="C2270" t="s">
        <v>4353</v>
      </c>
      <c r="D2270" t="s">
        <v>40</v>
      </c>
      <c r="E2270" s="103">
        <v>5.928649355208662E-4</v>
      </c>
      <c r="F2270" s="103">
        <v>678218</v>
      </c>
      <c r="G2270" s="103">
        <v>7</v>
      </c>
      <c r="H2270" t="s">
        <v>54</v>
      </c>
      <c r="I2270" s="103"/>
    </row>
    <row r="2271" spans="1:9" x14ac:dyDescent="0.3">
      <c r="A2271" t="s">
        <v>5733</v>
      </c>
      <c r="B2271" t="s">
        <v>51</v>
      </c>
      <c r="C2271" t="s">
        <v>4353</v>
      </c>
      <c r="D2271" t="s">
        <v>5064</v>
      </c>
      <c r="E2271" s="103">
        <v>6.1207346904551627E-4</v>
      </c>
      <c r="F2271" s="103">
        <v>678218</v>
      </c>
      <c r="G2271" s="103">
        <v>7</v>
      </c>
      <c r="H2271" t="s">
        <v>54</v>
      </c>
      <c r="I2271" s="103"/>
    </row>
    <row r="2272" spans="1:9" x14ac:dyDescent="0.3">
      <c r="A2272" t="s">
        <v>5734</v>
      </c>
      <c r="B2272" t="s">
        <v>51</v>
      </c>
      <c r="C2272" t="s">
        <v>4353</v>
      </c>
      <c r="D2272" t="s">
        <v>5065</v>
      </c>
      <c r="E2272" s="103">
        <v>5.928649355208662E-4</v>
      </c>
      <c r="F2272" s="103">
        <v>678218</v>
      </c>
      <c r="G2272" s="103">
        <v>7</v>
      </c>
      <c r="H2272" t="s">
        <v>54</v>
      </c>
      <c r="I2272" s="103"/>
    </row>
    <row r="2273" spans="1:9" x14ac:dyDescent="0.3">
      <c r="A2273" t="s">
        <v>5735</v>
      </c>
      <c r="B2273" t="s">
        <v>51</v>
      </c>
      <c r="C2273" t="s">
        <v>4353</v>
      </c>
      <c r="D2273" t="s">
        <v>5066</v>
      </c>
      <c r="E2273" s="103">
        <v>6.0122345509640513E-4</v>
      </c>
      <c r="F2273" s="103">
        <v>678218</v>
      </c>
      <c r="G2273" s="103">
        <v>7</v>
      </c>
      <c r="H2273" t="s">
        <v>54</v>
      </c>
      <c r="I2273" s="103"/>
    </row>
    <row r="2274" spans="1:9" x14ac:dyDescent="0.3">
      <c r="A2274" t="s">
        <v>4488</v>
      </c>
      <c r="B2274" t="s">
        <v>51</v>
      </c>
      <c r="C2274" t="s">
        <v>4353</v>
      </c>
      <c r="D2274" t="s">
        <v>42</v>
      </c>
      <c r="E2274" s="103">
        <v>6.0917974063031224E-4</v>
      </c>
      <c r="F2274" s="103">
        <v>678218</v>
      </c>
      <c r="G2274" s="103">
        <v>7</v>
      </c>
      <c r="H2274" t="s">
        <v>54</v>
      </c>
      <c r="I2274" s="103"/>
    </row>
    <row r="2275" spans="1:9" x14ac:dyDescent="0.3">
      <c r="A2275" t="s">
        <v>4489</v>
      </c>
      <c r="B2275" t="s">
        <v>51</v>
      </c>
      <c r="C2275" t="s">
        <v>4353</v>
      </c>
      <c r="D2275" t="s">
        <v>1763</v>
      </c>
      <c r="E2275" s="103">
        <v>6.4215477507711819E-4</v>
      </c>
      <c r="F2275" s="103">
        <v>678218</v>
      </c>
      <c r="G2275" s="103">
        <v>7</v>
      </c>
      <c r="H2275" t="s">
        <v>54</v>
      </c>
      <c r="I2275" s="103"/>
    </row>
    <row r="2276" spans="1:9" x14ac:dyDescent="0.3">
      <c r="A2276" t="s">
        <v>4490</v>
      </c>
      <c r="B2276" t="s">
        <v>51</v>
      </c>
      <c r="C2276" t="s">
        <v>4353</v>
      </c>
      <c r="D2276" t="s">
        <v>1764</v>
      </c>
      <c r="E2276" s="103">
        <v>3.9816244470493978E-4</v>
      </c>
      <c r="F2276" s="103">
        <v>678218</v>
      </c>
      <c r="G2276" s="103">
        <v>7</v>
      </c>
      <c r="H2276" t="s">
        <v>54</v>
      </c>
      <c r="I2276" s="103"/>
    </row>
    <row r="2277" spans="1:9" x14ac:dyDescent="0.3">
      <c r="A2277" t="s">
        <v>4491</v>
      </c>
      <c r="B2277" t="s">
        <v>51</v>
      </c>
      <c r="C2277" t="s">
        <v>4353</v>
      </c>
      <c r="D2277" t="s">
        <v>340</v>
      </c>
      <c r="E2277" s="103">
        <v>5.8115436966604253E-4</v>
      </c>
      <c r="F2277" s="103">
        <v>678218</v>
      </c>
      <c r="G2277" s="103">
        <v>7</v>
      </c>
      <c r="H2277" t="s">
        <v>54</v>
      </c>
      <c r="I2277" s="103"/>
    </row>
    <row r="2278" spans="1:9" x14ac:dyDescent="0.3">
      <c r="A2278" t="s">
        <v>4492</v>
      </c>
      <c r="B2278" t="s">
        <v>51</v>
      </c>
      <c r="C2278" t="s">
        <v>4353</v>
      </c>
      <c r="D2278" t="s">
        <v>777</v>
      </c>
      <c r="E2278" s="103">
        <v>1.1734921236774617E-3</v>
      </c>
      <c r="F2278" s="103">
        <v>678218</v>
      </c>
      <c r="G2278" s="103">
        <v>7</v>
      </c>
      <c r="H2278" t="s">
        <v>54</v>
      </c>
      <c r="I2278" s="103"/>
    </row>
    <row r="2279" spans="1:9" x14ac:dyDescent="0.3">
      <c r="A2279" t="s">
        <v>4493</v>
      </c>
      <c r="B2279" t="s">
        <v>51</v>
      </c>
      <c r="C2279" t="s">
        <v>4353</v>
      </c>
      <c r="D2279" t="s">
        <v>776</v>
      </c>
      <c r="E2279" s="103">
        <v>3.0964405228350715E-3</v>
      </c>
      <c r="F2279" s="103">
        <v>678218</v>
      </c>
      <c r="G2279" s="103">
        <v>7</v>
      </c>
      <c r="H2279" t="s">
        <v>54</v>
      </c>
      <c r="I2279" s="103"/>
    </row>
    <row r="2280" spans="1:9" x14ac:dyDescent="0.3">
      <c r="A2280" t="s">
        <v>7447</v>
      </c>
      <c r="B2280" t="s">
        <v>51</v>
      </c>
      <c r="C2280" t="s">
        <v>7386</v>
      </c>
      <c r="D2280" t="s">
        <v>40</v>
      </c>
      <c r="E2280" s="103">
        <v>2.8125645725691226E-4</v>
      </c>
      <c r="F2280" s="103">
        <v>678218</v>
      </c>
      <c r="G2280" s="103">
        <v>7</v>
      </c>
      <c r="H2280" t="s">
        <v>54</v>
      </c>
      <c r="I2280" s="103"/>
    </row>
    <row r="2281" spans="1:9" x14ac:dyDescent="0.3">
      <c r="A2281" t="s">
        <v>7448</v>
      </c>
      <c r="B2281" t="s">
        <v>51</v>
      </c>
      <c r="C2281" t="s">
        <v>7386</v>
      </c>
      <c r="D2281" t="s">
        <v>5064</v>
      </c>
      <c r="E2281" s="103">
        <v>2.8763922339478657E-4</v>
      </c>
      <c r="F2281" s="103">
        <v>678218</v>
      </c>
      <c r="G2281" s="103">
        <v>7</v>
      </c>
      <c r="H2281" t="s">
        <v>54</v>
      </c>
      <c r="I2281" s="103"/>
    </row>
    <row r="2282" spans="1:9" x14ac:dyDescent="0.3">
      <c r="A2282" t="s">
        <v>7449</v>
      </c>
      <c r="B2282" t="s">
        <v>51</v>
      </c>
      <c r="C2282" t="s">
        <v>7386</v>
      </c>
      <c r="D2282" t="s">
        <v>5065</v>
      </c>
      <c r="E2282" s="103">
        <v>2.8125645725691226E-4</v>
      </c>
      <c r="F2282" s="103">
        <v>678218</v>
      </c>
      <c r="G2282" s="103">
        <v>7</v>
      </c>
      <c r="H2282" t="s">
        <v>54</v>
      </c>
      <c r="I2282" s="103"/>
    </row>
    <row r="2283" spans="1:9" x14ac:dyDescent="0.3">
      <c r="A2283" t="s">
        <v>7450</v>
      </c>
      <c r="B2283" t="s">
        <v>51</v>
      </c>
      <c r="C2283" t="s">
        <v>7386</v>
      </c>
      <c r="D2283" t="s">
        <v>5066</v>
      </c>
      <c r="E2283" s="103">
        <v>2.8487602246082361E-4</v>
      </c>
      <c r="F2283" s="103">
        <v>678218</v>
      </c>
      <c r="G2283" s="103">
        <v>7</v>
      </c>
      <c r="H2283" t="s">
        <v>54</v>
      </c>
      <c r="I2283" s="103"/>
    </row>
    <row r="2284" spans="1:9" x14ac:dyDescent="0.3">
      <c r="A2284" t="s">
        <v>7451</v>
      </c>
      <c r="B2284" t="s">
        <v>51</v>
      </c>
      <c r="C2284" t="s">
        <v>7386</v>
      </c>
      <c r="D2284" t="s">
        <v>42</v>
      </c>
      <c r="E2284" s="103">
        <v>2.8536418678977871E-4</v>
      </c>
      <c r="F2284" s="103">
        <v>678218</v>
      </c>
      <c r="G2284" s="103">
        <v>7</v>
      </c>
      <c r="H2284" t="s">
        <v>54</v>
      </c>
      <c r="I2284" s="103"/>
    </row>
    <row r="2285" spans="1:9" x14ac:dyDescent="0.3">
      <c r="A2285" t="s">
        <v>7452</v>
      </c>
      <c r="B2285" t="s">
        <v>51</v>
      </c>
      <c r="C2285" t="s">
        <v>7386</v>
      </c>
      <c r="D2285" t="s">
        <v>1763</v>
      </c>
      <c r="E2285" s="103">
        <v>3.0023887514954781E-4</v>
      </c>
      <c r="F2285" s="103">
        <v>678218</v>
      </c>
      <c r="G2285" s="103">
        <v>7</v>
      </c>
      <c r="H2285" t="s">
        <v>54</v>
      </c>
      <c r="I2285" s="103"/>
    </row>
    <row r="2286" spans="1:9" x14ac:dyDescent="0.3">
      <c r="A2286" t="s">
        <v>7453</v>
      </c>
      <c r="B2286" t="s">
        <v>51</v>
      </c>
      <c r="C2286" t="s">
        <v>7386</v>
      </c>
      <c r="D2286" t="s">
        <v>1764</v>
      </c>
      <c r="E2286" s="103">
        <v>1.8774002250546132E-4</v>
      </c>
      <c r="F2286" s="103">
        <v>678218</v>
      </c>
      <c r="G2286" s="103">
        <v>7</v>
      </c>
      <c r="H2286" t="s">
        <v>54</v>
      </c>
      <c r="I2286" s="103"/>
    </row>
    <row r="2287" spans="1:9" x14ac:dyDescent="0.3">
      <c r="A2287" t="s">
        <v>7454</v>
      </c>
      <c r="B2287" t="s">
        <v>51</v>
      </c>
      <c r="C2287" t="s">
        <v>7386</v>
      </c>
      <c r="D2287" t="s">
        <v>340</v>
      </c>
      <c r="E2287" s="103">
        <v>2.8418598077672953E-4</v>
      </c>
      <c r="F2287" s="103">
        <v>678218</v>
      </c>
      <c r="G2287" s="103">
        <v>7</v>
      </c>
      <c r="H2287" t="s">
        <v>54</v>
      </c>
      <c r="I2287" s="103"/>
    </row>
    <row r="2288" spans="1:9" x14ac:dyDescent="0.3">
      <c r="A2288" t="s">
        <v>7455</v>
      </c>
      <c r="B2288" t="s">
        <v>51</v>
      </c>
      <c r="C2288" t="s">
        <v>7386</v>
      </c>
      <c r="D2288" t="s">
        <v>777</v>
      </c>
      <c r="E2288" s="103">
        <v>5.9428644814550418E-4</v>
      </c>
      <c r="F2288" s="103">
        <v>678218</v>
      </c>
      <c r="G2288" s="103">
        <v>7</v>
      </c>
      <c r="H2288" t="s">
        <v>54</v>
      </c>
      <c r="I2288" s="103"/>
    </row>
    <row r="2289" spans="1:9" x14ac:dyDescent="0.3">
      <c r="A2289" t="s">
        <v>7456</v>
      </c>
      <c r="B2289" t="s">
        <v>51</v>
      </c>
      <c r="C2289" t="s">
        <v>7386</v>
      </c>
      <c r="D2289" t="s">
        <v>776</v>
      </c>
      <c r="E2289" s="103">
        <v>1.4608839897374405E-3</v>
      </c>
      <c r="F2289" s="103">
        <v>678218</v>
      </c>
      <c r="G2289" s="103">
        <v>7</v>
      </c>
      <c r="H2289" t="s">
        <v>54</v>
      </c>
      <c r="I2289" s="103"/>
    </row>
    <row r="2290" spans="1:9" x14ac:dyDescent="0.3">
      <c r="A2290" t="s">
        <v>4922</v>
      </c>
      <c r="B2290" t="s">
        <v>51</v>
      </c>
      <c r="C2290" t="s">
        <v>4868</v>
      </c>
      <c r="D2290" t="s">
        <v>40</v>
      </c>
      <c r="E2290" s="103">
        <v>2.1640218236530315E-3</v>
      </c>
      <c r="F2290" s="103">
        <v>677974</v>
      </c>
      <c r="G2290" s="103">
        <v>8</v>
      </c>
      <c r="H2290" t="s">
        <v>54</v>
      </c>
      <c r="I2290" s="103"/>
    </row>
    <row r="2291" spans="1:9" x14ac:dyDescent="0.3">
      <c r="A2291" t="s">
        <v>5940</v>
      </c>
      <c r="B2291" t="s">
        <v>51</v>
      </c>
      <c r="C2291" t="s">
        <v>4868</v>
      </c>
      <c r="D2291" t="s">
        <v>5064</v>
      </c>
      <c r="E2291" s="103">
        <v>2.2608684024622997E-3</v>
      </c>
      <c r="F2291" s="103">
        <v>677974</v>
      </c>
      <c r="G2291" s="103">
        <v>8</v>
      </c>
      <c r="H2291" t="s">
        <v>54</v>
      </c>
      <c r="I2291" s="103"/>
    </row>
    <row r="2292" spans="1:9" x14ac:dyDescent="0.3">
      <c r="A2292" t="s">
        <v>5941</v>
      </c>
      <c r="B2292" t="s">
        <v>51</v>
      </c>
      <c r="C2292" t="s">
        <v>4868</v>
      </c>
      <c r="D2292" t="s">
        <v>5065</v>
      </c>
      <c r="E2292" s="103">
        <v>2.1640218236530315E-3</v>
      </c>
      <c r="F2292" s="103">
        <v>677974</v>
      </c>
      <c r="G2292" s="103">
        <v>8</v>
      </c>
      <c r="H2292" t="s">
        <v>54</v>
      </c>
      <c r="I2292" s="103"/>
    </row>
    <row r="2293" spans="1:9" x14ac:dyDescent="0.3">
      <c r="A2293" t="s">
        <v>5942</v>
      </c>
      <c r="B2293" t="s">
        <v>51</v>
      </c>
      <c r="C2293" t="s">
        <v>4868</v>
      </c>
      <c r="D2293" t="s">
        <v>5066</v>
      </c>
      <c r="E2293" s="103">
        <v>2.1805481557236237E-3</v>
      </c>
      <c r="F2293" s="103">
        <v>677974</v>
      </c>
      <c r="G2293" s="103">
        <v>8</v>
      </c>
      <c r="H2293" t="s">
        <v>54</v>
      </c>
      <c r="I2293" s="103"/>
    </row>
    <row r="2294" spans="1:9" x14ac:dyDescent="0.3">
      <c r="A2294" t="s">
        <v>4923</v>
      </c>
      <c r="B2294" t="s">
        <v>51</v>
      </c>
      <c r="C2294" t="s">
        <v>4868</v>
      </c>
      <c r="D2294" t="s">
        <v>42</v>
      </c>
      <c r="E2294" s="103">
        <v>2.2531690692292011E-3</v>
      </c>
      <c r="F2294" s="103">
        <v>677974</v>
      </c>
      <c r="G2294" s="103">
        <v>8</v>
      </c>
      <c r="H2294" t="s">
        <v>54</v>
      </c>
      <c r="I2294" s="103"/>
    </row>
    <row r="2295" spans="1:9" x14ac:dyDescent="0.3">
      <c r="A2295" t="s">
        <v>4924</v>
      </c>
      <c r="B2295" t="s">
        <v>51</v>
      </c>
      <c r="C2295" t="s">
        <v>4868</v>
      </c>
      <c r="D2295" t="s">
        <v>1763</v>
      </c>
      <c r="E2295" s="103">
        <v>2.3613646422939697E-3</v>
      </c>
      <c r="F2295" s="103">
        <v>677974</v>
      </c>
      <c r="G2295" s="103">
        <v>8</v>
      </c>
      <c r="H2295" t="s">
        <v>54</v>
      </c>
      <c r="I2295" s="103"/>
    </row>
    <row r="2296" spans="1:9" x14ac:dyDescent="0.3">
      <c r="A2296" t="s">
        <v>4925</v>
      </c>
      <c r="B2296" t="s">
        <v>51</v>
      </c>
      <c r="C2296" t="s">
        <v>4868</v>
      </c>
      <c r="D2296" t="s">
        <v>1764</v>
      </c>
      <c r="E2296" s="103">
        <v>1.7707381253842967E-3</v>
      </c>
      <c r="F2296" s="103">
        <v>677974</v>
      </c>
      <c r="G2296" s="103">
        <v>8</v>
      </c>
      <c r="H2296" t="s">
        <v>54</v>
      </c>
      <c r="I2296" s="103"/>
    </row>
    <row r="2297" spans="1:9" x14ac:dyDescent="0.3">
      <c r="A2297" t="s">
        <v>4926</v>
      </c>
      <c r="B2297" t="s">
        <v>51</v>
      </c>
      <c r="C2297" t="s">
        <v>4868</v>
      </c>
      <c r="D2297" t="s">
        <v>340</v>
      </c>
      <c r="E2297" s="103">
        <v>2.1589623411235599E-3</v>
      </c>
      <c r="F2297" s="103">
        <v>677974</v>
      </c>
      <c r="G2297" s="103">
        <v>8</v>
      </c>
      <c r="H2297" t="s">
        <v>54</v>
      </c>
      <c r="I2297" s="103"/>
    </row>
    <row r="2298" spans="1:9" x14ac:dyDescent="0.3">
      <c r="A2298" t="s">
        <v>4927</v>
      </c>
      <c r="B2298" t="s">
        <v>51</v>
      </c>
      <c r="C2298" t="s">
        <v>4868</v>
      </c>
      <c r="D2298" t="s">
        <v>777</v>
      </c>
      <c r="E2298" s="103">
        <v>5.9436085954450201E-3</v>
      </c>
      <c r="F2298" s="103">
        <v>677974</v>
      </c>
      <c r="G2298" s="103">
        <v>8</v>
      </c>
      <c r="H2298" t="s">
        <v>54</v>
      </c>
      <c r="I2298" s="103"/>
    </row>
    <row r="2299" spans="1:9" x14ac:dyDescent="0.3">
      <c r="A2299" t="s">
        <v>4928</v>
      </c>
      <c r="B2299" t="s">
        <v>51</v>
      </c>
      <c r="C2299" t="s">
        <v>4868</v>
      </c>
      <c r="D2299" t="s">
        <v>776</v>
      </c>
      <c r="E2299" s="103">
        <v>1.4896828112025515E-2</v>
      </c>
      <c r="F2299" s="103">
        <v>677974</v>
      </c>
      <c r="G2299" s="103">
        <v>8</v>
      </c>
      <c r="H2299" t="s">
        <v>54</v>
      </c>
      <c r="I2299" s="103"/>
    </row>
    <row r="2300" spans="1:9" x14ac:dyDescent="0.3">
      <c r="A2300" t="s">
        <v>975</v>
      </c>
      <c r="B2300" t="s">
        <v>51</v>
      </c>
      <c r="C2300" t="s">
        <v>36</v>
      </c>
      <c r="D2300" t="s">
        <v>40</v>
      </c>
      <c r="E2300" s="103">
        <v>1.4550235698377047E-4</v>
      </c>
      <c r="F2300" s="103">
        <v>677974</v>
      </c>
      <c r="G2300" s="103">
        <v>8</v>
      </c>
      <c r="H2300" t="s">
        <v>54</v>
      </c>
      <c r="I2300" s="103"/>
    </row>
    <row r="2301" spans="1:9" x14ac:dyDescent="0.3">
      <c r="A2301" t="s">
        <v>5844</v>
      </c>
      <c r="B2301" t="s">
        <v>51</v>
      </c>
      <c r="C2301" t="s">
        <v>36</v>
      </c>
      <c r="D2301" t="s">
        <v>5064</v>
      </c>
      <c r="E2301" s="103">
        <v>1.4782534180248394E-4</v>
      </c>
      <c r="F2301" s="103">
        <v>677974</v>
      </c>
      <c r="G2301" s="103">
        <v>8</v>
      </c>
      <c r="H2301" t="s">
        <v>54</v>
      </c>
      <c r="I2301" s="103"/>
    </row>
    <row r="2302" spans="1:9" x14ac:dyDescent="0.3">
      <c r="A2302" t="s">
        <v>5845</v>
      </c>
      <c r="B2302" t="s">
        <v>51</v>
      </c>
      <c r="C2302" t="s">
        <v>36</v>
      </c>
      <c r="D2302" t="s">
        <v>5065</v>
      </c>
      <c r="E2302" s="103">
        <v>1.4550235698377047E-4</v>
      </c>
      <c r="F2302" s="103">
        <v>677974</v>
      </c>
      <c r="G2302" s="103">
        <v>8</v>
      </c>
      <c r="H2302" t="s">
        <v>54</v>
      </c>
      <c r="I2302" s="103"/>
    </row>
    <row r="2303" spans="1:9" x14ac:dyDescent="0.3">
      <c r="A2303" t="s">
        <v>5846</v>
      </c>
      <c r="B2303" t="s">
        <v>51</v>
      </c>
      <c r="C2303" t="s">
        <v>36</v>
      </c>
      <c r="D2303" t="s">
        <v>5066</v>
      </c>
      <c r="E2303" s="103">
        <v>1.4679327493811374E-4</v>
      </c>
      <c r="F2303" s="103">
        <v>677974</v>
      </c>
      <c r="G2303" s="103">
        <v>8</v>
      </c>
      <c r="H2303" t="s">
        <v>54</v>
      </c>
      <c r="I2303" s="103"/>
    </row>
    <row r="2304" spans="1:9" x14ac:dyDescent="0.3">
      <c r="A2304" t="s">
        <v>973</v>
      </c>
      <c r="B2304" t="s">
        <v>51</v>
      </c>
      <c r="C2304" t="s">
        <v>36</v>
      </c>
      <c r="D2304" t="s">
        <v>42</v>
      </c>
      <c r="E2304" s="103">
        <v>1.4738018553804184E-4</v>
      </c>
      <c r="F2304" s="103">
        <v>677974</v>
      </c>
      <c r="G2304" s="103">
        <v>8</v>
      </c>
      <c r="H2304" t="s">
        <v>54</v>
      </c>
      <c r="I2304" s="103"/>
    </row>
    <row r="2305" spans="1:9" x14ac:dyDescent="0.3">
      <c r="A2305" t="s">
        <v>2047</v>
      </c>
      <c r="B2305" t="s">
        <v>51</v>
      </c>
      <c r="C2305" t="s">
        <v>36</v>
      </c>
      <c r="D2305" t="s">
        <v>1763</v>
      </c>
      <c r="E2305" s="103">
        <v>1.5294188751472724E-4</v>
      </c>
      <c r="F2305" s="103">
        <v>677974</v>
      </c>
      <c r="G2305" s="103">
        <v>8</v>
      </c>
      <c r="H2305" t="s">
        <v>54</v>
      </c>
      <c r="I2305" s="103"/>
    </row>
    <row r="2306" spans="1:9" x14ac:dyDescent="0.3">
      <c r="A2306" t="s">
        <v>2048</v>
      </c>
      <c r="B2306" t="s">
        <v>51</v>
      </c>
      <c r="C2306" t="s">
        <v>36</v>
      </c>
      <c r="D2306" t="s">
        <v>1764</v>
      </c>
      <c r="E2306" s="103">
        <v>1.1323877899840061E-4</v>
      </c>
      <c r="F2306" s="103">
        <v>677974</v>
      </c>
      <c r="G2306" s="103">
        <v>8</v>
      </c>
      <c r="H2306" t="s">
        <v>54</v>
      </c>
      <c r="I2306" s="103"/>
    </row>
    <row r="2307" spans="1:9" x14ac:dyDescent="0.3">
      <c r="A2307" t="s">
        <v>974</v>
      </c>
      <c r="B2307" t="s">
        <v>51</v>
      </c>
      <c r="C2307" t="s">
        <v>36</v>
      </c>
      <c r="D2307" t="s">
        <v>340</v>
      </c>
      <c r="E2307" s="103">
        <v>1.380613500233038E-4</v>
      </c>
      <c r="F2307" s="103">
        <v>677974</v>
      </c>
      <c r="G2307" s="103">
        <v>8</v>
      </c>
      <c r="H2307" t="s">
        <v>54</v>
      </c>
      <c r="I2307" s="103"/>
    </row>
    <row r="2308" spans="1:9" x14ac:dyDescent="0.3">
      <c r="A2308" t="s">
        <v>690</v>
      </c>
      <c r="B2308" t="s">
        <v>51</v>
      </c>
      <c r="C2308" t="s">
        <v>36</v>
      </c>
      <c r="D2308" t="s">
        <v>777</v>
      </c>
      <c r="E2308" s="103">
        <v>4.9061868329233456E-4</v>
      </c>
      <c r="F2308" s="103">
        <v>677974</v>
      </c>
      <c r="G2308" s="103">
        <v>8</v>
      </c>
      <c r="H2308" t="s">
        <v>54</v>
      </c>
      <c r="I2308" s="103"/>
    </row>
    <row r="2309" spans="1:9" x14ac:dyDescent="0.3">
      <c r="A2309" t="s">
        <v>691</v>
      </c>
      <c r="B2309" t="s">
        <v>51</v>
      </c>
      <c r="C2309" t="s">
        <v>36</v>
      </c>
      <c r="D2309" t="s">
        <v>776</v>
      </c>
      <c r="E2309" s="103">
        <v>1.0210416669589177E-3</v>
      </c>
      <c r="F2309" s="103">
        <v>677974</v>
      </c>
      <c r="G2309" s="103">
        <v>8</v>
      </c>
      <c r="H2309" t="s">
        <v>54</v>
      </c>
      <c r="I2309" s="103"/>
    </row>
    <row r="2310" spans="1:9" x14ac:dyDescent="0.3">
      <c r="A2310" t="s">
        <v>978</v>
      </c>
      <c r="B2310" t="s">
        <v>51</v>
      </c>
      <c r="C2310" t="s">
        <v>37</v>
      </c>
      <c r="D2310" t="s">
        <v>40</v>
      </c>
      <c r="E2310" s="103">
        <v>3.6996184850402535E-2</v>
      </c>
      <c r="F2310" s="103">
        <v>677974</v>
      </c>
      <c r="G2310" s="103">
        <v>8</v>
      </c>
      <c r="H2310" t="s">
        <v>54</v>
      </c>
      <c r="I2310" s="103"/>
    </row>
    <row r="2311" spans="1:9" x14ac:dyDescent="0.3">
      <c r="A2311" t="s">
        <v>5847</v>
      </c>
      <c r="B2311" t="s">
        <v>51</v>
      </c>
      <c r="C2311" t="s">
        <v>37</v>
      </c>
      <c r="D2311" t="s">
        <v>5064</v>
      </c>
      <c r="E2311" s="103">
        <v>3.7781149026205267E-2</v>
      </c>
      <c r="F2311" s="103">
        <v>677974</v>
      </c>
      <c r="G2311" s="103">
        <v>8</v>
      </c>
      <c r="H2311" t="s">
        <v>54</v>
      </c>
      <c r="I2311" s="103"/>
    </row>
    <row r="2312" spans="1:9" x14ac:dyDescent="0.3">
      <c r="A2312" t="s">
        <v>5848</v>
      </c>
      <c r="B2312" t="s">
        <v>51</v>
      </c>
      <c r="C2312" t="s">
        <v>37</v>
      </c>
      <c r="D2312" t="s">
        <v>5065</v>
      </c>
      <c r="E2312" s="103">
        <v>3.6996184850402535E-2</v>
      </c>
      <c r="F2312" s="103">
        <v>677974</v>
      </c>
      <c r="G2312" s="103">
        <v>8</v>
      </c>
      <c r="H2312" t="s">
        <v>54</v>
      </c>
      <c r="I2312" s="103"/>
    </row>
    <row r="2313" spans="1:9" x14ac:dyDescent="0.3">
      <c r="A2313" t="s">
        <v>5849</v>
      </c>
      <c r="B2313" t="s">
        <v>51</v>
      </c>
      <c r="C2313" t="s">
        <v>37</v>
      </c>
      <c r="D2313" t="s">
        <v>5066</v>
      </c>
      <c r="E2313" s="103">
        <v>3.7745363353158749E-2</v>
      </c>
      <c r="F2313" s="103">
        <v>677974</v>
      </c>
      <c r="G2313" s="103">
        <v>8</v>
      </c>
      <c r="H2313" t="s">
        <v>54</v>
      </c>
      <c r="I2313" s="103"/>
    </row>
    <row r="2314" spans="1:9" x14ac:dyDescent="0.3">
      <c r="A2314" t="s">
        <v>976</v>
      </c>
      <c r="B2314" t="s">
        <v>51</v>
      </c>
      <c r="C2314" t="s">
        <v>37</v>
      </c>
      <c r="D2314" t="s">
        <v>42</v>
      </c>
      <c r="E2314" s="103">
        <v>3.7690489496483036E-2</v>
      </c>
      <c r="F2314" s="103">
        <v>677974</v>
      </c>
      <c r="G2314" s="103">
        <v>8</v>
      </c>
      <c r="H2314" t="s">
        <v>54</v>
      </c>
      <c r="I2314" s="103"/>
    </row>
    <row r="2315" spans="1:9" x14ac:dyDescent="0.3">
      <c r="A2315" t="s">
        <v>2015</v>
      </c>
      <c r="B2315" t="s">
        <v>51</v>
      </c>
      <c r="C2315" t="s">
        <v>37</v>
      </c>
      <c r="D2315" t="s">
        <v>1763</v>
      </c>
      <c r="E2315" s="103">
        <v>3.963415406359596E-2</v>
      </c>
      <c r="F2315" s="103">
        <v>677974</v>
      </c>
      <c r="G2315" s="103">
        <v>8</v>
      </c>
      <c r="H2315" t="s">
        <v>54</v>
      </c>
      <c r="I2315" s="103"/>
    </row>
    <row r="2316" spans="1:9" x14ac:dyDescent="0.3">
      <c r="A2316" t="s">
        <v>2016</v>
      </c>
      <c r="B2316" t="s">
        <v>51</v>
      </c>
      <c r="C2316" t="s">
        <v>37</v>
      </c>
      <c r="D2316" t="s">
        <v>1764</v>
      </c>
      <c r="E2316" s="103">
        <v>3.0118313651955709E-2</v>
      </c>
      <c r="F2316" s="103">
        <v>677974</v>
      </c>
      <c r="G2316" s="103">
        <v>8</v>
      </c>
      <c r="H2316" t="s">
        <v>54</v>
      </c>
      <c r="I2316" s="103"/>
    </row>
    <row r="2317" spans="1:9" x14ac:dyDescent="0.3">
      <c r="A2317" t="s">
        <v>977</v>
      </c>
      <c r="B2317" t="s">
        <v>51</v>
      </c>
      <c r="C2317" t="s">
        <v>37</v>
      </c>
      <c r="D2317" t="s">
        <v>340</v>
      </c>
      <c r="E2317" s="103">
        <v>3.5283072041187469E-2</v>
      </c>
      <c r="F2317" s="103">
        <v>677974</v>
      </c>
      <c r="G2317" s="103">
        <v>8</v>
      </c>
      <c r="H2317" t="s">
        <v>54</v>
      </c>
      <c r="I2317" s="103"/>
    </row>
    <row r="2318" spans="1:9" x14ac:dyDescent="0.3">
      <c r="A2318" t="s">
        <v>692</v>
      </c>
      <c r="B2318" t="s">
        <v>51</v>
      </c>
      <c r="C2318" t="s">
        <v>37</v>
      </c>
      <c r="D2318" t="s">
        <v>777</v>
      </c>
      <c r="E2318" s="103">
        <v>9.9365940746336645E-2</v>
      </c>
      <c r="F2318" s="103">
        <v>677974</v>
      </c>
      <c r="G2318" s="103">
        <v>8</v>
      </c>
      <c r="H2318" t="s">
        <v>54</v>
      </c>
      <c r="I2318" s="103"/>
    </row>
    <row r="2319" spans="1:9" x14ac:dyDescent="0.3">
      <c r="A2319" t="s">
        <v>693</v>
      </c>
      <c r="B2319" t="s">
        <v>51</v>
      </c>
      <c r="C2319" t="s">
        <v>37</v>
      </c>
      <c r="D2319" t="s">
        <v>776</v>
      </c>
      <c r="E2319" s="103">
        <v>0.24980698736932527</v>
      </c>
      <c r="F2319" s="103">
        <v>677974</v>
      </c>
      <c r="G2319" s="103">
        <v>8</v>
      </c>
      <c r="H2319" t="s">
        <v>54</v>
      </c>
      <c r="I2319" s="103"/>
    </row>
    <row r="2320" spans="1:9" x14ac:dyDescent="0.3">
      <c r="A2320" t="s">
        <v>981</v>
      </c>
      <c r="B2320" t="s">
        <v>51</v>
      </c>
      <c r="C2320" t="s">
        <v>38</v>
      </c>
      <c r="D2320" t="s">
        <v>40</v>
      </c>
      <c r="E2320" s="103">
        <v>1.6669688736647822E-3</v>
      </c>
      <c r="F2320" s="103">
        <v>677974</v>
      </c>
      <c r="G2320" s="103">
        <v>8</v>
      </c>
      <c r="H2320" t="s">
        <v>54</v>
      </c>
      <c r="I2320" s="103"/>
    </row>
    <row r="2321" spans="1:9" x14ac:dyDescent="0.3">
      <c r="A2321" t="s">
        <v>5850</v>
      </c>
      <c r="B2321" t="s">
        <v>51</v>
      </c>
      <c r="C2321" t="s">
        <v>38</v>
      </c>
      <c r="D2321" t="s">
        <v>5064</v>
      </c>
      <c r="E2321" s="103">
        <v>1.711844026922727E-3</v>
      </c>
      <c r="F2321" s="103">
        <v>677974</v>
      </c>
      <c r="G2321" s="103">
        <v>8</v>
      </c>
      <c r="H2321" t="s">
        <v>54</v>
      </c>
      <c r="I2321" s="103"/>
    </row>
    <row r="2322" spans="1:9" x14ac:dyDescent="0.3">
      <c r="A2322" t="s">
        <v>5851</v>
      </c>
      <c r="B2322" t="s">
        <v>51</v>
      </c>
      <c r="C2322" t="s">
        <v>38</v>
      </c>
      <c r="D2322" t="s">
        <v>5065</v>
      </c>
      <c r="E2322" s="103">
        <v>1.6669688736647822E-3</v>
      </c>
      <c r="F2322" s="103">
        <v>677974</v>
      </c>
      <c r="G2322" s="103">
        <v>8</v>
      </c>
      <c r="H2322" t="s">
        <v>54</v>
      </c>
      <c r="I2322" s="103"/>
    </row>
    <row r="2323" spans="1:9" x14ac:dyDescent="0.3">
      <c r="A2323" t="s">
        <v>5852</v>
      </c>
      <c r="B2323" t="s">
        <v>51</v>
      </c>
      <c r="C2323" t="s">
        <v>38</v>
      </c>
      <c r="D2323" t="s">
        <v>5066</v>
      </c>
      <c r="E2323" s="103">
        <v>1.7101083473317496E-3</v>
      </c>
      <c r="F2323" s="103">
        <v>677974</v>
      </c>
      <c r="G2323" s="103">
        <v>8</v>
      </c>
      <c r="H2323" t="s">
        <v>54</v>
      </c>
      <c r="I2323" s="103"/>
    </row>
    <row r="2324" spans="1:9" x14ac:dyDescent="0.3">
      <c r="A2324" t="s">
        <v>979</v>
      </c>
      <c r="B2324" t="s">
        <v>51</v>
      </c>
      <c r="C2324" t="s">
        <v>38</v>
      </c>
      <c r="D2324" t="s">
        <v>42</v>
      </c>
      <c r="E2324" s="103">
        <v>1.71174192975471E-3</v>
      </c>
      <c r="F2324" s="103">
        <v>677974</v>
      </c>
      <c r="G2324" s="103">
        <v>8</v>
      </c>
      <c r="H2324" t="s">
        <v>54</v>
      </c>
      <c r="I2324" s="103"/>
    </row>
    <row r="2325" spans="1:9" x14ac:dyDescent="0.3">
      <c r="A2325" t="s">
        <v>2017</v>
      </c>
      <c r="B2325" t="s">
        <v>51</v>
      </c>
      <c r="C2325" t="s">
        <v>38</v>
      </c>
      <c r="D2325" t="s">
        <v>1763</v>
      </c>
      <c r="E2325" s="103">
        <v>1.7874832300825221E-3</v>
      </c>
      <c r="F2325" s="103">
        <v>677974</v>
      </c>
      <c r="G2325" s="103">
        <v>8</v>
      </c>
      <c r="H2325" t="s">
        <v>54</v>
      </c>
      <c r="I2325" s="103"/>
    </row>
    <row r="2326" spans="1:9" x14ac:dyDescent="0.3">
      <c r="A2326" t="s">
        <v>2018</v>
      </c>
      <c r="B2326" t="s">
        <v>51</v>
      </c>
      <c r="C2326" t="s">
        <v>38</v>
      </c>
      <c r="D2326" t="s">
        <v>1764</v>
      </c>
      <c r="E2326" s="103">
        <v>1.5347153478204132E-3</v>
      </c>
      <c r="F2326" s="103">
        <v>677974</v>
      </c>
      <c r="G2326" s="103">
        <v>8</v>
      </c>
      <c r="H2326" t="s">
        <v>54</v>
      </c>
      <c r="I2326" s="103"/>
    </row>
    <row r="2327" spans="1:9" x14ac:dyDescent="0.3">
      <c r="A2327" t="s">
        <v>980</v>
      </c>
      <c r="B2327" t="s">
        <v>51</v>
      </c>
      <c r="C2327" t="s">
        <v>38</v>
      </c>
      <c r="D2327" t="s">
        <v>340</v>
      </c>
      <c r="E2327" s="103">
        <v>1.5050853637090991E-3</v>
      </c>
      <c r="F2327" s="103">
        <v>677974</v>
      </c>
      <c r="G2327" s="103">
        <v>8</v>
      </c>
      <c r="H2327" t="s">
        <v>54</v>
      </c>
      <c r="I2327" s="103"/>
    </row>
    <row r="2328" spans="1:9" x14ac:dyDescent="0.3">
      <c r="A2328" t="s">
        <v>694</v>
      </c>
      <c r="B2328" t="s">
        <v>51</v>
      </c>
      <c r="C2328" t="s">
        <v>38</v>
      </c>
      <c r="D2328" t="s">
        <v>777</v>
      </c>
      <c r="E2328" s="103">
        <v>4.7212900047350383E-3</v>
      </c>
      <c r="F2328" s="103">
        <v>677974</v>
      </c>
      <c r="G2328" s="103">
        <v>8</v>
      </c>
      <c r="H2328" t="s">
        <v>54</v>
      </c>
      <c r="I2328" s="103"/>
    </row>
    <row r="2329" spans="1:9" x14ac:dyDescent="0.3">
      <c r="A2329" t="s">
        <v>695</v>
      </c>
      <c r="B2329" t="s">
        <v>51</v>
      </c>
      <c r="C2329" t="s">
        <v>38</v>
      </c>
      <c r="D2329" t="s">
        <v>776</v>
      </c>
      <c r="E2329" s="103">
        <v>1.1488497070319782E-2</v>
      </c>
      <c r="F2329" s="103">
        <v>677974</v>
      </c>
      <c r="G2329" s="103">
        <v>8</v>
      </c>
      <c r="H2329" t="s">
        <v>54</v>
      </c>
      <c r="I2329" s="103"/>
    </row>
    <row r="2330" spans="1:9" x14ac:dyDescent="0.3">
      <c r="A2330" t="s">
        <v>984</v>
      </c>
      <c r="B2330" t="s">
        <v>51</v>
      </c>
      <c r="C2330" t="s">
        <v>39</v>
      </c>
      <c r="D2330" t="s">
        <v>40</v>
      </c>
      <c r="E2330" s="103">
        <v>4.3334450858199247E-5</v>
      </c>
      <c r="F2330" s="103">
        <v>677974</v>
      </c>
      <c r="G2330" s="103">
        <v>8</v>
      </c>
      <c r="H2330" t="s">
        <v>54</v>
      </c>
      <c r="I2330" s="103"/>
    </row>
    <row r="2331" spans="1:9" x14ac:dyDescent="0.3">
      <c r="A2331" t="s">
        <v>5853</v>
      </c>
      <c r="B2331" t="s">
        <v>51</v>
      </c>
      <c r="C2331" t="s">
        <v>39</v>
      </c>
      <c r="D2331" t="s">
        <v>5064</v>
      </c>
      <c r="E2331" s="103">
        <v>4.454500925426237E-5</v>
      </c>
      <c r="F2331" s="103">
        <v>677974</v>
      </c>
      <c r="G2331" s="103">
        <v>8</v>
      </c>
      <c r="H2331" t="s">
        <v>54</v>
      </c>
      <c r="I2331" s="103"/>
    </row>
    <row r="2332" spans="1:9" x14ac:dyDescent="0.3">
      <c r="A2332" t="s">
        <v>5854</v>
      </c>
      <c r="B2332" t="s">
        <v>51</v>
      </c>
      <c r="C2332" t="s">
        <v>39</v>
      </c>
      <c r="D2332" t="s">
        <v>5065</v>
      </c>
      <c r="E2332" s="103">
        <v>4.3334450858199247E-5</v>
      </c>
      <c r="F2332" s="103">
        <v>677974</v>
      </c>
      <c r="G2332" s="103">
        <v>8</v>
      </c>
      <c r="H2332" t="s">
        <v>54</v>
      </c>
      <c r="I2332" s="103"/>
    </row>
    <row r="2333" spans="1:9" x14ac:dyDescent="0.3">
      <c r="A2333" t="s">
        <v>5855</v>
      </c>
      <c r="B2333" t="s">
        <v>51</v>
      </c>
      <c r="C2333" t="s">
        <v>39</v>
      </c>
      <c r="D2333" t="s">
        <v>5066</v>
      </c>
      <c r="E2333" s="103">
        <v>4.454500925426237E-5</v>
      </c>
      <c r="F2333" s="103">
        <v>677974</v>
      </c>
      <c r="G2333" s="103">
        <v>8</v>
      </c>
      <c r="H2333" t="s">
        <v>54</v>
      </c>
      <c r="I2333" s="103"/>
    </row>
    <row r="2334" spans="1:9" x14ac:dyDescent="0.3">
      <c r="A2334" t="s">
        <v>982</v>
      </c>
      <c r="B2334" t="s">
        <v>51</v>
      </c>
      <c r="C2334" t="s">
        <v>39</v>
      </c>
      <c r="D2334" t="s">
        <v>42</v>
      </c>
      <c r="E2334" s="103">
        <v>4.454500925426237E-5</v>
      </c>
      <c r="F2334" s="103">
        <v>677974</v>
      </c>
      <c r="G2334" s="103">
        <v>8</v>
      </c>
      <c r="H2334" t="s">
        <v>54</v>
      </c>
      <c r="I2334" s="103"/>
    </row>
    <row r="2335" spans="1:9" x14ac:dyDescent="0.3">
      <c r="A2335" t="s">
        <v>2019</v>
      </c>
      <c r="B2335" t="s">
        <v>51</v>
      </c>
      <c r="C2335" t="s">
        <v>39</v>
      </c>
      <c r="D2335" t="s">
        <v>1763</v>
      </c>
      <c r="E2335" s="103">
        <v>4.6545039564274101E-5</v>
      </c>
      <c r="F2335" s="103">
        <v>677974</v>
      </c>
      <c r="G2335" s="103">
        <v>8</v>
      </c>
      <c r="H2335" t="s">
        <v>54</v>
      </c>
      <c r="I2335" s="103"/>
    </row>
    <row r="2336" spans="1:9" x14ac:dyDescent="0.3">
      <c r="A2336" t="s">
        <v>2020</v>
      </c>
      <c r="B2336" t="s">
        <v>51</v>
      </c>
      <c r="C2336" t="s">
        <v>39</v>
      </c>
      <c r="D2336" t="s">
        <v>1764</v>
      </c>
      <c r="E2336" s="103">
        <v>3.2676829473960502E-5</v>
      </c>
      <c r="F2336" s="103">
        <v>677974</v>
      </c>
      <c r="G2336" s="103">
        <v>8</v>
      </c>
      <c r="H2336" t="s">
        <v>54</v>
      </c>
      <c r="I2336" s="103"/>
    </row>
    <row r="2337" spans="1:9" x14ac:dyDescent="0.3">
      <c r="A2337" t="s">
        <v>983</v>
      </c>
      <c r="B2337" t="s">
        <v>51</v>
      </c>
      <c r="C2337" t="s">
        <v>39</v>
      </c>
      <c r="D2337" t="s">
        <v>340</v>
      </c>
      <c r="E2337" s="103">
        <v>4.2469609262114178E-5</v>
      </c>
      <c r="F2337" s="103">
        <v>677974</v>
      </c>
      <c r="G2337" s="103">
        <v>8</v>
      </c>
      <c r="H2337" t="s">
        <v>54</v>
      </c>
      <c r="I2337" s="103"/>
    </row>
    <row r="2338" spans="1:9" x14ac:dyDescent="0.3">
      <c r="A2338" t="s">
        <v>696</v>
      </c>
      <c r="B2338" t="s">
        <v>51</v>
      </c>
      <c r="C2338" t="s">
        <v>39</v>
      </c>
      <c r="D2338" t="s">
        <v>777</v>
      </c>
      <c r="E2338" s="103">
        <v>1.6828447325586415E-4</v>
      </c>
      <c r="F2338" s="103">
        <v>677974</v>
      </c>
      <c r="G2338" s="103">
        <v>8</v>
      </c>
      <c r="H2338" t="s">
        <v>54</v>
      </c>
      <c r="I2338" s="103"/>
    </row>
    <row r="2339" spans="1:9" x14ac:dyDescent="0.3">
      <c r="A2339" t="s">
        <v>697</v>
      </c>
      <c r="B2339" t="s">
        <v>51</v>
      </c>
      <c r="C2339" t="s">
        <v>39</v>
      </c>
      <c r="D2339" t="s">
        <v>776</v>
      </c>
      <c r="E2339" s="103">
        <v>3.5022200529222187E-4</v>
      </c>
      <c r="F2339" s="103">
        <v>677974</v>
      </c>
      <c r="G2339" s="103">
        <v>8</v>
      </c>
      <c r="H2339" t="s">
        <v>54</v>
      </c>
      <c r="I2339" s="103"/>
    </row>
    <row r="2340" spans="1:9" x14ac:dyDescent="0.3">
      <c r="A2340" t="s">
        <v>2741</v>
      </c>
      <c r="B2340" t="s">
        <v>51</v>
      </c>
      <c r="C2340" t="s">
        <v>2584</v>
      </c>
      <c r="D2340" t="s">
        <v>40</v>
      </c>
      <c r="E2340" s="103">
        <v>2.1537818492505916E-4</v>
      </c>
      <c r="F2340" s="103">
        <v>677974</v>
      </c>
      <c r="G2340" s="103">
        <v>8</v>
      </c>
      <c r="H2340" t="s">
        <v>54</v>
      </c>
      <c r="I2340" s="103"/>
    </row>
    <row r="2341" spans="1:9" x14ac:dyDescent="0.3">
      <c r="A2341" t="s">
        <v>5856</v>
      </c>
      <c r="B2341" t="s">
        <v>51</v>
      </c>
      <c r="C2341" t="s">
        <v>2584</v>
      </c>
      <c r="D2341" t="s">
        <v>5064</v>
      </c>
      <c r="E2341" s="103">
        <v>2.2795046832073228E-4</v>
      </c>
      <c r="F2341" s="103">
        <v>677974</v>
      </c>
      <c r="G2341" s="103">
        <v>8</v>
      </c>
      <c r="H2341" t="s">
        <v>54</v>
      </c>
      <c r="I2341" s="103"/>
    </row>
    <row r="2342" spans="1:9" x14ac:dyDescent="0.3">
      <c r="A2342" t="s">
        <v>5857</v>
      </c>
      <c r="B2342" t="s">
        <v>51</v>
      </c>
      <c r="C2342" t="s">
        <v>2584</v>
      </c>
      <c r="D2342" t="s">
        <v>5065</v>
      </c>
      <c r="E2342" s="103">
        <v>2.1537818492505916E-4</v>
      </c>
      <c r="F2342" s="103">
        <v>677974</v>
      </c>
      <c r="G2342" s="103">
        <v>8</v>
      </c>
      <c r="H2342" t="s">
        <v>54</v>
      </c>
      <c r="I2342" s="103"/>
    </row>
    <row r="2343" spans="1:9" x14ac:dyDescent="0.3">
      <c r="A2343" t="s">
        <v>5858</v>
      </c>
      <c r="B2343" t="s">
        <v>51</v>
      </c>
      <c r="C2343" t="s">
        <v>2584</v>
      </c>
      <c r="D2343" t="s">
        <v>5066</v>
      </c>
      <c r="E2343" s="103">
        <v>2.2718902174426474E-4</v>
      </c>
      <c r="F2343" s="103">
        <v>677974</v>
      </c>
      <c r="G2343" s="103">
        <v>8</v>
      </c>
      <c r="H2343" t="s">
        <v>54</v>
      </c>
      <c r="I2343" s="103"/>
    </row>
    <row r="2344" spans="1:9" x14ac:dyDescent="0.3">
      <c r="A2344" t="s">
        <v>2742</v>
      </c>
      <c r="B2344" t="s">
        <v>51</v>
      </c>
      <c r="C2344" t="s">
        <v>2584</v>
      </c>
      <c r="D2344" t="s">
        <v>42</v>
      </c>
      <c r="E2344" s="103">
        <v>2.2672527876920943E-4</v>
      </c>
      <c r="F2344" s="103">
        <v>677974</v>
      </c>
      <c r="G2344" s="103">
        <v>8</v>
      </c>
      <c r="H2344" t="s">
        <v>54</v>
      </c>
      <c r="I2344" s="103"/>
    </row>
    <row r="2345" spans="1:9" x14ac:dyDescent="0.3">
      <c r="A2345" t="s">
        <v>2743</v>
      </c>
      <c r="B2345" t="s">
        <v>51</v>
      </c>
      <c r="C2345" t="s">
        <v>2584</v>
      </c>
      <c r="D2345" t="s">
        <v>1763</v>
      </c>
      <c r="E2345" s="103">
        <v>2.3661586021919378E-4</v>
      </c>
      <c r="F2345" s="103">
        <v>677974</v>
      </c>
      <c r="G2345" s="103">
        <v>8</v>
      </c>
      <c r="H2345" t="s">
        <v>54</v>
      </c>
      <c r="I2345" s="103"/>
    </row>
    <row r="2346" spans="1:9" x14ac:dyDescent="0.3">
      <c r="A2346" t="s">
        <v>2744</v>
      </c>
      <c r="B2346" t="s">
        <v>51</v>
      </c>
      <c r="C2346" t="s">
        <v>2584</v>
      </c>
      <c r="D2346" t="s">
        <v>1764</v>
      </c>
      <c r="E2346" s="103">
        <v>1.747958082418546E-4</v>
      </c>
      <c r="F2346" s="103">
        <v>677974</v>
      </c>
      <c r="G2346" s="103">
        <v>8</v>
      </c>
      <c r="H2346" t="s">
        <v>54</v>
      </c>
      <c r="I2346" s="103"/>
    </row>
    <row r="2347" spans="1:9" x14ac:dyDescent="0.3">
      <c r="A2347" t="s">
        <v>2745</v>
      </c>
      <c r="B2347" t="s">
        <v>51</v>
      </c>
      <c r="C2347" t="s">
        <v>2584</v>
      </c>
      <c r="D2347" t="s">
        <v>340</v>
      </c>
      <c r="E2347" s="103">
        <v>2.2312999899429018E-4</v>
      </c>
      <c r="F2347" s="103">
        <v>677974</v>
      </c>
      <c r="G2347" s="103">
        <v>8</v>
      </c>
      <c r="H2347" t="s">
        <v>54</v>
      </c>
      <c r="I2347" s="103"/>
    </row>
    <row r="2348" spans="1:9" x14ac:dyDescent="0.3">
      <c r="A2348" t="s">
        <v>2746</v>
      </c>
      <c r="B2348" t="s">
        <v>51</v>
      </c>
      <c r="C2348" t="s">
        <v>2584</v>
      </c>
      <c r="D2348" t="s">
        <v>777</v>
      </c>
      <c r="E2348" s="103">
        <v>6.1160747882204887E-4</v>
      </c>
      <c r="F2348" s="103">
        <v>677974</v>
      </c>
      <c r="G2348" s="103">
        <v>8</v>
      </c>
      <c r="H2348" t="s">
        <v>54</v>
      </c>
      <c r="I2348" s="103"/>
    </row>
    <row r="2349" spans="1:9" x14ac:dyDescent="0.3">
      <c r="A2349" t="s">
        <v>2747</v>
      </c>
      <c r="B2349" t="s">
        <v>51</v>
      </c>
      <c r="C2349" t="s">
        <v>2584</v>
      </c>
      <c r="D2349" t="s">
        <v>776</v>
      </c>
      <c r="E2349" s="103">
        <v>1.473719756147186E-3</v>
      </c>
      <c r="F2349" s="103">
        <v>677974</v>
      </c>
      <c r="G2349" s="103">
        <v>8</v>
      </c>
      <c r="H2349" t="s">
        <v>54</v>
      </c>
      <c r="I2349" s="103"/>
    </row>
    <row r="2350" spans="1:9" x14ac:dyDescent="0.3">
      <c r="A2350" t="s">
        <v>2748</v>
      </c>
      <c r="B2350" t="s">
        <v>51</v>
      </c>
      <c r="C2350" t="s">
        <v>2585</v>
      </c>
      <c r="D2350" t="s">
        <v>40</v>
      </c>
      <c r="E2350" s="103">
        <v>2.5316495585219019E-3</v>
      </c>
      <c r="F2350" s="103">
        <v>677974</v>
      </c>
      <c r="G2350" s="103">
        <v>8</v>
      </c>
      <c r="H2350" t="s">
        <v>54</v>
      </c>
      <c r="I2350" s="103"/>
    </row>
    <row r="2351" spans="1:9" x14ac:dyDescent="0.3">
      <c r="A2351" t="s">
        <v>5859</v>
      </c>
      <c r="B2351" t="s">
        <v>51</v>
      </c>
      <c r="C2351" t="s">
        <v>2585</v>
      </c>
      <c r="D2351" t="s">
        <v>5064</v>
      </c>
      <c r="E2351" s="103">
        <v>2.62956142295341E-3</v>
      </c>
      <c r="F2351" s="103">
        <v>677974</v>
      </c>
      <c r="G2351" s="103">
        <v>8</v>
      </c>
      <c r="H2351" t="s">
        <v>54</v>
      </c>
      <c r="I2351" s="103"/>
    </row>
    <row r="2352" spans="1:9" x14ac:dyDescent="0.3">
      <c r="A2352" t="s">
        <v>5860</v>
      </c>
      <c r="B2352" t="s">
        <v>51</v>
      </c>
      <c r="C2352" t="s">
        <v>2585</v>
      </c>
      <c r="D2352" t="s">
        <v>5065</v>
      </c>
      <c r="E2352" s="103">
        <v>2.5316495585219019E-3</v>
      </c>
      <c r="F2352" s="103">
        <v>677974</v>
      </c>
      <c r="G2352" s="103">
        <v>8</v>
      </c>
      <c r="H2352" t="s">
        <v>54</v>
      </c>
      <c r="I2352" s="103"/>
    </row>
    <row r="2353" spans="1:9" x14ac:dyDescent="0.3">
      <c r="A2353" t="s">
        <v>5861</v>
      </c>
      <c r="B2353" t="s">
        <v>51</v>
      </c>
      <c r="C2353" t="s">
        <v>2585</v>
      </c>
      <c r="D2353" t="s">
        <v>5066</v>
      </c>
      <c r="E2353" s="103">
        <v>2.6251694450771636E-3</v>
      </c>
      <c r="F2353" s="103">
        <v>677974</v>
      </c>
      <c r="G2353" s="103">
        <v>8</v>
      </c>
      <c r="H2353" t="s">
        <v>54</v>
      </c>
      <c r="I2353" s="103"/>
    </row>
    <row r="2354" spans="1:9" x14ac:dyDescent="0.3">
      <c r="A2354" t="s">
        <v>2749</v>
      </c>
      <c r="B2354" t="s">
        <v>51</v>
      </c>
      <c r="C2354" t="s">
        <v>2585</v>
      </c>
      <c r="D2354" t="s">
        <v>42</v>
      </c>
      <c r="E2354" s="103">
        <v>2.6217823577293136E-3</v>
      </c>
      <c r="F2354" s="103">
        <v>677974</v>
      </c>
      <c r="G2354" s="103">
        <v>8</v>
      </c>
      <c r="H2354" t="s">
        <v>54</v>
      </c>
      <c r="I2354" s="103"/>
    </row>
    <row r="2355" spans="1:9" x14ac:dyDescent="0.3">
      <c r="A2355" t="s">
        <v>2750</v>
      </c>
      <c r="B2355" t="s">
        <v>51</v>
      </c>
      <c r="C2355" t="s">
        <v>2585</v>
      </c>
      <c r="D2355" t="s">
        <v>1763</v>
      </c>
      <c r="E2355" s="103">
        <v>2.7202939796269403E-3</v>
      </c>
      <c r="F2355" s="103">
        <v>677974</v>
      </c>
      <c r="G2355" s="103">
        <v>8</v>
      </c>
      <c r="H2355" t="s">
        <v>54</v>
      </c>
      <c r="I2355" s="103"/>
    </row>
    <row r="2356" spans="1:9" x14ac:dyDescent="0.3">
      <c r="A2356" t="s">
        <v>2751</v>
      </c>
      <c r="B2356" t="s">
        <v>51</v>
      </c>
      <c r="C2356" t="s">
        <v>2585</v>
      </c>
      <c r="D2356" t="s">
        <v>1764</v>
      </c>
      <c r="E2356" s="103">
        <v>1.7184409152202558E-3</v>
      </c>
      <c r="F2356" s="103">
        <v>677974</v>
      </c>
      <c r="G2356" s="103">
        <v>8</v>
      </c>
      <c r="H2356" t="s">
        <v>54</v>
      </c>
      <c r="I2356" s="103"/>
    </row>
    <row r="2357" spans="1:9" x14ac:dyDescent="0.3">
      <c r="A2357" t="s">
        <v>2752</v>
      </c>
      <c r="B2357" t="s">
        <v>51</v>
      </c>
      <c r="C2357" t="s">
        <v>2585</v>
      </c>
      <c r="D2357" t="s">
        <v>340</v>
      </c>
      <c r="E2357" s="103">
        <v>2.5909088394971474E-3</v>
      </c>
      <c r="F2357" s="103">
        <v>677974</v>
      </c>
      <c r="G2357" s="103">
        <v>8</v>
      </c>
      <c r="H2357" t="s">
        <v>54</v>
      </c>
      <c r="I2357" s="103"/>
    </row>
    <row r="2358" spans="1:9" x14ac:dyDescent="0.3">
      <c r="A2358" t="s">
        <v>2753</v>
      </c>
      <c r="B2358" t="s">
        <v>51</v>
      </c>
      <c r="C2358" t="s">
        <v>2585</v>
      </c>
      <c r="D2358" t="s">
        <v>777</v>
      </c>
      <c r="E2358" s="103">
        <v>6.2021873632949181E-3</v>
      </c>
      <c r="F2358" s="103">
        <v>677974</v>
      </c>
      <c r="G2358" s="103">
        <v>8</v>
      </c>
      <c r="H2358" t="s">
        <v>54</v>
      </c>
      <c r="I2358" s="103"/>
    </row>
    <row r="2359" spans="1:9" x14ac:dyDescent="0.3">
      <c r="A2359" t="s">
        <v>2754</v>
      </c>
      <c r="B2359" t="s">
        <v>51</v>
      </c>
      <c r="C2359" t="s">
        <v>2585</v>
      </c>
      <c r="D2359" t="s">
        <v>776</v>
      </c>
      <c r="E2359" s="103">
        <v>1.6634769639469922E-2</v>
      </c>
      <c r="F2359" s="103">
        <v>677974</v>
      </c>
      <c r="G2359" s="103">
        <v>8</v>
      </c>
      <c r="H2359" t="s">
        <v>54</v>
      </c>
      <c r="I2359" s="103"/>
    </row>
    <row r="2360" spans="1:9" x14ac:dyDescent="0.3">
      <c r="A2360" t="s">
        <v>2734</v>
      </c>
      <c r="B2360" t="s">
        <v>51</v>
      </c>
      <c r="C2360" t="s">
        <v>2586</v>
      </c>
      <c r="D2360" t="s">
        <v>40</v>
      </c>
      <c r="E2360" s="103">
        <v>3.1651134179424007E-5</v>
      </c>
      <c r="F2360" s="103">
        <v>677974</v>
      </c>
      <c r="G2360" s="103">
        <v>8</v>
      </c>
      <c r="H2360" t="s">
        <v>54</v>
      </c>
      <c r="I2360" s="103"/>
    </row>
    <row r="2361" spans="1:9" x14ac:dyDescent="0.3">
      <c r="A2361" t="s">
        <v>5862</v>
      </c>
      <c r="B2361" t="s">
        <v>51</v>
      </c>
      <c r="C2361" t="s">
        <v>2586</v>
      </c>
      <c r="D2361" t="s">
        <v>5064</v>
      </c>
      <c r="E2361" s="103">
        <v>3.1651134179424007E-5</v>
      </c>
      <c r="F2361" s="103">
        <v>677974</v>
      </c>
      <c r="G2361" s="103">
        <v>8</v>
      </c>
      <c r="H2361" t="s">
        <v>54</v>
      </c>
      <c r="I2361" s="103"/>
    </row>
    <row r="2362" spans="1:9" x14ac:dyDescent="0.3">
      <c r="A2362" t="s">
        <v>5863</v>
      </c>
      <c r="B2362" t="s">
        <v>51</v>
      </c>
      <c r="C2362" t="s">
        <v>2586</v>
      </c>
      <c r="D2362" t="s">
        <v>5065</v>
      </c>
      <c r="E2362" s="103">
        <v>3.1651134179424007E-5</v>
      </c>
      <c r="F2362" s="103">
        <v>677974</v>
      </c>
      <c r="G2362" s="103">
        <v>8</v>
      </c>
      <c r="H2362" t="s">
        <v>54</v>
      </c>
      <c r="I2362" s="103"/>
    </row>
    <row r="2363" spans="1:9" x14ac:dyDescent="0.3">
      <c r="A2363" t="s">
        <v>5864</v>
      </c>
      <c r="B2363" t="s">
        <v>51</v>
      </c>
      <c r="C2363" t="s">
        <v>2586</v>
      </c>
      <c r="D2363" t="s">
        <v>5066</v>
      </c>
      <c r="E2363" s="103">
        <v>3.1651134179424007E-5</v>
      </c>
      <c r="F2363" s="103">
        <v>677974</v>
      </c>
      <c r="G2363" s="103">
        <v>8</v>
      </c>
      <c r="H2363" t="s">
        <v>54</v>
      </c>
      <c r="I2363" s="103"/>
    </row>
    <row r="2364" spans="1:9" x14ac:dyDescent="0.3">
      <c r="A2364" t="s">
        <v>2735</v>
      </c>
      <c r="B2364" t="s">
        <v>51</v>
      </c>
      <c r="C2364" t="s">
        <v>2586</v>
      </c>
      <c r="D2364" t="s">
        <v>42</v>
      </c>
      <c r="E2364" s="103">
        <v>3.1651134179424007E-5</v>
      </c>
      <c r="F2364" s="103">
        <v>677974</v>
      </c>
      <c r="G2364" s="103">
        <v>8</v>
      </c>
      <c r="H2364" t="s">
        <v>54</v>
      </c>
      <c r="I2364" s="103"/>
    </row>
    <row r="2365" spans="1:9" x14ac:dyDescent="0.3">
      <c r="A2365" t="s">
        <v>2736</v>
      </c>
      <c r="B2365" t="s">
        <v>51</v>
      </c>
      <c r="C2365" t="s">
        <v>2586</v>
      </c>
      <c r="D2365" t="s">
        <v>1763</v>
      </c>
      <c r="E2365" s="103">
        <v>3.2510595919002775E-5</v>
      </c>
      <c r="F2365" s="103">
        <v>677974</v>
      </c>
      <c r="G2365" s="103">
        <v>8</v>
      </c>
      <c r="H2365" t="s">
        <v>54</v>
      </c>
      <c r="I2365" s="103"/>
    </row>
    <row r="2366" spans="1:9" x14ac:dyDescent="0.3">
      <c r="A2366" t="s">
        <v>2737</v>
      </c>
      <c r="B2366" t="s">
        <v>51</v>
      </c>
      <c r="C2366" t="s">
        <v>2586</v>
      </c>
      <c r="D2366" t="s">
        <v>1764</v>
      </c>
      <c r="E2366" s="103">
        <v>2.1977354283507401E-5</v>
      </c>
      <c r="F2366" s="103">
        <v>677974</v>
      </c>
      <c r="G2366" s="103">
        <v>8</v>
      </c>
      <c r="H2366" t="s">
        <v>54</v>
      </c>
      <c r="I2366" s="103"/>
    </row>
    <row r="2367" spans="1:9" x14ac:dyDescent="0.3">
      <c r="A2367" t="s">
        <v>2738</v>
      </c>
      <c r="B2367" t="s">
        <v>51</v>
      </c>
      <c r="C2367" t="s">
        <v>2586</v>
      </c>
      <c r="D2367" t="s">
        <v>340</v>
      </c>
      <c r="E2367" s="103">
        <v>3.1651134179424007E-5</v>
      </c>
      <c r="F2367" s="103">
        <v>677974</v>
      </c>
      <c r="G2367" s="103">
        <v>8</v>
      </c>
      <c r="H2367" t="s">
        <v>54</v>
      </c>
      <c r="I2367" s="103"/>
    </row>
    <row r="2368" spans="1:9" x14ac:dyDescent="0.3">
      <c r="A2368" t="s">
        <v>2739</v>
      </c>
      <c r="B2368" t="s">
        <v>51</v>
      </c>
      <c r="C2368" t="s">
        <v>2586</v>
      </c>
      <c r="D2368" t="s">
        <v>777</v>
      </c>
      <c r="E2368" s="103">
        <v>7.3590871140026697E-5</v>
      </c>
      <c r="F2368" s="103">
        <v>677974</v>
      </c>
      <c r="G2368" s="103">
        <v>8</v>
      </c>
      <c r="H2368" t="s">
        <v>54</v>
      </c>
      <c r="I2368" s="103"/>
    </row>
    <row r="2369" spans="1:9" x14ac:dyDescent="0.3">
      <c r="A2369" t="s">
        <v>2740</v>
      </c>
      <c r="B2369" t="s">
        <v>51</v>
      </c>
      <c r="C2369" t="s">
        <v>2586</v>
      </c>
      <c r="D2369" t="s">
        <v>776</v>
      </c>
      <c r="E2369" s="103">
        <v>1.9737668620380399E-4</v>
      </c>
      <c r="F2369" s="103">
        <v>677974</v>
      </c>
      <c r="G2369" s="103">
        <v>8</v>
      </c>
      <c r="H2369" t="s">
        <v>54</v>
      </c>
      <c r="I2369" s="103"/>
    </row>
    <row r="2370" spans="1:9" x14ac:dyDescent="0.3">
      <c r="A2370" t="s">
        <v>3459</v>
      </c>
      <c r="B2370" t="s">
        <v>51</v>
      </c>
      <c r="C2370" t="s">
        <v>3115</v>
      </c>
      <c r="D2370" t="s">
        <v>40</v>
      </c>
      <c r="E2370" s="103">
        <v>0</v>
      </c>
      <c r="F2370" s="103">
        <v>677974</v>
      </c>
      <c r="G2370" s="103">
        <v>8</v>
      </c>
      <c r="H2370" t="s">
        <v>54</v>
      </c>
      <c r="I2370" s="103"/>
    </row>
    <row r="2371" spans="1:9" x14ac:dyDescent="0.3">
      <c r="A2371" t="s">
        <v>5868</v>
      </c>
      <c r="B2371" t="s">
        <v>51</v>
      </c>
      <c r="C2371" t="s">
        <v>3115</v>
      </c>
      <c r="D2371" t="s">
        <v>5064</v>
      </c>
      <c r="E2371" s="103">
        <v>0</v>
      </c>
      <c r="F2371" s="103">
        <v>677974</v>
      </c>
      <c r="G2371" s="103">
        <v>8</v>
      </c>
      <c r="H2371" t="s">
        <v>54</v>
      </c>
      <c r="I2371" s="103"/>
    </row>
    <row r="2372" spans="1:9" x14ac:dyDescent="0.3">
      <c r="A2372" t="s">
        <v>5869</v>
      </c>
      <c r="B2372" t="s">
        <v>51</v>
      </c>
      <c r="C2372" t="s">
        <v>3115</v>
      </c>
      <c r="D2372" t="s">
        <v>5065</v>
      </c>
      <c r="E2372" s="103">
        <v>0</v>
      </c>
      <c r="F2372" s="103">
        <v>677974</v>
      </c>
      <c r="G2372" s="103">
        <v>8</v>
      </c>
      <c r="H2372" t="s">
        <v>54</v>
      </c>
      <c r="I2372" s="103"/>
    </row>
    <row r="2373" spans="1:9" x14ac:dyDescent="0.3">
      <c r="A2373" t="s">
        <v>5870</v>
      </c>
      <c r="B2373" t="s">
        <v>51</v>
      </c>
      <c r="C2373" t="s">
        <v>3115</v>
      </c>
      <c r="D2373" t="s">
        <v>5066</v>
      </c>
      <c r="E2373" s="103">
        <v>0</v>
      </c>
      <c r="F2373" s="103">
        <v>677974</v>
      </c>
      <c r="G2373" s="103">
        <v>8</v>
      </c>
      <c r="H2373" t="s">
        <v>54</v>
      </c>
      <c r="I2373" s="103"/>
    </row>
    <row r="2374" spans="1:9" x14ac:dyDescent="0.3">
      <c r="A2374" t="s">
        <v>3460</v>
      </c>
      <c r="B2374" t="s">
        <v>51</v>
      </c>
      <c r="C2374" t="s">
        <v>3115</v>
      </c>
      <c r="D2374" t="s">
        <v>42</v>
      </c>
      <c r="E2374" s="103">
        <v>0</v>
      </c>
      <c r="F2374" s="103">
        <v>677974</v>
      </c>
      <c r="G2374" s="103">
        <v>8</v>
      </c>
      <c r="H2374" t="s">
        <v>54</v>
      </c>
      <c r="I2374" s="103"/>
    </row>
    <row r="2375" spans="1:9" x14ac:dyDescent="0.3">
      <c r="A2375" t="s">
        <v>3461</v>
      </c>
      <c r="B2375" t="s">
        <v>51</v>
      </c>
      <c r="C2375" t="s">
        <v>3115</v>
      </c>
      <c r="D2375" t="s">
        <v>1763</v>
      </c>
      <c r="E2375" s="103">
        <v>0</v>
      </c>
      <c r="F2375" s="103">
        <v>677974</v>
      </c>
      <c r="G2375" s="103">
        <v>8</v>
      </c>
      <c r="H2375" t="s">
        <v>54</v>
      </c>
      <c r="I2375" s="103"/>
    </row>
    <row r="2376" spans="1:9" x14ac:dyDescent="0.3">
      <c r="A2376" t="s">
        <v>3462</v>
      </c>
      <c r="B2376" t="s">
        <v>51</v>
      </c>
      <c r="C2376" t="s">
        <v>3115</v>
      </c>
      <c r="D2376" t="s">
        <v>1764</v>
      </c>
      <c r="E2376" s="103">
        <v>0</v>
      </c>
      <c r="F2376" s="103">
        <v>677974</v>
      </c>
      <c r="G2376" s="103">
        <v>8</v>
      </c>
      <c r="H2376" t="s">
        <v>54</v>
      </c>
      <c r="I2376" s="103"/>
    </row>
    <row r="2377" spans="1:9" x14ac:dyDescent="0.3">
      <c r="A2377" t="s">
        <v>3463</v>
      </c>
      <c r="B2377" t="s">
        <v>51</v>
      </c>
      <c r="C2377" t="s">
        <v>3115</v>
      </c>
      <c r="D2377" t="s">
        <v>340</v>
      </c>
      <c r="E2377" s="103">
        <v>0</v>
      </c>
      <c r="F2377" s="103">
        <v>677974</v>
      </c>
      <c r="G2377" s="103">
        <v>8</v>
      </c>
      <c r="H2377" t="s">
        <v>54</v>
      </c>
      <c r="I2377" s="103"/>
    </row>
    <row r="2378" spans="1:9" x14ac:dyDescent="0.3">
      <c r="A2378" t="s">
        <v>3464</v>
      </c>
      <c r="B2378" t="s">
        <v>51</v>
      </c>
      <c r="C2378" t="s">
        <v>3115</v>
      </c>
      <c r="D2378" t="s">
        <v>777</v>
      </c>
      <c r="E2378" s="103">
        <v>0</v>
      </c>
      <c r="F2378" s="103">
        <v>677974</v>
      </c>
      <c r="G2378" s="103">
        <v>8</v>
      </c>
      <c r="H2378" t="s">
        <v>54</v>
      </c>
      <c r="I2378" s="103"/>
    </row>
    <row r="2379" spans="1:9" x14ac:dyDescent="0.3">
      <c r="A2379" t="s">
        <v>3465</v>
      </c>
      <c r="B2379" t="s">
        <v>51</v>
      </c>
      <c r="C2379" t="s">
        <v>3115</v>
      </c>
      <c r="D2379" t="s">
        <v>776</v>
      </c>
      <c r="E2379" s="103">
        <v>0</v>
      </c>
      <c r="F2379" s="103">
        <v>677974</v>
      </c>
      <c r="G2379" s="103">
        <v>8</v>
      </c>
      <c r="H2379" t="s">
        <v>54</v>
      </c>
      <c r="I2379" s="103"/>
    </row>
    <row r="2380" spans="1:9" x14ac:dyDescent="0.3">
      <c r="A2380" t="s">
        <v>3466</v>
      </c>
      <c r="B2380" t="s">
        <v>51</v>
      </c>
      <c r="C2380" t="s">
        <v>3100</v>
      </c>
      <c r="D2380" t="s">
        <v>40</v>
      </c>
      <c r="E2380" s="103">
        <v>7.4428887844325284E-3</v>
      </c>
      <c r="F2380" s="103">
        <v>677974</v>
      </c>
      <c r="G2380" s="103">
        <v>8</v>
      </c>
      <c r="H2380" t="s">
        <v>54</v>
      </c>
      <c r="I2380" s="103"/>
    </row>
    <row r="2381" spans="1:9" x14ac:dyDescent="0.3">
      <c r="A2381" t="s">
        <v>5871</v>
      </c>
      <c r="B2381" t="s">
        <v>51</v>
      </c>
      <c r="C2381" t="s">
        <v>3100</v>
      </c>
      <c r="D2381" t="s">
        <v>5064</v>
      </c>
      <c r="E2381" s="103">
        <v>7.9873538339193875E-3</v>
      </c>
      <c r="F2381" s="103">
        <v>677974</v>
      </c>
      <c r="G2381" s="103">
        <v>8</v>
      </c>
      <c r="H2381" t="s">
        <v>54</v>
      </c>
      <c r="I2381" s="103"/>
    </row>
    <row r="2382" spans="1:9" x14ac:dyDescent="0.3">
      <c r="A2382" t="s">
        <v>5872</v>
      </c>
      <c r="B2382" t="s">
        <v>51</v>
      </c>
      <c r="C2382" t="s">
        <v>3100</v>
      </c>
      <c r="D2382" t="s">
        <v>5065</v>
      </c>
      <c r="E2382" s="103">
        <v>7.4428887844325284E-3</v>
      </c>
      <c r="F2382" s="103">
        <v>677974</v>
      </c>
      <c r="G2382" s="103">
        <v>8</v>
      </c>
      <c r="H2382" t="s">
        <v>54</v>
      </c>
      <c r="I2382" s="103"/>
    </row>
    <row r="2383" spans="1:9" x14ac:dyDescent="0.3">
      <c r="A2383" t="s">
        <v>5873</v>
      </c>
      <c r="B2383" t="s">
        <v>51</v>
      </c>
      <c r="C2383" t="s">
        <v>3100</v>
      </c>
      <c r="D2383" t="s">
        <v>5066</v>
      </c>
      <c r="E2383" s="103">
        <v>7.8172355109798527E-3</v>
      </c>
      <c r="F2383" s="103">
        <v>677974</v>
      </c>
      <c r="G2383" s="103">
        <v>8</v>
      </c>
      <c r="H2383" t="s">
        <v>54</v>
      </c>
      <c r="I2383" s="103"/>
    </row>
    <row r="2384" spans="1:9" x14ac:dyDescent="0.3">
      <c r="A2384" t="s">
        <v>3467</v>
      </c>
      <c r="B2384" t="s">
        <v>51</v>
      </c>
      <c r="C2384" t="s">
        <v>3100</v>
      </c>
      <c r="D2384" t="s">
        <v>42</v>
      </c>
      <c r="E2384" s="103">
        <v>7.914430171483024E-3</v>
      </c>
      <c r="F2384" s="103">
        <v>677974</v>
      </c>
      <c r="G2384" s="103">
        <v>8</v>
      </c>
      <c r="H2384" t="s">
        <v>54</v>
      </c>
      <c r="I2384" s="103"/>
    </row>
    <row r="2385" spans="1:9" x14ac:dyDescent="0.3">
      <c r="A2385" t="s">
        <v>3468</v>
      </c>
      <c r="B2385" t="s">
        <v>51</v>
      </c>
      <c r="C2385" t="s">
        <v>3100</v>
      </c>
      <c r="D2385" t="s">
        <v>1763</v>
      </c>
      <c r="E2385" s="103">
        <v>8.2214864925315954E-3</v>
      </c>
      <c r="F2385" s="103">
        <v>677974</v>
      </c>
      <c r="G2385" s="103">
        <v>8</v>
      </c>
      <c r="H2385" t="s">
        <v>54</v>
      </c>
      <c r="I2385" s="103"/>
    </row>
    <row r="2386" spans="1:9" x14ac:dyDescent="0.3">
      <c r="A2386" t="s">
        <v>3469</v>
      </c>
      <c r="B2386" t="s">
        <v>51</v>
      </c>
      <c r="C2386" t="s">
        <v>3100</v>
      </c>
      <c r="D2386" t="s">
        <v>1764</v>
      </c>
      <c r="E2386" s="103">
        <v>4.8956601596814274E-3</v>
      </c>
      <c r="F2386" s="103">
        <v>677974</v>
      </c>
      <c r="G2386" s="103">
        <v>8</v>
      </c>
      <c r="H2386" t="s">
        <v>54</v>
      </c>
      <c r="I2386" s="103"/>
    </row>
    <row r="2387" spans="1:9" x14ac:dyDescent="0.3">
      <c r="A2387" t="s">
        <v>3470</v>
      </c>
      <c r="B2387" t="s">
        <v>51</v>
      </c>
      <c r="C2387" t="s">
        <v>3100</v>
      </c>
      <c r="D2387" t="s">
        <v>340</v>
      </c>
      <c r="E2387" s="103">
        <v>7.7068250729158761E-3</v>
      </c>
      <c r="F2387" s="103">
        <v>677974</v>
      </c>
      <c r="G2387" s="103">
        <v>8</v>
      </c>
      <c r="H2387" t="s">
        <v>54</v>
      </c>
      <c r="I2387" s="103"/>
    </row>
    <row r="2388" spans="1:9" x14ac:dyDescent="0.3">
      <c r="A2388" t="s">
        <v>3471</v>
      </c>
      <c r="B2388" t="s">
        <v>51</v>
      </c>
      <c r="C2388" t="s">
        <v>3100</v>
      </c>
      <c r="D2388" t="s">
        <v>777</v>
      </c>
      <c r="E2388" s="103">
        <v>1.962903520625962E-2</v>
      </c>
      <c r="F2388" s="103">
        <v>677974</v>
      </c>
      <c r="G2388" s="103">
        <v>8</v>
      </c>
      <c r="H2388" t="s">
        <v>54</v>
      </c>
      <c r="I2388" s="103"/>
    </row>
    <row r="2389" spans="1:9" x14ac:dyDescent="0.3">
      <c r="A2389" t="s">
        <v>3472</v>
      </c>
      <c r="B2389" t="s">
        <v>51</v>
      </c>
      <c r="C2389" t="s">
        <v>3100</v>
      </c>
      <c r="D2389" t="s">
        <v>776</v>
      </c>
      <c r="E2389" s="103">
        <v>4.952242755933637E-2</v>
      </c>
      <c r="F2389" s="103">
        <v>677974</v>
      </c>
      <c r="G2389" s="103">
        <v>8</v>
      </c>
      <c r="H2389" t="s">
        <v>54</v>
      </c>
      <c r="I2389" s="103"/>
    </row>
    <row r="2390" spans="1:9" x14ac:dyDescent="0.3">
      <c r="A2390" t="s">
        <v>1101</v>
      </c>
      <c r="B2390" t="s">
        <v>51</v>
      </c>
      <c r="C2390" t="s">
        <v>35</v>
      </c>
      <c r="D2390" t="s">
        <v>40</v>
      </c>
      <c r="E2390" s="103">
        <v>1.7345836001296412E-5</v>
      </c>
      <c r="F2390" s="103">
        <v>677974</v>
      </c>
      <c r="G2390" s="103">
        <v>8</v>
      </c>
      <c r="H2390" t="s">
        <v>54</v>
      </c>
      <c r="I2390" s="103"/>
    </row>
    <row r="2391" spans="1:9" x14ac:dyDescent="0.3">
      <c r="A2391" t="s">
        <v>5865</v>
      </c>
      <c r="B2391" t="s">
        <v>51</v>
      </c>
      <c r="C2391" t="s">
        <v>35</v>
      </c>
      <c r="D2391" t="s">
        <v>5064</v>
      </c>
      <c r="E2391" s="103">
        <v>2.1406098422067677E-5</v>
      </c>
      <c r="F2391" s="103">
        <v>677974</v>
      </c>
      <c r="G2391" s="103">
        <v>8</v>
      </c>
      <c r="H2391" t="s">
        <v>54</v>
      </c>
      <c r="I2391" s="103"/>
    </row>
    <row r="2392" spans="1:9" x14ac:dyDescent="0.3">
      <c r="A2392" t="s">
        <v>5866</v>
      </c>
      <c r="B2392" t="s">
        <v>51</v>
      </c>
      <c r="C2392" t="s">
        <v>35</v>
      </c>
      <c r="D2392" t="s">
        <v>5065</v>
      </c>
      <c r="E2392" s="103">
        <v>2.1406098422067677E-5</v>
      </c>
      <c r="F2392" s="103">
        <v>677974</v>
      </c>
      <c r="G2392" s="103">
        <v>8</v>
      </c>
      <c r="H2392" t="s">
        <v>54</v>
      </c>
      <c r="I2392" s="103"/>
    </row>
    <row r="2393" spans="1:9" x14ac:dyDescent="0.3">
      <c r="A2393" t="s">
        <v>5867</v>
      </c>
      <c r="B2393" t="s">
        <v>51</v>
      </c>
      <c r="C2393" t="s">
        <v>35</v>
      </c>
      <c r="D2393" t="s">
        <v>5066</v>
      </c>
      <c r="E2393" s="103">
        <v>2.1406098422067677E-5</v>
      </c>
      <c r="F2393" s="103">
        <v>677974</v>
      </c>
      <c r="G2393" s="103">
        <v>8</v>
      </c>
      <c r="H2393" t="s">
        <v>54</v>
      </c>
      <c r="I2393" s="103"/>
    </row>
    <row r="2394" spans="1:9" x14ac:dyDescent="0.3">
      <c r="A2394" t="s">
        <v>1102</v>
      </c>
      <c r="B2394" t="s">
        <v>51</v>
      </c>
      <c r="C2394" t="s">
        <v>35</v>
      </c>
      <c r="D2394" t="s">
        <v>42</v>
      </c>
      <c r="E2394" s="103">
        <v>2.1406098422067677E-5</v>
      </c>
      <c r="F2394" s="103">
        <v>677974</v>
      </c>
      <c r="G2394" s="103">
        <v>8</v>
      </c>
      <c r="H2394" t="s">
        <v>54</v>
      </c>
      <c r="I2394" s="103"/>
    </row>
    <row r="2395" spans="1:9" x14ac:dyDescent="0.3">
      <c r="A2395" t="s">
        <v>2041</v>
      </c>
      <c r="B2395" t="s">
        <v>51</v>
      </c>
      <c r="C2395" t="s">
        <v>35</v>
      </c>
      <c r="D2395" t="s">
        <v>1763</v>
      </c>
      <c r="E2395" s="103">
        <v>6.8607706675393145E-5</v>
      </c>
      <c r="F2395" s="103">
        <v>677974</v>
      </c>
      <c r="G2395" s="103">
        <v>8</v>
      </c>
      <c r="H2395" t="s">
        <v>54</v>
      </c>
      <c r="I2395" s="103"/>
    </row>
    <row r="2396" spans="1:9" x14ac:dyDescent="0.3">
      <c r="A2396" t="s">
        <v>2042</v>
      </c>
      <c r="B2396" t="s">
        <v>51</v>
      </c>
      <c r="C2396" t="s">
        <v>35</v>
      </c>
      <c r="D2396" t="s">
        <v>1764</v>
      </c>
      <c r="E2396" s="103">
        <v>5.8626628633525982E-5</v>
      </c>
      <c r="F2396" s="103">
        <v>677974</v>
      </c>
      <c r="G2396" s="103">
        <v>8</v>
      </c>
      <c r="H2396" t="s">
        <v>54</v>
      </c>
      <c r="I2396" s="103"/>
    </row>
    <row r="2397" spans="1:9" x14ac:dyDescent="0.3">
      <c r="A2397" t="s">
        <v>1103</v>
      </c>
      <c r="B2397" t="s">
        <v>51</v>
      </c>
      <c r="C2397" t="s">
        <v>35</v>
      </c>
      <c r="D2397" t="s">
        <v>340</v>
      </c>
      <c r="E2397" s="103">
        <v>1.9213850055040952E-6</v>
      </c>
      <c r="F2397" s="103">
        <v>677974</v>
      </c>
      <c r="G2397" s="103">
        <v>8</v>
      </c>
      <c r="H2397" t="s">
        <v>54</v>
      </c>
      <c r="I2397" s="103"/>
    </row>
    <row r="2398" spans="1:9" x14ac:dyDescent="0.3">
      <c r="A2398" t="s">
        <v>1104</v>
      </c>
      <c r="B2398" t="s">
        <v>51</v>
      </c>
      <c r="C2398" t="s">
        <v>35</v>
      </c>
      <c r="D2398" t="s">
        <v>777</v>
      </c>
      <c r="E2398" s="103">
        <v>4.1265254564960785E-5</v>
      </c>
      <c r="F2398" s="103">
        <v>677974</v>
      </c>
      <c r="G2398" s="103">
        <v>8</v>
      </c>
      <c r="H2398" t="s">
        <v>54</v>
      </c>
      <c r="I2398" s="103"/>
    </row>
    <row r="2399" spans="1:9" x14ac:dyDescent="0.3">
      <c r="A2399" t="s">
        <v>1105</v>
      </c>
      <c r="B2399" t="s">
        <v>51</v>
      </c>
      <c r="C2399" t="s">
        <v>35</v>
      </c>
      <c r="D2399" t="s">
        <v>776</v>
      </c>
      <c r="E2399" s="103">
        <v>1.1067676024503982E-4</v>
      </c>
      <c r="F2399" s="103">
        <v>677974</v>
      </c>
      <c r="G2399" s="103">
        <v>8</v>
      </c>
      <c r="H2399" t="s">
        <v>54</v>
      </c>
      <c r="I2399" s="103"/>
    </row>
    <row r="2400" spans="1:9" x14ac:dyDescent="0.3">
      <c r="A2400" t="s">
        <v>3473</v>
      </c>
      <c r="B2400" t="s">
        <v>51</v>
      </c>
      <c r="C2400" t="s">
        <v>3102</v>
      </c>
      <c r="D2400" t="s">
        <v>40</v>
      </c>
      <c r="E2400" s="103">
        <v>5.346090704165752E-2</v>
      </c>
      <c r="F2400" s="103">
        <v>677974</v>
      </c>
      <c r="G2400" s="103">
        <v>8</v>
      </c>
      <c r="H2400" t="s">
        <v>54</v>
      </c>
      <c r="I2400" s="103"/>
    </row>
    <row r="2401" spans="1:9" x14ac:dyDescent="0.3">
      <c r="A2401" t="s">
        <v>5874</v>
      </c>
      <c r="B2401" t="s">
        <v>51</v>
      </c>
      <c r="C2401" t="s">
        <v>3102</v>
      </c>
      <c r="D2401" t="s">
        <v>5064</v>
      </c>
      <c r="E2401" s="103">
        <v>5.6825083216543011E-2</v>
      </c>
      <c r="F2401" s="103">
        <v>677974</v>
      </c>
      <c r="G2401" s="103">
        <v>8</v>
      </c>
      <c r="H2401" t="s">
        <v>54</v>
      </c>
      <c r="I2401" s="103"/>
    </row>
    <row r="2402" spans="1:9" x14ac:dyDescent="0.3">
      <c r="A2402" t="s">
        <v>5875</v>
      </c>
      <c r="B2402" t="s">
        <v>51</v>
      </c>
      <c r="C2402" t="s">
        <v>3102</v>
      </c>
      <c r="D2402" t="s">
        <v>5065</v>
      </c>
      <c r="E2402" s="103">
        <v>5.346090704165752E-2</v>
      </c>
      <c r="F2402" s="103">
        <v>677974</v>
      </c>
      <c r="G2402" s="103">
        <v>8</v>
      </c>
      <c r="H2402" t="s">
        <v>54</v>
      </c>
      <c r="I2402" s="103"/>
    </row>
    <row r="2403" spans="1:9" x14ac:dyDescent="0.3">
      <c r="A2403" t="s">
        <v>5876</v>
      </c>
      <c r="B2403" t="s">
        <v>51</v>
      </c>
      <c r="C2403" t="s">
        <v>3102</v>
      </c>
      <c r="D2403" t="s">
        <v>5066</v>
      </c>
      <c r="E2403" s="103">
        <v>5.6205914784784594E-2</v>
      </c>
      <c r="F2403" s="103">
        <v>677974</v>
      </c>
      <c r="G2403" s="103">
        <v>8</v>
      </c>
      <c r="H2403" t="s">
        <v>54</v>
      </c>
      <c r="I2403" s="103"/>
    </row>
    <row r="2404" spans="1:9" x14ac:dyDescent="0.3">
      <c r="A2404" t="s">
        <v>3474</v>
      </c>
      <c r="B2404" t="s">
        <v>51</v>
      </c>
      <c r="C2404" t="s">
        <v>3102</v>
      </c>
      <c r="D2404" t="s">
        <v>42</v>
      </c>
      <c r="E2404" s="103">
        <v>5.6357130626208556E-2</v>
      </c>
      <c r="F2404" s="103">
        <v>677974</v>
      </c>
      <c r="G2404" s="103">
        <v>8</v>
      </c>
      <c r="H2404" t="s">
        <v>54</v>
      </c>
      <c r="I2404" s="103"/>
    </row>
    <row r="2405" spans="1:9" x14ac:dyDescent="0.3">
      <c r="A2405" t="s">
        <v>3475</v>
      </c>
      <c r="B2405" t="s">
        <v>51</v>
      </c>
      <c r="C2405" t="s">
        <v>3102</v>
      </c>
      <c r="D2405" t="s">
        <v>1763</v>
      </c>
      <c r="E2405" s="103">
        <v>5.8849534665458662E-2</v>
      </c>
      <c r="F2405" s="103">
        <v>677974</v>
      </c>
      <c r="G2405" s="103">
        <v>8</v>
      </c>
      <c r="H2405" t="s">
        <v>54</v>
      </c>
      <c r="I2405" s="103"/>
    </row>
    <row r="2406" spans="1:9" x14ac:dyDescent="0.3">
      <c r="A2406" t="s">
        <v>3476</v>
      </c>
      <c r="B2406" t="s">
        <v>51</v>
      </c>
      <c r="C2406" t="s">
        <v>3102</v>
      </c>
      <c r="D2406" t="s">
        <v>1764</v>
      </c>
      <c r="E2406" s="103">
        <v>3.6854275404234554E-2</v>
      </c>
      <c r="F2406" s="103">
        <v>677974</v>
      </c>
      <c r="G2406" s="103">
        <v>8</v>
      </c>
      <c r="H2406" t="s">
        <v>54</v>
      </c>
      <c r="I2406" s="103"/>
    </row>
    <row r="2407" spans="1:9" x14ac:dyDescent="0.3">
      <c r="A2407" t="s">
        <v>3477</v>
      </c>
      <c r="B2407" t="s">
        <v>51</v>
      </c>
      <c r="C2407" t="s">
        <v>3102</v>
      </c>
      <c r="D2407" t="s">
        <v>340</v>
      </c>
      <c r="E2407" s="103">
        <v>5.5516180836653745E-2</v>
      </c>
      <c r="F2407" s="103">
        <v>677974</v>
      </c>
      <c r="G2407" s="103">
        <v>8</v>
      </c>
      <c r="H2407" t="s">
        <v>54</v>
      </c>
      <c r="I2407" s="103"/>
    </row>
    <row r="2408" spans="1:9" x14ac:dyDescent="0.3">
      <c r="A2408" t="s">
        <v>3478</v>
      </c>
      <c r="B2408" t="s">
        <v>51</v>
      </c>
      <c r="C2408" t="s">
        <v>3102</v>
      </c>
      <c r="D2408" t="s">
        <v>777</v>
      </c>
      <c r="E2408" s="103">
        <v>0.14338618056196659</v>
      </c>
      <c r="F2408" s="103">
        <v>677974</v>
      </c>
      <c r="G2408" s="103">
        <v>8</v>
      </c>
      <c r="H2408" t="s">
        <v>54</v>
      </c>
      <c r="I2408" s="103"/>
    </row>
    <row r="2409" spans="1:9" x14ac:dyDescent="0.3">
      <c r="A2409" t="s">
        <v>3479</v>
      </c>
      <c r="B2409" t="s">
        <v>51</v>
      </c>
      <c r="C2409" t="s">
        <v>3102</v>
      </c>
      <c r="D2409" t="s">
        <v>776</v>
      </c>
      <c r="E2409" s="103">
        <v>0.3615372989679983</v>
      </c>
      <c r="F2409" s="103">
        <v>677974</v>
      </c>
      <c r="G2409" s="103">
        <v>8</v>
      </c>
      <c r="H2409" t="s">
        <v>54</v>
      </c>
      <c r="I2409" s="103"/>
    </row>
    <row r="2410" spans="1:9" x14ac:dyDescent="0.3">
      <c r="A2410" t="s">
        <v>3480</v>
      </c>
      <c r="B2410" t="s">
        <v>51</v>
      </c>
      <c r="C2410" t="s">
        <v>3104</v>
      </c>
      <c r="D2410" t="s">
        <v>40</v>
      </c>
      <c r="E2410" s="103">
        <v>5.3559778244344013E-2</v>
      </c>
      <c r="F2410" s="103">
        <v>677974</v>
      </c>
      <c r="G2410" s="103">
        <v>8</v>
      </c>
      <c r="H2410" t="s">
        <v>54</v>
      </c>
      <c r="I2410" s="103"/>
    </row>
    <row r="2411" spans="1:9" x14ac:dyDescent="0.3">
      <c r="A2411" t="s">
        <v>5877</v>
      </c>
      <c r="B2411" t="s">
        <v>51</v>
      </c>
      <c r="C2411" t="s">
        <v>3104</v>
      </c>
      <c r="D2411" t="s">
        <v>5064</v>
      </c>
      <c r="E2411" s="103">
        <v>5.5559869838406328E-2</v>
      </c>
      <c r="F2411" s="103">
        <v>677974</v>
      </c>
      <c r="G2411" s="103">
        <v>8</v>
      </c>
      <c r="H2411" t="s">
        <v>54</v>
      </c>
      <c r="I2411" s="103"/>
    </row>
    <row r="2412" spans="1:9" x14ac:dyDescent="0.3">
      <c r="A2412" t="s">
        <v>5878</v>
      </c>
      <c r="B2412" t="s">
        <v>51</v>
      </c>
      <c r="C2412" t="s">
        <v>3104</v>
      </c>
      <c r="D2412" t="s">
        <v>5065</v>
      </c>
      <c r="E2412" s="103">
        <v>5.3559778244344013E-2</v>
      </c>
      <c r="F2412" s="103">
        <v>677974</v>
      </c>
      <c r="G2412" s="103">
        <v>8</v>
      </c>
      <c r="H2412" t="s">
        <v>54</v>
      </c>
      <c r="I2412" s="103"/>
    </row>
    <row r="2413" spans="1:9" x14ac:dyDescent="0.3">
      <c r="A2413" t="s">
        <v>5879</v>
      </c>
      <c r="B2413" t="s">
        <v>51</v>
      </c>
      <c r="C2413" t="s">
        <v>3104</v>
      </c>
      <c r="D2413" t="s">
        <v>5066</v>
      </c>
      <c r="E2413" s="103">
        <v>5.5416098050405177E-2</v>
      </c>
      <c r="F2413" s="103">
        <v>677974</v>
      </c>
      <c r="G2413" s="103">
        <v>8</v>
      </c>
      <c r="H2413" t="s">
        <v>54</v>
      </c>
      <c r="I2413" s="103"/>
    </row>
    <row r="2414" spans="1:9" x14ac:dyDescent="0.3">
      <c r="A2414" t="s">
        <v>3481</v>
      </c>
      <c r="B2414" t="s">
        <v>51</v>
      </c>
      <c r="C2414" t="s">
        <v>3104</v>
      </c>
      <c r="D2414" t="s">
        <v>42</v>
      </c>
      <c r="E2414" s="103">
        <v>5.5209692679854497E-2</v>
      </c>
      <c r="F2414" s="103">
        <v>677974</v>
      </c>
      <c r="G2414" s="103">
        <v>8</v>
      </c>
      <c r="H2414" t="s">
        <v>54</v>
      </c>
      <c r="I2414" s="103"/>
    </row>
    <row r="2415" spans="1:9" x14ac:dyDescent="0.3">
      <c r="A2415" t="s">
        <v>3482</v>
      </c>
      <c r="B2415" t="s">
        <v>51</v>
      </c>
      <c r="C2415" t="s">
        <v>3104</v>
      </c>
      <c r="D2415" t="s">
        <v>1763</v>
      </c>
      <c r="E2415" s="103">
        <v>5.7387986380813868E-2</v>
      </c>
      <c r="F2415" s="103">
        <v>677974</v>
      </c>
      <c r="G2415" s="103">
        <v>8</v>
      </c>
      <c r="H2415" t="s">
        <v>54</v>
      </c>
      <c r="I2415" s="103"/>
    </row>
    <row r="2416" spans="1:9" x14ac:dyDescent="0.3">
      <c r="A2416" t="s">
        <v>3483</v>
      </c>
      <c r="B2416" t="s">
        <v>51</v>
      </c>
      <c r="C2416" t="s">
        <v>3104</v>
      </c>
      <c r="D2416" t="s">
        <v>1764</v>
      </c>
      <c r="E2416" s="103">
        <v>3.0680527469186553E-2</v>
      </c>
      <c r="F2416" s="103">
        <v>677974</v>
      </c>
      <c r="G2416" s="103">
        <v>8</v>
      </c>
      <c r="H2416" t="s">
        <v>54</v>
      </c>
      <c r="I2416" s="103"/>
    </row>
    <row r="2417" spans="1:9" x14ac:dyDescent="0.3">
      <c r="A2417" t="s">
        <v>3484</v>
      </c>
      <c r="B2417" t="s">
        <v>51</v>
      </c>
      <c r="C2417" t="s">
        <v>3104</v>
      </c>
      <c r="D2417" t="s">
        <v>340</v>
      </c>
      <c r="E2417" s="103">
        <v>5.451729140962687E-2</v>
      </c>
      <c r="F2417" s="103">
        <v>677974</v>
      </c>
      <c r="G2417" s="103">
        <v>8</v>
      </c>
      <c r="H2417" t="s">
        <v>54</v>
      </c>
      <c r="I2417" s="103"/>
    </row>
    <row r="2418" spans="1:9" x14ac:dyDescent="0.3">
      <c r="A2418" t="s">
        <v>3485</v>
      </c>
      <c r="B2418" t="s">
        <v>51</v>
      </c>
      <c r="C2418" t="s">
        <v>3104</v>
      </c>
      <c r="D2418" t="s">
        <v>777</v>
      </c>
      <c r="E2418" s="103">
        <v>0.13577496661662278</v>
      </c>
      <c r="F2418" s="103">
        <v>677974</v>
      </c>
      <c r="G2418" s="103">
        <v>8</v>
      </c>
      <c r="H2418" t="s">
        <v>54</v>
      </c>
      <c r="I2418" s="103"/>
    </row>
    <row r="2419" spans="1:9" x14ac:dyDescent="0.3">
      <c r="A2419" t="s">
        <v>3486</v>
      </c>
      <c r="B2419" t="s">
        <v>51</v>
      </c>
      <c r="C2419" t="s">
        <v>3104</v>
      </c>
      <c r="D2419" t="s">
        <v>776</v>
      </c>
      <c r="E2419" s="103">
        <v>0.35394181507357697</v>
      </c>
      <c r="F2419" s="103">
        <v>677974</v>
      </c>
      <c r="G2419" s="103">
        <v>8</v>
      </c>
      <c r="H2419" t="s">
        <v>54</v>
      </c>
      <c r="I2419" s="103"/>
    </row>
    <row r="2420" spans="1:9" x14ac:dyDescent="0.3">
      <c r="A2420" t="s">
        <v>3487</v>
      </c>
      <c r="B2420" t="s">
        <v>51</v>
      </c>
      <c r="C2420" t="s">
        <v>3106</v>
      </c>
      <c r="D2420" t="s">
        <v>40</v>
      </c>
      <c r="E2420" s="103">
        <v>7.3731330966124428E-2</v>
      </c>
      <c r="F2420" s="103">
        <v>677974</v>
      </c>
      <c r="G2420" s="103">
        <v>8</v>
      </c>
      <c r="H2420" t="s">
        <v>54</v>
      </c>
      <c r="I2420" s="103"/>
    </row>
    <row r="2421" spans="1:9" x14ac:dyDescent="0.3">
      <c r="A2421" t="s">
        <v>5880</v>
      </c>
      <c r="B2421" t="s">
        <v>51</v>
      </c>
      <c r="C2421" t="s">
        <v>3106</v>
      </c>
      <c r="D2421" t="s">
        <v>5064</v>
      </c>
      <c r="E2421" s="103">
        <v>7.7086693360520778E-2</v>
      </c>
      <c r="F2421" s="103">
        <v>677974</v>
      </c>
      <c r="G2421" s="103">
        <v>8</v>
      </c>
      <c r="H2421" t="s">
        <v>54</v>
      </c>
      <c r="I2421" s="103"/>
    </row>
    <row r="2422" spans="1:9" x14ac:dyDescent="0.3">
      <c r="A2422" t="s">
        <v>5881</v>
      </c>
      <c r="B2422" t="s">
        <v>51</v>
      </c>
      <c r="C2422" t="s">
        <v>3106</v>
      </c>
      <c r="D2422" t="s">
        <v>5065</v>
      </c>
      <c r="E2422" s="103">
        <v>7.3731330966124428E-2</v>
      </c>
      <c r="F2422" s="103">
        <v>677974</v>
      </c>
      <c r="G2422" s="103">
        <v>8</v>
      </c>
      <c r="H2422" t="s">
        <v>54</v>
      </c>
      <c r="I2422" s="103"/>
    </row>
    <row r="2423" spans="1:9" x14ac:dyDescent="0.3">
      <c r="A2423" t="s">
        <v>5882</v>
      </c>
      <c r="B2423" t="s">
        <v>51</v>
      </c>
      <c r="C2423" t="s">
        <v>3106</v>
      </c>
      <c r="D2423" t="s">
        <v>5066</v>
      </c>
      <c r="E2423" s="103">
        <v>7.7005723971074358E-2</v>
      </c>
      <c r="F2423" s="103">
        <v>677974</v>
      </c>
      <c r="G2423" s="103">
        <v>8</v>
      </c>
      <c r="H2423" t="s">
        <v>54</v>
      </c>
      <c r="I2423" s="103"/>
    </row>
    <row r="2424" spans="1:9" x14ac:dyDescent="0.3">
      <c r="A2424" t="s">
        <v>3488</v>
      </c>
      <c r="B2424" t="s">
        <v>51</v>
      </c>
      <c r="C2424" t="s">
        <v>3106</v>
      </c>
      <c r="D2424" t="s">
        <v>42</v>
      </c>
      <c r="E2424" s="103">
        <v>7.6871372297776075E-2</v>
      </c>
      <c r="F2424" s="103">
        <v>677974</v>
      </c>
      <c r="G2424" s="103">
        <v>8</v>
      </c>
      <c r="H2424" t="s">
        <v>54</v>
      </c>
      <c r="I2424" s="103"/>
    </row>
    <row r="2425" spans="1:9" x14ac:dyDescent="0.3">
      <c r="A2425" t="s">
        <v>3489</v>
      </c>
      <c r="B2425" t="s">
        <v>51</v>
      </c>
      <c r="C2425" t="s">
        <v>3106</v>
      </c>
      <c r="D2425" t="s">
        <v>1763</v>
      </c>
      <c r="E2425" s="103">
        <v>7.9877630261854682E-2</v>
      </c>
      <c r="F2425" s="103">
        <v>677974</v>
      </c>
      <c r="G2425" s="103">
        <v>8</v>
      </c>
      <c r="H2425" t="s">
        <v>54</v>
      </c>
      <c r="I2425" s="103"/>
    </row>
    <row r="2426" spans="1:9" x14ac:dyDescent="0.3">
      <c r="A2426" t="s">
        <v>3490</v>
      </c>
      <c r="B2426" t="s">
        <v>51</v>
      </c>
      <c r="C2426" t="s">
        <v>3106</v>
      </c>
      <c r="D2426" t="s">
        <v>1764</v>
      </c>
      <c r="E2426" s="103">
        <v>3.0806618917599202E-2</v>
      </c>
      <c r="F2426" s="103">
        <v>677974</v>
      </c>
      <c r="G2426" s="103">
        <v>8</v>
      </c>
      <c r="H2426" t="s">
        <v>54</v>
      </c>
      <c r="I2426" s="103"/>
    </row>
    <row r="2427" spans="1:9" x14ac:dyDescent="0.3">
      <c r="A2427" t="s">
        <v>3491</v>
      </c>
      <c r="B2427" t="s">
        <v>51</v>
      </c>
      <c r="C2427" t="s">
        <v>3106</v>
      </c>
      <c r="D2427" t="s">
        <v>340</v>
      </c>
      <c r="E2427" s="103">
        <v>7.6353704780736248E-2</v>
      </c>
      <c r="F2427" s="103">
        <v>677974</v>
      </c>
      <c r="G2427" s="103">
        <v>8</v>
      </c>
      <c r="H2427" t="s">
        <v>54</v>
      </c>
      <c r="I2427" s="103"/>
    </row>
    <row r="2428" spans="1:9" x14ac:dyDescent="0.3">
      <c r="A2428" t="s">
        <v>3492</v>
      </c>
      <c r="B2428" t="s">
        <v>51</v>
      </c>
      <c r="C2428" t="s">
        <v>3106</v>
      </c>
      <c r="D2428" t="s">
        <v>777</v>
      </c>
      <c r="E2428" s="103">
        <v>0.19119793802935087</v>
      </c>
      <c r="F2428" s="103">
        <v>677974</v>
      </c>
      <c r="G2428" s="103">
        <v>8</v>
      </c>
      <c r="H2428" t="s">
        <v>54</v>
      </c>
      <c r="I2428" s="103"/>
    </row>
    <row r="2429" spans="1:9" x14ac:dyDescent="0.3">
      <c r="A2429" t="s">
        <v>3493</v>
      </c>
      <c r="B2429" t="s">
        <v>51</v>
      </c>
      <c r="C2429" t="s">
        <v>3106</v>
      </c>
      <c r="D2429" t="s">
        <v>776</v>
      </c>
      <c r="E2429" s="103">
        <v>0.50554445723211294</v>
      </c>
      <c r="F2429" s="103">
        <v>677974</v>
      </c>
      <c r="G2429" s="103">
        <v>8</v>
      </c>
      <c r="H2429" t="s">
        <v>54</v>
      </c>
      <c r="I2429" s="103"/>
    </row>
    <row r="2430" spans="1:9" x14ac:dyDescent="0.3">
      <c r="A2430" t="s">
        <v>3494</v>
      </c>
      <c r="B2430" t="s">
        <v>51</v>
      </c>
      <c r="C2430" t="s">
        <v>3109</v>
      </c>
      <c r="D2430" t="s">
        <v>40</v>
      </c>
      <c r="E2430" s="103">
        <v>8.0599377116815794E-4</v>
      </c>
      <c r="F2430" s="103">
        <v>677974</v>
      </c>
      <c r="G2430" s="103">
        <v>8</v>
      </c>
      <c r="H2430" t="s">
        <v>54</v>
      </c>
      <c r="I2430" s="103"/>
    </row>
    <row r="2431" spans="1:9" x14ac:dyDescent="0.3">
      <c r="A2431" t="s">
        <v>5883</v>
      </c>
      <c r="B2431" t="s">
        <v>51</v>
      </c>
      <c r="C2431" t="s">
        <v>3109</v>
      </c>
      <c r="D2431" t="s">
        <v>5064</v>
      </c>
      <c r="E2431" s="103">
        <v>8.6802370043361995E-4</v>
      </c>
      <c r="F2431" s="103">
        <v>677974</v>
      </c>
      <c r="G2431" s="103">
        <v>8</v>
      </c>
      <c r="H2431" t="s">
        <v>54</v>
      </c>
      <c r="I2431" s="103"/>
    </row>
    <row r="2432" spans="1:9" x14ac:dyDescent="0.3">
      <c r="A2432" t="s">
        <v>5884</v>
      </c>
      <c r="B2432" t="s">
        <v>51</v>
      </c>
      <c r="C2432" t="s">
        <v>3109</v>
      </c>
      <c r="D2432" t="s">
        <v>5065</v>
      </c>
      <c r="E2432" s="103">
        <v>8.0599377116815794E-4</v>
      </c>
      <c r="F2432" s="103">
        <v>677974</v>
      </c>
      <c r="G2432" s="103">
        <v>8</v>
      </c>
      <c r="H2432" t="s">
        <v>54</v>
      </c>
      <c r="I2432" s="103"/>
    </row>
    <row r="2433" spans="1:9" x14ac:dyDescent="0.3">
      <c r="A2433" t="s">
        <v>5885</v>
      </c>
      <c r="B2433" t="s">
        <v>51</v>
      </c>
      <c r="C2433" t="s">
        <v>3109</v>
      </c>
      <c r="D2433" t="s">
        <v>5066</v>
      </c>
      <c r="E2433" s="103">
        <v>8.5239734736571949E-4</v>
      </c>
      <c r="F2433" s="103">
        <v>677974</v>
      </c>
      <c r="G2433" s="103">
        <v>8</v>
      </c>
      <c r="H2433" t="s">
        <v>54</v>
      </c>
      <c r="I2433" s="103"/>
    </row>
    <row r="2434" spans="1:9" x14ac:dyDescent="0.3">
      <c r="A2434" t="s">
        <v>3495</v>
      </c>
      <c r="B2434" t="s">
        <v>51</v>
      </c>
      <c r="C2434" t="s">
        <v>3109</v>
      </c>
      <c r="D2434" t="s">
        <v>42</v>
      </c>
      <c r="E2434" s="103">
        <v>8.5764106708003426E-4</v>
      </c>
      <c r="F2434" s="103">
        <v>677974</v>
      </c>
      <c r="G2434" s="103">
        <v>8</v>
      </c>
      <c r="H2434" t="s">
        <v>54</v>
      </c>
      <c r="I2434" s="103"/>
    </row>
    <row r="2435" spans="1:9" x14ac:dyDescent="0.3">
      <c r="A2435" t="s">
        <v>3496</v>
      </c>
      <c r="B2435" t="s">
        <v>51</v>
      </c>
      <c r="C2435" t="s">
        <v>3109</v>
      </c>
      <c r="D2435" t="s">
        <v>1763</v>
      </c>
      <c r="E2435" s="103">
        <v>8.9473525828055853E-4</v>
      </c>
      <c r="F2435" s="103">
        <v>677974</v>
      </c>
      <c r="G2435" s="103">
        <v>8</v>
      </c>
      <c r="H2435" t="s">
        <v>54</v>
      </c>
      <c r="I2435" s="103"/>
    </row>
    <row r="2436" spans="1:9" x14ac:dyDescent="0.3">
      <c r="A2436" t="s">
        <v>3497</v>
      </c>
      <c r="B2436" t="s">
        <v>51</v>
      </c>
      <c r="C2436" t="s">
        <v>3109</v>
      </c>
      <c r="D2436" t="s">
        <v>1764</v>
      </c>
      <c r="E2436" s="103">
        <v>5.5970684954085312E-4</v>
      </c>
      <c r="F2436" s="103">
        <v>677974</v>
      </c>
      <c r="G2436" s="103">
        <v>8</v>
      </c>
      <c r="H2436" t="s">
        <v>54</v>
      </c>
      <c r="I2436" s="103"/>
    </row>
    <row r="2437" spans="1:9" x14ac:dyDescent="0.3">
      <c r="A2437" t="s">
        <v>3498</v>
      </c>
      <c r="B2437" t="s">
        <v>51</v>
      </c>
      <c r="C2437" t="s">
        <v>3109</v>
      </c>
      <c r="D2437" t="s">
        <v>340</v>
      </c>
      <c r="E2437" s="103">
        <v>8.421849509881456E-4</v>
      </c>
      <c r="F2437" s="103">
        <v>677974</v>
      </c>
      <c r="G2437" s="103">
        <v>8</v>
      </c>
      <c r="H2437" t="s">
        <v>54</v>
      </c>
      <c r="I2437" s="103"/>
    </row>
    <row r="2438" spans="1:9" x14ac:dyDescent="0.3">
      <c r="A2438" t="s">
        <v>3499</v>
      </c>
      <c r="B2438" t="s">
        <v>51</v>
      </c>
      <c r="C2438" t="s">
        <v>3109</v>
      </c>
      <c r="D2438" t="s">
        <v>777</v>
      </c>
      <c r="E2438" s="103">
        <v>2.2307156748298872E-3</v>
      </c>
      <c r="F2438" s="103">
        <v>677974</v>
      </c>
      <c r="G2438" s="103">
        <v>8</v>
      </c>
      <c r="H2438" t="s">
        <v>54</v>
      </c>
      <c r="I2438" s="103"/>
    </row>
    <row r="2439" spans="1:9" x14ac:dyDescent="0.3">
      <c r="A2439" t="s">
        <v>3500</v>
      </c>
      <c r="B2439" t="s">
        <v>51</v>
      </c>
      <c r="C2439" t="s">
        <v>3109</v>
      </c>
      <c r="D2439" t="s">
        <v>776</v>
      </c>
      <c r="E2439" s="103">
        <v>5.5027418420622275E-3</v>
      </c>
      <c r="F2439" s="103">
        <v>677974</v>
      </c>
      <c r="G2439" s="103">
        <v>8</v>
      </c>
      <c r="H2439" t="s">
        <v>54</v>
      </c>
      <c r="I2439" s="103"/>
    </row>
    <row r="2440" spans="1:9" x14ac:dyDescent="0.3">
      <c r="A2440" t="s">
        <v>3501</v>
      </c>
      <c r="B2440" t="s">
        <v>51</v>
      </c>
      <c r="C2440" t="s">
        <v>3111</v>
      </c>
      <c r="D2440" t="s">
        <v>40</v>
      </c>
      <c r="E2440" s="103">
        <v>1.9309854023408966E-3</v>
      </c>
      <c r="F2440" s="103">
        <v>677974</v>
      </c>
      <c r="G2440" s="103">
        <v>8</v>
      </c>
      <c r="H2440" t="s">
        <v>54</v>
      </c>
      <c r="I2440" s="103"/>
    </row>
    <row r="2441" spans="1:9" x14ac:dyDescent="0.3">
      <c r="A2441" t="s">
        <v>5886</v>
      </c>
      <c r="B2441" t="s">
        <v>51</v>
      </c>
      <c r="C2441" t="s">
        <v>3111</v>
      </c>
      <c r="D2441" t="s">
        <v>5064</v>
      </c>
      <c r="E2441" s="103">
        <v>2.0404790410955367E-3</v>
      </c>
      <c r="F2441" s="103">
        <v>677974</v>
      </c>
      <c r="G2441" s="103">
        <v>8</v>
      </c>
      <c r="H2441" t="s">
        <v>54</v>
      </c>
      <c r="I2441" s="103"/>
    </row>
    <row r="2442" spans="1:9" x14ac:dyDescent="0.3">
      <c r="A2442" t="s">
        <v>5887</v>
      </c>
      <c r="B2442" t="s">
        <v>51</v>
      </c>
      <c r="C2442" t="s">
        <v>3111</v>
      </c>
      <c r="D2442" t="s">
        <v>5065</v>
      </c>
      <c r="E2442" s="103">
        <v>1.9309854023408966E-3</v>
      </c>
      <c r="F2442" s="103">
        <v>677974</v>
      </c>
      <c r="G2442" s="103">
        <v>8</v>
      </c>
      <c r="H2442" t="s">
        <v>54</v>
      </c>
      <c r="I2442" s="103"/>
    </row>
    <row r="2443" spans="1:9" x14ac:dyDescent="0.3">
      <c r="A2443" t="s">
        <v>5888</v>
      </c>
      <c r="B2443" t="s">
        <v>51</v>
      </c>
      <c r="C2443" t="s">
        <v>3111</v>
      </c>
      <c r="D2443" t="s">
        <v>5066</v>
      </c>
      <c r="E2443" s="103">
        <v>2.0218558365860491E-3</v>
      </c>
      <c r="F2443" s="103">
        <v>677974</v>
      </c>
      <c r="G2443" s="103">
        <v>8</v>
      </c>
      <c r="H2443" t="s">
        <v>54</v>
      </c>
      <c r="I2443" s="103"/>
    </row>
    <row r="2444" spans="1:9" x14ac:dyDescent="0.3">
      <c r="A2444" t="s">
        <v>3502</v>
      </c>
      <c r="B2444" t="s">
        <v>51</v>
      </c>
      <c r="C2444" t="s">
        <v>3111</v>
      </c>
      <c r="D2444" t="s">
        <v>42</v>
      </c>
      <c r="E2444" s="103">
        <v>2.0234049749176183E-3</v>
      </c>
      <c r="F2444" s="103">
        <v>677974</v>
      </c>
      <c r="G2444" s="103">
        <v>8</v>
      </c>
      <c r="H2444" t="s">
        <v>54</v>
      </c>
      <c r="I2444" s="103"/>
    </row>
    <row r="2445" spans="1:9" x14ac:dyDescent="0.3">
      <c r="A2445" t="s">
        <v>3503</v>
      </c>
      <c r="B2445" t="s">
        <v>51</v>
      </c>
      <c r="C2445" t="s">
        <v>3111</v>
      </c>
      <c r="D2445" t="s">
        <v>1763</v>
      </c>
      <c r="E2445" s="103">
        <v>2.108916884208618E-3</v>
      </c>
      <c r="F2445" s="103">
        <v>677974</v>
      </c>
      <c r="G2445" s="103">
        <v>8</v>
      </c>
      <c r="H2445" t="s">
        <v>54</v>
      </c>
      <c r="I2445" s="103"/>
    </row>
    <row r="2446" spans="1:9" x14ac:dyDescent="0.3">
      <c r="A2446" t="s">
        <v>3504</v>
      </c>
      <c r="B2446" t="s">
        <v>51</v>
      </c>
      <c r="C2446" t="s">
        <v>3111</v>
      </c>
      <c r="D2446" t="s">
        <v>1764</v>
      </c>
      <c r="E2446" s="103">
        <v>1.2545896949278719E-3</v>
      </c>
      <c r="F2446" s="103">
        <v>677974</v>
      </c>
      <c r="G2446" s="103">
        <v>8</v>
      </c>
      <c r="H2446" t="s">
        <v>54</v>
      </c>
      <c r="I2446" s="103"/>
    </row>
    <row r="2447" spans="1:9" x14ac:dyDescent="0.3">
      <c r="A2447" t="s">
        <v>3505</v>
      </c>
      <c r="B2447" t="s">
        <v>51</v>
      </c>
      <c r="C2447" t="s">
        <v>3111</v>
      </c>
      <c r="D2447" t="s">
        <v>340</v>
      </c>
      <c r="E2447" s="103">
        <v>1.9961891540602157E-3</v>
      </c>
      <c r="F2447" s="103">
        <v>677974</v>
      </c>
      <c r="G2447" s="103">
        <v>8</v>
      </c>
      <c r="H2447" t="s">
        <v>54</v>
      </c>
      <c r="I2447" s="103"/>
    </row>
    <row r="2448" spans="1:9" x14ac:dyDescent="0.3">
      <c r="A2448" t="s">
        <v>3506</v>
      </c>
      <c r="B2448" t="s">
        <v>51</v>
      </c>
      <c r="C2448" t="s">
        <v>3111</v>
      </c>
      <c r="D2448" t="s">
        <v>777</v>
      </c>
      <c r="E2448" s="103">
        <v>5.1235175776901277E-3</v>
      </c>
      <c r="F2448" s="103">
        <v>677974</v>
      </c>
      <c r="G2448" s="103">
        <v>8</v>
      </c>
      <c r="H2448" t="s">
        <v>54</v>
      </c>
      <c r="I2448" s="103"/>
    </row>
    <row r="2449" spans="1:9" x14ac:dyDescent="0.3">
      <c r="A2449" t="s">
        <v>3507</v>
      </c>
      <c r="B2449" t="s">
        <v>51</v>
      </c>
      <c r="C2449" t="s">
        <v>3111</v>
      </c>
      <c r="D2449" t="s">
        <v>776</v>
      </c>
      <c r="E2449" s="103">
        <v>1.3002248500705447E-2</v>
      </c>
      <c r="F2449" s="103">
        <v>677974</v>
      </c>
      <c r="G2449" s="103">
        <v>8</v>
      </c>
      <c r="H2449" t="s">
        <v>54</v>
      </c>
      <c r="I2449" s="103"/>
    </row>
    <row r="2450" spans="1:9" x14ac:dyDescent="0.3">
      <c r="A2450" t="s">
        <v>987</v>
      </c>
      <c r="B2450" t="s">
        <v>51</v>
      </c>
      <c r="C2450" t="s">
        <v>40</v>
      </c>
      <c r="D2450" t="s">
        <v>40</v>
      </c>
      <c r="E2450" s="103">
        <v>1</v>
      </c>
      <c r="F2450" s="103">
        <v>677974</v>
      </c>
      <c r="G2450" s="103">
        <v>8</v>
      </c>
      <c r="H2450" t="s">
        <v>54</v>
      </c>
      <c r="I2450" s="103"/>
    </row>
    <row r="2451" spans="1:9" x14ac:dyDescent="0.3">
      <c r="A2451" t="s">
        <v>5889</v>
      </c>
      <c r="B2451" t="s">
        <v>51</v>
      </c>
      <c r="C2451" t="s">
        <v>40</v>
      </c>
      <c r="D2451" t="s">
        <v>5064</v>
      </c>
      <c r="E2451" s="103">
        <v>1.0406209617280828</v>
      </c>
      <c r="F2451" s="103">
        <v>677974</v>
      </c>
      <c r="G2451" s="103">
        <v>8</v>
      </c>
      <c r="H2451" t="s">
        <v>54</v>
      </c>
      <c r="I2451" s="103"/>
    </row>
    <row r="2452" spans="1:9" x14ac:dyDescent="0.3">
      <c r="A2452" t="s">
        <v>5890</v>
      </c>
      <c r="B2452" t="s">
        <v>51</v>
      </c>
      <c r="C2452" t="s">
        <v>40</v>
      </c>
      <c r="D2452" t="s">
        <v>5065</v>
      </c>
      <c r="E2452" s="103">
        <v>1.000021406098422</v>
      </c>
      <c r="F2452" s="103">
        <v>677974</v>
      </c>
      <c r="G2452" s="103">
        <v>8</v>
      </c>
      <c r="H2452" t="s">
        <v>54</v>
      </c>
      <c r="I2452" s="103"/>
    </row>
    <row r="2453" spans="1:9" x14ac:dyDescent="0.3">
      <c r="A2453" t="s">
        <v>5891</v>
      </c>
      <c r="B2453" t="s">
        <v>51</v>
      </c>
      <c r="C2453" t="s">
        <v>40</v>
      </c>
      <c r="D2453" t="s">
        <v>5066</v>
      </c>
      <c r="E2453" s="103">
        <v>1.0359219158604036</v>
      </c>
      <c r="F2453" s="103">
        <v>677974</v>
      </c>
      <c r="G2453" s="103">
        <v>8</v>
      </c>
      <c r="H2453" t="s">
        <v>54</v>
      </c>
      <c r="I2453" s="103"/>
    </row>
    <row r="2454" spans="1:9" x14ac:dyDescent="0.3">
      <c r="A2454" t="s">
        <v>985</v>
      </c>
      <c r="B2454" t="s">
        <v>51</v>
      </c>
      <c r="C2454" t="s">
        <v>40</v>
      </c>
      <c r="D2454" t="s">
        <v>42</v>
      </c>
      <c r="E2454" s="103">
        <v>1.0375307809474477</v>
      </c>
      <c r="F2454" s="103">
        <v>677974</v>
      </c>
      <c r="G2454" s="103">
        <v>8</v>
      </c>
      <c r="H2454" t="s">
        <v>54</v>
      </c>
      <c r="I2454" s="103"/>
    </row>
    <row r="2455" spans="1:9" x14ac:dyDescent="0.3">
      <c r="A2455" t="s">
        <v>2021</v>
      </c>
      <c r="B2455" t="s">
        <v>51</v>
      </c>
      <c r="C2455" t="s">
        <v>40</v>
      </c>
      <c r="D2455" t="s">
        <v>1763</v>
      </c>
      <c r="E2455" s="103">
        <v>1.0872438810753255</v>
      </c>
      <c r="F2455" s="103">
        <v>677974</v>
      </c>
      <c r="G2455" s="103">
        <v>8</v>
      </c>
      <c r="H2455" t="s">
        <v>54</v>
      </c>
      <c r="I2455" s="103"/>
    </row>
    <row r="2456" spans="1:9" x14ac:dyDescent="0.3">
      <c r="A2456" t="s">
        <v>2022</v>
      </c>
      <c r="B2456" t="s">
        <v>51</v>
      </c>
      <c r="C2456" t="s">
        <v>40</v>
      </c>
      <c r="D2456" t="s">
        <v>1764</v>
      </c>
      <c r="E2456" s="103">
        <v>0.78272152645560977</v>
      </c>
      <c r="F2456" s="103">
        <v>677974</v>
      </c>
      <c r="G2456" s="103">
        <v>8</v>
      </c>
      <c r="H2456" t="s">
        <v>54</v>
      </c>
      <c r="I2456" s="103"/>
    </row>
    <row r="2457" spans="1:9" x14ac:dyDescent="0.3">
      <c r="A2457" t="s">
        <v>986</v>
      </c>
      <c r="B2457" t="s">
        <v>51</v>
      </c>
      <c r="C2457" t="s">
        <v>40</v>
      </c>
      <c r="D2457" t="s">
        <v>340</v>
      </c>
      <c r="E2457" s="103">
        <v>1.019384620753498</v>
      </c>
      <c r="F2457" s="103">
        <v>677974</v>
      </c>
      <c r="G2457" s="103">
        <v>8</v>
      </c>
      <c r="H2457" t="s">
        <v>54</v>
      </c>
      <c r="I2457" s="103"/>
    </row>
    <row r="2458" spans="1:9" x14ac:dyDescent="0.3">
      <c r="A2458" t="s">
        <v>698</v>
      </c>
      <c r="B2458" t="s">
        <v>51</v>
      </c>
      <c r="C2458" t="s">
        <v>40</v>
      </c>
      <c r="D2458" t="s">
        <v>777</v>
      </c>
      <c r="E2458" s="103">
        <v>2.689529390829275</v>
      </c>
      <c r="F2458" s="103">
        <v>677974</v>
      </c>
      <c r="G2458" s="103">
        <v>8</v>
      </c>
      <c r="H2458" t="s">
        <v>54</v>
      </c>
      <c r="I2458" s="103"/>
    </row>
    <row r="2459" spans="1:9" x14ac:dyDescent="0.3">
      <c r="A2459" t="s">
        <v>702</v>
      </c>
      <c r="B2459" t="s">
        <v>51</v>
      </c>
      <c r="C2459" t="s">
        <v>40</v>
      </c>
      <c r="D2459" t="s">
        <v>776</v>
      </c>
      <c r="E2459" s="103">
        <v>6.8083835953807883</v>
      </c>
      <c r="F2459" s="103">
        <v>677974</v>
      </c>
      <c r="G2459" s="103">
        <v>8</v>
      </c>
      <c r="H2459" t="s">
        <v>54</v>
      </c>
      <c r="I2459" s="103"/>
    </row>
    <row r="2460" spans="1:9" x14ac:dyDescent="0.3">
      <c r="A2460" t="s">
        <v>5892</v>
      </c>
      <c r="B2460" t="s">
        <v>51</v>
      </c>
      <c r="C2460" t="s">
        <v>5064</v>
      </c>
      <c r="D2460" t="s">
        <v>40</v>
      </c>
      <c r="E2460" s="103">
        <v>0.96364111283588338</v>
      </c>
      <c r="F2460" s="103">
        <v>677974</v>
      </c>
      <c r="G2460" s="103">
        <v>8</v>
      </c>
      <c r="H2460" t="s">
        <v>54</v>
      </c>
      <c r="I2460" s="103"/>
    </row>
    <row r="2461" spans="1:9" x14ac:dyDescent="0.3">
      <c r="A2461" t="s">
        <v>5893</v>
      </c>
      <c r="B2461" t="s">
        <v>51</v>
      </c>
      <c r="C2461" t="s">
        <v>5064</v>
      </c>
      <c r="D2461" t="s">
        <v>5064</v>
      </c>
      <c r="E2461" s="103">
        <v>1</v>
      </c>
      <c r="F2461" s="103">
        <v>677974</v>
      </c>
      <c r="G2461" s="103">
        <v>8</v>
      </c>
      <c r="H2461" t="s">
        <v>54</v>
      </c>
      <c r="I2461" s="103"/>
    </row>
    <row r="2462" spans="1:9" x14ac:dyDescent="0.3">
      <c r="A2462" t="s">
        <v>5894</v>
      </c>
      <c r="B2462" t="s">
        <v>51</v>
      </c>
      <c r="C2462" t="s">
        <v>5064</v>
      </c>
      <c r="D2462" t="s">
        <v>5065</v>
      </c>
      <c r="E2462" s="103">
        <v>0.96365845867188482</v>
      </c>
      <c r="F2462" s="103">
        <v>677974</v>
      </c>
      <c r="G2462" s="103">
        <v>8</v>
      </c>
      <c r="H2462" t="s">
        <v>54</v>
      </c>
      <c r="I2462" s="103"/>
    </row>
    <row r="2463" spans="1:9" x14ac:dyDescent="0.3">
      <c r="A2463" t="s">
        <v>5895</v>
      </c>
      <c r="B2463" t="s">
        <v>51</v>
      </c>
      <c r="C2463" t="s">
        <v>5064</v>
      </c>
      <c r="D2463" t="s">
        <v>5066</v>
      </c>
      <c r="E2463" s="103">
        <v>0.99652901835061503</v>
      </c>
      <c r="F2463" s="103">
        <v>677974</v>
      </c>
      <c r="G2463" s="103">
        <v>8</v>
      </c>
      <c r="H2463" t="s">
        <v>54</v>
      </c>
      <c r="I2463" s="103"/>
    </row>
    <row r="2464" spans="1:9" x14ac:dyDescent="0.3">
      <c r="A2464" t="s">
        <v>5896</v>
      </c>
      <c r="B2464" t="s">
        <v>51</v>
      </c>
      <c r="C2464" t="s">
        <v>5064</v>
      </c>
      <c r="D2464" t="s">
        <v>42</v>
      </c>
      <c r="E2464" s="103">
        <v>0.99711895395800232</v>
      </c>
      <c r="F2464" s="103">
        <v>677974</v>
      </c>
      <c r="G2464" s="103">
        <v>8</v>
      </c>
      <c r="H2464" t="s">
        <v>54</v>
      </c>
      <c r="I2464" s="103"/>
    </row>
    <row r="2465" spans="1:9" x14ac:dyDescent="0.3">
      <c r="A2465" t="s">
        <v>5897</v>
      </c>
      <c r="B2465" t="s">
        <v>51</v>
      </c>
      <c r="C2465" t="s">
        <v>5064</v>
      </c>
      <c r="D2465" t="s">
        <v>1763</v>
      </c>
      <c r="E2465" s="103">
        <v>1.0450614690487634</v>
      </c>
      <c r="F2465" s="103">
        <v>677974</v>
      </c>
      <c r="G2465" s="103">
        <v>8</v>
      </c>
      <c r="H2465" t="s">
        <v>54</v>
      </c>
      <c r="I2465" s="103"/>
    </row>
    <row r="2466" spans="1:9" x14ac:dyDescent="0.3">
      <c r="A2466" t="s">
        <v>5898</v>
      </c>
      <c r="B2466" t="s">
        <v>51</v>
      </c>
      <c r="C2466" t="s">
        <v>5064</v>
      </c>
      <c r="D2466" t="s">
        <v>1764</v>
      </c>
      <c r="E2466" s="103">
        <v>0.75516678722620245</v>
      </c>
      <c r="F2466" s="103">
        <v>677974</v>
      </c>
      <c r="G2466" s="103">
        <v>8</v>
      </c>
      <c r="H2466" t="s">
        <v>54</v>
      </c>
      <c r="I2466" s="103"/>
    </row>
    <row r="2467" spans="1:9" x14ac:dyDescent="0.3">
      <c r="A2467" t="s">
        <v>5899</v>
      </c>
      <c r="B2467" t="s">
        <v>51</v>
      </c>
      <c r="C2467" t="s">
        <v>5064</v>
      </c>
      <c r="D2467" t="s">
        <v>340</v>
      </c>
      <c r="E2467" s="103">
        <v>0.98033869533752216</v>
      </c>
      <c r="F2467" s="103">
        <v>677974</v>
      </c>
      <c r="G2467" s="103">
        <v>8</v>
      </c>
      <c r="H2467" t="s">
        <v>54</v>
      </c>
      <c r="I2467" s="103"/>
    </row>
    <row r="2468" spans="1:9" x14ac:dyDescent="0.3">
      <c r="A2468" t="s">
        <v>5900</v>
      </c>
      <c r="B2468" t="s">
        <v>51</v>
      </c>
      <c r="C2468" t="s">
        <v>5064</v>
      </c>
      <c r="D2468" t="s">
        <v>777</v>
      </c>
      <c r="E2468" s="103">
        <v>2.5918100209142021</v>
      </c>
      <c r="F2468" s="103">
        <v>677974</v>
      </c>
      <c r="G2468" s="103">
        <v>8</v>
      </c>
      <c r="H2468" t="s">
        <v>54</v>
      </c>
      <c r="I2468" s="103"/>
    </row>
    <row r="2469" spans="1:9" x14ac:dyDescent="0.3">
      <c r="A2469" t="s">
        <v>5901</v>
      </c>
      <c r="B2469" t="s">
        <v>51</v>
      </c>
      <c r="C2469" t="s">
        <v>5064</v>
      </c>
      <c r="D2469" t="s">
        <v>776</v>
      </c>
      <c r="E2469" s="103">
        <v>6.561061326287545</v>
      </c>
      <c r="F2469" s="103">
        <v>677974</v>
      </c>
      <c r="G2469" s="103">
        <v>8</v>
      </c>
      <c r="H2469" t="s">
        <v>54</v>
      </c>
      <c r="I2469" s="103"/>
    </row>
    <row r="2470" spans="1:9" x14ac:dyDescent="0.3">
      <c r="A2470" t="s">
        <v>5902</v>
      </c>
      <c r="B2470" t="s">
        <v>51</v>
      </c>
      <c r="C2470" t="s">
        <v>5065</v>
      </c>
      <c r="D2470" t="s">
        <v>40</v>
      </c>
      <c r="E2470" s="103">
        <v>0.99998265416399879</v>
      </c>
      <c r="F2470" s="103">
        <v>677974</v>
      </c>
      <c r="G2470" s="103">
        <v>8</v>
      </c>
      <c r="H2470" t="s">
        <v>54</v>
      </c>
      <c r="I2470" s="103"/>
    </row>
    <row r="2471" spans="1:9" x14ac:dyDescent="0.3">
      <c r="A2471" t="s">
        <v>5903</v>
      </c>
      <c r="B2471" t="s">
        <v>51</v>
      </c>
      <c r="C2471" t="s">
        <v>5065</v>
      </c>
      <c r="D2471" t="s">
        <v>5064</v>
      </c>
      <c r="E2471" s="103">
        <v>1.0405995556296608</v>
      </c>
      <c r="F2471" s="103">
        <v>677974</v>
      </c>
      <c r="G2471" s="103">
        <v>8</v>
      </c>
      <c r="H2471" t="s">
        <v>54</v>
      </c>
      <c r="I2471" s="103"/>
    </row>
    <row r="2472" spans="1:9" x14ac:dyDescent="0.3">
      <c r="A2472" t="s">
        <v>5904</v>
      </c>
      <c r="B2472" t="s">
        <v>51</v>
      </c>
      <c r="C2472" t="s">
        <v>5065</v>
      </c>
      <c r="D2472" t="s">
        <v>5065</v>
      </c>
      <c r="E2472" s="103">
        <v>1</v>
      </c>
      <c r="F2472" s="103">
        <v>677974</v>
      </c>
      <c r="G2472" s="103">
        <v>8</v>
      </c>
      <c r="H2472" t="s">
        <v>54</v>
      </c>
      <c r="I2472" s="103"/>
    </row>
    <row r="2473" spans="1:9" x14ac:dyDescent="0.3">
      <c r="A2473" t="s">
        <v>5905</v>
      </c>
      <c r="B2473" t="s">
        <v>51</v>
      </c>
      <c r="C2473" t="s">
        <v>5065</v>
      </c>
      <c r="D2473" t="s">
        <v>5066</v>
      </c>
      <c r="E2473" s="103">
        <v>1.0359005097619816</v>
      </c>
      <c r="F2473" s="103">
        <v>677974</v>
      </c>
      <c r="G2473" s="103">
        <v>8</v>
      </c>
      <c r="H2473" t="s">
        <v>54</v>
      </c>
      <c r="I2473" s="103"/>
    </row>
    <row r="2474" spans="1:9" x14ac:dyDescent="0.3">
      <c r="A2474" t="s">
        <v>5906</v>
      </c>
      <c r="B2474" t="s">
        <v>51</v>
      </c>
      <c r="C2474" t="s">
        <v>5065</v>
      </c>
      <c r="D2474" t="s">
        <v>42</v>
      </c>
      <c r="E2474" s="103">
        <v>1.0375093748490256</v>
      </c>
      <c r="F2474" s="103">
        <v>677974</v>
      </c>
      <c r="G2474" s="103">
        <v>8</v>
      </c>
      <c r="H2474" t="s">
        <v>54</v>
      </c>
      <c r="I2474" s="103"/>
    </row>
    <row r="2475" spans="1:9" x14ac:dyDescent="0.3">
      <c r="A2475" t="s">
        <v>5907</v>
      </c>
      <c r="B2475" t="s">
        <v>51</v>
      </c>
      <c r="C2475" t="s">
        <v>5065</v>
      </c>
      <c r="D2475" t="s">
        <v>1763</v>
      </c>
      <c r="E2475" s="103">
        <v>1.0871752733686502</v>
      </c>
      <c r="F2475" s="103">
        <v>677974</v>
      </c>
      <c r="G2475" s="103">
        <v>8</v>
      </c>
      <c r="H2475" t="s">
        <v>54</v>
      </c>
      <c r="I2475" s="103"/>
    </row>
    <row r="2476" spans="1:9" x14ac:dyDescent="0.3">
      <c r="A2476" t="s">
        <v>5908</v>
      </c>
      <c r="B2476" t="s">
        <v>51</v>
      </c>
      <c r="C2476" t="s">
        <v>5065</v>
      </c>
      <c r="D2476" t="s">
        <v>1764</v>
      </c>
      <c r="E2476" s="103">
        <v>0.78266289982697634</v>
      </c>
      <c r="F2476" s="103">
        <v>677974</v>
      </c>
      <c r="G2476" s="103">
        <v>8</v>
      </c>
      <c r="H2476" t="s">
        <v>54</v>
      </c>
      <c r="I2476" s="103"/>
    </row>
    <row r="2477" spans="1:9" x14ac:dyDescent="0.3">
      <c r="A2477" t="s">
        <v>5909</v>
      </c>
      <c r="B2477" t="s">
        <v>51</v>
      </c>
      <c r="C2477" t="s">
        <v>5065</v>
      </c>
      <c r="D2477" t="s">
        <v>340</v>
      </c>
      <c r="E2477" s="103">
        <v>1.0193826993684925</v>
      </c>
      <c r="F2477" s="103">
        <v>677974</v>
      </c>
      <c r="G2477" s="103">
        <v>8</v>
      </c>
      <c r="H2477" t="s">
        <v>54</v>
      </c>
      <c r="I2477" s="103"/>
    </row>
    <row r="2478" spans="1:9" x14ac:dyDescent="0.3">
      <c r="A2478" t="s">
        <v>5910</v>
      </c>
      <c r="B2478" t="s">
        <v>51</v>
      </c>
      <c r="C2478" t="s">
        <v>5065</v>
      </c>
      <c r="D2478" t="s">
        <v>777</v>
      </c>
      <c r="E2478" s="103">
        <v>2.6894881255747101</v>
      </c>
      <c r="F2478" s="103">
        <v>677974</v>
      </c>
      <c r="G2478" s="103">
        <v>8</v>
      </c>
      <c r="H2478" t="s">
        <v>54</v>
      </c>
      <c r="I2478" s="103"/>
    </row>
    <row r="2479" spans="1:9" x14ac:dyDescent="0.3">
      <c r="A2479" t="s">
        <v>5911</v>
      </c>
      <c r="B2479" t="s">
        <v>51</v>
      </c>
      <c r="C2479" t="s">
        <v>5065</v>
      </c>
      <c r="D2479" t="s">
        <v>776</v>
      </c>
      <c r="E2479" s="103">
        <v>6.8082729186205428</v>
      </c>
      <c r="F2479" s="103">
        <v>677974</v>
      </c>
      <c r="G2479" s="103">
        <v>8</v>
      </c>
      <c r="H2479" t="s">
        <v>54</v>
      </c>
      <c r="I2479" s="103"/>
    </row>
    <row r="2480" spans="1:9" x14ac:dyDescent="0.3">
      <c r="A2480" t="s">
        <v>5915</v>
      </c>
      <c r="B2480" t="s">
        <v>51</v>
      </c>
      <c r="C2480" t="s">
        <v>5066</v>
      </c>
      <c r="D2480" t="s">
        <v>40</v>
      </c>
      <c r="E2480" s="103">
        <v>0.9670547240089169</v>
      </c>
      <c r="F2480" s="103">
        <v>677974</v>
      </c>
      <c r="G2480" s="103">
        <v>8</v>
      </c>
      <c r="H2480" t="s">
        <v>54</v>
      </c>
      <c r="I2480" s="103"/>
    </row>
    <row r="2481" spans="1:9" x14ac:dyDescent="0.3">
      <c r="A2481" t="s">
        <v>5916</v>
      </c>
      <c r="B2481" t="s">
        <v>51</v>
      </c>
      <c r="C2481" t="s">
        <v>5066</v>
      </c>
      <c r="D2481" t="s">
        <v>5064</v>
      </c>
      <c r="E2481" s="103">
        <v>1.0046025183916056</v>
      </c>
      <c r="F2481" s="103">
        <v>677974</v>
      </c>
      <c r="G2481" s="103">
        <v>8</v>
      </c>
      <c r="H2481" t="s">
        <v>54</v>
      </c>
      <c r="I2481" s="103"/>
    </row>
    <row r="2482" spans="1:9" x14ac:dyDescent="0.3">
      <c r="A2482" t="s">
        <v>5917</v>
      </c>
      <c r="B2482" t="s">
        <v>51</v>
      </c>
      <c r="C2482" t="s">
        <v>5066</v>
      </c>
      <c r="D2482" t="s">
        <v>5065</v>
      </c>
      <c r="E2482" s="103">
        <v>0.96707206984491811</v>
      </c>
      <c r="F2482" s="103">
        <v>677974</v>
      </c>
      <c r="G2482" s="103">
        <v>8</v>
      </c>
      <c r="H2482" t="s">
        <v>54</v>
      </c>
      <c r="I2482" s="103"/>
    </row>
    <row r="2483" spans="1:9" x14ac:dyDescent="0.3">
      <c r="A2483" t="s">
        <v>5918</v>
      </c>
      <c r="B2483" t="s">
        <v>51</v>
      </c>
      <c r="C2483" t="s">
        <v>5066</v>
      </c>
      <c r="D2483" t="s">
        <v>5066</v>
      </c>
      <c r="E2483" s="103">
        <v>1</v>
      </c>
      <c r="F2483" s="103">
        <v>677974</v>
      </c>
      <c r="G2483" s="103">
        <v>8</v>
      </c>
      <c r="H2483" t="s">
        <v>54</v>
      </c>
      <c r="I2483" s="103"/>
    </row>
    <row r="2484" spans="1:9" x14ac:dyDescent="0.3">
      <c r="A2484" t="s">
        <v>5919</v>
      </c>
      <c r="B2484" t="s">
        <v>51</v>
      </c>
      <c r="C2484" t="s">
        <v>5066</v>
      </c>
      <c r="D2484" t="s">
        <v>42</v>
      </c>
      <c r="E2484" s="103">
        <v>1.0016661145603334</v>
      </c>
      <c r="F2484" s="103">
        <v>677974</v>
      </c>
      <c r="G2484" s="103">
        <v>8</v>
      </c>
      <c r="H2484" t="s">
        <v>54</v>
      </c>
      <c r="I2484" s="103"/>
    </row>
    <row r="2485" spans="1:9" x14ac:dyDescent="0.3">
      <c r="A2485" t="s">
        <v>5920</v>
      </c>
      <c r="B2485" t="s">
        <v>51</v>
      </c>
      <c r="C2485" t="s">
        <v>5066</v>
      </c>
      <c r="D2485" t="s">
        <v>1763</v>
      </c>
      <c r="E2485" s="103">
        <v>1.0497168252241591</v>
      </c>
      <c r="F2485" s="103">
        <v>677974</v>
      </c>
      <c r="G2485" s="103">
        <v>8</v>
      </c>
      <c r="H2485" t="s">
        <v>54</v>
      </c>
      <c r="I2485" s="103"/>
    </row>
    <row r="2486" spans="1:9" x14ac:dyDescent="0.3">
      <c r="A2486" t="s">
        <v>5921</v>
      </c>
      <c r="B2486" t="s">
        <v>51</v>
      </c>
      <c r="C2486" t="s">
        <v>5066</v>
      </c>
      <c r="D2486" t="s">
        <v>1764</v>
      </c>
      <c r="E2486" s="103">
        <v>0.75794242988004867</v>
      </c>
      <c r="F2486" s="103">
        <v>677974</v>
      </c>
      <c r="G2486" s="103">
        <v>8</v>
      </c>
      <c r="H2486" t="s">
        <v>54</v>
      </c>
      <c r="I2486" s="103"/>
    </row>
    <row r="2487" spans="1:9" x14ac:dyDescent="0.3">
      <c r="A2487" t="s">
        <v>5922</v>
      </c>
      <c r="B2487" t="s">
        <v>51</v>
      </c>
      <c r="C2487" t="s">
        <v>5066</v>
      </c>
      <c r="D2487" t="s">
        <v>340</v>
      </c>
      <c r="E2487" s="103">
        <v>0.98386880139179866</v>
      </c>
      <c r="F2487" s="103">
        <v>677974</v>
      </c>
      <c r="G2487" s="103">
        <v>8</v>
      </c>
      <c r="H2487" t="s">
        <v>54</v>
      </c>
      <c r="I2487" s="103"/>
    </row>
    <row r="2488" spans="1:9" x14ac:dyDescent="0.3">
      <c r="A2488" t="s">
        <v>5923</v>
      </c>
      <c r="B2488" t="s">
        <v>51</v>
      </c>
      <c r="C2488" t="s">
        <v>5066</v>
      </c>
      <c r="D2488" t="s">
        <v>777</v>
      </c>
      <c r="E2488" s="103">
        <v>2.6019746875591592</v>
      </c>
      <c r="F2488" s="103">
        <v>677974</v>
      </c>
      <c r="G2488" s="103">
        <v>8</v>
      </c>
      <c r="H2488" t="s">
        <v>54</v>
      </c>
      <c r="I2488" s="103"/>
    </row>
    <row r="2489" spans="1:9" x14ac:dyDescent="0.3">
      <c r="A2489" t="s">
        <v>5924</v>
      </c>
      <c r="B2489" t="s">
        <v>51</v>
      </c>
      <c r="C2489" t="s">
        <v>5066</v>
      </c>
      <c r="D2489" t="s">
        <v>776</v>
      </c>
      <c r="E2489" s="103">
        <v>6.585371688131139</v>
      </c>
      <c r="F2489" s="103">
        <v>677974</v>
      </c>
      <c r="G2489" s="103">
        <v>8</v>
      </c>
      <c r="H2489" t="s">
        <v>54</v>
      </c>
      <c r="I2489" s="103"/>
    </row>
    <row r="2490" spans="1:9" x14ac:dyDescent="0.3">
      <c r="A2490" t="s">
        <v>966</v>
      </c>
      <c r="B2490" t="s">
        <v>51</v>
      </c>
      <c r="C2490" t="s">
        <v>42</v>
      </c>
      <c r="D2490" t="s">
        <v>40</v>
      </c>
      <c r="E2490" s="103">
        <v>0.96637809200939251</v>
      </c>
      <c r="F2490" s="103">
        <v>677974</v>
      </c>
      <c r="G2490" s="103">
        <v>8</v>
      </c>
      <c r="H2490" t="s">
        <v>54</v>
      </c>
      <c r="I2490" s="103"/>
    </row>
    <row r="2491" spans="1:9" x14ac:dyDescent="0.3">
      <c r="A2491" t="s">
        <v>5925</v>
      </c>
      <c r="B2491" t="s">
        <v>51</v>
      </c>
      <c r="C2491" t="s">
        <v>42</v>
      </c>
      <c r="D2491" t="s">
        <v>5064</v>
      </c>
      <c r="E2491" s="103">
        <v>1.0029085027415292</v>
      </c>
      <c r="F2491" s="103">
        <v>677974</v>
      </c>
      <c r="G2491" s="103">
        <v>8</v>
      </c>
      <c r="H2491" t="s">
        <v>54</v>
      </c>
      <c r="I2491" s="103"/>
    </row>
    <row r="2492" spans="1:9" x14ac:dyDescent="0.3">
      <c r="A2492" t="s">
        <v>5926</v>
      </c>
      <c r="B2492" t="s">
        <v>51</v>
      </c>
      <c r="C2492" t="s">
        <v>42</v>
      </c>
      <c r="D2492" t="s">
        <v>5065</v>
      </c>
      <c r="E2492" s="103">
        <v>0.96639543784539395</v>
      </c>
      <c r="F2492" s="103">
        <v>677974</v>
      </c>
      <c r="G2492" s="103">
        <v>8</v>
      </c>
      <c r="H2492" t="s">
        <v>54</v>
      </c>
      <c r="I2492" s="103"/>
    </row>
    <row r="2493" spans="1:9" x14ac:dyDescent="0.3">
      <c r="A2493" t="s">
        <v>5927</v>
      </c>
      <c r="B2493" t="s">
        <v>51</v>
      </c>
      <c r="C2493" t="s">
        <v>42</v>
      </c>
      <c r="D2493" t="s">
        <v>5066</v>
      </c>
      <c r="E2493" s="103">
        <v>0.99940327153456676</v>
      </c>
      <c r="F2493" s="103">
        <v>677974</v>
      </c>
      <c r="G2493" s="103">
        <v>8</v>
      </c>
      <c r="H2493" t="s">
        <v>54</v>
      </c>
      <c r="I2493" s="103"/>
    </row>
    <row r="2494" spans="1:9" x14ac:dyDescent="0.3">
      <c r="A2494" t="s">
        <v>964</v>
      </c>
      <c r="B2494" t="s">
        <v>51</v>
      </c>
      <c r="C2494" t="s">
        <v>42</v>
      </c>
      <c r="D2494" t="s">
        <v>42</v>
      </c>
      <c r="E2494" s="103">
        <v>1</v>
      </c>
      <c r="F2494" s="103">
        <v>677974</v>
      </c>
      <c r="G2494" s="103">
        <v>8</v>
      </c>
      <c r="H2494" t="s">
        <v>54</v>
      </c>
      <c r="I2494" s="103"/>
    </row>
    <row r="2495" spans="1:9" x14ac:dyDescent="0.3">
      <c r="A2495" t="s">
        <v>2023</v>
      </c>
      <c r="B2495" t="s">
        <v>51</v>
      </c>
      <c r="C2495" t="s">
        <v>42</v>
      </c>
      <c r="D2495" t="s">
        <v>1763</v>
      </c>
      <c r="E2495" s="103">
        <v>1.0480651211912526</v>
      </c>
      <c r="F2495" s="103">
        <v>677974</v>
      </c>
      <c r="G2495" s="103">
        <v>8</v>
      </c>
      <c r="H2495" t="s">
        <v>54</v>
      </c>
      <c r="I2495" s="103"/>
    </row>
    <row r="2496" spans="1:9" x14ac:dyDescent="0.3">
      <c r="A2496" t="s">
        <v>2024</v>
      </c>
      <c r="B2496" t="s">
        <v>51</v>
      </c>
      <c r="C2496" t="s">
        <v>42</v>
      </c>
      <c r="D2496" t="s">
        <v>1764</v>
      </c>
      <c r="E2496" s="103">
        <v>0.75698108377067119</v>
      </c>
      <c r="F2496" s="103">
        <v>677974</v>
      </c>
      <c r="G2496" s="103">
        <v>8</v>
      </c>
      <c r="H2496" t="s">
        <v>54</v>
      </c>
      <c r="I2496" s="103"/>
    </row>
    <row r="2497" spans="1:9" x14ac:dyDescent="0.3">
      <c r="A2497" t="s">
        <v>965</v>
      </c>
      <c r="B2497" t="s">
        <v>51</v>
      </c>
      <c r="C2497" t="s">
        <v>42</v>
      </c>
      <c r="D2497" t="s">
        <v>340</v>
      </c>
      <c r="E2497" s="103">
        <v>0.98317706944257055</v>
      </c>
      <c r="F2497" s="103">
        <v>677974</v>
      </c>
      <c r="G2497" s="103">
        <v>8</v>
      </c>
      <c r="H2497" t="s">
        <v>54</v>
      </c>
      <c r="I2497" s="103"/>
    </row>
    <row r="2498" spans="1:9" x14ac:dyDescent="0.3">
      <c r="A2498" t="s">
        <v>672</v>
      </c>
      <c r="B2498" t="s">
        <v>51</v>
      </c>
      <c r="C2498" t="s">
        <v>42</v>
      </c>
      <c r="D2498" t="s">
        <v>777</v>
      </c>
      <c r="E2498" s="103">
        <v>2.5991642541667219</v>
      </c>
      <c r="F2498" s="103">
        <v>677974</v>
      </c>
      <c r="G2498" s="103">
        <v>8</v>
      </c>
      <c r="H2498" t="s">
        <v>54</v>
      </c>
      <c r="I2498" s="103"/>
    </row>
    <row r="2499" spans="1:9" x14ac:dyDescent="0.3">
      <c r="A2499" t="s">
        <v>676</v>
      </c>
      <c r="B2499" t="s">
        <v>51</v>
      </c>
      <c r="C2499" t="s">
        <v>42</v>
      </c>
      <c r="D2499" t="s">
        <v>776</v>
      </c>
      <c r="E2499" s="103">
        <v>6.5795663166303129</v>
      </c>
      <c r="F2499" s="103">
        <v>677974</v>
      </c>
      <c r="G2499" s="103">
        <v>8</v>
      </c>
      <c r="H2499" t="s">
        <v>54</v>
      </c>
      <c r="I2499" s="103"/>
    </row>
    <row r="2500" spans="1:9" x14ac:dyDescent="0.3">
      <c r="A2500" t="s">
        <v>1106</v>
      </c>
      <c r="B2500" t="s">
        <v>51</v>
      </c>
      <c r="C2500" t="s">
        <v>58</v>
      </c>
      <c r="D2500" t="s">
        <v>40</v>
      </c>
      <c r="E2500" s="103">
        <v>5.1730869915365485E-4</v>
      </c>
      <c r="F2500" s="103">
        <v>677974</v>
      </c>
      <c r="G2500" s="103">
        <v>8</v>
      </c>
      <c r="H2500" t="s">
        <v>54</v>
      </c>
      <c r="I2500" s="103"/>
    </row>
    <row r="2501" spans="1:9" x14ac:dyDescent="0.3">
      <c r="A2501" t="s">
        <v>5912</v>
      </c>
      <c r="B2501" t="s">
        <v>51</v>
      </c>
      <c r="C2501" t="s">
        <v>58</v>
      </c>
      <c r="D2501" t="s">
        <v>5064</v>
      </c>
      <c r="E2501" s="103">
        <v>6.3839880233200095E-4</v>
      </c>
      <c r="F2501" s="103">
        <v>677974</v>
      </c>
      <c r="G2501" s="103">
        <v>8</v>
      </c>
      <c r="H2501" t="s">
        <v>54</v>
      </c>
      <c r="I2501" s="103"/>
    </row>
    <row r="2502" spans="1:9" x14ac:dyDescent="0.3">
      <c r="A2502" t="s">
        <v>5913</v>
      </c>
      <c r="B2502" t="s">
        <v>51</v>
      </c>
      <c r="C2502" t="s">
        <v>58</v>
      </c>
      <c r="D2502" t="s">
        <v>5065</v>
      </c>
      <c r="E2502" s="103">
        <v>6.3839880233200095E-4</v>
      </c>
      <c r="F2502" s="103">
        <v>677974</v>
      </c>
      <c r="G2502" s="103">
        <v>8</v>
      </c>
      <c r="H2502" t="s">
        <v>54</v>
      </c>
      <c r="I2502" s="103"/>
    </row>
    <row r="2503" spans="1:9" x14ac:dyDescent="0.3">
      <c r="A2503" t="s">
        <v>5914</v>
      </c>
      <c r="B2503" t="s">
        <v>51</v>
      </c>
      <c r="C2503" t="s">
        <v>58</v>
      </c>
      <c r="D2503" t="s">
        <v>5066</v>
      </c>
      <c r="E2503" s="103">
        <v>6.3839880233200095E-4</v>
      </c>
      <c r="F2503" s="103">
        <v>677974</v>
      </c>
      <c r="G2503" s="103">
        <v>8</v>
      </c>
      <c r="H2503" t="s">
        <v>54</v>
      </c>
      <c r="I2503" s="103"/>
    </row>
    <row r="2504" spans="1:9" x14ac:dyDescent="0.3">
      <c r="A2504" t="s">
        <v>1107</v>
      </c>
      <c r="B2504" t="s">
        <v>51</v>
      </c>
      <c r="C2504" t="s">
        <v>58</v>
      </c>
      <c r="D2504" t="s">
        <v>42</v>
      </c>
      <c r="E2504" s="103">
        <v>6.3839880233200095E-4</v>
      </c>
      <c r="F2504" s="103">
        <v>677974</v>
      </c>
      <c r="G2504" s="103">
        <v>8</v>
      </c>
      <c r="H2504" t="s">
        <v>54</v>
      </c>
      <c r="I2504" s="103"/>
    </row>
    <row r="2505" spans="1:9" x14ac:dyDescent="0.3">
      <c r="A2505" t="s">
        <v>2043</v>
      </c>
      <c r="B2505" t="s">
        <v>51</v>
      </c>
      <c r="C2505" t="s">
        <v>58</v>
      </c>
      <c r="D2505" t="s">
        <v>1763</v>
      </c>
      <c r="E2505" s="103">
        <v>2.0461027931724107E-3</v>
      </c>
      <c r="F2505" s="103">
        <v>677974</v>
      </c>
      <c r="G2505" s="103">
        <v>8</v>
      </c>
      <c r="H2505" t="s">
        <v>54</v>
      </c>
      <c r="I2505" s="103"/>
    </row>
    <row r="2506" spans="1:9" x14ac:dyDescent="0.3">
      <c r="A2506" t="s">
        <v>2044</v>
      </c>
      <c r="B2506" t="s">
        <v>51</v>
      </c>
      <c r="C2506" t="s">
        <v>58</v>
      </c>
      <c r="D2506" t="s">
        <v>1764</v>
      </c>
      <c r="E2506" s="103">
        <v>1.7484348976842077E-3</v>
      </c>
      <c r="F2506" s="103">
        <v>677974</v>
      </c>
      <c r="G2506" s="103">
        <v>8</v>
      </c>
      <c r="H2506" t="s">
        <v>54</v>
      </c>
      <c r="I2506" s="103"/>
    </row>
    <row r="2507" spans="1:9" x14ac:dyDescent="0.3">
      <c r="A2507" t="s">
        <v>1108</v>
      </c>
      <c r="B2507" t="s">
        <v>51</v>
      </c>
      <c r="C2507" t="s">
        <v>58</v>
      </c>
      <c r="D2507" t="s">
        <v>340</v>
      </c>
      <c r="E2507" s="103">
        <v>5.7301889496497867E-5</v>
      </c>
      <c r="F2507" s="103">
        <v>677974</v>
      </c>
      <c r="G2507" s="103">
        <v>8</v>
      </c>
      <c r="H2507" t="s">
        <v>54</v>
      </c>
      <c r="I2507" s="103"/>
    </row>
    <row r="2508" spans="1:9" x14ac:dyDescent="0.3">
      <c r="A2508" t="s">
        <v>1109</v>
      </c>
      <c r="B2508" t="s">
        <v>51</v>
      </c>
      <c r="C2508" t="s">
        <v>58</v>
      </c>
      <c r="D2508" t="s">
        <v>777</v>
      </c>
      <c r="E2508" s="103">
        <v>1.230662803317686E-3</v>
      </c>
      <c r="F2508" s="103">
        <v>677974</v>
      </c>
      <c r="G2508" s="103">
        <v>8</v>
      </c>
      <c r="H2508" t="s">
        <v>54</v>
      </c>
      <c r="I2508" s="103"/>
    </row>
    <row r="2509" spans="1:9" x14ac:dyDescent="0.3">
      <c r="A2509" t="s">
        <v>1110</v>
      </c>
      <c r="B2509" t="s">
        <v>51</v>
      </c>
      <c r="C2509" t="s">
        <v>58</v>
      </c>
      <c r="D2509" t="s">
        <v>776</v>
      </c>
      <c r="E2509" s="103">
        <v>3.3007374717842013E-3</v>
      </c>
      <c r="F2509" s="103">
        <v>677974</v>
      </c>
      <c r="G2509" s="103">
        <v>8</v>
      </c>
      <c r="H2509" t="s">
        <v>54</v>
      </c>
      <c r="I2509" s="103"/>
    </row>
    <row r="2510" spans="1:9" x14ac:dyDescent="0.3">
      <c r="A2510" t="s">
        <v>2025</v>
      </c>
      <c r="B2510" t="s">
        <v>51</v>
      </c>
      <c r="C2510" t="s">
        <v>1763</v>
      </c>
      <c r="D2510" t="s">
        <v>40</v>
      </c>
      <c r="E2510" s="103">
        <v>0.92285619704127508</v>
      </c>
      <c r="F2510" s="103">
        <v>677974</v>
      </c>
      <c r="G2510" s="103">
        <v>8</v>
      </c>
      <c r="H2510" t="s">
        <v>54</v>
      </c>
      <c r="I2510" s="103"/>
    </row>
    <row r="2511" spans="1:9" x14ac:dyDescent="0.3">
      <c r="A2511" t="s">
        <v>5928</v>
      </c>
      <c r="B2511" t="s">
        <v>51</v>
      </c>
      <c r="C2511" t="s">
        <v>1763</v>
      </c>
      <c r="D2511" t="s">
        <v>5064</v>
      </c>
      <c r="E2511" s="103">
        <v>0.9578712721986602</v>
      </c>
      <c r="F2511" s="103">
        <v>677974</v>
      </c>
      <c r="G2511" s="103">
        <v>8</v>
      </c>
      <c r="H2511" t="s">
        <v>54</v>
      </c>
      <c r="I2511" s="103"/>
    </row>
    <row r="2512" spans="1:9" x14ac:dyDescent="0.3">
      <c r="A2512" t="s">
        <v>5929</v>
      </c>
      <c r="B2512" t="s">
        <v>51</v>
      </c>
      <c r="C2512" t="s">
        <v>1763</v>
      </c>
      <c r="D2512" t="s">
        <v>5065</v>
      </c>
      <c r="E2512" s="103">
        <v>0.92286160906698833</v>
      </c>
      <c r="F2512" s="103">
        <v>677974</v>
      </c>
      <c r="G2512" s="103">
        <v>8</v>
      </c>
      <c r="H2512" t="s">
        <v>54</v>
      </c>
      <c r="I2512" s="103"/>
    </row>
    <row r="2513" spans="1:9" x14ac:dyDescent="0.3">
      <c r="A2513" t="s">
        <v>5930</v>
      </c>
      <c r="B2513" t="s">
        <v>51</v>
      </c>
      <c r="C2513" t="s">
        <v>1763</v>
      </c>
      <c r="D2513" t="s">
        <v>5066</v>
      </c>
      <c r="E2513" s="103">
        <v>0.95446335622428724</v>
      </c>
      <c r="F2513" s="103">
        <v>677974</v>
      </c>
      <c r="G2513" s="103">
        <v>8</v>
      </c>
      <c r="H2513" t="s">
        <v>54</v>
      </c>
      <c r="I2513" s="103"/>
    </row>
    <row r="2514" spans="1:9" x14ac:dyDescent="0.3">
      <c r="A2514" t="s">
        <v>2026</v>
      </c>
      <c r="B2514" t="s">
        <v>51</v>
      </c>
      <c r="C2514" t="s">
        <v>1763</v>
      </c>
      <c r="D2514" t="s">
        <v>42</v>
      </c>
      <c r="E2514" s="103">
        <v>0.95507952201992952</v>
      </c>
      <c r="F2514" s="103">
        <v>677974</v>
      </c>
      <c r="G2514" s="103">
        <v>8</v>
      </c>
      <c r="H2514" t="s">
        <v>54</v>
      </c>
      <c r="I2514" s="103"/>
    </row>
    <row r="2515" spans="1:9" x14ac:dyDescent="0.3">
      <c r="A2515" t="s">
        <v>2027</v>
      </c>
      <c r="B2515" t="s">
        <v>51</v>
      </c>
      <c r="C2515" t="s">
        <v>1763</v>
      </c>
      <c r="D2515" t="s">
        <v>1763</v>
      </c>
      <c r="E2515" s="103">
        <v>1</v>
      </c>
      <c r="F2515" s="103">
        <v>677974</v>
      </c>
      <c r="G2515" s="103">
        <v>8</v>
      </c>
      <c r="H2515" t="s">
        <v>54</v>
      </c>
      <c r="I2515" s="103"/>
    </row>
    <row r="2516" spans="1:9" x14ac:dyDescent="0.3">
      <c r="A2516" t="s">
        <v>2028</v>
      </c>
      <c r="B2516" t="s">
        <v>51</v>
      </c>
      <c r="C2516" t="s">
        <v>1763</v>
      </c>
      <c r="D2516" t="s">
        <v>1764</v>
      </c>
      <c r="E2516" s="103">
        <v>0.72143520806047268</v>
      </c>
      <c r="F2516" s="103">
        <v>677974</v>
      </c>
      <c r="G2516" s="103">
        <v>8</v>
      </c>
      <c r="H2516" t="s">
        <v>54</v>
      </c>
      <c r="I2516" s="103"/>
    </row>
    <row r="2517" spans="1:9" x14ac:dyDescent="0.3">
      <c r="A2517" t="s">
        <v>2029</v>
      </c>
      <c r="B2517" t="s">
        <v>51</v>
      </c>
      <c r="C2517" t="s">
        <v>1763</v>
      </c>
      <c r="D2517" t="s">
        <v>340</v>
      </c>
      <c r="E2517" s="103">
        <v>0.93918552200362793</v>
      </c>
      <c r="F2517" s="103">
        <v>677974</v>
      </c>
      <c r="G2517" s="103">
        <v>8</v>
      </c>
      <c r="H2517" t="s">
        <v>54</v>
      </c>
      <c r="I2517" s="103"/>
    </row>
    <row r="2518" spans="1:9" x14ac:dyDescent="0.3">
      <c r="A2518" t="s">
        <v>2030</v>
      </c>
      <c r="B2518" t="s">
        <v>51</v>
      </c>
      <c r="C2518" t="s">
        <v>1763</v>
      </c>
      <c r="D2518" t="s">
        <v>777</v>
      </c>
      <c r="E2518" s="103">
        <v>2.481387482030923</v>
      </c>
      <c r="F2518" s="103">
        <v>677974</v>
      </c>
      <c r="G2518" s="103">
        <v>8</v>
      </c>
      <c r="H2518" t="s">
        <v>54</v>
      </c>
      <c r="I2518" s="103"/>
    </row>
    <row r="2519" spans="1:9" x14ac:dyDescent="0.3">
      <c r="A2519" t="s">
        <v>2031</v>
      </c>
      <c r="B2519" t="s">
        <v>51</v>
      </c>
      <c r="C2519" t="s">
        <v>1763</v>
      </c>
      <c r="D2519" t="s">
        <v>776</v>
      </c>
      <c r="E2519" s="103">
        <v>6.2826198987478703</v>
      </c>
      <c r="F2519" s="103">
        <v>677974</v>
      </c>
      <c r="G2519" s="103">
        <v>8</v>
      </c>
      <c r="H2519" t="s">
        <v>54</v>
      </c>
      <c r="I2519" s="103"/>
    </row>
    <row r="2520" spans="1:9" x14ac:dyDescent="0.3">
      <c r="A2520" t="s">
        <v>2032</v>
      </c>
      <c r="B2520" t="s">
        <v>51</v>
      </c>
      <c r="C2520" t="s">
        <v>1764</v>
      </c>
      <c r="D2520" t="s">
        <v>40</v>
      </c>
      <c r="E2520" s="103">
        <v>1.3585642017270583</v>
      </c>
      <c r="F2520" s="103">
        <v>677974</v>
      </c>
      <c r="G2520" s="103">
        <v>8</v>
      </c>
      <c r="H2520" t="s">
        <v>54</v>
      </c>
      <c r="I2520" s="103"/>
    </row>
    <row r="2521" spans="1:9" x14ac:dyDescent="0.3">
      <c r="A2521" t="s">
        <v>5931</v>
      </c>
      <c r="B2521" t="s">
        <v>51</v>
      </c>
      <c r="C2521" t="s">
        <v>1764</v>
      </c>
      <c r="D2521" t="s">
        <v>5064</v>
      </c>
      <c r="E2521" s="103">
        <v>1.4158572530044544</v>
      </c>
      <c r="F2521" s="103">
        <v>677974</v>
      </c>
      <c r="G2521" s="103">
        <v>8</v>
      </c>
      <c r="H2521" t="s">
        <v>54</v>
      </c>
      <c r="I2521" s="103"/>
    </row>
    <row r="2522" spans="1:9" x14ac:dyDescent="0.3">
      <c r="A2522" t="s">
        <v>5932</v>
      </c>
      <c r="B2522" t="s">
        <v>51</v>
      </c>
      <c r="C2522" t="s">
        <v>1764</v>
      </c>
      <c r="D2522" t="s">
        <v>5065</v>
      </c>
      <c r="E2522" s="103">
        <v>1.3585705351404116</v>
      </c>
      <c r="F2522" s="103">
        <v>677974</v>
      </c>
      <c r="G2522" s="103">
        <v>8</v>
      </c>
      <c r="H2522" t="s">
        <v>54</v>
      </c>
      <c r="I2522" s="103"/>
    </row>
    <row r="2523" spans="1:9" x14ac:dyDescent="0.3">
      <c r="A2523" t="s">
        <v>5933</v>
      </c>
      <c r="B2523" t="s">
        <v>51</v>
      </c>
      <c r="C2523" t="s">
        <v>1764</v>
      </c>
      <c r="D2523" t="s">
        <v>5066</v>
      </c>
      <c r="E2523" s="103">
        <v>1.4098556168335394</v>
      </c>
      <c r="F2523" s="103">
        <v>677974</v>
      </c>
      <c r="G2523" s="103">
        <v>8</v>
      </c>
      <c r="H2523" t="s">
        <v>54</v>
      </c>
      <c r="I2523" s="103"/>
    </row>
    <row r="2524" spans="1:9" x14ac:dyDescent="0.3">
      <c r="A2524" t="s">
        <v>2033</v>
      </c>
      <c r="B2524" t="s">
        <v>51</v>
      </c>
      <c r="C2524" t="s">
        <v>1764</v>
      </c>
      <c r="D2524" t="s">
        <v>42</v>
      </c>
      <c r="E2524" s="103">
        <v>1.4109775120775914</v>
      </c>
      <c r="F2524" s="103">
        <v>677974</v>
      </c>
      <c r="G2524" s="103">
        <v>8</v>
      </c>
      <c r="H2524" t="s">
        <v>54</v>
      </c>
      <c r="I2524" s="103"/>
    </row>
    <row r="2525" spans="1:9" x14ac:dyDescent="0.3">
      <c r="A2525" t="s">
        <v>2034</v>
      </c>
      <c r="B2525" t="s">
        <v>51</v>
      </c>
      <c r="C2525" t="s">
        <v>1764</v>
      </c>
      <c r="D2525" t="s">
        <v>1763</v>
      </c>
      <c r="E2525" s="103">
        <v>1.4752941316165413</v>
      </c>
      <c r="F2525" s="103">
        <v>677974</v>
      </c>
      <c r="G2525" s="103">
        <v>8</v>
      </c>
      <c r="H2525" t="s">
        <v>54</v>
      </c>
      <c r="I2525" s="103"/>
    </row>
    <row r="2526" spans="1:9" x14ac:dyDescent="0.3">
      <c r="A2526" t="s">
        <v>2035</v>
      </c>
      <c r="B2526" t="s">
        <v>51</v>
      </c>
      <c r="C2526" t="s">
        <v>1764</v>
      </c>
      <c r="D2526" t="s">
        <v>1764</v>
      </c>
      <c r="E2526" s="103">
        <v>1</v>
      </c>
      <c r="F2526" s="103">
        <v>677974</v>
      </c>
      <c r="G2526" s="103">
        <v>8</v>
      </c>
      <c r="H2526" t="s">
        <v>54</v>
      </c>
      <c r="I2526" s="103"/>
    </row>
    <row r="2527" spans="1:9" x14ac:dyDescent="0.3">
      <c r="A2527" t="s">
        <v>2036</v>
      </c>
      <c r="B2527" t="s">
        <v>51</v>
      </c>
      <c r="C2527" t="s">
        <v>1764</v>
      </c>
      <c r="D2527" t="s">
        <v>340</v>
      </c>
      <c r="E2527" s="103">
        <v>1.3882356608488911</v>
      </c>
      <c r="F2527" s="103">
        <v>677974</v>
      </c>
      <c r="G2527" s="103">
        <v>8</v>
      </c>
      <c r="H2527" t="s">
        <v>54</v>
      </c>
      <c r="I2527" s="103"/>
    </row>
    <row r="2528" spans="1:9" x14ac:dyDescent="0.3">
      <c r="A2528" t="s">
        <v>2037</v>
      </c>
      <c r="B2528" t="s">
        <v>51</v>
      </c>
      <c r="C2528" t="s">
        <v>1764</v>
      </c>
      <c r="D2528" t="s">
        <v>777</v>
      </c>
      <c r="E2528" s="103">
        <v>3.6212739272521088</v>
      </c>
      <c r="F2528" s="103">
        <v>677974</v>
      </c>
      <c r="G2528" s="103">
        <v>8</v>
      </c>
      <c r="H2528" t="s">
        <v>54</v>
      </c>
      <c r="I2528" s="103"/>
    </row>
    <row r="2529" spans="1:9" x14ac:dyDescent="0.3">
      <c r="A2529" t="s">
        <v>2038</v>
      </c>
      <c r="B2529" t="s">
        <v>51</v>
      </c>
      <c r="C2529" t="s">
        <v>1764</v>
      </c>
      <c r="D2529" t="s">
        <v>776</v>
      </c>
      <c r="E2529" s="103">
        <v>9.2141630484020975</v>
      </c>
      <c r="F2529" s="103">
        <v>677974</v>
      </c>
      <c r="G2529" s="103">
        <v>8</v>
      </c>
      <c r="H2529" t="s">
        <v>54</v>
      </c>
      <c r="I2529" s="103"/>
    </row>
    <row r="2530" spans="1:9" x14ac:dyDescent="0.3">
      <c r="A2530" t="s">
        <v>969</v>
      </c>
      <c r="B2530" t="s">
        <v>51</v>
      </c>
      <c r="C2530" t="s">
        <v>340</v>
      </c>
      <c r="D2530" t="s">
        <v>40</v>
      </c>
      <c r="E2530" s="103">
        <v>0.98937814612398234</v>
      </c>
      <c r="F2530" s="103">
        <v>677974</v>
      </c>
      <c r="G2530" s="103">
        <v>8</v>
      </c>
      <c r="H2530" t="s">
        <v>54</v>
      </c>
      <c r="I2530" s="103"/>
    </row>
    <row r="2531" spans="1:9" x14ac:dyDescent="0.3">
      <c r="A2531" t="s">
        <v>5934</v>
      </c>
      <c r="B2531" t="s">
        <v>51</v>
      </c>
      <c r="C2531" t="s">
        <v>340</v>
      </c>
      <c r="D2531" t="s">
        <v>5064</v>
      </c>
      <c r="E2531" s="103">
        <v>1.0275005496649225</v>
      </c>
      <c r="F2531" s="103">
        <v>677974</v>
      </c>
      <c r="G2531" s="103">
        <v>8</v>
      </c>
      <c r="H2531" t="s">
        <v>54</v>
      </c>
      <c r="I2531" s="103"/>
    </row>
    <row r="2532" spans="1:9" x14ac:dyDescent="0.3">
      <c r="A2532" t="s">
        <v>5935</v>
      </c>
      <c r="B2532" t="s">
        <v>51</v>
      </c>
      <c r="C2532" t="s">
        <v>340</v>
      </c>
      <c r="D2532" t="s">
        <v>5065</v>
      </c>
      <c r="E2532" s="103">
        <v>0.98957139561411223</v>
      </c>
      <c r="F2532" s="103">
        <v>677974</v>
      </c>
      <c r="G2532" s="103">
        <v>8</v>
      </c>
      <c r="H2532" t="s">
        <v>54</v>
      </c>
      <c r="I2532" s="103"/>
    </row>
    <row r="2533" spans="1:9" x14ac:dyDescent="0.3">
      <c r="A2533" t="s">
        <v>5936</v>
      </c>
      <c r="B2533" t="s">
        <v>51</v>
      </c>
      <c r="C2533" t="s">
        <v>340</v>
      </c>
      <c r="D2533" t="s">
        <v>5066</v>
      </c>
      <c r="E2533" s="103">
        <v>1.0230082142856767</v>
      </c>
      <c r="F2533" s="103">
        <v>677974</v>
      </c>
      <c r="G2533" s="103">
        <v>8</v>
      </c>
      <c r="H2533" t="s">
        <v>54</v>
      </c>
      <c r="I2533" s="103"/>
    </row>
    <row r="2534" spans="1:9" x14ac:dyDescent="0.3">
      <c r="A2534" t="s">
        <v>967</v>
      </c>
      <c r="B2534" t="s">
        <v>51</v>
      </c>
      <c r="C2534" t="s">
        <v>340</v>
      </c>
      <c r="D2534" t="s">
        <v>42</v>
      </c>
      <c r="E2534" s="103">
        <v>1.0245251881638182</v>
      </c>
      <c r="F2534" s="103">
        <v>677974</v>
      </c>
      <c r="G2534" s="103">
        <v>8</v>
      </c>
      <c r="H2534" t="s">
        <v>54</v>
      </c>
      <c r="I2534" s="103"/>
    </row>
    <row r="2535" spans="1:9" x14ac:dyDescent="0.3">
      <c r="A2535" t="s">
        <v>2039</v>
      </c>
      <c r="B2535" t="s">
        <v>51</v>
      </c>
      <c r="C2535" t="s">
        <v>340</v>
      </c>
      <c r="D2535" t="s">
        <v>1763</v>
      </c>
      <c r="E2535" s="103">
        <v>1.0760511525945211</v>
      </c>
      <c r="F2535" s="103">
        <v>677974</v>
      </c>
      <c r="G2535" s="103">
        <v>8</v>
      </c>
      <c r="H2535" t="s">
        <v>54</v>
      </c>
      <c r="I2535" s="103"/>
    </row>
    <row r="2536" spans="1:9" x14ac:dyDescent="0.3">
      <c r="A2536" t="s">
        <v>2040</v>
      </c>
      <c r="B2536" t="s">
        <v>51</v>
      </c>
      <c r="C2536" t="s">
        <v>340</v>
      </c>
      <c r="D2536" t="s">
        <v>1764</v>
      </c>
      <c r="E2536" s="103">
        <v>0.77780799435902892</v>
      </c>
      <c r="F2536" s="103">
        <v>677974</v>
      </c>
      <c r="G2536" s="103">
        <v>8</v>
      </c>
      <c r="H2536" t="s">
        <v>54</v>
      </c>
      <c r="I2536" s="103"/>
    </row>
    <row r="2537" spans="1:9" x14ac:dyDescent="0.3">
      <c r="A2537" t="s">
        <v>968</v>
      </c>
      <c r="B2537" t="s">
        <v>51</v>
      </c>
      <c r="C2537" t="s">
        <v>340</v>
      </c>
      <c r="D2537" t="s">
        <v>340</v>
      </c>
      <c r="E2537" s="103">
        <v>1</v>
      </c>
      <c r="F2537" s="103">
        <v>677974</v>
      </c>
      <c r="G2537" s="103">
        <v>8</v>
      </c>
      <c r="H2537" t="s">
        <v>54</v>
      </c>
      <c r="I2537" s="103"/>
    </row>
    <row r="2538" spans="1:9" x14ac:dyDescent="0.3">
      <c r="A2538" t="s">
        <v>680</v>
      </c>
      <c r="B2538" t="s">
        <v>51</v>
      </c>
      <c r="C2538" t="s">
        <v>340</v>
      </c>
      <c r="D2538" t="s">
        <v>777</v>
      </c>
      <c r="E2538" s="103">
        <v>2.6583090872927913</v>
      </c>
      <c r="F2538" s="103">
        <v>677974</v>
      </c>
      <c r="G2538" s="103">
        <v>8</v>
      </c>
      <c r="H2538" t="s">
        <v>54</v>
      </c>
      <c r="I2538" s="103"/>
    </row>
    <row r="2539" spans="1:9" x14ac:dyDescent="0.3">
      <c r="A2539" t="s">
        <v>684</v>
      </c>
      <c r="B2539" t="s">
        <v>51</v>
      </c>
      <c r="C2539" t="s">
        <v>340</v>
      </c>
      <c r="D2539" t="s">
        <v>776</v>
      </c>
      <c r="E2539" s="103">
        <v>6.7337132923879945</v>
      </c>
      <c r="F2539" s="103">
        <v>677974</v>
      </c>
      <c r="G2539" s="103">
        <v>8</v>
      </c>
      <c r="H2539" t="s">
        <v>54</v>
      </c>
      <c r="I2539" s="103"/>
    </row>
    <row r="2540" spans="1:9" x14ac:dyDescent="0.3">
      <c r="A2540" t="s">
        <v>8800</v>
      </c>
      <c r="B2540" t="s">
        <v>51</v>
      </c>
      <c r="C2540" t="s">
        <v>8750</v>
      </c>
      <c r="D2540" t="s">
        <v>40</v>
      </c>
      <c r="E2540" s="103">
        <v>3.6291686207956711E-2</v>
      </c>
      <c r="F2540" s="103">
        <v>677974</v>
      </c>
      <c r="G2540" s="103">
        <v>8</v>
      </c>
      <c r="H2540" t="s">
        <v>54</v>
      </c>
      <c r="I2540" s="103"/>
    </row>
    <row r="2541" spans="1:9" x14ac:dyDescent="0.3">
      <c r="A2541" t="s">
        <v>8960</v>
      </c>
      <c r="B2541" t="s">
        <v>51</v>
      </c>
      <c r="C2541" t="s">
        <v>8750</v>
      </c>
      <c r="D2541" t="s">
        <v>5064</v>
      </c>
      <c r="E2541" s="103">
        <v>3.7584666281290376E-2</v>
      </c>
      <c r="F2541" s="103">
        <v>677974</v>
      </c>
      <c r="G2541" s="103">
        <v>8</v>
      </c>
      <c r="H2541" t="s">
        <v>54</v>
      </c>
      <c r="I2541" s="103"/>
    </row>
    <row r="2542" spans="1:9" x14ac:dyDescent="0.3">
      <c r="A2542" t="s">
        <v>8961</v>
      </c>
      <c r="B2542" t="s">
        <v>51</v>
      </c>
      <c r="C2542" t="s">
        <v>8750</v>
      </c>
      <c r="D2542" t="s">
        <v>5065</v>
      </c>
      <c r="E2542" s="103">
        <v>3.6302914388006549E-2</v>
      </c>
      <c r="F2542" s="103">
        <v>677974</v>
      </c>
      <c r="G2542" s="103">
        <v>8</v>
      </c>
      <c r="H2542" t="s">
        <v>54</v>
      </c>
      <c r="I2542" s="103"/>
    </row>
    <row r="2543" spans="1:9" x14ac:dyDescent="0.3">
      <c r="A2543" t="s">
        <v>8962</v>
      </c>
      <c r="B2543" t="s">
        <v>51</v>
      </c>
      <c r="C2543" t="s">
        <v>8750</v>
      </c>
      <c r="D2543" t="s">
        <v>5066</v>
      </c>
      <c r="E2543" s="103">
        <v>3.7502347519470611E-2</v>
      </c>
      <c r="F2543" s="103">
        <v>677974</v>
      </c>
      <c r="G2543" s="103">
        <v>8</v>
      </c>
      <c r="H2543" t="s">
        <v>54</v>
      </c>
      <c r="I2543" s="103"/>
    </row>
    <row r="2544" spans="1:9" x14ac:dyDescent="0.3">
      <c r="A2544" t="s">
        <v>8801</v>
      </c>
      <c r="B2544" t="s">
        <v>51</v>
      </c>
      <c r="C2544" t="s">
        <v>8750</v>
      </c>
      <c r="D2544" t="s">
        <v>42</v>
      </c>
      <c r="E2544" s="103">
        <v>3.74849021795301E-2</v>
      </c>
      <c r="F2544" s="103">
        <v>677974</v>
      </c>
      <c r="G2544" s="103">
        <v>8</v>
      </c>
      <c r="H2544" t="s">
        <v>54</v>
      </c>
      <c r="I2544" s="103"/>
    </row>
    <row r="2545" spans="1:9" x14ac:dyDescent="0.3">
      <c r="A2545" t="s">
        <v>8802</v>
      </c>
      <c r="B2545" t="s">
        <v>51</v>
      </c>
      <c r="C2545" t="s">
        <v>8750</v>
      </c>
      <c r="D2545" t="s">
        <v>1763</v>
      </c>
      <c r="E2545" s="103">
        <v>3.9990956539106261E-2</v>
      </c>
      <c r="F2545" s="103">
        <v>677974</v>
      </c>
      <c r="G2545" s="103">
        <v>8</v>
      </c>
      <c r="H2545" t="s">
        <v>54</v>
      </c>
      <c r="I2545" s="103"/>
    </row>
    <row r="2546" spans="1:9" x14ac:dyDescent="0.3">
      <c r="A2546" t="s">
        <v>8803</v>
      </c>
      <c r="B2546" t="s">
        <v>51</v>
      </c>
      <c r="C2546" t="s">
        <v>8750</v>
      </c>
      <c r="D2546" t="s">
        <v>1764</v>
      </c>
      <c r="E2546" s="103">
        <v>2.9377285792630062E-2</v>
      </c>
      <c r="F2546" s="103">
        <v>677974</v>
      </c>
      <c r="G2546" s="103">
        <v>8</v>
      </c>
      <c r="H2546" t="s">
        <v>54</v>
      </c>
      <c r="I2546" s="103"/>
    </row>
    <row r="2547" spans="1:9" x14ac:dyDescent="0.3">
      <c r="A2547" t="s">
        <v>8804</v>
      </c>
      <c r="B2547" t="s">
        <v>51</v>
      </c>
      <c r="C2547" t="s">
        <v>8750</v>
      </c>
      <c r="D2547" t="s">
        <v>340</v>
      </c>
      <c r="E2547" s="103">
        <v>3.6741716078194139E-2</v>
      </c>
      <c r="F2547" s="103">
        <v>677974</v>
      </c>
      <c r="G2547" s="103">
        <v>8</v>
      </c>
      <c r="H2547" t="s">
        <v>54</v>
      </c>
      <c r="I2547" s="103"/>
    </row>
    <row r="2548" spans="1:9" x14ac:dyDescent="0.3">
      <c r="A2548" t="s">
        <v>8805</v>
      </c>
      <c r="B2548" t="s">
        <v>51</v>
      </c>
      <c r="C2548" t="s">
        <v>8750</v>
      </c>
      <c r="D2548" t="s">
        <v>777</v>
      </c>
      <c r="E2548" s="103">
        <v>9.7531365920100532E-2</v>
      </c>
      <c r="F2548" s="103">
        <v>677974</v>
      </c>
      <c r="G2548" s="103">
        <v>8</v>
      </c>
      <c r="H2548" t="s">
        <v>54</v>
      </c>
      <c r="I2548" s="103"/>
    </row>
    <row r="2549" spans="1:9" x14ac:dyDescent="0.3">
      <c r="A2549" t="s">
        <v>8806</v>
      </c>
      <c r="B2549" t="s">
        <v>51</v>
      </c>
      <c r="C2549" t="s">
        <v>8750</v>
      </c>
      <c r="D2549" t="s">
        <v>776</v>
      </c>
      <c r="E2549" s="103">
        <v>0.24651744865973219</v>
      </c>
      <c r="F2549" s="103">
        <v>677974</v>
      </c>
      <c r="G2549" s="103">
        <v>8</v>
      </c>
      <c r="H2549" t="s">
        <v>54</v>
      </c>
      <c r="I2549" s="103"/>
    </row>
    <row r="2550" spans="1:9" x14ac:dyDescent="0.3">
      <c r="A2550" t="s">
        <v>9079</v>
      </c>
      <c r="B2550" t="s">
        <v>51</v>
      </c>
      <c r="C2550" t="s">
        <v>9007</v>
      </c>
      <c r="D2550" t="s">
        <v>40</v>
      </c>
      <c r="E2550" s="103">
        <v>1.0008887637787123E-2</v>
      </c>
      <c r="F2550" s="103">
        <v>677974</v>
      </c>
      <c r="G2550" s="103">
        <v>8</v>
      </c>
      <c r="H2550" t="s">
        <v>54</v>
      </c>
      <c r="I2550" s="103"/>
    </row>
    <row r="2551" spans="1:9" x14ac:dyDescent="0.3">
      <c r="A2551" t="s">
        <v>9080</v>
      </c>
      <c r="B2551" t="s">
        <v>51</v>
      </c>
      <c r="C2551" t="s">
        <v>9007</v>
      </c>
      <c r="D2551" t="s">
        <v>5064</v>
      </c>
      <c r="E2551" s="103">
        <v>1.0341727287032199E-2</v>
      </c>
      <c r="F2551" s="103">
        <v>677974</v>
      </c>
      <c r="G2551" s="103">
        <v>8</v>
      </c>
      <c r="H2551" t="s">
        <v>54</v>
      </c>
      <c r="I2551" s="103"/>
    </row>
    <row r="2552" spans="1:9" x14ac:dyDescent="0.3">
      <c r="A2552" t="s">
        <v>9081</v>
      </c>
      <c r="B2552" t="s">
        <v>51</v>
      </c>
      <c r="C2552" t="s">
        <v>9007</v>
      </c>
      <c r="D2552" t="s">
        <v>5065</v>
      </c>
      <c r="E2552" s="103">
        <v>1.0009593268025292E-2</v>
      </c>
      <c r="F2552" s="103">
        <v>677974</v>
      </c>
      <c r="G2552" s="103">
        <v>8</v>
      </c>
      <c r="H2552" t="s">
        <v>54</v>
      </c>
      <c r="I2552" s="103"/>
    </row>
    <row r="2553" spans="1:9" x14ac:dyDescent="0.3">
      <c r="A2553" t="s">
        <v>9082</v>
      </c>
      <c r="B2553" t="s">
        <v>51</v>
      </c>
      <c r="C2553" t="s">
        <v>9007</v>
      </c>
      <c r="D2553" t="s">
        <v>5066</v>
      </c>
      <c r="E2553" s="103">
        <v>1.032157739180984E-2</v>
      </c>
      <c r="F2553" s="103">
        <v>677974</v>
      </c>
      <c r="G2553" s="103">
        <v>8</v>
      </c>
      <c r="H2553" t="s">
        <v>54</v>
      </c>
      <c r="I2553" s="103"/>
    </row>
    <row r="2554" spans="1:9" x14ac:dyDescent="0.3">
      <c r="A2554" t="s">
        <v>9083</v>
      </c>
      <c r="B2554" t="s">
        <v>51</v>
      </c>
      <c r="C2554" t="s">
        <v>9007</v>
      </c>
      <c r="D2554" t="s">
        <v>42</v>
      </c>
      <c r="E2554" s="103">
        <v>1.0315734571218267E-2</v>
      </c>
      <c r="F2554" s="103">
        <v>677974</v>
      </c>
      <c r="G2554" s="103">
        <v>8</v>
      </c>
      <c r="H2554" t="s">
        <v>54</v>
      </c>
      <c r="I2554" s="103"/>
    </row>
    <row r="2555" spans="1:9" x14ac:dyDescent="0.3">
      <c r="A2555" t="s">
        <v>9084</v>
      </c>
      <c r="B2555" t="s">
        <v>51</v>
      </c>
      <c r="C2555" t="s">
        <v>9007</v>
      </c>
      <c r="D2555" t="s">
        <v>1763</v>
      </c>
      <c r="E2555" s="103">
        <v>1.1063585087911448E-2</v>
      </c>
      <c r="F2555" s="103">
        <v>677974</v>
      </c>
      <c r="G2555" s="103">
        <v>8</v>
      </c>
      <c r="H2555" t="s">
        <v>54</v>
      </c>
      <c r="I2555" s="103"/>
    </row>
    <row r="2556" spans="1:9" x14ac:dyDescent="0.3">
      <c r="A2556" t="s">
        <v>9085</v>
      </c>
      <c r="B2556" t="s">
        <v>51</v>
      </c>
      <c r="C2556" t="s">
        <v>9007</v>
      </c>
      <c r="D2556" t="s">
        <v>1764</v>
      </c>
      <c r="E2556" s="103">
        <v>8.0838039953140903E-3</v>
      </c>
      <c r="F2556" s="103">
        <v>677974</v>
      </c>
      <c r="G2556" s="103">
        <v>8</v>
      </c>
      <c r="H2556" t="s">
        <v>54</v>
      </c>
      <c r="I2556" s="103"/>
    </row>
    <row r="2557" spans="1:9" x14ac:dyDescent="0.3">
      <c r="A2557" t="s">
        <v>9086</v>
      </c>
      <c r="B2557" t="s">
        <v>51</v>
      </c>
      <c r="C2557" t="s">
        <v>9007</v>
      </c>
      <c r="D2557" t="s">
        <v>340</v>
      </c>
      <c r="E2557" s="103">
        <v>1.0095521333419143E-2</v>
      </c>
      <c r="F2557" s="103">
        <v>677974</v>
      </c>
      <c r="G2557" s="103">
        <v>8</v>
      </c>
      <c r="H2557" t="s">
        <v>54</v>
      </c>
      <c r="I2557" s="103"/>
    </row>
    <row r="2558" spans="1:9" x14ac:dyDescent="0.3">
      <c r="A2558" t="s">
        <v>9087</v>
      </c>
      <c r="B2558" t="s">
        <v>51</v>
      </c>
      <c r="C2558" t="s">
        <v>9007</v>
      </c>
      <c r="D2558" t="s">
        <v>777</v>
      </c>
      <c r="E2558" s="103">
        <v>2.7132791928955468E-2</v>
      </c>
      <c r="F2558" s="103">
        <v>677974</v>
      </c>
      <c r="G2558" s="103">
        <v>8</v>
      </c>
      <c r="H2558" t="s">
        <v>54</v>
      </c>
      <c r="I2558" s="103"/>
    </row>
    <row r="2559" spans="1:9" x14ac:dyDescent="0.3">
      <c r="A2559" t="s">
        <v>9088</v>
      </c>
      <c r="B2559" t="s">
        <v>51</v>
      </c>
      <c r="C2559" t="s">
        <v>9007</v>
      </c>
      <c r="D2559" t="s">
        <v>776</v>
      </c>
      <c r="E2559" s="103">
        <v>6.8734835304530853E-2</v>
      </c>
      <c r="F2559" s="103">
        <v>677974</v>
      </c>
      <c r="G2559" s="103">
        <v>8</v>
      </c>
      <c r="H2559" t="s">
        <v>54</v>
      </c>
      <c r="I2559" s="103"/>
    </row>
    <row r="2560" spans="1:9" x14ac:dyDescent="0.3">
      <c r="A2560" t="s">
        <v>972</v>
      </c>
      <c r="B2560" t="s">
        <v>51</v>
      </c>
      <c r="C2560" t="s">
        <v>353</v>
      </c>
      <c r="D2560" t="s">
        <v>40</v>
      </c>
      <c r="E2560" s="103">
        <v>3.2927930155081865E-2</v>
      </c>
      <c r="F2560" s="103">
        <v>677974</v>
      </c>
      <c r="G2560" s="103">
        <v>8</v>
      </c>
      <c r="H2560" t="s">
        <v>54</v>
      </c>
      <c r="I2560" s="103"/>
    </row>
    <row r="2561" spans="1:9" x14ac:dyDescent="0.3">
      <c r="A2561" t="s">
        <v>5937</v>
      </c>
      <c r="B2561" t="s">
        <v>51</v>
      </c>
      <c r="C2561" t="s">
        <v>353</v>
      </c>
      <c r="D2561" t="s">
        <v>5064</v>
      </c>
      <c r="E2561" s="103">
        <v>3.5997037238055044E-2</v>
      </c>
      <c r="F2561" s="103">
        <v>677974</v>
      </c>
      <c r="G2561" s="103">
        <v>8</v>
      </c>
      <c r="H2561" t="s">
        <v>54</v>
      </c>
      <c r="I2561" s="103"/>
    </row>
    <row r="2562" spans="1:9" x14ac:dyDescent="0.3">
      <c r="A2562" t="s">
        <v>5938</v>
      </c>
      <c r="B2562" t="s">
        <v>51</v>
      </c>
      <c r="C2562" t="s">
        <v>353</v>
      </c>
      <c r="D2562" t="s">
        <v>5065</v>
      </c>
      <c r="E2562" s="103">
        <v>3.2927930155081865E-2</v>
      </c>
      <c r="F2562" s="103">
        <v>677974</v>
      </c>
      <c r="G2562" s="103">
        <v>8</v>
      </c>
      <c r="H2562" t="s">
        <v>54</v>
      </c>
      <c r="I2562" s="103"/>
    </row>
    <row r="2563" spans="1:9" x14ac:dyDescent="0.3">
      <c r="A2563" t="s">
        <v>5939</v>
      </c>
      <c r="B2563" t="s">
        <v>51</v>
      </c>
      <c r="C2563" t="s">
        <v>353</v>
      </c>
      <c r="D2563" t="s">
        <v>5066</v>
      </c>
      <c r="E2563" s="103">
        <v>3.5900509761981614E-2</v>
      </c>
      <c r="F2563" s="103">
        <v>677974</v>
      </c>
      <c r="G2563" s="103">
        <v>8</v>
      </c>
      <c r="H2563" t="s">
        <v>54</v>
      </c>
      <c r="I2563" s="103"/>
    </row>
    <row r="2564" spans="1:9" x14ac:dyDescent="0.3">
      <c r="A2564" t="s">
        <v>970</v>
      </c>
      <c r="B2564" t="s">
        <v>51</v>
      </c>
      <c r="C2564" t="s">
        <v>353</v>
      </c>
      <c r="D2564" t="s">
        <v>42</v>
      </c>
      <c r="E2564" s="103">
        <v>3.584326028869235E-2</v>
      </c>
      <c r="F2564" s="103">
        <v>677974</v>
      </c>
      <c r="G2564" s="103">
        <v>8</v>
      </c>
      <c r="H2564" t="s">
        <v>54</v>
      </c>
      <c r="I2564" s="103"/>
    </row>
    <row r="2565" spans="1:9" x14ac:dyDescent="0.3">
      <c r="A2565" t="s">
        <v>2045</v>
      </c>
      <c r="B2565" t="s">
        <v>51</v>
      </c>
      <c r="C2565" t="s">
        <v>353</v>
      </c>
      <c r="D2565" t="s">
        <v>1763</v>
      </c>
      <c r="E2565" s="103">
        <v>3.7458448144491077E-2</v>
      </c>
      <c r="F2565" s="103">
        <v>677974</v>
      </c>
      <c r="G2565" s="103">
        <v>8</v>
      </c>
      <c r="H2565" t="s">
        <v>54</v>
      </c>
      <c r="I2565" s="103"/>
    </row>
    <row r="2566" spans="1:9" x14ac:dyDescent="0.3">
      <c r="A2566" t="s">
        <v>2046</v>
      </c>
      <c r="B2566" t="s">
        <v>51</v>
      </c>
      <c r="C2566" t="s">
        <v>353</v>
      </c>
      <c r="D2566" t="s">
        <v>1764</v>
      </c>
      <c r="E2566" s="103">
        <v>2.4720469946927608E-2</v>
      </c>
      <c r="F2566" s="103">
        <v>677974</v>
      </c>
      <c r="G2566" s="103">
        <v>8</v>
      </c>
      <c r="H2566" t="s">
        <v>54</v>
      </c>
      <c r="I2566" s="103"/>
    </row>
    <row r="2567" spans="1:9" x14ac:dyDescent="0.3">
      <c r="A2567" t="s">
        <v>971</v>
      </c>
      <c r="B2567" t="s">
        <v>51</v>
      </c>
      <c r="C2567" t="s">
        <v>353</v>
      </c>
      <c r="D2567" t="s">
        <v>340</v>
      </c>
      <c r="E2567" s="103">
        <v>3.5513897976693846E-2</v>
      </c>
      <c r="F2567" s="103">
        <v>677974</v>
      </c>
      <c r="G2567" s="103">
        <v>8</v>
      </c>
      <c r="H2567" t="s">
        <v>54</v>
      </c>
      <c r="I2567" s="103"/>
    </row>
    <row r="2568" spans="1:9" x14ac:dyDescent="0.3">
      <c r="A2568" t="s">
        <v>688</v>
      </c>
      <c r="B2568" t="s">
        <v>51</v>
      </c>
      <c r="C2568" t="s">
        <v>353</v>
      </c>
      <c r="D2568" t="s">
        <v>777</v>
      </c>
      <c r="E2568" s="103">
        <v>8.7513438015551198E-2</v>
      </c>
      <c r="F2568" s="103">
        <v>677974</v>
      </c>
      <c r="G2568" s="103">
        <v>8</v>
      </c>
      <c r="H2568" t="s">
        <v>54</v>
      </c>
      <c r="I2568" s="103"/>
    </row>
    <row r="2569" spans="1:9" x14ac:dyDescent="0.3">
      <c r="A2569" t="s">
        <v>689</v>
      </c>
      <c r="B2569" t="s">
        <v>51</v>
      </c>
      <c r="C2569" t="s">
        <v>353</v>
      </c>
      <c r="D2569" t="s">
        <v>776</v>
      </c>
      <c r="E2569" s="103">
        <v>0.22290123048940294</v>
      </c>
      <c r="F2569" s="103">
        <v>677974</v>
      </c>
      <c r="G2569" s="103">
        <v>8</v>
      </c>
      <c r="H2569" t="s">
        <v>54</v>
      </c>
      <c r="I2569" s="103"/>
    </row>
    <row r="2570" spans="1:9" x14ac:dyDescent="0.3">
      <c r="A2570" t="s">
        <v>4515</v>
      </c>
      <c r="B2570" t="s">
        <v>51</v>
      </c>
      <c r="C2570" t="s">
        <v>4351</v>
      </c>
      <c r="D2570" t="s">
        <v>40</v>
      </c>
      <c r="E2570" s="103">
        <v>2.1813676596543282E-3</v>
      </c>
      <c r="F2570" s="103">
        <v>677974</v>
      </c>
      <c r="G2570" s="103">
        <v>8</v>
      </c>
      <c r="H2570" t="s">
        <v>54</v>
      </c>
      <c r="I2570" s="103"/>
    </row>
    <row r="2571" spans="1:9" x14ac:dyDescent="0.3">
      <c r="A2571" t="s">
        <v>5835</v>
      </c>
      <c r="B2571" t="s">
        <v>51</v>
      </c>
      <c r="C2571" t="s">
        <v>4351</v>
      </c>
      <c r="D2571" t="s">
        <v>5064</v>
      </c>
      <c r="E2571" s="103">
        <v>2.2822745008843678E-3</v>
      </c>
      <c r="F2571" s="103">
        <v>677974</v>
      </c>
      <c r="G2571" s="103">
        <v>8</v>
      </c>
      <c r="H2571" t="s">
        <v>54</v>
      </c>
      <c r="I2571" s="103"/>
    </row>
    <row r="2572" spans="1:9" x14ac:dyDescent="0.3">
      <c r="A2572" t="s">
        <v>5836</v>
      </c>
      <c r="B2572" t="s">
        <v>51</v>
      </c>
      <c r="C2572" t="s">
        <v>4351</v>
      </c>
      <c r="D2572" t="s">
        <v>5065</v>
      </c>
      <c r="E2572" s="103">
        <v>2.1854279220750996E-3</v>
      </c>
      <c r="F2572" s="103">
        <v>677974</v>
      </c>
      <c r="G2572" s="103">
        <v>8</v>
      </c>
      <c r="H2572" t="s">
        <v>54</v>
      </c>
      <c r="I2572" s="103"/>
    </row>
    <row r="2573" spans="1:9" x14ac:dyDescent="0.3">
      <c r="A2573" t="s">
        <v>5837</v>
      </c>
      <c r="B2573" t="s">
        <v>51</v>
      </c>
      <c r="C2573" t="s">
        <v>4351</v>
      </c>
      <c r="D2573" t="s">
        <v>5066</v>
      </c>
      <c r="E2573" s="103">
        <v>2.2019542541456914E-3</v>
      </c>
      <c r="F2573" s="103">
        <v>677974</v>
      </c>
      <c r="G2573" s="103">
        <v>8</v>
      </c>
      <c r="H2573" t="s">
        <v>54</v>
      </c>
      <c r="I2573" s="103"/>
    </row>
    <row r="2574" spans="1:9" x14ac:dyDescent="0.3">
      <c r="A2574" t="s">
        <v>4516</v>
      </c>
      <c r="B2574" t="s">
        <v>51</v>
      </c>
      <c r="C2574" t="s">
        <v>4351</v>
      </c>
      <c r="D2574" t="s">
        <v>42</v>
      </c>
      <c r="E2574" s="103">
        <v>2.2745751676512688E-3</v>
      </c>
      <c r="F2574" s="103">
        <v>677974</v>
      </c>
      <c r="G2574" s="103">
        <v>8</v>
      </c>
      <c r="H2574" t="s">
        <v>54</v>
      </c>
      <c r="I2574" s="103"/>
    </row>
    <row r="2575" spans="1:9" x14ac:dyDescent="0.3">
      <c r="A2575" t="s">
        <v>4517</v>
      </c>
      <c r="B2575" t="s">
        <v>51</v>
      </c>
      <c r="C2575" t="s">
        <v>4351</v>
      </c>
      <c r="D2575" t="s">
        <v>1763</v>
      </c>
      <c r="E2575" s="103">
        <v>2.4299723489693628E-3</v>
      </c>
      <c r="F2575" s="103">
        <v>677974</v>
      </c>
      <c r="G2575" s="103">
        <v>8</v>
      </c>
      <c r="H2575" t="s">
        <v>54</v>
      </c>
      <c r="I2575" s="103"/>
    </row>
    <row r="2576" spans="1:9" x14ac:dyDescent="0.3">
      <c r="A2576" t="s">
        <v>4518</v>
      </c>
      <c r="B2576" t="s">
        <v>51</v>
      </c>
      <c r="C2576" t="s">
        <v>4351</v>
      </c>
      <c r="D2576" t="s">
        <v>1764</v>
      </c>
      <c r="E2576" s="103">
        <v>1.829364754017823E-3</v>
      </c>
      <c r="F2576" s="103">
        <v>677974</v>
      </c>
      <c r="G2576" s="103">
        <v>8</v>
      </c>
      <c r="H2576" t="s">
        <v>54</v>
      </c>
      <c r="I2576" s="103"/>
    </row>
    <row r="2577" spans="1:9" x14ac:dyDescent="0.3">
      <c r="A2577" t="s">
        <v>4519</v>
      </c>
      <c r="B2577" t="s">
        <v>51</v>
      </c>
      <c r="C2577" t="s">
        <v>4351</v>
      </c>
      <c r="D2577" t="s">
        <v>340</v>
      </c>
      <c r="E2577" s="103">
        <v>2.1608837261290642E-3</v>
      </c>
      <c r="F2577" s="103">
        <v>677974</v>
      </c>
      <c r="G2577" s="103">
        <v>8</v>
      </c>
      <c r="H2577" t="s">
        <v>54</v>
      </c>
      <c r="I2577" s="103"/>
    </row>
    <row r="2578" spans="1:9" x14ac:dyDescent="0.3">
      <c r="A2578" t="s">
        <v>4520</v>
      </c>
      <c r="B2578" t="s">
        <v>51</v>
      </c>
      <c r="C2578" t="s">
        <v>4351</v>
      </c>
      <c r="D2578" t="s">
        <v>777</v>
      </c>
      <c r="E2578" s="103">
        <v>5.9848738500099816E-3</v>
      </c>
      <c r="F2578" s="103">
        <v>677974</v>
      </c>
      <c r="G2578" s="103">
        <v>8</v>
      </c>
      <c r="H2578" t="s">
        <v>54</v>
      </c>
      <c r="I2578" s="103"/>
    </row>
    <row r="2579" spans="1:9" x14ac:dyDescent="0.3">
      <c r="A2579" t="s">
        <v>4521</v>
      </c>
      <c r="B2579" t="s">
        <v>51</v>
      </c>
      <c r="C2579" t="s">
        <v>4351</v>
      </c>
      <c r="D2579" t="s">
        <v>776</v>
      </c>
      <c r="E2579" s="103">
        <v>1.5007504872270554E-2</v>
      </c>
      <c r="F2579" s="103">
        <v>677974</v>
      </c>
      <c r="G2579" s="103">
        <v>8</v>
      </c>
      <c r="H2579" t="s">
        <v>54</v>
      </c>
      <c r="I2579" s="103"/>
    </row>
    <row r="2580" spans="1:9" x14ac:dyDescent="0.3">
      <c r="A2580" t="s">
        <v>4501</v>
      </c>
      <c r="B2580" t="s">
        <v>51</v>
      </c>
      <c r="C2580" t="s">
        <v>4352</v>
      </c>
      <c r="D2580" t="s">
        <v>40</v>
      </c>
      <c r="E2580" s="103">
        <v>3.0978974477488205E-4</v>
      </c>
      <c r="F2580" s="103">
        <v>677974</v>
      </c>
      <c r="G2580" s="103">
        <v>8</v>
      </c>
      <c r="H2580" t="s">
        <v>54</v>
      </c>
      <c r="I2580" s="103"/>
    </row>
    <row r="2581" spans="1:9" x14ac:dyDescent="0.3">
      <c r="A2581" t="s">
        <v>5838</v>
      </c>
      <c r="B2581" t="s">
        <v>51</v>
      </c>
      <c r="C2581" t="s">
        <v>4352</v>
      </c>
      <c r="D2581" t="s">
        <v>5064</v>
      </c>
      <c r="E2581" s="103">
        <v>3.5051456931683213E-4</v>
      </c>
      <c r="F2581" s="103">
        <v>677974</v>
      </c>
      <c r="G2581" s="103">
        <v>8</v>
      </c>
      <c r="H2581" t="s">
        <v>54</v>
      </c>
      <c r="I2581" s="103"/>
    </row>
    <row r="2582" spans="1:9" x14ac:dyDescent="0.3">
      <c r="A2582" t="s">
        <v>5839</v>
      </c>
      <c r="B2582" t="s">
        <v>51</v>
      </c>
      <c r="C2582" t="s">
        <v>4352</v>
      </c>
      <c r="D2582" t="s">
        <v>5065</v>
      </c>
      <c r="E2582" s="103">
        <v>3.0978974477488205E-4</v>
      </c>
      <c r="F2582" s="103">
        <v>677974</v>
      </c>
      <c r="G2582" s="103">
        <v>8</v>
      </c>
      <c r="H2582" t="s">
        <v>54</v>
      </c>
      <c r="I2582" s="103"/>
    </row>
    <row r="2583" spans="1:9" x14ac:dyDescent="0.3">
      <c r="A2583" t="s">
        <v>5840</v>
      </c>
      <c r="B2583" t="s">
        <v>51</v>
      </c>
      <c r="C2583" t="s">
        <v>4352</v>
      </c>
      <c r="D2583" t="s">
        <v>5066</v>
      </c>
      <c r="E2583" s="103">
        <v>3.0978974477488205E-4</v>
      </c>
      <c r="F2583" s="103">
        <v>677974</v>
      </c>
      <c r="G2583" s="103">
        <v>8</v>
      </c>
      <c r="H2583" t="s">
        <v>54</v>
      </c>
      <c r="I2583" s="103"/>
    </row>
    <row r="2584" spans="1:9" x14ac:dyDescent="0.3">
      <c r="A2584" t="s">
        <v>4502</v>
      </c>
      <c r="B2584" t="s">
        <v>51</v>
      </c>
      <c r="C2584" t="s">
        <v>4352</v>
      </c>
      <c r="D2584" t="s">
        <v>42</v>
      </c>
      <c r="E2584" s="103">
        <v>3.4949090594061798E-4</v>
      </c>
      <c r="F2584" s="103">
        <v>677974</v>
      </c>
      <c r="G2584" s="103">
        <v>8</v>
      </c>
      <c r="H2584" t="s">
        <v>54</v>
      </c>
      <c r="I2584" s="103"/>
    </row>
    <row r="2585" spans="1:9" x14ac:dyDescent="0.3">
      <c r="A2585" t="s">
        <v>4503</v>
      </c>
      <c r="B2585" t="s">
        <v>51</v>
      </c>
      <c r="C2585" t="s">
        <v>4352</v>
      </c>
      <c r="D2585" t="s">
        <v>1763</v>
      </c>
      <c r="E2585" s="103">
        <v>3.7447563813559193E-4</v>
      </c>
      <c r="F2585" s="103">
        <v>677974</v>
      </c>
      <c r="G2585" s="103">
        <v>8</v>
      </c>
      <c r="H2585" t="s">
        <v>54</v>
      </c>
      <c r="I2585" s="103"/>
    </row>
    <row r="2586" spans="1:9" x14ac:dyDescent="0.3">
      <c r="A2586" t="s">
        <v>4504</v>
      </c>
      <c r="B2586" t="s">
        <v>51</v>
      </c>
      <c r="C2586" t="s">
        <v>4352</v>
      </c>
      <c r="D2586" t="s">
        <v>1764</v>
      </c>
      <c r="E2586" s="103">
        <v>3.2935808516971766E-4</v>
      </c>
      <c r="F2586" s="103">
        <v>677974</v>
      </c>
      <c r="G2586" s="103">
        <v>8</v>
      </c>
      <c r="H2586" t="s">
        <v>54</v>
      </c>
      <c r="I2586" s="103"/>
    </row>
    <row r="2587" spans="1:9" x14ac:dyDescent="0.3">
      <c r="A2587" t="s">
        <v>4505</v>
      </c>
      <c r="B2587" t="s">
        <v>51</v>
      </c>
      <c r="C2587" t="s">
        <v>4352</v>
      </c>
      <c r="D2587" t="s">
        <v>340</v>
      </c>
      <c r="E2587" s="103">
        <v>3.107464849438992E-4</v>
      </c>
      <c r="F2587" s="103">
        <v>677974</v>
      </c>
      <c r="G2587" s="103">
        <v>8</v>
      </c>
      <c r="H2587" t="s">
        <v>54</v>
      </c>
      <c r="I2587" s="103"/>
    </row>
    <row r="2588" spans="1:9" x14ac:dyDescent="0.3">
      <c r="A2588" t="s">
        <v>4506</v>
      </c>
      <c r="B2588" t="s">
        <v>51</v>
      </c>
      <c r="C2588" t="s">
        <v>4352</v>
      </c>
      <c r="D2588" t="s">
        <v>777</v>
      </c>
      <c r="E2588" s="103">
        <v>1.1124391322333608E-3</v>
      </c>
      <c r="F2588" s="103">
        <v>677974</v>
      </c>
      <c r="G2588" s="103">
        <v>8</v>
      </c>
      <c r="H2588" t="s">
        <v>54</v>
      </c>
      <c r="I2588" s="103"/>
    </row>
    <row r="2589" spans="1:9" x14ac:dyDescent="0.3">
      <c r="A2589" t="s">
        <v>4507</v>
      </c>
      <c r="B2589" t="s">
        <v>51</v>
      </c>
      <c r="C2589" t="s">
        <v>4352</v>
      </c>
      <c r="D2589" t="s">
        <v>776</v>
      </c>
      <c r="E2589" s="103">
        <v>2.3151313731953607E-3</v>
      </c>
      <c r="F2589" s="103">
        <v>677974</v>
      </c>
      <c r="G2589" s="103">
        <v>8</v>
      </c>
      <c r="H2589" t="s">
        <v>54</v>
      </c>
      <c r="I2589" s="103"/>
    </row>
    <row r="2590" spans="1:9" x14ac:dyDescent="0.3">
      <c r="A2590" t="s">
        <v>4508</v>
      </c>
      <c r="B2590" t="s">
        <v>51</v>
      </c>
      <c r="C2590" t="s">
        <v>4353</v>
      </c>
      <c r="D2590" t="s">
        <v>40</v>
      </c>
      <c r="E2590" s="103">
        <v>1.5281883977620772E-3</v>
      </c>
      <c r="F2590" s="103">
        <v>677974</v>
      </c>
      <c r="G2590" s="103">
        <v>8</v>
      </c>
      <c r="H2590" t="s">
        <v>54</v>
      </c>
      <c r="I2590" s="103"/>
    </row>
    <row r="2591" spans="1:9" x14ac:dyDescent="0.3">
      <c r="A2591" t="s">
        <v>5841</v>
      </c>
      <c r="B2591" t="s">
        <v>51</v>
      </c>
      <c r="C2591" t="s">
        <v>4353</v>
      </c>
      <c r="D2591" t="s">
        <v>5064</v>
      </c>
      <c r="E2591" s="103">
        <v>1.5785856885561366E-3</v>
      </c>
      <c r="F2591" s="103">
        <v>677974</v>
      </c>
      <c r="G2591" s="103">
        <v>8</v>
      </c>
      <c r="H2591" t="s">
        <v>54</v>
      </c>
      <c r="I2591" s="103"/>
    </row>
    <row r="2592" spans="1:9" x14ac:dyDescent="0.3">
      <c r="A2592" t="s">
        <v>5842</v>
      </c>
      <c r="B2592" t="s">
        <v>51</v>
      </c>
      <c r="C2592" t="s">
        <v>4353</v>
      </c>
      <c r="D2592" t="s">
        <v>5065</v>
      </c>
      <c r="E2592" s="103">
        <v>1.5281883977620772E-3</v>
      </c>
      <c r="F2592" s="103">
        <v>677974</v>
      </c>
      <c r="G2592" s="103">
        <v>8</v>
      </c>
      <c r="H2592" t="s">
        <v>54</v>
      </c>
      <c r="I2592" s="103"/>
    </row>
    <row r="2593" spans="1:9" x14ac:dyDescent="0.3">
      <c r="A2593" t="s">
        <v>5843</v>
      </c>
      <c r="B2593" t="s">
        <v>51</v>
      </c>
      <c r="C2593" t="s">
        <v>4353</v>
      </c>
      <c r="D2593" t="s">
        <v>5066</v>
      </c>
      <c r="E2593" s="103">
        <v>1.5419223220670001E-3</v>
      </c>
      <c r="F2593" s="103">
        <v>677974</v>
      </c>
      <c r="G2593" s="103">
        <v>8</v>
      </c>
      <c r="H2593" t="s">
        <v>54</v>
      </c>
      <c r="I2593" s="103"/>
    </row>
    <row r="2594" spans="1:9" x14ac:dyDescent="0.3">
      <c r="A2594" t="s">
        <v>4509</v>
      </c>
      <c r="B2594" t="s">
        <v>51</v>
      </c>
      <c r="C2594" t="s">
        <v>4353</v>
      </c>
      <c r="D2594" t="s">
        <v>42</v>
      </c>
      <c r="E2594" s="103">
        <v>1.5729736079259709E-3</v>
      </c>
      <c r="F2594" s="103">
        <v>677974</v>
      </c>
      <c r="G2594" s="103">
        <v>8</v>
      </c>
      <c r="H2594" t="s">
        <v>54</v>
      </c>
      <c r="I2594" s="103"/>
    </row>
    <row r="2595" spans="1:9" x14ac:dyDescent="0.3">
      <c r="A2595" t="s">
        <v>4510</v>
      </c>
      <c r="B2595" t="s">
        <v>51</v>
      </c>
      <c r="C2595" t="s">
        <v>4353</v>
      </c>
      <c r="D2595" t="s">
        <v>1763</v>
      </c>
      <c r="E2595" s="103">
        <v>1.6426044350783906E-3</v>
      </c>
      <c r="F2595" s="103">
        <v>677974</v>
      </c>
      <c r="G2595" s="103">
        <v>8</v>
      </c>
      <c r="H2595" t="s">
        <v>54</v>
      </c>
      <c r="I2595" s="103"/>
    </row>
    <row r="2596" spans="1:9" x14ac:dyDescent="0.3">
      <c r="A2596" t="s">
        <v>4511</v>
      </c>
      <c r="B2596" t="s">
        <v>51</v>
      </c>
      <c r="C2596" t="s">
        <v>4353</v>
      </c>
      <c r="D2596" t="s">
        <v>1764</v>
      </c>
      <c r="E2596" s="103">
        <v>1.1980679893422725E-3</v>
      </c>
      <c r="F2596" s="103">
        <v>677974</v>
      </c>
      <c r="G2596" s="103">
        <v>8</v>
      </c>
      <c r="H2596" t="s">
        <v>54</v>
      </c>
      <c r="I2596" s="103"/>
    </row>
    <row r="2597" spans="1:9" x14ac:dyDescent="0.3">
      <c r="A2597" t="s">
        <v>4512</v>
      </c>
      <c r="B2597" t="s">
        <v>51</v>
      </c>
      <c r="C2597" t="s">
        <v>4353</v>
      </c>
      <c r="D2597" t="s">
        <v>340</v>
      </c>
      <c r="E2597" s="103">
        <v>1.5208274038617949E-3</v>
      </c>
      <c r="F2597" s="103">
        <v>677974</v>
      </c>
      <c r="G2597" s="103">
        <v>8</v>
      </c>
      <c r="H2597" t="s">
        <v>54</v>
      </c>
      <c r="I2597" s="103"/>
    </row>
    <row r="2598" spans="1:9" x14ac:dyDescent="0.3">
      <c r="A2598" t="s">
        <v>4513</v>
      </c>
      <c r="B2598" t="s">
        <v>51</v>
      </c>
      <c r="C2598" t="s">
        <v>4353</v>
      </c>
      <c r="D2598" t="s">
        <v>777</v>
      </c>
      <c r="E2598" s="103">
        <v>3.9799246198491964E-3</v>
      </c>
      <c r="F2598" s="103">
        <v>677974</v>
      </c>
      <c r="G2598" s="103">
        <v>8</v>
      </c>
      <c r="H2598" t="s">
        <v>54</v>
      </c>
      <c r="I2598" s="103"/>
    </row>
    <row r="2599" spans="1:9" x14ac:dyDescent="0.3">
      <c r="A2599" t="s">
        <v>4514</v>
      </c>
      <c r="B2599" t="s">
        <v>51</v>
      </c>
      <c r="C2599" t="s">
        <v>4353</v>
      </c>
      <c r="D2599" t="s">
        <v>776</v>
      </c>
      <c r="E2599" s="103">
        <v>1.0356890608115838E-2</v>
      </c>
      <c r="F2599" s="103">
        <v>677974</v>
      </c>
      <c r="G2599" s="103">
        <v>8</v>
      </c>
      <c r="H2599" t="s">
        <v>54</v>
      </c>
      <c r="I2599" s="103"/>
    </row>
    <row r="2600" spans="1:9" x14ac:dyDescent="0.3">
      <c r="A2600" t="s">
        <v>7457</v>
      </c>
      <c r="B2600" t="s">
        <v>51</v>
      </c>
      <c r="C2600" t="s">
        <v>7386</v>
      </c>
      <c r="D2600" t="s">
        <v>40</v>
      </c>
      <c r="E2600" s="103">
        <v>3.2604368111607254E-4</v>
      </c>
      <c r="F2600" s="103">
        <v>677974</v>
      </c>
      <c r="G2600" s="103">
        <v>8</v>
      </c>
      <c r="H2600" t="s">
        <v>54</v>
      </c>
      <c r="I2600" s="103"/>
    </row>
    <row r="2601" spans="1:9" x14ac:dyDescent="0.3">
      <c r="A2601" t="s">
        <v>7458</v>
      </c>
      <c r="B2601" t="s">
        <v>51</v>
      </c>
      <c r="C2601" t="s">
        <v>7386</v>
      </c>
      <c r="D2601" t="s">
        <v>5064</v>
      </c>
      <c r="E2601" s="103">
        <v>3.3176814458933142E-4</v>
      </c>
      <c r="F2601" s="103">
        <v>677974</v>
      </c>
      <c r="G2601" s="103">
        <v>8</v>
      </c>
      <c r="H2601" t="s">
        <v>54</v>
      </c>
      <c r="I2601" s="103"/>
    </row>
    <row r="2602" spans="1:9" x14ac:dyDescent="0.3">
      <c r="A2602" t="s">
        <v>7459</v>
      </c>
      <c r="B2602" t="s">
        <v>51</v>
      </c>
      <c r="C2602" t="s">
        <v>7386</v>
      </c>
      <c r="D2602" t="s">
        <v>5065</v>
      </c>
      <c r="E2602" s="103">
        <v>3.2604368111607254E-4</v>
      </c>
      <c r="F2602" s="103">
        <v>677974</v>
      </c>
      <c r="G2602" s="103">
        <v>8</v>
      </c>
      <c r="H2602" t="s">
        <v>54</v>
      </c>
      <c r="I2602" s="103"/>
    </row>
    <row r="2603" spans="1:9" x14ac:dyDescent="0.3">
      <c r="A2603" t="s">
        <v>7460</v>
      </c>
      <c r="B2603" t="s">
        <v>51</v>
      </c>
      <c r="C2603" t="s">
        <v>7386</v>
      </c>
      <c r="D2603" t="s">
        <v>5066</v>
      </c>
      <c r="E2603" s="103">
        <v>3.2883608888174148E-4</v>
      </c>
      <c r="F2603" s="103">
        <v>677974</v>
      </c>
      <c r="G2603" s="103">
        <v>8</v>
      </c>
      <c r="H2603" t="s">
        <v>54</v>
      </c>
      <c r="I2603" s="103"/>
    </row>
    <row r="2604" spans="1:9" x14ac:dyDescent="0.3">
      <c r="A2604" t="s">
        <v>7461</v>
      </c>
      <c r="B2604" t="s">
        <v>51</v>
      </c>
      <c r="C2604" t="s">
        <v>7386</v>
      </c>
      <c r="D2604" t="s">
        <v>42</v>
      </c>
      <c r="E2604" s="103">
        <v>3.3070455536261242E-4</v>
      </c>
      <c r="F2604" s="103">
        <v>677974</v>
      </c>
      <c r="G2604" s="103">
        <v>8</v>
      </c>
      <c r="H2604" t="s">
        <v>54</v>
      </c>
      <c r="I2604" s="103"/>
    </row>
    <row r="2605" spans="1:9" x14ac:dyDescent="0.3">
      <c r="A2605" t="s">
        <v>7462</v>
      </c>
      <c r="B2605" t="s">
        <v>51</v>
      </c>
      <c r="C2605" t="s">
        <v>7386</v>
      </c>
      <c r="D2605" t="s">
        <v>1763</v>
      </c>
      <c r="E2605" s="103">
        <v>3.4428456907998733E-4</v>
      </c>
      <c r="F2605" s="103">
        <v>677974</v>
      </c>
      <c r="G2605" s="103">
        <v>8</v>
      </c>
      <c r="H2605" t="s">
        <v>54</v>
      </c>
      <c r="I2605" s="103"/>
    </row>
    <row r="2606" spans="1:9" x14ac:dyDescent="0.3">
      <c r="A2606" t="s">
        <v>7463</v>
      </c>
      <c r="B2606" t="s">
        <v>51</v>
      </c>
      <c r="C2606" t="s">
        <v>7386</v>
      </c>
      <c r="D2606" t="s">
        <v>1764</v>
      </c>
      <c r="E2606" s="103">
        <v>2.4331205087230656E-4</v>
      </c>
      <c r="F2606" s="103">
        <v>677974</v>
      </c>
      <c r="G2606" s="103">
        <v>8</v>
      </c>
      <c r="H2606" t="s">
        <v>54</v>
      </c>
      <c r="I2606" s="103"/>
    </row>
    <row r="2607" spans="1:9" x14ac:dyDescent="0.3">
      <c r="A2607" t="s">
        <v>7464</v>
      </c>
      <c r="B2607" t="s">
        <v>51</v>
      </c>
      <c r="C2607" t="s">
        <v>7386</v>
      </c>
      <c r="D2607" t="s">
        <v>340</v>
      </c>
      <c r="E2607" s="103">
        <v>3.2738845231786585E-4</v>
      </c>
      <c r="F2607" s="103">
        <v>677974</v>
      </c>
      <c r="G2607" s="103">
        <v>8</v>
      </c>
      <c r="H2607" t="s">
        <v>54</v>
      </c>
      <c r="I2607" s="103"/>
    </row>
    <row r="2608" spans="1:9" x14ac:dyDescent="0.3">
      <c r="A2608" t="s">
        <v>7465</v>
      </c>
      <c r="B2608" t="s">
        <v>51</v>
      </c>
      <c r="C2608" t="s">
        <v>7386</v>
      </c>
      <c r="D2608" t="s">
        <v>777</v>
      </c>
      <c r="E2608" s="103">
        <v>8.5124484336246355E-4</v>
      </c>
      <c r="F2608" s="103">
        <v>677974</v>
      </c>
      <c r="G2608" s="103">
        <v>8</v>
      </c>
      <c r="H2608" t="s">
        <v>54</v>
      </c>
      <c r="I2608" s="103"/>
    </row>
    <row r="2609" spans="1:9" x14ac:dyDescent="0.3">
      <c r="A2609" t="s">
        <v>7466</v>
      </c>
      <c r="B2609" t="s">
        <v>51</v>
      </c>
      <c r="C2609" t="s">
        <v>7386</v>
      </c>
      <c r="D2609" t="s">
        <v>776</v>
      </c>
      <c r="E2609" s="103">
        <v>2.2248061307143159E-3</v>
      </c>
      <c r="F2609" s="103">
        <v>677974</v>
      </c>
      <c r="G2609" s="103">
        <v>8</v>
      </c>
      <c r="H2609" t="s">
        <v>54</v>
      </c>
      <c r="I2609" s="103"/>
    </row>
    <row r="2610" spans="1:9" x14ac:dyDescent="0.3">
      <c r="A2610" t="s">
        <v>4929</v>
      </c>
      <c r="B2610" t="s">
        <v>51</v>
      </c>
      <c r="C2610" t="s">
        <v>4868</v>
      </c>
      <c r="D2610" t="s">
        <v>40</v>
      </c>
      <c r="E2610" s="103">
        <v>1.9156324031876712E-3</v>
      </c>
      <c r="F2610" s="103">
        <v>676064</v>
      </c>
      <c r="G2610" s="103">
        <v>9</v>
      </c>
      <c r="H2610" t="s">
        <v>54</v>
      </c>
      <c r="I2610" s="103"/>
    </row>
    <row r="2611" spans="1:9" x14ac:dyDescent="0.3">
      <c r="A2611" t="s">
        <v>6048</v>
      </c>
      <c r="B2611" t="s">
        <v>51</v>
      </c>
      <c r="C2611" t="s">
        <v>4868</v>
      </c>
      <c r="D2611" t="s">
        <v>5064</v>
      </c>
      <c r="E2611" s="103">
        <v>1.9913185251456229E-3</v>
      </c>
      <c r="F2611" s="103">
        <v>676064</v>
      </c>
      <c r="G2611" s="103">
        <v>9</v>
      </c>
      <c r="H2611" t="s">
        <v>54</v>
      </c>
      <c r="I2611" s="103"/>
    </row>
    <row r="2612" spans="1:9" x14ac:dyDescent="0.3">
      <c r="A2612" t="s">
        <v>6049</v>
      </c>
      <c r="B2612" t="s">
        <v>51</v>
      </c>
      <c r="C2612" t="s">
        <v>4868</v>
      </c>
      <c r="D2612" t="s">
        <v>5065</v>
      </c>
      <c r="E2612" s="103">
        <v>1.9015367442170787E-3</v>
      </c>
      <c r="F2612" s="103">
        <v>676064</v>
      </c>
      <c r="G2612" s="103">
        <v>9</v>
      </c>
      <c r="H2612" t="s">
        <v>54</v>
      </c>
      <c r="I2612" s="103"/>
    </row>
    <row r="2613" spans="1:9" x14ac:dyDescent="0.3">
      <c r="A2613" t="s">
        <v>6050</v>
      </c>
      <c r="B2613" t="s">
        <v>51</v>
      </c>
      <c r="C2613" t="s">
        <v>4868</v>
      </c>
      <c r="D2613" t="s">
        <v>5066</v>
      </c>
      <c r="E2613" s="103">
        <v>1.9376861531647687E-3</v>
      </c>
      <c r="F2613" s="103">
        <v>676064</v>
      </c>
      <c r="G2613" s="103">
        <v>9</v>
      </c>
      <c r="H2613" t="s">
        <v>54</v>
      </c>
      <c r="I2613" s="103"/>
    </row>
    <row r="2614" spans="1:9" x14ac:dyDescent="0.3">
      <c r="A2614" t="s">
        <v>4930</v>
      </c>
      <c r="B2614" t="s">
        <v>51</v>
      </c>
      <c r="C2614" t="s">
        <v>4868</v>
      </c>
      <c r="D2614" t="s">
        <v>42</v>
      </c>
      <c r="E2614" s="103">
        <v>1.986961305344182E-3</v>
      </c>
      <c r="F2614" s="103">
        <v>676064</v>
      </c>
      <c r="G2614" s="103">
        <v>9</v>
      </c>
      <c r="H2614" t="s">
        <v>54</v>
      </c>
      <c r="I2614" s="103"/>
    </row>
    <row r="2615" spans="1:9" x14ac:dyDescent="0.3">
      <c r="A2615" t="s">
        <v>4931</v>
      </c>
      <c r="B2615" t="s">
        <v>51</v>
      </c>
      <c r="C2615" t="s">
        <v>4868</v>
      </c>
      <c r="D2615" t="s">
        <v>1763</v>
      </c>
      <c r="E2615" s="103">
        <v>2.0779058333676623E-3</v>
      </c>
      <c r="F2615" s="103">
        <v>676064</v>
      </c>
      <c r="G2615" s="103">
        <v>9</v>
      </c>
      <c r="H2615" t="s">
        <v>54</v>
      </c>
      <c r="I2615" s="103"/>
    </row>
    <row r="2616" spans="1:9" x14ac:dyDescent="0.3">
      <c r="A2616" t="s">
        <v>4932</v>
      </c>
      <c r="B2616" t="s">
        <v>51</v>
      </c>
      <c r="C2616" t="s">
        <v>4868</v>
      </c>
      <c r="D2616" t="s">
        <v>1764</v>
      </c>
      <c r="E2616" s="103">
        <v>1.6521484099820689E-3</v>
      </c>
      <c r="F2616" s="103">
        <v>676064</v>
      </c>
      <c r="G2616" s="103">
        <v>9</v>
      </c>
      <c r="H2616" t="s">
        <v>54</v>
      </c>
      <c r="I2616" s="103"/>
    </row>
    <row r="2617" spans="1:9" x14ac:dyDescent="0.3">
      <c r="A2617" t="s">
        <v>4933</v>
      </c>
      <c r="B2617" t="s">
        <v>51</v>
      </c>
      <c r="C2617" t="s">
        <v>4868</v>
      </c>
      <c r="D2617" t="s">
        <v>340</v>
      </c>
      <c r="E2617" s="103">
        <v>1.9090532634489456E-3</v>
      </c>
      <c r="F2617" s="103">
        <v>676064</v>
      </c>
      <c r="G2617" s="103">
        <v>9</v>
      </c>
      <c r="H2617" t="s">
        <v>54</v>
      </c>
      <c r="I2617" s="103"/>
    </row>
    <row r="2618" spans="1:9" x14ac:dyDescent="0.3">
      <c r="A2618" t="s">
        <v>4934</v>
      </c>
      <c r="B2618" t="s">
        <v>51</v>
      </c>
      <c r="C2618" t="s">
        <v>4868</v>
      </c>
      <c r="D2618" t="s">
        <v>777</v>
      </c>
      <c r="E2618" s="103">
        <v>7.5248448069291382E-3</v>
      </c>
      <c r="F2618" s="103">
        <v>676064</v>
      </c>
      <c r="G2618" s="103">
        <v>9</v>
      </c>
      <c r="H2618" t="s">
        <v>54</v>
      </c>
      <c r="I2618" s="103"/>
    </row>
    <row r="2619" spans="1:9" x14ac:dyDescent="0.3">
      <c r="A2619" t="s">
        <v>4935</v>
      </c>
      <c r="B2619" t="s">
        <v>51</v>
      </c>
      <c r="C2619" t="s">
        <v>4868</v>
      </c>
      <c r="D2619" t="s">
        <v>776</v>
      </c>
      <c r="E2619" s="103">
        <v>1.858537842080922E-2</v>
      </c>
      <c r="F2619" s="103">
        <v>676064</v>
      </c>
      <c r="G2619" s="103">
        <v>9</v>
      </c>
      <c r="H2619" t="s">
        <v>54</v>
      </c>
      <c r="I2619" s="103"/>
    </row>
    <row r="2620" spans="1:9" x14ac:dyDescent="0.3">
      <c r="A2620" t="s">
        <v>999</v>
      </c>
      <c r="B2620" t="s">
        <v>51</v>
      </c>
      <c r="C2620" t="s">
        <v>36</v>
      </c>
      <c r="D2620" t="s">
        <v>40</v>
      </c>
      <c r="E2620" s="103">
        <v>6.1490898754386326E-5</v>
      </c>
      <c r="F2620" s="103">
        <v>676064</v>
      </c>
      <c r="G2620" s="103">
        <v>9</v>
      </c>
      <c r="H2620" t="s">
        <v>54</v>
      </c>
      <c r="I2620" s="103"/>
    </row>
    <row r="2621" spans="1:9" x14ac:dyDescent="0.3">
      <c r="A2621" t="s">
        <v>5952</v>
      </c>
      <c r="B2621" t="s">
        <v>51</v>
      </c>
      <c r="C2621" t="s">
        <v>36</v>
      </c>
      <c r="D2621" t="s">
        <v>5064</v>
      </c>
      <c r="E2621" s="103">
        <v>6.1578720270910879E-5</v>
      </c>
      <c r="F2621" s="103">
        <v>676064</v>
      </c>
      <c r="G2621" s="103">
        <v>9</v>
      </c>
      <c r="H2621" t="s">
        <v>54</v>
      </c>
      <c r="I2621" s="103"/>
    </row>
    <row r="2622" spans="1:9" x14ac:dyDescent="0.3">
      <c r="A2622" t="s">
        <v>5953</v>
      </c>
      <c r="B2622" t="s">
        <v>51</v>
      </c>
      <c r="C2622" t="s">
        <v>36</v>
      </c>
      <c r="D2622" t="s">
        <v>5065</v>
      </c>
      <c r="E2622" s="103">
        <v>6.1490898754386326E-5</v>
      </c>
      <c r="F2622" s="103">
        <v>676064</v>
      </c>
      <c r="G2622" s="103">
        <v>9</v>
      </c>
      <c r="H2622" t="s">
        <v>54</v>
      </c>
      <c r="I2622" s="103"/>
    </row>
    <row r="2623" spans="1:9" x14ac:dyDescent="0.3">
      <c r="A2623" t="s">
        <v>5954</v>
      </c>
      <c r="B2623" t="s">
        <v>51</v>
      </c>
      <c r="C2623" t="s">
        <v>36</v>
      </c>
      <c r="D2623" t="s">
        <v>5066</v>
      </c>
      <c r="E2623" s="103">
        <v>6.1490898754386326E-5</v>
      </c>
      <c r="F2623" s="103">
        <v>676064</v>
      </c>
      <c r="G2623" s="103">
        <v>9</v>
      </c>
      <c r="H2623" t="s">
        <v>54</v>
      </c>
      <c r="I2623" s="103"/>
    </row>
    <row r="2624" spans="1:9" x14ac:dyDescent="0.3">
      <c r="A2624" t="s">
        <v>997</v>
      </c>
      <c r="B2624" t="s">
        <v>51</v>
      </c>
      <c r="C2624" t="s">
        <v>36</v>
      </c>
      <c r="D2624" t="s">
        <v>42</v>
      </c>
      <c r="E2624" s="103">
        <v>6.1384176287209176E-5</v>
      </c>
      <c r="F2624" s="103">
        <v>676064</v>
      </c>
      <c r="G2624" s="103">
        <v>9</v>
      </c>
      <c r="H2624" t="s">
        <v>54</v>
      </c>
      <c r="I2624" s="103"/>
    </row>
    <row r="2625" spans="1:9" x14ac:dyDescent="0.3">
      <c r="A2625" t="s">
        <v>2081</v>
      </c>
      <c r="B2625" t="s">
        <v>51</v>
      </c>
      <c r="C2625" t="s">
        <v>36</v>
      </c>
      <c r="D2625" t="s">
        <v>1763</v>
      </c>
      <c r="E2625" s="103">
        <v>6.4881479887055296E-5</v>
      </c>
      <c r="F2625" s="103">
        <v>676064</v>
      </c>
      <c r="G2625" s="103">
        <v>9</v>
      </c>
      <c r="H2625" t="s">
        <v>54</v>
      </c>
      <c r="I2625" s="103"/>
    </row>
    <row r="2626" spans="1:9" x14ac:dyDescent="0.3">
      <c r="A2626" t="s">
        <v>2082</v>
      </c>
      <c r="B2626" t="s">
        <v>51</v>
      </c>
      <c r="C2626" t="s">
        <v>36</v>
      </c>
      <c r="D2626" t="s">
        <v>1764</v>
      </c>
      <c r="E2626" s="103">
        <v>5.375279976284934E-5</v>
      </c>
      <c r="F2626" s="103">
        <v>676064</v>
      </c>
      <c r="G2626" s="103">
        <v>9</v>
      </c>
      <c r="H2626" t="s">
        <v>54</v>
      </c>
      <c r="I2626" s="103"/>
    </row>
    <row r="2627" spans="1:9" x14ac:dyDescent="0.3">
      <c r="A2627" t="s">
        <v>998</v>
      </c>
      <c r="B2627" t="s">
        <v>51</v>
      </c>
      <c r="C2627" t="s">
        <v>36</v>
      </c>
      <c r="D2627" t="s">
        <v>340</v>
      </c>
      <c r="E2627" s="103">
        <v>6.0343695183928958E-5</v>
      </c>
      <c r="F2627" s="103">
        <v>676064</v>
      </c>
      <c r="G2627" s="103">
        <v>9</v>
      </c>
      <c r="H2627" t="s">
        <v>54</v>
      </c>
      <c r="I2627" s="103"/>
    </row>
    <row r="2628" spans="1:9" x14ac:dyDescent="0.3">
      <c r="A2628" t="s">
        <v>724</v>
      </c>
      <c r="B2628" t="s">
        <v>51</v>
      </c>
      <c r="C2628" t="s">
        <v>36</v>
      </c>
      <c r="D2628" t="s">
        <v>777</v>
      </c>
      <c r="E2628" s="103">
        <v>3.038044628524453E-4</v>
      </c>
      <c r="F2628" s="103">
        <v>676064</v>
      </c>
      <c r="G2628" s="103">
        <v>9</v>
      </c>
      <c r="H2628" t="s">
        <v>54</v>
      </c>
      <c r="I2628" s="103"/>
    </row>
    <row r="2629" spans="1:9" x14ac:dyDescent="0.3">
      <c r="A2629" t="s">
        <v>725</v>
      </c>
      <c r="B2629" t="s">
        <v>51</v>
      </c>
      <c r="C2629" t="s">
        <v>36</v>
      </c>
      <c r="D2629" t="s">
        <v>776</v>
      </c>
      <c r="E2629" s="103">
        <v>6.8632326281927412E-4</v>
      </c>
      <c r="F2629" s="103">
        <v>676064</v>
      </c>
      <c r="G2629" s="103">
        <v>9</v>
      </c>
      <c r="H2629" t="s">
        <v>54</v>
      </c>
      <c r="I2629" s="103"/>
    </row>
    <row r="2630" spans="1:9" x14ac:dyDescent="0.3">
      <c r="A2630" t="s">
        <v>1002</v>
      </c>
      <c r="B2630" t="s">
        <v>51</v>
      </c>
      <c r="C2630" t="s">
        <v>37</v>
      </c>
      <c r="D2630" t="s">
        <v>40</v>
      </c>
      <c r="E2630" s="103">
        <v>3.0010795079714433E-2</v>
      </c>
      <c r="F2630" s="103">
        <v>676064</v>
      </c>
      <c r="G2630" s="103">
        <v>9</v>
      </c>
      <c r="H2630" t="s">
        <v>54</v>
      </c>
      <c r="I2630" s="103"/>
    </row>
    <row r="2631" spans="1:9" x14ac:dyDescent="0.3">
      <c r="A2631" t="s">
        <v>5955</v>
      </c>
      <c r="B2631" t="s">
        <v>51</v>
      </c>
      <c r="C2631" t="s">
        <v>37</v>
      </c>
      <c r="D2631" t="s">
        <v>5064</v>
      </c>
      <c r="E2631" s="103">
        <v>3.0785120424257233E-2</v>
      </c>
      <c r="F2631" s="103">
        <v>676064</v>
      </c>
      <c r="G2631" s="103">
        <v>9</v>
      </c>
      <c r="H2631" t="s">
        <v>54</v>
      </c>
      <c r="I2631" s="103"/>
    </row>
    <row r="2632" spans="1:9" x14ac:dyDescent="0.3">
      <c r="A2632" t="s">
        <v>5956</v>
      </c>
      <c r="B2632" t="s">
        <v>51</v>
      </c>
      <c r="C2632" t="s">
        <v>37</v>
      </c>
      <c r="D2632" t="s">
        <v>5065</v>
      </c>
      <c r="E2632" s="103">
        <v>2.9255670500589918E-2</v>
      </c>
      <c r="F2632" s="103">
        <v>676064</v>
      </c>
      <c r="G2632" s="103">
        <v>9</v>
      </c>
      <c r="H2632" t="s">
        <v>54</v>
      </c>
      <c r="I2632" s="103"/>
    </row>
    <row r="2633" spans="1:9" x14ac:dyDescent="0.3">
      <c r="A2633" t="s">
        <v>5957</v>
      </c>
      <c r="B2633" t="s">
        <v>51</v>
      </c>
      <c r="C2633" t="s">
        <v>37</v>
      </c>
      <c r="D2633" t="s">
        <v>5066</v>
      </c>
      <c r="E2633" s="103">
        <v>3.0023913527030335E-2</v>
      </c>
      <c r="F2633" s="103">
        <v>676064</v>
      </c>
      <c r="G2633" s="103">
        <v>9</v>
      </c>
      <c r="H2633" t="s">
        <v>54</v>
      </c>
      <c r="I2633" s="103"/>
    </row>
    <row r="2634" spans="1:9" x14ac:dyDescent="0.3">
      <c r="A2634" t="s">
        <v>1000</v>
      </c>
      <c r="B2634" t="s">
        <v>51</v>
      </c>
      <c r="C2634" t="s">
        <v>37</v>
      </c>
      <c r="D2634" t="s">
        <v>42</v>
      </c>
      <c r="E2634" s="103">
        <v>3.0741823784613469E-2</v>
      </c>
      <c r="F2634" s="103">
        <v>676064</v>
      </c>
      <c r="G2634" s="103">
        <v>9</v>
      </c>
      <c r="H2634" t="s">
        <v>54</v>
      </c>
      <c r="I2634" s="103"/>
    </row>
    <row r="2635" spans="1:9" x14ac:dyDescent="0.3">
      <c r="A2635" t="s">
        <v>2049</v>
      </c>
      <c r="B2635" t="s">
        <v>51</v>
      </c>
      <c r="C2635" t="s">
        <v>37</v>
      </c>
      <c r="D2635" t="s">
        <v>1763</v>
      </c>
      <c r="E2635" s="103">
        <v>3.2426062433673082E-2</v>
      </c>
      <c r="F2635" s="103">
        <v>676064</v>
      </c>
      <c r="G2635" s="103">
        <v>9</v>
      </c>
      <c r="H2635" t="s">
        <v>54</v>
      </c>
      <c r="I2635" s="103"/>
    </row>
    <row r="2636" spans="1:9" x14ac:dyDescent="0.3">
      <c r="A2636" t="s">
        <v>2050</v>
      </c>
      <c r="B2636" t="s">
        <v>51</v>
      </c>
      <c r="C2636" t="s">
        <v>37</v>
      </c>
      <c r="D2636" t="s">
        <v>1764</v>
      </c>
      <c r="E2636" s="103">
        <v>2.6759182191468889E-2</v>
      </c>
      <c r="F2636" s="103">
        <v>676064</v>
      </c>
      <c r="G2636" s="103">
        <v>9</v>
      </c>
      <c r="H2636" t="s">
        <v>54</v>
      </c>
      <c r="I2636" s="103"/>
    </row>
    <row r="2637" spans="1:9" x14ac:dyDescent="0.3">
      <c r="A2637" t="s">
        <v>1001</v>
      </c>
      <c r="B2637" t="s">
        <v>51</v>
      </c>
      <c r="C2637" t="s">
        <v>37</v>
      </c>
      <c r="D2637" t="s">
        <v>340</v>
      </c>
      <c r="E2637" s="103">
        <v>2.9695296333554024E-2</v>
      </c>
      <c r="F2637" s="103">
        <v>676064</v>
      </c>
      <c r="G2637" s="103">
        <v>9</v>
      </c>
      <c r="H2637" t="s">
        <v>54</v>
      </c>
      <c r="I2637" s="103"/>
    </row>
    <row r="2638" spans="1:9" x14ac:dyDescent="0.3">
      <c r="A2638" t="s">
        <v>726</v>
      </c>
      <c r="B2638" t="s">
        <v>51</v>
      </c>
      <c r="C2638" t="s">
        <v>37</v>
      </c>
      <c r="D2638" t="s">
        <v>777</v>
      </c>
      <c r="E2638" s="103">
        <v>0.1119421913457819</v>
      </c>
      <c r="F2638" s="103">
        <v>676064</v>
      </c>
      <c r="G2638" s="103">
        <v>9</v>
      </c>
      <c r="H2638" t="s">
        <v>54</v>
      </c>
      <c r="I2638" s="103"/>
    </row>
    <row r="2639" spans="1:9" x14ac:dyDescent="0.3">
      <c r="A2639" t="s">
        <v>727</v>
      </c>
      <c r="B2639" t="s">
        <v>51</v>
      </c>
      <c r="C2639" t="s">
        <v>37</v>
      </c>
      <c r="D2639" t="s">
        <v>776</v>
      </c>
      <c r="E2639" s="103">
        <v>0.28769428311815604</v>
      </c>
      <c r="F2639" s="103">
        <v>676064</v>
      </c>
      <c r="G2639" s="103">
        <v>9</v>
      </c>
      <c r="H2639" t="s">
        <v>54</v>
      </c>
      <c r="I2639" s="103"/>
    </row>
    <row r="2640" spans="1:9" x14ac:dyDescent="0.3">
      <c r="A2640" t="s">
        <v>1005</v>
      </c>
      <c r="B2640" t="s">
        <v>51</v>
      </c>
      <c r="C2640" t="s">
        <v>38</v>
      </c>
      <c r="D2640" t="s">
        <v>40</v>
      </c>
      <c r="E2640" s="103">
        <v>1.0008109051319073E-3</v>
      </c>
      <c r="F2640" s="103">
        <v>676064</v>
      </c>
      <c r="G2640" s="103">
        <v>9</v>
      </c>
      <c r="H2640" t="s">
        <v>54</v>
      </c>
      <c r="I2640" s="103"/>
    </row>
    <row r="2641" spans="1:9" x14ac:dyDescent="0.3">
      <c r="A2641" t="s">
        <v>5958</v>
      </c>
      <c r="B2641" t="s">
        <v>51</v>
      </c>
      <c r="C2641" t="s">
        <v>38</v>
      </c>
      <c r="D2641" t="s">
        <v>5064</v>
      </c>
      <c r="E2641" s="103">
        <v>1.0295470715985535E-3</v>
      </c>
      <c r="F2641" s="103">
        <v>676064</v>
      </c>
      <c r="G2641" s="103">
        <v>9</v>
      </c>
      <c r="H2641" t="s">
        <v>54</v>
      </c>
      <c r="I2641" s="103"/>
    </row>
    <row r="2642" spans="1:9" x14ac:dyDescent="0.3">
      <c r="A2642" t="s">
        <v>5959</v>
      </c>
      <c r="B2642" t="s">
        <v>51</v>
      </c>
      <c r="C2642" t="s">
        <v>38</v>
      </c>
      <c r="D2642" t="s">
        <v>5065</v>
      </c>
      <c r="E2642" s="103">
        <v>1.0008109051319073E-3</v>
      </c>
      <c r="F2642" s="103">
        <v>676064</v>
      </c>
      <c r="G2642" s="103">
        <v>9</v>
      </c>
      <c r="H2642" t="s">
        <v>54</v>
      </c>
      <c r="I2642" s="103"/>
    </row>
    <row r="2643" spans="1:9" x14ac:dyDescent="0.3">
      <c r="A2643" t="s">
        <v>5960</v>
      </c>
      <c r="B2643" t="s">
        <v>51</v>
      </c>
      <c r="C2643" t="s">
        <v>38</v>
      </c>
      <c r="D2643" t="s">
        <v>5066</v>
      </c>
      <c r="E2643" s="103">
        <v>1.029411092070421E-3</v>
      </c>
      <c r="F2643" s="103">
        <v>676064</v>
      </c>
      <c r="G2643" s="103">
        <v>9</v>
      </c>
      <c r="H2643" t="s">
        <v>54</v>
      </c>
      <c r="I2643" s="103"/>
    </row>
    <row r="2644" spans="1:9" x14ac:dyDescent="0.3">
      <c r="A2644" t="s">
        <v>1003</v>
      </c>
      <c r="B2644" t="s">
        <v>51</v>
      </c>
      <c r="C2644" t="s">
        <v>38</v>
      </c>
      <c r="D2644" t="s">
        <v>42</v>
      </c>
      <c r="E2644" s="103">
        <v>1.0281623004641781E-3</v>
      </c>
      <c r="F2644" s="103">
        <v>676064</v>
      </c>
      <c r="G2644" s="103">
        <v>9</v>
      </c>
      <c r="H2644" t="s">
        <v>54</v>
      </c>
      <c r="I2644" s="103"/>
    </row>
    <row r="2645" spans="1:9" x14ac:dyDescent="0.3">
      <c r="A2645" t="s">
        <v>2051</v>
      </c>
      <c r="B2645" t="s">
        <v>51</v>
      </c>
      <c r="C2645" t="s">
        <v>38</v>
      </c>
      <c r="D2645" t="s">
        <v>1763</v>
      </c>
      <c r="E2645" s="103">
        <v>1.0801235884793454E-3</v>
      </c>
      <c r="F2645" s="103">
        <v>676064</v>
      </c>
      <c r="G2645" s="103">
        <v>9</v>
      </c>
      <c r="H2645" t="s">
        <v>54</v>
      </c>
      <c r="I2645" s="103"/>
    </row>
    <row r="2646" spans="1:9" x14ac:dyDescent="0.3">
      <c r="A2646" t="s">
        <v>2052</v>
      </c>
      <c r="B2646" t="s">
        <v>51</v>
      </c>
      <c r="C2646" t="s">
        <v>38</v>
      </c>
      <c r="D2646" t="s">
        <v>1764</v>
      </c>
      <c r="E2646" s="103">
        <v>9.1821069241062952E-4</v>
      </c>
      <c r="F2646" s="103">
        <v>676064</v>
      </c>
      <c r="G2646" s="103">
        <v>9</v>
      </c>
      <c r="H2646" t="s">
        <v>54</v>
      </c>
      <c r="I2646" s="103"/>
    </row>
    <row r="2647" spans="1:9" x14ac:dyDescent="0.3">
      <c r="A2647" t="s">
        <v>1004</v>
      </c>
      <c r="B2647" t="s">
        <v>51</v>
      </c>
      <c r="C2647" t="s">
        <v>38</v>
      </c>
      <c r="D2647" t="s">
        <v>340</v>
      </c>
      <c r="E2647" s="103">
        <v>9.3713157238103939E-4</v>
      </c>
      <c r="F2647" s="103">
        <v>676064</v>
      </c>
      <c r="G2647" s="103">
        <v>9</v>
      </c>
      <c r="H2647" t="s">
        <v>54</v>
      </c>
      <c r="I2647" s="103"/>
    </row>
    <row r="2648" spans="1:9" x14ac:dyDescent="0.3">
      <c r="A2648" t="s">
        <v>728</v>
      </c>
      <c r="B2648" t="s">
        <v>51</v>
      </c>
      <c r="C2648" t="s">
        <v>38</v>
      </c>
      <c r="D2648" t="s">
        <v>777</v>
      </c>
      <c r="E2648" s="103">
        <v>4.2088540772706193E-3</v>
      </c>
      <c r="F2648" s="103">
        <v>676064</v>
      </c>
      <c r="G2648" s="103">
        <v>9</v>
      </c>
      <c r="H2648" t="s">
        <v>54</v>
      </c>
      <c r="I2648" s="103"/>
    </row>
    <row r="2649" spans="1:9" x14ac:dyDescent="0.3">
      <c r="A2649" t="s">
        <v>729</v>
      </c>
      <c r="B2649" t="s">
        <v>51</v>
      </c>
      <c r="C2649" t="s">
        <v>38</v>
      </c>
      <c r="D2649" t="s">
        <v>776</v>
      </c>
      <c r="E2649" s="103">
        <v>9.8476946824644831E-3</v>
      </c>
      <c r="F2649" s="103">
        <v>676064</v>
      </c>
      <c r="G2649" s="103">
        <v>9</v>
      </c>
      <c r="H2649" t="s">
        <v>54</v>
      </c>
      <c r="I2649" s="103"/>
    </row>
    <row r="2650" spans="1:9" x14ac:dyDescent="0.3">
      <c r="A2650" t="s">
        <v>1008</v>
      </c>
      <c r="B2650" t="s">
        <v>51</v>
      </c>
      <c r="C2650" t="s">
        <v>39</v>
      </c>
      <c r="D2650" t="s">
        <v>40</v>
      </c>
      <c r="E2650" s="103">
        <v>5.4961282244642874E-7</v>
      </c>
      <c r="F2650" s="103">
        <v>676064</v>
      </c>
      <c r="G2650" s="103">
        <v>9</v>
      </c>
      <c r="H2650" t="s">
        <v>54</v>
      </c>
      <c r="I2650" s="103"/>
    </row>
    <row r="2651" spans="1:9" x14ac:dyDescent="0.3">
      <c r="A2651" t="s">
        <v>5961</v>
      </c>
      <c r="B2651" t="s">
        <v>51</v>
      </c>
      <c r="C2651" t="s">
        <v>39</v>
      </c>
      <c r="D2651" t="s">
        <v>5064</v>
      </c>
      <c r="E2651" s="103">
        <v>5.9085006267279683E-7</v>
      </c>
      <c r="F2651" s="103">
        <v>676064</v>
      </c>
      <c r="G2651" s="103">
        <v>9</v>
      </c>
      <c r="H2651" t="s">
        <v>54</v>
      </c>
      <c r="I2651" s="103"/>
    </row>
    <row r="2652" spans="1:9" x14ac:dyDescent="0.3">
      <c r="A2652" t="s">
        <v>5962</v>
      </c>
      <c r="B2652" t="s">
        <v>51</v>
      </c>
      <c r="C2652" t="s">
        <v>39</v>
      </c>
      <c r="D2652" t="s">
        <v>5065</v>
      </c>
      <c r="E2652" s="103">
        <v>5.4961282244642874E-7</v>
      </c>
      <c r="F2652" s="103">
        <v>676064</v>
      </c>
      <c r="G2652" s="103">
        <v>9</v>
      </c>
      <c r="H2652" t="s">
        <v>54</v>
      </c>
      <c r="I2652" s="103"/>
    </row>
    <row r="2653" spans="1:9" x14ac:dyDescent="0.3">
      <c r="A2653" t="s">
        <v>5963</v>
      </c>
      <c r="B2653" t="s">
        <v>51</v>
      </c>
      <c r="C2653" t="s">
        <v>39</v>
      </c>
      <c r="D2653" t="s">
        <v>5066</v>
      </c>
      <c r="E2653" s="103">
        <v>5.8919764963615918E-7</v>
      </c>
      <c r="F2653" s="103">
        <v>676064</v>
      </c>
      <c r="G2653" s="103">
        <v>9</v>
      </c>
      <c r="H2653" t="s">
        <v>54</v>
      </c>
      <c r="I2653" s="103"/>
    </row>
    <row r="2654" spans="1:9" x14ac:dyDescent="0.3">
      <c r="A2654" t="s">
        <v>1006</v>
      </c>
      <c r="B2654" t="s">
        <v>51</v>
      </c>
      <c r="C2654" t="s">
        <v>39</v>
      </c>
      <c r="D2654" t="s">
        <v>42</v>
      </c>
      <c r="E2654" s="103">
        <v>5.8385373125364667E-7</v>
      </c>
      <c r="F2654" s="103">
        <v>676064</v>
      </c>
      <c r="G2654" s="103">
        <v>9</v>
      </c>
      <c r="H2654" t="s">
        <v>54</v>
      </c>
      <c r="I2654" s="103"/>
    </row>
    <row r="2655" spans="1:9" x14ac:dyDescent="0.3">
      <c r="A2655" t="s">
        <v>2053</v>
      </c>
      <c r="B2655" t="s">
        <v>51</v>
      </c>
      <c r="C2655" t="s">
        <v>39</v>
      </c>
      <c r="D2655" t="s">
        <v>1763</v>
      </c>
      <c r="E2655" s="103">
        <v>5.9825454176600176E-7</v>
      </c>
      <c r="F2655" s="103">
        <v>676064</v>
      </c>
      <c r="G2655" s="103">
        <v>9</v>
      </c>
      <c r="H2655" t="s">
        <v>54</v>
      </c>
      <c r="I2655" s="103"/>
    </row>
    <row r="2656" spans="1:9" x14ac:dyDescent="0.3">
      <c r="A2656" t="s">
        <v>2054</v>
      </c>
      <c r="B2656" t="s">
        <v>51</v>
      </c>
      <c r="C2656" t="s">
        <v>39</v>
      </c>
      <c r="D2656" t="s">
        <v>1764</v>
      </c>
      <c r="E2656" s="103">
        <v>4.6454421149191283E-7</v>
      </c>
      <c r="F2656" s="103">
        <v>676064</v>
      </c>
      <c r="G2656" s="103">
        <v>9</v>
      </c>
      <c r="H2656" t="s">
        <v>54</v>
      </c>
      <c r="I2656" s="103"/>
    </row>
    <row r="2657" spans="1:9" x14ac:dyDescent="0.3">
      <c r="A2657" t="s">
        <v>1007</v>
      </c>
      <c r="B2657" t="s">
        <v>51</v>
      </c>
      <c r="C2657" t="s">
        <v>39</v>
      </c>
      <c r="D2657" t="s">
        <v>340</v>
      </c>
      <c r="E2657" s="103">
        <v>5.8289146399511973E-7</v>
      </c>
      <c r="F2657" s="103">
        <v>676064</v>
      </c>
      <c r="G2657" s="103">
        <v>9</v>
      </c>
      <c r="H2657" t="s">
        <v>54</v>
      </c>
      <c r="I2657" s="103"/>
    </row>
    <row r="2658" spans="1:9" x14ac:dyDescent="0.3">
      <c r="A2658" t="s">
        <v>730</v>
      </c>
      <c r="B2658" t="s">
        <v>51</v>
      </c>
      <c r="C2658" t="s">
        <v>39</v>
      </c>
      <c r="D2658" t="s">
        <v>777</v>
      </c>
      <c r="E2658" s="103">
        <v>1.9646945419813258E-6</v>
      </c>
      <c r="F2658" s="103">
        <v>676064</v>
      </c>
      <c r="G2658" s="103">
        <v>9</v>
      </c>
      <c r="H2658" t="s">
        <v>54</v>
      </c>
      <c r="I2658" s="103"/>
    </row>
    <row r="2659" spans="1:9" x14ac:dyDescent="0.3">
      <c r="A2659" t="s">
        <v>731</v>
      </c>
      <c r="B2659" t="s">
        <v>51</v>
      </c>
      <c r="C2659" t="s">
        <v>39</v>
      </c>
      <c r="D2659" t="s">
        <v>776</v>
      </c>
      <c r="E2659" s="103">
        <v>5.2694701406796506E-6</v>
      </c>
      <c r="F2659" s="103">
        <v>676064</v>
      </c>
      <c r="G2659" s="103">
        <v>9</v>
      </c>
      <c r="H2659" t="s">
        <v>54</v>
      </c>
      <c r="I2659" s="103"/>
    </row>
    <row r="2660" spans="1:9" x14ac:dyDescent="0.3">
      <c r="A2660" t="s">
        <v>2762</v>
      </c>
      <c r="B2660" t="s">
        <v>51</v>
      </c>
      <c r="C2660" t="s">
        <v>2584</v>
      </c>
      <c r="D2660" t="s">
        <v>40</v>
      </c>
      <c r="E2660" s="103">
        <v>1.4323613096155091E-4</v>
      </c>
      <c r="F2660" s="103">
        <v>676064</v>
      </c>
      <c r="G2660" s="103">
        <v>9</v>
      </c>
      <c r="H2660" t="s">
        <v>54</v>
      </c>
      <c r="I2660" s="103"/>
    </row>
    <row r="2661" spans="1:9" x14ac:dyDescent="0.3">
      <c r="A2661" t="s">
        <v>5964</v>
      </c>
      <c r="B2661" t="s">
        <v>51</v>
      </c>
      <c r="C2661" t="s">
        <v>2584</v>
      </c>
      <c r="D2661" t="s">
        <v>5064</v>
      </c>
      <c r="E2661" s="103">
        <v>1.5271452673544427E-4</v>
      </c>
      <c r="F2661" s="103">
        <v>676064</v>
      </c>
      <c r="G2661" s="103">
        <v>9</v>
      </c>
      <c r="H2661" t="s">
        <v>54</v>
      </c>
      <c r="I2661" s="103"/>
    </row>
    <row r="2662" spans="1:9" x14ac:dyDescent="0.3">
      <c r="A2662" t="s">
        <v>5965</v>
      </c>
      <c r="B2662" t="s">
        <v>51</v>
      </c>
      <c r="C2662" t="s">
        <v>2584</v>
      </c>
      <c r="D2662" t="s">
        <v>5065</v>
      </c>
      <c r="E2662" s="103">
        <v>1.4323613096155091E-4</v>
      </c>
      <c r="F2662" s="103">
        <v>676064</v>
      </c>
      <c r="G2662" s="103">
        <v>9</v>
      </c>
      <c r="H2662" t="s">
        <v>54</v>
      </c>
      <c r="I2662" s="103"/>
    </row>
    <row r="2663" spans="1:9" x14ac:dyDescent="0.3">
      <c r="A2663" t="s">
        <v>5966</v>
      </c>
      <c r="B2663" t="s">
        <v>51</v>
      </c>
      <c r="C2663" t="s">
        <v>2584</v>
      </c>
      <c r="D2663" t="s">
        <v>5066</v>
      </c>
      <c r="E2663" s="103">
        <v>1.5221900983893678E-4</v>
      </c>
      <c r="F2663" s="103">
        <v>676064</v>
      </c>
      <c r="G2663" s="103">
        <v>9</v>
      </c>
      <c r="H2663" t="s">
        <v>54</v>
      </c>
      <c r="I2663" s="103"/>
    </row>
    <row r="2664" spans="1:9" x14ac:dyDescent="0.3">
      <c r="A2664" t="s">
        <v>2763</v>
      </c>
      <c r="B2664" t="s">
        <v>51</v>
      </c>
      <c r="C2664" t="s">
        <v>2584</v>
      </c>
      <c r="D2664" t="s">
        <v>42</v>
      </c>
      <c r="E2664" s="103">
        <v>1.5230300821434257E-4</v>
      </c>
      <c r="F2664" s="103">
        <v>676064</v>
      </c>
      <c r="G2664" s="103">
        <v>9</v>
      </c>
      <c r="H2664" t="s">
        <v>54</v>
      </c>
      <c r="I2664" s="103"/>
    </row>
    <row r="2665" spans="1:9" x14ac:dyDescent="0.3">
      <c r="A2665" t="s">
        <v>2764</v>
      </c>
      <c r="B2665" t="s">
        <v>51</v>
      </c>
      <c r="C2665" t="s">
        <v>2584</v>
      </c>
      <c r="D2665" t="s">
        <v>1763</v>
      </c>
      <c r="E2665" s="103">
        <v>1.59848091519363E-4</v>
      </c>
      <c r="F2665" s="103">
        <v>676064</v>
      </c>
      <c r="G2665" s="103">
        <v>9</v>
      </c>
      <c r="H2665" t="s">
        <v>54</v>
      </c>
      <c r="I2665" s="103"/>
    </row>
    <row r="2666" spans="1:9" x14ac:dyDescent="0.3">
      <c r="A2666" t="s">
        <v>2765</v>
      </c>
      <c r="B2666" t="s">
        <v>51</v>
      </c>
      <c r="C2666" t="s">
        <v>2584</v>
      </c>
      <c r="D2666" t="s">
        <v>1764</v>
      </c>
      <c r="E2666" s="103">
        <v>1.1937501873770003E-4</v>
      </c>
      <c r="F2666" s="103">
        <v>676064</v>
      </c>
      <c r="G2666" s="103">
        <v>9</v>
      </c>
      <c r="H2666" t="s">
        <v>54</v>
      </c>
      <c r="I2666" s="103"/>
    </row>
    <row r="2667" spans="1:9" x14ac:dyDescent="0.3">
      <c r="A2667" t="s">
        <v>2766</v>
      </c>
      <c r="B2667" t="s">
        <v>51</v>
      </c>
      <c r="C2667" t="s">
        <v>2584</v>
      </c>
      <c r="D2667" t="s">
        <v>340</v>
      </c>
      <c r="E2667" s="103">
        <v>1.5153175283889951E-4</v>
      </c>
      <c r="F2667" s="103">
        <v>676064</v>
      </c>
      <c r="G2667" s="103">
        <v>9</v>
      </c>
      <c r="H2667" t="s">
        <v>54</v>
      </c>
      <c r="I2667" s="103"/>
    </row>
    <row r="2668" spans="1:9" x14ac:dyDescent="0.3">
      <c r="A2668" t="s">
        <v>2767</v>
      </c>
      <c r="B2668" t="s">
        <v>51</v>
      </c>
      <c r="C2668" t="s">
        <v>2584</v>
      </c>
      <c r="D2668" t="s">
        <v>777</v>
      </c>
      <c r="E2668" s="103">
        <v>5.3736070599954069E-4</v>
      </c>
      <c r="F2668" s="103">
        <v>676064</v>
      </c>
      <c r="G2668" s="103">
        <v>9</v>
      </c>
      <c r="H2668" t="s">
        <v>54</v>
      </c>
      <c r="I2668" s="103"/>
    </row>
    <row r="2669" spans="1:9" x14ac:dyDescent="0.3">
      <c r="A2669" t="s">
        <v>2768</v>
      </c>
      <c r="B2669" t="s">
        <v>51</v>
      </c>
      <c r="C2669" t="s">
        <v>2584</v>
      </c>
      <c r="D2669" t="s">
        <v>776</v>
      </c>
      <c r="E2669" s="103">
        <v>1.345626877621109E-3</v>
      </c>
      <c r="F2669" s="103">
        <v>676064</v>
      </c>
      <c r="G2669" s="103">
        <v>9</v>
      </c>
      <c r="H2669" t="s">
        <v>54</v>
      </c>
      <c r="I2669" s="103"/>
    </row>
    <row r="2670" spans="1:9" x14ac:dyDescent="0.3">
      <c r="A2670" t="s">
        <v>2769</v>
      </c>
      <c r="B2670" t="s">
        <v>51</v>
      </c>
      <c r="C2670" t="s">
        <v>2585</v>
      </c>
      <c r="D2670" t="s">
        <v>40</v>
      </c>
      <c r="E2670" s="103">
        <v>1.6736419054307248E-3</v>
      </c>
      <c r="F2670" s="103">
        <v>676064</v>
      </c>
      <c r="G2670" s="103">
        <v>9</v>
      </c>
      <c r="H2670" t="s">
        <v>54</v>
      </c>
      <c r="I2670" s="103"/>
    </row>
    <row r="2671" spans="1:9" x14ac:dyDescent="0.3">
      <c r="A2671" t="s">
        <v>5967</v>
      </c>
      <c r="B2671" t="s">
        <v>51</v>
      </c>
      <c r="C2671" t="s">
        <v>2585</v>
      </c>
      <c r="D2671" t="s">
        <v>5064</v>
      </c>
      <c r="E2671" s="103">
        <v>1.7677899648948934E-3</v>
      </c>
      <c r="F2671" s="103">
        <v>676064</v>
      </c>
      <c r="G2671" s="103">
        <v>9</v>
      </c>
      <c r="H2671" t="s">
        <v>54</v>
      </c>
      <c r="I2671" s="103"/>
    </row>
    <row r="2672" spans="1:9" x14ac:dyDescent="0.3">
      <c r="A2672" t="s">
        <v>5968</v>
      </c>
      <c r="B2672" t="s">
        <v>51</v>
      </c>
      <c r="C2672" t="s">
        <v>2585</v>
      </c>
      <c r="D2672" t="s">
        <v>5065</v>
      </c>
      <c r="E2672" s="103">
        <v>1.6342742337836598E-3</v>
      </c>
      <c r="F2672" s="103">
        <v>676064</v>
      </c>
      <c r="G2672" s="103">
        <v>9</v>
      </c>
      <c r="H2672" t="s">
        <v>54</v>
      </c>
      <c r="I2672" s="103"/>
    </row>
    <row r="2673" spans="1:9" x14ac:dyDescent="0.3">
      <c r="A2673" t="s">
        <v>5969</v>
      </c>
      <c r="B2673" t="s">
        <v>51</v>
      </c>
      <c r="C2673" t="s">
        <v>2585</v>
      </c>
      <c r="D2673" t="s">
        <v>5066</v>
      </c>
      <c r="E2673" s="103">
        <v>1.7416273567854997E-3</v>
      </c>
      <c r="F2673" s="103">
        <v>676064</v>
      </c>
      <c r="G2673" s="103">
        <v>9</v>
      </c>
      <c r="H2673" t="s">
        <v>54</v>
      </c>
      <c r="I2673" s="103"/>
    </row>
    <row r="2674" spans="1:9" x14ac:dyDescent="0.3">
      <c r="A2674" t="s">
        <v>2770</v>
      </c>
      <c r="B2674" t="s">
        <v>51</v>
      </c>
      <c r="C2674" t="s">
        <v>2585</v>
      </c>
      <c r="D2674" t="s">
        <v>42</v>
      </c>
      <c r="E2674" s="103">
        <v>1.7634208399234434E-3</v>
      </c>
      <c r="F2674" s="103">
        <v>676064</v>
      </c>
      <c r="G2674" s="103">
        <v>9</v>
      </c>
      <c r="H2674" t="s">
        <v>54</v>
      </c>
      <c r="I2674" s="103"/>
    </row>
    <row r="2675" spans="1:9" x14ac:dyDescent="0.3">
      <c r="A2675" t="s">
        <v>2771</v>
      </c>
      <c r="B2675" t="s">
        <v>51</v>
      </c>
      <c r="C2675" t="s">
        <v>2585</v>
      </c>
      <c r="D2675" t="s">
        <v>1763</v>
      </c>
      <c r="E2675" s="103">
        <v>1.8473571731198821E-3</v>
      </c>
      <c r="F2675" s="103">
        <v>676064</v>
      </c>
      <c r="G2675" s="103">
        <v>9</v>
      </c>
      <c r="H2675" t="s">
        <v>54</v>
      </c>
      <c r="I2675" s="103"/>
    </row>
    <row r="2676" spans="1:9" x14ac:dyDescent="0.3">
      <c r="A2676" t="s">
        <v>2772</v>
      </c>
      <c r="B2676" t="s">
        <v>51</v>
      </c>
      <c r="C2676" t="s">
        <v>2585</v>
      </c>
      <c r="D2676" t="s">
        <v>1764</v>
      </c>
      <c r="E2676" s="103">
        <v>1.3057678610623666E-3</v>
      </c>
      <c r="F2676" s="103">
        <v>676064</v>
      </c>
      <c r="G2676" s="103">
        <v>9</v>
      </c>
      <c r="H2676" t="s">
        <v>54</v>
      </c>
      <c r="I2676" s="103"/>
    </row>
    <row r="2677" spans="1:9" x14ac:dyDescent="0.3">
      <c r="A2677" t="s">
        <v>2773</v>
      </c>
      <c r="B2677" t="s">
        <v>51</v>
      </c>
      <c r="C2677" t="s">
        <v>2585</v>
      </c>
      <c r="D2677" t="s">
        <v>340</v>
      </c>
      <c r="E2677" s="103">
        <v>1.7670945847982188E-3</v>
      </c>
      <c r="F2677" s="103">
        <v>676064</v>
      </c>
      <c r="G2677" s="103">
        <v>9</v>
      </c>
      <c r="H2677" t="s">
        <v>54</v>
      </c>
      <c r="I2677" s="103"/>
    </row>
    <row r="2678" spans="1:9" x14ac:dyDescent="0.3">
      <c r="A2678" t="s">
        <v>2774</v>
      </c>
      <c r="B2678" t="s">
        <v>51</v>
      </c>
      <c r="C2678" t="s">
        <v>2585</v>
      </c>
      <c r="D2678" t="s">
        <v>777</v>
      </c>
      <c r="E2678" s="103">
        <v>5.6069140188914771E-3</v>
      </c>
      <c r="F2678" s="103">
        <v>676064</v>
      </c>
      <c r="G2678" s="103">
        <v>9</v>
      </c>
      <c r="H2678" t="s">
        <v>54</v>
      </c>
      <c r="I2678" s="103"/>
    </row>
    <row r="2679" spans="1:9" x14ac:dyDescent="0.3">
      <c r="A2679" t="s">
        <v>2775</v>
      </c>
      <c r="B2679" t="s">
        <v>51</v>
      </c>
      <c r="C2679" t="s">
        <v>2585</v>
      </c>
      <c r="D2679" t="s">
        <v>776</v>
      </c>
      <c r="E2679" s="103">
        <v>1.5038198240277703E-2</v>
      </c>
      <c r="F2679" s="103">
        <v>676064</v>
      </c>
      <c r="G2679" s="103">
        <v>9</v>
      </c>
      <c r="H2679" t="s">
        <v>54</v>
      </c>
      <c r="I2679" s="103"/>
    </row>
    <row r="2680" spans="1:9" x14ac:dyDescent="0.3">
      <c r="A2680" t="s">
        <v>2755</v>
      </c>
      <c r="B2680" t="s">
        <v>51</v>
      </c>
      <c r="C2680" t="s">
        <v>2586</v>
      </c>
      <c r="D2680" t="s">
        <v>40</v>
      </c>
      <c r="E2680" s="103">
        <v>0</v>
      </c>
      <c r="F2680" s="103">
        <v>676064</v>
      </c>
      <c r="G2680" s="103">
        <v>9</v>
      </c>
      <c r="H2680" t="s">
        <v>54</v>
      </c>
      <c r="I2680" s="103"/>
    </row>
    <row r="2681" spans="1:9" x14ac:dyDescent="0.3">
      <c r="A2681" t="s">
        <v>5970</v>
      </c>
      <c r="B2681" t="s">
        <v>51</v>
      </c>
      <c r="C2681" t="s">
        <v>2586</v>
      </c>
      <c r="D2681" t="s">
        <v>5064</v>
      </c>
      <c r="E2681" s="103">
        <v>0</v>
      </c>
      <c r="F2681" s="103">
        <v>676064</v>
      </c>
      <c r="G2681" s="103">
        <v>9</v>
      </c>
      <c r="H2681" t="s">
        <v>54</v>
      </c>
      <c r="I2681" s="103"/>
    </row>
    <row r="2682" spans="1:9" x14ac:dyDescent="0.3">
      <c r="A2682" t="s">
        <v>5971</v>
      </c>
      <c r="B2682" t="s">
        <v>51</v>
      </c>
      <c r="C2682" t="s">
        <v>2586</v>
      </c>
      <c r="D2682" t="s">
        <v>5065</v>
      </c>
      <c r="E2682" s="103">
        <v>0</v>
      </c>
      <c r="F2682" s="103">
        <v>676064</v>
      </c>
      <c r="G2682" s="103">
        <v>9</v>
      </c>
      <c r="H2682" t="s">
        <v>54</v>
      </c>
      <c r="I2682" s="103"/>
    </row>
    <row r="2683" spans="1:9" x14ac:dyDescent="0.3">
      <c r="A2683" t="s">
        <v>5972</v>
      </c>
      <c r="B2683" t="s">
        <v>51</v>
      </c>
      <c r="C2683" t="s">
        <v>2586</v>
      </c>
      <c r="D2683" t="s">
        <v>5066</v>
      </c>
      <c r="E2683" s="103">
        <v>0</v>
      </c>
      <c r="F2683" s="103">
        <v>676064</v>
      </c>
      <c r="G2683" s="103">
        <v>9</v>
      </c>
      <c r="H2683" t="s">
        <v>54</v>
      </c>
      <c r="I2683" s="103"/>
    </row>
    <row r="2684" spans="1:9" x14ac:dyDescent="0.3">
      <c r="A2684" t="s">
        <v>2756</v>
      </c>
      <c r="B2684" t="s">
        <v>51</v>
      </c>
      <c r="C2684" t="s">
        <v>2586</v>
      </c>
      <c r="D2684" t="s">
        <v>42</v>
      </c>
      <c r="E2684" s="103">
        <v>0</v>
      </c>
      <c r="F2684" s="103">
        <v>676064</v>
      </c>
      <c r="G2684" s="103">
        <v>9</v>
      </c>
      <c r="H2684" t="s">
        <v>54</v>
      </c>
      <c r="I2684" s="103"/>
    </row>
    <row r="2685" spans="1:9" x14ac:dyDescent="0.3">
      <c r="A2685" t="s">
        <v>2757</v>
      </c>
      <c r="B2685" t="s">
        <v>51</v>
      </c>
      <c r="C2685" t="s">
        <v>2586</v>
      </c>
      <c r="D2685" t="s">
        <v>1763</v>
      </c>
      <c r="E2685" s="103">
        <v>0</v>
      </c>
      <c r="F2685" s="103">
        <v>676064</v>
      </c>
      <c r="G2685" s="103">
        <v>9</v>
      </c>
      <c r="H2685" t="s">
        <v>54</v>
      </c>
      <c r="I2685" s="103"/>
    </row>
    <row r="2686" spans="1:9" x14ac:dyDescent="0.3">
      <c r="A2686" t="s">
        <v>2758</v>
      </c>
      <c r="B2686" t="s">
        <v>51</v>
      </c>
      <c r="C2686" t="s">
        <v>2586</v>
      </c>
      <c r="D2686" t="s">
        <v>1764</v>
      </c>
      <c r="E2686" s="103">
        <v>0</v>
      </c>
      <c r="F2686" s="103">
        <v>676064</v>
      </c>
      <c r="G2686" s="103">
        <v>9</v>
      </c>
      <c r="H2686" t="s">
        <v>54</v>
      </c>
      <c r="I2686" s="103"/>
    </row>
    <row r="2687" spans="1:9" x14ac:dyDescent="0.3">
      <c r="A2687" t="s">
        <v>2759</v>
      </c>
      <c r="B2687" t="s">
        <v>51</v>
      </c>
      <c r="C2687" t="s">
        <v>2586</v>
      </c>
      <c r="D2687" t="s">
        <v>340</v>
      </c>
      <c r="E2687" s="103">
        <v>0</v>
      </c>
      <c r="F2687" s="103">
        <v>676064</v>
      </c>
      <c r="G2687" s="103">
        <v>9</v>
      </c>
      <c r="H2687" t="s">
        <v>54</v>
      </c>
      <c r="I2687" s="103"/>
    </row>
    <row r="2688" spans="1:9" x14ac:dyDescent="0.3">
      <c r="A2688" t="s">
        <v>2760</v>
      </c>
      <c r="B2688" t="s">
        <v>51</v>
      </c>
      <c r="C2688" t="s">
        <v>2586</v>
      </c>
      <c r="D2688" t="s">
        <v>777</v>
      </c>
      <c r="E2688" s="103">
        <v>0</v>
      </c>
      <c r="F2688" s="103">
        <v>676064</v>
      </c>
      <c r="G2688" s="103">
        <v>9</v>
      </c>
      <c r="H2688" t="s">
        <v>54</v>
      </c>
      <c r="I2688" s="103"/>
    </row>
    <row r="2689" spans="1:9" x14ac:dyDescent="0.3">
      <c r="A2689" t="s">
        <v>2761</v>
      </c>
      <c r="B2689" t="s">
        <v>51</v>
      </c>
      <c r="C2689" t="s">
        <v>2586</v>
      </c>
      <c r="D2689" t="s">
        <v>776</v>
      </c>
      <c r="E2689" s="103">
        <v>0</v>
      </c>
      <c r="F2689" s="103">
        <v>676064</v>
      </c>
      <c r="G2689" s="103">
        <v>9</v>
      </c>
      <c r="H2689" t="s">
        <v>54</v>
      </c>
      <c r="I2689" s="103"/>
    </row>
    <row r="2690" spans="1:9" x14ac:dyDescent="0.3">
      <c r="A2690" t="s">
        <v>3508</v>
      </c>
      <c r="B2690" t="s">
        <v>51</v>
      </c>
      <c r="C2690" t="s">
        <v>3115</v>
      </c>
      <c r="D2690" t="s">
        <v>40</v>
      </c>
      <c r="E2690" s="103">
        <v>0</v>
      </c>
      <c r="F2690" s="103">
        <v>676064</v>
      </c>
      <c r="G2690" s="103">
        <v>9</v>
      </c>
      <c r="H2690" t="s">
        <v>54</v>
      </c>
      <c r="I2690" s="103"/>
    </row>
    <row r="2691" spans="1:9" x14ac:dyDescent="0.3">
      <c r="A2691" t="s">
        <v>5976</v>
      </c>
      <c r="B2691" t="s">
        <v>51</v>
      </c>
      <c r="C2691" t="s">
        <v>3115</v>
      </c>
      <c r="D2691" t="s">
        <v>5064</v>
      </c>
      <c r="E2691" s="103">
        <v>0</v>
      </c>
      <c r="F2691" s="103">
        <v>676064</v>
      </c>
      <c r="G2691" s="103">
        <v>9</v>
      </c>
      <c r="H2691" t="s">
        <v>54</v>
      </c>
      <c r="I2691" s="103"/>
    </row>
    <row r="2692" spans="1:9" x14ac:dyDescent="0.3">
      <c r="A2692" t="s">
        <v>5977</v>
      </c>
      <c r="B2692" t="s">
        <v>51</v>
      </c>
      <c r="C2692" t="s">
        <v>3115</v>
      </c>
      <c r="D2692" t="s">
        <v>5065</v>
      </c>
      <c r="E2692" s="103">
        <v>0</v>
      </c>
      <c r="F2692" s="103">
        <v>676064</v>
      </c>
      <c r="G2692" s="103">
        <v>9</v>
      </c>
      <c r="H2692" t="s">
        <v>54</v>
      </c>
      <c r="I2692" s="103"/>
    </row>
    <row r="2693" spans="1:9" x14ac:dyDescent="0.3">
      <c r="A2693" t="s">
        <v>5978</v>
      </c>
      <c r="B2693" t="s">
        <v>51</v>
      </c>
      <c r="C2693" t="s">
        <v>3115</v>
      </c>
      <c r="D2693" t="s">
        <v>5066</v>
      </c>
      <c r="E2693" s="103">
        <v>0</v>
      </c>
      <c r="F2693" s="103">
        <v>676064</v>
      </c>
      <c r="G2693" s="103">
        <v>9</v>
      </c>
      <c r="H2693" t="s">
        <v>54</v>
      </c>
      <c r="I2693" s="103"/>
    </row>
    <row r="2694" spans="1:9" x14ac:dyDescent="0.3">
      <c r="A2694" t="s">
        <v>3509</v>
      </c>
      <c r="B2694" t="s">
        <v>51</v>
      </c>
      <c r="C2694" t="s">
        <v>3115</v>
      </c>
      <c r="D2694" t="s">
        <v>42</v>
      </c>
      <c r="E2694" s="103">
        <v>0</v>
      </c>
      <c r="F2694" s="103">
        <v>676064</v>
      </c>
      <c r="G2694" s="103">
        <v>9</v>
      </c>
      <c r="H2694" t="s">
        <v>54</v>
      </c>
      <c r="I2694" s="103"/>
    </row>
    <row r="2695" spans="1:9" x14ac:dyDescent="0.3">
      <c r="A2695" t="s">
        <v>3510</v>
      </c>
      <c r="B2695" t="s">
        <v>51</v>
      </c>
      <c r="C2695" t="s">
        <v>3115</v>
      </c>
      <c r="D2695" t="s">
        <v>1763</v>
      </c>
      <c r="E2695" s="103">
        <v>0</v>
      </c>
      <c r="F2695" s="103">
        <v>676064</v>
      </c>
      <c r="G2695" s="103">
        <v>9</v>
      </c>
      <c r="H2695" t="s">
        <v>54</v>
      </c>
      <c r="I2695" s="103"/>
    </row>
    <row r="2696" spans="1:9" x14ac:dyDescent="0.3">
      <c r="A2696" t="s">
        <v>3511</v>
      </c>
      <c r="B2696" t="s">
        <v>51</v>
      </c>
      <c r="C2696" t="s">
        <v>3115</v>
      </c>
      <c r="D2696" t="s">
        <v>1764</v>
      </c>
      <c r="E2696" s="103">
        <v>0</v>
      </c>
      <c r="F2696" s="103">
        <v>676064</v>
      </c>
      <c r="G2696" s="103">
        <v>9</v>
      </c>
      <c r="H2696" t="s">
        <v>54</v>
      </c>
      <c r="I2696" s="103"/>
    </row>
    <row r="2697" spans="1:9" x14ac:dyDescent="0.3">
      <c r="A2697" t="s">
        <v>3512</v>
      </c>
      <c r="B2697" t="s">
        <v>51</v>
      </c>
      <c r="C2697" t="s">
        <v>3115</v>
      </c>
      <c r="D2697" t="s">
        <v>340</v>
      </c>
      <c r="E2697" s="103">
        <v>0</v>
      </c>
      <c r="F2697" s="103">
        <v>676064</v>
      </c>
      <c r="G2697" s="103">
        <v>9</v>
      </c>
      <c r="H2697" t="s">
        <v>54</v>
      </c>
      <c r="I2697" s="103"/>
    </row>
    <row r="2698" spans="1:9" x14ac:dyDescent="0.3">
      <c r="A2698" t="s">
        <v>3513</v>
      </c>
      <c r="B2698" t="s">
        <v>51</v>
      </c>
      <c r="C2698" t="s">
        <v>3115</v>
      </c>
      <c r="D2698" t="s">
        <v>777</v>
      </c>
      <c r="E2698" s="103">
        <v>0</v>
      </c>
      <c r="F2698" s="103">
        <v>676064</v>
      </c>
      <c r="G2698" s="103">
        <v>9</v>
      </c>
      <c r="H2698" t="s">
        <v>54</v>
      </c>
      <c r="I2698" s="103"/>
    </row>
    <row r="2699" spans="1:9" x14ac:dyDescent="0.3">
      <c r="A2699" t="s">
        <v>3514</v>
      </c>
      <c r="B2699" t="s">
        <v>51</v>
      </c>
      <c r="C2699" t="s">
        <v>3115</v>
      </c>
      <c r="D2699" t="s">
        <v>776</v>
      </c>
      <c r="E2699" s="103">
        <v>0</v>
      </c>
      <c r="F2699" s="103">
        <v>676064</v>
      </c>
      <c r="G2699" s="103">
        <v>9</v>
      </c>
      <c r="H2699" t="s">
        <v>54</v>
      </c>
      <c r="I2699" s="103"/>
    </row>
    <row r="2700" spans="1:9" x14ac:dyDescent="0.3">
      <c r="A2700" t="s">
        <v>3515</v>
      </c>
      <c r="B2700" t="s">
        <v>51</v>
      </c>
      <c r="C2700" t="s">
        <v>3100</v>
      </c>
      <c r="D2700" t="s">
        <v>40</v>
      </c>
      <c r="E2700" s="103">
        <v>5.3219057606984366E-3</v>
      </c>
      <c r="F2700" s="103">
        <v>676064</v>
      </c>
      <c r="G2700" s="103">
        <v>9</v>
      </c>
      <c r="H2700" t="s">
        <v>54</v>
      </c>
      <c r="I2700" s="103"/>
    </row>
    <row r="2701" spans="1:9" x14ac:dyDescent="0.3">
      <c r="A2701" t="s">
        <v>5979</v>
      </c>
      <c r="B2701" t="s">
        <v>51</v>
      </c>
      <c r="C2701" t="s">
        <v>3100</v>
      </c>
      <c r="D2701" t="s">
        <v>5064</v>
      </c>
      <c r="E2701" s="103">
        <v>5.7965517112523292E-3</v>
      </c>
      <c r="F2701" s="103">
        <v>676064</v>
      </c>
      <c r="G2701" s="103">
        <v>9</v>
      </c>
      <c r="H2701" t="s">
        <v>54</v>
      </c>
      <c r="I2701" s="103"/>
    </row>
    <row r="2702" spans="1:9" x14ac:dyDescent="0.3">
      <c r="A2702" t="s">
        <v>5980</v>
      </c>
      <c r="B2702" t="s">
        <v>51</v>
      </c>
      <c r="C2702" t="s">
        <v>3100</v>
      </c>
      <c r="D2702" t="s">
        <v>5065</v>
      </c>
      <c r="E2702" s="103">
        <v>5.3219057606984366E-3</v>
      </c>
      <c r="F2702" s="103">
        <v>676064</v>
      </c>
      <c r="G2702" s="103">
        <v>9</v>
      </c>
      <c r="H2702" t="s">
        <v>54</v>
      </c>
      <c r="I2702" s="103"/>
    </row>
    <row r="2703" spans="1:9" x14ac:dyDescent="0.3">
      <c r="A2703" t="s">
        <v>5981</v>
      </c>
      <c r="B2703" t="s">
        <v>51</v>
      </c>
      <c r="C2703" t="s">
        <v>3100</v>
      </c>
      <c r="D2703" t="s">
        <v>5066</v>
      </c>
      <c r="E2703" s="103">
        <v>5.7849300863688511E-3</v>
      </c>
      <c r="F2703" s="103">
        <v>676064</v>
      </c>
      <c r="G2703" s="103">
        <v>9</v>
      </c>
      <c r="H2703" t="s">
        <v>54</v>
      </c>
      <c r="I2703" s="103"/>
    </row>
    <row r="2704" spans="1:9" x14ac:dyDescent="0.3">
      <c r="A2704" t="s">
        <v>3516</v>
      </c>
      <c r="B2704" t="s">
        <v>51</v>
      </c>
      <c r="C2704" t="s">
        <v>3100</v>
      </c>
      <c r="D2704" t="s">
        <v>42</v>
      </c>
      <c r="E2704" s="103">
        <v>5.7632724418603329E-3</v>
      </c>
      <c r="F2704" s="103">
        <v>676064</v>
      </c>
      <c r="G2704" s="103">
        <v>9</v>
      </c>
      <c r="H2704" t="s">
        <v>54</v>
      </c>
      <c r="I2704" s="103"/>
    </row>
    <row r="2705" spans="1:9" x14ac:dyDescent="0.3">
      <c r="A2705" t="s">
        <v>3517</v>
      </c>
      <c r="B2705" t="s">
        <v>51</v>
      </c>
      <c r="C2705" t="s">
        <v>3100</v>
      </c>
      <c r="D2705" t="s">
        <v>1763</v>
      </c>
      <c r="E2705" s="103">
        <v>5.9795666826641435E-3</v>
      </c>
      <c r="F2705" s="103">
        <v>676064</v>
      </c>
      <c r="G2705" s="103">
        <v>9</v>
      </c>
      <c r="H2705" t="s">
        <v>54</v>
      </c>
      <c r="I2705" s="103"/>
    </row>
    <row r="2706" spans="1:9" x14ac:dyDescent="0.3">
      <c r="A2706" t="s">
        <v>3518</v>
      </c>
      <c r="B2706" t="s">
        <v>51</v>
      </c>
      <c r="C2706" t="s">
        <v>3100</v>
      </c>
      <c r="D2706" t="s">
        <v>1764</v>
      </c>
      <c r="E2706" s="103">
        <v>3.6001076827070241E-3</v>
      </c>
      <c r="F2706" s="103">
        <v>676064</v>
      </c>
      <c r="G2706" s="103">
        <v>9</v>
      </c>
      <c r="H2706" t="s">
        <v>54</v>
      </c>
      <c r="I2706" s="103"/>
    </row>
    <row r="2707" spans="1:9" x14ac:dyDescent="0.3">
      <c r="A2707" t="s">
        <v>3519</v>
      </c>
      <c r="B2707" t="s">
        <v>51</v>
      </c>
      <c r="C2707" t="s">
        <v>3100</v>
      </c>
      <c r="D2707" t="s">
        <v>340</v>
      </c>
      <c r="E2707" s="103">
        <v>5.6806672302996148E-3</v>
      </c>
      <c r="F2707" s="103">
        <v>676064</v>
      </c>
      <c r="G2707" s="103">
        <v>9</v>
      </c>
      <c r="H2707" t="s">
        <v>54</v>
      </c>
      <c r="I2707" s="103"/>
    </row>
    <row r="2708" spans="1:9" x14ac:dyDescent="0.3">
      <c r="A2708" t="s">
        <v>3520</v>
      </c>
      <c r="B2708" t="s">
        <v>51</v>
      </c>
      <c r="C2708" t="s">
        <v>3100</v>
      </c>
      <c r="D2708" t="s">
        <v>777</v>
      </c>
      <c r="E2708" s="103">
        <v>1.9120307585491415E-2</v>
      </c>
      <c r="F2708" s="103">
        <v>676064</v>
      </c>
      <c r="G2708" s="103">
        <v>9</v>
      </c>
      <c r="H2708" t="s">
        <v>54</v>
      </c>
      <c r="I2708" s="103"/>
    </row>
    <row r="2709" spans="1:9" x14ac:dyDescent="0.3">
      <c r="A2709" t="s">
        <v>3521</v>
      </c>
      <c r="B2709" t="s">
        <v>51</v>
      </c>
      <c r="C2709" t="s">
        <v>3100</v>
      </c>
      <c r="D2709" t="s">
        <v>776</v>
      </c>
      <c r="E2709" s="103">
        <v>4.9647285181095242E-2</v>
      </c>
      <c r="F2709" s="103">
        <v>676064</v>
      </c>
      <c r="G2709" s="103">
        <v>9</v>
      </c>
      <c r="H2709" t="s">
        <v>54</v>
      </c>
      <c r="I2709" s="103"/>
    </row>
    <row r="2710" spans="1:9" x14ac:dyDescent="0.3">
      <c r="A2710" t="s">
        <v>1111</v>
      </c>
      <c r="B2710" t="s">
        <v>51</v>
      </c>
      <c r="C2710" t="s">
        <v>35</v>
      </c>
      <c r="D2710" t="s">
        <v>40</v>
      </c>
      <c r="E2710" s="103">
        <v>3.3715619099747795E-3</v>
      </c>
      <c r="F2710" s="103">
        <v>676064</v>
      </c>
      <c r="G2710" s="103">
        <v>9</v>
      </c>
      <c r="H2710" t="s">
        <v>54</v>
      </c>
      <c r="I2710" s="103"/>
    </row>
    <row r="2711" spans="1:9" x14ac:dyDescent="0.3">
      <c r="A2711" t="s">
        <v>5973</v>
      </c>
      <c r="B2711" t="s">
        <v>51</v>
      </c>
      <c r="C2711" t="s">
        <v>35</v>
      </c>
      <c r="D2711" t="s">
        <v>5064</v>
      </c>
      <c r="E2711" s="103">
        <v>-6.8630850155911938E-3</v>
      </c>
      <c r="F2711" s="103">
        <v>676064</v>
      </c>
      <c r="G2711" s="103">
        <v>9</v>
      </c>
      <c r="H2711" t="s">
        <v>54</v>
      </c>
      <c r="I2711" s="103"/>
    </row>
    <row r="2712" spans="1:9" x14ac:dyDescent="0.3">
      <c r="A2712" t="s">
        <v>5974</v>
      </c>
      <c r="B2712" t="s">
        <v>51</v>
      </c>
      <c r="C2712" t="s">
        <v>35</v>
      </c>
      <c r="D2712" t="s">
        <v>5065</v>
      </c>
      <c r="E2712" s="103">
        <v>-1.4767253181774643E-2</v>
      </c>
      <c r="F2712" s="103">
        <v>676064</v>
      </c>
      <c r="G2712" s="103">
        <v>9</v>
      </c>
      <c r="H2712" t="s">
        <v>54</v>
      </c>
      <c r="I2712" s="103"/>
    </row>
    <row r="2713" spans="1:9" x14ac:dyDescent="0.3">
      <c r="A2713" t="s">
        <v>5975</v>
      </c>
      <c r="B2713" t="s">
        <v>51</v>
      </c>
      <c r="C2713" t="s">
        <v>35</v>
      </c>
      <c r="D2713" t="s">
        <v>5066</v>
      </c>
      <c r="E2713" s="103">
        <v>-1.4268106234591601E-2</v>
      </c>
      <c r="F2713" s="103">
        <v>676064</v>
      </c>
      <c r="G2713" s="103">
        <v>9</v>
      </c>
      <c r="H2713" t="s">
        <v>54</v>
      </c>
      <c r="I2713" s="103"/>
    </row>
    <row r="2714" spans="1:9" x14ac:dyDescent="0.3">
      <c r="A2714" t="s">
        <v>1112</v>
      </c>
      <c r="B2714" t="s">
        <v>51</v>
      </c>
      <c r="C2714" t="s">
        <v>35</v>
      </c>
      <c r="D2714" t="s">
        <v>42</v>
      </c>
      <c r="E2714" s="103">
        <v>-6.866218880705665E-3</v>
      </c>
      <c r="F2714" s="103">
        <v>676064</v>
      </c>
      <c r="G2714" s="103">
        <v>9</v>
      </c>
      <c r="H2714" t="s">
        <v>54</v>
      </c>
      <c r="I2714" s="103"/>
    </row>
    <row r="2715" spans="1:9" x14ac:dyDescent="0.3">
      <c r="A2715" t="s">
        <v>2075</v>
      </c>
      <c r="B2715" t="s">
        <v>51</v>
      </c>
      <c r="C2715" t="s">
        <v>35</v>
      </c>
      <c r="D2715" t="s">
        <v>1763</v>
      </c>
      <c r="E2715" s="103">
        <v>-2.5411807390215551E-4</v>
      </c>
      <c r="F2715" s="103">
        <v>676064</v>
      </c>
      <c r="G2715" s="103">
        <v>9</v>
      </c>
      <c r="H2715" t="s">
        <v>54</v>
      </c>
      <c r="I2715" s="103"/>
    </row>
    <row r="2716" spans="1:9" x14ac:dyDescent="0.3">
      <c r="A2716" t="s">
        <v>2076</v>
      </c>
      <c r="B2716" t="s">
        <v>51</v>
      </c>
      <c r="C2716" t="s">
        <v>35</v>
      </c>
      <c r="D2716" t="s">
        <v>1764</v>
      </c>
      <c r="E2716" s="103">
        <v>-1.208487640008852E-3</v>
      </c>
      <c r="F2716" s="103">
        <v>676064</v>
      </c>
      <c r="G2716" s="103">
        <v>9</v>
      </c>
      <c r="H2716" t="s">
        <v>54</v>
      </c>
      <c r="I2716" s="103"/>
    </row>
    <row r="2717" spans="1:9" x14ac:dyDescent="0.3">
      <c r="A2717" t="s">
        <v>1113</v>
      </c>
      <c r="B2717" t="s">
        <v>51</v>
      </c>
      <c r="C2717" t="s">
        <v>35</v>
      </c>
      <c r="D2717" t="s">
        <v>340</v>
      </c>
      <c r="E2717" s="103">
        <v>2.3206695936925923E-4</v>
      </c>
      <c r="F2717" s="103">
        <v>676064</v>
      </c>
      <c r="G2717" s="103">
        <v>9</v>
      </c>
      <c r="H2717" t="s">
        <v>54</v>
      </c>
      <c r="I2717" s="103"/>
    </row>
    <row r="2718" spans="1:9" x14ac:dyDescent="0.3">
      <c r="A2718" t="s">
        <v>1114</v>
      </c>
      <c r="B2718" t="s">
        <v>51</v>
      </c>
      <c r="C2718" t="s">
        <v>35</v>
      </c>
      <c r="D2718" t="s">
        <v>777</v>
      </c>
      <c r="E2718" s="103">
        <v>1.1795603294314592E-2</v>
      </c>
      <c r="F2718" s="103">
        <v>676064</v>
      </c>
      <c r="G2718" s="103">
        <v>9</v>
      </c>
      <c r="H2718" t="s">
        <v>54</v>
      </c>
      <c r="I2718" s="103"/>
    </row>
    <row r="2719" spans="1:9" x14ac:dyDescent="0.3">
      <c r="A2719" t="s">
        <v>1115</v>
      </c>
      <c r="B2719" t="s">
        <v>51</v>
      </c>
      <c r="C2719" t="s">
        <v>35</v>
      </c>
      <c r="D2719" t="s">
        <v>776</v>
      </c>
      <c r="E2719" s="103">
        <v>3.1636764913089505E-2</v>
      </c>
      <c r="F2719" s="103">
        <v>676064</v>
      </c>
      <c r="G2719" s="103">
        <v>9</v>
      </c>
      <c r="H2719" t="s">
        <v>54</v>
      </c>
      <c r="I2719" s="103"/>
    </row>
    <row r="2720" spans="1:9" x14ac:dyDescent="0.3">
      <c r="A2720" t="s">
        <v>3522</v>
      </c>
      <c r="B2720" t="s">
        <v>51</v>
      </c>
      <c r="C2720" t="s">
        <v>3102</v>
      </c>
      <c r="D2720" t="s">
        <v>40</v>
      </c>
      <c r="E2720" s="103">
        <v>3.5331201651866137E-2</v>
      </c>
      <c r="F2720" s="103">
        <v>676064</v>
      </c>
      <c r="G2720" s="103">
        <v>9</v>
      </c>
      <c r="H2720" t="s">
        <v>54</v>
      </c>
      <c r="I2720" s="103"/>
    </row>
    <row r="2721" spans="1:9" x14ac:dyDescent="0.3">
      <c r="A2721" t="s">
        <v>5982</v>
      </c>
      <c r="B2721" t="s">
        <v>51</v>
      </c>
      <c r="C2721" t="s">
        <v>3102</v>
      </c>
      <c r="D2721" t="s">
        <v>5064</v>
      </c>
      <c r="E2721" s="103">
        <v>3.7823168400678168E-2</v>
      </c>
      <c r="F2721" s="103">
        <v>676064</v>
      </c>
      <c r="G2721" s="103">
        <v>9</v>
      </c>
      <c r="H2721" t="s">
        <v>54</v>
      </c>
      <c r="I2721" s="103"/>
    </row>
    <row r="2722" spans="1:9" x14ac:dyDescent="0.3">
      <c r="A2722" t="s">
        <v>5983</v>
      </c>
      <c r="B2722" t="s">
        <v>51</v>
      </c>
      <c r="C2722" t="s">
        <v>3102</v>
      </c>
      <c r="D2722" t="s">
        <v>5065</v>
      </c>
      <c r="E2722" s="103">
        <v>3.5331201651866137E-2</v>
      </c>
      <c r="F2722" s="103">
        <v>676064</v>
      </c>
      <c r="G2722" s="103">
        <v>9</v>
      </c>
      <c r="H2722" t="s">
        <v>54</v>
      </c>
      <c r="I2722" s="103"/>
    </row>
    <row r="2723" spans="1:9" x14ac:dyDescent="0.3">
      <c r="A2723" t="s">
        <v>5984</v>
      </c>
      <c r="B2723" t="s">
        <v>51</v>
      </c>
      <c r="C2723" t="s">
        <v>3102</v>
      </c>
      <c r="D2723" t="s">
        <v>5066</v>
      </c>
      <c r="E2723" s="103">
        <v>3.7727663160068411E-2</v>
      </c>
      <c r="F2723" s="103">
        <v>676064</v>
      </c>
      <c r="G2723" s="103">
        <v>9</v>
      </c>
      <c r="H2723" t="s">
        <v>54</v>
      </c>
      <c r="I2723" s="103"/>
    </row>
    <row r="2724" spans="1:9" x14ac:dyDescent="0.3">
      <c r="A2724" t="s">
        <v>3523</v>
      </c>
      <c r="B2724" t="s">
        <v>51</v>
      </c>
      <c r="C2724" t="s">
        <v>3102</v>
      </c>
      <c r="D2724" t="s">
        <v>42</v>
      </c>
      <c r="E2724" s="103">
        <v>3.7589539381197704E-2</v>
      </c>
      <c r="F2724" s="103">
        <v>676064</v>
      </c>
      <c r="G2724" s="103">
        <v>9</v>
      </c>
      <c r="H2724" t="s">
        <v>54</v>
      </c>
      <c r="I2724" s="103"/>
    </row>
    <row r="2725" spans="1:9" x14ac:dyDescent="0.3">
      <c r="A2725" t="s">
        <v>3524</v>
      </c>
      <c r="B2725" t="s">
        <v>51</v>
      </c>
      <c r="C2725" t="s">
        <v>3102</v>
      </c>
      <c r="D2725" t="s">
        <v>1763</v>
      </c>
      <c r="E2725" s="103">
        <v>3.9140965276817118E-2</v>
      </c>
      <c r="F2725" s="103">
        <v>676064</v>
      </c>
      <c r="G2725" s="103">
        <v>9</v>
      </c>
      <c r="H2725" t="s">
        <v>54</v>
      </c>
      <c r="I2725" s="103"/>
    </row>
    <row r="2726" spans="1:9" x14ac:dyDescent="0.3">
      <c r="A2726" t="s">
        <v>3525</v>
      </c>
      <c r="B2726" t="s">
        <v>51</v>
      </c>
      <c r="C2726" t="s">
        <v>3102</v>
      </c>
      <c r="D2726" t="s">
        <v>1764</v>
      </c>
      <c r="E2726" s="103">
        <v>2.6545368755655281E-2</v>
      </c>
      <c r="F2726" s="103">
        <v>676064</v>
      </c>
      <c r="G2726" s="103">
        <v>9</v>
      </c>
      <c r="H2726" t="s">
        <v>54</v>
      </c>
      <c r="I2726" s="103"/>
    </row>
    <row r="2727" spans="1:9" x14ac:dyDescent="0.3">
      <c r="A2727" t="s">
        <v>3526</v>
      </c>
      <c r="B2727" t="s">
        <v>51</v>
      </c>
      <c r="C2727" t="s">
        <v>3102</v>
      </c>
      <c r="D2727" t="s">
        <v>340</v>
      </c>
      <c r="E2727" s="103">
        <v>3.7338259799874131E-2</v>
      </c>
      <c r="F2727" s="103">
        <v>676064</v>
      </c>
      <c r="G2727" s="103">
        <v>9</v>
      </c>
      <c r="H2727" t="s">
        <v>54</v>
      </c>
      <c r="I2727" s="103"/>
    </row>
    <row r="2728" spans="1:9" x14ac:dyDescent="0.3">
      <c r="A2728" t="s">
        <v>3527</v>
      </c>
      <c r="B2728" t="s">
        <v>51</v>
      </c>
      <c r="C2728" t="s">
        <v>3102</v>
      </c>
      <c r="D2728" t="s">
        <v>777</v>
      </c>
      <c r="E2728" s="103">
        <v>0.12752365074553929</v>
      </c>
      <c r="F2728" s="103">
        <v>676064</v>
      </c>
      <c r="G2728" s="103">
        <v>9</v>
      </c>
      <c r="H2728" t="s">
        <v>54</v>
      </c>
      <c r="I2728" s="103"/>
    </row>
    <row r="2729" spans="1:9" x14ac:dyDescent="0.3">
      <c r="A2729" t="s">
        <v>3528</v>
      </c>
      <c r="B2729" t="s">
        <v>51</v>
      </c>
      <c r="C2729" t="s">
        <v>3102</v>
      </c>
      <c r="D2729" t="s">
        <v>776</v>
      </c>
      <c r="E2729" s="103">
        <v>0.3231749319207109</v>
      </c>
      <c r="F2729" s="103">
        <v>676064</v>
      </c>
      <c r="G2729" s="103">
        <v>9</v>
      </c>
      <c r="H2729" t="s">
        <v>54</v>
      </c>
      <c r="I2729" s="103"/>
    </row>
    <row r="2730" spans="1:9" x14ac:dyDescent="0.3">
      <c r="A2730" t="s">
        <v>3529</v>
      </c>
      <c r="B2730" t="s">
        <v>51</v>
      </c>
      <c r="C2730" t="s">
        <v>3104</v>
      </c>
      <c r="D2730" t="s">
        <v>40</v>
      </c>
      <c r="E2730" s="103">
        <v>2.4975243823273253E-2</v>
      </c>
      <c r="F2730" s="103">
        <v>676064</v>
      </c>
      <c r="G2730" s="103">
        <v>9</v>
      </c>
      <c r="H2730" t="s">
        <v>54</v>
      </c>
      <c r="I2730" s="103"/>
    </row>
    <row r="2731" spans="1:9" x14ac:dyDescent="0.3">
      <c r="A2731" t="s">
        <v>5985</v>
      </c>
      <c r="B2731" t="s">
        <v>51</v>
      </c>
      <c r="C2731" t="s">
        <v>3104</v>
      </c>
      <c r="D2731" t="s">
        <v>5064</v>
      </c>
      <c r="E2731" s="103">
        <v>2.6606619705551077E-2</v>
      </c>
      <c r="F2731" s="103">
        <v>676064</v>
      </c>
      <c r="G2731" s="103">
        <v>9</v>
      </c>
      <c r="H2731" t="s">
        <v>54</v>
      </c>
      <c r="I2731" s="103"/>
    </row>
    <row r="2732" spans="1:9" x14ac:dyDescent="0.3">
      <c r="A2732" t="s">
        <v>5986</v>
      </c>
      <c r="B2732" t="s">
        <v>51</v>
      </c>
      <c r="C2732" t="s">
        <v>3104</v>
      </c>
      <c r="D2732" t="s">
        <v>5065</v>
      </c>
      <c r="E2732" s="103">
        <v>2.4246362036125589E-2</v>
      </c>
      <c r="F2732" s="103">
        <v>676064</v>
      </c>
      <c r="G2732" s="103">
        <v>9</v>
      </c>
      <c r="H2732" t="s">
        <v>54</v>
      </c>
      <c r="I2732" s="103"/>
    </row>
    <row r="2733" spans="1:9" x14ac:dyDescent="0.3">
      <c r="A2733" t="s">
        <v>5987</v>
      </c>
      <c r="B2733" t="s">
        <v>51</v>
      </c>
      <c r="C2733" t="s">
        <v>3104</v>
      </c>
      <c r="D2733" t="s">
        <v>5066</v>
      </c>
      <c r="E2733" s="103">
        <v>2.5820613747507274E-2</v>
      </c>
      <c r="F2733" s="103">
        <v>676064</v>
      </c>
      <c r="G2733" s="103">
        <v>9</v>
      </c>
      <c r="H2733" t="s">
        <v>54</v>
      </c>
      <c r="I2733" s="103"/>
    </row>
    <row r="2734" spans="1:9" x14ac:dyDescent="0.3">
      <c r="A2734" t="s">
        <v>3530</v>
      </c>
      <c r="B2734" t="s">
        <v>51</v>
      </c>
      <c r="C2734" t="s">
        <v>3104</v>
      </c>
      <c r="D2734" t="s">
        <v>42</v>
      </c>
      <c r="E2734" s="103">
        <v>2.6492893547052702E-2</v>
      </c>
      <c r="F2734" s="103">
        <v>676064</v>
      </c>
      <c r="G2734" s="103">
        <v>9</v>
      </c>
      <c r="H2734" t="s">
        <v>54</v>
      </c>
      <c r="I2734" s="103"/>
    </row>
    <row r="2735" spans="1:9" x14ac:dyDescent="0.3">
      <c r="A2735" t="s">
        <v>3531</v>
      </c>
      <c r="B2735" t="s">
        <v>51</v>
      </c>
      <c r="C2735" t="s">
        <v>3104</v>
      </c>
      <c r="D2735" t="s">
        <v>1763</v>
      </c>
      <c r="E2735" s="103">
        <v>2.7558094995235916E-2</v>
      </c>
      <c r="F2735" s="103">
        <v>676064</v>
      </c>
      <c r="G2735" s="103">
        <v>9</v>
      </c>
      <c r="H2735" t="s">
        <v>54</v>
      </c>
      <c r="I2735" s="103"/>
    </row>
    <row r="2736" spans="1:9" x14ac:dyDescent="0.3">
      <c r="A2736" t="s">
        <v>3532</v>
      </c>
      <c r="B2736" t="s">
        <v>51</v>
      </c>
      <c r="C2736" t="s">
        <v>3104</v>
      </c>
      <c r="D2736" t="s">
        <v>1764</v>
      </c>
      <c r="E2736" s="103">
        <v>1.7744913212361005E-2</v>
      </c>
      <c r="F2736" s="103">
        <v>676064</v>
      </c>
      <c r="G2736" s="103">
        <v>9</v>
      </c>
      <c r="H2736" t="s">
        <v>54</v>
      </c>
      <c r="I2736" s="103"/>
    </row>
    <row r="2737" spans="1:9" x14ac:dyDescent="0.3">
      <c r="A2737" t="s">
        <v>3533</v>
      </c>
      <c r="B2737" t="s">
        <v>51</v>
      </c>
      <c r="C2737" t="s">
        <v>3104</v>
      </c>
      <c r="D2737" t="s">
        <v>340</v>
      </c>
      <c r="E2737" s="103">
        <v>2.6361830721894412E-2</v>
      </c>
      <c r="F2737" s="103">
        <v>676064</v>
      </c>
      <c r="G2737" s="103">
        <v>9</v>
      </c>
      <c r="H2737" t="s">
        <v>54</v>
      </c>
      <c r="I2737" s="103"/>
    </row>
    <row r="2738" spans="1:9" x14ac:dyDescent="0.3">
      <c r="A2738" t="s">
        <v>3534</v>
      </c>
      <c r="B2738" t="s">
        <v>51</v>
      </c>
      <c r="C2738" t="s">
        <v>3104</v>
      </c>
      <c r="D2738" t="s">
        <v>777</v>
      </c>
      <c r="E2738" s="103">
        <v>8.7235397560764885E-2</v>
      </c>
      <c r="F2738" s="103">
        <v>676064</v>
      </c>
      <c r="G2738" s="103">
        <v>9</v>
      </c>
      <c r="H2738" t="s">
        <v>54</v>
      </c>
      <c r="I2738" s="103"/>
    </row>
    <row r="2739" spans="1:9" x14ac:dyDescent="0.3">
      <c r="A2739" t="s">
        <v>3535</v>
      </c>
      <c r="B2739" t="s">
        <v>51</v>
      </c>
      <c r="C2739" t="s">
        <v>3104</v>
      </c>
      <c r="D2739" t="s">
        <v>776</v>
      </c>
      <c r="E2739" s="103">
        <v>0.22356203413570616</v>
      </c>
      <c r="F2739" s="103">
        <v>676064</v>
      </c>
      <c r="G2739" s="103">
        <v>9</v>
      </c>
      <c r="H2739" t="s">
        <v>54</v>
      </c>
      <c r="I2739" s="103"/>
    </row>
    <row r="2740" spans="1:9" x14ac:dyDescent="0.3">
      <c r="A2740" t="s">
        <v>3536</v>
      </c>
      <c r="B2740" t="s">
        <v>51</v>
      </c>
      <c r="C2740" t="s">
        <v>3106</v>
      </c>
      <c r="D2740" t="s">
        <v>40</v>
      </c>
      <c r="E2740" s="103">
        <v>5.7382474752359566E-2</v>
      </c>
      <c r="F2740" s="103">
        <v>676064</v>
      </c>
      <c r="G2740" s="103">
        <v>9</v>
      </c>
      <c r="H2740" t="s">
        <v>54</v>
      </c>
      <c r="I2740" s="103"/>
    </row>
    <row r="2741" spans="1:9" x14ac:dyDescent="0.3">
      <c r="A2741" t="s">
        <v>5988</v>
      </c>
      <c r="B2741" t="s">
        <v>51</v>
      </c>
      <c r="C2741" t="s">
        <v>3106</v>
      </c>
      <c r="D2741" t="s">
        <v>5064</v>
      </c>
      <c r="E2741" s="103">
        <v>6.0965151110809898E-2</v>
      </c>
      <c r="F2741" s="103">
        <v>676064</v>
      </c>
      <c r="G2741" s="103">
        <v>9</v>
      </c>
      <c r="H2741" t="s">
        <v>54</v>
      </c>
      <c r="I2741" s="103"/>
    </row>
    <row r="2742" spans="1:9" x14ac:dyDescent="0.3">
      <c r="A2742" t="s">
        <v>5989</v>
      </c>
      <c r="B2742" t="s">
        <v>51</v>
      </c>
      <c r="C2742" t="s">
        <v>3106</v>
      </c>
      <c r="D2742" t="s">
        <v>5065</v>
      </c>
      <c r="E2742" s="103">
        <v>5.7382474752359566E-2</v>
      </c>
      <c r="F2742" s="103">
        <v>676064</v>
      </c>
      <c r="G2742" s="103">
        <v>9</v>
      </c>
      <c r="H2742" t="s">
        <v>54</v>
      </c>
      <c r="I2742" s="103"/>
    </row>
    <row r="2743" spans="1:9" x14ac:dyDescent="0.3">
      <c r="A2743" t="s">
        <v>5990</v>
      </c>
      <c r="B2743" t="s">
        <v>51</v>
      </c>
      <c r="C2743" t="s">
        <v>3106</v>
      </c>
      <c r="D2743" t="s">
        <v>5066</v>
      </c>
      <c r="E2743" s="103">
        <v>6.0921667533542535E-2</v>
      </c>
      <c r="F2743" s="103">
        <v>676064</v>
      </c>
      <c r="G2743" s="103">
        <v>9</v>
      </c>
      <c r="H2743" t="s">
        <v>54</v>
      </c>
      <c r="I2743" s="103"/>
    </row>
    <row r="2744" spans="1:9" x14ac:dyDescent="0.3">
      <c r="A2744" t="s">
        <v>3537</v>
      </c>
      <c r="B2744" t="s">
        <v>51</v>
      </c>
      <c r="C2744" t="s">
        <v>3106</v>
      </c>
      <c r="D2744" t="s">
        <v>42</v>
      </c>
      <c r="E2744" s="103">
        <v>6.0887634905682463E-2</v>
      </c>
      <c r="F2744" s="103">
        <v>676064</v>
      </c>
      <c r="G2744" s="103">
        <v>9</v>
      </c>
      <c r="H2744" t="s">
        <v>54</v>
      </c>
      <c r="I2744" s="103"/>
    </row>
    <row r="2745" spans="1:9" x14ac:dyDescent="0.3">
      <c r="A2745" t="s">
        <v>3538</v>
      </c>
      <c r="B2745" t="s">
        <v>51</v>
      </c>
      <c r="C2745" t="s">
        <v>3106</v>
      </c>
      <c r="D2745" t="s">
        <v>1763</v>
      </c>
      <c r="E2745" s="103">
        <v>6.3275121807561521E-2</v>
      </c>
      <c r="F2745" s="103">
        <v>676064</v>
      </c>
      <c r="G2745" s="103">
        <v>9</v>
      </c>
      <c r="H2745" t="s">
        <v>54</v>
      </c>
      <c r="I2745" s="103"/>
    </row>
    <row r="2746" spans="1:9" x14ac:dyDescent="0.3">
      <c r="A2746" t="s">
        <v>3539</v>
      </c>
      <c r="B2746" t="s">
        <v>51</v>
      </c>
      <c r="C2746" t="s">
        <v>3106</v>
      </c>
      <c r="D2746" t="s">
        <v>1764</v>
      </c>
      <c r="E2746" s="103">
        <v>2.7305316601021614E-2</v>
      </c>
      <c r="F2746" s="103">
        <v>676064</v>
      </c>
      <c r="G2746" s="103">
        <v>9</v>
      </c>
      <c r="H2746" t="s">
        <v>54</v>
      </c>
      <c r="I2746" s="103"/>
    </row>
    <row r="2747" spans="1:9" x14ac:dyDescent="0.3">
      <c r="A2747" t="s">
        <v>3540</v>
      </c>
      <c r="B2747" t="s">
        <v>51</v>
      </c>
      <c r="C2747" t="s">
        <v>3106</v>
      </c>
      <c r="D2747" t="s">
        <v>340</v>
      </c>
      <c r="E2747" s="103">
        <v>6.0915611820117982E-2</v>
      </c>
      <c r="F2747" s="103">
        <v>676064</v>
      </c>
      <c r="G2747" s="103">
        <v>9</v>
      </c>
      <c r="H2747" t="s">
        <v>54</v>
      </c>
      <c r="I2747" s="103"/>
    </row>
    <row r="2748" spans="1:9" x14ac:dyDescent="0.3">
      <c r="A2748" t="s">
        <v>3541</v>
      </c>
      <c r="B2748" t="s">
        <v>51</v>
      </c>
      <c r="C2748" t="s">
        <v>3106</v>
      </c>
      <c r="D2748" t="s">
        <v>777</v>
      </c>
      <c r="E2748" s="103">
        <v>0.19495520019785484</v>
      </c>
      <c r="F2748" s="103">
        <v>676064</v>
      </c>
      <c r="G2748" s="103">
        <v>9</v>
      </c>
      <c r="H2748" t="s">
        <v>54</v>
      </c>
      <c r="I2748" s="103"/>
    </row>
    <row r="2749" spans="1:9" x14ac:dyDescent="0.3">
      <c r="A2749" t="s">
        <v>3542</v>
      </c>
      <c r="B2749" t="s">
        <v>51</v>
      </c>
      <c r="C2749" t="s">
        <v>3106</v>
      </c>
      <c r="D2749" t="s">
        <v>776</v>
      </c>
      <c r="E2749" s="103">
        <v>0.52228404237240644</v>
      </c>
      <c r="F2749" s="103">
        <v>676064</v>
      </c>
      <c r="G2749" s="103">
        <v>9</v>
      </c>
      <c r="H2749" t="s">
        <v>54</v>
      </c>
      <c r="I2749" s="103"/>
    </row>
    <row r="2750" spans="1:9" x14ac:dyDescent="0.3">
      <c r="A2750" t="s">
        <v>3543</v>
      </c>
      <c r="B2750" t="s">
        <v>51</v>
      </c>
      <c r="C2750" t="s">
        <v>3109</v>
      </c>
      <c r="D2750" t="s">
        <v>40</v>
      </c>
      <c r="E2750" s="103">
        <v>4.5984849787239474E-4</v>
      </c>
      <c r="F2750" s="103">
        <v>676064</v>
      </c>
      <c r="G2750" s="103">
        <v>9</v>
      </c>
      <c r="H2750" t="s">
        <v>54</v>
      </c>
      <c r="I2750" s="103"/>
    </row>
    <row r="2751" spans="1:9" x14ac:dyDescent="0.3">
      <c r="A2751" t="s">
        <v>5991</v>
      </c>
      <c r="B2751" t="s">
        <v>51</v>
      </c>
      <c r="C2751" t="s">
        <v>3109</v>
      </c>
      <c r="D2751" t="s">
        <v>5064</v>
      </c>
      <c r="E2751" s="103">
        <v>4.9490325725690685E-4</v>
      </c>
      <c r="F2751" s="103">
        <v>676064</v>
      </c>
      <c r="G2751" s="103">
        <v>9</v>
      </c>
      <c r="H2751" t="s">
        <v>54</v>
      </c>
      <c r="I2751" s="103"/>
    </row>
    <row r="2752" spans="1:9" x14ac:dyDescent="0.3">
      <c r="A2752" t="s">
        <v>5992</v>
      </c>
      <c r="B2752" t="s">
        <v>51</v>
      </c>
      <c r="C2752" t="s">
        <v>3109</v>
      </c>
      <c r="D2752" t="s">
        <v>5065</v>
      </c>
      <c r="E2752" s="103">
        <v>4.5984849787239474E-4</v>
      </c>
      <c r="F2752" s="103">
        <v>676064</v>
      </c>
      <c r="G2752" s="103">
        <v>9</v>
      </c>
      <c r="H2752" t="s">
        <v>54</v>
      </c>
      <c r="I2752" s="103"/>
    </row>
    <row r="2753" spans="1:9" x14ac:dyDescent="0.3">
      <c r="A2753" t="s">
        <v>5993</v>
      </c>
      <c r="B2753" t="s">
        <v>51</v>
      </c>
      <c r="C2753" t="s">
        <v>3109</v>
      </c>
      <c r="D2753" t="s">
        <v>5066</v>
      </c>
      <c r="E2753" s="103">
        <v>4.9366156655532962E-4</v>
      </c>
      <c r="F2753" s="103">
        <v>676064</v>
      </c>
      <c r="G2753" s="103">
        <v>9</v>
      </c>
      <c r="H2753" t="s">
        <v>54</v>
      </c>
      <c r="I2753" s="103"/>
    </row>
    <row r="2754" spans="1:9" x14ac:dyDescent="0.3">
      <c r="A2754" t="s">
        <v>3544</v>
      </c>
      <c r="B2754" t="s">
        <v>51</v>
      </c>
      <c r="C2754" t="s">
        <v>3109</v>
      </c>
      <c r="D2754" t="s">
        <v>42</v>
      </c>
      <c r="E2754" s="103">
        <v>4.9031025753473062E-4</v>
      </c>
      <c r="F2754" s="103">
        <v>676064</v>
      </c>
      <c r="G2754" s="103">
        <v>9</v>
      </c>
      <c r="H2754" t="s">
        <v>54</v>
      </c>
      <c r="I2754" s="103"/>
    </row>
    <row r="2755" spans="1:9" x14ac:dyDescent="0.3">
      <c r="A2755" t="s">
        <v>3545</v>
      </c>
      <c r="B2755" t="s">
        <v>51</v>
      </c>
      <c r="C2755" t="s">
        <v>3109</v>
      </c>
      <c r="D2755" t="s">
        <v>1763</v>
      </c>
      <c r="E2755" s="103">
        <v>5.1255466442221649E-4</v>
      </c>
      <c r="F2755" s="103">
        <v>676064</v>
      </c>
      <c r="G2755" s="103">
        <v>9</v>
      </c>
      <c r="H2755" t="s">
        <v>54</v>
      </c>
      <c r="I2755" s="103"/>
    </row>
    <row r="2756" spans="1:9" x14ac:dyDescent="0.3">
      <c r="A2756" t="s">
        <v>3546</v>
      </c>
      <c r="B2756" t="s">
        <v>51</v>
      </c>
      <c r="C2756" t="s">
        <v>3109</v>
      </c>
      <c r="D2756" t="s">
        <v>1764</v>
      </c>
      <c r="E2756" s="103">
        <v>3.5198317060124152E-4</v>
      </c>
      <c r="F2756" s="103">
        <v>676064</v>
      </c>
      <c r="G2756" s="103">
        <v>9</v>
      </c>
      <c r="H2756" t="s">
        <v>54</v>
      </c>
      <c r="I2756" s="103"/>
    </row>
    <row r="2757" spans="1:9" x14ac:dyDescent="0.3">
      <c r="A2757" t="s">
        <v>3547</v>
      </c>
      <c r="B2757" t="s">
        <v>51</v>
      </c>
      <c r="C2757" t="s">
        <v>3109</v>
      </c>
      <c r="D2757" t="s">
        <v>340</v>
      </c>
      <c r="E2757" s="103">
        <v>4.8615646035712033E-4</v>
      </c>
      <c r="F2757" s="103">
        <v>676064</v>
      </c>
      <c r="G2757" s="103">
        <v>9</v>
      </c>
      <c r="H2757" t="s">
        <v>54</v>
      </c>
      <c r="I2757" s="103"/>
    </row>
    <row r="2758" spans="1:9" x14ac:dyDescent="0.3">
      <c r="A2758" t="s">
        <v>3548</v>
      </c>
      <c r="B2758" t="s">
        <v>51</v>
      </c>
      <c r="C2758" t="s">
        <v>3109</v>
      </c>
      <c r="D2758" t="s">
        <v>777</v>
      </c>
      <c r="E2758" s="103">
        <v>1.6850682051970899E-3</v>
      </c>
      <c r="F2758" s="103">
        <v>676064</v>
      </c>
      <c r="G2758" s="103">
        <v>9</v>
      </c>
      <c r="H2758" t="s">
        <v>54</v>
      </c>
      <c r="I2758" s="103"/>
    </row>
    <row r="2759" spans="1:9" x14ac:dyDescent="0.3">
      <c r="A2759" t="s">
        <v>3549</v>
      </c>
      <c r="B2759" t="s">
        <v>51</v>
      </c>
      <c r="C2759" t="s">
        <v>3109</v>
      </c>
      <c r="D2759" t="s">
        <v>776</v>
      </c>
      <c r="E2759" s="103">
        <v>4.2100874396457447E-3</v>
      </c>
      <c r="F2759" s="103">
        <v>676064</v>
      </c>
      <c r="G2759" s="103">
        <v>9</v>
      </c>
      <c r="H2759" t="s">
        <v>54</v>
      </c>
      <c r="I2759" s="103"/>
    </row>
    <row r="2760" spans="1:9" x14ac:dyDescent="0.3">
      <c r="A2760" t="s">
        <v>3550</v>
      </c>
      <c r="B2760" t="s">
        <v>51</v>
      </c>
      <c r="C2760" t="s">
        <v>3111</v>
      </c>
      <c r="D2760" t="s">
        <v>40</v>
      </c>
      <c r="E2760" s="103">
        <v>1.1781858215233032E-3</v>
      </c>
      <c r="F2760" s="103">
        <v>676064</v>
      </c>
      <c r="G2760" s="103">
        <v>9</v>
      </c>
      <c r="H2760" t="s">
        <v>54</v>
      </c>
      <c r="I2760" s="103"/>
    </row>
    <row r="2761" spans="1:9" x14ac:dyDescent="0.3">
      <c r="A2761" t="s">
        <v>5994</v>
      </c>
      <c r="B2761" t="s">
        <v>51</v>
      </c>
      <c r="C2761" t="s">
        <v>3111</v>
      </c>
      <c r="D2761" t="s">
        <v>5064</v>
      </c>
      <c r="E2761" s="103">
        <v>1.2592977219945691E-3</v>
      </c>
      <c r="F2761" s="103">
        <v>676064</v>
      </c>
      <c r="G2761" s="103">
        <v>9</v>
      </c>
      <c r="H2761" t="s">
        <v>54</v>
      </c>
      <c r="I2761" s="103"/>
    </row>
    <row r="2762" spans="1:9" x14ac:dyDescent="0.3">
      <c r="A2762" t="s">
        <v>5995</v>
      </c>
      <c r="B2762" t="s">
        <v>51</v>
      </c>
      <c r="C2762" t="s">
        <v>3111</v>
      </c>
      <c r="D2762" t="s">
        <v>5065</v>
      </c>
      <c r="E2762" s="103">
        <v>1.1687517914517954E-3</v>
      </c>
      <c r="F2762" s="103">
        <v>676064</v>
      </c>
      <c r="G2762" s="103">
        <v>9</v>
      </c>
      <c r="H2762" t="s">
        <v>54</v>
      </c>
      <c r="I2762" s="103"/>
    </row>
    <row r="2763" spans="1:9" x14ac:dyDescent="0.3">
      <c r="A2763" t="s">
        <v>5996</v>
      </c>
      <c r="B2763" t="s">
        <v>51</v>
      </c>
      <c r="C2763" t="s">
        <v>3111</v>
      </c>
      <c r="D2763" t="s">
        <v>5066</v>
      </c>
      <c r="E2763" s="103">
        <v>1.2470383085866187E-3</v>
      </c>
      <c r="F2763" s="103">
        <v>676064</v>
      </c>
      <c r="G2763" s="103">
        <v>9</v>
      </c>
      <c r="H2763" t="s">
        <v>54</v>
      </c>
      <c r="I2763" s="103"/>
    </row>
    <row r="2764" spans="1:9" x14ac:dyDescent="0.3">
      <c r="A2764" t="s">
        <v>3551</v>
      </c>
      <c r="B2764" t="s">
        <v>51</v>
      </c>
      <c r="C2764" t="s">
        <v>3111</v>
      </c>
      <c r="D2764" t="s">
        <v>42</v>
      </c>
      <c r="E2764" s="103">
        <v>1.2514137561192491E-3</v>
      </c>
      <c r="F2764" s="103">
        <v>676064</v>
      </c>
      <c r="G2764" s="103">
        <v>9</v>
      </c>
      <c r="H2764" t="s">
        <v>54</v>
      </c>
      <c r="I2764" s="103"/>
    </row>
    <row r="2765" spans="1:9" x14ac:dyDescent="0.3">
      <c r="A2765" t="s">
        <v>3552</v>
      </c>
      <c r="B2765" t="s">
        <v>51</v>
      </c>
      <c r="C2765" t="s">
        <v>3111</v>
      </c>
      <c r="D2765" t="s">
        <v>1763</v>
      </c>
      <c r="E2765" s="103">
        <v>1.3027946642203069E-3</v>
      </c>
      <c r="F2765" s="103">
        <v>676064</v>
      </c>
      <c r="G2765" s="103">
        <v>9</v>
      </c>
      <c r="H2765" t="s">
        <v>54</v>
      </c>
      <c r="I2765" s="103"/>
    </row>
    <row r="2766" spans="1:9" x14ac:dyDescent="0.3">
      <c r="A2766" t="s">
        <v>3553</v>
      </c>
      <c r="B2766" t="s">
        <v>51</v>
      </c>
      <c r="C2766" t="s">
        <v>3111</v>
      </c>
      <c r="D2766" t="s">
        <v>1764</v>
      </c>
      <c r="E2766" s="103">
        <v>8.7335783975727062E-4</v>
      </c>
      <c r="F2766" s="103">
        <v>676064</v>
      </c>
      <c r="G2766" s="103">
        <v>9</v>
      </c>
      <c r="H2766" t="s">
        <v>54</v>
      </c>
      <c r="I2766" s="103"/>
    </row>
    <row r="2767" spans="1:9" x14ac:dyDescent="0.3">
      <c r="A2767" t="s">
        <v>3554</v>
      </c>
      <c r="B2767" t="s">
        <v>51</v>
      </c>
      <c r="C2767" t="s">
        <v>3111</v>
      </c>
      <c r="D2767" t="s">
        <v>340</v>
      </c>
      <c r="E2767" s="103">
        <v>1.2439993350025021E-3</v>
      </c>
      <c r="F2767" s="103">
        <v>676064</v>
      </c>
      <c r="G2767" s="103">
        <v>9</v>
      </c>
      <c r="H2767" t="s">
        <v>54</v>
      </c>
      <c r="I2767" s="103"/>
    </row>
    <row r="2768" spans="1:9" x14ac:dyDescent="0.3">
      <c r="A2768" t="s">
        <v>3555</v>
      </c>
      <c r="B2768" t="s">
        <v>51</v>
      </c>
      <c r="C2768" t="s">
        <v>3111</v>
      </c>
      <c r="D2768" t="s">
        <v>777</v>
      </c>
      <c r="E2768" s="103">
        <v>4.2261023370005341E-3</v>
      </c>
      <c r="F2768" s="103">
        <v>676064</v>
      </c>
      <c r="G2768" s="103">
        <v>9</v>
      </c>
      <c r="H2768" t="s">
        <v>54</v>
      </c>
      <c r="I2768" s="103"/>
    </row>
    <row r="2769" spans="1:9" x14ac:dyDescent="0.3">
      <c r="A2769" t="s">
        <v>3556</v>
      </c>
      <c r="B2769" t="s">
        <v>51</v>
      </c>
      <c r="C2769" t="s">
        <v>3111</v>
      </c>
      <c r="D2769" t="s">
        <v>776</v>
      </c>
      <c r="E2769" s="103">
        <v>1.0689643312014935E-2</v>
      </c>
      <c r="F2769" s="103">
        <v>676064</v>
      </c>
      <c r="G2769" s="103">
        <v>9</v>
      </c>
      <c r="H2769" t="s">
        <v>54</v>
      </c>
      <c r="I2769" s="103"/>
    </row>
    <row r="2770" spans="1:9" x14ac:dyDescent="0.3">
      <c r="A2770" t="s">
        <v>1011</v>
      </c>
      <c r="B2770" t="s">
        <v>51</v>
      </c>
      <c r="C2770" t="s">
        <v>40</v>
      </c>
      <c r="D2770" t="s">
        <v>40</v>
      </c>
      <c r="E2770" s="103">
        <v>1</v>
      </c>
      <c r="F2770" s="103">
        <v>676064</v>
      </c>
      <c r="G2770" s="103">
        <v>9</v>
      </c>
      <c r="H2770" t="s">
        <v>54</v>
      </c>
      <c r="I2770" s="103"/>
    </row>
    <row r="2771" spans="1:9" x14ac:dyDescent="0.3">
      <c r="A2771" t="s">
        <v>5997</v>
      </c>
      <c r="B2771" t="s">
        <v>51</v>
      </c>
      <c r="C2771" t="s">
        <v>40</v>
      </c>
      <c r="D2771" t="s">
        <v>5064</v>
      </c>
      <c r="E2771" s="103">
        <v>1.044846198479068</v>
      </c>
      <c r="F2771" s="103">
        <v>676064</v>
      </c>
      <c r="G2771" s="103">
        <v>9</v>
      </c>
      <c r="H2771" t="s">
        <v>54</v>
      </c>
      <c r="I2771" s="103"/>
    </row>
    <row r="2772" spans="1:9" x14ac:dyDescent="0.3">
      <c r="A2772" t="s">
        <v>5998</v>
      </c>
      <c r="B2772" t="s">
        <v>51</v>
      </c>
      <c r="C2772" t="s">
        <v>40</v>
      </c>
      <c r="D2772" t="s">
        <v>5065</v>
      </c>
      <c r="E2772" s="103">
        <v>0.98523274681822526</v>
      </c>
      <c r="F2772" s="103">
        <v>676064</v>
      </c>
      <c r="G2772" s="103">
        <v>9</v>
      </c>
      <c r="H2772" t="s">
        <v>54</v>
      </c>
      <c r="I2772" s="103"/>
    </row>
    <row r="2773" spans="1:9" x14ac:dyDescent="0.3">
      <c r="A2773" t="s">
        <v>5999</v>
      </c>
      <c r="B2773" t="s">
        <v>51</v>
      </c>
      <c r="C2773" t="s">
        <v>40</v>
      </c>
      <c r="D2773" t="s">
        <v>5066</v>
      </c>
      <c r="E2773" s="103">
        <v>1.0363181088503959</v>
      </c>
      <c r="F2773" s="103">
        <v>676064</v>
      </c>
      <c r="G2773" s="103">
        <v>9</v>
      </c>
      <c r="H2773" t="s">
        <v>54</v>
      </c>
      <c r="I2773" s="103"/>
    </row>
    <row r="2774" spans="1:9" x14ac:dyDescent="0.3">
      <c r="A2774" t="s">
        <v>1009</v>
      </c>
      <c r="B2774" t="s">
        <v>51</v>
      </c>
      <c r="C2774" t="s">
        <v>40</v>
      </c>
      <c r="D2774" t="s">
        <v>42</v>
      </c>
      <c r="E2774" s="103">
        <v>1.0429758296578016</v>
      </c>
      <c r="F2774" s="103">
        <v>676064</v>
      </c>
      <c r="G2774" s="103">
        <v>9</v>
      </c>
      <c r="H2774" t="s">
        <v>54</v>
      </c>
      <c r="I2774" s="103"/>
    </row>
    <row r="2775" spans="1:9" x14ac:dyDescent="0.3">
      <c r="A2775" t="s">
        <v>2055</v>
      </c>
      <c r="B2775" t="s">
        <v>51</v>
      </c>
      <c r="C2775" t="s">
        <v>40</v>
      </c>
      <c r="D2775" t="s">
        <v>1763</v>
      </c>
      <c r="E2775" s="103">
        <v>1.0998878095000126</v>
      </c>
      <c r="F2775" s="103">
        <v>676064</v>
      </c>
      <c r="G2775" s="103">
        <v>9</v>
      </c>
      <c r="H2775" t="s">
        <v>54</v>
      </c>
      <c r="I2775" s="103"/>
    </row>
    <row r="2776" spans="1:9" x14ac:dyDescent="0.3">
      <c r="A2776" t="s">
        <v>2056</v>
      </c>
      <c r="B2776" t="s">
        <v>51</v>
      </c>
      <c r="C2776" t="s">
        <v>40</v>
      </c>
      <c r="D2776" t="s">
        <v>1764</v>
      </c>
      <c r="E2776" s="103">
        <v>0.8588092513087956</v>
      </c>
      <c r="F2776" s="103">
        <v>676064</v>
      </c>
      <c r="G2776" s="103">
        <v>9</v>
      </c>
      <c r="H2776" t="s">
        <v>54</v>
      </c>
      <c r="I2776" s="103"/>
    </row>
    <row r="2777" spans="1:9" x14ac:dyDescent="0.3">
      <c r="A2777" t="s">
        <v>1010</v>
      </c>
      <c r="B2777" t="s">
        <v>51</v>
      </c>
      <c r="C2777" t="s">
        <v>40</v>
      </c>
      <c r="D2777" t="s">
        <v>340</v>
      </c>
      <c r="E2777" s="103">
        <v>1.0385547686628573</v>
      </c>
      <c r="F2777" s="103">
        <v>676064</v>
      </c>
      <c r="G2777" s="103">
        <v>9</v>
      </c>
      <c r="H2777" t="s">
        <v>54</v>
      </c>
      <c r="I2777" s="103"/>
    </row>
    <row r="2778" spans="1:9" x14ac:dyDescent="0.3">
      <c r="A2778" t="s">
        <v>732</v>
      </c>
      <c r="B2778" t="s">
        <v>51</v>
      </c>
      <c r="C2778" t="s">
        <v>40</v>
      </c>
      <c r="D2778" t="s">
        <v>777</v>
      </c>
      <c r="E2778" s="103">
        <v>3.6635141569700322</v>
      </c>
      <c r="F2778" s="103">
        <v>676064</v>
      </c>
      <c r="G2778" s="103">
        <v>9</v>
      </c>
      <c r="H2778" t="s">
        <v>54</v>
      </c>
      <c r="I2778" s="103"/>
    </row>
    <row r="2779" spans="1:9" x14ac:dyDescent="0.3">
      <c r="A2779" t="s">
        <v>736</v>
      </c>
      <c r="B2779" t="s">
        <v>51</v>
      </c>
      <c r="C2779" t="s">
        <v>40</v>
      </c>
      <c r="D2779" t="s">
        <v>776</v>
      </c>
      <c r="E2779" s="103">
        <v>9.3951000210190845</v>
      </c>
      <c r="F2779" s="103">
        <v>676064</v>
      </c>
      <c r="G2779" s="103">
        <v>9</v>
      </c>
      <c r="H2779" t="s">
        <v>54</v>
      </c>
      <c r="I2779" s="103"/>
    </row>
    <row r="2780" spans="1:9" x14ac:dyDescent="0.3">
      <c r="A2780" t="s">
        <v>6000</v>
      </c>
      <c r="B2780" t="s">
        <v>51</v>
      </c>
      <c r="C2780" t="s">
        <v>5064</v>
      </c>
      <c r="D2780" t="s">
        <v>40</v>
      </c>
      <c r="E2780" s="103">
        <v>0.9495497692730146</v>
      </c>
      <c r="F2780" s="103">
        <v>676064</v>
      </c>
      <c r="G2780" s="103">
        <v>9</v>
      </c>
      <c r="H2780" t="s">
        <v>54</v>
      </c>
      <c r="I2780" s="103"/>
    </row>
    <row r="2781" spans="1:9" x14ac:dyDescent="0.3">
      <c r="A2781" t="s">
        <v>6001</v>
      </c>
      <c r="B2781" t="s">
        <v>51</v>
      </c>
      <c r="C2781" t="s">
        <v>5064</v>
      </c>
      <c r="D2781" t="s">
        <v>5064</v>
      </c>
      <c r="E2781" s="103">
        <v>1</v>
      </c>
      <c r="F2781" s="103">
        <v>676064</v>
      </c>
      <c r="G2781" s="103">
        <v>9</v>
      </c>
      <c r="H2781" t="s">
        <v>54</v>
      </c>
      <c r="I2781" s="103"/>
    </row>
    <row r="2782" spans="1:9" x14ac:dyDescent="0.3">
      <c r="A2782" t="s">
        <v>6002</v>
      </c>
      <c r="B2782" t="s">
        <v>51</v>
      </c>
      <c r="C2782" t="s">
        <v>5064</v>
      </c>
      <c r="D2782" t="s">
        <v>5065</v>
      </c>
      <c r="E2782" s="103">
        <v>0.94677460468222618</v>
      </c>
      <c r="F2782" s="103">
        <v>676064</v>
      </c>
      <c r="G2782" s="103">
        <v>9</v>
      </c>
      <c r="H2782" t="s">
        <v>54</v>
      </c>
      <c r="I2782" s="103"/>
    </row>
    <row r="2783" spans="1:9" x14ac:dyDescent="0.3">
      <c r="A2783" t="s">
        <v>6003</v>
      </c>
      <c r="B2783" t="s">
        <v>51</v>
      </c>
      <c r="C2783" t="s">
        <v>5064</v>
      </c>
      <c r="D2783" t="s">
        <v>5066</v>
      </c>
      <c r="E2783" s="103">
        <v>0.99309856831074628</v>
      </c>
      <c r="F2783" s="103">
        <v>676064</v>
      </c>
      <c r="G2783" s="103">
        <v>9</v>
      </c>
      <c r="H2783" t="s">
        <v>54</v>
      </c>
      <c r="I2783" s="103"/>
    </row>
    <row r="2784" spans="1:9" x14ac:dyDescent="0.3">
      <c r="A2784" t="s">
        <v>6004</v>
      </c>
      <c r="B2784" t="s">
        <v>51</v>
      </c>
      <c r="C2784" t="s">
        <v>5064</v>
      </c>
      <c r="D2784" t="s">
        <v>42</v>
      </c>
      <c r="E2784" s="103">
        <v>0.99825827598634598</v>
      </c>
      <c r="F2784" s="103">
        <v>676064</v>
      </c>
      <c r="G2784" s="103">
        <v>9</v>
      </c>
      <c r="H2784" t="s">
        <v>54</v>
      </c>
      <c r="I2784" s="103"/>
    </row>
    <row r="2785" spans="1:9" x14ac:dyDescent="0.3">
      <c r="A2785" t="s">
        <v>6005</v>
      </c>
      <c r="B2785" t="s">
        <v>51</v>
      </c>
      <c r="C2785" t="s">
        <v>5064</v>
      </c>
      <c r="D2785" t="s">
        <v>1763</v>
      </c>
      <c r="E2785" s="103">
        <v>1.0461080312399758</v>
      </c>
      <c r="F2785" s="103">
        <v>676064</v>
      </c>
      <c r="G2785" s="103">
        <v>9</v>
      </c>
      <c r="H2785" t="s">
        <v>54</v>
      </c>
      <c r="I2785" s="103"/>
    </row>
    <row r="2786" spans="1:9" x14ac:dyDescent="0.3">
      <c r="A2786" t="s">
        <v>6006</v>
      </c>
      <c r="B2786" t="s">
        <v>51</v>
      </c>
      <c r="C2786" t="s">
        <v>5064</v>
      </c>
      <c r="D2786" t="s">
        <v>1764</v>
      </c>
      <c r="E2786" s="103">
        <v>0.82012727138271713</v>
      </c>
      <c r="F2786" s="103">
        <v>676064</v>
      </c>
      <c r="G2786" s="103">
        <v>9</v>
      </c>
      <c r="H2786" t="s">
        <v>54</v>
      </c>
      <c r="I2786" s="103"/>
    </row>
    <row r="2787" spans="1:9" x14ac:dyDescent="0.3">
      <c r="A2787" t="s">
        <v>6007</v>
      </c>
      <c r="B2787" t="s">
        <v>51</v>
      </c>
      <c r="C2787" t="s">
        <v>5064</v>
      </c>
      <c r="D2787" t="s">
        <v>340</v>
      </c>
      <c r="E2787" s="103">
        <v>0.98586241866410695</v>
      </c>
      <c r="F2787" s="103">
        <v>676064</v>
      </c>
      <c r="G2787" s="103">
        <v>9</v>
      </c>
      <c r="H2787" t="s">
        <v>54</v>
      </c>
      <c r="I2787" s="103"/>
    </row>
    <row r="2788" spans="1:9" x14ac:dyDescent="0.3">
      <c r="A2788" t="s">
        <v>6008</v>
      </c>
      <c r="B2788" t="s">
        <v>51</v>
      </c>
      <c r="C2788" t="s">
        <v>5064</v>
      </c>
      <c r="D2788" t="s">
        <v>777</v>
      </c>
      <c r="E2788" s="103">
        <v>3.4804850384809263</v>
      </c>
      <c r="F2788" s="103">
        <v>676064</v>
      </c>
      <c r="G2788" s="103">
        <v>9</v>
      </c>
      <c r="H2788" t="s">
        <v>54</v>
      </c>
      <c r="I2788" s="103"/>
    </row>
    <row r="2789" spans="1:9" x14ac:dyDescent="0.3">
      <c r="A2789" t="s">
        <v>6009</v>
      </c>
      <c r="B2789" t="s">
        <v>51</v>
      </c>
      <c r="C2789" t="s">
        <v>5064</v>
      </c>
      <c r="D2789" t="s">
        <v>776</v>
      </c>
      <c r="E2789" s="103">
        <v>8.9222091256891662</v>
      </c>
      <c r="F2789" s="103">
        <v>676064</v>
      </c>
      <c r="G2789" s="103">
        <v>9</v>
      </c>
      <c r="H2789" t="s">
        <v>54</v>
      </c>
      <c r="I2789" s="103"/>
    </row>
    <row r="2790" spans="1:9" x14ac:dyDescent="0.3">
      <c r="A2790" t="s">
        <v>6010</v>
      </c>
      <c r="B2790" t="s">
        <v>51</v>
      </c>
      <c r="C2790" t="s">
        <v>5065</v>
      </c>
      <c r="D2790" t="s">
        <v>40</v>
      </c>
      <c r="E2790" s="103">
        <v>0.99662843809002521</v>
      </c>
      <c r="F2790" s="103">
        <v>676064</v>
      </c>
      <c r="G2790" s="103">
        <v>9</v>
      </c>
      <c r="H2790" t="s">
        <v>54</v>
      </c>
      <c r="I2790" s="103"/>
    </row>
    <row r="2791" spans="1:9" x14ac:dyDescent="0.3">
      <c r="A2791" t="s">
        <v>6011</v>
      </c>
      <c r="B2791" t="s">
        <v>51</v>
      </c>
      <c r="C2791" t="s">
        <v>5065</v>
      </c>
      <c r="D2791" t="s">
        <v>5064</v>
      </c>
      <c r="E2791" s="103">
        <v>1.0517092834946591</v>
      </c>
      <c r="F2791" s="103">
        <v>676064</v>
      </c>
      <c r="G2791" s="103">
        <v>9</v>
      </c>
      <c r="H2791" t="s">
        <v>54</v>
      </c>
      <c r="I2791" s="103"/>
    </row>
    <row r="2792" spans="1:9" x14ac:dyDescent="0.3">
      <c r="A2792" t="s">
        <v>6012</v>
      </c>
      <c r="B2792" t="s">
        <v>51</v>
      </c>
      <c r="C2792" t="s">
        <v>5065</v>
      </c>
      <c r="D2792" t="s">
        <v>5065</v>
      </c>
      <c r="E2792" s="103">
        <v>1</v>
      </c>
      <c r="F2792" s="103">
        <v>676064</v>
      </c>
      <c r="G2792" s="103">
        <v>9</v>
      </c>
      <c r="H2792" t="s">
        <v>54</v>
      </c>
      <c r="I2792" s="103"/>
    </row>
    <row r="2793" spans="1:9" x14ac:dyDescent="0.3">
      <c r="A2793" t="s">
        <v>6013</v>
      </c>
      <c r="B2793" t="s">
        <v>51</v>
      </c>
      <c r="C2793" t="s">
        <v>5065</v>
      </c>
      <c r="D2793" t="s">
        <v>5066</v>
      </c>
      <c r="E2793" s="103">
        <v>1.0505862150849876</v>
      </c>
      <c r="F2793" s="103">
        <v>676064</v>
      </c>
      <c r="G2793" s="103">
        <v>9</v>
      </c>
      <c r="H2793" t="s">
        <v>54</v>
      </c>
      <c r="I2793" s="103"/>
    </row>
    <row r="2794" spans="1:9" x14ac:dyDescent="0.3">
      <c r="A2794" t="s">
        <v>6014</v>
      </c>
      <c r="B2794" t="s">
        <v>51</v>
      </c>
      <c r="C2794" t="s">
        <v>5065</v>
      </c>
      <c r="D2794" t="s">
        <v>42</v>
      </c>
      <c r="E2794" s="103">
        <v>1.0498420485385072</v>
      </c>
      <c r="F2794" s="103">
        <v>676064</v>
      </c>
      <c r="G2794" s="103">
        <v>9</v>
      </c>
      <c r="H2794" t="s">
        <v>54</v>
      </c>
      <c r="I2794" s="103"/>
    </row>
    <row r="2795" spans="1:9" x14ac:dyDescent="0.3">
      <c r="A2795" t="s">
        <v>6015</v>
      </c>
      <c r="B2795" t="s">
        <v>51</v>
      </c>
      <c r="C2795" t="s">
        <v>5065</v>
      </c>
      <c r="D2795" t="s">
        <v>1763</v>
      </c>
      <c r="E2795" s="103">
        <v>1.1001419275739148</v>
      </c>
      <c r="F2795" s="103">
        <v>676064</v>
      </c>
      <c r="G2795" s="103">
        <v>9</v>
      </c>
      <c r="H2795" t="s">
        <v>54</v>
      </c>
      <c r="I2795" s="103"/>
    </row>
    <row r="2796" spans="1:9" x14ac:dyDescent="0.3">
      <c r="A2796" t="s">
        <v>6016</v>
      </c>
      <c r="B2796" t="s">
        <v>51</v>
      </c>
      <c r="C2796" t="s">
        <v>5065</v>
      </c>
      <c r="D2796" t="s">
        <v>1764</v>
      </c>
      <c r="E2796" s="103">
        <v>0.86001773894880451</v>
      </c>
      <c r="F2796" s="103">
        <v>676064</v>
      </c>
      <c r="G2796" s="103">
        <v>9</v>
      </c>
      <c r="H2796" t="s">
        <v>54</v>
      </c>
      <c r="I2796" s="103"/>
    </row>
    <row r="2797" spans="1:9" x14ac:dyDescent="0.3">
      <c r="A2797" t="s">
        <v>6017</v>
      </c>
      <c r="B2797" t="s">
        <v>51</v>
      </c>
      <c r="C2797" t="s">
        <v>5065</v>
      </c>
      <c r="D2797" t="s">
        <v>340</v>
      </c>
      <c r="E2797" s="103">
        <v>1.0383227017034879</v>
      </c>
      <c r="F2797" s="103">
        <v>676064</v>
      </c>
      <c r="G2797" s="103">
        <v>9</v>
      </c>
      <c r="H2797" t="s">
        <v>54</v>
      </c>
      <c r="I2797" s="103"/>
    </row>
    <row r="2798" spans="1:9" x14ac:dyDescent="0.3">
      <c r="A2798" t="s">
        <v>6018</v>
      </c>
      <c r="B2798" t="s">
        <v>51</v>
      </c>
      <c r="C2798" t="s">
        <v>5065</v>
      </c>
      <c r="D2798" t="s">
        <v>777</v>
      </c>
      <c r="E2798" s="103">
        <v>3.651718553675718</v>
      </c>
      <c r="F2798" s="103">
        <v>676064</v>
      </c>
      <c r="G2798" s="103">
        <v>9</v>
      </c>
      <c r="H2798" t="s">
        <v>54</v>
      </c>
      <c r="I2798" s="103"/>
    </row>
    <row r="2799" spans="1:9" x14ac:dyDescent="0.3">
      <c r="A2799" t="s">
        <v>6019</v>
      </c>
      <c r="B2799" t="s">
        <v>51</v>
      </c>
      <c r="C2799" t="s">
        <v>5065</v>
      </c>
      <c r="D2799" t="s">
        <v>776</v>
      </c>
      <c r="E2799" s="103">
        <v>9.3634632561059963</v>
      </c>
      <c r="F2799" s="103">
        <v>676064</v>
      </c>
      <c r="G2799" s="103">
        <v>9</v>
      </c>
      <c r="H2799" t="s">
        <v>54</v>
      </c>
      <c r="I2799" s="103"/>
    </row>
    <row r="2800" spans="1:9" x14ac:dyDescent="0.3">
      <c r="A2800" t="s">
        <v>6023</v>
      </c>
      <c r="B2800" t="s">
        <v>51</v>
      </c>
      <c r="C2800" t="s">
        <v>5066</v>
      </c>
      <c r="D2800" t="s">
        <v>40</v>
      </c>
      <c r="E2800" s="103">
        <v>0.95057432803258324</v>
      </c>
      <c r="F2800" s="103">
        <v>676064</v>
      </c>
      <c r="G2800" s="103">
        <v>9</v>
      </c>
      <c r="H2800" t="s">
        <v>54</v>
      </c>
      <c r="I2800" s="103"/>
    </row>
    <row r="2801" spans="1:9" x14ac:dyDescent="0.3">
      <c r="A2801" t="s">
        <v>6024</v>
      </c>
      <c r="B2801" t="s">
        <v>51</v>
      </c>
      <c r="C2801" t="s">
        <v>5066</v>
      </c>
      <c r="D2801" t="s">
        <v>5064</v>
      </c>
      <c r="E2801" s="103">
        <v>1.0009774950617061</v>
      </c>
      <c r="F2801" s="103">
        <v>676064</v>
      </c>
      <c r="G2801" s="103">
        <v>9</v>
      </c>
      <c r="H2801" t="s">
        <v>54</v>
      </c>
      <c r="I2801" s="103"/>
    </row>
    <row r="2802" spans="1:9" x14ac:dyDescent="0.3">
      <c r="A2802" t="s">
        <v>6025</v>
      </c>
      <c r="B2802" t="s">
        <v>51</v>
      </c>
      <c r="C2802" t="s">
        <v>5066</v>
      </c>
      <c r="D2802" t="s">
        <v>5065</v>
      </c>
      <c r="E2802" s="103">
        <v>0.95405542446524016</v>
      </c>
      <c r="F2802" s="103">
        <v>676064</v>
      </c>
      <c r="G2802" s="103">
        <v>9</v>
      </c>
      <c r="H2802" t="s">
        <v>54</v>
      </c>
      <c r="I2802" s="103"/>
    </row>
    <row r="2803" spans="1:9" x14ac:dyDescent="0.3">
      <c r="A2803" t="s">
        <v>6026</v>
      </c>
      <c r="B2803" t="s">
        <v>51</v>
      </c>
      <c r="C2803" t="s">
        <v>5066</v>
      </c>
      <c r="D2803" t="s">
        <v>5066</v>
      </c>
      <c r="E2803" s="103">
        <v>1</v>
      </c>
      <c r="F2803" s="103">
        <v>676064</v>
      </c>
      <c r="G2803" s="103">
        <v>9</v>
      </c>
      <c r="H2803" t="s">
        <v>54</v>
      </c>
      <c r="I2803" s="103"/>
    </row>
    <row r="2804" spans="1:9" x14ac:dyDescent="0.3">
      <c r="A2804" t="s">
        <v>6027</v>
      </c>
      <c r="B2804" t="s">
        <v>51</v>
      </c>
      <c r="C2804" t="s">
        <v>5066</v>
      </c>
      <c r="D2804" t="s">
        <v>42</v>
      </c>
      <c r="E2804" s="103">
        <v>0.99923402275632467</v>
      </c>
      <c r="F2804" s="103">
        <v>676064</v>
      </c>
      <c r="G2804" s="103">
        <v>9</v>
      </c>
      <c r="H2804" t="s">
        <v>54</v>
      </c>
      <c r="I2804" s="103"/>
    </row>
    <row r="2805" spans="1:9" x14ac:dyDescent="0.3">
      <c r="A2805" t="s">
        <v>6028</v>
      </c>
      <c r="B2805" t="s">
        <v>51</v>
      </c>
      <c r="C2805" t="s">
        <v>5066</v>
      </c>
      <c r="D2805" t="s">
        <v>1763</v>
      </c>
      <c r="E2805" s="103">
        <v>1.0471813175807074</v>
      </c>
      <c r="F2805" s="103">
        <v>676064</v>
      </c>
      <c r="G2805" s="103">
        <v>9</v>
      </c>
      <c r="H2805" t="s">
        <v>54</v>
      </c>
      <c r="I2805" s="103"/>
    </row>
    <row r="2806" spans="1:9" x14ac:dyDescent="0.3">
      <c r="A2806" t="s">
        <v>6029</v>
      </c>
      <c r="B2806" t="s">
        <v>51</v>
      </c>
      <c r="C2806" t="s">
        <v>5066</v>
      </c>
      <c r="D2806" t="s">
        <v>1764</v>
      </c>
      <c r="E2806" s="103">
        <v>0.82113103887140859</v>
      </c>
      <c r="F2806" s="103">
        <v>676064</v>
      </c>
      <c r="G2806" s="103">
        <v>9</v>
      </c>
      <c r="H2806" t="s">
        <v>54</v>
      </c>
      <c r="I2806" s="103"/>
    </row>
    <row r="2807" spans="1:9" x14ac:dyDescent="0.3">
      <c r="A2807" t="s">
        <v>6030</v>
      </c>
      <c r="B2807" t="s">
        <v>51</v>
      </c>
      <c r="C2807" t="s">
        <v>5066</v>
      </c>
      <c r="D2807" t="s">
        <v>340</v>
      </c>
      <c r="E2807" s="103">
        <v>0.98776719894528797</v>
      </c>
      <c r="F2807" s="103">
        <v>676064</v>
      </c>
      <c r="G2807" s="103">
        <v>9</v>
      </c>
      <c r="H2807" t="s">
        <v>54</v>
      </c>
      <c r="I2807" s="103"/>
    </row>
    <row r="2808" spans="1:9" x14ac:dyDescent="0.3">
      <c r="A2808" t="s">
        <v>6031</v>
      </c>
      <c r="B2808" t="s">
        <v>51</v>
      </c>
      <c r="C2808" t="s">
        <v>5066</v>
      </c>
      <c r="D2808" t="s">
        <v>777</v>
      </c>
      <c r="E2808" s="103">
        <v>3.4844111562327016</v>
      </c>
      <c r="F2808" s="103">
        <v>676064</v>
      </c>
      <c r="G2808" s="103">
        <v>9</v>
      </c>
      <c r="H2808" t="s">
        <v>54</v>
      </c>
      <c r="I2808" s="103"/>
    </row>
    <row r="2809" spans="1:9" x14ac:dyDescent="0.3">
      <c r="A2809" t="s">
        <v>6032</v>
      </c>
      <c r="B2809" t="s">
        <v>51</v>
      </c>
      <c r="C2809" t="s">
        <v>5066</v>
      </c>
      <c r="D2809" t="s">
        <v>776</v>
      </c>
      <c r="E2809" s="103">
        <v>8.931142426213702</v>
      </c>
      <c r="F2809" s="103">
        <v>676064</v>
      </c>
      <c r="G2809" s="103">
        <v>9</v>
      </c>
      <c r="H2809" t="s">
        <v>54</v>
      </c>
      <c r="I2809" s="103"/>
    </row>
    <row r="2810" spans="1:9" x14ac:dyDescent="0.3">
      <c r="A2810" t="s">
        <v>990</v>
      </c>
      <c r="B2810" t="s">
        <v>51</v>
      </c>
      <c r="C2810" t="s">
        <v>42</v>
      </c>
      <c r="D2810" t="s">
        <v>40</v>
      </c>
      <c r="E2810" s="103">
        <v>0.95118780359241017</v>
      </c>
      <c r="F2810" s="103">
        <v>676064</v>
      </c>
      <c r="G2810" s="103">
        <v>9</v>
      </c>
      <c r="H2810" t="s">
        <v>54</v>
      </c>
      <c r="I2810" s="103"/>
    </row>
    <row r="2811" spans="1:9" x14ac:dyDescent="0.3">
      <c r="A2811" t="s">
        <v>6033</v>
      </c>
      <c r="B2811" t="s">
        <v>51</v>
      </c>
      <c r="C2811" t="s">
        <v>42</v>
      </c>
      <c r="D2811" t="s">
        <v>5064</v>
      </c>
      <c r="E2811" s="103">
        <v>1.0017542009792515</v>
      </c>
      <c r="F2811" s="103">
        <v>676064</v>
      </c>
      <c r="G2811" s="103">
        <v>9</v>
      </c>
      <c r="H2811" t="s">
        <v>54</v>
      </c>
      <c r="I2811" s="103"/>
    </row>
    <row r="2812" spans="1:9" x14ac:dyDescent="0.3">
      <c r="A2812" t="s">
        <v>6034</v>
      </c>
      <c r="B2812" t="s">
        <v>51</v>
      </c>
      <c r="C2812" t="s">
        <v>42</v>
      </c>
      <c r="D2812" t="s">
        <v>5065</v>
      </c>
      <c r="E2812" s="103">
        <v>0.9484032049715504</v>
      </c>
      <c r="F2812" s="103">
        <v>676064</v>
      </c>
      <c r="G2812" s="103">
        <v>9</v>
      </c>
      <c r="H2812" t="s">
        <v>54</v>
      </c>
      <c r="I2812" s="103"/>
    </row>
    <row r="2813" spans="1:9" x14ac:dyDescent="0.3">
      <c r="A2813" t="s">
        <v>6035</v>
      </c>
      <c r="B2813" t="s">
        <v>51</v>
      </c>
      <c r="C2813" t="s">
        <v>42</v>
      </c>
      <c r="D2813" t="s">
        <v>5066</v>
      </c>
      <c r="E2813" s="103">
        <v>0.99483926818588819</v>
      </c>
      <c r="F2813" s="103">
        <v>676064</v>
      </c>
      <c r="G2813" s="103">
        <v>9</v>
      </c>
      <c r="H2813" t="s">
        <v>54</v>
      </c>
      <c r="I2813" s="103"/>
    </row>
    <row r="2814" spans="1:9" x14ac:dyDescent="0.3">
      <c r="A2814" t="s">
        <v>988</v>
      </c>
      <c r="B2814" t="s">
        <v>51</v>
      </c>
      <c r="C2814" t="s">
        <v>42</v>
      </c>
      <c r="D2814" t="s">
        <v>42</v>
      </c>
      <c r="E2814" s="103">
        <v>1</v>
      </c>
      <c r="F2814" s="103">
        <v>676064</v>
      </c>
      <c r="G2814" s="103">
        <v>9</v>
      </c>
      <c r="H2814" t="s">
        <v>54</v>
      </c>
      <c r="I2814" s="103"/>
    </row>
    <row r="2815" spans="1:9" x14ac:dyDescent="0.3">
      <c r="A2815" t="s">
        <v>2057</v>
      </c>
      <c r="B2815" t="s">
        <v>51</v>
      </c>
      <c r="C2815" t="s">
        <v>42</v>
      </c>
      <c r="D2815" t="s">
        <v>1763</v>
      </c>
      <c r="E2815" s="103">
        <v>1.0479233805686183</v>
      </c>
      <c r="F2815" s="103">
        <v>676064</v>
      </c>
      <c r="G2815" s="103">
        <v>9</v>
      </c>
      <c r="H2815" t="s">
        <v>54</v>
      </c>
      <c r="I2815" s="103"/>
    </row>
    <row r="2816" spans="1:9" x14ac:dyDescent="0.3">
      <c r="A2816" t="s">
        <v>2058</v>
      </c>
      <c r="B2816" t="s">
        <v>51</v>
      </c>
      <c r="C2816" t="s">
        <v>42</v>
      </c>
      <c r="D2816" t="s">
        <v>1764</v>
      </c>
      <c r="E2816" s="103">
        <v>0.82135261239307555</v>
      </c>
      <c r="F2816" s="103">
        <v>676064</v>
      </c>
      <c r="G2816" s="103">
        <v>9</v>
      </c>
      <c r="H2816" t="s">
        <v>54</v>
      </c>
      <c r="I2816" s="103"/>
    </row>
    <row r="2817" spans="1:9" x14ac:dyDescent="0.3">
      <c r="A2817" t="s">
        <v>989</v>
      </c>
      <c r="B2817" t="s">
        <v>51</v>
      </c>
      <c r="C2817" t="s">
        <v>42</v>
      </c>
      <c r="D2817" t="s">
        <v>340</v>
      </c>
      <c r="E2817" s="103">
        <v>0.98759257445946658</v>
      </c>
      <c r="F2817" s="103">
        <v>676064</v>
      </c>
      <c r="G2817" s="103">
        <v>9</v>
      </c>
      <c r="H2817" t="s">
        <v>54</v>
      </c>
      <c r="I2817" s="103"/>
    </row>
    <row r="2818" spans="1:9" x14ac:dyDescent="0.3">
      <c r="A2818" t="s">
        <v>706</v>
      </c>
      <c r="B2818" t="s">
        <v>51</v>
      </c>
      <c r="C2818" t="s">
        <v>42</v>
      </c>
      <c r="D2818" t="s">
        <v>777</v>
      </c>
      <c r="E2818" s="103">
        <v>3.4863962090231233</v>
      </c>
      <c r="F2818" s="103">
        <v>676064</v>
      </c>
      <c r="G2818" s="103">
        <v>9</v>
      </c>
      <c r="H2818" t="s">
        <v>54</v>
      </c>
      <c r="I2818" s="103"/>
    </row>
    <row r="2819" spans="1:9" x14ac:dyDescent="0.3">
      <c r="A2819" t="s">
        <v>710</v>
      </c>
      <c r="B2819" t="s">
        <v>51</v>
      </c>
      <c r="C2819" t="s">
        <v>42</v>
      </c>
      <c r="D2819" t="s">
        <v>776</v>
      </c>
      <c r="E2819" s="103">
        <v>8.9371088564408279</v>
      </c>
      <c r="F2819" s="103">
        <v>676064</v>
      </c>
      <c r="G2819" s="103">
        <v>9</v>
      </c>
      <c r="H2819" t="s">
        <v>54</v>
      </c>
      <c r="I2819" s="103"/>
    </row>
    <row r="2820" spans="1:9" x14ac:dyDescent="0.3">
      <c r="A2820" t="s">
        <v>1116</v>
      </c>
      <c r="B2820" t="s">
        <v>51</v>
      </c>
      <c r="C2820" t="s">
        <v>58</v>
      </c>
      <c r="D2820" t="s">
        <v>40</v>
      </c>
      <c r="E2820" s="103">
        <v>2.0566158083550622E-2</v>
      </c>
      <c r="F2820" s="103">
        <v>676064</v>
      </c>
      <c r="G2820" s="103">
        <v>9</v>
      </c>
      <c r="H2820" t="s">
        <v>54</v>
      </c>
      <c r="I2820" s="103"/>
    </row>
    <row r="2821" spans="1:9" x14ac:dyDescent="0.3">
      <c r="A2821" t="s">
        <v>6020</v>
      </c>
      <c r="B2821" t="s">
        <v>51</v>
      </c>
      <c r="C2821" t="s">
        <v>58</v>
      </c>
      <c r="D2821" t="s">
        <v>5064</v>
      </c>
      <c r="E2821" s="103">
        <v>-2.6397500209364131E-2</v>
      </c>
      <c r="F2821" s="103">
        <v>676064</v>
      </c>
      <c r="G2821" s="103">
        <v>9</v>
      </c>
      <c r="H2821" t="s">
        <v>54</v>
      </c>
      <c r="I2821" s="103"/>
    </row>
    <row r="2822" spans="1:9" x14ac:dyDescent="0.3">
      <c r="A2822" t="s">
        <v>6021</v>
      </c>
      <c r="B2822" t="s">
        <v>51</v>
      </c>
      <c r="C2822" t="s">
        <v>58</v>
      </c>
      <c r="D2822" t="s">
        <v>5065</v>
      </c>
      <c r="E2822" s="103">
        <v>-7.5235687213343116E-2</v>
      </c>
      <c r="F2822" s="103">
        <v>676064</v>
      </c>
      <c r="G2822" s="103">
        <v>9</v>
      </c>
      <c r="H2822" t="s">
        <v>54</v>
      </c>
      <c r="I2822" s="103"/>
    </row>
    <row r="2823" spans="1:9" x14ac:dyDescent="0.3">
      <c r="A2823" t="s">
        <v>6022</v>
      </c>
      <c r="B2823" t="s">
        <v>51</v>
      </c>
      <c r="C2823" t="s">
        <v>58</v>
      </c>
      <c r="D2823" t="s">
        <v>5066</v>
      </c>
      <c r="E2823" s="103">
        <v>-7.2191120213623006E-2</v>
      </c>
      <c r="F2823" s="103">
        <v>676064</v>
      </c>
      <c r="G2823" s="103">
        <v>9</v>
      </c>
      <c r="H2823" t="s">
        <v>54</v>
      </c>
      <c r="I2823" s="103"/>
    </row>
    <row r="2824" spans="1:9" x14ac:dyDescent="0.3">
      <c r="A2824" t="s">
        <v>1117</v>
      </c>
      <c r="B2824" t="s">
        <v>51</v>
      </c>
      <c r="C2824" t="s">
        <v>58</v>
      </c>
      <c r="D2824" t="s">
        <v>42</v>
      </c>
      <c r="E2824" s="103">
        <v>-2.6416615346425355E-2</v>
      </c>
      <c r="F2824" s="103">
        <v>676064</v>
      </c>
      <c r="G2824" s="103">
        <v>9</v>
      </c>
      <c r="H2824" t="s">
        <v>54</v>
      </c>
      <c r="I2824" s="103"/>
    </row>
    <row r="2825" spans="1:9" x14ac:dyDescent="0.3">
      <c r="A2825" t="s">
        <v>2077</v>
      </c>
      <c r="B2825" t="s">
        <v>51</v>
      </c>
      <c r="C2825" t="s">
        <v>58</v>
      </c>
      <c r="D2825" t="s">
        <v>1763</v>
      </c>
      <c r="E2825" s="103">
        <v>5.0266460378670256E-3</v>
      </c>
      <c r="F2825" s="103">
        <v>676064</v>
      </c>
      <c r="G2825" s="103">
        <v>9</v>
      </c>
      <c r="H2825" t="s">
        <v>54</v>
      </c>
      <c r="I2825" s="103"/>
    </row>
    <row r="2826" spans="1:9" x14ac:dyDescent="0.3">
      <c r="A2826" t="s">
        <v>2078</v>
      </c>
      <c r="B2826" t="s">
        <v>51</v>
      </c>
      <c r="C2826" t="s">
        <v>58</v>
      </c>
      <c r="D2826" t="s">
        <v>1764</v>
      </c>
      <c r="E2826" s="103">
        <v>-5.5412321174992869E-4</v>
      </c>
      <c r="F2826" s="103">
        <v>676064</v>
      </c>
      <c r="G2826" s="103">
        <v>9</v>
      </c>
      <c r="H2826" t="s">
        <v>54</v>
      </c>
      <c r="I2826" s="103"/>
    </row>
    <row r="2827" spans="1:9" x14ac:dyDescent="0.3">
      <c r="A2827" t="s">
        <v>1118</v>
      </c>
      <c r="B2827" t="s">
        <v>51</v>
      </c>
      <c r="C2827" t="s">
        <v>58</v>
      </c>
      <c r="D2827" t="s">
        <v>340</v>
      </c>
      <c r="E2827" s="103">
        <v>2.277157058492474E-3</v>
      </c>
      <c r="F2827" s="103">
        <v>676064</v>
      </c>
      <c r="G2827" s="103">
        <v>9</v>
      </c>
      <c r="H2827" t="s">
        <v>54</v>
      </c>
      <c r="I2827" s="103"/>
    </row>
    <row r="2828" spans="1:9" x14ac:dyDescent="0.3">
      <c r="A2828" t="s">
        <v>1119</v>
      </c>
      <c r="B2828" t="s">
        <v>51</v>
      </c>
      <c r="C2828" t="s">
        <v>58</v>
      </c>
      <c r="D2828" t="s">
        <v>777</v>
      </c>
      <c r="E2828" s="103">
        <v>7.4212078151132913E-2</v>
      </c>
      <c r="F2828" s="103">
        <v>676064</v>
      </c>
      <c r="G2828" s="103">
        <v>9</v>
      </c>
      <c r="H2828" t="s">
        <v>54</v>
      </c>
      <c r="I2828" s="103"/>
    </row>
    <row r="2829" spans="1:9" x14ac:dyDescent="0.3">
      <c r="A2829" t="s">
        <v>1120</v>
      </c>
      <c r="B2829" t="s">
        <v>51</v>
      </c>
      <c r="C2829" t="s">
        <v>58</v>
      </c>
      <c r="D2829" t="s">
        <v>776</v>
      </c>
      <c r="E2829" s="103">
        <v>0.19904281380087252</v>
      </c>
      <c r="F2829" s="103">
        <v>676064</v>
      </c>
      <c r="G2829" s="103">
        <v>9</v>
      </c>
      <c r="H2829" t="s">
        <v>54</v>
      </c>
      <c r="I2829" s="103"/>
    </row>
    <row r="2830" spans="1:9" x14ac:dyDescent="0.3">
      <c r="A2830" t="s">
        <v>2059</v>
      </c>
      <c r="B2830" t="s">
        <v>51</v>
      </c>
      <c r="C2830" t="s">
        <v>1763</v>
      </c>
      <c r="D2830" t="s">
        <v>40</v>
      </c>
      <c r="E2830" s="103">
        <v>0.90609937041572164</v>
      </c>
      <c r="F2830" s="103">
        <v>676064</v>
      </c>
      <c r="G2830" s="103">
        <v>9</v>
      </c>
      <c r="H2830" t="s">
        <v>54</v>
      </c>
      <c r="I2830" s="103"/>
    </row>
    <row r="2831" spans="1:9" x14ac:dyDescent="0.3">
      <c r="A2831" t="s">
        <v>6036</v>
      </c>
      <c r="B2831" t="s">
        <v>51</v>
      </c>
      <c r="C2831" t="s">
        <v>1763</v>
      </c>
      <c r="D2831" t="s">
        <v>5064</v>
      </c>
      <c r="E2831" s="103">
        <v>0.96064072514113108</v>
      </c>
      <c r="F2831" s="103">
        <v>676064</v>
      </c>
      <c r="G2831" s="103">
        <v>9</v>
      </c>
      <c r="H2831" t="s">
        <v>54</v>
      </c>
      <c r="I2831" s="103"/>
    </row>
    <row r="2832" spans="1:9" x14ac:dyDescent="0.3">
      <c r="A2832" t="s">
        <v>6037</v>
      </c>
      <c r="B2832" t="s">
        <v>51</v>
      </c>
      <c r="C2832" t="s">
        <v>1763</v>
      </c>
      <c r="D2832" t="s">
        <v>5065</v>
      </c>
      <c r="E2832" s="103">
        <v>0.9093687922384065</v>
      </c>
      <c r="F2832" s="103">
        <v>676064</v>
      </c>
      <c r="G2832" s="103">
        <v>9</v>
      </c>
      <c r="H2832" t="s">
        <v>54</v>
      </c>
      <c r="I2832" s="103"/>
    </row>
    <row r="2833" spans="1:9" x14ac:dyDescent="0.3">
      <c r="A2833" t="s">
        <v>6038</v>
      </c>
      <c r="B2833" t="s">
        <v>51</v>
      </c>
      <c r="C2833" t="s">
        <v>1763</v>
      </c>
      <c r="D2833" t="s">
        <v>5066</v>
      </c>
      <c r="E2833" s="103">
        <v>0.95378642157934057</v>
      </c>
      <c r="F2833" s="103">
        <v>676064</v>
      </c>
      <c r="G2833" s="103">
        <v>9</v>
      </c>
      <c r="H2833" t="s">
        <v>54</v>
      </c>
      <c r="I2833" s="103"/>
    </row>
    <row r="2834" spans="1:9" x14ac:dyDescent="0.3">
      <c r="A2834" t="s">
        <v>2060</v>
      </c>
      <c r="B2834" t="s">
        <v>51</v>
      </c>
      <c r="C2834" t="s">
        <v>1763</v>
      </c>
      <c r="D2834" t="s">
        <v>42</v>
      </c>
      <c r="E2834" s="103">
        <v>0.95895680527811056</v>
      </c>
      <c r="F2834" s="103">
        <v>676064</v>
      </c>
      <c r="G2834" s="103">
        <v>9</v>
      </c>
      <c r="H2834" t="s">
        <v>54</v>
      </c>
      <c r="I2834" s="103"/>
    </row>
    <row r="2835" spans="1:9" x14ac:dyDescent="0.3">
      <c r="A2835" t="s">
        <v>2061</v>
      </c>
      <c r="B2835" t="s">
        <v>51</v>
      </c>
      <c r="C2835" t="s">
        <v>1763</v>
      </c>
      <c r="D2835" t="s">
        <v>1763</v>
      </c>
      <c r="E2835" s="103">
        <v>1</v>
      </c>
      <c r="F2835" s="103">
        <v>676064</v>
      </c>
      <c r="G2835" s="103">
        <v>9</v>
      </c>
      <c r="H2835" t="s">
        <v>54</v>
      </c>
      <c r="I2835" s="103"/>
    </row>
    <row r="2836" spans="1:9" x14ac:dyDescent="0.3">
      <c r="A2836" t="s">
        <v>2062</v>
      </c>
      <c r="B2836" t="s">
        <v>51</v>
      </c>
      <c r="C2836" t="s">
        <v>1763</v>
      </c>
      <c r="D2836" t="s">
        <v>1764</v>
      </c>
      <c r="E2836" s="103">
        <v>0.78346545116191935</v>
      </c>
      <c r="F2836" s="103">
        <v>676064</v>
      </c>
      <c r="G2836" s="103">
        <v>9</v>
      </c>
      <c r="H2836" t="s">
        <v>54</v>
      </c>
      <c r="I2836" s="103"/>
    </row>
    <row r="2837" spans="1:9" x14ac:dyDescent="0.3">
      <c r="A2837" t="s">
        <v>2063</v>
      </c>
      <c r="B2837" t="s">
        <v>51</v>
      </c>
      <c r="C2837" t="s">
        <v>1763</v>
      </c>
      <c r="D2837" t="s">
        <v>340</v>
      </c>
      <c r="E2837" s="103">
        <v>0.94214975439701021</v>
      </c>
      <c r="F2837" s="103">
        <v>676064</v>
      </c>
      <c r="G2837" s="103">
        <v>9</v>
      </c>
      <c r="H2837" t="s">
        <v>54</v>
      </c>
      <c r="I2837" s="103"/>
    </row>
    <row r="2838" spans="1:9" x14ac:dyDescent="0.3">
      <c r="A2838" t="s">
        <v>2064</v>
      </c>
      <c r="B2838" t="s">
        <v>51</v>
      </c>
      <c r="C2838" t="s">
        <v>1763</v>
      </c>
      <c r="D2838" t="s">
        <v>777</v>
      </c>
      <c r="E2838" s="103">
        <v>3.3207715694158324</v>
      </c>
      <c r="F2838" s="103">
        <v>676064</v>
      </c>
      <c r="G2838" s="103">
        <v>9</v>
      </c>
      <c r="H2838" t="s">
        <v>54</v>
      </c>
      <c r="I2838" s="103"/>
    </row>
    <row r="2839" spans="1:9" x14ac:dyDescent="0.3">
      <c r="A2839" t="s">
        <v>2065</v>
      </c>
      <c r="B2839" t="s">
        <v>51</v>
      </c>
      <c r="C2839" t="s">
        <v>1763</v>
      </c>
      <c r="D2839" t="s">
        <v>776</v>
      </c>
      <c r="E2839" s="103">
        <v>8.5140924055978715</v>
      </c>
      <c r="F2839" s="103">
        <v>676064</v>
      </c>
      <c r="G2839" s="103">
        <v>9</v>
      </c>
      <c r="H2839" t="s">
        <v>54</v>
      </c>
      <c r="I2839" s="103"/>
    </row>
    <row r="2840" spans="1:9" x14ac:dyDescent="0.3">
      <c r="A2840" t="s">
        <v>2066</v>
      </c>
      <c r="B2840" t="s">
        <v>51</v>
      </c>
      <c r="C2840" t="s">
        <v>1764</v>
      </c>
      <c r="D2840" t="s">
        <v>40</v>
      </c>
      <c r="E2840" s="103">
        <v>1.2105594778497306</v>
      </c>
      <c r="F2840" s="103">
        <v>676064</v>
      </c>
      <c r="G2840" s="103">
        <v>9</v>
      </c>
      <c r="H2840" t="s">
        <v>54</v>
      </c>
      <c r="I2840" s="103"/>
    </row>
    <row r="2841" spans="1:9" x14ac:dyDescent="0.3">
      <c r="A2841" t="s">
        <v>6039</v>
      </c>
      <c r="B2841" t="s">
        <v>51</v>
      </c>
      <c r="C2841" t="s">
        <v>1764</v>
      </c>
      <c r="D2841" t="s">
        <v>5064</v>
      </c>
      <c r="E2841" s="103">
        <v>1.2835357267665928</v>
      </c>
      <c r="F2841" s="103">
        <v>676064</v>
      </c>
      <c r="G2841" s="103">
        <v>9</v>
      </c>
      <c r="H2841" t="s">
        <v>54</v>
      </c>
      <c r="I2841" s="103"/>
    </row>
    <row r="2842" spans="1:9" x14ac:dyDescent="0.3">
      <c r="A2842" t="s">
        <v>6040</v>
      </c>
      <c r="B2842" t="s">
        <v>51</v>
      </c>
      <c r="C2842" t="s">
        <v>1764</v>
      </c>
      <c r="D2842" t="s">
        <v>5065</v>
      </c>
      <c r="E2842" s="103">
        <v>1.2103224011279563</v>
      </c>
      <c r="F2842" s="103">
        <v>676064</v>
      </c>
      <c r="G2842" s="103">
        <v>9</v>
      </c>
      <c r="H2842" t="s">
        <v>54</v>
      </c>
      <c r="I2842" s="103"/>
    </row>
    <row r="2843" spans="1:9" x14ac:dyDescent="0.3">
      <c r="A2843" t="s">
        <v>6041</v>
      </c>
      <c r="B2843" t="s">
        <v>51</v>
      </c>
      <c r="C2843" t="s">
        <v>1764</v>
      </c>
      <c r="D2843" t="s">
        <v>5066</v>
      </c>
      <c r="E2843" s="103">
        <v>1.274027753343552</v>
      </c>
      <c r="F2843" s="103">
        <v>676064</v>
      </c>
      <c r="G2843" s="103">
        <v>9</v>
      </c>
      <c r="H2843" t="s">
        <v>54</v>
      </c>
      <c r="I2843" s="103"/>
    </row>
    <row r="2844" spans="1:9" x14ac:dyDescent="0.3">
      <c r="A2844" t="s">
        <v>2067</v>
      </c>
      <c r="B2844" t="s">
        <v>51</v>
      </c>
      <c r="C2844" t="s">
        <v>1764</v>
      </c>
      <c r="D2844" t="s">
        <v>42</v>
      </c>
      <c r="E2844" s="103">
        <v>1.2809600509056085</v>
      </c>
      <c r="F2844" s="103">
        <v>676064</v>
      </c>
      <c r="G2844" s="103">
        <v>9</v>
      </c>
      <c r="H2844" t="s">
        <v>54</v>
      </c>
      <c r="I2844" s="103"/>
    </row>
    <row r="2845" spans="1:9" x14ac:dyDescent="0.3">
      <c r="A2845" t="s">
        <v>2068</v>
      </c>
      <c r="B2845" t="s">
        <v>51</v>
      </c>
      <c r="C2845" t="s">
        <v>1764</v>
      </c>
      <c r="D2845" t="s">
        <v>1763</v>
      </c>
      <c r="E2845" s="103">
        <v>1.3368042573027961</v>
      </c>
      <c r="F2845" s="103">
        <v>676064</v>
      </c>
      <c r="G2845" s="103">
        <v>9</v>
      </c>
      <c r="H2845" t="s">
        <v>54</v>
      </c>
      <c r="I2845" s="103"/>
    </row>
    <row r="2846" spans="1:9" x14ac:dyDescent="0.3">
      <c r="A2846" t="s">
        <v>2069</v>
      </c>
      <c r="B2846" t="s">
        <v>51</v>
      </c>
      <c r="C2846" t="s">
        <v>1764</v>
      </c>
      <c r="D2846" t="s">
        <v>1764</v>
      </c>
      <c r="E2846" s="103">
        <v>1</v>
      </c>
      <c r="F2846" s="103">
        <v>676064</v>
      </c>
      <c r="G2846" s="103">
        <v>9</v>
      </c>
      <c r="H2846" t="s">
        <v>54</v>
      </c>
      <c r="I2846" s="103"/>
    </row>
    <row r="2847" spans="1:9" x14ac:dyDescent="0.3">
      <c r="A2847" t="s">
        <v>2070</v>
      </c>
      <c r="B2847" t="s">
        <v>51</v>
      </c>
      <c r="C2847" t="s">
        <v>1764</v>
      </c>
      <c r="D2847" t="s">
        <v>340</v>
      </c>
      <c r="E2847" s="103">
        <v>1.2629246678750174</v>
      </c>
      <c r="F2847" s="103">
        <v>676064</v>
      </c>
      <c r="G2847" s="103">
        <v>9</v>
      </c>
      <c r="H2847" t="s">
        <v>54</v>
      </c>
      <c r="I2847" s="103"/>
    </row>
    <row r="2848" spans="1:9" x14ac:dyDescent="0.3">
      <c r="A2848" t="s">
        <v>2071</v>
      </c>
      <c r="B2848" t="s">
        <v>51</v>
      </c>
      <c r="C2848" t="s">
        <v>1764</v>
      </c>
      <c r="D2848" t="s">
        <v>777</v>
      </c>
      <c r="E2848" s="103">
        <v>4.4015543475094843</v>
      </c>
      <c r="F2848" s="103">
        <v>676064</v>
      </c>
      <c r="G2848" s="103">
        <v>9</v>
      </c>
      <c r="H2848" t="s">
        <v>54</v>
      </c>
      <c r="I2848" s="103"/>
    </row>
    <row r="2849" spans="1:9" x14ac:dyDescent="0.3">
      <c r="A2849" t="s">
        <v>2072</v>
      </c>
      <c r="B2849" t="s">
        <v>51</v>
      </c>
      <c r="C2849" t="s">
        <v>1764</v>
      </c>
      <c r="D2849" t="s">
        <v>776</v>
      </c>
      <c r="E2849" s="103">
        <v>11.310147241881378</v>
      </c>
      <c r="F2849" s="103">
        <v>676064</v>
      </c>
      <c r="G2849" s="103">
        <v>9</v>
      </c>
      <c r="H2849" t="s">
        <v>54</v>
      </c>
      <c r="I2849" s="103"/>
    </row>
    <row r="2850" spans="1:9" x14ac:dyDescent="0.3">
      <c r="A2850" t="s">
        <v>993</v>
      </c>
      <c r="B2850" t="s">
        <v>51</v>
      </c>
      <c r="C2850" t="s">
        <v>340</v>
      </c>
      <c r="D2850" t="s">
        <v>40</v>
      </c>
      <c r="E2850" s="103">
        <v>1.019438973251005</v>
      </c>
      <c r="F2850" s="103">
        <v>676064</v>
      </c>
      <c r="G2850" s="103">
        <v>9</v>
      </c>
      <c r="H2850" t="s">
        <v>54</v>
      </c>
      <c r="I2850" s="103"/>
    </row>
    <row r="2851" spans="1:9" x14ac:dyDescent="0.3">
      <c r="A2851" t="s">
        <v>6042</v>
      </c>
      <c r="B2851" t="s">
        <v>51</v>
      </c>
      <c r="C2851" t="s">
        <v>340</v>
      </c>
      <c r="D2851" t="s">
        <v>5064</v>
      </c>
      <c r="E2851" s="103">
        <v>0.91006923267468953</v>
      </c>
      <c r="F2851" s="103">
        <v>676064</v>
      </c>
      <c r="G2851" s="103">
        <v>9</v>
      </c>
      <c r="H2851" t="s">
        <v>54</v>
      </c>
      <c r="I2851" s="103"/>
    </row>
    <row r="2852" spans="1:9" x14ac:dyDescent="0.3">
      <c r="A2852" t="s">
        <v>6043</v>
      </c>
      <c r="B2852" t="s">
        <v>51</v>
      </c>
      <c r="C2852" t="s">
        <v>340</v>
      </c>
      <c r="D2852" t="s">
        <v>5065</v>
      </c>
      <c r="E2852" s="103">
        <v>0.73000020578193514</v>
      </c>
      <c r="F2852" s="103">
        <v>676064</v>
      </c>
      <c r="G2852" s="103">
        <v>9</v>
      </c>
      <c r="H2852" t="s">
        <v>54</v>
      </c>
      <c r="I2852" s="103"/>
    </row>
    <row r="2853" spans="1:9" x14ac:dyDescent="0.3">
      <c r="A2853" t="s">
        <v>6044</v>
      </c>
      <c r="B2853" t="s">
        <v>51</v>
      </c>
      <c r="C2853" t="s">
        <v>340</v>
      </c>
      <c r="D2853" t="s">
        <v>5066</v>
      </c>
      <c r="E2853" s="103">
        <v>0.78462323646897358</v>
      </c>
      <c r="F2853" s="103">
        <v>676064</v>
      </c>
      <c r="G2853" s="103">
        <v>9</v>
      </c>
      <c r="H2853" t="s">
        <v>54</v>
      </c>
      <c r="I2853" s="103"/>
    </row>
    <row r="2854" spans="1:9" x14ac:dyDescent="0.3">
      <c r="A2854" t="s">
        <v>991</v>
      </c>
      <c r="B2854" t="s">
        <v>51</v>
      </c>
      <c r="C2854" t="s">
        <v>340</v>
      </c>
      <c r="D2854" t="s">
        <v>42</v>
      </c>
      <c r="E2854" s="103">
        <v>0.90825078160782202</v>
      </c>
      <c r="F2854" s="103">
        <v>676064</v>
      </c>
      <c r="G2854" s="103">
        <v>9</v>
      </c>
      <c r="H2854" t="s">
        <v>54</v>
      </c>
      <c r="I2854" s="103"/>
    </row>
    <row r="2855" spans="1:9" x14ac:dyDescent="0.3">
      <c r="A2855" t="s">
        <v>2073</v>
      </c>
      <c r="B2855" t="s">
        <v>51</v>
      </c>
      <c r="C2855" t="s">
        <v>340</v>
      </c>
      <c r="D2855" t="s">
        <v>1763</v>
      </c>
      <c r="E2855" s="103">
        <v>1.0614159174287348</v>
      </c>
      <c r="F2855" s="103">
        <v>676064</v>
      </c>
      <c r="G2855" s="103">
        <v>9</v>
      </c>
      <c r="H2855" t="s">
        <v>54</v>
      </c>
      <c r="I2855" s="103"/>
    </row>
    <row r="2856" spans="1:9" x14ac:dyDescent="0.3">
      <c r="A2856" t="s">
        <v>2074</v>
      </c>
      <c r="B2856" t="s">
        <v>51</v>
      </c>
      <c r="C2856" t="s">
        <v>340</v>
      </c>
      <c r="D2856" t="s">
        <v>1764</v>
      </c>
      <c r="E2856" s="103">
        <v>0.81726196833371245</v>
      </c>
      <c r="F2856" s="103">
        <v>676064</v>
      </c>
      <c r="G2856" s="103">
        <v>9</v>
      </c>
      <c r="H2856" t="s">
        <v>54</v>
      </c>
      <c r="I2856" s="103"/>
    </row>
    <row r="2857" spans="1:9" x14ac:dyDescent="0.3">
      <c r="A2857" t="s">
        <v>992</v>
      </c>
      <c r="B2857" t="s">
        <v>51</v>
      </c>
      <c r="C2857" t="s">
        <v>340</v>
      </c>
      <c r="D2857" t="s">
        <v>340</v>
      </c>
      <c r="E2857" s="103">
        <v>1</v>
      </c>
      <c r="F2857" s="103">
        <v>676064</v>
      </c>
      <c r="G2857" s="103">
        <v>9</v>
      </c>
      <c r="H2857" t="s">
        <v>54</v>
      </c>
      <c r="I2857" s="103"/>
    </row>
    <row r="2858" spans="1:9" x14ac:dyDescent="0.3">
      <c r="A2858" t="s">
        <v>714</v>
      </c>
      <c r="B2858" t="s">
        <v>51</v>
      </c>
      <c r="C2858" t="s">
        <v>340</v>
      </c>
      <c r="D2858" t="s">
        <v>777</v>
      </c>
      <c r="E2858" s="103">
        <v>3.7273252206324403</v>
      </c>
      <c r="F2858" s="103">
        <v>676064</v>
      </c>
      <c r="G2858" s="103">
        <v>9</v>
      </c>
      <c r="H2858" t="s">
        <v>54</v>
      </c>
      <c r="I2858" s="103"/>
    </row>
    <row r="2859" spans="1:9" x14ac:dyDescent="0.3">
      <c r="A2859" t="s">
        <v>718</v>
      </c>
      <c r="B2859" t="s">
        <v>51</v>
      </c>
      <c r="C2859" t="s">
        <v>340</v>
      </c>
      <c r="D2859" t="s">
        <v>776</v>
      </c>
      <c r="E2859" s="103">
        <v>9.5782104236082191</v>
      </c>
      <c r="F2859" s="103">
        <v>676064</v>
      </c>
      <c r="G2859" s="103">
        <v>9</v>
      </c>
      <c r="H2859" t="s">
        <v>54</v>
      </c>
      <c r="I2859" s="103"/>
    </row>
    <row r="2860" spans="1:9" x14ac:dyDescent="0.3">
      <c r="A2860" t="s">
        <v>8807</v>
      </c>
      <c r="B2860" t="s">
        <v>51</v>
      </c>
      <c r="C2860" t="s">
        <v>8750</v>
      </c>
      <c r="D2860" t="s">
        <v>40</v>
      </c>
      <c r="E2860" s="103">
        <v>3.5794582932788456E-2</v>
      </c>
      <c r="F2860" s="103">
        <v>676064</v>
      </c>
      <c r="G2860" s="103">
        <v>9</v>
      </c>
      <c r="H2860" t="s">
        <v>54</v>
      </c>
      <c r="I2860" s="103"/>
    </row>
    <row r="2861" spans="1:9" x14ac:dyDescent="0.3">
      <c r="A2861" t="s">
        <v>8963</v>
      </c>
      <c r="B2861" t="s">
        <v>51</v>
      </c>
      <c r="C2861" t="s">
        <v>8750</v>
      </c>
      <c r="D2861" t="s">
        <v>5064</v>
      </c>
      <c r="E2861" s="103">
        <v>3.2594806179405592E-2</v>
      </c>
      <c r="F2861" s="103">
        <v>676064</v>
      </c>
      <c r="G2861" s="103">
        <v>9</v>
      </c>
      <c r="H2861" t="s">
        <v>54</v>
      </c>
      <c r="I2861" s="103"/>
    </row>
    <row r="2862" spans="1:9" x14ac:dyDescent="0.3">
      <c r="A2862" t="s">
        <v>8964</v>
      </c>
      <c r="B2862" t="s">
        <v>51</v>
      </c>
      <c r="C2862" t="s">
        <v>8750</v>
      </c>
      <c r="D2862" t="s">
        <v>5065</v>
      </c>
      <c r="E2862" s="103">
        <v>3.0894165703506941E-2</v>
      </c>
      <c r="F2862" s="103">
        <v>676064</v>
      </c>
      <c r="G2862" s="103">
        <v>9</v>
      </c>
      <c r="H2862" t="s">
        <v>54</v>
      </c>
      <c r="I2862" s="103"/>
    </row>
    <row r="2863" spans="1:9" x14ac:dyDescent="0.3">
      <c r="A2863" t="s">
        <v>8965</v>
      </c>
      <c r="B2863" t="s">
        <v>51</v>
      </c>
      <c r="C2863" t="s">
        <v>8750</v>
      </c>
      <c r="D2863" t="s">
        <v>5066</v>
      </c>
      <c r="E2863" s="103">
        <v>3.2530928099339294E-2</v>
      </c>
      <c r="F2863" s="103">
        <v>676064</v>
      </c>
      <c r="G2863" s="103">
        <v>9</v>
      </c>
      <c r="H2863" t="s">
        <v>54</v>
      </c>
      <c r="I2863" s="103"/>
    </row>
    <row r="2864" spans="1:9" x14ac:dyDescent="0.3">
      <c r="A2864" t="s">
        <v>8808</v>
      </c>
      <c r="B2864" t="s">
        <v>51</v>
      </c>
      <c r="C2864" t="s">
        <v>8750</v>
      </c>
      <c r="D2864" t="s">
        <v>42</v>
      </c>
      <c r="E2864" s="103">
        <v>3.2538539649395508E-2</v>
      </c>
      <c r="F2864" s="103">
        <v>676064</v>
      </c>
      <c r="G2864" s="103">
        <v>9</v>
      </c>
      <c r="H2864" t="s">
        <v>54</v>
      </c>
      <c r="I2864" s="103"/>
    </row>
    <row r="2865" spans="1:9" x14ac:dyDescent="0.3">
      <c r="A2865" t="s">
        <v>8809</v>
      </c>
      <c r="B2865" t="s">
        <v>51</v>
      </c>
      <c r="C2865" t="s">
        <v>8750</v>
      </c>
      <c r="D2865" t="s">
        <v>1763</v>
      </c>
      <c r="E2865" s="103">
        <v>3.7956858848258224E-2</v>
      </c>
      <c r="F2865" s="103">
        <v>676064</v>
      </c>
      <c r="G2865" s="103">
        <v>9</v>
      </c>
      <c r="H2865" t="s">
        <v>54</v>
      </c>
      <c r="I2865" s="103"/>
    </row>
    <row r="2866" spans="1:9" x14ac:dyDescent="0.3">
      <c r="A2866" t="s">
        <v>8810</v>
      </c>
      <c r="B2866" t="s">
        <v>51</v>
      </c>
      <c r="C2866" t="s">
        <v>8750</v>
      </c>
      <c r="D2866" t="s">
        <v>1764</v>
      </c>
      <c r="E2866" s="103">
        <v>2.9950769038983128E-2</v>
      </c>
      <c r="F2866" s="103">
        <v>676064</v>
      </c>
      <c r="G2866" s="103">
        <v>9</v>
      </c>
      <c r="H2866" t="s">
        <v>54</v>
      </c>
      <c r="I2866" s="103"/>
    </row>
    <row r="2867" spans="1:9" x14ac:dyDescent="0.3">
      <c r="A2867" t="s">
        <v>8811</v>
      </c>
      <c r="B2867" t="s">
        <v>51</v>
      </c>
      <c r="C2867" t="s">
        <v>8750</v>
      </c>
      <c r="D2867" t="s">
        <v>340</v>
      </c>
      <c r="E2867" s="103">
        <v>3.6104388128013365E-2</v>
      </c>
      <c r="F2867" s="103">
        <v>676064</v>
      </c>
      <c r="G2867" s="103">
        <v>9</v>
      </c>
      <c r="H2867" t="s">
        <v>54</v>
      </c>
      <c r="I2867" s="103"/>
    </row>
    <row r="2868" spans="1:9" x14ac:dyDescent="0.3">
      <c r="A2868" t="s">
        <v>8812</v>
      </c>
      <c r="B2868" t="s">
        <v>51</v>
      </c>
      <c r="C2868" t="s">
        <v>8750</v>
      </c>
      <c r="D2868" t="s">
        <v>777</v>
      </c>
      <c r="E2868" s="103">
        <v>0.13099902806039895</v>
      </c>
      <c r="F2868" s="103">
        <v>676064</v>
      </c>
      <c r="G2868" s="103">
        <v>9</v>
      </c>
      <c r="H2868" t="s">
        <v>54</v>
      </c>
      <c r="I2868" s="103"/>
    </row>
    <row r="2869" spans="1:9" x14ac:dyDescent="0.3">
      <c r="A2869" t="s">
        <v>8813</v>
      </c>
      <c r="B2869" t="s">
        <v>51</v>
      </c>
      <c r="C2869" t="s">
        <v>8750</v>
      </c>
      <c r="D2869" t="s">
        <v>776</v>
      </c>
      <c r="E2869" s="103">
        <v>0.33489409042452539</v>
      </c>
      <c r="F2869" s="103">
        <v>676064</v>
      </c>
      <c r="G2869" s="103">
        <v>9</v>
      </c>
      <c r="H2869" t="s">
        <v>54</v>
      </c>
      <c r="I2869" s="103"/>
    </row>
    <row r="2870" spans="1:9" x14ac:dyDescent="0.3">
      <c r="A2870" t="s">
        <v>9089</v>
      </c>
      <c r="B2870" t="s">
        <v>51</v>
      </c>
      <c r="C2870" t="s">
        <v>9007</v>
      </c>
      <c r="D2870" t="s">
        <v>40</v>
      </c>
      <c r="E2870" s="103">
        <v>1.111072828029246E-2</v>
      </c>
      <c r="F2870" s="103">
        <v>676064</v>
      </c>
      <c r="G2870" s="103">
        <v>9</v>
      </c>
      <c r="H2870" t="s">
        <v>54</v>
      </c>
      <c r="I2870" s="103"/>
    </row>
    <row r="2871" spans="1:9" x14ac:dyDescent="0.3">
      <c r="A2871" t="s">
        <v>9090</v>
      </c>
      <c r="B2871" t="s">
        <v>51</v>
      </c>
      <c r="C2871" t="s">
        <v>9007</v>
      </c>
      <c r="D2871" t="s">
        <v>5064</v>
      </c>
      <c r="E2871" s="103">
        <v>1.0439174150345117E-2</v>
      </c>
      <c r="F2871" s="103">
        <v>676064</v>
      </c>
      <c r="G2871" s="103">
        <v>9</v>
      </c>
      <c r="H2871" t="s">
        <v>54</v>
      </c>
      <c r="I2871" s="103"/>
    </row>
    <row r="2872" spans="1:9" x14ac:dyDescent="0.3">
      <c r="A2872" t="s">
        <v>9091</v>
      </c>
      <c r="B2872" t="s">
        <v>51</v>
      </c>
      <c r="C2872" t="s">
        <v>9007</v>
      </c>
      <c r="D2872" t="s">
        <v>5065</v>
      </c>
      <c r="E2872" s="103">
        <v>9.9177573943820263E-3</v>
      </c>
      <c r="F2872" s="103">
        <v>676064</v>
      </c>
      <c r="G2872" s="103">
        <v>9</v>
      </c>
      <c r="H2872" t="s">
        <v>54</v>
      </c>
      <c r="I2872" s="103"/>
    </row>
    <row r="2873" spans="1:9" x14ac:dyDescent="0.3">
      <c r="A2873" t="s">
        <v>9092</v>
      </c>
      <c r="B2873" t="s">
        <v>51</v>
      </c>
      <c r="C2873" t="s">
        <v>9007</v>
      </c>
      <c r="D2873" t="s">
        <v>5066</v>
      </c>
      <c r="E2873" s="103">
        <v>1.0415764873832757E-2</v>
      </c>
      <c r="F2873" s="103">
        <v>676064</v>
      </c>
      <c r="G2873" s="103">
        <v>9</v>
      </c>
      <c r="H2873" t="s">
        <v>54</v>
      </c>
      <c r="I2873" s="103"/>
    </row>
    <row r="2874" spans="1:9" x14ac:dyDescent="0.3">
      <c r="A2874" t="s">
        <v>9093</v>
      </c>
      <c r="B2874" t="s">
        <v>51</v>
      </c>
      <c r="C2874" t="s">
        <v>9007</v>
      </c>
      <c r="D2874" t="s">
        <v>42</v>
      </c>
      <c r="E2874" s="103">
        <v>1.042037892063174E-2</v>
      </c>
      <c r="F2874" s="103">
        <v>676064</v>
      </c>
      <c r="G2874" s="103">
        <v>9</v>
      </c>
      <c r="H2874" t="s">
        <v>54</v>
      </c>
      <c r="I2874" s="103"/>
    </row>
    <row r="2875" spans="1:9" x14ac:dyDescent="0.3">
      <c r="A2875" t="s">
        <v>9094</v>
      </c>
      <c r="B2875" t="s">
        <v>51</v>
      </c>
      <c r="C2875" t="s">
        <v>9007</v>
      </c>
      <c r="D2875" t="s">
        <v>1763</v>
      </c>
      <c r="E2875" s="103">
        <v>1.1973726984999348E-2</v>
      </c>
      <c r="F2875" s="103">
        <v>676064</v>
      </c>
      <c r="G2875" s="103">
        <v>9</v>
      </c>
      <c r="H2875" t="s">
        <v>54</v>
      </c>
      <c r="I2875" s="103"/>
    </row>
    <row r="2876" spans="1:9" x14ac:dyDescent="0.3">
      <c r="A2876" t="s">
        <v>9095</v>
      </c>
      <c r="B2876" t="s">
        <v>51</v>
      </c>
      <c r="C2876" t="s">
        <v>9007</v>
      </c>
      <c r="D2876" t="s">
        <v>1764</v>
      </c>
      <c r="E2876" s="103">
        <v>9.3615350719732475E-3</v>
      </c>
      <c r="F2876" s="103">
        <v>676064</v>
      </c>
      <c r="G2876" s="103">
        <v>9</v>
      </c>
      <c r="H2876" t="s">
        <v>54</v>
      </c>
      <c r="I2876" s="103"/>
    </row>
    <row r="2877" spans="1:9" x14ac:dyDescent="0.3">
      <c r="A2877" t="s">
        <v>9096</v>
      </c>
      <c r="B2877" t="s">
        <v>51</v>
      </c>
      <c r="C2877" t="s">
        <v>9007</v>
      </c>
      <c r="D2877" t="s">
        <v>340</v>
      </c>
      <c r="E2877" s="103">
        <v>1.1257058272080126E-2</v>
      </c>
      <c r="F2877" s="103">
        <v>676064</v>
      </c>
      <c r="G2877" s="103">
        <v>9</v>
      </c>
      <c r="H2877" t="s">
        <v>54</v>
      </c>
      <c r="I2877" s="103"/>
    </row>
    <row r="2878" spans="1:9" x14ac:dyDescent="0.3">
      <c r="A2878" t="s">
        <v>9097</v>
      </c>
      <c r="B2878" t="s">
        <v>51</v>
      </c>
      <c r="C2878" t="s">
        <v>9007</v>
      </c>
      <c r="D2878" t="s">
        <v>777</v>
      </c>
      <c r="E2878" s="103">
        <v>4.0769886271782949E-2</v>
      </c>
      <c r="F2878" s="103">
        <v>676064</v>
      </c>
      <c r="G2878" s="103">
        <v>9</v>
      </c>
      <c r="H2878" t="s">
        <v>54</v>
      </c>
      <c r="I2878" s="103"/>
    </row>
    <row r="2879" spans="1:9" x14ac:dyDescent="0.3">
      <c r="A2879" t="s">
        <v>9098</v>
      </c>
      <c r="B2879" t="s">
        <v>51</v>
      </c>
      <c r="C2879" t="s">
        <v>9007</v>
      </c>
      <c r="D2879" t="s">
        <v>776</v>
      </c>
      <c r="E2879" s="103">
        <v>0.10450618553633002</v>
      </c>
      <c r="F2879" s="103">
        <v>676064</v>
      </c>
      <c r="G2879" s="103">
        <v>9</v>
      </c>
      <c r="H2879" t="s">
        <v>54</v>
      </c>
      <c r="I2879" s="103"/>
    </row>
    <row r="2880" spans="1:9" x14ac:dyDescent="0.3">
      <c r="A2880" t="s">
        <v>996</v>
      </c>
      <c r="B2880" t="s">
        <v>51</v>
      </c>
      <c r="C2880" t="s">
        <v>353</v>
      </c>
      <c r="D2880" t="s">
        <v>40</v>
      </c>
      <c r="E2880" s="103">
        <v>4.6054110057441998E-2</v>
      </c>
      <c r="F2880" s="103">
        <v>676064</v>
      </c>
      <c r="G2880" s="103">
        <v>9</v>
      </c>
      <c r="H2880" t="s">
        <v>54</v>
      </c>
      <c r="I2880" s="103"/>
    </row>
    <row r="2881" spans="1:9" x14ac:dyDescent="0.3">
      <c r="A2881" t="s">
        <v>6045</v>
      </c>
      <c r="B2881" t="s">
        <v>51</v>
      </c>
      <c r="C2881" t="s">
        <v>353</v>
      </c>
      <c r="D2881" t="s">
        <v>5064</v>
      </c>
      <c r="E2881" s="103">
        <v>5.0731788432952965E-2</v>
      </c>
      <c r="F2881" s="103">
        <v>676064</v>
      </c>
      <c r="G2881" s="103">
        <v>9</v>
      </c>
      <c r="H2881" t="s">
        <v>54</v>
      </c>
      <c r="I2881" s="103"/>
    </row>
    <row r="2882" spans="1:9" x14ac:dyDescent="0.3">
      <c r="A2882" t="s">
        <v>6046</v>
      </c>
      <c r="B2882" t="s">
        <v>51</v>
      </c>
      <c r="C2882" t="s">
        <v>353</v>
      </c>
      <c r="D2882" t="s">
        <v>5065</v>
      </c>
      <c r="E2882" s="103">
        <v>4.5944575534759793E-2</v>
      </c>
      <c r="F2882" s="103">
        <v>676064</v>
      </c>
      <c r="G2882" s="103">
        <v>9</v>
      </c>
      <c r="H2882" t="s">
        <v>54</v>
      </c>
      <c r="I2882" s="103"/>
    </row>
    <row r="2883" spans="1:9" x14ac:dyDescent="0.3">
      <c r="A2883" t="s">
        <v>6047</v>
      </c>
      <c r="B2883" t="s">
        <v>51</v>
      </c>
      <c r="C2883" t="s">
        <v>353</v>
      </c>
      <c r="D2883" t="s">
        <v>5066</v>
      </c>
      <c r="E2883" s="103">
        <v>5.0586215084987549E-2</v>
      </c>
      <c r="F2883" s="103">
        <v>676064</v>
      </c>
      <c r="G2883" s="103">
        <v>9</v>
      </c>
      <c r="H2883" t="s">
        <v>54</v>
      </c>
      <c r="I2883" s="103"/>
    </row>
    <row r="2884" spans="1:9" x14ac:dyDescent="0.3">
      <c r="A2884" t="s">
        <v>994</v>
      </c>
      <c r="B2884" t="s">
        <v>51</v>
      </c>
      <c r="C2884" t="s">
        <v>353</v>
      </c>
      <c r="D2884" t="s">
        <v>42</v>
      </c>
      <c r="E2884" s="103">
        <v>5.0608025782182625E-2</v>
      </c>
      <c r="F2884" s="103">
        <v>676064</v>
      </c>
      <c r="G2884" s="103">
        <v>9</v>
      </c>
      <c r="H2884" t="s">
        <v>54</v>
      </c>
      <c r="I2884" s="103"/>
    </row>
    <row r="2885" spans="1:9" x14ac:dyDescent="0.3">
      <c r="A2885" t="s">
        <v>2079</v>
      </c>
      <c r="B2885" t="s">
        <v>51</v>
      </c>
      <c r="C2885" t="s">
        <v>353</v>
      </c>
      <c r="D2885" t="s">
        <v>1763</v>
      </c>
      <c r="E2885" s="103">
        <v>5.2960609993207314E-2</v>
      </c>
      <c r="F2885" s="103">
        <v>676064</v>
      </c>
      <c r="G2885" s="103">
        <v>9</v>
      </c>
      <c r="H2885" t="s">
        <v>54</v>
      </c>
      <c r="I2885" s="103"/>
    </row>
    <row r="2886" spans="1:9" x14ac:dyDescent="0.3">
      <c r="A2886" t="s">
        <v>2080</v>
      </c>
      <c r="B2886" t="s">
        <v>51</v>
      </c>
      <c r="C2886" t="s">
        <v>353</v>
      </c>
      <c r="D2886" t="s">
        <v>1764</v>
      </c>
      <c r="E2886" s="103">
        <v>3.8886700077395933E-2</v>
      </c>
      <c r="F2886" s="103">
        <v>676064</v>
      </c>
      <c r="G2886" s="103">
        <v>9</v>
      </c>
      <c r="H2886" t="s">
        <v>54</v>
      </c>
      <c r="I2886" s="103"/>
    </row>
    <row r="2887" spans="1:9" x14ac:dyDescent="0.3">
      <c r="A2887" t="s">
        <v>995</v>
      </c>
      <c r="B2887" t="s">
        <v>51</v>
      </c>
      <c r="C2887" t="s">
        <v>353</v>
      </c>
      <c r="D2887" t="s">
        <v>340</v>
      </c>
      <c r="E2887" s="103">
        <v>5.0555502758199984E-2</v>
      </c>
      <c r="F2887" s="103">
        <v>676064</v>
      </c>
      <c r="G2887" s="103">
        <v>9</v>
      </c>
      <c r="H2887" t="s">
        <v>54</v>
      </c>
      <c r="I2887" s="103"/>
    </row>
    <row r="2888" spans="1:9" x14ac:dyDescent="0.3">
      <c r="A2888" t="s">
        <v>722</v>
      </c>
      <c r="B2888" t="s">
        <v>51</v>
      </c>
      <c r="C2888" t="s">
        <v>353</v>
      </c>
      <c r="D2888" t="s">
        <v>777</v>
      </c>
      <c r="E2888" s="103">
        <v>0.16730739744301573</v>
      </c>
      <c r="F2888" s="103">
        <v>676064</v>
      </c>
      <c r="G2888" s="103">
        <v>9</v>
      </c>
      <c r="H2888" t="s">
        <v>54</v>
      </c>
      <c r="I2888" s="103"/>
    </row>
    <row r="2889" spans="1:9" x14ac:dyDescent="0.3">
      <c r="A2889" t="s">
        <v>723</v>
      </c>
      <c r="B2889" t="s">
        <v>51</v>
      </c>
      <c r="C2889" t="s">
        <v>353</v>
      </c>
      <c r="D2889" t="s">
        <v>776</v>
      </c>
      <c r="E2889" s="103">
        <v>0.43232082989229259</v>
      </c>
      <c r="F2889" s="103">
        <v>676064</v>
      </c>
      <c r="G2889" s="103">
        <v>9</v>
      </c>
      <c r="H2889" t="s">
        <v>54</v>
      </c>
      <c r="I2889" s="103"/>
    </row>
    <row r="2890" spans="1:9" x14ac:dyDescent="0.3">
      <c r="A2890" t="s">
        <v>4536</v>
      </c>
      <c r="B2890" t="s">
        <v>51</v>
      </c>
      <c r="C2890" t="s">
        <v>4351</v>
      </c>
      <c r="D2890" t="s">
        <v>40</v>
      </c>
      <c r="E2890" s="103">
        <v>5.2871943131624511E-3</v>
      </c>
      <c r="F2890" s="103">
        <v>676064</v>
      </c>
      <c r="G2890" s="103">
        <v>9</v>
      </c>
      <c r="H2890" t="s">
        <v>54</v>
      </c>
      <c r="I2890" s="103"/>
    </row>
    <row r="2891" spans="1:9" x14ac:dyDescent="0.3">
      <c r="A2891" t="s">
        <v>5943</v>
      </c>
      <c r="B2891" t="s">
        <v>51</v>
      </c>
      <c r="C2891" t="s">
        <v>4351</v>
      </c>
      <c r="D2891" t="s">
        <v>5064</v>
      </c>
      <c r="E2891" s="103">
        <v>-4.8717664904455709E-3</v>
      </c>
      <c r="F2891" s="103">
        <v>676064</v>
      </c>
      <c r="G2891" s="103">
        <v>9</v>
      </c>
      <c r="H2891" t="s">
        <v>54</v>
      </c>
      <c r="I2891" s="103"/>
    </row>
    <row r="2892" spans="1:9" x14ac:dyDescent="0.3">
      <c r="A2892" t="s">
        <v>5944</v>
      </c>
      <c r="B2892" t="s">
        <v>51</v>
      </c>
      <c r="C2892" t="s">
        <v>4351</v>
      </c>
      <c r="D2892" t="s">
        <v>5065</v>
      </c>
      <c r="E2892" s="103">
        <v>-1.2865716437557564E-2</v>
      </c>
      <c r="F2892" s="103">
        <v>676064</v>
      </c>
      <c r="G2892" s="103">
        <v>9</v>
      </c>
      <c r="H2892" t="s">
        <v>54</v>
      </c>
      <c r="I2892" s="103"/>
    </row>
    <row r="2893" spans="1:9" x14ac:dyDescent="0.3">
      <c r="A2893" t="s">
        <v>5945</v>
      </c>
      <c r="B2893" t="s">
        <v>51</v>
      </c>
      <c r="C2893" t="s">
        <v>4351</v>
      </c>
      <c r="D2893" t="s">
        <v>5066</v>
      </c>
      <c r="E2893" s="103">
        <v>-1.233042008142683E-2</v>
      </c>
      <c r="F2893" s="103">
        <v>676064</v>
      </c>
      <c r="G2893" s="103">
        <v>9</v>
      </c>
      <c r="H2893" t="s">
        <v>54</v>
      </c>
      <c r="I2893" s="103"/>
    </row>
    <row r="2894" spans="1:9" x14ac:dyDescent="0.3">
      <c r="A2894" t="s">
        <v>4537</v>
      </c>
      <c r="B2894" t="s">
        <v>51</v>
      </c>
      <c r="C2894" t="s">
        <v>4351</v>
      </c>
      <c r="D2894" t="s">
        <v>42</v>
      </c>
      <c r="E2894" s="103">
        <v>-4.879257575361483E-3</v>
      </c>
      <c r="F2894" s="103">
        <v>676064</v>
      </c>
      <c r="G2894" s="103">
        <v>9</v>
      </c>
      <c r="H2894" t="s">
        <v>54</v>
      </c>
      <c r="I2894" s="103"/>
    </row>
    <row r="2895" spans="1:9" x14ac:dyDescent="0.3">
      <c r="A2895" t="s">
        <v>4538</v>
      </c>
      <c r="B2895" t="s">
        <v>51</v>
      </c>
      <c r="C2895" t="s">
        <v>4351</v>
      </c>
      <c r="D2895" t="s">
        <v>1763</v>
      </c>
      <c r="E2895" s="103">
        <v>1.8237877594655067E-3</v>
      </c>
      <c r="F2895" s="103">
        <v>676064</v>
      </c>
      <c r="G2895" s="103">
        <v>9</v>
      </c>
      <c r="H2895" t="s">
        <v>54</v>
      </c>
      <c r="I2895" s="103"/>
    </row>
    <row r="2896" spans="1:9" x14ac:dyDescent="0.3">
      <c r="A2896" t="s">
        <v>4539</v>
      </c>
      <c r="B2896" t="s">
        <v>51</v>
      </c>
      <c r="C2896" t="s">
        <v>4351</v>
      </c>
      <c r="D2896" t="s">
        <v>1764</v>
      </c>
      <c r="E2896" s="103">
        <v>4.4366076997321682E-4</v>
      </c>
      <c r="F2896" s="103">
        <v>676064</v>
      </c>
      <c r="G2896" s="103">
        <v>9</v>
      </c>
      <c r="H2896" t="s">
        <v>54</v>
      </c>
      <c r="I2896" s="103"/>
    </row>
    <row r="2897" spans="1:9" x14ac:dyDescent="0.3">
      <c r="A2897" t="s">
        <v>4540</v>
      </c>
      <c r="B2897" t="s">
        <v>51</v>
      </c>
      <c r="C2897" t="s">
        <v>4351</v>
      </c>
      <c r="D2897" t="s">
        <v>340</v>
      </c>
      <c r="E2897" s="103">
        <v>2.1411202228182047E-3</v>
      </c>
      <c r="F2897" s="103">
        <v>676064</v>
      </c>
      <c r="G2897" s="103">
        <v>9</v>
      </c>
      <c r="H2897" t="s">
        <v>54</v>
      </c>
      <c r="I2897" s="103"/>
    </row>
    <row r="2898" spans="1:9" x14ac:dyDescent="0.3">
      <c r="A2898" t="s">
        <v>4541</v>
      </c>
      <c r="B2898" t="s">
        <v>51</v>
      </c>
      <c r="C2898" t="s">
        <v>4351</v>
      </c>
      <c r="D2898" t="s">
        <v>777</v>
      </c>
      <c r="E2898" s="103">
        <v>1.9320448101243729E-2</v>
      </c>
      <c r="F2898" s="103">
        <v>676064</v>
      </c>
      <c r="G2898" s="103">
        <v>9</v>
      </c>
      <c r="H2898" t="s">
        <v>54</v>
      </c>
      <c r="I2898" s="103"/>
    </row>
    <row r="2899" spans="1:9" x14ac:dyDescent="0.3">
      <c r="A2899" t="s">
        <v>4542</v>
      </c>
      <c r="B2899" t="s">
        <v>51</v>
      </c>
      <c r="C2899" t="s">
        <v>4351</v>
      </c>
      <c r="D2899" t="s">
        <v>776</v>
      </c>
      <c r="E2899" s="103">
        <v>5.0222143333898725E-2</v>
      </c>
      <c r="F2899" s="103">
        <v>676064</v>
      </c>
      <c r="G2899" s="103">
        <v>9</v>
      </c>
      <c r="H2899" t="s">
        <v>54</v>
      </c>
      <c r="I2899" s="103"/>
    </row>
    <row r="2900" spans="1:9" x14ac:dyDescent="0.3">
      <c r="A2900" t="s">
        <v>4522</v>
      </c>
      <c r="B2900" t="s">
        <v>51</v>
      </c>
      <c r="C2900" t="s">
        <v>4352</v>
      </c>
      <c r="D2900" t="s">
        <v>40</v>
      </c>
      <c r="E2900" s="103">
        <v>3.2283074184886557E-4</v>
      </c>
      <c r="F2900" s="103">
        <v>676064</v>
      </c>
      <c r="G2900" s="103">
        <v>9</v>
      </c>
      <c r="H2900" t="s">
        <v>54</v>
      </c>
      <c r="I2900" s="103"/>
    </row>
    <row r="2901" spans="1:9" x14ac:dyDescent="0.3">
      <c r="A2901" t="s">
        <v>5946</v>
      </c>
      <c r="B2901" t="s">
        <v>51</v>
      </c>
      <c r="C2901" t="s">
        <v>4352</v>
      </c>
      <c r="D2901" t="s">
        <v>5064</v>
      </c>
      <c r="E2901" s="103">
        <v>3.406410633195397E-4</v>
      </c>
      <c r="F2901" s="103">
        <v>676064</v>
      </c>
      <c r="G2901" s="103">
        <v>9</v>
      </c>
      <c r="H2901" t="s">
        <v>54</v>
      </c>
      <c r="I2901" s="103"/>
    </row>
    <row r="2902" spans="1:9" x14ac:dyDescent="0.3">
      <c r="A2902" t="s">
        <v>5947</v>
      </c>
      <c r="B2902" t="s">
        <v>51</v>
      </c>
      <c r="C2902" t="s">
        <v>4352</v>
      </c>
      <c r="D2902" t="s">
        <v>5065</v>
      </c>
      <c r="E2902" s="103">
        <v>3.2283074184886557E-4</v>
      </c>
      <c r="F2902" s="103">
        <v>676064</v>
      </c>
      <c r="G2902" s="103">
        <v>9</v>
      </c>
      <c r="H2902" t="s">
        <v>54</v>
      </c>
      <c r="I2902" s="103"/>
    </row>
    <row r="2903" spans="1:9" x14ac:dyDescent="0.3">
      <c r="A2903" t="s">
        <v>5948</v>
      </c>
      <c r="B2903" t="s">
        <v>51</v>
      </c>
      <c r="C2903" t="s">
        <v>4352</v>
      </c>
      <c r="D2903" t="s">
        <v>5066</v>
      </c>
      <c r="E2903" s="103">
        <v>3.2283074184886557E-4</v>
      </c>
      <c r="F2903" s="103">
        <v>676064</v>
      </c>
      <c r="G2903" s="103">
        <v>9</v>
      </c>
      <c r="H2903" t="s">
        <v>54</v>
      </c>
      <c r="I2903" s="103"/>
    </row>
    <row r="2904" spans="1:9" x14ac:dyDescent="0.3">
      <c r="A2904" t="s">
        <v>4523</v>
      </c>
      <c r="B2904" t="s">
        <v>51</v>
      </c>
      <c r="C2904" t="s">
        <v>4352</v>
      </c>
      <c r="D2904" t="s">
        <v>42</v>
      </c>
      <c r="E2904" s="103">
        <v>3.388385370100715E-4</v>
      </c>
      <c r="F2904" s="103">
        <v>676064</v>
      </c>
      <c r="G2904" s="103">
        <v>9</v>
      </c>
      <c r="H2904" t="s">
        <v>54</v>
      </c>
      <c r="I2904" s="103"/>
    </row>
    <row r="2905" spans="1:9" x14ac:dyDescent="0.3">
      <c r="A2905" t="s">
        <v>4524</v>
      </c>
      <c r="B2905" t="s">
        <v>51</v>
      </c>
      <c r="C2905" t="s">
        <v>4352</v>
      </c>
      <c r="D2905" t="s">
        <v>1763</v>
      </c>
      <c r="E2905" s="103">
        <v>3.5295868199367752E-4</v>
      </c>
      <c r="F2905" s="103">
        <v>676064</v>
      </c>
      <c r="G2905" s="103">
        <v>9</v>
      </c>
      <c r="H2905" t="s">
        <v>54</v>
      </c>
      <c r="I2905" s="103"/>
    </row>
    <row r="2906" spans="1:9" x14ac:dyDescent="0.3">
      <c r="A2906" t="s">
        <v>4525</v>
      </c>
      <c r="B2906" t="s">
        <v>51</v>
      </c>
      <c r="C2906" t="s">
        <v>4352</v>
      </c>
      <c r="D2906" t="s">
        <v>1764</v>
      </c>
      <c r="E2906" s="103">
        <v>2.6604202820670935E-4</v>
      </c>
      <c r="F2906" s="103">
        <v>676064</v>
      </c>
      <c r="G2906" s="103">
        <v>9</v>
      </c>
      <c r="H2906" t="s">
        <v>54</v>
      </c>
      <c r="I2906" s="103"/>
    </row>
    <row r="2907" spans="1:9" x14ac:dyDescent="0.3">
      <c r="A2907" t="s">
        <v>4526</v>
      </c>
      <c r="B2907" t="s">
        <v>51</v>
      </c>
      <c r="C2907" t="s">
        <v>4352</v>
      </c>
      <c r="D2907" t="s">
        <v>340</v>
      </c>
      <c r="E2907" s="103">
        <v>3.2202661430562492E-4</v>
      </c>
      <c r="F2907" s="103">
        <v>676064</v>
      </c>
      <c r="G2907" s="103">
        <v>9</v>
      </c>
      <c r="H2907" t="s">
        <v>54</v>
      </c>
      <c r="I2907" s="103"/>
    </row>
    <row r="2908" spans="1:9" x14ac:dyDescent="0.3">
      <c r="A2908" t="s">
        <v>4527</v>
      </c>
      <c r="B2908" t="s">
        <v>51</v>
      </c>
      <c r="C2908" t="s">
        <v>4352</v>
      </c>
      <c r="D2908" t="s">
        <v>777</v>
      </c>
      <c r="E2908" s="103">
        <v>1.7289004065134219E-3</v>
      </c>
      <c r="F2908" s="103">
        <v>676064</v>
      </c>
      <c r="G2908" s="103">
        <v>9</v>
      </c>
      <c r="H2908" t="s">
        <v>54</v>
      </c>
      <c r="I2908" s="103"/>
    </row>
    <row r="2909" spans="1:9" x14ac:dyDescent="0.3">
      <c r="A2909" t="s">
        <v>4528</v>
      </c>
      <c r="B2909" t="s">
        <v>51</v>
      </c>
      <c r="C2909" t="s">
        <v>4352</v>
      </c>
      <c r="D2909" t="s">
        <v>776</v>
      </c>
      <c r="E2909" s="103">
        <v>3.5980679358282304E-3</v>
      </c>
      <c r="F2909" s="103">
        <v>676064</v>
      </c>
      <c r="G2909" s="103">
        <v>9</v>
      </c>
      <c r="H2909" t="s">
        <v>54</v>
      </c>
      <c r="I2909" s="103"/>
    </row>
    <row r="2910" spans="1:9" x14ac:dyDescent="0.3">
      <c r="A2910" t="s">
        <v>4529</v>
      </c>
      <c r="B2910" t="s">
        <v>51</v>
      </c>
      <c r="C2910" t="s">
        <v>4353</v>
      </c>
      <c r="D2910" t="s">
        <v>40</v>
      </c>
      <c r="E2910" s="103">
        <v>1.2192615760594136E-3</v>
      </c>
      <c r="F2910" s="103">
        <v>676064</v>
      </c>
      <c r="G2910" s="103">
        <v>9</v>
      </c>
      <c r="H2910" t="s">
        <v>54</v>
      </c>
      <c r="I2910" s="103"/>
    </row>
    <row r="2911" spans="1:9" x14ac:dyDescent="0.3">
      <c r="A2911" t="s">
        <v>5949</v>
      </c>
      <c r="B2911" t="s">
        <v>51</v>
      </c>
      <c r="C2911" t="s">
        <v>4353</v>
      </c>
      <c r="D2911" t="s">
        <v>5064</v>
      </c>
      <c r="E2911" s="103">
        <v>1.2691516214996534E-3</v>
      </c>
      <c r="F2911" s="103">
        <v>676064</v>
      </c>
      <c r="G2911" s="103">
        <v>9</v>
      </c>
      <c r="H2911" t="s">
        <v>54</v>
      </c>
      <c r="I2911" s="103"/>
    </row>
    <row r="2912" spans="1:9" x14ac:dyDescent="0.3">
      <c r="A2912" t="s">
        <v>5950</v>
      </c>
      <c r="B2912" t="s">
        <v>51</v>
      </c>
      <c r="C2912" t="s">
        <v>4353</v>
      </c>
      <c r="D2912" t="s">
        <v>5065</v>
      </c>
      <c r="E2912" s="103">
        <v>1.2192615760594136E-3</v>
      </c>
      <c r="F2912" s="103">
        <v>676064</v>
      </c>
      <c r="G2912" s="103">
        <v>9</v>
      </c>
      <c r="H2912" t="s">
        <v>54</v>
      </c>
      <c r="I2912" s="103"/>
    </row>
    <row r="2913" spans="1:9" x14ac:dyDescent="0.3">
      <c r="A2913" t="s">
        <v>5951</v>
      </c>
      <c r="B2913" t="s">
        <v>51</v>
      </c>
      <c r="C2913" t="s">
        <v>4353</v>
      </c>
      <c r="D2913" t="s">
        <v>5066</v>
      </c>
      <c r="E2913" s="103">
        <v>1.2497512783079838E-3</v>
      </c>
      <c r="F2913" s="103">
        <v>676064</v>
      </c>
      <c r="G2913" s="103">
        <v>9</v>
      </c>
      <c r="H2913" t="s">
        <v>54</v>
      </c>
      <c r="I2913" s="103"/>
    </row>
    <row r="2914" spans="1:9" x14ac:dyDescent="0.3">
      <c r="A2914" t="s">
        <v>4530</v>
      </c>
      <c r="B2914" t="s">
        <v>51</v>
      </c>
      <c r="C2914" t="s">
        <v>4353</v>
      </c>
      <c r="D2914" t="s">
        <v>42</v>
      </c>
      <c r="E2914" s="103">
        <v>1.2674216786631122E-3</v>
      </c>
      <c r="F2914" s="103">
        <v>676064</v>
      </c>
      <c r="G2914" s="103">
        <v>9</v>
      </c>
      <c r="H2914" t="s">
        <v>54</v>
      </c>
      <c r="I2914" s="103"/>
    </row>
    <row r="2915" spans="1:9" x14ac:dyDescent="0.3">
      <c r="A2915" t="s">
        <v>4531</v>
      </c>
      <c r="B2915" t="s">
        <v>51</v>
      </c>
      <c r="C2915" t="s">
        <v>4353</v>
      </c>
      <c r="D2915" t="s">
        <v>1763</v>
      </c>
      <c r="E2915" s="103">
        <v>1.3262990745446315E-3</v>
      </c>
      <c r="F2915" s="103">
        <v>676064</v>
      </c>
      <c r="G2915" s="103">
        <v>9</v>
      </c>
      <c r="H2915" t="s">
        <v>54</v>
      </c>
      <c r="I2915" s="103"/>
    </row>
    <row r="2916" spans="1:9" x14ac:dyDescent="0.3">
      <c r="A2916" t="s">
        <v>4532</v>
      </c>
      <c r="B2916" t="s">
        <v>51</v>
      </c>
      <c r="C2916" t="s">
        <v>4353</v>
      </c>
      <c r="D2916" t="s">
        <v>1764</v>
      </c>
      <c r="E2916" s="103">
        <v>1.0638259461978562E-3</v>
      </c>
      <c r="F2916" s="103">
        <v>676064</v>
      </c>
      <c r="G2916" s="103">
        <v>9</v>
      </c>
      <c r="H2916" t="s">
        <v>54</v>
      </c>
      <c r="I2916" s="103"/>
    </row>
    <row r="2917" spans="1:9" x14ac:dyDescent="0.3">
      <c r="A2917" t="s">
        <v>4533</v>
      </c>
      <c r="B2917" t="s">
        <v>51</v>
      </c>
      <c r="C2917" t="s">
        <v>4353</v>
      </c>
      <c r="D2917" t="s">
        <v>340</v>
      </c>
      <c r="E2917" s="103">
        <v>1.212560012151753E-3</v>
      </c>
      <c r="F2917" s="103">
        <v>676064</v>
      </c>
      <c r="G2917" s="103">
        <v>9</v>
      </c>
      <c r="H2917" t="s">
        <v>54</v>
      </c>
      <c r="I2917" s="103"/>
    </row>
    <row r="2918" spans="1:9" x14ac:dyDescent="0.3">
      <c r="A2918" t="s">
        <v>4534</v>
      </c>
      <c r="B2918" t="s">
        <v>51</v>
      </c>
      <c r="C2918" t="s">
        <v>4353</v>
      </c>
      <c r="D2918" t="s">
        <v>777</v>
      </c>
      <c r="E2918" s="103">
        <v>4.3607928720197425E-3</v>
      </c>
      <c r="F2918" s="103">
        <v>676064</v>
      </c>
      <c r="G2918" s="103">
        <v>9</v>
      </c>
      <c r="H2918" t="s">
        <v>54</v>
      </c>
      <c r="I2918" s="103"/>
    </row>
    <row r="2919" spans="1:9" x14ac:dyDescent="0.3">
      <c r="A2919" t="s">
        <v>4535</v>
      </c>
      <c r="B2919" t="s">
        <v>51</v>
      </c>
      <c r="C2919" t="s">
        <v>4353</v>
      </c>
      <c r="D2919" t="s">
        <v>776</v>
      </c>
      <c r="E2919" s="103">
        <v>1.135929461371795E-2</v>
      </c>
      <c r="F2919" s="103">
        <v>676064</v>
      </c>
      <c r="G2919" s="103">
        <v>9</v>
      </c>
      <c r="H2919" t="s">
        <v>54</v>
      </c>
      <c r="I2919" s="103"/>
    </row>
    <row r="2920" spans="1:9" x14ac:dyDescent="0.3">
      <c r="A2920" t="s">
        <v>7467</v>
      </c>
      <c r="B2920" t="s">
        <v>51</v>
      </c>
      <c r="C2920" t="s">
        <v>7386</v>
      </c>
      <c r="D2920" t="s">
        <v>40</v>
      </c>
      <c r="E2920" s="103">
        <v>3.7354008527939211E-4</v>
      </c>
      <c r="F2920" s="103">
        <v>676064</v>
      </c>
      <c r="G2920" s="103">
        <v>9</v>
      </c>
      <c r="H2920" t="s">
        <v>54</v>
      </c>
      <c r="I2920" s="103"/>
    </row>
    <row r="2921" spans="1:9" x14ac:dyDescent="0.3">
      <c r="A2921" t="s">
        <v>7468</v>
      </c>
      <c r="B2921" t="s">
        <v>51</v>
      </c>
      <c r="C2921" t="s">
        <v>7386</v>
      </c>
      <c r="D2921" t="s">
        <v>5064</v>
      </c>
      <c r="E2921" s="103">
        <v>3.8152584032642961E-4</v>
      </c>
      <c r="F2921" s="103">
        <v>676064</v>
      </c>
      <c r="G2921" s="103">
        <v>9</v>
      </c>
      <c r="H2921" t="s">
        <v>54</v>
      </c>
      <c r="I2921" s="103"/>
    </row>
    <row r="2922" spans="1:9" x14ac:dyDescent="0.3">
      <c r="A2922" t="s">
        <v>7469</v>
      </c>
      <c r="B2922" t="s">
        <v>51</v>
      </c>
      <c r="C2922" t="s">
        <v>7386</v>
      </c>
      <c r="D2922" t="s">
        <v>5065</v>
      </c>
      <c r="E2922" s="103">
        <v>3.5944442630879956E-4</v>
      </c>
      <c r="F2922" s="103">
        <v>676064</v>
      </c>
      <c r="G2922" s="103">
        <v>9</v>
      </c>
      <c r="H2922" t="s">
        <v>54</v>
      </c>
      <c r="I2922" s="103"/>
    </row>
    <row r="2923" spans="1:9" x14ac:dyDescent="0.3">
      <c r="A2923" t="s">
        <v>7470</v>
      </c>
      <c r="B2923" t="s">
        <v>51</v>
      </c>
      <c r="C2923" t="s">
        <v>7386</v>
      </c>
      <c r="D2923" t="s">
        <v>5066</v>
      </c>
      <c r="E2923" s="103">
        <v>3.651041330079195E-4</v>
      </c>
      <c r="F2923" s="103">
        <v>676064</v>
      </c>
      <c r="G2923" s="103">
        <v>9</v>
      </c>
      <c r="H2923" t="s">
        <v>54</v>
      </c>
      <c r="I2923" s="103"/>
    </row>
    <row r="2924" spans="1:9" x14ac:dyDescent="0.3">
      <c r="A2924" t="s">
        <v>7471</v>
      </c>
      <c r="B2924" t="s">
        <v>51</v>
      </c>
      <c r="C2924" t="s">
        <v>7386</v>
      </c>
      <c r="D2924" t="s">
        <v>42</v>
      </c>
      <c r="E2924" s="103">
        <v>3.8070108967099827E-4</v>
      </c>
      <c r="F2924" s="103">
        <v>676064</v>
      </c>
      <c r="G2924" s="103">
        <v>9</v>
      </c>
      <c r="H2924" t="s">
        <v>54</v>
      </c>
      <c r="I2924" s="103"/>
    </row>
    <row r="2925" spans="1:9" x14ac:dyDescent="0.3">
      <c r="A2925" t="s">
        <v>7472</v>
      </c>
      <c r="B2925" t="s">
        <v>51</v>
      </c>
      <c r="C2925" t="s">
        <v>7386</v>
      </c>
      <c r="D2925" t="s">
        <v>1763</v>
      </c>
      <c r="E2925" s="103">
        <v>3.9864807682935352E-4</v>
      </c>
      <c r="F2925" s="103">
        <v>676064</v>
      </c>
      <c r="G2925" s="103">
        <v>9</v>
      </c>
      <c r="H2925" t="s">
        <v>54</v>
      </c>
      <c r="I2925" s="103"/>
    </row>
    <row r="2926" spans="1:9" x14ac:dyDescent="0.3">
      <c r="A2926" t="s">
        <v>7473</v>
      </c>
      <c r="B2926" t="s">
        <v>51</v>
      </c>
      <c r="C2926" t="s">
        <v>7386</v>
      </c>
      <c r="D2926" t="s">
        <v>1764</v>
      </c>
      <c r="E2926" s="103">
        <v>3.2228043557750336E-4</v>
      </c>
      <c r="F2926" s="103">
        <v>676064</v>
      </c>
      <c r="G2926" s="103">
        <v>9</v>
      </c>
      <c r="H2926" t="s">
        <v>54</v>
      </c>
      <c r="I2926" s="103"/>
    </row>
    <row r="2927" spans="1:9" x14ac:dyDescent="0.3">
      <c r="A2927" t="s">
        <v>7474</v>
      </c>
      <c r="B2927" t="s">
        <v>51</v>
      </c>
      <c r="C2927" t="s">
        <v>7386</v>
      </c>
      <c r="D2927" t="s">
        <v>340</v>
      </c>
      <c r="E2927" s="103">
        <v>3.7446663699156757E-4</v>
      </c>
      <c r="F2927" s="103">
        <v>676064</v>
      </c>
      <c r="G2927" s="103">
        <v>9</v>
      </c>
      <c r="H2927" t="s">
        <v>54</v>
      </c>
      <c r="I2927" s="103"/>
    </row>
    <row r="2928" spans="1:9" x14ac:dyDescent="0.3">
      <c r="A2928" t="s">
        <v>7475</v>
      </c>
      <c r="B2928" t="s">
        <v>51</v>
      </c>
      <c r="C2928" t="s">
        <v>7386</v>
      </c>
      <c r="D2928" t="s">
        <v>777</v>
      </c>
      <c r="E2928" s="103">
        <v>1.4351515283959739E-3</v>
      </c>
      <c r="F2928" s="103">
        <v>676064</v>
      </c>
      <c r="G2928" s="103">
        <v>9</v>
      </c>
      <c r="H2928" t="s">
        <v>54</v>
      </c>
      <c r="I2928" s="103"/>
    </row>
    <row r="2929" spans="1:9" x14ac:dyDescent="0.3">
      <c r="A2929" t="s">
        <v>7476</v>
      </c>
      <c r="B2929" t="s">
        <v>51</v>
      </c>
      <c r="C2929" t="s">
        <v>7386</v>
      </c>
      <c r="D2929" t="s">
        <v>776</v>
      </c>
      <c r="E2929" s="103">
        <v>3.6280158712630409E-3</v>
      </c>
      <c r="F2929" s="103">
        <v>676064</v>
      </c>
      <c r="G2929" s="103">
        <v>9</v>
      </c>
      <c r="H2929" t="s">
        <v>54</v>
      </c>
      <c r="I2929" s="103"/>
    </row>
    <row r="2930" spans="1:9" x14ac:dyDescent="0.3">
      <c r="A2930" t="s">
        <v>4936</v>
      </c>
      <c r="B2930" t="s">
        <v>51</v>
      </c>
      <c r="C2930" t="s">
        <v>4868</v>
      </c>
      <c r="D2930" t="s">
        <v>40</v>
      </c>
      <c r="E2930" s="103">
        <v>6.3736110284253371E-3</v>
      </c>
      <c r="F2930" s="103">
        <v>680752</v>
      </c>
      <c r="G2930" s="103">
        <v>10</v>
      </c>
      <c r="H2930" t="s">
        <v>54</v>
      </c>
      <c r="I2930" s="103"/>
    </row>
    <row r="2931" spans="1:9" x14ac:dyDescent="0.3">
      <c r="A2931" t="s">
        <v>6156</v>
      </c>
      <c r="B2931" t="s">
        <v>51</v>
      </c>
      <c r="C2931" t="s">
        <v>4868</v>
      </c>
      <c r="D2931" t="s">
        <v>5064</v>
      </c>
      <c r="E2931" s="103">
        <v>6.9038217121672194E-3</v>
      </c>
      <c r="F2931" s="103">
        <v>680752</v>
      </c>
      <c r="G2931" s="103">
        <v>10</v>
      </c>
      <c r="H2931" t="s">
        <v>54</v>
      </c>
      <c r="I2931" s="103"/>
    </row>
    <row r="2932" spans="1:9" x14ac:dyDescent="0.3">
      <c r="A2932" t="s">
        <v>6157</v>
      </c>
      <c r="B2932" t="s">
        <v>51</v>
      </c>
      <c r="C2932" t="s">
        <v>4868</v>
      </c>
      <c r="D2932" t="s">
        <v>5065</v>
      </c>
      <c r="E2932" s="103">
        <v>6.3798984324200791E-3</v>
      </c>
      <c r="F2932" s="103">
        <v>680752</v>
      </c>
      <c r="G2932" s="103">
        <v>10</v>
      </c>
      <c r="H2932" t="s">
        <v>54</v>
      </c>
      <c r="I2932" s="103"/>
    </row>
    <row r="2933" spans="1:9" x14ac:dyDescent="0.3">
      <c r="A2933" t="s">
        <v>6158</v>
      </c>
      <c r="B2933" t="s">
        <v>51</v>
      </c>
      <c r="C2933" t="s">
        <v>4868</v>
      </c>
      <c r="D2933" t="s">
        <v>5066</v>
      </c>
      <c r="E2933" s="103">
        <v>6.4432034821978353E-3</v>
      </c>
      <c r="F2933" s="103">
        <v>680752</v>
      </c>
      <c r="G2933" s="103">
        <v>10</v>
      </c>
      <c r="H2933" t="s">
        <v>54</v>
      </c>
      <c r="I2933" s="103"/>
    </row>
    <row r="2934" spans="1:9" x14ac:dyDescent="0.3">
      <c r="A2934" t="s">
        <v>4937</v>
      </c>
      <c r="B2934" t="s">
        <v>51</v>
      </c>
      <c r="C2934" t="s">
        <v>4868</v>
      </c>
      <c r="D2934" t="s">
        <v>42</v>
      </c>
      <c r="E2934" s="103">
        <v>6.8689678988774362E-3</v>
      </c>
      <c r="F2934" s="103">
        <v>680752</v>
      </c>
      <c r="G2934" s="103">
        <v>10</v>
      </c>
      <c r="H2934" t="s">
        <v>54</v>
      </c>
      <c r="I2934" s="103"/>
    </row>
    <row r="2935" spans="1:9" x14ac:dyDescent="0.3">
      <c r="A2935" t="s">
        <v>4938</v>
      </c>
      <c r="B2935" t="s">
        <v>51</v>
      </c>
      <c r="C2935" t="s">
        <v>4868</v>
      </c>
      <c r="D2935" t="s">
        <v>1763</v>
      </c>
      <c r="E2935" s="103">
        <v>7.1037886010150274E-3</v>
      </c>
      <c r="F2935" s="103">
        <v>680752</v>
      </c>
      <c r="G2935" s="103">
        <v>10</v>
      </c>
      <c r="H2935" t="s">
        <v>54</v>
      </c>
      <c r="I2935" s="103"/>
    </row>
    <row r="2936" spans="1:9" x14ac:dyDescent="0.3">
      <c r="A2936" t="s">
        <v>4939</v>
      </c>
      <c r="B2936" t="s">
        <v>51</v>
      </c>
      <c r="C2936" t="s">
        <v>4868</v>
      </c>
      <c r="D2936" t="s">
        <v>1764</v>
      </c>
      <c r="E2936" s="103">
        <v>6.4440328420606327E-3</v>
      </c>
      <c r="F2936" s="103">
        <v>680752</v>
      </c>
      <c r="G2936" s="103">
        <v>10</v>
      </c>
      <c r="H2936" t="s">
        <v>54</v>
      </c>
      <c r="I2936" s="103"/>
    </row>
    <row r="2937" spans="1:9" x14ac:dyDescent="0.3">
      <c r="A2937" t="s">
        <v>4940</v>
      </c>
      <c r="B2937" t="s">
        <v>51</v>
      </c>
      <c r="C2937" t="s">
        <v>4868</v>
      </c>
      <c r="D2937" t="s">
        <v>340</v>
      </c>
      <c r="E2937" s="103">
        <v>6.3000867528405615E-3</v>
      </c>
      <c r="F2937" s="103">
        <v>680752</v>
      </c>
      <c r="G2937" s="103">
        <v>10</v>
      </c>
      <c r="H2937" t="s">
        <v>54</v>
      </c>
      <c r="I2937" s="103"/>
    </row>
    <row r="2938" spans="1:9" x14ac:dyDescent="0.3">
      <c r="A2938" t="s">
        <v>4941</v>
      </c>
      <c r="B2938" t="s">
        <v>51</v>
      </c>
      <c r="C2938" t="s">
        <v>4868</v>
      </c>
      <c r="D2938" t="s">
        <v>777</v>
      </c>
      <c r="E2938" s="103">
        <v>8.8045084436185805E-2</v>
      </c>
      <c r="F2938" s="103">
        <v>680752</v>
      </c>
      <c r="G2938" s="103">
        <v>10</v>
      </c>
      <c r="H2938" t="s">
        <v>54</v>
      </c>
      <c r="I2938" s="103"/>
    </row>
    <row r="2939" spans="1:9" x14ac:dyDescent="0.3">
      <c r="A2939" t="s">
        <v>4942</v>
      </c>
      <c r="B2939" t="s">
        <v>51</v>
      </c>
      <c r="C2939" t="s">
        <v>4868</v>
      </c>
      <c r="D2939" t="s">
        <v>776</v>
      </c>
      <c r="E2939" s="103">
        <v>0.20456080110386968</v>
      </c>
      <c r="F2939" s="103">
        <v>680752</v>
      </c>
      <c r="G2939" s="103">
        <v>10</v>
      </c>
      <c r="H2939" t="s">
        <v>54</v>
      </c>
      <c r="I2939" s="103"/>
    </row>
    <row r="2940" spans="1:9" x14ac:dyDescent="0.3">
      <c r="A2940" t="s">
        <v>1029</v>
      </c>
      <c r="B2940" t="s">
        <v>51</v>
      </c>
      <c r="C2940" t="s">
        <v>36</v>
      </c>
      <c r="D2940" t="s">
        <v>40</v>
      </c>
      <c r="E2940" s="103">
        <v>1.6607247559541259E-5</v>
      </c>
      <c r="F2940" s="103">
        <v>680752</v>
      </c>
      <c r="G2940" s="103">
        <v>10</v>
      </c>
      <c r="H2940" t="s">
        <v>54</v>
      </c>
      <c r="I2940" s="103"/>
    </row>
    <row r="2941" spans="1:9" x14ac:dyDescent="0.3">
      <c r="A2941" t="s">
        <v>6060</v>
      </c>
      <c r="B2941" t="s">
        <v>51</v>
      </c>
      <c r="C2941" t="s">
        <v>36</v>
      </c>
      <c r="D2941" t="s">
        <v>5064</v>
      </c>
      <c r="E2941" s="103">
        <v>1.6733173073762123E-5</v>
      </c>
      <c r="F2941" s="103">
        <v>680752</v>
      </c>
      <c r="G2941" s="103">
        <v>10</v>
      </c>
      <c r="H2941" t="s">
        <v>54</v>
      </c>
      <c r="I2941" s="103"/>
    </row>
    <row r="2942" spans="1:9" x14ac:dyDescent="0.3">
      <c r="A2942" t="s">
        <v>6061</v>
      </c>
      <c r="B2942" t="s">
        <v>51</v>
      </c>
      <c r="C2942" t="s">
        <v>36</v>
      </c>
      <c r="D2942" t="s">
        <v>5065</v>
      </c>
      <c r="E2942" s="103">
        <v>1.6607247559541259E-5</v>
      </c>
      <c r="F2942" s="103">
        <v>680752</v>
      </c>
      <c r="G2942" s="103">
        <v>10</v>
      </c>
      <c r="H2942" t="s">
        <v>54</v>
      </c>
      <c r="I2942" s="103"/>
    </row>
    <row r="2943" spans="1:9" x14ac:dyDescent="0.3">
      <c r="A2943" t="s">
        <v>6062</v>
      </c>
      <c r="B2943" t="s">
        <v>51</v>
      </c>
      <c r="C2943" t="s">
        <v>36</v>
      </c>
      <c r="D2943" t="s">
        <v>5066</v>
      </c>
      <c r="E2943" s="103">
        <v>1.6607247559541259E-5</v>
      </c>
      <c r="F2943" s="103">
        <v>680752</v>
      </c>
      <c r="G2943" s="103">
        <v>10</v>
      </c>
      <c r="H2943" t="s">
        <v>54</v>
      </c>
      <c r="I2943" s="103"/>
    </row>
    <row r="2944" spans="1:9" x14ac:dyDescent="0.3">
      <c r="A2944" t="s">
        <v>1027</v>
      </c>
      <c r="B2944" t="s">
        <v>51</v>
      </c>
      <c r="C2944" t="s">
        <v>36</v>
      </c>
      <c r="D2944" t="s">
        <v>42</v>
      </c>
      <c r="E2944" s="103">
        <v>1.6660747798523401E-5</v>
      </c>
      <c r="F2944" s="103">
        <v>680752</v>
      </c>
      <c r="G2944" s="103">
        <v>10</v>
      </c>
      <c r="H2944" t="s">
        <v>54</v>
      </c>
      <c r="I2944" s="103"/>
    </row>
    <row r="2945" spans="1:9" x14ac:dyDescent="0.3">
      <c r="A2945" t="s">
        <v>2115</v>
      </c>
      <c r="B2945" t="s">
        <v>51</v>
      </c>
      <c r="C2945" t="s">
        <v>36</v>
      </c>
      <c r="D2945" t="s">
        <v>1763</v>
      </c>
      <c r="E2945" s="103">
        <v>1.7420456667198589E-5</v>
      </c>
      <c r="F2945" s="103">
        <v>680752</v>
      </c>
      <c r="G2945" s="103">
        <v>10</v>
      </c>
      <c r="H2945" t="s">
        <v>54</v>
      </c>
      <c r="I2945" s="103"/>
    </row>
    <row r="2946" spans="1:9" x14ac:dyDescent="0.3">
      <c r="A2946" t="s">
        <v>2116</v>
      </c>
      <c r="B2946" t="s">
        <v>51</v>
      </c>
      <c r="C2946" t="s">
        <v>36</v>
      </c>
      <c r="D2946" t="s">
        <v>1764</v>
      </c>
      <c r="E2946" s="103">
        <v>1.7056199671819779E-5</v>
      </c>
      <c r="F2946" s="103">
        <v>680752</v>
      </c>
      <c r="G2946" s="103">
        <v>10</v>
      </c>
      <c r="H2946" t="s">
        <v>54</v>
      </c>
      <c r="I2946" s="103"/>
    </row>
    <row r="2947" spans="1:9" x14ac:dyDescent="0.3">
      <c r="A2947" t="s">
        <v>1028</v>
      </c>
      <c r="B2947" t="s">
        <v>51</v>
      </c>
      <c r="C2947" t="s">
        <v>36</v>
      </c>
      <c r="D2947" t="s">
        <v>340</v>
      </c>
      <c r="E2947" s="103">
        <v>1.5568291410525316E-5</v>
      </c>
      <c r="F2947" s="103">
        <v>680752</v>
      </c>
      <c r="G2947" s="103">
        <v>10</v>
      </c>
      <c r="H2947" t="s">
        <v>54</v>
      </c>
      <c r="I2947" s="103"/>
    </row>
    <row r="2948" spans="1:9" x14ac:dyDescent="0.3">
      <c r="A2948" t="s">
        <v>762</v>
      </c>
      <c r="B2948" t="s">
        <v>51</v>
      </c>
      <c r="C2948" t="s">
        <v>36</v>
      </c>
      <c r="D2948" t="s">
        <v>777</v>
      </c>
      <c r="E2948" s="103">
        <v>1.097183519459053E-4</v>
      </c>
      <c r="F2948" s="103">
        <v>680752</v>
      </c>
      <c r="G2948" s="103">
        <v>10</v>
      </c>
      <c r="H2948" t="s">
        <v>54</v>
      </c>
      <c r="I2948" s="103"/>
    </row>
    <row r="2949" spans="1:9" x14ac:dyDescent="0.3">
      <c r="A2949" t="s">
        <v>763</v>
      </c>
      <c r="B2949" t="s">
        <v>51</v>
      </c>
      <c r="C2949" t="s">
        <v>36</v>
      </c>
      <c r="D2949" t="s">
        <v>776</v>
      </c>
      <c r="E2949" s="103">
        <v>2.9427352044276425E-4</v>
      </c>
      <c r="F2949" s="103">
        <v>680752</v>
      </c>
      <c r="G2949" s="103">
        <v>10</v>
      </c>
      <c r="H2949" t="s">
        <v>54</v>
      </c>
      <c r="I2949" s="103"/>
    </row>
    <row r="2950" spans="1:9" x14ac:dyDescent="0.3">
      <c r="A2950" t="s">
        <v>1032</v>
      </c>
      <c r="B2950" t="s">
        <v>51</v>
      </c>
      <c r="C2950" t="s">
        <v>37</v>
      </c>
      <c r="D2950" t="s">
        <v>40</v>
      </c>
      <c r="E2950" s="103">
        <v>3.0689932610087907E-2</v>
      </c>
      <c r="F2950" s="103">
        <v>680752</v>
      </c>
      <c r="G2950" s="103">
        <v>10</v>
      </c>
      <c r="H2950" t="s">
        <v>54</v>
      </c>
      <c r="I2950" s="103"/>
    </row>
    <row r="2951" spans="1:9" x14ac:dyDescent="0.3">
      <c r="A2951" t="s">
        <v>6063</v>
      </c>
      <c r="B2951" t="s">
        <v>51</v>
      </c>
      <c r="C2951" t="s">
        <v>37</v>
      </c>
      <c r="D2951" t="s">
        <v>5064</v>
      </c>
      <c r="E2951" s="103">
        <v>3.2510363213159858E-2</v>
      </c>
      <c r="F2951" s="103">
        <v>680752</v>
      </c>
      <c r="G2951" s="103">
        <v>10</v>
      </c>
      <c r="H2951" t="s">
        <v>54</v>
      </c>
      <c r="I2951" s="103"/>
    </row>
    <row r="2952" spans="1:9" x14ac:dyDescent="0.3">
      <c r="A2952" t="s">
        <v>6064</v>
      </c>
      <c r="B2952" t="s">
        <v>51</v>
      </c>
      <c r="C2952" t="s">
        <v>37</v>
      </c>
      <c r="D2952" t="s">
        <v>5065</v>
      </c>
      <c r="E2952" s="103">
        <v>3.0700297707282182E-2</v>
      </c>
      <c r="F2952" s="103">
        <v>680752</v>
      </c>
      <c r="G2952" s="103">
        <v>10</v>
      </c>
      <c r="H2952" t="s">
        <v>54</v>
      </c>
      <c r="I2952" s="103"/>
    </row>
    <row r="2953" spans="1:9" x14ac:dyDescent="0.3">
      <c r="A2953" t="s">
        <v>6065</v>
      </c>
      <c r="B2953" t="s">
        <v>51</v>
      </c>
      <c r="C2953" t="s">
        <v>37</v>
      </c>
      <c r="D2953" t="s">
        <v>5066</v>
      </c>
      <c r="E2953" s="103">
        <v>3.1288512735248207E-2</v>
      </c>
      <c r="F2953" s="103">
        <v>680752</v>
      </c>
      <c r="G2953" s="103">
        <v>10</v>
      </c>
      <c r="H2953" t="s">
        <v>54</v>
      </c>
      <c r="I2953" s="103"/>
    </row>
    <row r="2954" spans="1:9" x14ac:dyDescent="0.3">
      <c r="A2954" t="s">
        <v>1030</v>
      </c>
      <c r="B2954" t="s">
        <v>51</v>
      </c>
      <c r="C2954" t="s">
        <v>37</v>
      </c>
      <c r="D2954" t="s">
        <v>42</v>
      </c>
      <c r="E2954" s="103">
        <v>3.2345792979058555E-2</v>
      </c>
      <c r="F2954" s="103">
        <v>680752</v>
      </c>
      <c r="G2954" s="103">
        <v>10</v>
      </c>
      <c r="H2954" t="s">
        <v>54</v>
      </c>
      <c r="I2954" s="103"/>
    </row>
    <row r="2955" spans="1:9" x14ac:dyDescent="0.3">
      <c r="A2955" t="s">
        <v>2083</v>
      </c>
      <c r="B2955" t="s">
        <v>51</v>
      </c>
      <c r="C2955" t="s">
        <v>37</v>
      </c>
      <c r="D2955" t="s">
        <v>1763</v>
      </c>
      <c r="E2955" s="103">
        <v>3.3922308878107994E-2</v>
      </c>
      <c r="F2955" s="103">
        <v>680752</v>
      </c>
      <c r="G2955" s="103">
        <v>10</v>
      </c>
      <c r="H2955" t="s">
        <v>54</v>
      </c>
      <c r="I2955" s="103"/>
    </row>
    <row r="2956" spans="1:9" x14ac:dyDescent="0.3">
      <c r="A2956" t="s">
        <v>2084</v>
      </c>
      <c r="B2956" t="s">
        <v>51</v>
      </c>
      <c r="C2956" t="s">
        <v>37</v>
      </c>
      <c r="D2956" t="s">
        <v>1764</v>
      </c>
      <c r="E2956" s="103">
        <v>3.0519041332958075E-2</v>
      </c>
      <c r="F2956" s="103">
        <v>680752</v>
      </c>
      <c r="G2956" s="103">
        <v>10</v>
      </c>
      <c r="H2956" t="s">
        <v>54</v>
      </c>
      <c r="I2956" s="103"/>
    </row>
    <row r="2957" spans="1:9" x14ac:dyDescent="0.3">
      <c r="A2957" t="s">
        <v>1031</v>
      </c>
      <c r="B2957" t="s">
        <v>51</v>
      </c>
      <c r="C2957" t="s">
        <v>37</v>
      </c>
      <c r="D2957" t="s">
        <v>340</v>
      </c>
      <c r="E2957" s="103">
        <v>3.0692798516710102E-2</v>
      </c>
      <c r="F2957" s="103">
        <v>680752</v>
      </c>
      <c r="G2957" s="103">
        <v>10</v>
      </c>
      <c r="H2957" t="s">
        <v>54</v>
      </c>
      <c r="I2957" s="103"/>
    </row>
    <row r="2958" spans="1:9" x14ac:dyDescent="0.3">
      <c r="A2958" t="s">
        <v>764</v>
      </c>
      <c r="B2958" t="s">
        <v>51</v>
      </c>
      <c r="C2958" t="s">
        <v>37</v>
      </c>
      <c r="D2958" t="s">
        <v>777</v>
      </c>
      <c r="E2958" s="103">
        <v>0.21167689353395</v>
      </c>
      <c r="F2958" s="103">
        <v>680752</v>
      </c>
      <c r="G2958" s="103">
        <v>10</v>
      </c>
      <c r="H2958" t="s">
        <v>54</v>
      </c>
      <c r="I2958" s="103"/>
    </row>
    <row r="2959" spans="1:9" x14ac:dyDescent="0.3">
      <c r="A2959" t="s">
        <v>765</v>
      </c>
      <c r="B2959" t="s">
        <v>51</v>
      </c>
      <c r="C2959" t="s">
        <v>37</v>
      </c>
      <c r="D2959" t="s">
        <v>776</v>
      </c>
      <c r="E2959" s="103">
        <v>0.56011381439691532</v>
      </c>
      <c r="F2959" s="103">
        <v>680752</v>
      </c>
      <c r="G2959" s="103">
        <v>10</v>
      </c>
      <c r="H2959" t="s">
        <v>54</v>
      </c>
      <c r="I2959" s="103"/>
    </row>
    <row r="2960" spans="1:9" x14ac:dyDescent="0.3">
      <c r="A2960" t="s">
        <v>1035</v>
      </c>
      <c r="B2960" t="s">
        <v>51</v>
      </c>
      <c r="C2960" t="s">
        <v>38</v>
      </c>
      <c r="D2960" t="s">
        <v>40</v>
      </c>
      <c r="E2960" s="103">
        <v>2.7119458567954907E-4</v>
      </c>
      <c r="F2960" s="103">
        <v>680752</v>
      </c>
      <c r="G2960" s="103">
        <v>10</v>
      </c>
      <c r="H2960" t="s">
        <v>54</v>
      </c>
      <c r="I2960" s="103"/>
    </row>
    <row r="2961" spans="1:9" x14ac:dyDescent="0.3">
      <c r="A2961" t="s">
        <v>6066</v>
      </c>
      <c r="B2961" t="s">
        <v>51</v>
      </c>
      <c r="C2961" t="s">
        <v>38</v>
      </c>
      <c r="D2961" t="s">
        <v>5064</v>
      </c>
      <c r="E2961" s="103">
        <v>8.0659644517991856E-4</v>
      </c>
      <c r="F2961" s="103">
        <v>680752</v>
      </c>
      <c r="G2961" s="103">
        <v>10</v>
      </c>
      <c r="H2961" t="s">
        <v>54</v>
      </c>
      <c r="I2961" s="103"/>
    </row>
    <row r="2962" spans="1:9" x14ac:dyDescent="0.3">
      <c r="A2962" t="s">
        <v>6067</v>
      </c>
      <c r="B2962" t="s">
        <v>51</v>
      </c>
      <c r="C2962" t="s">
        <v>38</v>
      </c>
      <c r="D2962" t="s">
        <v>5065</v>
      </c>
      <c r="E2962" s="103">
        <v>2.7188511162162755E-4</v>
      </c>
      <c r="F2962" s="103">
        <v>680752</v>
      </c>
      <c r="G2962" s="103">
        <v>10</v>
      </c>
      <c r="H2962" t="s">
        <v>54</v>
      </c>
      <c r="I2962" s="103"/>
    </row>
    <row r="2963" spans="1:9" x14ac:dyDescent="0.3">
      <c r="A2963" t="s">
        <v>6068</v>
      </c>
      <c r="B2963" t="s">
        <v>51</v>
      </c>
      <c r="C2963" t="s">
        <v>38</v>
      </c>
      <c r="D2963" t="s">
        <v>5066</v>
      </c>
      <c r="E2963" s="103">
        <v>2.8963093786086062E-4</v>
      </c>
      <c r="F2963" s="103">
        <v>680752</v>
      </c>
      <c r="G2963" s="103">
        <v>10</v>
      </c>
      <c r="H2963" t="s">
        <v>54</v>
      </c>
      <c r="I2963" s="103"/>
    </row>
    <row r="2964" spans="1:9" x14ac:dyDescent="0.3">
      <c r="A2964" t="s">
        <v>1033</v>
      </c>
      <c r="B2964" t="s">
        <v>51</v>
      </c>
      <c r="C2964" t="s">
        <v>38</v>
      </c>
      <c r="D2964" t="s">
        <v>42</v>
      </c>
      <c r="E2964" s="103">
        <v>8.0133733394551171E-4</v>
      </c>
      <c r="F2964" s="103">
        <v>680752</v>
      </c>
      <c r="G2964" s="103">
        <v>10</v>
      </c>
      <c r="H2964" t="s">
        <v>54</v>
      </c>
      <c r="I2964" s="103"/>
    </row>
    <row r="2965" spans="1:9" x14ac:dyDescent="0.3">
      <c r="A2965" t="s">
        <v>2085</v>
      </c>
      <c r="B2965" t="s">
        <v>51</v>
      </c>
      <c r="C2965" t="s">
        <v>38</v>
      </c>
      <c r="D2965" t="s">
        <v>1763</v>
      </c>
      <c r="E2965" s="103">
        <v>8.1110627841638936E-4</v>
      </c>
      <c r="F2965" s="103">
        <v>680752</v>
      </c>
      <c r="G2965" s="103">
        <v>10</v>
      </c>
      <c r="H2965" t="s">
        <v>54</v>
      </c>
      <c r="I2965" s="103"/>
    </row>
    <row r="2966" spans="1:9" x14ac:dyDescent="0.3">
      <c r="A2966" t="s">
        <v>2086</v>
      </c>
      <c r="B2966" t="s">
        <v>51</v>
      </c>
      <c r="C2966" t="s">
        <v>38</v>
      </c>
      <c r="D2966" t="s">
        <v>1764</v>
      </c>
      <c r="E2966" s="103">
        <v>6.2754124905428372E-4</v>
      </c>
      <c r="F2966" s="103">
        <v>680752</v>
      </c>
      <c r="G2966" s="103">
        <v>10</v>
      </c>
      <c r="H2966" t="s">
        <v>54</v>
      </c>
      <c r="I2966" s="103"/>
    </row>
    <row r="2967" spans="1:9" x14ac:dyDescent="0.3">
      <c r="A2967" t="s">
        <v>1034</v>
      </c>
      <c r="B2967" t="s">
        <v>51</v>
      </c>
      <c r="C2967" t="s">
        <v>38</v>
      </c>
      <c r="D2967" t="s">
        <v>340</v>
      </c>
      <c r="E2967" s="103">
        <v>2.7374130170467831E-4</v>
      </c>
      <c r="F2967" s="103">
        <v>680752</v>
      </c>
      <c r="G2967" s="103">
        <v>10</v>
      </c>
      <c r="H2967" t="s">
        <v>54</v>
      </c>
      <c r="I2967" s="103"/>
    </row>
    <row r="2968" spans="1:9" x14ac:dyDescent="0.3">
      <c r="A2968" t="s">
        <v>766</v>
      </c>
      <c r="B2968" t="s">
        <v>51</v>
      </c>
      <c r="C2968" t="s">
        <v>38</v>
      </c>
      <c r="D2968" t="s">
        <v>777</v>
      </c>
      <c r="E2968" s="103">
        <v>1.7391458643668887E-3</v>
      </c>
      <c r="F2968" s="103">
        <v>680752</v>
      </c>
      <c r="G2968" s="103">
        <v>10</v>
      </c>
      <c r="H2968" t="s">
        <v>54</v>
      </c>
      <c r="I2968" s="103"/>
    </row>
    <row r="2969" spans="1:9" x14ac:dyDescent="0.3">
      <c r="A2969" t="s">
        <v>767</v>
      </c>
      <c r="B2969" t="s">
        <v>51</v>
      </c>
      <c r="C2969" t="s">
        <v>38</v>
      </c>
      <c r="D2969" t="s">
        <v>776</v>
      </c>
      <c r="E2969" s="103">
        <v>4.4299753244133036E-3</v>
      </c>
      <c r="F2969" s="103">
        <v>680752</v>
      </c>
      <c r="G2969" s="103">
        <v>10</v>
      </c>
      <c r="H2969" t="s">
        <v>54</v>
      </c>
      <c r="I2969" s="103"/>
    </row>
    <row r="2970" spans="1:9" x14ac:dyDescent="0.3">
      <c r="A2970" t="s">
        <v>1201</v>
      </c>
      <c r="B2970" t="s">
        <v>51</v>
      </c>
      <c r="C2970" t="s">
        <v>39</v>
      </c>
      <c r="D2970" t="s">
        <v>40</v>
      </c>
      <c r="E2970" s="103">
        <v>0</v>
      </c>
      <c r="F2970" s="103">
        <v>680752</v>
      </c>
      <c r="G2970" s="103">
        <v>10</v>
      </c>
      <c r="H2970" t="s">
        <v>54</v>
      </c>
      <c r="I2970" s="103"/>
    </row>
    <row r="2971" spans="1:9" x14ac:dyDescent="0.3">
      <c r="A2971" t="s">
        <v>6069</v>
      </c>
      <c r="B2971" t="s">
        <v>51</v>
      </c>
      <c r="C2971" t="s">
        <v>39</v>
      </c>
      <c r="D2971" t="s">
        <v>5064</v>
      </c>
      <c r="E2971" s="103">
        <v>0</v>
      </c>
      <c r="F2971" s="103">
        <v>680752</v>
      </c>
      <c r="G2971" s="103">
        <v>10</v>
      </c>
      <c r="H2971" t="s">
        <v>54</v>
      </c>
      <c r="I2971" s="103"/>
    </row>
    <row r="2972" spans="1:9" x14ac:dyDescent="0.3">
      <c r="A2972" t="s">
        <v>6070</v>
      </c>
      <c r="B2972" t="s">
        <v>51</v>
      </c>
      <c r="C2972" t="s">
        <v>39</v>
      </c>
      <c r="D2972" t="s">
        <v>5065</v>
      </c>
      <c r="E2972" s="103">
        <v>0</v>
      </c>
      <c r="F2972" s="103">
        <v>680752</v>
      </c>
      <c r="G2972" s="103">
        <v>10</v>
      </c>
      <c r="H2972" t="s">
        <v>54</v>
      </c>
      <c r="I2972" s="103"/>
    </row>
    <row r="2973" spans="1:9" x14ac:dyDescent="0.3">
      <c r="A2973" t="s">
        <v>6071</v>
      </c>
      <c r="B2973" t="s">
        <v>51</v>
      </c>
      <c r="C2973" t="s">
        <v>39</v>
      </c>
      <c r="D2973" t="s">
        <v>5066</v>
      </c>
      <c r="E2973" s="103">
        <v>0</v>
      </c>
      <c r="F2973" s="103">
        <v>680752</v>
      </c>
      <c r="G2973" s="103">
        <v>10</v>
      </c>
      <c r="H2973" t="s">
        <v>54</v>
      </c>
      <c r="I2973" s="103"/>
    </row>
    <row r="2974" spans="1:9" x14ac:dyDescent="0.3">
      <c r="A2974" t="s">
        <v>1202</v>
      </c>
      <c r="B2974" t="s">
        <v>51</v>
      </c>
      <c r="C2974" t="s">
        <v>39</v>
      </c>
      <c r="D2974" t="s">
        <v>42</v>
      </c>
      <c r="E2974" s="103">
        <v>0</v>
      </c>
      <c r="F2974" s="103">
        <v>680752</v>
      </c>
      <c r="G2974" s="103">
        <v>10</v>
      </c>
      <c r="H2974" t="s">
        <v>54</v>
      </c>
      <c r="I2974" s="103"/>
    </row>
    <row r="2975" spans="1:9" x14ac:dyDescent="0.3">
      <c r="A2975" t="s">
        <v>2087</v>
      </c>
      <c r="B2975" t="s">
        <v>51</v>
      </c>
      <c r="C2975" t="s">
        <v>39</v>
      </c>
      <c r="D2975" t="s">
        <v>1763</v>
      </c>
      <c r="E2975" s="103">
        <v>0</v>
      </c>
      <c r="F2975" s="103">
        <v>680752</v>
      </c>
      <c r="G2975" s="103">
        <v>10</v>
      </c>
      <c r="H2975" t="s">
        <v>54</v>
      </c>
      <c r="I2975" s="103"/>
    </row>
    <row r="2976" spans="1:9" x14ac:dyDescent="0.3">
      <c r="A2976" t="s">
        <v>2088</v>
      </c>
      <c r="B2976" t="s">
        <v>51</v>
      </c>
      <c r="C2976" t="s">
        <v>39</v>
      </c>
      <c r="D2976" t="s">
        <v>1764</v>
      </c>
      <c r="E2976" s="103">
        <v>0</v>
      </c>
      <c r="F2976" s="103">
        <v>680752</v>
      </c>
      <c r="G2976" s="103">
        <v>10</v>
      </c>
      <c r="H2976" t="s">
        <v>54</v>
      </c>
      <c r="I2976" s="103"/>
    </row>
    <row r="2977" spans="1:9" x14ac:dyDescent="0.3">
      <c r="A2977" t="s">
        <v>1203</v>
      </c>
      <c r="B2977" t="s">
        <v>51</v>
      </c>
      <c r="C2977" t="s">
        <v>39</v>
      </c>
      <c r="D2977" t="s">
        <v>340</v>
      </c>
      <c r="E2977" s="103">
        <v>0</v>
      </c>
      <c r="F2977" s="103">
        <v>680752</v>
      </c>
      <c r="G2977" s="103">
        <v>10</v>
      </c>
      <c r="H2977" t="s">
        <v>54</v>
      </c>
      <c r="I2977" s="103"/>
    </row>
    <row r="2978" spans="1:9" x14ac:dyDescent="0.3">
      <c r="A2978" t="s">
        <v>1204</v>
      </c>
      <c r="B2978" t="s">
        <v>51</v>
      </c>
      <c r="C2978" t="s">
        <v>39</v>
      </c>
      <c r="D2978" t="s">
        <v>777</v>
      </c>
      <c r="E2978" s="103">
        <v>0</v>
      </c>
      <c r="F2978" s="103">
        <v>680752</v>
      </c>
      <c r="G2978" s="103">
        <v>10</v>
      </c>
      <c r="H2978" t="s">
        <v>54</v>
      </c>
      <c r="I2978" s="103"/>
    </row>
    <row r="2979" spans="1:9" x14ac:dyDescent="0.3">
      <c r="A2979" t="s">
        <v>1205</v>
      </c>
      <c r="B2979" t="s">
        <v>51</v>
      </c>
      <c r="C2979" t="s">
        <v>39</v>
      </c>
      <c r="D2979" t="s">
        <v>776</v>
      </c>
      <c r="E2979" s="103">
        <v>0</v>
      </c>
      <c r="F2979" s="103">
        <v>680752</v>
      </c>
      <c r="G2979" s="103">
        <v>10</v>
      </c>
      <c r="H2979" t="s">
        <v>54</v>
      </c>
      <c r="I2979" s="103"/>
    </row>
    <row r="2980" spans="1:9" x14ac:dyDescent="0.3">
      <c r="A2980" t="s">
        <v>2783</v>
      </c>
      <c r="B2980" t="s">
        <v>51</v>
      </c>
      <c r="C2980" t="s">
        <v>2584</v>
      </c>
      <c r="D2980" t="s">
        <v>40</v>
      </c>
      <c r="E2980" s="103">
        <v>4.4900486845915538E-5</v>
      </c>
      <c r="F2980" s="103">
        <v>680752</v>
      </c>
      <c r="G2980" s="103">
        <v>10</v>
      </c>
      <c r="H2980" t="s">
        <v>54</v>
      </c>
      <c r="I2980" s="103"/>
    </row>
    <row r="2981" spans="1:9" x14ac:dyDescent="0.3">
      <c r="A2981" t="s">
        <v>6072</v>
      </c>
      <c r="B2981" t="s">
        <v>51</v>
      </c>
      <c r="C2981" t="s">
        <v>2584</v>
      </c>
      <c r="D2981" t="s">
        <v>5064</v>
      </c>
      <c r="E2981" s="103">
        <v>4.7703823773371749E-5</v>
      </c>
      <c r="F2981" s="103">
        <v>680752</v>
      </c>
      <c r="G2981" s="103">
        <v>10</v>
      </c>
      <c r="H2981" t="s">
        <v>54</v>
      </c>
      <c r="I2981" s="103"/>
    </row>
    <row r="2982" spans="1:9" x14ac:dyDescent="0.3">
      <c r="A2982" t="s">
        <v>6073</v>
      </c>
      <c r="B2982" t="s">
        <v>51</v>
      </c>
      <c r="C2982" t="s">
        <v>2584</v>
      </c>
      <c r="D2982" t="s">
        <v>5065</v>
      </c>
      <c r="E2982" s="103">
        <v>4.4967345917649503E-5</v>
      </c>
      <c r="F2982" s="103">
        <v>680752</v>
      </c>
      <c r="G2982" s="103">
        <v>10</v>
      </c>
      <c r="H2982" t="s">
        <v>54</v>
      </c>
      <c r="I2982" s="103"/>
    </row>
    <row r="2983" spans="1:9" x14ac:dyDescent="0.3">
      <c r="A2983" t="s">
        <v>6074</v>
      </c>
      <c r="B2983" t="s">
        <v>51</v>
      </c>
      <c r="C2983" t="s">
        <v>2584</v>
      </c>
      <c r="D2983" t="s">
        <v>5066</v>
      </c>
      <c r="E2983" s="103">
        <v>4.7053720757132192E-5</v>
      </c>
      <c r="F2983" s="103">
        <v>680752</v>
      </c>
      <c r="G2983" s="103">
        <v>10</v>
      </c>
      <c r="H2983" t="s">
        <v>54</v>
      </c>
      <c r="I2983" s="103"/>
    </row>
    <row r="2984" spans="1:9" x14ac:dyDescent="0.3">
      <c r="A2984" t="s">
        <v>2784</v>
      </c>
      <c r="B2984" t="s">
        <v>51</v>
      </c>
      <c r="C2984" t="s">
        <v>2584</v>
      </c>
      <c r="D2984" t="s">
        <v>42</v>
      </c>
      <c r="E2984" s="103">
        <v>4.7441986279362707E-5</v>
      </c>
      <c r="F2984" s="103">
        <v>680752</v>
      </c>
      <c r="G2984" s="103">
        <v>10</v>
      </c>
      <c r="H2984" t="s">
        <v>54</v>
      </c>
      <c r="I2984" s="103"/>
    </row>
    <row r="2985" spans="1:9" x14ac:dyDescent="0.3">
      <c r="A2985" t="s">
        <v>2785</v>
      </c>
      <c r="B2985" t="s">
        <v>51</v>
      </c>
      <c r="C2985" t="s">
        <v>2584</v>
      </c>
      <c r="D2985" t="s">
        <v>1763</v>
      </c>
      <c r="E2985" s="103">
        <v>4.9924467517936154E-5</v>
      </c>
      <c r="F2985" s="103">
        <v>680752</v>
      </c>
      <c r="G2985" s="103">
        <v>10</v>
      </c>
      <c r="H2985" t="s">
        <v>54</v>
      </c>
      <c r="I2985" s="103"/>
    </row>
    <row r="2986" spans="1:9" x14ac:dyDescent="0.3">
      <c r="A2986" t="s">
        <v>2786</v>
      </c>
      <c r="B2986" t="s">
        <v>51</v>
      </c>
      <c r="C2986" t="s">
        <v>2584</v>
      </c>
      <c r="D2986" t="s">
        <v>1764</v>
      </c>
      <c r="E2986" s="103">
        <v>4.4987177640239176E-5</v>
      </c>
      <c r="F2986" s="103">
        <v>680752</v>
      </c>
      <c r="G2986" s="103">
        <v>10</v>
      </c>
      <c r="H2986" t="s">
        <v>54</v>
      </c>
      <c r="I2986" s="103"/>
    </row>
    <row r="2987" spans="1:9" x14ac:dyDescent="0.3">
      <c r="A2987" t="s">
        <v>2787</v>
      </c>
      <c r="B2987" t="s">
        <v>51</v>
      </c>
      <c r="C2987" t="s">
        <v>2584</v>
      </c>
      <c r="D2987" t="s">
        <v>340</v>
      </c>
      <c r="E2987" s="103">
        <v>4.6157902817609468E-5</v>
      </c>
      <c r="F2987" s="103">
        <v>680752</v>
      </c>
      <c r="G2987" s="103">
        <v>10</v>
      </c>
      <c r="H2987" t="s">
        <v>54</v>
      </c>
      <c r="I2987" s="103"/>
    </row>
    <row r="2988" spans="1:9" x14ac:dyDescent="0.3">
      <c r="A2988" t="s">
        <v>2788</v>
      </c>
      <c r="B2988" t="s">
        <v>51</v>
      </c>
      <c r="C2988" t="s">
        <v>2584</v>
      </c>
      <c r="D2988" t="s">
        <v>777</v>
      </c>
      <c r="E2988" s="103">
        <v>3.2544532279352916E-4</v>
      </c>
      <c r="F2988" s="103">
        <v>680752</v>
      </c>
      <c r="G2988" s="103">
        <v>10</v>
      </c>
      <c r="H2988" t="s">
        <v>54</v>
      </c>
      <c r="I2988" s="103"/>
    </row>
    <row r="2989" spans="1:9" x14ac:dyDescent="0.3">
      <c r="A2989" t="s">
        <v>2789</v>
      </c>
      <c r="B2989" t="s">
        <v>51</v>
      </c>
      <c r="C2989" t="s">
        <v>2584</v>
      </c>
      <c r="D2989" t="s">
        <v>776</v>
      </c>
      <c r="E2989" s="103">
        <v>8.3914553141888363E-4</v>
      </c>
      <c r="F2989" s="103">
        <v>680752</v>
      </c>
      <c r="G2989" s="103">
        <v>10</v>
      </c>
      <c r="H2989" t="s">
        <v>54</v>
      </c>
      <c r="I2989" s="103"/>
    </row>
    <row r="2990" spans="1:9" x14ac:dyDescent="0.3">
      <c r="A2990" t="s">
        <v>2790</v>
      </c>
      <c r="B2990" t="s">
        <v>51</v>
      </c>
      <c r="C2990" t="s">
        <v>2585</v>
      </c>
      <c r="D2990" t="s">
        <v>40</v>
      </c>
      <c r="E2990" s="103">
        <v>7.0391828898037792E-4</v>
      </c>
      <c r="F2990" s="103">
        <v>680752</v>
      </c>
      <c r="G2990" s="103">
        <v>10</v>
      </c>
      <c r="H2990" t="s">
        <v>54</v>
      </c>
      <c r="I2990" s="103"/>
    </row>
    <row r="2991" spans="1:9" x14ac:dyDescent="0.3">
      <c r="A2991" t="s">
        <v>6075</v>
      </c>
      <c r="B2991" t="s">
        <v>51</v>
      </c>
      <c r="C2991" t="s">
        <v>2585</v>
      </c>
      <c r="D2991" t="s">
        <v>5064</v>
      </c>
      <c r="E2991" s="103">
        <v>7.6690496885058548E-4</v>
      </c>
      <c r="F2991" s="103">
        <v>680752</v>
      </c>
      <c r="G2991" s="103">
        <v>10</v>
      </c>
      <c r="H2991" t="s">
        <v>54</v>
      </c>
      <c r="I2991" s="103"/>
    </row>
    <row r="2992" spans="1:9" x14ac:dyDescent="0.3">
      <c r="A2992" t="s">
        <v>6076</v>
      </c>
      <c r="B2992" t="s">
        <v>51</v>
      </c>
      <c r="C2992" t="s">
        <v>2585</v>
      </c>
      <c r="D2992" t="s">
        <v>5065</v>
      </c>
      <c r="E2992" s="103">
        <v>7.0443793602583597E-4</v>
      </c>
      <c r="F2992" s="103">
        <v>680752</v>
      </c>
      <c r="G2992" s="103">
        <v>10</v>
      </c>
      <c r="H2992" t="s">
        <v>54</v>
      </c>
      <c r="I2992" s="103"/>
    </row>
    <row r="2993" spans="1:9" x14ac:dyDescent="0.3">
      <c r="A2993" t="s">
        <v>6077</v>
      </c>
      <c r="B2993" t="s">
        <v>51</v>
      </c>
      <c r="C2993" t="s">
        <v>2585</v>
      </c>
      <c r="D2993" t="s">
        <v>5066</v>
      </c>
      <c r="E2993" s="103">
        <v>7.4442813640351435E-4</v>
      </c>
      <c r="F2993" s="103">
        <v>680752</v>
      </c>
      <c r="G2993" s="103">
        <v>10</v>
      </c>
      <c r="H2993" t="s">
        <v>54</v>
      </c>
      <c r="I2993" s="103"/>
    </row>
    <row r="2994" spans="1:9" x14ac:dyDescent="0.3">
      <c r="A2994" t="s">
        <v>2791</v>
      </c>
      <c r="B2994" t="s">
        <v>51</v>
      </c>
      <c r="C2994" t="s">
        <v>2585</v>
      </c>
      <c r="D2994" t="s">
        <v>42</v>
      </c>
      <c r="E2994" s="103">
        <v>2.1423972485082247E-3</v>
      </c>
      <c r="F2994" s="103">
        <v>680752</v>
      </c>
      <c r="G2994" s="103">
        <v>10</v>
      </c>
      <c r="H2994" t="s">
        <v>54</v>
      </c>
      <c r="I2994" s="103"/>
    </row>
    <row r="2995" spans="1:9" x14ac:dyDescent="0.3">
      <c r="A2995" t="s">
        <v>2792</v>
      </c>
      <c r="B2995" t="s">
        <v>51</v>
      </c>
      <c r="C2995" t="s">
        <v>2585</v>
      </c>
      <c r="D2995" t="s">
        <v>1763</v>
      </c>
      <c r="E2995" s="103">
        <v>2.3548478933505842E-3</v>
      </c>
      <c r="F2995" s="103">
        <v>680752</v>
      </c>
      <c r="G2995" s="103">
        <v>10</v>
      </c>
      <c r="H2995" t="s">
        <v>54</v>
      </c>
      <c r="I2995" s="103"/>
    </row>
    <row r="2996" spans="1:9" x14ac:dyDescent="0.3">
      <c r="A2996" t="s">
        <v>2793</v>
      </c>
      <c r="B2996" t="s">
        <v>51</v>
      </c>
      <c r="C2996" t="s">
        <v>2585</v>
      </c>
      <c r="D2996" t="s">
        <v>1764</v>
      </c>
      <c r="E2996" s="103">
        <v>1.5134116574094549E-3</v>
      </c>
      <c r="F2996" s="103">
        <v>680752</v>
      </c>
      <c r="G2996" s="103">
        <v>10</v>
      </c>
      <c r="H2996" t="s">
        <v>54</v>
      </c>
      <c r="I2996" s="103"/>
    </row>
    <row r="2997" spans="1:9" x14ac:dyDescent="0.3">
      <c r="A2997" t="s">
        <v>2794</v>
      </c>
      <c r="B2997" t="s">
        <v>51</v>
      </c>
      <c r="C2997" t="s">
        <v>2585</v>
      </c>
      <c r="D2997" t="s">
        <v>340</v>
      </c>
      <c r="E2997" s="103">
        <v>7.3915341821735028E-4</v>
      </c>
      <c r="F2997" s="103">
        <v>680752</v>
      </c>
      <c r="G2997" s="103">
        <v>10</v>
      </c>
      <c r="H2997" t="s">
        <v>54</v>
      </c>
      <c r="I2997" s="103"/>
    </row>
    <row r="2998" spans="1:9" x14ac:dyDescent="0.3">
      <c r="A2998" t="s">
        <v>2795</v>
      </c>
      <c r="B2998" t="s">
        <v>51</v>
      </c>
      <c r="C2998" t="s">
        <v>2585</v>
      </c>
      <c r="D2998" t="s">
        <v>777</v>
      </c>
      <c r="E2998" s="103">
        <v>4.146273147672898E-3</v>
      </c>
      <c r="F2998" s="103">
        <v>680752</v>
      </c>
      <c r="G2998" s="103">
        <v>10</v>
      </c>
      <c r="H2998" t="s">
        <v>54</v>
      </c>
      <c r="I2998" s="103"/>
    </row>
    <row r="2999" spans="1:9" x14ac:dyDescent="0.3">
      <c r="A2999" t="s">
        <v>2796</v>
      </c>
      <c r="B2999" t="s">
        <v>51</v>
      </c>
      <c r="C2999" t="s">
        <v>2585</v>
      </c>
      <c r="D2999" t="s">
        <v>776</v>
      </c>
      <c r="E2999" s="103">
        <v>1.1120640934203722E-2</v>
      </c>
      <c r="F2999" s="103">
        <v>680752</v>
      </c>
      <c r="G2999" s="103">
        <v>10</v>
      </c>
      <c r="H2999" t="s">
        <v>54</v>
      </c>
      <c r="I2999" s="103"/>
    </row>
    <row r="3000" spans="1:9" x14ac:dyDescent="0.3">
      <c r="A3000" t="s">
        <v>2776</v>
      </c>
      <c r="B3000" t="s">
        <v>51</v>
      </c>
      <c r="C3000" t="s">
        <v>2586</v>
      </c>
      <c r="D3000" t="s">
        <v>40</v>
      </c>
      <c r="E3000" s="103">
        <v>0</v>
      </c>
      <c r="F3000" s="103">
        <v>680752</v>
      </c>
      <c r="G3000" s="103">
        <v>10</v>
      </c>
      <c r="H3000" t="s">
        <v>54</v>
      </c>
      <c r="I3000" s="103"/>
    </row>
    <row r="3001" spans="1:9" x14ac:dyDescent="0.3">
      <c r="A3001" t="s">
        <v>6078</v>
      </c>
      <c r="B3001" t="s">
        <v>51</v>
      </c>
      <c r="C3001" t="s">
        <v>2586</v>
      </c>
      <c r="D3001" t="s">
        <v>5064</v>
      </c>
      <c r="E3001" s="103">
        <v>0</v>
      </c>
      <c r="F3001" s="103">
        <v>680752</v>
      </c>
      <c r="G3001" s="103">
        <v>10</v>
      </c>
      <c r="H3001" t="s">
        <v>54</v>
      </c>
      <c r="I3001" s="103"/>
    </row>
    <row r="3002" spans="1:9" x14ac:dyDescent="0.3">
      <c r="A3002" t="s">
        <v>6079</v>
      </c>
      <c r="B3002" t="s">
        <v>51</v>
      </c>
      <c r="C3002" t="s">
        <v>2586</v>
      </c>
      <c r="D3002" t="s">
        <v>5065</v>
      </c>
      <c r="E3002" s="103">
        <v>0</v>
      </c>
      <c r="F3002" s="103">
        <v>680752</v>
      </c>
      <c r="G3002" s="103">
        <v>10</v>
      </c>
      <c r="H3002" t="s">
        <v>54</v>
      </c>
      <c r="I3002" s="103"/>
    </row>
    <row r="3003" spans="1:9" x14ac:dyDescent="0.3">
      <c r="A3003" t="s">
        <v>6080</v>
      </c>
      <c r="B3003" t="s">
        <v>51</v>
      </c>
      <c r="C3003" t="s">
        <v>2586</v>
      </c>
      <c r="D3003" t="s">
        <v>5066</v>
      </c>
      <c r="E3003" s="103">
        <v>0</v>
      </c>
      <c r="F3003" s="103">
        <v>680752</v>
      </c>
      <c r="G3003" s="103">
        <v>10</v>
      </c>
      <c r="H3003" t="s">
        <v>54</v>
      </c>
      <c r="I3003" s="103"/>
    </row>
    <row r="3004" spans="1:9" x14ac:dyDescent="0.3">
      <c r="A3004" t="s">
        <v>2777</v>
      </c>
      <c r="B3004" t="s">
        <v>51</v>
      </c>
      <c r="C3004" t="s">
        <v>2586</v>
      </c>
      <c r="D3004" t="s">
        <v>42</v>
      </c>
      <c r="E3004" s="103">
        <v>0</v>
      </c>
      <c r="F3004" s="103">
        <v>680752</v>
      </c>
      <c r="G3004" s="103">
        <v>10</v>
      </c>
      <c r="H3004" t="s">
        <v>54</v>
      </c>
      <c r="I3004" s="103"/>
    </row>
    <row r="3005" spans="1:9" x14ac:dyDescent="0.3">
      <c r="A3005" t="s">
        <v>2778</v>
      </c>
      <c r="B3005" t="s">
        <v>51</v>
      </c>
      <c r="C3005" t="s">
        <v>2586</v>
      </c>
      <c r="D3005" t="s">
        <v>1763</v>
      </c>
      <c r="E3005" s="103">
        <v>0</v>
      </c>
      <c r="F3005" s="103">
        <v>680752</v>
      </c>
      <c r="G3005" s="103">
        <v>10</v>
      </c>
      <c r="H3005" t="s">
        <v>54</v>
      </c>
      <c r="I3005" s="103"/>
    </row>
    <row r="3006" spans="1:9" x14ac:dyDescent="0.3">
      <c r="A3006" t="s">
        <v>2779</v>
      </c>
      <c r="B3006" t="s">
        <v>51</v>
      </c>
      <c r="C3006" t="s">
        <v>2586</v>
      </c>
      <c r="D3006" t="s">
        <v>1764</v>
      </c>
      <c r="E3006" s="103">
        <v>0</v>
      </c>
      <c r="F3006" s="103">
        <v>680752</v>
      </c>
      <c r="G3006" s="103">
        <v>10</v>
      </c>
      <c r="H3006" t="s">
        <v>54</v>
      </c>
      <c r="I3006" s="103"/>
    </row>
    <row r="3007" spans="1:9" x14ac:dyDescent="0.3">
      <c r="A3007" t="s">
        <v>2780</v>
      </c>
      <c r="B3007" t="s">
        <v>51</v>
      </c>
      <c r="C3007" t="s">
        <v>2586</v>
      </c>
      <c r="D3007" t="s">
        <v>340</v>
      </c>
      <c r="E3007" s="103">
        <v>0</v>
      </c>
      <c r="F3007" s="103">
        <v>680752</v>
      </c>
      <c r="G3007" s="103">
        <v>10</v>
      </c>
      <c r="H3007" t="s">
        <v>54</v>
      </c>
      <c r="I3007" s="103"/>
    </row>
    <row r="3008" spans="1:9" x14ac:dyDescent="0.3">
      <c r="A3008" t="s">
        <v>2781</v>
      </c>
      <c r="B3008" t="s">
        <v>51</v>
      </c>
      <c r="C3008" t="s">
        <v>2586</v>
      </c>
      <c r="D3008" t="s">
        <v>777</v>
      </c>
      <c r="E3008" s="103">
        <v>0</v>
      </c>
      <c r="F3008" s="103">
        <v>680752</v>
      </c>
      <c r="G3008" s="103">
        <v>10</v>
      </c>
      <c r="H3008" t="s">
        <v>54</v>
      </c>
      <c r="I3008" s="103"/>
    </row>
    <row r="3009" spans="1:9" x14ac:dyDescent="0.3">
      <c r="A3009" t="s">
        <v>2782</v>
      </c>
      <c r="B3009" t="s">
        <v>51</v>
      </c>
      <c r="C3009" t="s">
        <v>2586</v>
      </c>
      <c r="D3009" t="s">
        <v>776</v>
      </c>
      <c r="E3009" s="103">
        <v>0</v>
      </c>
      <c r="F3009" s="103">
        <v>680752</v>
      </c>
      <c r="G3009" s="103">
        <v>10</v>
      </c>
      <c r="H3009" t="s">
        <v>54</v>
      </c>
      <c r="I3009" s="103"/>
    </row>
    <row r="3010" spans="1:9" x14ac:dyDescent="0.3">
      <c r="A3010" t="s">
        <v>3557</v>
      </c>
      <c r="B3010" t="s">
        <v>51</v>
      </c>
      <c r="C3010" t="s">
        <v>3115</v>
      </c>
      <c r="D3010" t="s">
        <v>40</v>
      </c>
      <c r="E3010" s="103">
        <v>0</v>
      </c>
      <c r="F3010" s="103">
        <v>680752</v>
      </c>
      <c r="G3010" s="103">
        <v>10</v>
      </c>
      <c r="H3010" t="s">
        <v>54</v>
      </c>
      <c r="I3010" s="103"/>
    </row>
    <row r="3011" spans="1:9" x14ac:dyDescent="0.3">
      <c r="A3011" t="s">
        <v>6084</v>
      </c>
      <c r="B3011" t="s">
        <v>51</v>
      </c>
      <c r="C3011" t="s">
        <v>3115</v>
      </c>
      <c r="D3011" t="s">
        <v>5064</v>
      </c>
      <c r="E3011" s="103">
        <v>0</v>
      </c>
      <c r="F3011" s="103">
        <v>680752</v>
      </c>
      <c r="G3011" s="103">
        <v>10</v>
      </c>
      <c r="H3011" t="s">
        <v>54</v>
      </c>
      <c r="I3011" s="103"/>
    </row>
    <row r="3012" spans="1:9" x14ac:dyDescent="0.3">
      <c r="A3012" t="s">
        <v>6085</v>
      </c>
      <c r="B3012" t="s">
        <v>51</v>
      </c>
      <c r="C3012" t="s">
        <v>3115</v>
      </c>
      <c r="D3012" t="s">
        <v>5065</v>
      </c>
      <c r="E3012" s="103">
        <v>0</v>
      </c>
      <c r="F3012" s="103">
        <v>680752</v>
      </c>
      <c r="G3012" s="103">
        <v>10</v>
      </c>
      <c r="H3012" t="s">
        <v>54</v>
      </c>
      <c r="I3012" s="103"/>
    </row>
    <row r="3013" spans="1:9" x14ac:dyDescent="0.3">
      <c r="A3013" t="s">
        <v>6086</v>
      </c>
      <c r="B3013" t="s">
        <v>51</v>
      </c>
      <c r="C3013" t="s">
        <v>3115</v>
      </c>
      <c r="D3013" t="s">
        <v>5066</v>
      </c>
      <c r="E3013" s="103">
        <v>0</v>
      </c>
      <c r="F3013" s="103">
        <v>680752</v>
      </c>
      <c r="G3013" s="103">
        <v>10</v>
      </c>
      <c r="H3013" t="s">
        <v>54</v>
      </c>
      <c r="I3013" s="103"/>
    </row>
    <row r="3014" spans="1:9" x14ac:dyDescent="0.3">
      <c r="A3014" t="s">
        <v>3558</v>
      </c>
      <c r="B3014" t="s">
        <v>51</v>
      </c>
      <c r="C3014" t="s">
        <v>3115</v>
      </c>
      <c r="D3014" t="s">
        <v>42</v>
      </c>
      <c r="E3014" s="103">
        <v>0</v>
      </c>
      <c r="F3014" s="103">
        <v>680752</v>
      </c>
      <c r="G3014" s="103">
        <v>10</v>
      </c>
      <c r="H3014" t="s">
        <v>54</v>
      </c>
      <c r="I3014" s="103"/>
    </row>
    <row r="3015" spans="1:9" x14ac:dyDescent="0.3">
      <c r="A3015" t="s">
        <v>3559</v>
      </c>
      <c r="B3015" t="s">
        <v>51</v>
      </c>
      <c r="C3015" t="s">
        <v>3115</v>
      </c>
      <c r="D3015" t="s">
        <v>1763</v>
      </c>
      <c r="E3015" s="103">
        <v>0</v>
      </c>
      <c r="F3015" s="103">
        <v>680752</v>
      </c>
      <c r="G3015" s="103">
        <v>10</v>
      </c>
      <c r="H3015" t="s">
        <v>54</v>
      </c>
      <c r="I3015" s="103"/>
    </row>
    <row r="3016" spans="1:9" x14ac:dyDescent="0.3">
      <c r="A3016" t="s">
        <v>3560</v>
      </c>
      <c r="B3016" t="s">
        <v>51</v>
      </c>
      <c r="C3016" t="s">
        <v>3115</v>
      </c>
      <c r="D3016" t="s">
        <v>1764</v>
      </c>
      <c r="E3016" s="103">
        <v>0</v>
      </c>
      <c r="F3016" s="103">
        <v>680752</v>
      </c>
      <c r="G3016" s="103">
        <v>10</v>
      </c>
      <c r="H3016" t="s">
        <v>54</v>
      </c>
      <c r="I3016" s="103"/>
    </row>
    <row r="3017" spans="1:9" x14ac:dyDescent="0.3">
      <c r="A3017" t="s">
        <v>3561</v>
      </c>
      <c r="B3017" t="s">
        <v>51</v>
      </c>
      <c r="C3017" t="s">
        <v>3115</v>
      </c>
      <c r="D3017" t="s">
        <v>340</v>
      </c>
      <c r="E3017" s="103">
        <v>0</v>
      </c>
      <c r="F3017" s="103">
        <v>680752</v>
      </c>
      <c r="G3017" s="103">
        <v>10</v>
      </c>
      <c r="H3017" t="s">
        <v>54</v>
      </c>
      <c r="I3017" s="103"/>
    </row>
    <row r="3018" spans="1:9" x14ac:dyDescent="0.3">
      <c r="A3018" t="s">
        <v>3562</v>
      </c>
      <c r="B3018" t="s">
        <v>51</v>
      </c>
      <c r="C3018" t="s">
        <v>3115</v>
      </c>
      <c r="D3018" t="s">
        <v>777</v>
      </c>
      <c r="E3018" s="103">
        <v>0</v>
      </c>
      <c r="F3018" s="103">
        <v>680752</v>
      </c>
      <c r="G3018" s="103">
        <v>10</v>
      </c>
      <c r="H3018" t="s">
        <v>54</v>
      </c>
      <c r="I3018" s="103"/>
    </row>
    <row r="3019" spans="1:9" x14ac:dyDescent="0.3">
      <c r="A3019" t="s">
        <v>3563</v>
      </c>
      <c r="B3019" t="s">
        <v>51</v>
      </c>
      <c r="C3019" t="s">
        <v>3115</v>
      </c>
      <c r="D3019" t="s">
        <v>776</v>
      </c>
      <c r="E3019" s="103">
        <v>0</v>
      </c>
      <c r="F3019" s="103">
        <v>680752</v>
      </c>
      <c r="G3019" s="103">
        <v>10</v>
      </c>
      <c r="H3019" t="s">
        <v>54</v>
      </c>
      <c r="I3019" s="103"/>
    </row>
    <row r="3020" spans="1:9" x14ac:dyDescent="0.3">
      <c r="A3020" t="s">
        <v>3564</v>
      </c>
      <c r="B3020" t="s">
        <v>51</v>
      </c>
      <c r="C3020" t="s">
        <v>3100</v>
      </c>
      <c r="D3020" t="s">
        <v>40</v>
      </c>
      <c r="E3020" s="103">
        <v>1.4010508682953393E-3</v>
      </c>
      <c r="F3020" s="103">
        <v>680752</v>
      </c>
      <c r="G3020" s="103">
        <v>10</v>
      </c>
      <c r="H3020" t="s">
        <v>54</v>
      </c>
      <c r="I3020" s="103"/>
    </row>
    <row r="3021" spans="1:9" x14ac:dyDescent="0.3">
      <c r="A3021" t="s">
        <v>6087</v>
      </c>
      <c r="B3021" t="s">
        <v>51</v>
      </c>
      <c r="C3021" t="s">
        <v>3100</v>
      </c>
      <c r="D3021" t="s">
        <v>5064</v>
      </c>
      <c r="E3021" s="103">
        <v>2.480160203246656E-3</v>
      </c>
      <c r="F3021" s="103">
        <v>680752</v>
      </c>
      <c r="G3021" s="103">
        <v>10</v>
      </c>
      <c r="H3021" t="s">
        <v>54</v>
      </c>
      <c r="I3021" s="103"/>
    </row>
    <row r="3022" spans="1:9" x14ac:dyDescent="0.3">
      <c r="A3022" t="s">
        <v>6088</v>
      </c>
      <c r="B3022" t="s">
        <v>51</v>
      </c>
      <c r="C3022" t="s">
        <v>3100</v>
      </c>
      <c r="D3022" t="s">
        <v>5065</v>
      </c>
      <c r="E3022" s="103">
        <v>1.4063960392901251E-3</v>
      </c>
      <c r="F3022" s="103">
        <v>680752</v>
      </c>
      <c r="G3022" s="103">
        <v>10</v>
      </c>
      <c r="H3022" t="s">
        <v>54</v>
      </c>
      <c r="I3022" s="103"/>
    </row>
    <row r="3023" spans="1:9" x14ac:dyDescent="0.3">
      <c r="A3023" t="s">
        <v>6089</v>
      </c>
      <c r="B3023" t="s">
        <v>51</v>
      </c>
      <c r="C3023" t="s">
        <v>3100</v>
      </c>
      <c r="D3023" t="s">
        <v>5066</v>
      </c>
      <c r="E3023" s="103">
        <v>1.4690302834422448E-3</v>
      </c>
      <c r="F3023" s="103">
        <v>680752</v>
      </c>
      <c r="G3023" s="103">
        <v>10</v>
      </c>
      <c r="H3023" t="s">
        <v>54</v>
      </c>
      <c r="I3023" s="103"/>
    </row>
    <row r="3024" spans="1:9" x14ac:dyDescent="0.3">
      <c r="A3024" t="s">
        <v>3565</v>
      </c>
      <c r="B3024" t="s">
        <v>51</v>
      </c>
      <c r="C3024" t="s">
        <v>3100</v>
      </c>
      <c r="D3024" t="s">
        <v>42</v>
      </c>
      <c r="E3024" s="103">
        <v>5.1025715654913491E-2</v>
      </c>
      <c r="F3024" s="103">
        <v>680752</v>
      </c>
      <c r="G3024" s="103">
        <v>10</v>
      </c>
      <c r="H3024" t="s">
        <v>54</v>
      </c>
      <c r="I3024" s="103"/>
    </row>
    <row r="3025" spans="1:9" x14ac:dyDescent="0.3">
      <c r="A3025" t="s">
        <v>3566</v>
      </c>
      <c r="B3025" t="s">
        <v>51</v>
      </c>
      <c r="C3025" t="s">
        <v>3100</v>
      </c>
      <c r="D3025" t="s">
        <v>1763</v>
      </c>
      <c r="E3025" s="103">
        <v>5.1039920333712394E-2</v>
      </c>
      <c r="F3025" s="103">
        <v>680752</v>
      </c>
      <c r="G3025" s="103">
        <v>10</v>
      </c>
      <c r="H3025" t="s">
        <v>54</v>
      </c>
      <c r="I3025" s="103"/>
    </row>
    <row r="3026" spans="1:9" x14ac:dyDescent="0.3">
      <c r="A3026" t="s">
        <v>3567</v>
      </c>
      <c r="B3026" t="s">
        <v>51</v>
      </c>
      <c r="C3026" t="s">
        <v>3100</v>
      </c>
      <c r="D3026" t="s">
        <v>1764</v>
      </c>
      <c r="E3026" s="103">
        <v>1.8235445107229339E-3</v>
      </c>
      <c r="F3026" s="103">
        <v>680752</v>
      </c>
      <c r="G3026" s="103">
        <v>10</v>
      </c>
      <c r="H3026" t="s">
        <v>54</v>
      </c>
      <c r="I3026" s="103"/>
    </row>
    <row r="3027" spans="1:9" x14ac:dyDescent="0.3">
      <c r="A3027" t="s">
        <v>3568</v>
      </c>
      <c r="B3027" t="s">
        <v>51</v>
      </c>
      <c r="C3027" t="s">
        <v>3100</v>
      </c>
      <c r="D3027" t="s">
        <v>340</v>
      </c>
      <c r="E3027" s="103">
        <v>1.4598215243262381E-3</v>
      </c>
      <c r="F3027" s="103">
        <v>680752</v>
      </c>
      <c r="G3027" s="103">
        <v>10</v>
      </c>
      <c r="H3027" t="s">
        <v>54</v>
      </c>
      <c r="I3027" s="103"/>
    </row>
    <row r="3028" spans="1:9" x14ac:dyDescent="0.3">
      <c r="A3028" t="s">
        <v>3569</v>
      </c>
      <c r="B3028" t="s">
        <v>51</v>
      </c>
      <c r="C3028" t="s">
        <v>3100</v>
      </c>
      <c r="D3028" t="s">
        <v>777</v>
      </c>
      <c r="E3028" s="103">
        <v>1.1085926005332808E-2</v>
      </c>
      <c r="F3028" s="103">
        <v>680752</v>
      </c>
      <c r="G3028" s="103">
        <v>10</v>
      </c>
      <c r="H3028" t="s">
        <v>54</v>
      </c>
      <c r="I3028" s="103"/>
    </row>
    <row r="3029" spans="1:9" x14ac:dyDescent="0.3">
      <c r="A3029" t="s">
        <v>3570</v>
      </c>
      <c r="B3029" t="s">
        <v>51</v>
      </c>
      <c r="C3029" t="s">
        <v>3100</v>
      </c>
      <c r="D3029" t="s">
        <v>776</v>
      </c>
      <c r="E3029" s="103">
        <v>2.7317835259734909E-2</v>
      </c>
      <c r="F3029" s="103">
        <v>680752</v>
      </c>
      <c r="G3029" s="103">
        <v>10</v>
      </c>
      <c r="H3029" t="s">
        <v>54</v>
      </c>
      <c r="I3029" s="103"/>
    </row>
    <row r="3030" spans="1:9" x14ac:dyDescent="0.3">
      <c r="A3030" t="s">
        <v>1020</v>
      </c>
      <c r="B3030" t="s">
        <v>51</v>
      </c>
      <c r="C3030" t="s">
        <v>35</v>
      </c>
      <c r="D3030" t="s">
        <v>40</v>
      </c>
      <c r="E3030" s="103">
        <v>2.0064591944742548E-3</v>
      </c>
      <c r="F3030" s="103">
        <v>680752</v>
      </c>
      <c r="G3030" s="103">
        <v>10</v>
      </c>
      <c r="H3030" t="s">
        <v>54</v>
      </c>
      <c r="I3030" s="103"/>
    </row>
    <row r="3031" spans="1:9" x14ac:dyDescent="0.3">
      <c r="A3031" t="s">
        <v>6081</v>
      </c>
      <c r="B3031" t="s">
        <v>51</v>
      </c>
      <c r="C3031" t="s">
        <v>35</v>
      </c>
      <c r="D3031" t="s">
        <v>5064</v>
      </c>
      <c r="E3031" s="103">
        <v>1.8000794972602631E-2</v>
      </c>
      <c r="F3031" s="103">
        <v>680752</v>
      </c>
      <c r="G3031" s="103">
        <v>10</v>
      </c>
      <c r="H3031" t="s">
        <v>54</v>
      </c>
      <c r="I3031" s="103"/>
    </row>
    <row r="3032" spans="1:9" x14ac:dyDescent="0.3">
      <c r="A3032" t="s">
        <v>6082</v>
      </c>
      <c r="B3032" t="s">
        <v>51</v>
      </c>
      <c r="C3032" t="s">
        <v>35</v>
      </c>
      <c r="D3032" t="s">
        <v>5065</v>
      </c>
      <c r="E3032" s="103">
        <v>2.0813321768227552E-3</v>
      </c>
      <c r="F3032" s="103">
        <v>680752</v>
      </c>
      <c r="G3032" s="103">
        <v>10</v>
      </c>
      <c r="H3032" t="s">
        <v>54</v>
      </c>
      <c r="I3032" s="103"/>
    </row>
    <row r="3033" spans="1:9" x14ac:dyDescent="0.3">
      <c r="A3033" t="s">
        <v>6083</v>
      </c>
      <c r="B3033" t="s">
        <v>51</v>
      </c>
      <c r="C3033" t="s">
        <v>35</v>
      </c>
      <c r="D3033" t="s">
        <v>5066</v>
      </c>
      <c r="E3033" s="103">
        <v>2.1343734354719512E-3</v>
      </c>
      <c r="F3033" s="103">
        <v>680752</v>
      </c>
      <c r="G3033" s="103">
        <v>10</v>
      </c>
      <c r="H3033" t="s">
        <v>54</v>
      </c>
      <c r="I3033" s="103"/>
    </row>
    <row r="3034" spans="1:9" x14ac:dyDescent="0.3">
      <c r="A3034" t="s">
        <v>1018</v>
      </c>
      <c r="B3034" t="s">
        <v>51</v>
      </c>
      <c r="C3034" t="s">
        <v>35</v>
      </c>
      <c r="D3034" t="s">
        <v>42</v>
      </c>
      <c r="E3034" s="103">
        <v>0.43862786100812851</v>
      </c>
      <c r="F3034" s="103">
        <v>680752</v>
      </c>
      <c r="G3034" s="103">
        <v>10</v>
      </c>
      <c r="H3034" t="s">
        <v>54</v>
      </c>
      <c r="I3034" s="103"/>
    </row>
    <row r="3035" spans="1:9" x14ac:dyDescent="0.3">
      <c r="A3035" t="s">
        <v>2109</v>
      </c>
      <c r="B3035" t="s">
        <v>51</v>
      </c>
      <c r="C3035" t="s">
        <v>35</v>
      </c>
      <c r="D3035" t="s">
        <v>1763</v>
      </c>
      <c r="E3035" s="103">
        <v>0.39017516212540082</v>
      </c>
      <c r="F3035" s="103">
        <v>680752</v>
      </c>
      <c r="G3035" s="103">
        <v>10</v>
      </c>
      <c r="H3035" t="s">
        <v>54</v>
      </c>
      <c r="I3035" s="103"/>
    </row>
    <row r="3036" spans="1:9" x14ac:dyDescent="0.3">
      <c r="A3036" t="s">
        <v>2110</v>
      </c>
      <c r="B3036" t="s">
        <v>51</v>
      </c>
      <c r="C3036" t="s">
        <v>35</v>
      </c>
      <c r="D3036" t="s">
        <v>1764</v>
      </c>
      <c r="E3036" s="103">
        <v>5.4039912919425288E-2</v>
      </c>
      <c r="F3036" s="103">
        <v>680752</v>
      </c>
      <c r="G3036" s="103">
        <v>10</v>
      </c>
      <c r="H3036" t="s">
        <v>54</v>
      </c>
      <c r="I3036" s="103"/>
    </row>
    <row r="3037" spans="1:9" x14ac:dyDescent="0.3">
      <c r="A3037" t="s">
        <v>1019</v>
      </c>
      <c r="B3037" t="s">
        <v>51</v>
      </c>
      <c r="C3037" t="s">
        <v>35</v>
      </c>
      <c r="D3037" t="s">
        <v>340</v>
      </c>
      <c r="E3037" s="103">
        <v>2.0565947197744672E-3</v>
      </c>
      <c r="F3037" s="103">
        <v>680752</v>
      </c>
      <c r="G3037" s="103">
        <v>10</v>
      </c>
      <c r="H3037" t="s">
        <v>54</v>
      </c>
      <c r="I3037" s="103"/>
    </row>
    <row r="3038" spans="1:9" x14ac:dyDescent="0.3">
      <c r="A3038" t="s">
        <v>756</v>
      </c>
      <c r="B3038" t="s">
        <v>51</v>
      </c>
      <c r="C3038" t="s">
        <v>35</v>
      </c>
      <c r="D3038" t="s">
        <v>777</v>
      </c>
      <c r="E3038" s="103">
        <v>5.5483029603993532E-2</v>
      </c>
      <c r="F3038" s="103">
        <v>680752</v>
      </c>
      <c r="G3038" s="103">
        <v>10</v>
      </c>
      <c r="H3038" t="s">
        <v>54</v>
      </c>
      <c r="I3038" s="103"/>
    </row>
    <row r="3039" spans="1:9" x14ac:dyDescent="0.3">
      <c r="A3039" t="s">
        <v>757</v>
      </c>
      <c r="B3039" t="s">
        <v>51</v>
      </c>
      <c r="C3039" t="s">
        <v>35</v>
      </c>
      <c r="D3039" t="s">
        <v>776</v>
      </c>
      <c r="E3039" s="103">
        <v>0.14360717635277684</v>
      </c>
      <c r="F3039" s="103">
        <v>680752</v>
      </c>
      <c r="G3039" s="103">
        <v>10</v>
      </c>
      <c r="H3039" t="s">
        <v>54</v>
      </c>
      <c r="I3039" s="103"/>
    </row>
    <row r="3040" spans="1:9" x14ac:dyDescent="0.3">
      <c r="A3040" t="s">
        <v>3571</v>
      </c>
      <c r="B3040" t="s">
        <v>51</v>
      </c>
      <c r="C3040" t="s">
        <v>3102</v>
      </c>
      <c r="D3040" t="s">
        <v>40</v>
      </c>
      <c r="E3040" s="103">
        <v>9.989423972710498E-3</v>
      </c>
      <c r="F3040" s="103">
        <v>680752</v>
      </c>
      <c r="G3040" s="103">
        <v>10</v>
      </c>
      <c r="H3040" t="s">
        <v>54</v>
      </c>
      <c r="I3040" s="103"/>
    </row>
    <row r="3041" spans="1:9" x14ac:dyDescent="0.3">
      <c r="A3041" t="s">
        <v>6090</v>
      </c>
      <c r="B3041" t="s">
        <v>51</v>
      </c>
      <c r="C3041" t="s">
        <v>3102</v>
      </c>
      <c r="D3041" t="s">
        <v>5064</v>
      </c>
      <c r="E3041" s="103">
        <v>1.774062231371136E-2</v>
      </c>
      <c r="F3041" s="103">
        <v>680752</v>
      </c>
      <c r="G3041" s="103">
        <v>10</v>
      </c>
      <c r="H3041" t="s">
        <v>54</v>
      </c>
      <c r="I3041" s="103"/>
    </row>
    <row r="3042" spans="1:9" x14ac:dyDescent="0.3">
      <c r="A3042" t="s">
        <v>6091</v>
      </c>
      <c r="B3042" t="s">
        <v>51</v>
      </c>
      <c r="C3042" t="s">
        <v>3102</v>
      </c>
      <c r="D3042" t="s">
        <v>5065</v>
      </c>
      <c r="E3042" s="103">
        <v>9.9993834149689192E-3</v>
      </c>
      <c r="F3042" s="103">
        <v>680752</v>
      </c>
      <c r="G3042" s="103">
        <v>10</v>
      </c>
      <c r="H3042" t="s">
        <v>54</v>
      </c>
      <c r="I3042" s="103"/>
    </row>
    <row r="3043" spans="1:9" x14ac:dyDescent="0.3">
      <c r="A3043" t="s">
        <v>6092</v>
      </c>
      <c r="B3043" t="s">
        <v>51</v>
      </c>
      <c r="C3043" t="s">
        <v>3102</v>
      </c>
      <c r="D3043" t="s">
        <v>5066</v>
      </c>
      <c r="E3043" s="103">
        <v>1.0454442364269937E-2</v>
      </c>
      <c r="F3043" s="103">
        <v>680752</v>
      </c>
      <c r="G3043" s="103">
        <v>10</v>
      </c>
      <c r="H3043" t="s">
        <v>54</v>
      </c>
      <c r="I3043" s="103"/>
    </row>
    <row r="3044" spans="1:9" x14ac:dyDescent="0.3">
      <c r="A3044" t="s">
        <v>3572</v>
      </c>
      <c r="B3044" t="s">
        <v>51</v>
      </c>
      <c r="C3044" t="s">
        <v>3102</v>
      </c>
      <c r="D3044" t="s">
        <v>42</v>
      </c>
      <c r="E3044" s="103">
        <v>0.15171421469066868</v>
      </c>
      <c r="F3044" s="103">
        <v>680752</v>
      </c>
      <c r="G3044" s="103">
        <v>10</v>
      </c>
      <c r="H3044" t="s">
        <v>54</v>
      </c>
      <c r="I3044" s="103"/>
    </row>
    <row r="3045" spans="1:9" x14ac:dyDescent="0.3">
      <c r="A3045" t="s">
        <v>3573</v>
      </c>
      <c r="B3045" t="s">
        <v>51</v>
      </c>
      <c r="C3045" t="s">
        <v>3102</v>
      </c>
      <c r="D3045" t="s">
        <v>1763</v>
      </c>
      <c r="E3045" s="103">
        <v>0.12931246608068303</v>
      </c>
      <c r="F3045" s="103">
        <v>680752</v>
      </c>
      <c r="G3045" s="103">
        <v>10</v>
      </c>
      <c r="H3045" t="s">
        <v>54</v>
      </c>
      <c r="I3045" s="103"/>
    </row>
    <row r="3046" spans="1:9" x14ac:dyDescent="0.3">
      <c r="A3046" t="s">
        <v>3574</v>
      </c>
      <c r="B3046" t="s">
        <v>51</v>
      </c>
      <c r="C3046" t="s">
        <v>3102</v>
      </c>
      <c r="D3046" t="s">
        <v>1764</v>
      </c>
      <c r="E3046" s="103">
        <v>1.1485060800924119E-2</v>
      </c>
      <c r="F3046" s="103">
        <v>680752</v>
      </c>
      <c r="G3046" s="103">
        <v>10</v>
      </c>
      <c r="H3046" t="s">
        <v>54</v>
      </c>
      <c r="I3046" s="103"/>
    </row>
    <row r="3047" spans="1:9" x14ac:dyDescent="0.3">
      <c r="A3047" t="s">
        <v>3575</v>
      </c>
      <c r="B3047" t="s">
        <v>51</v>
      </c>
      <c r="C3047" t="s">
        <v>3102</v>
      </c>
      <c r="D3047" t="s">
        <v>340</v>
      </c>
      <c r="E3047" s="103">
        <v>1.0392207647097132E-2</v>
      </c>
      <c r="F3047" s="103">
        <v>680752</v>
      </c>
      <c r="G3047" s="103">
        <v>10</v>
      </c>
      <c r="H3047" t="s">
        <v>54</v>
      </c>
      <c r="I3047" s="103"/>
    </row>
    <row r="3048" spans="1:9" x14ac:dyDescent="0.3">
      <c r="A3048" t="s">
        <v>3576</v>
      </c>
      <c r="B3048" t="s">
        <v>51</v>
      </c>
      <c r="C3048" t="s">
        <v>3102</v>
      </c>
      <c r="D3048" t="s">
        <v>777</v>
      </c>
      <c r="E3048" s="103">
        <v>6.5950845450802278E-2</v>
      </c>
      <c r="F3048" s="103">
        <v>680752</v>
      </c>
      <c r="G3048" s="103">
        <v>10</v>
      </c>
      <c r="H3048" t="s">
        <v>54</v>
      </c>
      <c r="I3048" s="103"/>
    </row>
    <row r="3049" spans="1:9" x14ac:dyDescent="0.3">
      <c r="A3049" t="s">
        <v>3577</v>
      </c>
      <c r="B3049" t="s">
        <v>51</v>
      </c>
      <c r="C3049" t="s">
        <v>3102</v>
      </c>
      <c r="D3049" t="s">
        <v>776</v>
      </c>
      <c r="E3049" s="103">
        <v>0.16582321202275413</v>
      </c>
      <c r="F3049" s="103">
        <v>680752</v>
      </c>
      <c r="G3049" s="103">
        <v>10</v>
      </c>
      <c r="H3049" t="s">
        <v>54</v>
      </c>
      <c r="I3049" s="103"/>
    </row>
    <row r="3050" spans="1:9" x14ac:dyDescent="0.3">
      <c r="A3050" t="s">
        <v>3578</v>
      </c>
      <c r="B3050" t="s">
        <v>51</v>
      </c>
      <c r="C3050" t="s">
        <v>3104</v>
      </c>
      <c r="D3050" t="s">
        <v>40</v>
      </c>
      <c r="E3050" s="103">
        <v>7.0757895651912053E-3</v>
      </c>
      <c r="F3050" s="103">
        <v>680752</v>
      </c>
      <c r="G3050" s="103">
        <v>10</v>
      </c>
      <c r="H3050" t="s">
        <v>54</v>
      </c>
      <c r="I3050" s="103"/>
    </row>
    <row r="3051" spans="1:9" x14ac:dyDescent="0.3">
      <c r="A3051" t="s">
        <v>6093</v>
      </c>
      <c r="B3051" t="s">
        <v>51</v>
      </c>
      <c r="C3051" t="s">
        <v>3104</v>
      </c>
      <c r="D3051" t="s">
        <v>5064</v>
      </c>
      <c r="E3051" s="103">
        <v>1.2053859843646104E-2</v>
      </c>
      <c r="F3051" s="103">
        <v>680752</v>
      </c>
      <c r="G3051" s="103">
        <v>10</v>
      </c>
      <c r="H3051" t="s">
        <v>54</v>
      </c>
      <c r="I3051" s="103"/>
    </row>
    <row r="3052" spans="1:9" x14ac:dyDescent="0.3">
      <c r="A3052" t="s">
        <v>6094</v>
      </c>
      <c r="B3052" t="s">
        <v>51</v>
      </c>
      <c r="C3052" t="s">
        <v>3104</v>
      </c>
      <c r="D3052" t="s">
        <v>5065</v>
      </c>
      <c r="E3052" s="103">
        <v>7.0913563935728454E-3</v>
      </c>
      <c r="F3052" s="103">
        <v>680752</v>
      </c>
      <c r="G3052" s="103">
        <v>10</v>
      </c>
      <c r="H3052" t="s">
        <v>54</v>
      </c>
      <c r="I3052" s="103"/>
    </row>
    <row r="3053" spans="1:9" x14ac:dyDescent="0.3">
      <c r="A3053" t="s">
        <v>6095</v>
      </c>
      <c r="B3053" t="s">
        <v>51</v>
      </c>
      <c r="C3053" t="s">
        <v>3104</v>
      </c>
      <c r="D3053" t="s">
        <v>5066</v>
      </c>
      <c r="E3053" s="103">
        <v>7.3873292106815423E-3</v>
      </c>
      <c r="F3053" s="103">
        <v>680752</v>
      </c>
      <c r="G3053" s="103">
        <v>10</v>
      </c>
      <c r="H3053" t="s">
        <v>54</v>
      </c>
      <c r="I3053" s="103"/>
    </row>
    <row r="3054" spans="1:9" x14ac:dyDescent="0.3">
      <c r="A3054" t="s">
        <v>3579</v>
      </c>
      <c r="B3054" t="s">
        <v>51</v>
      </c>
      <c r="C3054" t="s">
        <v>3104</v>
      </c>
      <c r="D3054" t="s">
        <v>42</v>
      </c>
      <c r="E3054" s="103">
        <v>1.1905489595034589E-2</v>
      </c>
      <c r="F3054" s="103">
        <v>680752</v>
      </c>
      <c r="G3054" s="103">
        <v>10</v>
      </c>
      <c r="H3054" t="s">
        <v>54</v>
      </c>
      <c r="I3054" s="103"/>
    </row>
    <row r="3055" spans="1:9" x14ac:dyDescent="0.3">
      <c r="A3055" t="s">
        <v>3580</v>
      </c>
      <c r="B3055" t="s">
        <v>51</v>
      </c>
      <c r="C3055" t="s">
        <v>3104</v>
      </c>
      <c r="D3055" t="s">
        <v>1763</v>
      </c>
      <c r="E3055" s="103">
        <v>1.2180231110497444E-2</v>
      </c>
      <c r="F3055" s="103">
        <v>680752</v>
      </c>
      <c r="G3055" s="103">
        <v>10</v>
      </c>
      <c r="H3055" t="s">
        <v>54</v>
      </c>
      <c r="I3055" s="103"/>
    </row>
    <row r="3056" spans="1:9" x14ac:dyDescent="0.3">
      <c r="A3056" t="s">
        <v>3581</v>
      </c>
      <c r="B3056" t="s">
        <v>51</v>
      </c>
      <c r="C3056" t="s">
        <v>3104</v>
      </c>
      <c r="D3056" t="s">
        <v>1764</v>
      </c>
      <c r="E3056" s="103">
        <v>7.1409698009945828E-3</v>
      </c>
      <c r="F3056" s="103">
        <v>680752</v>
      </c>
      <c r="G3056" s="103">
        <v>10</v>
      </c>
      <c r="H3056" t="s">
        <v>54</v>
      </c>
      <c r="I3056" s="103"/>
    </row>
    <row r="3057" spans="1:9" x14ac:dyDescent="0.3">
      <c r="A3057" t="s">
        <v>3582</v>
      </c>
      <c r="B3057" t="s">
        <v>51</v>
      </c>
      <c r="C3057" t="s">
        <v>3104</v>
      </c>
      <c r="D3057" t="s">
        <v>340</v>
      </c>
      <c r="E3057" s="103">
        <v>7.2691883300560964E-3</v>
      </c>
      <c r="F3057" s="103">
        <v>680752</v>
      </c>
      <c r="G3057" s="103">
        <v>10</v>
      </c>
      <c r="H3057" t="s">
        <v>54</v>
      </c>
      <c r="I3057" s="103"/>
    </row>
    <row r="3058" spans="1:9" x14ac:dyDescent="0.3">
      <c r="A3058" t="s">
        <v>3583</v>
      </c>
      <c r="B3058" t="s">
        <v>51</v>
      </c>
      <c r="C3058" t="s">
        <v>3104</v>
      </c>
      <c r="D3058" t="s">
        <v>777</v>
      </c>
      <c r="E3058" s="103">
        <v>4.8836972507561666E-2</v>
      </c>
      <c r="F3058" s="103">
        <v>680752</v>
      </c>
      <c r="G3058" s="103">
        <v>10</v>
      </c>
      <c r="H3058" t="s">
        <v>54</v>
      </c>
      <c r="I3058" s="103"/>
    </row>
    <row r="3059" spans="1:9" x14ac:dyDescent="0.3">
      <c r="A3059" t="s">
        <v>3584</v>
      </c>
      <c r="B3059" t="s">
        <v>51</v>
      </c>
      <c r="C3059" t="s">
        <v>3104</v>
      </c>
      <c r="D3059" t="s">
        <v>776</v>
      </c>
      <c r="E3059" s="103">
        <v>0.12472055922302831</v>
      </c>
      <c r="F3059" s="103">
        <v>680752</v>
      </c>
      <c r="G3059" s="103">
        <v>10</v>
      </c>
      <c r="H3059" t="s">
        <v>54</v>
      </c>
      <c r="I3059" s="103"/>
    </row>
    <row r="3060" spans="1:9" x14ac:dyDescent="0.3">
      <c r="A3060" t="s">
        <v>3585</v>
      </c>
      <c r="B3060" t="s">
        <v>51</v>
      </c>
      <c r="C3060" t="s">
        <v>3106</v>
      </c>
      <c r="D3060" t="s">
        <v>40</v>
      </c>
      <c r="E3060" s="103">
        <v>4.2648057892409143E-2</v>
      </c>
      <c r="F3060" s="103">
        <v>680752</v>
      </c>
      <c r="G3060" s="103">
        <v>10</v>
      </c>
      <c r="H3060" t="s">
        <v>54</v>
      </c>
      <c r="I3060" s="103"/>
    </row>
    <row r="3061" spans="1:9" x14ac:dyDescent="0.3">
      <c r="A3061" t="s">
        <v>6096</v>
      </c>
      <c r="B3061" t="s">
        <v>51</v>
      </c>
      <c r="C3061" t="s">
        <v>3106</v>
      </c>
      <c r="D3061" t="s">
        <v>5064</v>
      </c>
      <c r="E3061" s="103">
        <v>4.8273316056709016E-2</v>
      </c>
      <c r="F3061" s="103">
        <v>680752</v>
      </c>
      <c r="G3061" s="103">
        <v>10</v>
      </c>
      <c r="H3061" t="s">
        <v>54</v>
      </c>
      <c r="I3061" s="103"/>
    </row>
    <row r="3062" spans="1:9" x14ac:dyDescent="0.3">
      <c r="A3062" t="s">
        <v>6097</v>
      </c>
      <c r="B3062" t="s">
        <v>51</v>
      </c>
      <c r="C3062" t="s">
        <v>3106</v>
      </c>
      <c r="D3062" t="s">
        <v>5065</v>
      </c>
      <c r="E3062" s="103">
        <v>4.2670206691077836E-2</v>
      </c>
      <c r="F3062" s="103">
        <v>680752</v>
      </c>
      <c r="G3062" s="103">
        <v>10</v>
      </c>
      <c r="H3062" t="s">
        <v>54</v>
      </c>
      <c r="I3062" s="103"/>
    </row>
    <row r="3063" spans="1:9" x14ac:dyDescent="0.3">
      <c r="A3063" t="s">
        <v>6098</v>
      </c>
      <c r="B3063" t="s">
        <v>51</v>
      </c>
      <c r="C3063" t="s">
        <v>3106</v>
      </c>
      <c r="D3063" t="s">
        <v>5066</v>
      </c>
      <c r="E3063" s="103">
        <v>4.4766919543943642E-2</v>
      </c>
      <c r="F3063" s="103">
        <v>680752</v>
      </c>
      <c r="G3063" s="103">
        <v>10</v>
      </c>
      <c r="H3063" t="s">
        <v>54</v>
      </c>
      <c r="I3063" s="103"/>
    </row>
    <row r="3064" spans="1:9" x14ac:dyDescent="0.3">
      <c r="A3064" t="s">
        <v>3586</v>
      </c>
      <c r="B3064" t="s">
        <v>51</v>
      </c>
      <c r="C3064" t="s">
        <v>3106</v>
      </c>
      <c r="D3064" t="s">
        <v>42</v>
      </c>
      <c r="E3064" s="103">
        <v>0.14662601099114231</v>
      </c>
      <c r="F3064" s="103">
        <v>680752</v>
      </c>
      <c r="G3064" s="103">
        <v>10</v>
      </c>
      <c r="H3064" t="s">
        <v>54</v>
      </c>
      <c r="I3064" s="103"/>
    </row>
    <row r="3065" spans="1:9" x14ac:dyDescent="0.3">
      <c r="A3065" t="s">
        <v>3587</v>
      </c>
      <c r="B3065" t="s">
        <v>51</v>
      </c>
      <c r="C3065" t="s">
        <v>3106</v>
      </c>
      <c r="D3065" t="s">
        <v>1763</v>
      </c>
      <c r="E3065" s="103">
        <v>0.14839290135449976</v>
      </c>
      <c r="F3065" s="103">
        <v>680752</v>
      </c>
      <c r="G3065" s="103">
        <v>10</v>
      </c>
      <c r="H3065" t="s">
        <v>54</v>
      </c>
      <c r="I3065" s="103"/>
    </row>
    <row r="3066" spans="1:9" x14ac:dyDescent="0.3">
      <c r="A3066" t="s">
        <v>3588</v>
      </c>
      <c r="B3066" t="s">
        <v>51</v>
      </c>
      <c r="C3066" t="s">
        <v>3106</v>
      </c>
      <c r="D3066" t="s">
        <v>1764</v>
      </c>
      <c r="E3066" s="103">
        <v>2.6221714953172295E-2</v>
      </c>
      <c r="F3066" s="103">
        <v>680752</v>
      </c>
      <c r="G3066" s="103">
        <v>10</v>
      </c>
      <c r="H3066" t="s">
        <v>54</v>
      </c>
      <c r="I3066" s="103"/>
    </row>
    <row r="3067" spans="1:9" x14ac:dyDescent="0.3">
      <c r="A3067" t="s">
        <v>3589</v>
      </c>
      <c r="B3067" t="s">
        <v>51</v>
      </c>
      <c r="C3067" t="s">
        <v>3106</v>
      </c>
      <c r="D3067" t="s">
        <v>340</v>
      </c>
      <c r="E3067" s="103">
        <v>4.4947951272288088E-2</v>
      </c>
      <c r="F3067" s="103">
        <v>680752</v>
      </c>
      <c r="G3067" s="103">
        <v>10</v>
      </c>
      <c r="H3067" t="s">
        <v>54</v>
      </c>
      <c r="I3067" s="103"/>
    </row>
    <row r="3068" spans="1:9" x14ac:dyDescent="0.3">
      <c r="A3068" t="s">
        <v>3590</v>
      </c>
      <c r="B3068" t="s">
        <v>51</v>
      </c>
      <c r="C3068" t="s">
        <v>3106</v>
      </c>
      <c r="D3068" t="s">
        <v>777</v>
      </c>
      <c r="E3068" s="103">
        <v>0.26266129349721196</v>
      </c>
      <c r="F3068" s="103">
        <v>680752</v>
      </c>
      <c r="G3068" s="103">
        <v>10</v>
      </c>
      <c r="H3068" t="s">
        <v>54</v>
      </c>
      <c r="I3068" s="103"/>
    </row>
    <row r="3069" spans="1:9" x14ac:dyDescent="0.3">
      <c r="A3069" t="s">
        <v>3591</v>
      </c>
      <c r="B3069" t="s">
        <v>51</v>
      </c>
      <c r="C3069" t="s">
        <v>3106</v>
      </c>
      <c r="D3069" t="s">
        <v>776</v>
      </c>
      <c r="E3069" s="103">
        <v>0.70293957446423205</v>
      </c>
      <c r="F3069" s="103">
        <v>680752</v>
      </c>
      <c r="G3069" s="103">
        <v>10</v>
      </c>
      <c r="H3069" t="s">
        <v>54</v>
      </c>
      <c r="I3069" s="103"/>
    </row>
    <row r="3070" spans="1:9" x14ac:dyDescent="0.3">
      <c r="A3070" t="s">
        <v>3592</v>
      </c>
      <c r="B3070" t="s">
        <v>51</v>
      </c>
      <c r="C3070" t="s">
        <v>3109</v>
      </c>
      <c r="D3070" t="s">
        <v>40</v>
      </c>
      <c r="E3070" s="103">
        <v>1.2154371893572916E-4</v>
      </c>
      <c r="F3070" s="103">
        <v>680752</v>
      </c>
      <c r="G3070" s="103">
        <v>10</v>
      </c>
      <c r="H3070" t="s">
        <v>54</v>
      </c>
      <c r="I3070" s="103"/>
    </row>
    <row r="3071" spans="1:9" x14ac:dyDescent="0.3">
      <c r="A3071" t="s">
        <v>6099</v>
      </c>
      <c r="B3071" t="s">
        <v>51</v>
      </c>
      <c r="C3071" t="s">
        <v>3109</v>
      </c>
      <c r="D3071" t="s">
        <v>5064</v>
      </c>
      <c r="E3071" s="103">
        <v>1.2722802705587244E-4</v>
      </c>
      <c r="F3071" s="103">
        <v>680752</v>
      </c>
      <c r="G3071" s="103">
        <v>10</v>
      </c>
      <c r="H3071" t="s">
        <v>54</v>
      </c>
      <c r="I3071" s="103"/>
    </row>
    <row r="3072" spans="1:9" x14ac:dyDescent="0.3">
      <c r="A3072" t="s">
        <v>6100</v>
      </c>
      <c r="B3072" t="s">
        <v>51</v>
      </c>
      <c r="C3072" t="s">
        <v>3109</v>
      </c>
      <c r="D3072" t="s">
        <v>5065</v>
      </c>
      <c r="E3072" s="103">
        <v>1.2166324994337653E-4</v>
      </c>
      <c r="F3072" s="103">
        <v>680752</v>
      </c>
      <c r="G3072" s="103">
        <v>10</v>
      </c>
      <c r="H3072" t="s">
        <v>54</v>
      </c>
      <c r="I3072" s="103"/>
    </row>
    <row r="3073" spans="1:9" x14ac:dyDescent="0.3">
      <c r="A3073" t="s">
        <v>6101</v>
      </c>
      <c r="B3073" t="s">
        <v>51</v>
      </c>
      <c r="C3073" t="s">
        <v>3109</v>
      </c>
      <c r="D3073" t="s">
        <v>5066</v>
      </c>
      <c r="E3073" s="103">
        <v>1.2542179027198478E-4</v>
      </c>
      <c r="F3073" s="103">
        <v>680752</v>
      </c>
      <c r="G3073" s="103">
        <v>10</v>
      </c>
      <c r="H3073" t="s">
        <v>54</v>
      </c>
      <c r="I3073" s="103"/>
    </row>
    <row r="3074" spans="1:9" x14ac:dyDescent="0.3">
      <c r="A3074" t="s">
        <v>3593</v>
      </c>
      <c r="B3074" t="s">
        <v>51</v>
      </c>
      <c r="C3074" t="s">
        <v>3109</v>
      </c>
      <c r="D3074" t="s">
        <v>42</v>
      </c>
      <c r="E3074" s="103">
        <v>1.8912135452827153E-3</v>
      </c>
      <c r="F3074" s="103">
        <v>680752</v>
      </c>
      <c r="G3074" s="103">
        <v>10</v>
      </c>
      <c r="H3074" t="s">
        <v>54</v>
      </c>
      <c r="I3074" s="103"/>
    </row>
    <row r="3075" spans="1:9" x14ac:dyDescent="0.3">
      <c r="A3075" t="s">
        <v>3594</v>
      </c>
      <c r="B3075" t="s">
        <v>51</v>
      </c>
      <c r="C3075" t="s">
        <v>3109</v>
      </c>
      <c r="D3075" t="s">
        <v>1763</v>
      </c>
      <c r="E3075" s="103">
        <v>1.813198153227962E-3</v>
      </c>
      <c r="F3075" s="103">
        <v>680752</v>
      </c>
      <c r="G3075" s="103">
        <v>10</v>
      </c>
      <c r="H3075" t="s">
        <v>54</v>
      </c>
      <c r="I3075" s="103"/>
    </row>
    <row r="3076" spans="1:9" x14ac:dyDescent="0.3">
      <c r="A3076" t="s">
        <v>3595</v>
      </c>
      <c r="B3076" t="s">
        <v>51</v>
      </c>
      <c r="C3076" t="s">
        <v>3109</v>
      </c>
      <c r="D3076" t="s">
        <v>1764</v>
      </c>
      <c r="E3076" s="103">
        <v>1.1765006454898801E-4</v>
      </c>
      <c r="F3076" s="103">
        <v>680752</v>
      </c>
      <c r="G3076" s="103">
        <v>10</v>
      </c>
      <c r="H3076" t="s">
        <v>54</v>
      </c>
      <c r="I3076" s="103"/>
    </row>
    <row r="3077" spans="1:9" x14ac:dyDescent="0.3">
      <c r="A3077" t="s">
        <v>3596</v>
      </c>
      <c r="B3077" t="s">
        <v>51</v>
      </c>
      <c r="C3077" t="s">
        <v>3109</v>
      </c>
      <c r="D3077" t="s">
        <v>340</v>
      </c>
      <c r="E3077" s="103">
        <v>1.2405206389834257E-4</v>
      </c>
      <c r="F3077" s="103">
        <v>680752</v>
      </c>
      <c r="G3077" s="103">
        <v>10</v>
      </c>
      <c r="H3077" t="s">
        <v>54</v>
      </c>
      <c r="I3077" s="103"/>
    </row>
    <row r="3078" spans="1:9" x14ac:dyDescent="0.3">
      <c r="A3078" t="s">
        <v>3597</v>
      </c>
      <c r="B3078" t="s">
        <v>51</v>
      </c>
      <c r="C3078" t="s">
        <v>3109</v>
      </c>
      <c r="D3078" t="s">
        <v>777</v>
      </c>
      <c r="E3078" s="103">
        <v>7.6134889769447693E-4</v>
      </c>
      <c r="F3078" s="103">
        <v>680752</v>
      </c>
      <c r="G3078" s="103">
        <v>10</v>
      </c>
      <c r="H3078" t="s">
        <v>54</v>
      </c>
      <c r="I3078" s="103"/>
    </row>
    <row r="3079" spans="1:9" x14ac:dyDescent="0.3">
      <c r="A3079" t="s">
        <v>3598</v>
      </c>
      <c r="B3079" t="s">
        <v>51</v>
      </c>
      <c r="C3079" t="s">
        <v>3109</v>
      </c>
      <c r="D3079" t="s">
        <v>776</v>
      </c>
      <c r="E3079" s="103">
        <v>1.9026402107371221E-3</v>
      </c>
      <c r="F3079" s="103">
        <v>680752</v>
      </c>
      <c r="G3079" s="103">
        <v>10</v>
      </c>
      <c r="H3079" t="s">
        <v>54</v>
      </c>
      <c r="I3079" s="103"/>
    </row>
    <row r="3080" spans="1:9" x14ac:dyDescent="0.3">
      <c r="A3080" t="s">
        <v>3599</v>
      </c>
      <c r="B3080" t="s">
        <v>51</v>
      </c>
      <c r="C3080" t="s">
        <v>3111</v>
      </c>
      <c r="D3080" t="s">
        <v>40</v>
      </c>
      <c r="E3080" s="103">
        <v>3.1141211117243639E-4</v>
      </c>
      <c r="F3080" s="103">
        <v>680752</v>
      </c>
      <c r="G3080" s="103">
        <v>10</v>
      </c>
      <c r="H3080" t="s">
        <v>54</v>
      </c>
      <c r="I3080" s="103"/>
    </row>
    <row r="3081" spans="1:9" x14ac:dyDescent="0.3">
      <c r="A3081" t="s">
        <v>6102</v>
      </c>
      <c r="B3081" t="s">
        <v>51</v>
      </c>
      <c r="C3081" t="s">
        <v>3111</v>
      </c>
      <c r="D3081" t="s">
        <v>5064</v>
      </c>
      <c r="E3081" s="103">
        <v>5.8526456843652544E-4</v>
      </c>
      <c r="F3081" s="103">
        <v>680752</v>
      </c>
      <c r="G3081" s="103">
        <v>10</v>
      </c>
      <c r="H3081" t="s">
        <v>54</v>
      </c>
      <c r="I3081" s="103"/>
    </row>
    <row r="3082" spans="1:9" x14ac:dyDescent="0.3">
      <c r="A3082" t="s">
        <v>6103</v>
      </c>
      <c r="B3082" t="s">
        <v>51</v>
      </c>
      <c r="C3082" t="s">
        <v>3111</v>
      </c>
      <c r="D3082" t="s">
        <v>5065</v>
      </c>
      <c r="E3082" s="103">
        <v>3.1182957212307614E-4</v>
      </c>
      <c r="F3082" s="103">
        <v>680752</v>
      </c>
      <c r="G3082" s="103">
        <v>10</v>
      </c>
      <c r="H3082" t="s">
        <v>54</v>
      </c>
      <c r="I3082" s="103"/>
    </row>
    <row r="3083" spans="1:9" x14ac:dyDescent="0.3">
      <c r="A3083" t="s">
        <v>6104</v>
      </c>
      <c r="B3083" t="s">
        <v>51</v>
      </c>
      <c r="C3083" t="s">
        <v>3111</v>
      </c>
      <c r="D3083" t="s">
        <v>5066</v>
      </c>
      <c r="E3083" s="103">
        <v>3.254490070053748E-4</v>
      </c>
      <c r="F3083" s="103">
        <v>680752</v>
      </c>
      <c r="G3083" s="103">
        <v>10</v>
      </c>
      <c r="H3083" t="s">
        <v>54</v>
      </c>
      <c r="I3083" s="103"/>
    </row>
    <row r="3084" spans="1:9" x14ac:dyDescent="0.3">
      <c r="A3084" t="s">
        <v>3600</v>
      </c>
      <c r="B3084" t="s">
        <v>51</v>
      </c>
      <c r="C3084" t="s">
        <v>3111</v>
      </c>
      <c r="D3084" t="s">
        <v>42</v>
      </c>
      <c r="E3084" s="103">
        <v>3.1363493682000179E-3</v>
      </c>
      <c r="F3084" s="103">
        <v>680752</v>
      </c>
      <c r="G3084" s="103">
        <v>10</v>
      </c>
      <c r="H3084" t="s">
        <v>54</v>
      </c>
      <c r="I3084" s="103"/>
    </row>
    <row r="3085" spans="1:9" x14ac:dyDescent="0.3">
      <c r="A3085" t="s">
        <v>3601</v>
      </c>
      <c r="B3085" t="s">
        <v>51</v>
      </c>
      <c r="C3085" t="s">
        <v>3111</v>
      </c>
      <c r="D3085" t="s">
        <v>1763</v>
      </c>
      <c r="E3085" s="103">
        <v>2.5182455976924243E-3</v>
      </c>
      <c r="F3085" s="103">
        <v>680752</v>
      </c>
      <c r="G3085" s="103">
        <v>10</v>
      </c>
      <c r="H3085" t="s">
        <v>54</v>
      </c>
      <c r="I3085" s="103"/>
    </row>
    <row r="3086" spans="1:9" x14ac:dyDescent="0.3">
      <c r="A3086" t="s">
        <v>3602</v>
      </c>
      <c r="B3086" t="s">
        <v>51</v>
      </c>
      <c r="C3086" t="s">
        <v>3111</v>
      </c>
      <c r="D3086" t="s">
        <v>1764</v>
      </c>
      <c r="E3086" s="103">
        <v>3.580976833136545E-4</v>
      </c>
      <c r="F3086" s="103">
        <v>680752</v>
      </c>
      <c r="G3086" s="103">
        <v>10</v>
      </c>
      <c r="H3086" t="s">
        <v>54</v>
      </c>
      <c r="I3086" s="103"/>
    </row>
    <row r="3087" spans="1:9" x14ac:dyDescent="0.3">
      <c r="A3087" t="s">
        <v>3603</v>
      </c>
      <c r="B3087" t="s">
        <v>51</v>
      </c>
      <c r="C3087" t="s">
        <v>3111</v>
      </c>
      <c r="D3087" t="s">
        <v>340</v>
      </c>
      <c r="E3087" s="103">
        <v>3.2286443955578447E-4</v>
      </c>
      <c r="F3087" s="103">
        <v>680752</v>
      </c>
      <c r="G3087" s="103">
        <v>10</v>
      </c>
      <c r="H3087" t="s">
        <v>54</v>
      </c>
      <c r="I3087" s="103"/>
    </row>
    <row r="3088" spans="1:9" x14ac:dyDescent="0.3">
      <c r="A3088" t="s">
        <v>3604</v>
      </c>
      <c r="B3088" t="s">
        <v>51</v>
      </c>
      <c r="C3088" t="s">
        <v>3111</v>
      </c>
      <c r="D3088" t="s">
        <v>777</v>
      </c>
      <c r="E3088" s="103">
        <v>2.0294550488578565E-3</v>
      </c>
      <c r="F3088" s="103">
        <v>680752</v>
      </c>
      <c r="G3088" s="103">
        <v>10</v>
      </c>
      <c r="H3088" t="s">
        <v>54</v>
      </c>
      <c r="I3088" s="103"/>
    </row>
    <row r="3089" spans="1:9" x14ac:dyDescent="0.3">
      <c r="A3089" t="s">
        <v>3605</v>
      </c>
      <c r="B3089" t="s">
        <v>51</v>
      </c>
      <c r="C3089" t="s">
        <v>3111</v>
      </c>
      <c r="D3089" t="s">
        <v>776</v>
      </c>
      <c r="E3089" s="103">
        <v>5.0951331344328077E-3</v>
      </c>
      <c r="F3089" s="103">
        <v>680752</v>
      </c>
      <c r="G3089" s="103">
        <v>10</v>
      </c>
      <c r="H3089" t="s">
        <v>54</v>
      </c>
      <c r="I3089" s="103"/>
    </row>
    <row r="3090" spans="1:9" x14ac:dyDescent="0.3">
      <c r="A3090" t="s">
        <v>1038</v>
      </c>
      <c r="B3090" t="s">
        <v>51</v>
      </c>
      <c r="C3090" t="s">
        <v>40</v>
      </c>
      <c r="D3090" t="s">
        <v>40</v>
      </c>
      <c r="E3090" s="103">
        <v>1</v>
      </c>
      <c r="F3090" s="103">
        <v>680752</v>
      </c>
      <c r="G3090" s="103">
        <v>10</v>
      </c>
      <c r="H3090" t="s">
        <v>54</v>
      </c>
      <c r="I3090" s="103"/>
    </row>
    <row r="3091" spans="1:9" x14ac:dyDescent="0.3">
      <c r="A3091" t="s">
        <v>6105</v>
      </c>
      <c r="B3091" t="s">
        <v>51</v>
      </c>
      <c r="C3091" t="s">
        <v>40</v>
      </c>
      <c r="D3091" t="s">
        <v>5064</v>
      </c>
      <c r="E3091" s="103">
        <v>1.5441367125717473</v>
      </c>
      <c r="F3091" s="103">
        <v>680752</v>
      </c>
      <c r="G3091" s="103">
        <v>10</v>
      </c>
      <c r="H3091" t="s">
        <v>54</v>
      </c>
      <c r="I3091" s="103"/>
    </row>
    <row r="3092" spans="1:9" x14ac:dyDescent="0.3">
      <c r="A3092" t="s">
        <v>6106</v>
      </c>
      <c r="B3092" t="s">
        <v>51</v>
      </c>
      <c r="C3092" t="s">
        <v>40</v>
      </c>
      <c r="D3092" t="s">
        <v>5065</v>
      </c>
      <c r="E3092" s="103">
        <v>1.0020813321768227</v>
      </c>
      <c r="F3092" s="103">
        <v>680752</v>
      </c>
      <c r="G3092" s="103">
        <v>10</v>
      </c>
      <c r="H3092" t="s">
        <v>54</v>
      </c>
      <c r="I3092" s="103"/>
    </row>
    <row r="3093" spans="1:9" x14ac:dyDescent="0.3">
      <c r="A3093" t="s">
        <v>6107</v>
      </c>
      <c r="B3093" t="s">
        <v>51</v>
      </c>
      <c r="C3093" t="s">
        <v>40</v>
      </c>
      <c r="D3093" t="s">
        <v>5066</v>
      </c>
      <c r="E3093" s="103">
        <v>1.0457136932730329</v>
      </c>
      <c r="F3093" s="103">
        <v>680752</v>
      </c>
      <c r="G3093" s="103">
        <v>10</v>
      </c>
      <c r="H3093" t="s">
        <v>54</v>
      </c>
      <c r="I3093" s="103"/>
    </row>
    <row r="3094" spans="1:9" x14ac:dyDescent="0.3">
      <c r="A3094" t="s">
        <v>1036</v>
      </c>
      <c r="B3094" t="s">
        <v>51</v>
      </c>
      <c r="C3094" t="s">
        <v>40</v>
      </c>
      <c r="D3094" t="s">
        <v>42</v>
      </c>
      <c r="E3094" s="103">
        <v>13.330699139276605</v>
      </c>
      <c r="F3094" s="103">
        <v>680752</v>
      </c>
      <c r="G3094" s="103">
        <v>10</v>
      </c>
      <c r="H3094" t="s">
        <v>54</v>
      </c>
      <c r="I3094" s="103"/>
    </row>
    <row r="3095" spans="1:9" x14ac:dyDescent="0.3">
      <c r="A3095" t="s">
        <v>2089</v>
      </c>
      <c r="B3095" t="s">
        <v>51</v>
      </c>
      <c r="C3095" t="s">
        <v>40</v>
      </c>
      <c r="D3095" t="s">
        <v>1763</v>
      </c>
      <c r="E3095" s="103">
        <v>14.269720201170834</v>
      </c>
      <c r="F3095" s="103">
        <v>680752</v>
      </c>
      <c r="G3095" s="103">
        <v>10</v>
      </c>
      <c r="H3095" t="s">
        <v>54</v>
      </c>
      <c r="I3095" s="103"/>
    </row>
    <row r="3096" spans="1:9" x14ac:dyDescent="0.3">
      <c r="A3096" t="s">
        <v>2090</v>
      </c>
      <c r="B3096" t="s">
        <v>51</v>
      </c>
      <c r="C3096" t="s">
        <v>40</v>
      </c>
      <c r="D3096" t="s">
        <v>1764</v>
      </c>
      <c r="E3096" s="103">
        <v>4.1463627204489182</v>
      </c>
      <c r="F3096" s="103">
        <v>680752</v>
      </c>
      <c r="G3096" s="103">
        <v>10</v>
      </c>
      <c r="H3096" t="s">
        <v>54</v>
      </c>
      <c r="I3096" s="103"/>
    </row>
    <row r="3097" spans="1:9" x14ac:dyDescent="0.3">
      <c r="A3097" t="s">
        <v>1037</v>
      </c>
      <c r="B3097" t="s">
        <v>51</v>
      </c>
      <c r="C3097" t="s">
        <v>40</v>
      </c>
      <c r="D3097" t="s">
        <v>340</v>
      </c>
      <c r="E3097" s="103">
        <v>1.0333251153276157</v>
      </c>
      <c r="F3097" s="103">
        <v>680752</v>
      </c>
      <c r="G3097" s="103">
        <v>10</v>
      </c>
      <c r="H3097" t="s">
        <v>54</v>
      </c>
      <c r="I3097" s="103"/>
    </row>
    <row r="3098" spans="1:9" x14ac:dyDescent="0.3">
      <c r="A3098" t="s">
        <v>768</v>
      </c>
      <c r="B3098" t="s">
        <v>51</v>
      </c>
      <c r="C3098" t="s">
        <v>40</v>
      </c>
      <c r="D3098" t="s">
        <v>777</v>
      </c>
      <c r="E3098" s="103">
        <v>9.3122426132237077</v>
      </c>
      <c r="F3098" s="103">
        <v>680752</v>
      </c>
      <c r="G3098" s="103">
        <v>10</v>
      </c>
      <c r="H3098" t="s">
        <v>54</v>
      </c>
      <c r="I3098" s="103"/>
    </row>
    <row r="3099" spans="1:9" x14ac:dyDescent="0.3">
      <c r="A3099" t="s">
        <v>772</v>
      </c>
      <c r="B3099" t="s">
        <v>51</v>
      </c>
      <c r="C3099" t="s">
        <v>40</v>
      </c>
      <c r="D3099" t="s">
        <v>776</v>
      </c>
      <c r="E3099" s="103">
        <v>23.65334065923615</v>
      </c>
      <c r="F3099" s="103">
        <v>680752</v>
      </c>
      <c r="G3099" s="103">
        <v>10</v>
      </c>
      <c r="H3099" t="s">
        <v>54</v>
      </c>
      <c r="I3099" s="103"/>
    </row>
    <row r="3100" spans="1:9" x14ac:dyDescent="0.3">
      <c r="A3100" t="s">
        <v>6108</v>
      </c>
      <c r="B3100" t="s">
        <v>51</v>
      </c>
      <c r="C3100" t="s">
        <v>5064</v>
      </c>
      <c r="D3100" t="s">
        <v>40</v>
      </c>
      <c r="E3100" s="103">
        <v>0.92215020286005733</v>
      </c>
      <c r="F3100" s="103">
        <v>680752</v>
      </c>
      <c r="G3100" s="103">
        <v>10</v>
      </c>
      <c r="H3100" t="s">
        <v>54</v>
      </c>
      <c r="I3100" s="103"/>
    </row>
    <row r="3101" spans="1:9" x14ac:dyDescent="0.3">
      <c r="A3101" t="s">
        <v>6109</v>
      </c>
      <c r="B3101" t="s">
        <v>51</v>
      </c>
      <c r="C3101" t="s">
        <v>5064</v>
      </c>
      <c r="D3101" t="s">
        <v>5064</v>
      </c>
      <c r="E3101" s="103">
        <v>1</v>
      </c>
      <c r="F3101" s="103">
        <v>680752</v>
      </c>
      <c r="G3101" s="103">
        <v>10</v>
      </c>
      <c r="H3101" t="s">
        <v>54</v>
      </c>
      <c r="I3101" s="103"/>
    </row>
    <row r="3102" spans="1:9" x14ac:dyDescent="0.3">
      <c r="A3102" t="s">
        <v>6110</v>
      </c>
      <c r="B3102" t="s">
        <v>51</v>
      </c>
      <c r="C3102" t="s">
        <v>5064</v>
      </c>
      <c r="D3102" t="s">
        <v>5065</v>
      </c>
      <c r="E3102" s="103">
        <v>0.92318680364336647</v>
      </c>
      <c r="F3102" s="103">
        <v>680752</v>
      </c>
      <c r="G3102" s="103">
        <v>10</v>
      </c>
      <c r="H3102" t="s">
        <v>54</v>
      </c>
      <c r="I3102" s="103"/>
    </row>
    <row r="3103" spans="1:9" x14ac:dyDescent="0.3">
      <c r="A3103" t="s">
        <v>6111</v>
      </c>
      <c r="B3103" t="s">
        <v>51</v>
      </c>
      <c r="C3103" t="s">
        <v>5064</v>
      </c>
      <c r="D3103" t="s">
        <v>5066</v>
      </c>
      <c r="E3103" s="103">
        <v>0.96261792386520595</v>
      </c>
      <c r="F3103" s="103">
        <v>680752</v>
      </c>
      <c r="G3103" s="103">
        <v>10</v>
      </c>
      <c r="H3103" t="s">
        <v>54</v>
      </c>
      <c r="I3103" s="103"/>
    </row>
    <row r="3104" spans="1:9" x14ac:dyDescent="0.3">
      <c r="A3104" t="s">
        <v>6112</v>
      </c>
      <c r="B3104" t="s">
        <v>51</v>
      </c>
      <c r="C3104" t="s">
        <v>5064</v>
      </c>
      <c r="D3104" t="s">
        <v>42</v>
      </c>
      <c r="E3104" s="103">
        <v>0.99497243708651728</v>
      </c>
      <c r="F3104" s="103">
        <v>680752</v>
      </c>
      <c r="G3104" s="103">
        <v>10</v>
      </c>
      <c r="H3104" t="s">
        <v>54</v>
      </c>
      <c r="I3104" s="103"/>
    </row>
    <row r="3105" spans="1:9" x14ac:dyDescent="0.3">
      <c r="A3105" t="s">
        <v>6113</v>
      </c>
      <c r="B3105" t="s">
        <v>51</v>
      </c>
      <c r="C3105" t="s">
        <v>5064</v>
      </c>
      <c r="D3105" t="s">
        <v>1763</v>
      </c>
      <c r="E3105" s="103">
        <v>1.0352598144441825</v>
      </c>
      <c r="F3105" s="103">
        <v>680752</v>
      </c>
      <c r="G3105" s="103">
        <v>10</v>
      </c>
      <c r="H3105" t="s">
        <v>54</v>
      </c>
      <c r="I3105" s="103"/>
    </row>
    <row r="3106" spans="1:9" x14ac:dyDescent="0.3">
      <c r="A3106" t="s">
        <v>6114</v>
      </c>
      <c r="B3106" t="s">
        <v>51</v>
      </c>
      <c r="C3106" t="s">
        <v>5064</v>
      </c>
      <c r="D3106" t="s">
        <v>1764</v>
      </c>
      <c r="E3106" s="103">
        <v>0.91036757283221748</v>
      </c>
      <c r="F3106" s="103">
        <v>680752</v>
      </c>
      <c r="G3106" s="103">
        <v>10</v>
      </c>
      <c r="H3106" t="s">
        <v>54</v>
      </c>
      <c r="I3106" s="103"/>
    </row>
    <row r="3107" spans="1:9" x14ac:dyDescent="0.3">
      <c r="A3107" t="s">
        <v>6115</v>
      </c>
      <c r="B3107" t="s">
        <v>51</v>
      </c>
      <c r="C3107" t="s">
        <v>5064</v>
      </c>
      <c r="D3107" t="s">
        <v>340</v>
      </c>
      <c r="E3107" s="103">
        <v>0.94915831387550309</v>
      </c>
      <c r="F3107" s="103">
        <v>680752</v>
      </c>
      <c r="G3107" s="103">
        <v>10</v>
      </c>
      <c r="H3107" t="s">
        <v>54</v>
      </c>
      <c r="I3107" s="103"/>
    </row>
    <row r="3108" spans="1:9" x14ac:dyDescent="0.3">
      <c r="A3108" t="s">
        <v>6116</v>
      </c>
      <c r="B3108" t="s">
        <v>51</v>
      </c>
      <c r="C3108" t="s">
        <v>5064</v>
      </c>
      <c r="D3108" t="s">
        <v>777</v>
      </c>
      <c r="E3108" s="103">
        <v>7.944101593204322</v>
      </c>
      <c r="F3108" s="103">
        <v>680752</v>
      </c>
      <c r="G3108" s="103">
        <v>10</v>
      </c>
      <c r="H3108" t="s">
        <v>54</v>
      </c>
      <c r="I3108" s="103"/>
    </row>
    <row r="3109" spans="1:9" x14ac:dyDescent="0.3">
      <c r="A3109" t="s">
        <v>6117</v>
      </c>
      <c r="B3109" t="s">
        <v>51</v>
      </c>
      <c r="C3109" t="s">
        <v>5064</v>
      </c>
      <c r="D3109" t="s">
        <v>776</v>
      </c>
      <c r="E3109" s="103">
        <v>20.234120007006197</v>
      </c>
      <c r="F3109" s="103">
        <v>680752</v>
      </c>
      <c r="G3109" s="103">
        <v>10</v>
      </c>
      <c r="H3109" t="s">
        <v>54</v>
      </c>
      <c r="I3109" s="103"/>
    </row>
    <row r="3110" spans="1:9" x14ac:dyDescent="0.3">
      <c r="A3110" t="s">
        <v>6118</v>
      </c>
      <c r="B3110" t="s">
        <v>51</v>
      </c>
      <c r="C3110" t="s">
        <v>5065</v>
      </c>
      <c r="D3110" t="s">
        <v>40</v>
      </c>
      <c r="E3110" s="103">
        <v>0.99799354080552571</v>
      </c>
      <c r="F3110" s="103">
        <v>680752</v>
      </c>
      <c r="G3110" s="103">
        <v>10</v>
      </c>
      <c r="H3110" t="s">
        <v>54</v>
      </c>
      <c r="I3110" s="103"/>
    </row>
    <row r="3111" spans="1:9" x14ac:dyDescent="0.3">
      <c r="A3111" t="s">
        <v>6119</v>
      </c>
      <c r="B3111" t="s">
        <v>51</v>
      </c>
      <c r="C3111" t="s">
        <v>5065</v>
      </c>
      <c r="D3111" t="s">
        <v>5064</v>
      </c>
      <c r="E3111" s="103">
        <v>1.5261359175991449</v>
      </c>
      <c r="F3111" s="103">
        <v>680752</v>
      </c>
      <c r="G3111" s="103">
        <v>10</v>
      </c>
      <c r="H3111" t="s">
        <v>54</v>
      </c>
      <c r="I3111" s="103"/>
    </row>
    <row r="3112" spans="1:9" x14ac:dyDescent="0.3">
      <c r="A3112" t="s">
        <v>6120</v>
      </c>
      <c r="B3112" t="s">
        <v>51</v>
      </c>
      <c r="C3112" t="s">
        <v>5065</v>
      </c>
      <c r="D3112" t="s">
        <v>5065</v>
      </c>
      <c r="E3112" s="103">
        <v>1</v>
      </c>
      <c r="F3112" s="103">
        <v>680752</v>
      </c>
      <c r="G3112" s="103">
        <v>10</v>
      </c>
      <c r="H3112" t="s">
        <v>54</v>
      </c>
      <c r="I3112" s="103"/>
    </row>
    <row r="3113" spans="1:9" x14ac:dyDescent="0.3">
      <c r="A3113" t="s">
        <v>6121</v>
      </c>
      <c r="B3113" t="s">
        <v>51</v>
      </c>
      <c r="C3113" t="s">
        <v>5065</v>
      </c>
      <c r="D3113" t="s">
        <v>5066</v>
      </c>
      <c r="E3113" s="103">
        <v>1.0435793198375609</v>
      </c>
      <c r="F3113" s="103">
        <v>680752</v>
      </c>
      <c r="G3113" s="103">
        <v>10</v>
      </c>
      <c r="H3113" t="s">
        <v>54</v>
      </c>
      <c r="I3113" s="103"/>
    </row>
    <row r="3114" spans="1:9" x14ac:dyDescent="0.3">
      <c r="A3114" t="s">
        <v>6122</v>
      </c>
      <c r="B3114" t="s">
        <v>51</v>
      </c>
      <c r="C3114" t="s">
        <v>5065</v>
      </c>
      <c r="D3114" t="s">
        <v>42</v>
      </c>
      <c r="E3114" s="103">
        <v>12.892071278268476</v>
      </c>
      <c r="F3114" s="103">
        <v>680752</v>
      </c>
      <c r="G3114" s="103">
        <v>10</v>
      </c>
      <c r="H3114" t="s">
        <v>54</v>
      </c>
      <c r="I3114" s="103"/>
    </row>
    <row r="3115" spans="1:9" x14ac:dyDescent="0.3">
      <c r="A3115" t="s">
        <v>6123</v>
      </c>
      <c r="B3115" t="s">
        <v>51</v>
      </c>
      <c r="C3115" t="s">
        <v>5065</v>
      </c>
      <c r="D3115" t="s">
        <v>1763</v>
      </c>
      <c r="E3115" s="103">
        <v>13.879545039045434</v>
      </c>
      <c r="F3115" s="103">
        <v>680752</v>
      </c>
      <c r="G3115" s="103">
        <v>10</v>
      </c>
      <c r="H3115" t="s">
        <v>54</v>
      </c>
      <c r="I3115" s="103"/>
    </row>
    <row r="3116" spans="1:9" x14ac:dyDescent="0.3">
      <c r="A3116" t="s">
        <v>6124</v>
      </c>
      <c r="B3116" t="s">
        <v>51</v>
      </c>
      <c r="C3116" t="s">
        <v>5065</v>
      </c>
      <c r="D3116" t="s">
        <v>1764</v>
      </c>
      <c r="E3116" s="103">
        <v>4.0923228075294924</v>
      </c>
      <c r="F3116" s="103">
        <v>680752</v>
      </c>
      <c r="G3116" s="103">
        <v>10</v>
      </c>
      <c r="H3116" t="s">
        <v>54</v>
      </c>
      <c r="I3116" s="103"/>
    </row>
    <row r="3117" spans="1:9" x14ac:dyDescent="0.3">
      <c r="A3117" t="s">
        <v>6125</v>
      </c>
      <c r="B3117" t="s">
        <v>51</v>
      </c>
      <c r="C3117" t="s">
        <v>5065</v>
      </c>
      <c r="D3117" t="s">
        <v>340</v>
      </c>
      <c r="E3117" s="103">
        <v>1.0312685206078414</v>
      </c>
      <c r="F3117" s="103">
        <v>680752</v>
      </c>
      <c r="G3117" s="103">
        <v>10</v>
      </c>
      <c r="H3117" t="s">
        <v>54</v>
      </c>
      <c r="I3117" s="103"/>
    </row>
    <row r="3118" spans="1:9" x14ac:dyDescent="0.3">
      <c r="A3118" t="s">
        <v>6126</v>
      </c>
      <c r="B3118" t="s">
        <v>51</v>
      </c>
      <c r="C3118" t="s">
        <v>5065</v>
      </c>
      <c r="D3118" t="s">
        <v>777</v>
      </c>
      <c r="E3118" s="103">
        <v>9.256759583619715</v>
      </c>
      <c r="F3118" s="103">
        <v>680752</v>
      </c>
      <c r="G3118" s="103">
        <v>10</v>
      </c>
      <c r="H3118" t="s">
        <v>54</v>
      </c>
      <c r="I3118" s="103"/>
    </row>
    <row r="3119" spans="1:9" x14ac:dyDescent="0.3">
      <c r="A3119" t="s">
        <v>6127</v>
      </c>
      <c r="B3119" t="s">
        <v>51</v>
      </c>
      <c r="C3119" t="s">
        <v>5065</v>
      </c>
      <c r="D3119" t="s">
        <v>776</v>
      </c>
      <c r="E3119" s="103">
        <v>23.509733482883373</v>
      </c>
      <c r="F3119" s="103">
        <v>680752</v>
      </c>
      <c r="G3119" s="103">
        <v>10</v>
      </c>
      <c r="H3119" t="s">
        <v>54</v>
      </c>
      <c r="I3119" s="103"/>
    </row>
    <row r="3120" spans="1:9" x14ac:dyDescent="0.3">
      <c r="A3120" t="s">
        <v>6131</v>
      </c>
      <c r="B3120" t="s">
        <v>51</v>
      </c>
      <c r="C3120" t="s">
        <v>5066</v>
      </c>
      <c r="D3120" t="s">
        <v>40</v>
      </c>
      <c r="E3120" s="103">
        <v>0.95839133537874421</v>
      </c>
      <c r="F3120" s="103">
        <v>680752</v>
      </c>
      <c r="G3120" s="103">
        <v>10</v>
      </c>
      <c r="H3120" t="s">
        <v>54</v>
      </c>
      <c r="I3120" s="103"/>
    </row>
    <row r="3121" spans="1:9" x14ac:dyDescent="0.3">
      <c r="A3121" t="s">
        <v>6132</v>
      </c>
      <c r="B3121" t="s">
        <v>51</v>
      </c>
      <c r="C3121" t="s">
        <v>5066</v>
      </c>
      <c r="D3121" t="s">
        <v>5064</v>
      </c>
      <c r="E3121" s="103">
        <v>1.4807640950824532</v>
      </c>
      <c r="F3121" s="103">
        <v>680752</v>
      </c>
      <c r="G3121" s="103">
        <v>10</v>
      </c>
      <c r="H3121" t="s">
        <v>54</v>
      </c>
      <c r="I3121" s="103"/>
    </row>
    <row r="3122" spans="1:9" x14ac:dyDescent="0.3">
      <c r="A3122" t="s">
        <v>6133</v>
      </c>
      <c r="B3122" t="s">
        <v>51</v>
      </c>
      <c r="C3122" t="s">
        <v>5066</v>
      </c>
      <c r="D3122" t="s">
        <v>5065</v>
      </c>
      <c r="E3122" s="103">
        <v>0.96035093789757153</v>
      </c>
      <c r="F3122" s="103">
        <v>680752</v>
      </c>
      <c r="G3122" s="103">
        <v>10</v>
      </c>
      <c r="H3122" t="s">
        <v>54</v>
      </c>
      <c r="I3122" s="103"/>
    </row>
    <row r="3123" spans="1:9" x14ac:dyDescent="0.3">
      <c r="A3123" t="s">
        <v>6134</v>
      </c>
      <c r="B3123" t="s">
        <v>51</v>
      </c>
      <c r="C3123" t="s">
        <v>5066</v>
      </c>
      <c r="D3123" t="s">
        <v>5066</v>
      </c>
      <c r="E3123" s="103">
        <v>1</v>
      </c>
      <c r="F3123" s="103">
        <v>680752</v>
      </c>
      <c r="G3123" s="103">
        <v>10</v>
      </c>
      <c r="H3123" t="s">
        <v>54</v>
      </c>
      <c r="I3123" s="103"/>
    </row>
    <row r="3124" spans="1:9" x14ac:dyDescent="0.3">
      <c r="A3124" t="s">
        <v>6135</v>
      </c>
      <c r="B3124" t="s">
        <v>51</v>
      </c>
      <c r="C3124" t="s">
        <v>5066</v>
      </c>
      <c r="D3124" t="s">
        <v>42</v>
      </c>
      <c r="E3124" s="103">
        <v>12.846924885376149</v>
      </c>
      <c r="F3124" s="103">
        <v>680752</v>
      </c>
      <c r="G3124" s="103">
        <v>10</v>
      </c>
      <c r="H3124" t="s">
        <v>54</v>
      </c>
      <c r="I3124" s="103"/>
    </row>
    <row r="3125" spans="1:9" x14ac:dyDescent="0.3">
      <c r="A3125" t="s">
        <v>6136</v>
      </c>
      <c r="B3125" t="s">
        <v>51</v>
      </c>
      <c r="C3125" t="s">
        <v>5066</v>
      </c>
      <c r="D3125" t="s">
        <v>1763</v>
      </c>
      <c r="E3125" s="103">
        <v>13.832586456989086</v>
      </c>
      <c r="F3125" s="103">
        <v>680752</v>
      </c>
      <c r="G3125" s="103">
        <v>10</v>
      </c>
      <c r="H3125" t="s">
        <v>54</v>
      </c>
      <c r="I3125" s="103"/>
    </row>
    <row r="3126" spans="1:9" x14ac:dyDescent="0.3">
      <c r="A3126" t="s">
        <v>6137</v>
      </c>
      <c r="B3126" t="s">
        <v>51</v>
      </c>
      <c r="C3126" t="s">
        <v>5066</v>
      </c>
      <c r="D3126" t="s">
        <v>1764</v>
      </c>
      <c r="E3126" s="103">
        <v>4.052172558340656</v>
      </c>
      <c r="F3126" s="103">
        <v>680752</v>
      </c>
      <c r="G3126" s="103">
        <v>10</v>
      </c>
      <c r="H3126" t="s">
        <v>54</v>
      </c>
      <c r="I3126" s="103"/>
    </row>
    <row r="3127" spans="1:9" x14ac:dyDescent="0.3">
      <c r="A3127" t="s">
        <v>6138</v>
      </c>
      <c r="B3127" t="s">
        <v>51</v>
      </c>
      <c r="C3127" t="s">
        <v>5066</v>
      </c>
      <c r="D3127" t="s">
        <v>340</v>
      </c>
      <c r="E3127" s="103">
        <v>0.98793746322778186</v>
      </c>
      <c r="F3127" s="103">
        <v>680752</v>
      </c>
      <c r="G3127" s="103">
        <v>10</v>
      </c>
      <c r="H3127" t="s">
        <v>54</v>
      </c>
      <c r="I3127" s="103"/>
    </row>
    <row r="3128" spans="1:9" x14ac:dyDescent="0.3">
      <c r="A3128" t="s">
        <v>6139</v>
      </c>
      <c r="B3128" t="s">
        <v>51</v>
      </c>
      <c r="C3128" t="s">
        <v>5066</v>
      </c>
      <c r="D3128" t="s">
        <v>777</v>
      </c>
      <c r="E3128" s="103">
        <v>8.9591778883930147</v>
      </c>
      <c r="F3128" s="103">
        <v>680752</v>
      </c>
      <c r="G3128" s="103">
        <v>10</v>
      </c>
      <c r="H3128" t="s">
        <v>54</v>
      </c>
      <c r="I3128" s="103"/>
    </row>
    <row r="3129" spans="1:9" x14ac:dyDescent="0.3">
      <c r="A3129" t="s">
        <v>6140</v>
      </c>
      <c r="B3129" t="s">
        <v>51</v>
      </c>
      <c r="C3129" t="s">
        <v>5066</v>
      </c>
      <c r="D3129" t="s">
        <v>776</v>
      </c>
      <c r="E3129" s="103">
        <v>22.726647803420722</v>
      </c>
      <c r="F3129" s="103">
        <v>680752</v>
      </c>
      <c r="G3129" s="103">
        <v>10</v>
      </c>
      <c r="H3129" t="s">
        <v>54</v>
      </c>
      <c r="I3129" s="103"/>
    </row>
    <row r="3130" spans="1:9" x14ac:dyDescent="0.3">
      <c r="A3130" t="s">
        <v>1014</v>
      </c>
      <c r="B3130" t="s">
        <v>51</v>
      </c>
      <c r="C3130" t="s">
        <v>42</v>
      </c>
      <c r="D3130" t="s">
        <v>40</v>
      </c>
      <c r="E3130" s="103">
        <v>0.92258315869016561</v>
      </c>
      <c r="F3130" s="103">
        <v>680752</v>
      </c>
      <c r="G3130" s="103">
        <v>10</v>
      </c>
      <c r="H3130" t="s">
        <v>54</v>
      </c>
      <c r="I3130" s="103"/>
    </row>
    <row r="3131" spans="1:9" x14ac:dyDescent="0.3">
      <c r="A3131" t="s">
        <v>6141</v>
      </c>
      <c r="B3131" t="s">
        <v>51</v>
      </c>
      <c r="C3131" t="s">
        <v>42</v>
      </c>
      <c r="D3131" t="s">
        <v>5064</v>
      </c>
      <c r="E3131" s="103">
        <v>1.0007124925954924</v>
      </c>
      <c r="F3131" s="103">
        <v>680752</v>
      </c>
      <c r="G3131" s="103">
        <v>10</v>
      </c>
      <c r="H3131" t="s">
        <v>54</v>
      </c>
      <c r="I3131" s="103"/>
    </row>
    <row r="3132" spans="1:9" x14ac:dyDescent="0.3">
      <c r="A3132" t="s">
        <v>6142</v>
      </c>
      <c r="B3132" t="s">
        <v>51</v>
      </c>
      <c r="C3132" t="s">
        <v>42</v>
      </c>
      <c r="D3132" t="s">
        <v>5065</v>
      </c>
      <c r="E3132" s="103">
        <v>0.92362029646543309</v>
      </c>
      <c r="F3132" s="103">
        <v>680752</v>
      </c>
      <c r="G3132" s="103">
        <v>10</v>
      </c>
      <c r="H3132" t="s">
        <v>54</v>
      </c>
      <c r="I3132" s="103"/>
    </row>
    <row r="3133" spans="1:9" x14ac:dyDescent="0.3">
      <c r="A3133" t="s">
        <v>6143</v>
      </c>
      <c r="B3133" t="s">
        <v>51</v>
      </c>
      <c r="C3133" t="s">
        <v>42</v>
      </c>
      <c r="D3133" t="s">
        <v>5066</v>
      </c>
      <c r="E3133" s="103">
        <v>0.96306879466248319</v>
      </c>
      <c r="F3133" s="103">
        <v>680752</v>
      </c>
      <c r="G3133" s="103">
        <v>10</v>
      </c>
      <c r="H3133" t="s">
        <v>54</v>
      </c>
      <c r="I3133" s="103"/>
    </row>
    <row r="3134" spans="1:9" x14ac:dyDescent="0.3">
      <c r="A3134" t="s">
        <v>1012</v>
      </c>
      <c r="B3134" t="s">
        <v>51</v>
      </c>
      <c r="C3134" t="s">
        <v>42</v>
      </c>
      <c r="D3134" t="s">
        <v>42</v>
      </c>
      <c r="E3134" s="103">
        <v>1</v>
      </c>
      <c r="F3134" s="103">
        <v>680752</v>
      </c>
      <c r="G3134" s="103">
        <v>10</v>
      </c>
      <c r="H3134" t="s">
        <v>54</v>
      </c>
      <c r="I3134" s="103"/>
    </row>
    <row r="3135" spans="1:9" x14ac:dyDescent="0.3">
      <c r="A3135" t="s">
        <v>2091</v>
      </c>
      <c r="B3135" t="s">
        <v>51</v>
      </c>
      <c r="C3135" t="s">
        <v>42</v>
      </c>
      <c r="D3135" t="s">
        <v>1763</v>
      </c>
      <c r="E3135" s="103">
        <v>1.0395912581951028</v>
      </c>
      <c r="F3135" s="103">
        <v>680752</v>
      </c>
      <c r="G3135" s="103">
        <v>10</v>
      </c>
      <c r="H3135" t="s">
        <v>54</v>
      </c>
      <c r="I3135" s="103"/>
    </row>
    <row r="3136" spans="1:9" x14ac:dyDescent="0.3">
      <c r="A3136" t="s">
        <v>2092</v>
      </c>
      <c r="B3136" t="s">
        <v>51</v>
      </c>
      <c r="C3136" t="s">
        <v>42</v>
      </c>
      <c r="D3136" t="s">
        <v>1764</v>
      </c>
      <c r="E3136" s="103">
        <v>0.91084332058008011</v>
      </c>
      <c r="F3136" s="103">
        <v>680752</v>
      </c>
      <c r="G3136" s="103">
        <v>10</v>
      </c>
      <c r="H3136" t="s">
        <v>54</v>
      </c>
      <c r="I3136" s="103"/>
    </row>
    <row r="3137" spans="1:9" x14ac:dyDescent="0.3">
      <c r="A3137" t="s">
        <v>1013</v>
      </c>
      <c r="B3137" t="s">
        <v>51</v>
      </c>
      <c r="C3137" t="s">
        <v>42</v>
      </c>
      <c r="D3137" t="s">
        <v>340</v>
      </c>
      <c r="E3137" s="103">
        <v>0.94960523037895728</v>
      </c>
      <c r="F3137" s="103">
        <v>680752</v>
      </c>
      <c r="G3137" s="103">
        <v>10</v>
      </c>
      <c r="H3137" t="s">
        <v>54</v>
      </c>
      <c r="I3137" s="103"/>
    </row>
    <row r="3138" spans="1:9" x14ac:dyDescent="0.3">
      <c r="A3138" t="s">
        <v>740</v>
      </c>
      <c r="B3138" t="s">
        <v>51</v>
      </c>
      <c r="C3138" t="s">
        <v>42</v>
      </c>
      <c r="D3138" t="s">
        <v>777</v>
      </c>
      <c r="E3138" s="103">
        <v>7.946892397150874</v>
      </c>
      <c r="F3138" s="103">
        <v>680752</v>
      </c>
      <c r="G3138" s="103">
        <v>10</v>
      </c>
      <c r="H3138" t="s">
        <v>54</v>
      </c>
      <c r="I3138" s="103"/>
    </row>
    <row r="3139" spans="1:9" x14ac:dyDescent="0.3">
      <c r="A3139" t="s">
        <v>744</v>
      </c>
      <c r="B3139" t="s">
        <v>51</v>
      </c>
      <c r="C3139" t="s">
        <v>42</v>
      </c>
      <c r="D3139" t="s">
        <v>776</v>
      </c>
      <c r="E3139" s="103">
        <v>20.241117780351367</v>
      </c>
      <c r="F3139" s="103">
        <v>680752</v>
      </c>
      <c r="G3139" s="103">
        <v>10</v>
      </c>
      <c r="H3139" t="s">
        <v>54</v>
      </c>
      <c r="I3139" s="103"/>
    </row>
    <row r="3140" spans="1:9" x14ac:dyDescent="0.3">
      <c r="A3140" t="s">
        <v>1023</v>
      </c>
      <c r="B3140" t="s">
        <v>51</v>
      </c>
      <c r="C3140" t="s">
        <v>58</v>
      </c>
      <c r="D3140" t="s">
        <v>40</v>
      </c>
      <c r="E3140" s="103">
        <v>8.1520984777394584E-2</v>
      </c>
      <c r="F3140" s="103">
        <v>680752</v>
      </c>
      <c r="G3140" s="103">
        <v>10</v>
      </c>
      <c r="H3140" t="s">
        <v>54</v>
      </c>
      <c r="I3140" s="103"/>
    </row>
    <row r="3141" spans="1:9" x14ac:dyDescent="0.3">
      <c r="A3141" t="s">
        <v>6128</v>
      </c>
      <c r="B3141" t="s">
        <v>51</v>
      </c>
      <c r="C3141" t="s">
        <v>58</v>
      </c>
      <c r="D3141" t="s">
        <v>5064</v>
      </c>
      <c r="E3141" s="103">
        <v>0.38857738580827889</v>
      </c>
      <c r="F3141" s="103">
        <v>680752</v>
      </c>
      <c r="G3141" s="103">
        <v>10</v>
      </c>
      <c r="H3141" t="s">
        <v>54</v>
      </c>
      <c r="I3141" s="103"/>
    </row>
    <row r="3142" spans="1:9" x14ac:dyDescent="0.3">
      <c r="A3142" t="s">
        <v>6129</v>
      </c>
      <c r="B3142" t="s">
        <v>51</v>
      </c>
      <c r="C3142" t="s">
        <v>58</v>
      </c>
      <c r="D3142" t="s">
        <v>5065</v>
      </c>
      <c r="E3142" s="103">
        <v>8.2655621820600392E-2</v>
      </c>
      <c r="F3142" s="103">
        <v>680752</v>
      </c>
      <c r="G3142" s="103">
        <v>10</v>
      </c>
      <c r="H3142" t="s">
        <v>54</v>
      </c>
      <c r="I3142" s="103"/>
    </row>
    <row r="3143" spans="1:9" x14ac:dyDescent="0.3">
      <c r="A3143" t="s">
        <v>6130</v>
      </c>
      <c r="B3143" t="s">
        <v>51</v>
      </c>
      <c r="C3143" t="s">
        <v>58</v>
      </c>
      <c r="D3143" t="s">
        <v>5066</v>
      </c>
      <c r="E3143" s="103">
        <v>8.6861053949451608E-2</v>
      </c>
      <c r="F3143" s="103">
        <v>680752</v>
      </c>
      <c r="G3143" s="103">
        <v>10</v>
      </c>
      <c r="H3143" t="s">
        <v>54</v>
      </c>
      <c r="I3143" s="103"/>
    </row>
    <row r="3144" spans="1:9" x14ac:dyDescent="0.3">
      <c r="A3144" t="s">
        <v>1021</v>
      </c>
      <c r="B3144" t="s">
        <v>51</v>
      </c>
      <c r="C3144" t="s">
        <v>58</v>
      </c>
      <c r="D3144" t="s">
        <v>42</v>
      </c>
      <c r="E3144" s="103">
        <v>7.973798536379257</v>
      </c>
      <c r="F3144" s="103">
        <v>680752</v>
      </c>
      <c r="G3144" s="103">
        <v>10</v>
      </c>
      <c r="H3144" t="s">
        <v>54</v>
      </c>
      <c r="I3144" s="103"/>
    </row>
    <row r="3145" spans="1:9" x14ac:dyDescent="0.3">
      <c r="A3145" t="s">
        <v>2111</v>
      </c>
      <c r="B3145" t="s">
        <v>51</v>
      </c>
      <c r="C3145" t="s">
        <v>58</v>
      </c>
      <c r="D3145" t="s">
        <v>1763</v>
      </c>
      <c r="E3145" s="103">
        <v>9.3579197755913377</v>
      </c>
      <c r="F3145" s="103">
        <v>680752</v>
      </c>
      <c r="G3145" s="103">
        <v>10</v>
      </c>
      <c r="H3145" t="s">
        <v>54</v>
      </c>
      <c r="I3145" s="103"/>
    </row>
    <row r="3146" spans="1:9" x14ac:dyDescent="0.3">
      <c r="A3146" t="s">
        <v>2112</v>
      </c>
      <c r="B3146" t="s">
        <v>51</v>
      </c>
      <c r="C3146" t="s">
        <v>58</v>
      </c>
      <c r="D3146" t="s">
        <v>1764</v>
      </c>
      <c r="E3146" s="103">
        <v>2.7197509086538028</v>
      </c>
      <c r="F3146" s="103">
        <v>680752</v>
      </c>
      <c r="G3146" s="103">
        <v>10</v>
      </c>
      <c r="H3146" t="s">
        <v>54</v>
      </c>
      <c r="I3146" s="103"/>
    </row>
    <row r="3147" spans="1:9" x14ac:dyDescent="0.3">
      <c r="A3147" t="s">
        <v>1022</v>
      </c>
      <c r="B3147" t="s">
        <v>51</v>
      </c>
      <c r="C3147" t="s">
        <v>58</v>
      </c>
      <c r="D3147" t="s">
        <v>340</v>
      </c>
      <c r="E3147" s="103">
        <v>8.2726333608997296E-2</v>
      </c>
      <c r="F3147" s="103">
        <v>680752</v>
      </c>
      <c r="G3147" s="103">
        <v>10</v>
      </c>
      <c r="H3147" t="s">
        <v>54</v>
      </c>
      <c r="I3147" s="103"/>
    </row>
    <row r="3148" spans="1:9" x14ac:dyDescent="0.3">
      <c r="A3148" t="s">
        <v>758</v>
      </c>
      <c r="B3148" t="s">
        <v>51</v>
      </c>
      <c r="C3148" t="s">
        <v>58</v>
      </c>
      <c r="D3148" t="s">
        <v>777</v>
      </c>
      <c r="E3148" s="103">
        <v>1.3670460642747142</v>
      </c>
      <c r="F3148" s="103">
        <v>680752</v>
      </c>
      <c r="G3148" s="103">
        <v>10</v>
      </c>
      <c r="H3148" t="s">
        <v>54</v>
      </c>
      <c r="I3148" s="103"/>
    </row>
    <row r="3149" spans="1:9" x14ac:dyDescent="0.3">
      <c r="A3149" t="s">
        <v>759</v>
      </c>
      <c r="B3149" t="s">
        <v>51</v>
      </c>
      <c r="C3149" t="s">
        <v>58</v>
      </c>
      <c r="D3149" t="s">
        <v>776</v>
      </c>
      <c r="E3149" s="103">
        <v>3.4858809541631621</v>
      </c>
      <c r="F3149" s="103">
        <v>680752</v>
      </c>
      <c r="G3149" s="103">
        <v>10</v>
      </c>
      <c r="H3149" t="s">
        <v>54</v>
      </c>
      <c r="I3149" s="103"/>
    </row>
    <row r="3150" spans="1:9" x14ac:dyDescent="0.3">
      <c r="A3150" t="s">
        <v>2093</v>
      </c>
      <c r="B3150" t="s">
        <v>51</v>
      </c>
      <c r="C3150" t="s">
        <v>1763</v>
      </c>
      <c r="D3150" t="s">
        <v>40</v>
      </c>
      <c r="E3150" s="103">
        <v>0.88555674424091935</v>
      </c>
      <c r="F3150" s="103">
        <v>680752</v>
      </c>
      <c r="G3150" s="103">
        <v>10</v>
      </c>
      <c r="H3150" t="s">
        <v>54</v>
      </c>
      <c r="I3150" s="103"/>
    </row>
    <row r="3151" spans="1:9" x14ac:dyDescent="0.3">
      <c r="A3151" t="s">
        <v>6144</v>
      </c>
      <c r="B3151" t="s">
        <v>51</v>
      </c>
      <c r="C3151" t="s">
        <v>1763</v>
      </c>
      <c r="D3151" t="s">
        <v>5064</v>
      </c>
      <c r="E3151" s="103">
        <v>0.96156860947448453</v>
      </c>
      <c r="F3151" s="103">
        <v>680752</v>
      </c>
      <c r="G3151" s="103">
        <v>10</v>
      </c>
      <c r="H3151" t="s">
        <v>54</v>
      </c>
      <c r="I3151" s="103"/>
    </row>
    <row r="3152" spans="1:9" x14ac:dyDescent="0.3">
      <c r="A3152" t="s">
        <v>6145</v>
      </c>
      <c r="B3152" t="s">
        <v>51</v>
      </c>
      <c r="C3152" t="s">
        <v>1763</v>
      </c>
      <c r="D3152" t="s">
        <v>5065</v>
      </c>
      <c r="E3152" s="103">
        <v>0.8865619150530305</v>
      </c>
      <c r="F3152" s="103">
        <v>680752</v>
      </c>
      <c r="G3152" s="103">
        <v>10</v>
      </c>
      <c r="H3152" t="s">
        <v>54</v>
      </c>
      <c r="I3152" s="103"/>
    </row>
    <row r="3153" spans="1:9" x14ac:dyDescent="0.3">
      <c r="A3153" t="s">
        <v>6146</v>
      </c>
      <c r="B3153" t="s">
        <v>51</v>
      </c>
      <c r="C3153" t="s">
        <v>1763</v>
      </c>
      <c r="D3153" t="s">
        <v>5066</v>
      </c>
      <c r="E3153" s="103">
        <v>0.92442498678780827</v>
      </c>
      <c r="F3153" s="103">
        <v>680752</v>
      </c>
      <c r="G3153" s="103">
        <v>10</v>
      </c>
      <c r="H3153" t="s">
        <v>54</v>
      </c>
      <c r="I3153" s="103"/>
    </row>
    <row r="3154" spans="1:9" x14ac:dyDescent="0.3">
      <c r="A3154" t="s">
        <v>2094</v>
      </c>
      <c r="B3154" t="s">
        <v>51</v>
      </c>
      <c r="C3154" t="s">
        <v>1763</v>
      </c>
      <c r="D3154" t="s">
        <v>42</v>
      </c>
      <c r="E3154" s="103">
        <v>0.96242016457110691</v>
      </c>
      <c r="F3154" s="103">
        <v>680752</v>
      </c>
      <c r="G3154" s="103">
        <v>10</v>
      </c>
      <c r="H3154" t="s">
        <v>54</v>
      </c>
      <c r="I3154" s="103"/>
    </row>
    <row r="3155" spans="1:9" x14ac:dyDescent="0.3">
      <c r="A3155" t="s">
        <v>2095</v>
      </c>
      <c r="B3155" t="s">
        <v>51</v>
      </c>
      <c r="C3155" t="s">
        <v>1763</v>
      </c>
      <c r="D3155" t="s">
        <v>1763</v>
      </c>
      <c r="E3155" s="103">
        <v>1</v>
      </c>
      <c r="F3155" s="103">
        <v>680752</v>
      </c>
      <c r="G3155" s="103">
        <v>10</v>
      </c>
      <c r="H3155" t="s">
        <v>54</v>
      </c>
      <c r="I3155" s="103"/>
    </row>
    <row r="3156" spans="1:9" x14ac:dyDescent="0.3">
      <c r="A3156" t="s">
        <v>2096</v>
      </c>
      <c r="B3156" t="s">
        <v>51</v>
      </c>
      <c r="C3156" t="s">
        <v>1763</v>
      </c>
      <c r="D3156" t="s">
        <v>1764</v>
      </c>
      <c r="E3156" s="103">
        <v>0.87518000848922917</v>
      </c>
      <c r="F3156" s="103">
        <v>680752</v>
      </c>
      <c r="G3156" s="103">
        <v>10</v>
      </c>
      <c r="H3156" t="s">
        <v>54</v>
      </c>
      <c r="I3156" s="103"/>
    </row>
    <row r="3157" spans="1:9" x14ac:dyDescent="0.3">
      <c r="A3157" t="s">
        <v>2097</v>
      </c>
      <c r="B3157" t="s">
        <v>51</v>
      </c>
      <c r="C3157" t="s">
        <v>1763</v>
      </c>
      <c r="D3157" t="s">
        <v>340</v>
      </c>
      <c r="E3157" s="103">
        <v>0.91174745934851464</v>
      </c>
      <c r="F3157" s="103">
        <v>680752</v>
      </c>
      <c r="G3157" s="103">
        <v>10</v>
      </c>
      <c r="H3157" t="s">
        <v>54</v>
      </c>
      <c r="I3157" s="103"/>
    </row>
    <row r="3158" spans="1:9" x14ac:dyDescent="0.3">
      <c r="A3158" t="s">
        <v>2098</v>
      </c>
      <c r="B3158" t="s">
        <v>51</v>
      </c>
      <c r="C3158" t="s">
        <v>1763</v>
      </c>
      <c r="D3158" t="s">
        <v>777</v>
      </c>
      <c r="E3158" s="103">
        <v>7.6516027077124606</v>
      </c>
      <c r="F3158" s="103">
        <v>680752</v>
      </c>
      <c r="G3158" s="103">
        <v>10</v>
      </c>
      <c r="H3158" t="s">
        <v>54</v>
      </c>
      <c r="I3158" s="103"/>
    </row>
    <row r="3159" spans="1:9" x14ac:dyDescent="0.3">
      <c r="A3159" t="s">
        <v>2099</v>
      </c>
      <c r="B3159" t="s">
        <v>51</v>
      </c>
      <c r="C3159" t="s">
        <v>1763</v>
      </c>
      <c r="D3159" t="s">
        <v>776</v>
      </c>
      <c r="E3159" s="103">
        <v>19.487017462737025</v>
      </c>
      <c r="F3159" s="103">
        <v>680752</v>
      </c>
      <c r="G3159" s="103">
        <v>10</v>
      </c>
      <c r="H3159" t="s">
        <v>54</v>
      </c>
      <c r="I3159" s="103"/>
    </row>
    <row r="3160" spans="1:9" x14ac:dyDescent="0.3">
      <c r="A3160" t="s">
        <v>2100</v>
      </c>
      <c r="B3160" t="s">
        <v>51</v>
      </c>
      <c r="C3160" t="s">
        <v>1764</v>
      </c>
      <c r="D3160" t="s">
        <v>40</v>
      </c>
      <c r="E3160" s="103">
        <v>1.0257168698445924</v>
      </c>
      <c r="F3160" s="103">
        <v>680752</v>
      </c>
      <c r="G3160" s="103">
        <v>10</v>
      </c>
      <c r="H3160" t="s">
        <v>54</v>
      </c>
      <c r="I3160" s="103"/>
    </row>
    <row r="3161" spans="1:9" x14ac:dyDescent="0.3">
      <c r="A3161" t="s">
        <v>6147</v>
      </c>
      <c r="B3161" t="s">
        <v>51</v>
      </c>
      <c r="C3161" t="s">
        <v>1764</v>
      </c>
      <c r="D3161" t="s">
        <v>5064</v>
      </c>
      <c r="E3161" s="103">
        <v>1.1425882155188425</v>
      </c>
      <c r="F3161" s="103">
        <v>680752</v>
      </c>
      <c r="G3161" s="103">
        <v>10</v>
      </c>
      <c r="H3161" t="s">
        <v>54</v>
      </c>
      <c r="I3161" s="103"/>
    </row>
    <row r="3162" spans="1:9" x14ac:dyDescent="0.3">
      <c r="A3162" t="s">
        <v>6148</v>
      </c>
      <c r="B3162" t="s">
        <v>51</v>
      </c>
      <c r="C3162" t="s">
        <v>1764</v>
      </c>
      <c r="D3162" t="s">
        <v>5065</v>
      </c>
      <c r="E3162" s="103">
        <v>1.0268480119932966</v>
      </c>
      <c r="F3162" s="103">
        <v>680752</v>
      </c>
      <c r="G3162" s="103">
        <v>10</v>
      </c>
      <c r="H3162" t="s">
        <v>54</v>
      </c>
      <c r="I3162" s="103"/>
    </row>
    <row r="3163" spans="1:9" x14ac:dyDescent="0.3">
      <c r="A3163" t="s">
        <v>6149</v>
      </c>
      <c r="B3163" t="s">
        <v>51</v>
      </c>
      <c r="C3163" t="s">
        <v>1764</v>
      </c>
      <c r="D3163" t="s">
        <v>5066</v>
      </c>
      <c r="E3163" s="103">
        <v>1.0718746023212731</v>
      </c>
      <c r="F3163" s="103">
        <v>680752</v>
      </c>
      <c r="G3163" s="103">
        <v>10</v>
      </c>
      <c r="H3163" t="s">
        <v>54</v>
      </c>
      <c r="I3163" s="103"/>
    </row>
    <row r="3164" spans="1:9" x14ac:dyDescent="0.3">
      <c r="A3164" t="s">
        <v>2101</v>
      </c>
      <c r="B3164" t="s">
        <v>51</v>
      </c>
      <c r="C3164" t="s">
        <v>1764</v>
      </c>
      <c r="D3164" t="s">
        <v>42</v>
      </c>
      <c r="E3164" s="103">
        <v>1.6263438062311841</v>
      </c>
      <c r="F3164" s="103">
        <v>680752</v>
      </c>
      <c r="G3164" s="103">
        <v>10</v>
      </c>
      <c r="H3164" t="s">
        <v>54</v>
      </c>
      <c r="I3164" s="103"/>
    </row>
    <row r="3165" spans="1:9" x14ac:dyDescent="0.3">
      <c r="A3165" t="s">
        <v>2102</v>
      </c>
      <c r="B3165" t="s">
        <v>51</v>
      </c>
      <c r="C3165" t="s">
        <v>1764</v>
      </c>
      <c r="D3165" t="s">
        <v>1763</v>
      </c>
      <c r="E3165" s="103">
        <v>1.5988118253911936</v>
      </c>
      <c r="F3165" s="103">
        <v>680752</v>
      </c>
      <c r="G3165" s="103">
        <v>10</v>
      </c>
      <c r="H3165" t="s">
        <v>54</v>
      </c>
      <c r="I3165" s="103"/>
    </row>
    <row r="3166" spans="1:9" x14ac:dyDescent="0.3">
      <c r="A3166" t="s">
        <v>2103</v>
      </c>
      <c r="B3166" t="s">
        <v>51</v>
      </c>
      <c r="C3166" t="s">
        <v>1764</v>
      </c>
      <c r="D3166" t="s">
        <v>1764</v>
      </c>
      <c r="E3166" s="103">
        <v>1</v>
      </c>
      <c r="F3166" s="103">
        <v>680752</v>
      </c>
      <c r="G3166" s="103">
        <v>10</v>
      </c>
      <c r="H3166" t="s">
        <v>54</v>
      </c>
      <c r="I3166" s="103"/>
    </row>
    <row r="3167" spans="1:9" x14ac:dyDescent="0.3">
      <c r="A3167" t="s">
        <v>2104</v>
      </c>
      <c r="B3167" t="s">
        <v>51</v>
      </c>
      <c r="C3167" t="s">
        <v>1764</v>
      </c>
      <c r="D3167" t="s">
        <v>340</v>
      </c>
      <c r="E3167" s="103">
        <v>1.0581948087443009</v>
      </c>
      <c r="F3167" s="103">
        <v>680752</v>
      </c>
      <c r="G3167" s="103">
        <v>10</v>
      </c>
      <c r="H3167" t="s">
        <v>54</v>
      </c>
      <c r="I3167" s="103"/>
    </row>
    <row r="3168" spans="1:9" x14ac:dyDescent="0.3">
      <c r="A3168" t="s">
        <v>2105</v>
      </c>
      <c r="B3168" t="s">
        <v>51</v>
      </c>
      <c r="C3168" t="s">
        <v>1764</v>
      </c>
      <c r="D3168" t="s">
        <v>777</v>
      </c>
      <c r="E3168" s="103">
        <v>8.5525850592320136</v>
      </c>
      <c r="F3168" s="103">
        <v>680752</v>
      </c>
      <c r="G3168" s="103">
        <v>10</v>
      </c>
      <c r="H3168" t="s">
        <v>54</v>
      </c>
      <c r="I3168" s="103"/>
    </row>
    <row r="3169" spans="1:9" x14ac:dyDescent="0.3">
      <c r="A3169" t="s">
        <v>2106</v>
      </c>
      <c r="B3169" t="s">
        <v>51</v>
      </c>
      <c r="C3169" t="s">
        <v>1764</v>
      </c>
      <c r="D3169" t="s">
        <v>776</v>
      </c>
      <c r="E3169" s="103">
        <v>21.840080051138642</v>
      </c>
      <c r="F3169" s="103">
        <v>680752</v>
      </c>
      <c r="G3169" s="103">
        <v>10</v>
      </c>
      <c r="H3169" t="s">
        <v>54</v>
      </c>
      <c r="I3169" s="103"/>
    </row>
    <row r="3170" spans="1:9" x14ac:dyDescent="0.3">
      <c r="A3170" t="s">
        <v>1017</v>
      </c>
      <c r="B3170" t="s">
        <v>51</v>
      </c>
      <c r="C3170" t="s">
        <v>340</v>
      </c>
      <c r="D3170" t="s">
        <v>40</v>
      </c>
      <c r="E3170" s="103">
        <v>0.97893924097044094</v>
      </c>
      <c r="F3170" s="103">
        <v>680752</v>
      </c>
      <c r="G3170" s="103">
        <v>10</v>
      </c>
      <c r="H3170" t="s">
        <v>54</v>
      </c>
      <c r="I3170" s="103"/>
    </row>
    <row r="3171" spans="1:9" x14ac:dyDescent="0.3">
      <c r="A3171" t="s">
        <v>6150</v>
      </c>
      <c r="B3171" t="s">
        <v>51</v>
      </c>
      <c r="C3171" t="s">
        <v>340</v>
      </c>
      <c r="D3171" t="s">
        <v>5064</v>
      </c>
      <c r="E3171" s="103">
        <v>1.492067740936742</v>
      </c>
      <c r="F3171" s="103">
        <v>680752</v>
      </c>
      <c r="G3171" s="103">
        <v>10</v>
      </c>
      <c r="H3171" t="s">
        <v>54</v>
      </c>
      <c r="I3171" s="103"/>
    </row>
    <row r="3172" spans="1:9" x14ac:dyDescent="0.3">
      <c r="A3172" t="s">
        <v>6151</v>
      </c>
      <c r="B3172" t="s">
        <v>51</v>
      </c>
      <c r="C3172" t="s">
        <v>340</v>
      </c>
      <c r="D3172" t="s">
        <v>5065</v>
      </c>
      <c r="E3172" s="103">
        <v>0.98102328955126827</v>
      </c>
      <c r="F3172" s="103">
        <v>680752</v>
      </c>
      <c r="G3172" s="103">
        <v>10</v>
      </c>
      <c r="H3172" t="s">
        <v>54</v>
      </c>
      <c r="I3172" s="103"/>
    </row>
    <row r="3173" spans="1:9" x14ac:dyDescent="0.3">
      <c r="A3173" t="s">
        <v>6152</v>
      </c>
      <c r="B3173" t="s">
        <v>51</v>
      </c>
      <c r="C3173" t="s">
        <v>340</v>
      </c>
      <c r="D3173" t="s">
        <v>5066</v>
      </c>
      <c r="E3173" s="103">
        <v>1.021134666894725</v>
      </c>
      <c r="F3173" s="103">
        <v>680752</v>
      </c>
      <c r="G3173" s="103">
        <v>10</v>
      </c>
      <c r="H3173" t="s">
        <v>54</v>
      </c>
      <c r="I3173" s="103"/>
    </row>
    <row r="3174" spans="1:9" x14ac:dyDescent="0.3">
      <c r="A3174" t="s">
        <v>1015</v>
      </c>
      <c r="B3174" t="s">
        <v>51</v>
      </c>
      <c r="C3174" t="s">
        <v>340</v>
      </c>
      <c r="D3174" t="s">
        <v>42</v>
      </c>
      <c r="E3174" s="103">
        <v>12.021208721588437</v>
      </c>
      <c r="F3174" s="103">
        <v>680752</v>
      </c>
      <c r="G3174" s="103">
        <v>10</v>
      </c>
      <c r="H3174" t="s">
        <v>54</v>
      </c>
      <c r="I3174" s="103"/>
    </row>
    <row r="3175" spans="1:9" x14ac:dyDescent="0.3">
      <c r="A3175" t="s">
        <v>2107</v>
      </c>
      <c r="B3175" t="s">
        <v>51</v>
      </c>
      <c r="C3175" t="s">
        <v>340</v>
      </c>
      <c r="D3175" t="s">
        <v>1763</v>
      </c>
      <c r="E3175" s="103">
        <v>13.131142384336858</v>
      </c>
      <c r="F3175" s="103">
        <v>680752</v>
      </c>
      <c r="G3175" s="103">
        <v>10</v>
      </c>
      <c r="H3175" t="s">
        <v>54</v>
      </c>
      <c r="I3175" s="103"/>
    </row>
    <row r="3176" spans="1:9" x14ac:dyDescent="0.3">
      <c r="A3176" t="s">
        <v>2108</v>
      </c>
      <c r="B3176" t="s">
        <v>51</v>
      </c>
      <c r="C3176" t="s">
        <v>340</v>
      </c>
      <c r="D3176" t="s">
        <v>1764</v>
      </c>
      <c r="E3176" s="103">
        <v>4.0985415916721655</v>
      </c>
      <c r="F3176" s="103">
        <v>680752</v>
      </c>
      <c r="G3176" s="103">
        <v>10</v>
      </c>
      <c r="H3176" t="s">
        <v>54</v>
      </c>
      <c r="I3176" s="103"/>
    </row>
    <row r="3177" spans="1:9" x14ac:dyDescent="0.3">
      <c r="A3177" t="s">
        <v>1016</v>
      </c>
      <c r="B3177" t="s">
        <v>51</v>
      </c>
      <c r="C3177" t="s">
        <v>340</v>
      </c>
      <c r="D3177" t="s">
        <v>340</v>
      </c>
      <c r="E3177" s="103">
        <v>1</v>
      </c>
      <c r="F3177" s="103">
        <v>680752</v>
      </c>
      <c r="G3177" s="103">
        <v>10</v>
      </c>
      <c r="H3177" t="s">
        <v>54</v>
      </c>
      <c r="I3177" s="103"/>
    </row>
    <row r="3178" spans="1:9" x14ac:dyDescent="0.3">
      <c r="A3178" t="s">
        <v>748</v>
      </c>
      <c r="B3178" t="s">
        <v>51</v>
      </c>
      <c r="C3178" t="s">
        <v>340</v>
      </c>
      <c r="D3178" t="s">
        <v>777</v>
      </c>
      <c r="E3178" s="103">
        <v>9.1223969192842436</v>
      </c>
      <c r="F3178" s="103">
        <v>680752</v>
      </c>
      <c r="G3178" s="103">
        <v>10</v>
      </c>
      <c r="H3178" t="s">
        <v>54</v>
      </c>
      <c r="I3178" s="103"/>
    </row>
    <row r="3179" spans="1:9" x14ac:dyDescent="0.3">
      <c r="A3179" t="s">
        <v>752</v>
      </c>
      <c r="B3179" t="s">
        <v>51</v>
      </c>
      <c r="C3179" t="s">
        <v>340</v>
      </c>
      <c r="D3179" t="s">
        <v>776</v>
      </c>
      <c r="E3179" s="103">
        <v>23.166073632998792</v>
      </c>
      <c r="F3179" s="103">
        <v>680752</v>
      </c>
      <c r="G3179" s="103">
        <v>10</v>
      </c>
      <c r="H3179" t="s">
        <v>54</v>
      </c>
      <c r="I3179" s="103"/>
    </row>
    <row r="3180" spans="1:9" x14ac:dyDescent="0.3">
      <c r="A3180" t="s">
        <v>8814</v>
      </c>
      <c r="B3180" t="s">
        <v>51</v>
      </c>
      <c r="C3180" t="s">
        <v>8750</v>
      </c>
      <c r="D3180" t="s">
        <v>40</v>
      </c>
      <c r="E3180" s="103">
        <v>2.8234656991782937E-2</v>
      </c>
      <c r="F3180" s="103">
        <v>680752</v>
      </c>
      <c r="G3180" s="103">
        <v>10</v>
      </c>
      <c r="H3180" t="s">
        <v>54</v>
      </c>
      <c r="I3180" s="103"/>
    </row>
    <row r="3181" spans="1:9" x14ac:dyDescent="0.3">
      <c r="A3181" t="s">
        <v>8966</v>
      </c>
      <c r="B3181" t="s">
        <v>51</v>
      </c>
      <c r="C3181" t="s">
        <v>8750</v>
      </c>
      <c r="D3181" t="s">
        <v>5064</v>
      </c>
      <c r="E3181" s="103">
        <v>2.9864955817990545E-2</v>
      </c>
      <c r="F3181" s="103">
        <v>680752</v>
      </c>
      <c r="G3181" s="103">
        <v>10</v>
      </c>
      <c r="H3181" t="s">
        <v>54</v>
      </c>
      <c r="I3181" s="103"/>
    </row>
    <row r="3182" spans="1:9" x14ac:dyDescent="0.3">
      <c r="A3182" t="s">
        <v>8967</v>
      </c>
      <c r="B3182" t="s">
        <v>51</v>
      </c>
      <c r="C3182" t="s">
        <v>8750</v>
      </c>
      <c r="D3182" t="s">
        <v>5065</v>
      </c>
      <c r="E3182" s="103">
        <v>2.825644123912515E-2</v>
      </c>
      <c r="F3182" s="103">
        <v>680752</v>
      </c>
      <c r="G3182" s="103">
        <v>10</v>
      </c>
      <c r="H3182" t="s">
        <v>54</v>
      </c>
      <c r="I3182" s="103"/>
    </row>
    <row r="3183" spans="1:9" x14ac:dyDescent="0.3">
      <c r="A3183" t="s">
        <v>8968</v>
      </c>
      <c r="B3183" t="s">
        <v>51</v>
      </c>
      <c r="C3183" t="s">
        <v>8750</v>
      </c>
      <c r="D3183" t="s">
        <v>5066</v>
      </c>
      <c r="E3183" s="103">
        <v>2.9485949676544991E-2</v>
      </c>
      <c r="F3183" s="103">
        <v>680752</v>
      </c>
      <c r="G3183" s="103">
        <v>10</v>
      </c>
      <c r="H3183" t="s">
        <v>54</v>
      </c>
      <c r="I3183" s="103"/>
    </row>
    <row r="3184" spans="1:9" x14ac:dyDescent="0.3">
      <c r="A3184" t="s">
        <v>8815</v>
      </c>
      <c r="B3184" t="s">
        <v>51</v>
      </c>
      <c r="C3184" t="s">
        <v>8750</v>
      </c>
      <c r="D3184" t="s">
        <v>42</v>
      </c>
      <c r="E3184" s="103">
        <v>2.9723683014008778E-2</v>
      </c>
      <c r="F3184" s="103">
        <v>680752</v>
      </c>
      <c r="G3184" s="103">
        <v>10</v>
      </c>
      <c r="H3184" t="s">
        <v>54</v>
      </c>
      <c r="I3184" s="103"/>
    </row>
    <row r="3185" spans="1:9" x14ac:dyDescent="0.3">
      <c r="A3185" t="s">
        <v>8816</v>
      </c>
      <c r="B3185" t="s">
        <v>51</v>
      </c>
      <c r="C3185" t="s">
        <v>8750</v>
      </c>
      <c r="D3185" t="s">
        <v>1763</v>
      </c>
      <c r="E3185" s="103">
        <v>3.1383104118423669E-2</v>
      </c>
      <c r="F3185" s="103">
        <v>680752</v>
      </c>
      <c r="G3185" s="103">
        <v>10</v>
      </c>
      <c r="H3185" t="s">
        <v>54</v>
      </c>
      <c r="I3185" s="103"/>
    </row>
    <row r="3186" spans="1:9" x14ac:dyDescent="0.3">
      <c r="A3186" t="s">
        <v>8817</v>
      </c>
      <c r="B3186" t="s">
        <v>51</v>
      </c>
      <c r="C3186" t="s">
        <v>8750</v>
      </c>
      <c r="D3186" t="s">
        <v>1764</v>
      </c>
      <c r="E3186" s="103">
        <v>2.787781200232204E-2</v>
      </c>
      <c r="F3186" s="103">
        <v>680752</v>
      </c>
      <c r="G3186" s="103">
        <v>10</v>
      </c>
      <c r="H3186" t="s">
        <v>54</v>
      </c>
      <c r="I3186" s="103"/>
    </row>
    <row r="3187" spans="1:9" x14ac:dyDescent="0.3">
      <c r="A3187" t="s">
        <v>8818</v>
      </c>
      <c r="B3187" t="s">
        <v>51</v>
      </c>
      <c r="C3187" t="s">
        <v>8750</v>
      </c>
      <c r="D3187" t="s">
        <v>340</v>
      </c>
      <c r="E3187" s="103">
        <v>2.8959791300192456E-2</v>
      </c>
      <c r="F3187" s="103">
        <v>680752</v>
      </c>
      <c r="G3187" s="103">
        <v>10</v>
      </c>
      <c r="H3187" t="s">
        <v>54</v>
      </c>
      <c r="I3187" s="103"/>
    </row>
    <row r="3188" spans="1:9" x14ac:dyDescent="0.3">
      <c r="A3188" t="s">
        <v>8819</v>
      </c>
      <c r="B3188" t="s">
        <v>51</v>
      </c>
      <c r="C3188" t="s">
        <v>8750</v>
      </c>
      <c r="D3188" t="s">
        <v>777</v>
      </c>
      <c r="E3188" s="103">
        <v>0.22089709530305199</v>
      </c>
      <c r="F3188" s="103">
        <v>680752</v>
      </c>
      <c r="G3188" s="103">
        <v>10</v>
      </c>
      <c r="H3188" t="s">
        <v>54</v>
      </c>
      <c r="I3188" s="103"/>
    </row>
    <row r="3189" spans="1:9" x14ac:dyDescent="0.3">
      <c r="A3189" t="s">
        <v>8820</v>
      </c>
      <c r="B3189" t="s">
        <v>51</v>
      </c>
      <c r="C3189" t="s">
        <v>8750</v>
      </c>
      <c r="D3189" t="s">
        <v>776</v>
      </c>
      <c r="E3189" s="103">
        <v>0.56438354919343947</v>
      </c>
      <c r="F3189" s="103">
        <v>680752</v>
      </c>
      <c r="G3189" s="103">
        <v>10</v>
      </c>
      <c r="H3189" t="s">
        <v>54</v>
      </c>
      <c r="I3189" s="103"/>
    </row>
    <row r="3190" spans="1:9" x14ac:dyDescent="0.3">
      <c r="A3190" t="s">
        <v>9099</v>
      </c>
      <c r="B3190" t="s">
        <v>51</v>
      </c>
      <c r="C3190" t="s">
        <v>9007</v>
      </c>
      <c r="D3190" t="s">
        <v>40</v>
      </c>
      <c r="E3190" s="103">
        <v>9.5405762332895182E-3</v>
      </c>
      <c r="F3190" s="103">
        <v>680752</v>
      </c>
      <c r="G3190" s="103">
        <v>10</v>
      </c>
      <c r="H3190" t="s">
        <v>54</v>
      </c>
      <c r="I3190" s="103"/>
    </row>
    <row r="3191" spans="1:9" x14ac:dyDescent="0.3">
      <c r="A3191" t="s">
        <v>9100</v>
      </c>
      <c r="B3191" t="s">
        <v>51</v>
      </c>
      <c r="C3191" t="s">
        <v>9007</v>
      </c>
      <c r="D3191" t="s">
        <v>5064</v>
      </c>
      <c r="E3191" s="103">
        <v>1.00935360956412E-2</v>
      </c>
      <c r="F3191" s="103">
        <v>680752</v>
      </c>
      <c r="G3191" s="103">
        <v>10</v>
      </c>
      <c r="H3191" t="s">
        <v>54</v>
      </c>
      <c r="I3191" s="103"/>
    </row>
    <row r="3192" spans="1:9" x14ac:dyDescent="0.3">
      <c r="A3192" t="s">
        <v>9101</v>
      </c>
      <c r="B3192" t="s">
        <v>51</v>
      </c>
      <c r="C3192" t="s">
        <v>9007</v>
      </c>
      <c r="D3192" t="s">
        <v>5065</v>
      </c>
      <c r="E3192" s="103">
        <v>9.5513454552207926E-3</v>
      </c>
      <c r="F3192" s="103">
        <v>680752</v>
      </c>
      <c r="G3192" s="103">
        <v>10</v>
      </c>
      <c r="H3192" t="s">
        <v>54</v>
      </c>
      <c r="I3192" s="103"/>
    </row>
    <row r="3193" spans="1:9" x14ac:dyDescent="0.3">
      <c r="A3193" t="s">
        <v>9102</v>
      </c>
      <c r="B3193" t="s">
        <v>51</v>
      </c>
      <c r="C3193" t="s">
        <v>9007</v>
      </c>
      <c r="D3193" t="s">
        <v>5066</v>
      </c>
      <c r="E3193" s="103">
        <v>9.9493400552907018E-3</v>
      </c>
      <c r="F3193" s="103">
        <v>680752</v>
      </c>
      <c r="G3193" s="103">
        <v>10</v>
      </c>
      <c r="H3193" t="s">
        <v>54</v>
      </c>
      <c r="I3193" s="103"/>
    </row>
    <row r="3194" spans="1:9" x14ac:dyDescent="0.3">
      <c r="A3194" t="s">
        <v>9103</v>
      </c>
      <c r="B3194" t="s">
        <v>51</v>
      </c>
      <c r="C3194" t="s">
        <v>9007</v>
      </c>
      <c r="D3194" t="s">
        <v>42</v>
      </c>
      <c r="E3194" s="103">
        <v>1.0045991649671822E-2</v>
      </c>
      <c r="F3194" s="103">
        <v>680752</v>
      </c>
      <c r="G3194" s="103">
        <v>10</v>
      </c>
      <c r="H3194" t="s">
        <v>54</v>
      </c>
      <c r="I3194" s="103"/>
    </row>
    <row r="3195" spans="1:9" x14ac:dyDescent="0.3">
      <c r="A3195" t="s">
        <v>9104</v>
      </c>
      <c r="B3195" t="s">
        <v>51</v>
      </c>
      <c r="C3195" t="s">
        <v>9007</v>
      </c>
      <c r="D3195" t="s">
        <v>1763</v>
      </c>
      <c r="E3195" s="103">
        <v>1.0612926437547672E-2</v>
      </c>
      <c r="F3195" s="103">
        <v>680752</v>
      </c>
      <c r="G3195" s="103">
        <v>10</v>
      </c>
      <c r="H3195" t="s">
        <v>54</v>
      </c>
      <c r="I3195" s="103"/>
    </row>
    <row r="3196" spans="1:9" x14ac:dyDescent="0.3">
      <c r="A3196" t="s">
        <v>9105</v>
      </c>
      <c r="B3196" t="s">
        <v>51</v>
      </c>
      <c r="C3196" t="s">
        <v>9007</v>
      </c>
      <c r="D3196" t="s">
        <v>1764</v>
      </c>
      <c r="E3196" s="103">
        <v>9.343898923578604E-3</v>
      </c>
      <c r="F3196" s="103">
        <v>680752</v>
      </c>
      <c r="G3196" s="103">
        <v>10</v>
      </c>
      <c r="H3196" t="s">
        <v>54</v>
      </c>
      <c r="I3196" s="103"/>
    </row>
    <row r="3197" spans="1:9" x14ac:dyDescent="0.3">
      <c r="A3197" t="s">
        <v>9106</v>
      </c>
      <c r="B3197" t="s">
        <v>51</v>
      </c>
      <c r="C3197" t="s">
        <v>9007</v>
      </c>
      <c r="D3197" t="s">
        <v>340</v>
      </c>
      <c r="E3197" s="103">
        <v>9.6832910512851186E-3</v>
      </c>
      <c r="F3197" s="103">
        <v>680752</v>
      </c>
      <c r="G3197" s="103">
        <v>10</v>
      </c>
      <c r="H3197" t="s">
        <v>54</v>
      </c>
      <c r="I3197" s="103"/>
    </row>
    <row r="3198" spans="1:9" x14ac:dyDescent="0.3">
      <c r="A3198" t="s">
        <v>9107</v>
      </c>
      <c r="B3198" t="s">
        <v>51</v>
      </c>
      <c r="C3198" t="s">
        <v>9007</v>
      </c>
      <c r="D3198" t="s">
        <v>777</v>
      </c>
      <c r="E3198" s="103">
        <v>7.8864312605827519E-2</v>
      </c>
      <c r="F3198" s="103">
        <v>680752</v>
      </c>
      <c r="G3198" s="103">
        <v>10</v>
      </c>
      <c r="H3198" t="s">
        <v>54</v>
      </c>
      <c r="I3198" s="103"/>
    </row>
    <row r="3199" spans="1:9" x14ac:dyDescent="0.3">
      <c r="A3199" t="s">
        <v>9108</v>
      </c>
      <c r="B3199" t="s">
        <v>51</v>
      </c>
      <c r="C3199" t="s">
        <v>9007</v>
      </c>
      <c r="D3199" t="s">
        <v>776</v>
      </c>
      <c r="E3199" s="103">
        <v>0.20167655488652644</v>
      </c>
      <c r="F3199" s="103">
        <v>680752</v>
      </c>
      <c r="G3199" s="103">
        <v>10</v>
      </c>
      <c r="H3199" t="s">
        <v>54</v>
      </c>
      <c r="I3199" s="103"/>
    </row>
    <row r="3200" spans="1:9" x14ac:dyDescent="0.3">
      <c r="A3200" t="s">
        <v>1026</v>
      </c>
      <c r="B3200" t="s">
        <v>51</v>
      </c>
      <c r="C3200" t="s">
        <v>353</v>
      </c>
      <c r="D3200" t="s">
        <v>40</v>
      </c>
      <c r="E3200" s="103">
        <v>3.9602205426781542E-2</v>
      </c>
      <c r="F3200" s="103">
        <v>680752</v>
      </c>
      <c r="G3200" s="103">
        <v>10</v>
      </c>
      <c r="H3200" t="s">
        <v>54</v>
      </c>
      <c r="I3200" s="103"/>
    </row>
    <row r="3201" spans="1:9" x14ac:dyDescent="0.3">
      <c r="A3201" t="s">
        <v>6153</v>
      </c>
      <c r="B3201" t="s">
        <v>51</v>
      </c>
      <c r="C3201" t="s">
        <v>353</v>
      </c>
      <c r="D3201" t="s">
        <v>5064</v>
      </c>
      <c r="E3201" s="103">
        <v>4.537182251669173E-2</v>
      </c>
      <c r="F3201" s="103">
        <v>680752</v>
      </c>
      <c r="G3201" s="103">
        <v>10</v>
      </c>
      <c r="H3201" t="s">
        <v>54</v>
      </c>
      <c r="I3201" s="103"/>
    </row>
    <row r="3202" spans="1:9" x14ac:dyDescent="0.3">
      <c r="A3202" t="s">
        <v>6154</v>
      </c>
      <c r="B3202" t="s">
        <v>51</v>
      </c>
      <c r="C3202" t="s">
        <v>353</v>
      </c>
      <c r="D3202" t="s">
        <v>5065</v>
      </c>
      <c r="E3202" s="103">
        <v>3.9649062102428516E-2</v>
      </c>
      <c r="F3202" s="103">
        <v>680752</v>
      </c>
      <c r="G3202" s="103">
        <v>10</v>
      </c>
      <c r="H3202" t="s">
        <v>54</v>
      </c>
      <c r="I3202" s="103"/>
    </row>
    <row r="3203" spans="1:9" x14ac:dyDescent="0.3">
      <c r="A3203" t="s">
        <v>6155</v>
      </c>
      <c r="B3203" t="s">
        <v>51</v>
      </c>
      <c r="C3203" t="s">
        <v>353</v>
      </c>
      <c r="D3203" t="s">
        <v>5066</v>
      </c>
      <c r="E3203" s="103">
        <v>4.3579319837560936E-2</v>
      </c>
      <c r="F3203" s="103">
        <v>680752</v>
      </c>
      <c r="G3203" s="103">
        <v>10</v>
      </c>
      <c r="H3203" t="s">
        <v>54</v>
      </c>
      <c r="I3203" s="103"/>
    </row>
    <row r="3204" spans="1:9" x14ac:dyDescent="0.3">
      <c r="A3204" t="s">
        <v>1024</v>
      </c>
      <c r="B3204" t="s">
        <v>51</v>
      </c>
      <c r="C3204" t="s">
        <v>353</v>
      </c>
      <c r="D3204" t="s">
        <v>42</v>
      </c>
      <c r="E3204" s="103">
        <v>4.5146392892328704E-2</v>
      </c>
      <c r="F3204" s="103">
        <v>680752</v>
      </c>
      <c r="G3204" s="103">
        <v>10</v>
      </c>
      <c r="H3204" t="s">
        <v>54</v>
      </c>
      <c r="I3204" s="103"/>
    </row>
    <row r="3205" spans="1:9" x14ac:dyDescent="0.3">
      <c r="A3205" t="s">
        <v>2113</v>
      </c>
      <c r="B3205" t="s">
        <v>51</v>
      </c>
      <c r="C3205" t="s">
        <v>353</v>
      </c>
      <c r="D3205" t="s">
        <v>1763</v>
      </c>
      <c r="E3205" s="103">
        <v>4.6958582056347072E-2</v>
      </c>
      <c r="F3205" s="103">
        <v>680752</v>
      </c>
      <c r="G3205" s="103">
        <v>10</v>
      </c>
      <c r="H3205" t="s">
        <v>54</v>
      </c>
      <c r="I3205" s="103"/>
    </row>
    <row r="3206" spans="1:9" x14ac:dyDescent="0.3">
      <c r="A3206" t="s">
        <v>2114</v>
      </c>
      <c r="B3206" t="s">
        <v>51</v>
      </c>
      <c r="C3206" t="s">
        <v>353</v>
      </c>
      <c r="D3206" t="s">
        <v>1764</v>
      </c>
      <c r="E3206" s="103">
        <v>4.0150249188837139E-2</v>
      </c>
      <c r="F3206" s="103">
        <v>680752</v>
      </c>
      <c r="G3206" s="103">
        <v>10</v>
      </c>
      <c r="H3206" t="s">
        <v>54</v>
      </c>
      <c r="I3206" s="103"/>
    </row>
    <row r="3207" spans="1:9" x14ac:dyDescent="0.3">
      <c r="A3207" t="s">
        <v>1025</v>
      </c>
      <c r="B3207" t="s">
        <v>51</v>
      </c>
      <c r="C3207" t="s">
        <v>353</v>
      </c>
      <c r="D3207" t="s">
        <v>340</v>
      </c>
      <c r="E3207" s="103">
        <v>4.3331057380059455E-2</v>
      </c>
      <c r="F3207" s="103">
        <v>680752</v>
      </c>
      <c r="G3207" s="103">
        <v>10</v>
      </c>
      <c r="H3207" t="s">
        <v>54</v>
      </c>
      <c r="I3207" s="103"/>
    </row>
    <row r="3208" spans="1:9" x14ac:dyDescent="0.3">
      <c r="A3208" t="s">
        <v>760</v>
      </c>
      <c r="B3208" t="s">
        <v>51</v>
      </c>
      <c r="C3208" t="s">
        <v>353</v>
      </c>
      <c r="D3208" t="s">
        <v>777</v>
      </c>
      <c r="E3208" s="103">
        <v>0.2975816952267018</v>
      </c>
      <c r="F3208" s="103">
        <v>680752</v>
      </c>
      <c r="G3208" s="103">
        <v>10</v>
      </c>
      <c r="H3208" t="s">
        <v>54</v>
      </c>
      <c r="I3208" s="103"/>
    </row>
    <row r="3209" spans="1:9" x14ac:dyDescent="0.3">
      <c r="A3209" t="s">
        <v>761</v>
      </c>
      <c r="B3209" t="s">
        <v>51</v>
      </c>
      <c r="C3209" t="s">
        <v>353</v>
      </c>
      <c r="D3209" t="s">
        <v>776</v>
      </c>
      <c r="E3209" s="103">
        <v>0.78308567946265284</v>
      </c>
      <c r="F3209" s="103">
        <v>680752</v>
      </c>
      <c r="G3209" s="103">
        <v>10</v>
      </c>
      <c r="H3209" t="s">
        <v>54</v>
      </c>
      <c r="I3209" s="103"/>
    </row>
    <row r="3210" spans="1:9" x14ac:dyDescent="0.3">
      <c r="A3210" t="s">
        <v>4557</v>
      </c>
      <c r="B3210" t="s">
        <v>51</v>
      </c>
      <c r="C3210" t="s">
        <v>4351</v>
      </c>
      <c r="D3210" t="s">
        <v>40</v>
      </c>
      <c r="E3210" s="103">
        <v>8.380070222899591E-3</v>
      </c>
      <c r="F3210" s="103">
        <v>680752</v>
      </c>
      <c r="G3210" s="103">
        <v>10</v>
      </c>
      <c r="H3210" t="s">
        <v>54</v>
      </c>
      <c r="I3210" s="103"/>
    </row>
    <row r="3211" spans="1:9" x14ac:dyDescent="0.3">
      <c r="A3211" t="s">
        <v>6051</v>
      </c>
      <c r="B3211" t="s">
        <v>51</v>
      </c>
      <c r="C3211" t="s">
        <v>4351</v>
      </c>
      <c r="D3211" t="s">
        <v>5064</v>
      </c>
      <c r="E3211" s="103">
        <v>2.4904616684769849E-2</v>
      </c>
      <c r="F3211" s="103">
        <v>680752</v>
      </c>
      <c r="G3211" s="103">
        <v>10</v>
      </c>
      <c r="H3211" t="s">
        <v>54</v>
      </c>
      <c r="I3211" s="103"/>
    </row>
    <row r="3212" spans="1:9" x14ac:dyDescent="0.3">
      <c r="A3212" t="s">
        <v>6052</v>
      </c>
      <c r="B3212" t="s">
        <v>51</v>
      </c>
      <c r="C3212" t="s">
        <v>4351</v>
      </c>
      <c r="D3212" t="s">
        <v>5065</v>
      </c>
      <c r="E3212" s="103">
        <v>8.4612306092428334E-3</v>
      </c>
      <c r="F3212" s="103">
        <v>680752</v>
      </c>
      <c r="G3212" s="103">
        <v>10</v>
      </c>
      <c r="H3212" t="s">
        <v>54</v>
      </c>
      <c r="I3212" s="103"/>
    </row>
    <row r="3213" spans="1:9" x14ac:dyDescent="0.3">
      <c r="A3213" t="s">
        <v>6053</v>
      </c>
      <c r="B3213" t="s">
        <v>51</v>
      </c>
      <c r="C3213" t="s">
        <v>4351</v>
      </c>
      <c r="D3213" t="s">
        <v>5066</v>
      </c>
      <c r="E3213" s="103">
        <v>8.5775769176697873E-3</v>
      </c>
      <c r="F3213" s="103">
        <v>680752</v>
      </c>
      <c r="G3213" s="103">
        <v>10</v>
      </c>
      <c r="H3213" t="s">
        <v>54</v>
      </c>
      <c r="I3213" s="103"/>
    </row>
    <row r="3214" spans="1:9" x14ac:dyDescent="0.3">
      <c r="A3214" t="s">
        <v>4558</v>
      </c>
      <c r="B3214" t="s">
        <v>51</v>
      </c>
      <c r="C3214" t="s">
        <v>4351</v>
      </c>
      <c r="D3214" t="s">
        <v>42</v>
      </c>
      <c r="E3214" s="103">
        <v>0.44549682890700593</v>
      </c>
      <c r="F3214" s="103">
        <v>680752</v>
      </c>
      <c r="G3214" s="103">
        <v>10</v>
      </c>
      <c r="H3214" t="s">
        <v>54</v>
      </c>
      <c r="I3214" s="103"/>
    </row>
    <row r="3215" spans="1:9" x14ac:dyDescent="0.3">
      <c r="A3215" t="s">
        <v>4559</v>
      </c>
      <c r="B3215" t="s">
        <v>51</v>
      </c>
      <c r="C3215" t="s">
        <v>4351</v>
      </c>
      <c r="D3215" t="s">
        <v>1763</v>
      </c>
      <c r="E3215" s="103">
        <v>0.39727895072641584</v>
      </c>
      <c r="F3215" s="103">
        <v>680752</v>
      </c>
      <c r="G3215" s="103">
        <v>10</v>
      </c>
      <c r="H3215" t="s">
        <v>54</v>
      </c>
      <c r="I3215" s="103"/>
    </row>
    <row r="3216" spans="1:9" x14ac:dyDescent="0.3">
      <c r="A3216" t="s">
        <v>4560</v>
      </c>
      <c r="B3216" t="s">
        <v>51</v>
      </c>
      <c r="C3216" t="s">
        <v>4351</v>
      </c>
      <c r="D3216" t="s">
        <v>1764</v>
      </c>
      <c r="E3216" s="103">
        <v>6.0483945761485913E-2</v>
      </c>
      <c r="F3216" s="103">
        <v>680752</v>
      </c>
      <c r="G3216" s="103">
        <v>10</v>
      </c>
      <c r="H3216" t="s">
        <v>54</v>
      </c>
      <c r="I3216" s="103"/>
    </row>
    <row r="3217" spans="1:9" x14ac:dyDescent="0.3">
      <c r="A3217" t="s">
        <v>4561</v>
      </c>
      <c r="B3217" t="s">
        <v>51</v>
      </c>
      <c r="C3217" t="s">
        <v>4351</v>
      </c>
      <c r="D3217" t="s">
        <v>340</v>
      </c>
      <c r="E3217" s="103">
        <v>8.3566814726150282E-3</v>
      </c>
      <c r="F3217" s="103">
        <v>680752</v>
      </c>
      <c r="G3217" s="103">
        <v>10</v>
      </c>
      <c r="H3217" t="s">
        <v>54</v>
      </c>
      <c r="I3217" s="103"/>
    </row>
    <row r="3218" spans="1:9" x14ac:dyDescent="0.3">
      <c r="A3218" t="s">
        <v>4562</v>
      </c>
      <c r="B3218" t="s">
        <v>51</v>
      </c>
      <c r="C3218" t="s">
        <v>4351</v>
      </c>
      <c r="D3218" t="s">
        <v>777</v>
      </c>
      <c r="E3218" s="103">
        <v>0.14352811404017934</v>
      </c>
      <c r="F3218" s="103">
        <v>680752</v>
      </c>
      <c r="G3218" s="103">
        <v>10</v>
      </c>
      <c r="H3218" t="s">
        <v>54</v>
      </c>
      <c r="I3218" s="103"/>
    </row>
    <row r="3219" spans="1:9" x14ac:dyDescent="0.3">
      <c r="A3219" t="s">
        <v>4563</v>
      </c>
      <c r="B3219" t="s">
        <v>51</v>
      </c>
      <c r="C3219" t="s">
        <v>4351</v>
      </c>
      <c r="D3219" t="s">
        <v>776</v>
      </c>
      <c r="E3219" s="103">
        <v>0.34816797745664652</v>
      </c>
      <c r="F3219" s="103">
        <v>680752</v>
      </c>
      <c r="G3219" s="103">
        <v>10</v>
      </c>
      <c r="H3219" t="s">
        <v>54</v>
      </c>
      <c r="I3219" s="103"/>
    </row>
    <row r="3220" spans="1:9" x14ac:dyDescent="0.3">
      <c r="A3220" t="s">
        <v>4543</v>
      </c>
      <c r="B3220" t="s">
        <v>51</v>
      </c>
      <c r="C3220" t="s">
        <v>4352</v>
      </c>
      <c r="D3220" t="s">
        <v>40</v>
      </c>
      <c r="E3220" s="103">
        <v>3.5524977195597325E-3</v>
      </c>
      <c r="F3220" s="103">
        <v>680752</v>
      </c>
      <c r="G3220" s="103">
        <v>10</v>
      </c>
      <c r="H3220" t="s">
        <v>54</v>
      </c>
      <c r="I3220" s="103"/>
    </row>
    <row r="3221" spans="1:9" x14ac:dyDescent="0.3">
      <c r="A3221" t="s">
        <v>6054</v>
      </c>
      <c r="B3221" t="s">
        <v>51</v>
      </c>
      <c r="C3221" t="s">
        <v>4352</v>
      </c>
      <c r="D3221" t="s">
        <v>5064</v>
      </c>
      <c r="E3221" s="103">
        <v>3.8695940950853177E-3</v>
      </c>
      <c r="F3221" s="103">
        <v>680752</v>
      </c>
      <c r="G3221" s="103">
        <v>10</v>
      </c>
      <c r="H3221" t="s">
        <v>54</v>
      </c>
      <c r="I3221" s="103"/>
    </row>
    <row r="3222" spans="1:9" x14ac:dyDescent="0.3">
      <c r="A3222" t="s">
        <v>6055</v>
      </c>
      <c r="B3222" t="s">
        <v>51</v>
      </c>
      <c r="C3222" t="s">
        <v>4352</v>
      </c>
      <c r="D3222" t="s">
        <v>5065</v>
      </c>
      <c r="E3222" s="103">
        <v>3.5531129656890281E-3</v>
      </c>
      <c r="F3222" s="103">
        <v>680752</v>
      </c>
      <c r="G3222" s="103">
        <v>10</v>
      </c>
      <c r="H3222" t="s">
        <v>54</v>
      </c>
      <c r="I3222" s="103"/>
    </row>
    <row r="3223" spans="1:9" x14ac:dyDescent="0.3">
      <c r="A3223" t="s">
        <v>6056</v>
      </c>
      <c r="B3223" t="s">
        <v>51</v>
      </c>
      <c r="C3223" t="s">
        <v>4352</v>
      </c>
      <c r="D3223" t="s">
        <v>5066</v>
      </c>
      <c r="E3223" s="103">
        <v>3.566542878053323E-3</v>
      </c>
      <c r="F3223" s="103">
        <v>680752</v>
      </c>
      <c r="G3223" s="103">
        <v>10</v>
      </c>
      <c r="H3223" t="s">
        <v>54</v>
      </c>
      <c r="I3223" s="103"/>
    </row>
    <row r="3224" spans="1:9" x14ac:dyDescent="0.3">
      <c r="A3224" t="s">
        <v>4544</v>
      </c>
      <c r="B3224" t="s">
        <v>51</v>
      </c>
      <c r="C3224" t="s">
        <v>4352</v>
      </c>
      <c r="D3224" t="s">
        <v>42</v>
      </c>
      <c r="E3224" s="103">
        <v>3.8514740190697225E-3</v>
      </c>
      <c r="F3224" s="103">
        <v>680752</v>
      </c>
      <c r="G3224" s="103">
        <v>10</v>
      </c>
      <c r="H3224" t="s">
        <v>54</v>
      </c>
      <c r="I3224" s="103"/>
    </row>
    <row r="3225" spans="1:9" x14ac:dyDescent="0.3">
      <c r="A3225" t="s">
        <v>4545</v>
      </c>
      <c r="B3225" t="s">
        <v>51</v>
      </c>
      <c r="C3225" t="s">
        <v>4352</v>
      </c>
      <c r="D3225" t="s">
        <v>1763</v>
      </c>
      <c r="E3225" s="103">
        <v>3.9816534111863991E-3</v>
      </c>
      <c r="F3225" s="103">
        <v>680752</v>
      </c>
      <c r="G3225" s="103">
        <v>10</v>
      </c>
      <c r="H3225" t="s">
        <v>54</v>
      </c>
      <c r="I3225" s="103"/>
    </row>
    <row r="3226" spans="1:9" x14ac:dyDescent="0.3">
      <c r="A3226" t="s">
        <v>4546</v>
      </c>
      <c r="B3226" t="s">
        <v>51</v>
      </c>
      <c r="C3226" t="s">
        <v>4352</v>
      </c>
      <c r="D3226" t="s">
        <v>1764</v>
      </c>
      <c r="E3226" s="103">
        <v>3.7714706832289919E-3</v>
      </c>
      <c r="F3226" s="103">
        <v>680752</v>
      </c>
      <c r="G3226" s="103">
        <v>10</v>
      </c>
      <c r="H3226" t="s">
        <v>54</v>
      </c>
      <c r="I3226" s="103"/>
    </row>
    <row r="3227" spans="1:9" x14ac:dyDescent="0.3">
      <c r="A3227" t="s">
        <v>4547</v>
      </c>
      <c r="B3227" t="s">
        <v>51</v>
      </c>
      <c r="C3227" t="s">
        <v>4352</v>
      </c>
      <c r="D3227" t="s">
        <v>340</v>
      </c>
      <c r="E3227" s="103">
        <v>3.4879355900566959E-3</v>
      </c>
      <c r="F3227" s="103">
        <v>680752</v>
      </c>
      <c r="G3227" s="103">
        <v>10</v>
      </c>
      <c r="H3227" t="s">
        <v>54</v>
      </c>
      <c r="I3227" s="103"/>
    </row>
    <row r="3228" spans="1:9" x14ac:dyDescent="0.3">
      <c r="A3228" t="s">
        <v>4548</v>
      </c>
      <c r="B3228" t="s">
        <v>51</v>
      </c>
      <c r="C3228" t="s">
        <v>4352</v>
      </c>
      <c r="D3228" t="s">
        <v>777</v>
      </c>
      <c r="E3228" s="103">
        <v>5.5214616878366998E-2</v>
      </c>
      <c r="F3228" s="103">
        <v>680752</v>
      </c>
      <c r="G3228" s="103">
        <v>10</v>
      </c>
      <c r="H3228" t="s">
        <v>54</v>
      </c>
      <c r="I3228" s="103"/>
    </row>
    <row r="3229" spans="1:9" x14ac:dyDescent="0.3">
      <c r="A3229" t="s">
        <v>4549</v>
      </c>
      <c r="B3229" t="s">
        <v>51</v>
      </c>
      <c r="C3229" t="s">
        <v>4352</v>
      </c>
      <c r="D3229" t="s">
        <v>776</v>
      </c>
      <c r="E3229" s="103">
        <v>0.12225797260682333</v>
      </c>
      <c r="F3229" s="103">
        <v>680752</v>
      </c>
      <c r="G3229" s="103">
        <v>10</v>
      </c>
      <c r="H3229" t="s">
        <v>54</v>
      </c>
      <c r="I3229" s="103"/>
    </row>
    <row r="3230" spans="1:9" x14ac:dyDescent="0.3">
      <c r="A3230" t="s">
        <v>4550</v>
      </c>
      <c r="B3230" t="s">
        <v>51</v>
      </c>
      <c r="C3230" t="s">
        <v>4353</v>
      </c>
      <c r="D3230" t="s">
        <v>40</v>
      </c>
      <c r="E3230" s="103">
        <v>2.1473837144237039E-3</v>
      </c>
      <c r="F3230" s="103">
        <v>680752</v>
      </c>
      <c r="G3230" s="103">
        <v>10</v>
      </c>
      <c r="H3230" t="s">
        <v>54</v>
      </c>
      <c r="I3230" s="103"/>
    </row>
    <row r="3231" spans="1:9" x14ac:dyDescent="0.3">
      <c r="A3231" t="s">
        <v>6057</v>
      </c>
      <c r="B3231" t="s">
        <v>51</v>
      </c>
      <c r="C3231" t="s">
        <v>4353</v>
      </c>
      <c r="D3231" t="s">
        <v>5064</v>
      </c>
      <c r="E3231" s="103">
        <v>2.32629555397051E-3</v>
      </c>
      <c r="F3231" s="103">
        <v>680752</v>
      </c>
      <c r="G3231" s="103">
        <v>10</v>
      </c>
      <c r="H3231" t="s">
        <v>54</v>
      </c>
      <c r="I3231" s="103"/>
    </row>
    <row r="3232" spans="1:9" x14ac:dyDescent="0.3">
      <c r="A3232" t="s">
        <v>6058</v>
      </c>
      <c r="B3232" t="s">
        <v>51</v>
      </c>
      <c r="C3232" t="s">
        <v>4353</v>
      </c>
      <c r="D3232" t="s">
        <v>5065</v>
      </c>
      <c r="E3232" s="103">
        <v>2.1528095398141698E-3</v>
      </c>
      <c r="F3232" s="103">
        <v>680752</v>
      </c>
      <c r="G3232" s="103">
        <v>10</v>
      </c>
      <c r="H3232" t="s">
        <v>54</v>
      </c>
      <c r="I3232" s="103"/>
    </row>
    <row r="3233" spans="1:9" x14ac:dyDescent="0.3">
      <c r="A3233" t="s">
        <v>6059</v>
      </c>
      <c r="B3233" t="s">
        <v>51</v>
      </c>
      <c r="C3233" t="s">
        <v>4353</v>
      </c>
      <c r="D3233" t="s">
        <v>5066</v>
      </c>
      <c r="E3233" s="103">
        <v>2.1892606562429764E-3</v>
      </c>
      <c r="F3233" s="103">
        <v>680752</v>
      </c>
      <c r="G3233" s="103">
        <v>10</v>
      </c>
      <c r="H3233" t="s">
        <v>54</v>
      </c>
      <c r="I3233" s="103"/>
    </row>
    <row r="3234" spans="1:9" x14ac:dyDescent="0.3">
      <c r="A3234" t="s">
        <v>4551</v>
      </c>
      <c r="B3234" t="s">
        <v>51</v>
      </c>
      <c r="C3234" t="s">
        <v>4353</v>
      </c>
      <c r="D3234" t="s">
        <v>42</v>
      </c>
      <c r="E3234" s="103">
        <v>2.3134929785260652E-3</v>
      </c>
      <c r="F3234" s="103">
        <v>680752</v>
      </c>
      <c r="G3234" s="103">
        <v>10</v>
      </c>
      <c r="H3234" t="s">
        <v>54</v>
      </c>
      <c r="I3234" s="103"/>
    </row>
    <row r="3235" spans="1:9" x14ac:dyDescent="0.3">
      <c r="A3235" t="s">
        <v>4552</v>
      </c>
      <c r="B3235" t="s">
        <v>51</v>
      </c>
      <c r="C3235" t="s">
        <v>4353</v>
      </c>
      <c r="D3235" t="s">
        <v>1763</v>
      </c>
      <c r="E3235" s="103">
        <v>2.3910224230077274E-3</v>
      </c>
      <c r="F3235" s="103">
        <v>680752</v>
      </c>
      <c r="G3235" s="103">
        <v>10</v>
      </c>
      <c r="H3235" t="s">
        <v>54</v>
      </c>
      <c r="I3235" s="103"/>
    </row>
    <row r="3236" spans="1:9" x14ac:dyDescent="0.3">
      <c r="A3236" t="s">
        <v>4553</v>
      </c>
      <c r="B3236" t="s">
        <v>51</v>
      </c>
      <c r="C3236" t="s">
        <v>4353</v>
      </c>
      <c r="D3236" t="s">
        <v>1764</v>
      </c>
      <c r="E3236" s="103">
        <v>2.0280903362123611E-3</v>
      </c>
      <c r="F3236" s="103">
        <v>680752</v>
      </c>
      <c r="G3236" s="103">
        <v>10</v>
      </c>
      <c r="H3236" t="s">
        <v>54</v>
      </c>
      <c r="I3236" s="103"/>
    </row>
    <row r="3237" spans="1:9" x14ac:dyDescent="0.3">
      <c r="A3237" t="s">
        <v>4554</v>
      </c>
      <c r="B3237" t="s">
        <v>51</v>
      </c>
      <c r="C3237" t="s">
        <v>4353</v>
      </c>
      <c r="D3237" t="s">
        <v>340</v>
      </c>
      <c r="E3237" s="103">
        <v>2.1463482033050375E-3</v>
      </c>
      <c r="F3237" s="103">
        <v>680752</v>
      </c>
      <c r="G3237" s="103">
        <v>10</v>
      </c>
      <c r="H3237" t="s">
        <v>54</v>
      </c>
      <c r="I3237" s="103"/>
    </row>
    <row r="3238" spans="1:9" x14ac:dyDescent="0.3">
      <c r="A3238" t="s">
        <v>4555</v>
      </c>
      <c r="B3238" t="s">
        <v>51</v>
      </c>
      <c r="C3238" t="s">
        <v>4353</v>
      </c>
      <c r="D3238" t="s">
        <v>777</v>
      </c>
      <c r="E3238" s="103">
        <v>2.6323267831713903E-2</v>
      </c>
      <c r="F3238" s="103">
        <v>680752</v>
      </c>
      <c r="G3238" s="103">
        <v>10</v>
      </c>
      <c r="H3238" t="s">
        <v>54</v>
      </c>
      <c r="I3238" s="103"/>
    </row>
    <row r="3239" spans="1:9" x14ac:dyDescent="0.3">
      <c r="A3239" t="s">
        <v>4556</v>
      </c>
      <c r="B3239" t="s">
        <v>51</v>
      </c>
      <c r="C3239" t="s">
        <v>4353</v>
      </c>
      <c r="D3239" t="s">
        <v>776</v>
      </c>
      <c r="E3239" s="103">
        <v>6.6174907395330912E-2</v>
      </c>
      <c r="F3239" s="103">
        <v>680752</v>
      </c>
      <c r="G3239" s="103">
        <v>10</v>
      </c>
      <c r="H3239" t="s">
        <v>54</v>
      </c>
      <c r="I3239" s="103"/>
    </row>
    <row r="3240" spans="1:9" x14ac:dyDescent="0.3">
      <c r="A3240" t="s">
        <v>7477</v>
      </c>
      <c r="B3240" t="s">
        <v>51</v>
      </c>
      <c r="C3240" t="s">
        <v>7386</v>
      </c>
      <c r="D3240" t="s">
        <v>40</v>
      </c>
      <c r="E3240" s="103">
        <v>6.7372959444190052E-4</v>
      </c>
      <c r="F3240" s="103">
        <v>680752</v>
      </c>
      <c r="G3240" s="103">
        <v>10</v>
      </c>
      <c r="H3240" t="s">
        <v>54</v>
      </c>
      <c r="I3240" s="103"/>
    </row>
    <row r="3241" spans="1:9" x14ac:dyDescent="0.3">
      <c r="A3241" t="s">
        <v>7478</v>
      </c>
      <c r="B3241" t="s">
        <v>51</v>
      </c>
      <c r="C3241" t="s">
        <v>7386</v>
      </c>
      <c r="D3241" t="s">
        <v>5064</v>
      </c>
      <c r="E3241" s="103">
        <v>7.0793206311139153E-4</v>
      </c>
      <c r="F3241" s="103">
        <v>680752</v>
      </c>
      <c r="G3241" s="103">
        <v>10</v>
      </c>
      <c r="H3241" t="s">
        <v>54</v>
      </c>
      <c r="I3241" s="103"/>
    </row>
    <row r="3242" spans="1:9" x14ac:dyDescent="0.3">
      <c r="A3242" t="s">
        <v>7479</v>
      </c>
      <c r="B3242" t="s">
        <v>51</v>
      </c>
      <c r="C3242" t="s">
        <v>7386</v>
      </c>
      <c r="D3242" t="s">
        <v>5065</v>
      </c>
      <c r="E3242" s="103">
        <v>6.7397592691688065E-4</v>
      </c>
      <c r="F3242" s="103">
        <v>680752</v>
      </c>
      <c r="G3242" s="103">
        <v>10</v>
      </c>
      <c r="H3242" t="s">
        <v>54</v>
      </c>
      <c r="I3242" s="103"/>
    </row>
    <row r="3243" spans="1:9" x14ac:dyDescent="0.3">
      <c r="A3243" t="s">
        <v>7480</v>
      </c>
      <c r="B3243" t="s">
        <v>51</v>
      </c>
      <c r="C3243" t="s">
        <v>7386</v>
      </c>
      <c r="D3243" t="s">
        <v>5066</v>
      </c>
      <c r="E3243" s="103">
        <v>6.8739994790153688E-4</v>
      </c>
      <c r="F3243" s="103">
        <v>680752</v>
      </c>
      <c r="G3243" s="103">
        <v>10</v>
      </c>
      <c r="H3243" t="s">
        <v>54</v>
      </c>
      <c r="I3243" s="103"/>
    </row>
    <row r="3244" spans="1:9" x14ac:dyDescent="0.3">
      <c r="A3244" t="s">
        <v>7481</v>
      </c>
      <c r="B3244" t="s">
        <v>51</v>
      </c>
      <c r="C3244" t="s">
        <v>7386</v>
      </c>
      <c r="D3244" t="s">
        <v>42</v>
      </c>
      <c r="E3244" s="103">
        <v>7.040009012816488E-4</v>
      </c>
      <c r="F3244" s="103">
        <v>680752</v>
      </c>
      <c r="G3244" s="103">
        <v>10</v>
      </c>
      <c r="H3244" t="s">
        <v>54</v>
      </c>
      <c r="I3244" s="103"/>
    </row>
    <row r="3245" spans="1:9" x14ac:dyDescent="0.3">
      <c r="A3245" t="s">
        <v>7482</v>
      </c>
      <c r="B3245" t="s">
        <v>51</v>
      </c>
      <c r="C3245" t="s">
        <v>7386</v>
      </c>
      <c r="D3245" t="s">
        <v>1763</v>
      </c>
      <c r="E3245" s="103">
        <v>7.3111276682090074E-4</v>
      </c>
      <c r="F3245" s="103">
        <v>680752</v>
      </c>
      <c r="G3245" s="103">
        <v>10</v>
      </c>
      <c r="H3245" t="s">
        <v>54</v>
      </c>
      <c r="I3245" s="103"/>
    </row>
    <row r="3246" spans="1:9" x14ac:dyDescent="0.3">
      <c r="A3246" t="s">
        <v>7483</v>
      </c>
      <c r="B3246" t="s">
        <v>51</v>
      </c>
      <c r="C3246" t="s">
        <v>7386</v>
      </c>
      <c r="D3246" t="s">
        <v>1764</v>
      </c>
      <c r="E3246" s="103">
        <v>6.4447182261928029E-4</v>
      </c>
      <c r="F3246" s="103">
        <v>680752</v>
      </c>
      <c r="G3246" s="103">
        <v>10</v>
      </c>
      <c r="H3246" t="s">
        <v>54</v>
      </c>
      <c r="I3246" s="103"/>
    </row>
    <row r="3247" spans="1:9" x14ac:dyDescent="0.3">
      <c r="A3247" t="s">
        <v>7484</v>
      </c>
      <c r="B3247" t="s">
        <v>51</v>
      </c>
      <c r="C3247" t="s">
        <v>7386</v>
      </c>
      <c r="D3247" t="s">
        <v>340</v>
      </c>
      <c r="E3247" s="103">
        <v>6.6580295947882826E-4</v>
      </c>
      <c r="F3247" s="103">
        <v>680752</v>
      </c>
      <c r="G3247" s="103">
        <v>10</v>
      </c>
      <c r="H3247" t="s">
        <v>54</v>
      </c>
      <c r="I3247" s="103"/>
    </row>
    <row r="3248" spans="1:9" x14ac:dyDescent="0.3">
      <c r="A3248" t="s">
        <v>7485</v>
      </c>
      <c r="B3248" t="s">
        <v>51</v>
      </c>
      <c r="C3248" t="s">
        <v>7386</v>
      </c>
      <c r="D3248" t="s">
        <v>777</v>
      </c>
      <c r="E3248" s="103">
        <v>6.5071997261049062E-3</v>
      </c>
      <c r="F3248" s="103">
        <v>680752</v>
      </c>
      <c r="G3248" s="103">
        <v>10</v>
      </c>
      <c r="H3248" t="s">
        <v>54</v>
      </c>
      <c r="I3248" s="103"/>
    </row>
    <row r="3249" spans="1:9" x14ac:dyDescent="0.3">
      <c r="A3249" t="s">
        <v>7486</v>
      </c>
      <c r="B3249" t="s">
        <v>51</v>
      </c>
      <c r="C3249" t="s">
        <v>7386</v>
      </c>
      <c r="D3249" t="s">
        <v>776</v>
      </c>
      <c r="E3249" s="103">
        <v>1.6127921101715438E-2</v>
      </c>
      <c r="F3249" s="103">
        <v>680752</v>
      </c>
      <c r="G3249" s="103">
        <v>10</v>
      </c>
      <c r="H3249" t="s">
        <v>54</v>
      </c>
      <c r="I3249" s="103"/>
    </row>
    <row r="3250" spans="1:9" x14ac:dyDescent="0.3">
      <c r="A3250" t="s">
        <v>60</v>
      </c>
      <c r="B3250" t="s">
        <v>47</v>
      </c>
      <c r="C3250" t="s">
        <v>35</v>
      </c>
      <c r="D3250" t="s">
        <v>54</v>
      </c>
      <c r="E3250" s="103">
        <v>220</v>
      </c>
      <c r="F3250" s="103">
        <v>677931</v>
      </c>
      <c r="G3250" s="103">
        <v>1</v>
      </c>
      <c r="H3250" t="s">
        <v>54</v>
      </c>
      <c r="I3250" s="103"/>
    </row>
    <row r="3251" spans="1:9" x14ac:dyDescent="0.3">
      <c r="A3251" t="s">
        <v>61</v>
      </c>
      <c r="B3251" t="s">
        <v>48</v>
      </c>
      <c r="C3251" t="s">
        <v>35</v>
      </c>
      <c r="D3251" t="s">
        <v>54</v>
      </c>
      <c r="E3251" s="103">
        <v>88306175.315864533</v>
      </c>
      <c r="F3251" s="103">
        <v>677931</v>
      </c>
      <c r="G3251" s="103">
        <v>1</v>
      </c>
      <c r="H3251" t="s">
        <v>54</v>
      </c>
      <c r="I3251" s="103"/>
    </row>
    <row r="3252" spans="1:9" x14ac:dyDescent="0.3">
      <c r="A3252" t="s">
        <v>62</v>
      </c>
      <c r="B3252" t="s">
        <v>49</v>
      </c>
      <c r="C3252" t="s">
        <v>35</v>
      </c>
      <c r="D3252" t="s">
        <v>54</v>
      </c>
      <c r="E3252" s="103">
        <v>3.2451680185741619E-4</v>
      </c>
      <c r="F3252" s="103">
        <v>677931</v>
      </c>
      <c r="G3252" s="103">
        <v>1</v>
      </c>
      <c r="H3252" t="s">
        <v>54</v>
      </c>
      <c r="I3252" s="103"/>
    </row>
    <row r="3253" spans="1:9" x14ac:dyDescent="0.3">
      <c r="A3253" t="s">
        <v>63</v>
      </c>
      <c r="B3253" t="s">
        <v>50</v>
      </c>
      <c r="C3253" t="s">
        <v>35</v>
      </c>
      <c r="D3253" t="s">
        <v>54</v>
      </c>
      <c r="E3253" s="103">
        <v>130.2583527171121</v>
      </c>
      <c r="F3253" s="103">
        <v>677931</v>
      </c>
      <c r="G3253" s="103">
        <v>1</v>
      </c>
      <c r="H3253" t="s">
        <v>54</v>
      </c>
      <c r="I3253" s="103"/>
    </row>
    <row r="3254" spans="1:9" x14ac:dyDescent="0.3">
      <c r="A3254" t="s">
        <v>4943</v>
      </c>
      <c r="B3254" t="s">
        <v>47</v>
      </c>
      <c r="C3254" t="s">
        <v>4868</v>
      </c>
      <c r="D3254" t="s">
        <v>54</v>
      </c>
      <c r="E3254" s="103">
        <v>1258</v>
      </c>
      <c r="F3254" s="103">
        <v>677931</v>
      </c>
      <c r="G3254" s="103">
        <v>1</v>
      </c>
      <c r="H3254" t="s">
        <v>54</v>
      </c>
      <c r="I3254" s="103"/>
    </row>
    <row r="3255" spans="1:9" x14ac:dyDescent="0.3">
      <c r="A3255" t="s">
        <v>4944</v>
      </c>
      <c r="B3255" t="s">
        <v>48</v>
      </c>
      <c r="C3255" t="s">
        <v>4868</v>
      </c>
      <c r="D3255" t="s">
        <v>54</v>
      </c>
      <c r="E3255" s="103">
        <v>4075604.4494628906</v>
      </c>
      <c r="F3255" s="103">
        <v>677931</v>
      </c>
      <c r="G3255" s="103">
        <v>1</v>
      </c>
      <c r="H3255" t="s">
        <v>54</v>
      </c>
      <c r="I3255" s="103"/>
    </row>
    <row r="3256" spans="1:9" x14ac:dyDescent="0.3">
      <c r="A3256" t="s">
        <v>4945</v>
      </c>
      <c r="B3256" t="s">
        <v>49</v>
      </c>
      <c r="C3256" t="s">
        <v>4868</v>
      </c>
      <c r="D3256" t="s">
        <v>54</v>
      </c>
      <c r="E3256" s="103">
        <v>1.8556460760755888E-3</v>
      </c>
      <c r="F3256" s="103">
        <v>677931</v>
      </c>
      <c r="G3256" s="103">
        <v>1</v>
      </c>
      <c r="H3256" t="s">
        <v>54</v>
      </c>
      <c r="I3256" s="103"/>
    </row>
    <row r="3257" spans="1:9" x14ac:dyDescent="0.3">
      <c r="A3257" t="s">
        <v>4946</v>
      </c>
      <c r="B3257" t="s">
        <v>50</v>
      </c>
      <c r="C3257" t="s">
        <v>4868</v>
      </c>
      <c r="D3257" t="s">
        <v>54</v>
      </c>
      <c r="E3257" s="103">
        <v>6.0118278253434205</v>
      </c>
      <c r="F3257" s="103">
        <v>677931</v>
      </c>
      <c r="G3257" s="103">
        <v>1</v>
      </c>
      <c r="H3257" t="s">
        <v>54</v>
      </c>
      <c r="I3257" s="103"/>
    </row>
    <row r="3258" spans="1:9" x14ac:dyDescent="0.3">
      <c r="A3258" t="s">
        <v>4947</v>
      </c>
      <c r="B3258" t="s">
        <v>51</v>
      </c>
      <c r="C3258" t="s">
        <v>4868</v>
      </c>
      <c r="D3258" t="s">
        <v>40</v>
      </c>
      <c r="E3258" s="103">
        <v>1.684520444782615E-2</v>
      </c>
      <c r="F3258" s="103">
        <v>677931</v>
      </c>
      <c r="G3258" s="103">
        <v>1</v>
      </c>
      <c r="H3258" t="s">
        <v>1078</v>
      </c>
      <c r="I3258" s="103"/>
    </row>
    <row r="3259" spans="1:9" x14ac:dyDescent="0.3">
      <c r="A3259" t="s">
        <v>6273</v>
      </c>
      <c r="B3259" t="s">
        <v>51</v>
      </c>
      <c r="C3259" t="s">
        <v>4868</v>
      </c>
      <c r="D3259" t="s">
        <v>5064</v>
      </c>
      <c r="E3259" s="103">
        <v>1.7152795111922126E-2</v>
      </c>
      <c r="F3259" s="103">
        <v>677931</v>
      </c>
      <c r="G3259" s="103">
        <v>1</v>
      </c>
      <c r="H3259" t="s">
        <v>1078</v>
      </c>
      <c r="I3259" s="103"/>
    </row>
    <row r="3260" spans="1:9" x14ac:dyDescent="0.3">
      <c r="A3260" t="s">
        <v>6274</v>
      </c>
      <c r="B3260" t="s">
        <v>51</v>
      </c>
      <c r="C3260" t="s">
        <v>4868</v>
      </c>
      <c r="D3260" t="s">
        <v>5065</v>
      </c>
      <c r="E3260" s="103">
        <v>1.684520444782615E-2</v>
      </c>
      <c r="F3260" s="103">
        <v>677931</v>
      </c>
      <c r="G3260" s="103">
        <v>1</v>
      </c>
      <c r="H3260" t="s">
        <v>1078</v>
      </c>
      <c r="I3260" s="103"/>
    </row>
    <row r="3261" spans="1:9" x14ac:dyDescent="0.3">
      <c r="A3261" t="s">
        <v>6275</v>
      </c>
      <c r="B3261" t="s">
        <v>51</v>
      </c>
      <c r="C3261" t="s">
        <v>4868</v>
      </c>
      <c r="D3261" t="s">
        <v>5066</v>
      </c>
      <c r="E3261" s="103">
        <v>1.684520444782615E-2</v>
      </c>
      <c r="F3261" s="103">
        <v>677931</v>
      </c>
      <c r="G3261" s="103">
        <v>1</v>
      </c>
      <c r="H3261" t="s">
        <v>1078</v>
      </c>
      <c r="I3261" s="103"/>
    </row>
    <row r="3262" spans="1:9" x14ac:dyDescent="0.3">
      <c r="A3262" t="s">
        <v>4948</v>
      </c>
      <c r="B3262" t="s">
        <v>51</v>
      </c>
      <c r="C3262" t="s">
        <v>4868</v>
      </c>
      <c r="D3262" t="s">
        <v>42</v>
      </c>
      <c r="E3262" s="103">
        <v>1.6747933330870563E-2</v>
      </c>
      <c r="F3262" s="103">
        <v>677931</v>
      </c>
      <c r="G3262" s="103">
        <v>1</v>
      </c>
      <c r="H3262" t="s">
        <v>1078</v>
      </c>
      <c r="I3262" s="103"/>
    </row>
    <row r="3263" spans="1:9" x14ac:dyDescent="0.3">
      <c r="A3263" t="s">
        <v>4949</v>
      </c>
      <c r="B3263" t="s">
        <v>51</v>
      </c>
      <c r="C3263" t="s">
        <v>4868</v>
      </c>
      <c r="D3263" t="s">
        <v>1763</v>
      </c>
      <c r="E3263" s="103">
        <v>1.7729254339171004E-2</v>
      </c>
      <c r="F3263" s="103">
        <v>677931</v>
      </c>
      <c r="G3263" s="103">
        <v>1</v>
      </c>
      <c r="H3263" t="s">
        <v>1078</v>
      </c>
      <c r="I3263" s="103"/>
    </row>
    <row r="3264" spans="1:9" x14ac:dyDescent="0.3">
      <c r="A3264" t="s">
        <v>4950</v>
      </c>
      <c r="B3264" t="s">
        <v>51</v>
      </c>
      <c r="C3264" t="s">
        <v>4868</v>
      </c>
      <c r="D3264" t="s">
        <v>1764</v>
      </c>
      <c r="E3264" s="103">
        <v>4.8887747538451281E-3</v>
      </c>
      <c r="F3264" s="103">
        <v>677931</v>
      </c>
      <c r="G3264" s="103">
        <v>1</v>
      </c>
      <c r="H3264" t="s">
        <v>1078</v>
      </c>
      <c r="I3264" s="103"/>
    </row>
    <row r="3265" spans="1:9" x14ac:dyDescent="0.3">
      <c r="A3265" t="s">
        <v>4951</v>
      </c>
      <c r="B3265" t="s">
        <v>51</v>
      </c>
      <c r="C3265" t="s">
        <v>4868</v>
      </c>
      <c r="D3265" t="s">
        <v>340</v>
      </c>
      <c r="E3265" s="103">
        <v>1.7286668315332054E-2</v>
      </c>
      <c r="F3265" s="103">
        <v>677931</v>
      </c>
      <c r="G3265" s="103">
        <v>1</v>
      </c>
      <c r="H3265" t="s">
        <v>1078</v>
      </c>
      <c r="I3265" s="103"/>
    </row>
    <row r="3266" spans="1:9" x14ac:dyDescent="0.3">
      <c r="A3266" t="s">
        <v>4952</v>
      </c>
      <c r="B3266" t="s">
        <v>51</v>
      </c>
      <c r="C3266" t="s">
        <v>4868</v>
      </c>
      <c r="D3266" t="s">
        <v>777</v>
      </c>
      <c r="E3266" s="103">
        <v>7.2057684957523484E-3</v>
      </c>
      <c r="F3266" s="103">
        <v>677931</v>
      </c>
      <c r="G3266" s="103">
        <v>1</v>
      </c>
      <c r="H3266" t="s">
        <v>1078</v>
      </c>
      <c r="I3266" s="103"/>
    </row>
    <row r="3267" spans="1:9" x14ac:dyDescent="0.3">
      <c r="A3267" t="s">
        <v>4953</v>
      </c>
      <c r="B3267" t="s">
        <v>51</v>
      </c>
      <c r="C3267" t="s">
        <v>4868</v>
      </c>
      <c r="D3267" t="s">
        <v>776</v>
      </c>
      <c r="E3267" s="103">
        <v>1.5062310603424956E-2</v>
      </c>
      <c r="F3267" s="103">
        <v>677931</v>
      </c>
      <c r="G3267" s="103">
        <v>1</v>
      </c>
      <c r="H3267" t="s">
        <v>1078</v>
      </c>
      <c r="I3267" s="103"/>
    </row>
    <row r="3268" spans="1:9" x14ac:dyDescent="0.3">
      <c r="A3268" t="s">
        <v>70</v>
      </c>
      <c r="B3268" t="s">
        <v>47</v>
      </c>
      <c r="C3268" t="s">
        <v>36</v>
      </c>
      <c r="D3268" t="s">
        <v>54</v>
      </c>
      <c r="E3268" s="103">
        <v>267345</v>
      </c>
      <c r="F3268" s="103">
        <v>677931</v>
      </c>
      <c r="G3268" s="103">
        <v>1</v>
      </c>
      <c r="H3268" t="s">
        <v>54</v>
      </c>
      <c r="I3268" s="103"/>
    </row>
    <row r="3269" spans="1:9" x14ac:dyDescent="0.3">
      <c r="A3269" t="s">
        <v>71</v>
      </c>
      <c r="B3269" t="s">
        <v>48</v>
      </c>
      <c r="C3269" t="s">
        <v>36</v>
      </c>
      <c r="D3269" t="s">
        <v>54</v>
      </c>
      <c r="E3269" s="103">
        <v>9257581328.1259995</v>
      </c>
      <c r="F3269" s="103">
        <v>677931</v>
      </c>
      <c r="G3269" s="103">
        <v>1</v>
      </c>
      <c r="H3269" t="s">
        <v>54</v>
      </c>
      <c r="I3269" s="103"/>
    </row>
    <row r="3270" spans="1:9" x14ac:dyDescent="0.3">
      <c r="A3270" t="s">
        <v>72</v>
      </c>
      <c r="B3270" t="s">
        <v>49</v>
      </c>
      <c r="C3270" t="s">
        <v>36</v>
      </c>
      <c r="D3270" t="s">
        <v>54</v>
      </c>
      <c r="E3270" s="103">
        <v>0.39435429269350419</v>
      </c>
      <c r="F3270" s="103">
        <v>677931</v>
      </c>
      <c r="G3270" s="103">
        <v>1</v>
      </c>
      <c r="H3270" t="s">
        <v>54</v>
      </c>
      <c r="I3270" s="103"/>
    </row>
    <row r="3271" spans="1:9" x14ac:dyDescent="0.3">
      <c r="A3271" t="s">
        <v>73</v>
      </c>
      <c r="B3271" t="s">
        <v>50</v>
      </c>
      <c r="C3271" t="s">
        <v>36</v>
      </c>
      <c r="D3271" t="s">
        <v>54</v>
      </c>
      <c r="E3271" s="103">
        <v>13655.639479719912</v>
      </c>
      <c r="F3271" s="103">
        <v>677931</v>
      </c>
      <c r="G3271" s="103">
        <v>1</v>
      </c>
      <c r="H3271" t="s">
        <v>54</v>
      </c>
      <c r="I3271" s="103"/>
    </row>
    <row r="3272" spans="1:9" x14ac:dyDescent="0.3">
      <c r="A3272" t="s">
        <v>1241</v>
      </c>
      <c r="B3272" t="s">
        <v>51</v>
      </c>
      <c r="C3272" t="s">
        <v>36</v>
      </c>
      <c r="D3272" t="s">
        <v>40</v>
      </c>
      <c r="E3272" s="103">
        <v>0.27834620433839757</v>
      </c>
      <c r="F3272" s="103">
        <v>677931</v>
      </c>
      <c r="G3272" s="103">
        <v>1</v>
      </c>
      <c r="H3272" t="s">
        <v>1078</v>
      </c>
      <c r="I3272" s="103"/>
    </row>
    <row r="3273" spans="1:9" x14ac:dyDescent="0.3">
      <c r="A3273" t="s">
        <v>6165</v>
      </c>
      <c r="B3273" t="s">
        <v>51</v>
      </c>
      <c r="C3273" t="s">
        <v>36</v>
      </c>
      <c r="D3273" t="s">
        <v>5064</v>
      </c>
      <c r="E3273" s="103">
        <v>0.27834620433839757</v>
      </c>
      <c r="F3273" s="103">
        <v>677931</v>
      </c>
      <c r="G3273" s="103">
        <v>1</v>
      </c>
      <c r="H3273" t="s">
        <v>1078</v>
      </c>
      <c r="I3273" s="103"/>
    </row>
    <row r="3274" spans="1:9" x14ac:dyDescent="0.3">
      <c r="A3274" t="s">
        <v>6166</v>
      </c>
      <c r="B3274" t="s">
        <v>51</v>
      </c>
      <c r="C3274" t="s">
        <v>36</v>
      </c>
      <c r="D3274" t="s">
        <v>5065</v>
      </c>
      <c r="E3274" s="103">
        <v>0.27834620433839757</v>
      </c>
      <c r="F3274" s="103">
        <v>677931</v>
      </c>
      <c r="G3274" s="103">
        <v>1</v>
      </c>
      <c r="H3274" t="s">
        <v>1078</v>
      </c>
      <c r="I3274" s="103"/>
    </row>
    <row r="3275" spans="1:9" x14ac:dyDescent="0.3">
      <c r="A3275" t="s">
        <v>6167</v>
      </c>
      <c r="B3275" t="s">
        <v>51</v>
      </c>
      <c r="C3275" t="s">
        <v>36</v>
      </c>
      <c r="D3275" t="s">
        <v>5066</v>
      </c>
      <c r="E3275" s="103">
        <v>0.27834620433839757</v>
      </c>
      <c r="F3275" s="103">
        <v>677931</v>
      </c>
      <c r="G3275" s="103">
        <v>1</v>
      </c>
      <c r="H3275" t="s">
        <v>1078</v>
      </c>
      <c r="I3275" s="103"/>
    </row>
    <row r="3276" spans="1:9" x14ac:dyDescent="0.3">
      <c r="A3276" t="s">
        <v>1242</v>
      </c>
      <c r="B3276" t="s">
        <v>51</v>
      </c>
      <c r="C3276" t="s">
        <v>36</v>
      </c>
      <c r="D3276" t="s">
        <v>42</v>
      </c>
      <c r="E3276" s="103">
        <v>0.22907600223787397</v>
      </c>
      <c r="F3276" s="103">
        <v>677931</v>
      </c>
      <c r="G3276" s="103">
        <v>1</v>
      </c>
      <c r="H3276" t="s">
        <v>1078</v>
      </c>
      <c r="I3276" s="103"/>
    </row>
    <row r="3277" spans="1:9" x14ac:dyDescent="0.3">
      <c r="A3277" t="s">
        <v>2161</v>
      </c>
      <c r="B3277" t="s">
        <v>51</v>
      </c>
      <c r="C3277" t="s">
        <v>36</v>
      </c>
      <c r="D3277" t="s">
        <v>1763</v>
      </c>
      <c r="E3277" s="103">
        <v>0.23834037349438303</v>
      </c>
      <c r="F3277" s="103">
        <v>677931</v>
      </c>
      <c r="G3277" s="103">
        <v>1</v>
      </c>
      <c r="H3277" t="s">
        <v>1078</v>
      </c>
      <c r="I3277" s="103"/>
    </row>
    <row r="3278" spans="1:9" x14ac:dyDescent="0.3">
      <c r="A3278" t="s">
        <v>2162</v>
      </c>
      <c r="B3278" t="s">
        <v>51</v>
      </c>
      <c r="C3278" t="s">
        <v>36</v>
      </c>
      <c r="D3278" t="s">
        <v>1764</v>
      </c>
      <c r="E3278" s="103">
        <v>3.9593512904014208E-2</v>
      </c>
      <c r="F3278" s="103">
        <v>677931</v>
      </c>
      <c r="G3278" s="103">
        <v>1</v>
      </c>
      <c r="H3278" t="s">
        <v>1078</v>
      </c>
      <c r="I3278" s="103"/>
    </row>
    <row r="3279" spans="1:9" x14ac:dyDescent="0.3">
      <c r="A3279" t="s">
        <v>1243</v>
      </c>
      <c r="B3279" t="s">
        <v>51</v>
      </c>
      <c r="C3279" t="s">
        <v>36</v>
      </c>
      <c r="D3279" t="s">
        <v>340</v>
      </c>
      <c r="E3279" s="103">
        <v>0.17954389366113876</v>
      </c>
      <c r="F3279" s="103">
        <v>677931</v>
      </c>
      <c r="G3279" s="103">
        <v>1</v>
      </c>
      <c r="H3279" t="s">
        <v>1078</v>
      </c>
      <c r="I3279" s="103"/>
    </row>
    <row r="3280" spans="1:9" x14ac:dyDescent="0.3">
      <c r="A3280" t="s">
        <v>1244</v>
      </c>
      <c r="B3280" t="s">
        <v>51</v>
      </c>
      <c r="C3280" t="s">
        <v>36</v>
      </c>
      <c r="D3280" t="s">
        <v>777</v>
      </c>
      <c r="E3280" s="103">
        <v>7.5785863961992758E-2</v>
      </c>
      <c r="F3280" s="103">
        <v>677931</v>
      </c>
      <c r="G3280" s="103">
        <v>1</v>
      </c>
      <c r="H3280" t="s">
        <v>1078</v>
      </c>
      <c r="I3280" s="103"/>
    </row>
    <row r="3281" spans="1:9" x14ac:dyDescent="0.3">
      <c r="A3281" t="s">
        <v>1245</v>
      </c>
      <c r="B3281" t="s">
        <v>51</v>
      </c>
      <c r="C3281" t="s">
        <v>36</v>
      </c>
      <c r="D3281" t="s">
        <v>776</v>
      </c>
      <c r="E3281" s="103">
        <v>0.16022871818397252</v>
      </c>
      <c r="F3281" s="103">
        <v>677931</v>
      </c>
      <c r="G3281" s="103">
        <v>1</v>
      </c>
      <c r="H3281" t="s">
        <v>1078</v>
      </c>
      <c r="I3281" s="103"/>
    </row>
    <row r="3282" spans="1:9" x14ac:dyDescent="0.3">
      <c r="A3282" t="s">
        <v>74</v>
      </c>
      <c r="B3282" t="s">
        <v>47</v>
      </c>
      <c r="C3282" t="s">
        <v>37</v>
      </c>
      <c r="D3282" t="s">
        <v>54</v>
      </c>
      <c r="E3282" s="103">
        <v>224587</v>
      </c>
      <c r="F3282" s="103">
        <v>677931</v>
      </c>
      <c r="G3282" s="103">
        <v>1</v>
      </c>
      <c r="H3282" t="s">
        <v>54</v>
      </c>
      <c r="I3282" s="103"/>
    </row>
    <row r="3283" spans="1:9" x14ac:dyDescent="0.3">
      <c r="A3283" t="s">
        <v>75</v>
      </c>
      <c r="B3283" t="s">
        <v>48</v>
      </c>
      <c r="C3283" t="s">
        <v>37</v>
      </c>
      <c r="D3283" t="s">
        <v>54</v>
      </c>
      <c r="E3283" s="103">
        <v>18418431133.098633</v>
      </c>
      <c r="F3283" s="103">
        <v>677931</v>
      </c>
      <c r="G3283" s="103">
        <v>1</v>
      </c>
      <c r="H3283" t="s">
        <v>54</v>
      </c>
      <c r="I3283" s="103"/>
    </row>
    <row r="3284" spans="1:9" x14ac:dyDescent="0.3">
      <c r="A3284" t="s">
        <v>76</v>
      </c>
      <c r="B3284" t="s">
        <v>49</v>
      </c>
      <c r="C3284" t="s">
        <v>37</v>
      </c>
      <c r="D3284" t="s">
        <v>54</v>
      </c>
      <c r="E3284" s="103">
        <v>0.3312829771761433</v>
      </c>
      <c r="F3284" s="103">
        <v>677931</v>
      </c>
      <c r="G3284" s="103">
        <v>1</v>
      </c>
      <c r="H3284" t="s">
        <v>54</v>
      </c>
      <c r="I3284" s="103"/>
    </row>
    <row r="3285" spans="1:9" x14ac:dyDescent="0.3">
      <c r="A3285" t="s">
        <v>77</v>
      </c>
      <c r="B3285" t="s">
        <v>50</v>
      </c>
      <c r="C3285" t="s">
        <v>37</v>
      </c>
      <c r="D3285" t="s">
        <v>54</v>
      </c>
      <c r="E3285" s="103">
        <v>27168.592575201066</v>
      </c>
      <c r="F3285" s="103">
        <v>677931</v>
      </c>
      <c r="G3285" s="103">
        <v>1</v>
      </c>
      <c r="H3285" t="s">
        <v>54</v>
      </c>
      <c r="I3285" s="103"/>
    </row>
    <row r="3286" spans="1:9" x14ac:dyDescent="0.3">
      <c r="A3286" t="s">
        <v>1206</v>
      </c>
      <c r="B3286" t="s">
        <v>51</v>
      </c>
      <c r="C3286" t="s">
        <v>37</v>
      </c>
      <c r="D3286" t="s">
        <v>40</v>
      </c>
      <c r="E3286" s="103">
        <v>0.52798746723797796</v>
      </c>
      <c r="F3286" s="103">
        <v>677931</v>
      </c>
      <c r="G3286" s="103">
        <v>1</v>
      </c>
      <c r="H3286" t="s">
        <v>1078</v>
      </c>
      <c r="I3286" s="103"/>
    </row>
    <row r="3287" spans="1:9" x14ac:dyDescent="0.3">
      <c r="A3287" t="s">
        <v>6168</v>
      </c>
      <c r="B3287" t="s">
        <v>51</v>
      </c>
      <c r="C3287" t="s">
        <v>37</v>
      </c>
      <c r="D3287" t="s">
        <v>5064</v>
      </c>
      <c r="E3287" s="103">
        <v>0.52802099100647271</v>
      </c>
      <c r="F3287" s="103">
        <v>677931</v>
      </c>
      <c r="G3287" s="103">
        <v>1</v>
      </c>
      <c r="H3287" t="s">
        <v>1078</v>
      </c>
      <c r="I3287" s="103"/>
    </row>
    <row r="3288" spans="1:9" x14ac:dyDescent="0.3">
      <c r="A3288" t="s">
        <v>6169</v>
      </c>
      <c r="B3288" t="s">
        <v>51</v>
      </c>
      <c r="C3288" t="s">
        <v>37</v>
      </c>
      <c r="D3288" t="s">
        <v>5065</v>
      </c>
      <c r="E3288" s="103">
        <v>0.52798746723797796</v>
      </c>
      <c r="F3288" s="103">
        <v>677931</v>
      </c>
      <c r="G3288" s="103">
        <v>1</v>
      </c>
      <c r="H3288" t="s">
        <v>1078</v>
      </c>
      <c r="I3288" s="103"/>
    </row>
    <row r="3289" spans="1:9" x14ac:dyDescent="0.3">
      <c r="A3289" t="s">
        <v>6170</v>
      </c>
      <c r="B3289" t="s">
        <v>51</v>
      </c>
      <c r="C3289" t="s">
        <v>37</v>
      </c>
      <c r="D3289" t="s">
        <v>5066</v>
      </c>
      <c r="E3289" s="103">
        <v>0.52802099100647271</v>
      </c>
      <c r="F3289" s="103">
        <v>677931</v>
      </c>
      <c r="G3289" s="103">
        <v>1</v>
      </c>
      <c r="H3289" t="s">
        <v>1078</v>
      </c>
      <c r="I3289" s="103"/>
    </row>
    <row r="3290" spans="1:9" x14ac:dyDescent="0.3">
      <c r="A3290" t="s">
        <v>1207</v>
      </c>
      <c r="B3290" t="s">
        <v>51</v>
      </c>
      <c r="C3290" t="s">
        <v>37</v>
      </c>
      <c r="D3290" t="s">
        <v>42</v>
      </c>
      <c r="E3290" s="103">
        <v>0.73754188840523205</v>
      </c>
      <c r="F3290" s="103">
        <v>677931</v>
      </c>
      <c r="G3290" s="103">
        <v>1</v>
      </c>
      <c r="H3290" t="s">
        <v>1078</v>
      </c>
      <c r="I3290" s="103"/>
    </row>
    <row r="3291" spans="1:9" x14ac:dyDescent="0.3">
      <c r="A3291" t="s">
        <v>2117</v>
      </c>
      <c r="B3291" t="s">
        <v>51</v>
      </c>
      <c r="C3291" t="s">
        <v>37</v>
      </c>
      <c r="D3291" t="s">
        <v>1763</v>
      </c>
      <c r="E3291" s="103">
        <v>0.18292327079200726</v>
      </c>
      <c r="F3291" s="103">
        <v>677931</v>
      </c>
      <c r="G3291" s="103">
        <v>1</v>
      </c>
      <c r="H3291" t="s">
        <v>1078</v>
      </c>
      <c r="I3291" s="103"/>
    </row>
    <row r="3292" spans="1:9" x14ac:dyDescent="0.3">
      <c r="A3292" t="s">
        <v>2118</v>
      </c>
      <c r="B3292" t="s">
        <v>51</v>
      </c>
      <c r="C3292" t="s">
        <v>37</v>
      </c>
      <c r="D3292" t="s">
        <v>1764</v>
      </c>
      <c r="E3292" s="103">
        <v>8.5148748740057206E-2</v>
      </c>
      <c r="F3292" s="103">
        <v>677931</v>
      </c>
      <c r="G3292" s="103">
        <v>1</v>
      </c>
      <c r="H3292" t="s">
        <v>1078</v>
      </c>
      <c r="I3292" s="103"/>
    </row>
    <row r="3293" spans="1:9" x14ac:dyDescent="0.3">
      <c r="A3293" t="s">
        <v>1208</v>
      </c>
      <c r="B3293" t="s">
        <v>51</v>
      </c>
      <c r="C3293" t="s">
        <v>37</v>
      </c>
      <c r="D3293" t="s">
        <v>340</v>
      </c>
      <c r="E3293" s="103">
        <v>0.31379299502382557</v>
      </c>
      <c r="F3293" s="103">
        <v>677931</v>
      </c>
      <c r="G3293" s="103">
        <v>1</v>
      </c>
      <c r="H3293" t="s">
        <v>1078</v>
      </c>
      <c r="I3293" s="103"/>
    </row>
    <row r="3294" spans="1:9" x14ac:dyDescent="0.3">
      <c r="A3294" t="s">
        <v>1209</v>
      </c>
      <c r="B3294" t="s">
        <v>51</v>
      </c>
      <c r="C3294" t="s">
        <v>37</v>
      </c>
      <c r="D3294" t="s">
        <v>777</v>
      </c>
      <c r="E3294" s="103">
        <v>0.16258847208906069</v>
      </c>
      <c r="F3294" s="103">
        <v>677931</v>
      </c>
      <c r="G3294" s="103">
        <v>1</v>
      </c>
      <c r="H3294" t="s">
        <v>1078</v>
      </c>
      <c r="I3294" s="103"/>
    </row>
    <row r="3295" spans="1:9" x14ac:dyDescent="0.3">
      <c r="A3295" t="s">
        <v>1210</v>
      </c>
      <c r="B3295" t="s">
        <v>51</v>
      </c>
      <c r="C3295" t="s">
        <v>37</v>
      </c>
      <c r="D3295" t="s">
        <v>776</v>
      </c>
      <c r="E3295" s="103">
        <v>0.36900326466451799</v>
      </c>
      <c r="F3295" s="103">
        <v>677931</v>
      </c>
      <c r="G3295" s="103">
        <v>1</v>
      </c>
      <c r="H3295" t="s">
        <v>1078</v>
      </c>
      <c r="I3295" s="103"/>
    </row>
    <row r="3296" spans="1:9" x14ac:dyDescent="0.3">
      <c r="A3296" t="s">
        <v>78</v>
      </c>
      <c r="B3296" t="s">
        <v>47</v>
      </c>
      <c r="C3296" t="s">
        <v>38</v>
      </c>
      <c r="D3296" t="s">
        <v>54</v>
      </c>
      <c r="E3296" s="103">
        <v>75102</v>
      </c>
      <c r="F3296" s="103">
        <v>677931</v>
      </c>
      <c r="G3296" s="103">
        <v>1</v>
      </c>
      <c r="H3296" t="s">
        <v>54</v>
      </c>
      <c r="I3296" s="103"/>
    </row>
    <row r="3297" spans="1:9" x14ac:dyDescent="0.3">
      <c r="A3297" t="s">
        <v>79</v>
      </c>
      <c r="B3297" t="s">
        <v>48</v>
      </c>
      <c r="C3297" t="s">
        <v>38</v>
      </c>
      <c r="D3297" t="s">
        <v>54</v>
      </c>
      <c r="E3297" s="103">
        <v>12139028522.539999</v>
      </c>
      <c r="F3297" s="103">
        <v>677931</v>
      </c>
      <c r="G3297" s="103">
        <v>1</v>
      </c>
      <c r="H3297" t="s">
        <v>54</v>
      </c>
      <c r="I3297" s="103"/>
    </row>
    <row r="3298" spans="1:9" x14ac:dyDescent="0.3">
      <c r="A3298" t="s">
        <v>80</v>
      </c>
      <c r="B3298" t="s">
        <v>49</v>
      </c>
      <c r="C3298" t="s">
        <v>38</v>
      </c>
      <c r="D3298" t="s">
        <v>54</v>
      </c>
      <c r="E3298" s="103">
        <v>0.11078118569588941</v>
      </c>
      <c r="F3298" s="103">
        <v>677931</v>
      </c>
      <c r="G3298" s="103">
        <v>1</v>
      </c>
      <c r="H3298" t="s">
        <v>54</v>
      </c>
      <c r="I3298" s="103"/>
    </row>
    <row r="3299" spans="1:9" x14ac:dyDescent="0.3">
      <c r="A3299" t="s">
        <v>81</v>
      </c>
      <c r="B3299" t="s">
        <v>50</v>
      </c>
      <c r="C3299" t="s">
        <v>38</v>
      </c>
      <c r="D3299" t="s">
        <v>54</v>
      </c>
      <c r="E3299" s="103">
        <v>17905.994153593801</v>
      </c>
      <c r="F3299" s="103">
        <v>677931</v>
      </c>
      <c r="G3299" s="103">
        <v>1</v>
      </c>
      <c r="H3299" t="s">
        <v>54</v>
      </c>
      <c r="I3299" s="103"/>
    </row>
    <row r="3300" spans="1:9" x14ac:dyDescent="0.3">
      <c r="A3300" t="s">
        <v>1211</v>
      </c>
      <c r="B3300" t="s">
        <v>51</v>
      </c>
      <c r="C3300" t="s">
        <v>38</v>
      </c>
      <c r="D3300" t="s">
        <v>40</v>
      </c>
      <c r="E3300" s="103">
        <v>1.1651378348443677</v>
      </c>
      <c r="F3300" s="103">
        <v>677931</v>
      </c>
      <c r="G3300" s="103">
        <v>1</v>
      </c>
      <c r="H3300" t="s">
        <v>1078</v>
      </c>
      <c r="I3300" s="103"/>
    </row>
    <row r="3301" spans="1:9" x14ac:dyDescent="0.3">
      <c r="A3301" t="s">
        <v>6171</v>
      </c>
      <c r="B3301" t="s">
        <v>51</v>
      </c>
      <c r="C3301" t="s">
        <v>38</v>
      </c>
      <c r="D3301" t="s">
        <v>5064</v>
      </c>
      <c r="E3301" s="103">
        <v>1.1651378348443677</v>
      </c>
      <c r="F3301" s="103">
        <v>677931</v>
      </c>
      <c r="G3301" s="103">
        <v>1</v>
      </c>
      <c r="H3301" t="s">
        <v>1078</v>
      </c>
      <c r="I3301" s="103"/>
    </row>
    <row r="3302" spans="1:9" x14ac:dyDescent="0.3">
      <c r="A3302" t="s">
        <v>6172</v>
      </c>
      <c r="B3302" t="s">
        <v>51</v>
      </c>
      <c r="C3302" t="s">
        <v>38</v>
      </c>
      <c r="D3302" t="s">
        <v>5065</v>
      </c>
      <c r="E3302" s="103">
        <v>1.1651378348443677</v>
      </c>
      <c r="F3302" s="103">
        <v>677931</v>
      </c>
      <c r="G3302" s="103">
        <v>1</v>
      </c>
      <c r="H3302" t="s">
        <v>1078</v>
      </c>
      <c r="I3302" s="103"/>
    </row>
    <row r="3303" spans="1:9" x14ac:dyDescent="0.3">
      <c r="A3303" t="s">
        <v>6173</v>
      </c>
      <c r="B3303" t="s">
        <v>51</v>
      </c>
      <c r="C3303" t="s">
        <v>38</v>
      </c>
      <c r="D3303" t="s">
        <v>5066</v>
      </c>
      <c r="E3303" s="103">
        <v>1.1651378348443677</v>
      </c>
      <c r="F3303" s="103">
        <v>677931</v>
      </c>
      <c r="G3303" s="103">
        <v>1</v>
      </c>
      <c r="H3303" t="s">
        <v>1078</v>
      </c>
      <c r="I3303" s="103"/>
    </row>
    <row r="3304" spans="1:9" x14ac:dyDescent="0.3">
      <c r="A3304" t="s">
        <v>1212</v>
      </c>
      <c r="B3304" t="s">
        <v>51</v>
      </c>
      <c r="C3304" t="s">
        <v>38</v>
      </c>
      <c r="D3304" t="s">
        <v>42</v>
      </c>
      <c r="E3304" s="103">
        <v>1.0893974017171206</v>
      </c>
      <c r="F3304" s="103">
        <v>677931</v>
      </c>
      <c r="G3304" s="103">
        <v>1</v>
      </c>
      <c r="H3304" t="s">
        <v>1078</v>
      </c>
      <c r="I3304" s="103"/>
    </row>
    <row r="3305" spans="1:9" x14ac:dyDescent="0.3">
      <c r="A3305" t="s">
        <v>2119</v>
      </c>
      <c r="B3305" t="s">
        <v>51</v>
      </c>
      <c r="C3305" t="s">
        <v>38</v>
      </c>
      <c r="D3305" t="s">
        <v>1763</v>
      </c>
      <c r="E3305" s="103">
        <v>1.4852182834158325</v>
      </c>
      <c r="F3305" s="103">
        <v>677931</v>
      </c>
      <c r="G3305" s="103">
        <v>1</v>
      </c>
      <c r="H3305" t="s">
        <v>1078</v>
      </c>
      <c r="I3305" s="103"/>
    </row>
    <row r="3306" spans="1:9" x14ac:dyDescent="0.3">
      <c r="A3306" t="s">
        <v>2120</v>
      </c>
      <c r="B3306" t="s">
        <v>51</v>
      </c>
      <c r="C3306" t="s">
        <v>38</v>
      </c>
      <c r="D3306" t="s">
        <v>1764</v>
      </c>
      <c r="E3306" s="103">
        <v>0.4180011578898663</v>
      </c>
      <c r="F3306" s="103">
        <v>677931</v>
      </c>
      <c r="G3306" s="103">
        <v>1</v>
      </c>
      <c r="H3306" t="s">
        <v>1078</v>
      </c>
      <c r="I3306" s="103"/>
    </row>
    <row r="3307" spans="1:9" x14ac:dyDescent="0.3">
      <c r="A3307" t="s">
        <v>1213</v>
      </c>
      <c r="B3307" t="s">
        <v>51</v>
      </c>
      <c r="C3307" t="s">
        <v>38</v>
      </c>
      <c r="D3307" t="s">
        <v>340</v>
      </c>
      <c r="E3307" s="103">
        <v>0.4292687853156657</v>
      </c>
      <c r="F3307" s="103">
        <v>677931</v>
      </c>
      <c r="G3307" s="103">
        <v>1</v>
      </c>
      <c r="H3307" t="s">
        <v>1078</v>
      </c>
      <c r="I3307" s="103"/>
    </row>
    <row r="3308" spans="1:9" x14ac:dyDescent="0.3">
      <c r="A3308" t="s">
        <v>1214</v>
      </c>
      <c r="B3308" t="s">
        <v>51</v>
      </c>
      <c r="C3308" t="s">
        <v>38</v>
      </c>
      <c r="D3308" t="s">
        <v>777</v>
      </c>
      <c r="E3308" s="103">
        <v>0.33595992152613113</v>
      </c>
      <c r="F3308" s="103">
        <v>677931</v>
      </c>
      <c r="G3308" s="103">
        <v>1</v>
      </c>
      <c r="H3308" t="s">
        <v>1078</v>
      </c>
      <c r="I3308" s="103"/>
    </row>
    <row r="3309" spans="1:9" x14ac:dyDescent="0.3">
      <c r="A3309" t="s">
        <v>1215</v>
      </c>
      <c r="B3309" t="s">
        <v>51</v>
      </c>
      <c r="C3309" t="s">
        <v>38</v>
      </c>
      <c r="D3309" t="s">
        <v>776</v>
      </c>
      <c r="E3309" s="103">
        <v>0.73688258591465183</v>
      </c>
      <c r="F3309" s="103">
        <v>677931</v>
      </c>
      <c r="G3309" s="103">
        <v>1</v>
      </c>
      <c r="H3309" t="s">
        <v>1078</v>
      </c>
      <c r="I3309" s="103"/>
    </row>
    <row r="3310" spans="1:9" x14ac:dyDescent="0.3">
      <c r="A3310" t="s">
        <v>82</v>
      </c>
      <c r="B3310" t="s">
        <v>47</v>
      </c>
      <c r="C3310" t="s">
        <v>39</v>
      </c>
      <c r="D3310" t="s">
        <v>54</v>
      </c>
      <c r="E3310" s="103">
        <v>682</v>
      </c>
      <c r="F3310" s="103">
        <v>677931</v>
      </c>
      <c r="G3310" s="103">
        <v>1</v>
      </c>
      <c r="H3310" t="s">
        <v>54</v>
      </c>
      <c r="I3310" s="103"/>
    </row>
    <row r="3311" spans="1:9" x14ac:dyDescent="0.3">
      <c r="A3311" t="s">
        <v>83</v>
      </c>
      <c r="B3311" t="s">
        <v>48</v>
      </c>
      <c r="C3311" t="s">
        <v>39</v>
      </c>
      <c r="D3311" t="s">
        <v>54</v>
      </c>
      <c r="E3311" s="103">
        <v>16150881.072000001</v>
      </c>
      <c r="F3311" s="103">
        <v>677931</v>
      </c>
      <c r="G3311" s="103">
        <v>1</v>
      </c>
      <c r="H3311" t="s">
        <v>54</v>
      </c>
      <c r="I3311" s="103"/>
    </row>
    <row r="3312" spans="1:9" x14ac:dyDescent="0.3">
      <c r="A3312" t="s">
        <v>84</v>
      </c>
      <c r="B3312" t="s">
        <v>49</v>
      </c>
      <c r="C3312" t="s">
        <v>39</v>
      </c>
      <c r="D3312" t="s">
        <v>54</v>
      </c>
      <c r="E3312" s="103">
        <v>1.0060020857579901E-3</v>
      </c>
      <c r="F3312" s="103">
        <v>677931</v>
      </c>
      <c r="G3312" s="103">
        <v>1</v>
      </c>
      <c r="H3312" t="s">
        <v>54</v>
      </c>
      <c r="I3312" s="103"/>
    </row>
    <row r="3313" spans="1:9" x14ac:dyDescent="0.3">
      <c r="A3313" t="s">
        <v>85</v>
      </c>
      <c r="B3313" t="s">
        <v>50</v>
      </c>
      <c r="C3313" t="s">
        <v>39</v>
      </c>
      <c r="D3313" t="s">
        <v>54</v>
      </c>
      <c r="E3313" s="103">
        <v>23.823783057567805</v>
      </c>
      <c r="F3313" s="103">
        <v>677931</v>
      </c>
      <c r="G3313" s="103">
        <v>1</v>
      </c>
      <c r="H3313" t="s">
        <v>54</v>
      </c>
      <c r="I3313" s="103"/>
    </row>
    <row r="3314" spans="1:9" x14ac:dyDescent="0.3">
      <c r="A3314" t="s">
        <v>1216</v>
      </c>
      <c r="B3314" t="s">
        <v>51</v>
      </c>
      <c r="C3314" t="s">
        <v>39</v>
      </c>
      <c r="D3314" t="s">
        <v>40</v>
      </c>
      <c r="E3314" s="103">
        <v>0.16708487289440713</v>
      </c>
      <c r="F3314" s="103">
        <v>677931</v>
      </c>
      <c r="G3314" s="103">
        <v>1</v>
      </c>
      <c r="H3314" t="s">
        <v>1078</v>
      </c>
      <c r="I3314" s="103"/>
    </row>
    <row r="3315" spans="1:9" x14ac:dyDescent="0.3">
      <c r="A3315" t="s">
        <v>6174</v>
      </c>
      <c r="B3315" t="s">
        <v>51</v>
      </c>
      <c r="C3315" t="s">
        <v>39</v>
      </c>
      <c r="D3315" t="s">
        <v>5064</v>
      </c>
      <c r="E3315" s="103">
        <v>0.16708487289440713</v>
      </c>
      <c r="F3315" s="103">
        <v>677931</v>
      </c>
      <c r="G3315" s="103">
        <v>1</v>
      </c>
      <c r="H3315" t="s">
        <v>1078</v>
      </c>
      <c r="I3315" s="103"/>
    </row>
    <row r="3316" spans="1:9" x14ac:dyDescent="0.3">
      <c r="A3316" t="s">
        <v>6175</v>
      </c>
      <c r="B3316" t="s">
        <v>51</v>
      </c>
      <c r="C3316" t="s">
        <v>39</v>
      </c>
      <c r="D3316" t="s">
        <v>5065</v>
      </c>
      <c r="E3316" s="103">
        <v>0.16708487289440713</v>
      </c>
      <c r="F3316" s="103">
        <v>677931</v>
      </c>
      <c r="G3316" s="103">
        <v>1</v>
      </c>
      <c r="H3316" t="s">
        <v>1078</v>
      </c>
      <c r="I3316" s="103"/>
    </row>
    <row r="3317" spans="1:9" x14ac:dyDescent="0.3">
      <c r="A3317" t="s">
        <v>6176</v>
      </c>
      <c r="B3317" t="s">
        <v>51</v>
      </c>
      <c r="C3317" t="s">
        <v>39</v>
      </c>
      <c r="D3317" t="s">
        <v>5066</v>
      </c>
      <c r="E3317" s="103">
        <v>0.16708487289440713</v>
      </c>
      <c r="F3317" s="103">
        <v>677931</v>
      </c>
      <c r="G3317" s="103">
        <v>1</v>
      </c>
      <c r="H3317" t="s">
        <v>1078</v>
      </c>
      <c r="I3317" s="103"/>
    </row>
    <row r="3318" spans="1:9" x14ac:dyDescent="0.3">
      <c r="A3318" t="s">
        <v>1217</v>
      </c>
      <c r="B3318" t="s">
        <v>51</v>
      </c>
      <c r="C3318" t="s">
        <v>39</v>
      </c>
      <c r="D3318" t="s">
        <v>42</v>
      </c>
      <c r="E3318" s="103">
        <v>0.16567071382845794</v>
      </c>
      <c r="F3318" s="103">
        <v>677931</v>
      </c>
      <c r="G3318" s="103">
        <v>1</v>
      </c>
      <c r="H3318" t="s">
        <v>1078</v>
      </c>
      <c r="I3318" s="103"/>
    </row>
    <row r="3319" spans="1:9" x14ac:dyDescent="0.3">
      <c r="A3319" t="s">
        <v>2121</v>
      </c>
      <c r="B3319" t="s">
        <v>51</v>
      </c>
      <c r="C3319" t="s">
        <v>39</v>
      </c>
      <c r="D3319" t="s">
        <v>1763</v>
      </c>
      <c r="E3319" s="103">
        <v>0.18034138876790029</v>
      </c>
      <c r="F3319" s="103">
        <v>677931</v>
      </c>
      <c r="G3319" s="103">
        <v>1</v>
      </c>
      <c r="H3319" t="s">
        <v>1078</v>
      </c>
      <c r="I3319" s="103"/>
    </row>
    <row r="3320" spans="1:9" x14ac:dyDescent="0.3">
      <c r="A3320" t="s">
        <v>2122</v>
      </c>
      <c r="B3320" t="s">
        <v>51</v>
      </c>
      <c r="C3320" t="s">
        <v>39</v>
      </c>
      <c r="D3320" t="s">
        <v>1764</v>
      </c>
      <c r="E3320" s="103">
        <v>8.4968125057742927E-2</v>
      </c>
      <c r="F3320" s="103">
        <v>677931</v>
      </c>
      <c r="G3320" s="103">
        <v>1</v>
      </c>
      <c r="H3320" t="s">
        <v>1078</v>
      </c>
      <c r="I3320" s="103"/>
    </row>
    <row r="3321" spans="1:9" x14ac:dyDescent="0.3">
      <c r="A3321" t="s">
        <v>1218</v>
      </c>
      <c r="B3321" t="s">
        <v>51</v>
      </c>
      <c r="C3321" t="s">
        <v>39</v>
      </c>
      <c r="D3321" t="s">
        <v>340</v>
      </c>
      <c r="E3321" s="103">
        <v>0.10467870819299289</v>
      </c>
      <c r="F3321" s="103">
        <v>677931</v>
      </c>
      <c r="G3321" s="103">
        <v>1</v>
      </c>
      <c r="H3321" t="s">
        <v>1078</v>
      </c>
      <c r="I3321" s="103"/>
    </row>
    <row r="3322" spans="1:9" x14ac:dyDescent="0.3">
      <c r="A3322" t="s">
        <v>1219</v>
      </c>
      <c r="B3322" t="s">
        <v>51</v>
      </c>
      <c r="C3322" t="s">
        <v>39</v>
      </c>
      <c r="D3322" t="s">
        <v>777</v>
      </c>
      <c r="E3322" s="103">
        <v>5.3003050710498233E-2</v>
      </c>
      <c r="F3322" s="103">
        <v>677931</v>
      </c>
      <c r="G3322" s="103">
        <v>1</v>
      </c>
      <c r="H3322" t="s">
        <v>1078</v>
      </c>
      <c r="I3322" s="103"/>
    </row>
    <row r="3323" spans="1:9" x14ac:dyDescent="0.3">
      <c r="A3323" t="s">
        <v>1220</v>
      </c>
      <c r="B3323" t="s">
        <v>51</v>
      </c>
      <c r="C3323" t="s">
        <v>39</v>
      </c>
      <c r="D3323" t="s">
        <v>776</v>
      </c>
      <c r="E3323" s="103">
        <v>0.11030628285125621</v>
      </c>
      <c r="F3323" s="103">
        <v>677931</v>
      </c>
      <c r="G3323" s="103">
        <v>1</v>
      </c>
      <c r="H3323" t="s">
        <v>1078</v>
      </c>
      <c r="I3323" s="103"/>
    </row>
    <row r="3324" spans="1:9" x14ac:dyDescent="0.3">
      <c r="A3324" t="s">
        <v>2808</v>
      </c>
      <c r="B3324" t="s">
        <v>47</v>
      </c>
      <c r="C3324" t="s">
        <v>2584</v>
      </c>
      <c r="D3324" t="s">
        <v>54</v>
      </c>
      <c r="E3324" s="103">
        <v>344106</v>
      </c>
      <c r="F3324" s="103">
        <v>677931</v>
      </c>
      <c r="G3324" s="103">
        <v>1</v>
      </c>
      <c r="H3324" t="s">
        <v>54</v>
      </c>
      <c r="I3324" s="103"/>
    </row>
    <row r="3325" spans="1:9" x14ac:dyDescent="0.3">
      <c r="A3325" t="s">
        <v>2809</v>
      </c>
      <c r="B3325" t="s">
        <v>48</v>
      </c>
      <c r="C3325" t="s">
        <v>2584</v>
      </c>
      <c r="D3325" t="s">
        <v>54</v>
      </c>
      <c r="E3325" s="103">
        <v>1781668793.1914063</v>
      </c>
      <c r="F3325" s="103">
        <v>677931</v>
      </c>
      <c r="G3325" s="103">
        <v>1</v>
      </c>
      <c r="H3325" t="s">
        <v>54</v>
      </c>
      <c r="I3325" s="103"/>
    </row>
    <row r="3326" spans="1:9" x14ac:dyDescent="0.3">
      <c r="A3326" t="s">
        <v>2810</v>
      </c>
      <c r="B3326" t="s">
        <v>49</v>
      </c>
      <c r="C3326" t="s">
        <v>2584</v>
      </c>
      <c r="D3326" t="s">
        <v>54</v>
      </c>
      <c r="E3326" s="103">
        <v>0.50758263009067295</v>
      </c>
      <c r="F3326" s="103">
        <v>677931</v>
      </c>
      <c r="G3326" s="103">
        <v>1</v>
      </c>
      <c r="H3326" t="s">
        <v>54</v>
      </c>
      <c r="I3326" s="103"/>
    </row>
    <row r="3327" spans="1:9" x14ac:dyDescent="0.3">
      <c r="A3327" t="s">
        <v>2811</v>
      </c>
      <c r="B3327" t="s">
        <v>50</v>
      </c>
      <c r="C3327" t="s">
        <v>2584</v>
      </c>
      <c r="D3327" t="s">
        <v>54</v>
      </c>
      <c r="E3327" s="103">
        <v>2628.0975397074426</v>
      </c>
      <c r="F3327" s="103">
        <v>677931</v>
      </c>
      <c r="G3327" s="103">
        <v>1</v>
      </c>
      <c r="H3327" t="s">
        <v>54</v>
      </c>
      <c r="I3327" s="103"/>
    </row>
    <row r="3328" spans="1:9" x14ac:dyDescent="0.3">
      <c r="A3328" t="s">
        <v>2812</v>
      </c>
      <c r="B3328" t="s">
        <v>51</v>
      </c>
      <c r="C3328" t="s">
        <v>2584</v>
      </c>
      <c r="D3328" t="s">
        <v>40</v>
      </c>
      <c r="E3328" s="103">
        <v>3.8640683174648929E-2</v>
      </c>
      <c r="F3328" s="103">
        <v>677931</v>
      </c>
      <c r="G3328" s="103">
        <v>1</v>
      </c>
      <c r="H3328" t="s">
        <v>1078</v>
      </c>
      <c r="I3328" s="103"/>
    </row>
    <row r="3329" spans="1:9" x14ac:dyDescent="0.3">
      <c r="A3329" t="s">
        <v>6177</v>
      </c>
      <c r="B3329" t="s">
        <v>51</v>
      </c>
      <c r="C3329" t="s">
        <v>2584</v>
      </c>
      <c r="D3329" t="s">
        <v>5064</v>
      </c>
      <c r="E3329" s="103">
        <v>3.8640683174648929E-2</v>
      </c>
      <c r="F3329" s="103">
        <v>677931</v>
      </c>
      <c r="G3329" s="103">
        <v>1</v>
      </c>
      <c r="H3329" t="s">
        <v>1078</v>
      </c>
      <c r="I3329" s="103"/>
    </row>
    <row r="3330" spans="1:9" x14ac:dyDescent="0.3">
      <c r="A3330" t="s">
        <v>6178</v>
      </c>
      <c r="B3330" t="s">
        <v>51</v>
      </c>
      <c r="C3330" t="s">
        <v>2584</v>
      </c>
      <c r="D3330" t="s">
        <v>5065</v>
      </c>
      <c r="E3330" s="103">
        <v>3.8640683174648929E-2</v>
      </c>
      <c r="F3330" s="103">
        <v>677931</v>
      </c>
      <c r="G3330" s="103">
        <v>1</v>
      </c>
      <c r="H3330" t="s">
        <v>1078</v>
      </c>
      <c r="I3330" s="103"/>
    </row>
    <row r="3331" spans="1:9" x14ac:dyDescent="0.3">
      <c r="A3331" t="s">
        <v>6179</v>
      </c>
      <c r="B3331" t="s">
        <v>51</v>
      </c>
      <c r="C3331" t="s">
        <v>2584</v>
      </c>
      <c r="D3331" t="s">
        <v>5066</v>
      </c>
      <c r="E3331" s="103">
        <v>3.8640683174648929E-2</v>
      </c>
      <c r="F3331" s="103">
        <v>677931</v>
      </c>
      <c r="G3331" s="103">
        <v>1</v>
      </c>
      <c r="H3331" t="s">
        <v>1078</v>
      </c>
      <c r="I3331" s="103"/>
    </row>
    <row r="3332" spans="1:9" x14ac:dyDescent="0.3">
      <c r="A3332" t="s">
        <v>2813</v>
      </c>
      <c r="B3332" t="s">
        <v>51</v>
      </c>
      <c r="C3332" t="s">
        <v>2584</v>
      </c>
      <c r="D3332" t="s">
        <v>42</v>
      </c>
      <c r="E3332" s="103">
        <v>3.2710046739792331E-2</v>
      </c>
      <c r="F3332" s="103">
        <v>677931</v>
      </c>
      <c r="G3332" s="103">
        <v>1</v>
      </c>
      <c r="H3332" t="s">
        <v>1078</v>
      </c>
      <c r="I3332" s="103"/>
    </row>
    <row r="3333" spans="1:9" x14ac:dyDescent="0.3">
      <c r="A3333" t="s">
        <v>2814</v>
      </c>
      <c r="B3333" t="s">
        <v>51</v>
      </c>
      <c r="C3333" t="s">
        <v>2584</v>
      </c>
      <c r="D3333" t="s">
        <v>1763</v>
      </c>
      <c r="E3333" s="103">
        <v>3.3732688256360756E-2</v>
      </c>
      <c r="F3333" s="103">
        <v>677931</v>
      </c>
      <c r="G3333" s="103">
        <v>1</v>
      </c>
      <c r="H3333" t="s">
        <v>1078</v>
      </c>
      <c r="I3333" s="103"/>
    </row>
    <row r="3334" spans="1:9" x14ac:dyDescent="0.3">
      <c r="A3334" t="s">
        <v>2815</v>
      </c>
      <c r="B3334" t="s">
        <v>51</v>
      </c>
      <c r="C3334" t="s">
        <v>2584</v>
      </c>
      <c r="D3334" t="s">
        <v>1764</v>
      </c>
      <c r="E3334" s="103">
        <v>6.2015375666324632E-3</v>
      </c>
      <c r="F3334" s="103">
        <v>677931</v>
      </c>
      <c r="G3334" s="103">
        <v>1</v>
      </c>
      <c r="H3334" t="s">
        <v>1078</v>
      </c>
      <c r="I3334" s="103"/>
    </row>
    <row r="3335" spans="1:9" x14ac:dyDescent="0.3">
      <c r="A3335" t="s">
        <v>2816</v>
      </c>
      <c r="B3335" t="s">
        <v>51</v>
      </c>
      <c r="C3335" t="s">
        <v>2584</v>
      </c>
      <c r="D3335" t="s">
        <v>340</v>
      </c>
      <c r="E3335" s="103">
        <v>2.7503761366678082E-2</v>
      </c>
      <c r="F3335" s="103">
        <v>677931</v>
      </c>
      <c r="G3335" s="103">
        <v>1</v>
      </c>
      <c r="H3335" t="s">
        <v>1078</v>
      </c>
      <c r="I3335" s="103"/>
    </row>
    <row r="3336" spans="1:9" x14ac:dyDescent="0.3">
      <c r="A3336" t="s">
        <v>2817</v>
      </c>
      <c r="B3336" t="s">
        <v>51</v>
      </c>
      <c r="C3336" t="s">
        <v>2584</v>
      </c>
      <c r="D3336" t="s">
        <v>777</v>
      </c>
      <c r="E3336" s="103">
        <v>1.127612807706949E-2</v>
      </c>
      <c r="F3336" s="103">
        <v>677931</v>
      </c>
      <c r="G3336" s="103">
        <v>1</v>
      </c>
      <c r="H3336" t="s">
        <v>1078</v>
      </c>
      <c r="I3336" s="103"/>
    </row>
    <row r="3337" spans="1:9" x14ac:dyDescent="0.3">
      <c r="A3337" t="s">
        <v>2818</v>
      </c>
      <c r="B3337" t="s">
        <v>51</v>
      </c>
      <c r="C3337" t="s">
        <v>2584</v>
      </c>
      <c r="D3337" t="s">
        <v>776</v>
      </c>
      <c r="E3337" s="103">
        <v>2.3923471047205731E-2</v>
      </c>
      <c r="F3337" s="103">
        <v>677931</v>
      </c>
      <c r="G3337" s="103">
        <v>1</v>
      </c>
      <c r="H3337" t="s">
        <v>1078</v>
      </c>
      <c r="I3337" s="103"/>
    </row>
    <row r="3338" spans="1:9" x14ac:dyDescent="0.3">
      <c r="A3338" t="s">
        <v>2819</v>
      </c>
      <c r="B3338" t="s">
        <v>47</v>
      </c>
      <c r="C3338" t="s">
        <v>2585</v>
      </c>
      <c r="D3338" t="s">
        <v>54</v>
      </c>
      <c r="E3338" s="103">
        <v>38756</v>
      </c>
      <c r="F3338" s="103">
        <v>677931</v>
      </c>
      <c r="G3338" s="103">
        <v>1</v>
      </c>
      <c r="H3338" t="s">
        <v>54</v>
      </c>
      <c r="I3338" s="103"/>
    </row>
    <row r="3339" spans="1:9" x14ac:dyDescent="0.3">
      <c r="A3339" t="s">
        <v>2820</v>
      </c>
      <c r="B3339" t="s">
        <v>48</v>
      </c>
      <c r="C3339" t="s">
        <v>2585</v>
      </c>
      <c r="D3339" t="s">
        <v>54</v>
      </c>
      <c r="E3339" s="103">
        <v>431527400</v>
      </c>
      <c r="F3339" s="103">
        <v>677931</v>
      </c>
      <c r="G3339" s="103">
        <v>1</v>
      </c>
      <c r="H3339" t="s">
        <v>54</v>
      </c>
      <c r="I3339" s="103"/>
    </row>
    <row r="3340" spans="1:9" x14ac:dyDescent="0.3">
      <c r="A3340" t="s">
        <v>2821</v>
      </c>
      <c r="B3340" t="s">
        <v>49</v>
      </c>
      <c r="C3340" t="s">
        <v>2585</v>
      </c>
      <c r="D3340" t="s">
        <v>54</v>
      </c>
      <c r="E3340" s="103">
        <v>5.7168059876300095E-2</v>
      </c>
      <c r="F3340" s="103">
        <v>677931</v>
      </c>
      <c r="G3340" s="103">
        <v>1</v>
      </c>
      <c r="H3340" t="s">
        <v>54</v>
      </c>
      <c r="I3340" s="103"/>
    </row>
    <row r="3341" spans="1:9" x14ac:dyDescent="0.3">
      <c r="A3341" t="s">
        <v>2822</v>
      </c>
      <c r="B3341" t="s">
        <v>50</v>
      </c>
      <c r="C3341" t="s">
        <v>2585</v>
      </c>
      <c r="D3341" t="s">
        <v>54</v>
      </c>
      <c r="E3341" s="103">
        <v>636.53587164475437</v>
      </c>
      <c r="F3341" s="103">
        <v>677931</v>
      </c>
      <c r="G3341" s="103">
        <v>1</v>
      </c>
      <c r="H3341" t="s">
        <v>54</v>
      </c>
      <c r="I3341" s="103"/>
    </row>
    <row r="3342" spans="1:9" x14ac:dyDescent="0.3">
      <c r="A3342" t="s">
        <v>2823</v>
      </c>
      <c r="B3342" t="s">
        <v>51</v>
      </c>
      <c r="C3342" t="s">
        <v>2585</v>
      </c>
      <c r="D3342" t="s">
        <v>40</v>
      </c>
      <c r="E3342" s="103">
        <v>6.7923044955836079E-2</v>
      </c>
      <c r="F3342" s="103">
        <v>677931</v>
      </c>
      <c r="G3342" s="103">
        <v>1</v>
      </c>
      <c r="H3342" t="s">
        <v>1078</v>
      </c>
      <c r="I3342" s="103"/>
    </row>
    <row r="3343" spans="1:9" x14ac:dyDescent="0.3">
      <c r="A3343" t="s">
        <v>6180</v>
      </c>
      <c r="B3343" t="s">
        <v>51</v>
      </c>
      <c r="C3343" t="s">
        <v>2585</v>
      </c>
      <c r="D3343" t="s">
        <v>5064</v>
      </c>
      <c r="E3343" s="103">
        <v>6.7923044955836079E-2</v>
      </c>
      <c r="F3343" s="103">
        <v>677931</v>
      </c>
      <c r="G3343" s="103">
        <v>1</v>
      </c>
      <c r="H3343" t="s">
        <v>1078</v>
      </c>
      <c r="I3343" s="103"/>
    </row>
    <row r="3344" spans="1:9" x14ac:dyDescent="0.3">
      <c r="A3344" t="s">
        <v>6181</v>
      </c>
      <c r="B3344" t="s">
        <v>51</v>
      </c>
      <c r="C3344" t="s">
        <v>2585</v>
      </c>
      <c r="D3344" t="s">
        <v>5065</v>
      </c>
      <c r="E3344" s="103">
        <v>6.7923044955836079E-2</v>
      </c>
      <c r="F3344" s="103">
        <v>677931</v>
      </c>
      <c r="G3344" s="103">
        <v>1</v>
      </c>
      <c r="H3344" t="s">
        <v>1078</v>
      </c>
      <c r="I3344" s="103"/>
    </row>
    <row r="3345" spans="1:9" x14ac:dyDescent="0.3">
      <c r="A3345" t="s">
        <v>6182</v>
      </c>
      <c r="B3345" t="s">
        <v>51</v>
      </c>
      <c r="C3345" t="s">
        <v>2585</v>
      </c>
      <c r="D3345" t="s">
        <v>5066</v>
      </c>
      <c r="E3345" s="103">
        <v>6.7923044955836079E-2</v>
      </c>
      <c r="F3345" s="103">
        <v>677931</v>
      </c>
      <c r="G3345" s="103">
        <v>1</v>
      </c>
      <c r="H3345" t="s">
        <v>1078</v>
      </c>
      <c r="I3345" s="103"/>
    </row>
    <row r="3346" spans="1:9" x14ac:dyDescent="0.3">
      <c r="A3346" t="s">
        <v>2824</v>
      </c>
      <c r="B3346" t="s">
        <v>51</v>
      </c>
      <c r="C3346" t="s">
        <v>2585</v>
      </c>
      <c r="D3346" t="s">
        <v>42</v>
      </c>
      <c r="E3346" s="103">
        <v>6.1299849523932547E-2</v>
      </c>
      <c r="F3346" s="103">
        <v>677931</v>
      </c>
      <c r="G3346" s="103">
        <v>1</v>
      </c>
      <c r="H3346" t="s">
        <v>1078</v>
      </c>
      <c r="I3346" s="103"/>
    </row>
    <row r="3347" spans="1:9" x14ac:dyDescent="0.3">
      <c r="A3347" t="s">
        <v>2825</v>
      </c>
      <c r="B3347" t="s">
        <v>51</v>
      </c>
      <c r="C3347" t="s">
        <v>2585</v>
      </c>
      <c r="D3347" t="s">
        <v>1763</v>
      </c>
      <c r="E3347" s="103">
        <v>6.1341901656937717E-2</v>
      </c>
      <c r="F3347" s="103">
        <v>677931</v>
      </c>
      <c r="G3347" s="103">
        <v>1</v>
      </c>
      <c r="H3347" t="s">
        <v>1078</v>
      </c>
      <c r="I3347" s="103"/>
    </row>
    <row r="3348" spans="1:9" x14ac:dyDescent="0.3">
      <c r="A3348" t="s">
        <v>2826</v>
      </c>
      <c r="B3348" t="s">
        <v>51</v>
      </c>
      <c r="C3348" t="s">
        <v>2585</v>
      </c>
      <c r="D3348" t="s">
        <v>1764</v>
      </c>
      <c r="E3348" s="103">
        <v>1.2682798376979493E-2</v>
      </c>
      <c r="F3348" s="103">
        <v>677931</v>
      </c>
      <c r="G3348" s="103">
        <v>1</v>
      </c>
      <c r="H3348" t="s">
        <v>1078</v>
      </c>
      <c r="I3348" s="103"/>
    </row>
    <row r="3349" spans="1:9" x14ac:dyDescent="0.3">
      <c r="A3349" t="s">
        <v>2827</v>
      </c>
      <c r="B3349" t="s">
        <v>51</v>
      </c>
      <c r="C3349" t="s">
        <v>2585</v>
      </c>
      <c r="D3349" t="s">
        <v>340</v>
      </c>
      <c r="E3349" s="103">
        <v>4.7247711882333537E-2</v>
      </c>
      <c r="F3349" s="103">
        <v>677931</v>
      </c>
      <c r="G3349" s="103">
        <v>1</v>
      </c>
      <c r="H3349" t="s">
        <v>1078</v>
      </c>
      <c r="I3349" s="103"/>
    </row>
    <row r="3350" spans="1:9" x14ac:dyDescent="0.3">
      <c r="A3350" t="s">
        <v>2828</v>
      </c>
      <c r="B3350" t="s">
        <v>51</v>
      </c>
      <c r="C3350" t="s">
        <v>2585</v>
      </c>
      <c r="D3350" t="s">
        <v>777</v>
      </c>
      <c r="E3350" s="103">
        <v>1.7659055153686976E-2</v>
      </c>
      <c r="F3350" s="103">
        <v>677931</v>
      </c>
      <c r="G3350" s="103">
        <v>1</v>
      </c>
      <c r="H3350" t="s">
        <v>1078</v>
      </c>
      <c r="I3350" s="103"/>
    </row>
    <row r="3351" spans="1:9" x14ac:dyDescent="0.3">
      <c r="A3351" t="s">
        <v>2829</v>
      </c>
      <c r="B3351" t="s">
        <v>51</v>
      </c>
      <c r="C3351" t="s">
        <v>2585</v>
      </c>
      <c r="D3351" t="s">
        <v>776</v>
      </c>
      <c r="E3351" s="103">
        <v>4.7363018452286756E-2</v>
      </c>
      <c r="F3351" s="103">
        <v>677931</v>
      </c>
      <c r="G3351" s="103">
        <v>1</v>
      </c>
      <c r="H3351" t="s">
        <v>1078</v>
      </c>
      <c r="I3351" s="103"/>
    </row>
    <row r="3352" spans="1:9" x14ac:dyDescent="0.3">
      <c r="A3352" t="s">
        <v>2797</v>
      </c>
      <c r="B3352" t="s">
        <v>47</v>
      </c>
      <c r="C3352" t="s">
        <v>2586</v>
      </c>
      <c r="D3352" t="s">
        <v>54</v>
      </c>
      <c r="E3352" s="103">
        <v>8733</v>
      </c>
      <c r="F3352" s="103">
        <v>677931</v>
      </c>
      <c r="G3352" s="103">
        <v>1</v>
      </c>
      <c r="H3352" t="s">
        <v>54</v>
      </c>
      <c r="I3352" s="103"/>
    </row>
    <row r="3353" spans="1:9" x14ac:dyDescent="0.3">
      <c r="A3353" t="s">
        <v>2798</v>
      </c>
      <c r="B3353" t="s">
        <v>48</v>
      </c>
      <c r="C3353" t="s">
        <v>2586</v>
      </c>
      <c r="D3353" t="s">
        <v>54</v>
      </c>
      <c r="E3353" s="103">
        <v>266202942</v>
      </c>
      <c r="F3353" s="103">
        <v>677931</v>
      </c>
      <c r="G3353" s="103">
        <v>1</v>
      </c>
      <c r="H3353" t="s">
        <v>54</v>
      </c>
      <c r="I3353" s="103"/>
    </row>
    <row r="3354" spans="1:9" x14ac:dyDescent="0.3">
      <c r="A3354" t="s">
        <v>2799</v>
      </c>
      <c r="B3354" t="s">
        <v>49</v>
      </c>
      <c r="C3354" t="s">
        <v>2586</v>
      </c>
      <c r="D3354" t="s">
        <v>54</v>
      </c>
      <c r="E3354" s="103">
        <v>1.2881841957367343E-2</v>
      </c>
      <c r="F3354" s="103">
        <v>677931</v>
      </c>
      <c r="G3354" s="103">
        <v>1</v>
      </c>
      <c r="H3354" t="s">
        <v>54</v>
      </c>
      <c r="I3354" s="103"/>
    </row>
    <row r="3355" spans="1:9" x14ac:dyDescent="0.3">
      <c r="A3355" t="s">
        <v>2800</v>
      </c>
      <c r="B3355" t="s">
        <v>50</v>
      </c>
      <c r="C3355" t="s">
        <v>2586</v>
      </c>
      <c r="D3355" t="s">
        <v>54</v>
      </c>
      <c r="E3355" s="103">
        <v>392.66966992216021</v>
      </c>
      <c r="F3355" s="103">
        <v>677931</v>
      </c>
      <c r="G3355" s="103">
        <v>1</v>
      </c>
      <c r="H3355" t="s">
        <v>54</v>
      </c>
      <c r="I3355" s="103"/>
    </row>
    <row r="3356" spans="1:9" x14ac:dyDescent="0.3">
      <c r="A3356" t="s">
        <v>2801</v>
      </c>
      <c r="B3356" t="s">
        <v>51</v>
      </c>
      <c r="C3356" t="s">
        <v>2586</v>
      </c>
      <c r="D3356" t="s">
        <v>40</v>
      </c>
      <c r="E3356" s="103">
        <v>0.20292157292899501</v>
      </c>
      <c r="F3356" s="103">
        <v>677931</v>
      </c>
      <c r="G3356" s="103">
        <v>1</v>
      </c>
      <c r="H3356" t="s">
        <v>1078</v>
      </c>
      <c r="I3356" s="103"/>
    </row>
    <row r="3357" spans="1:9" x14ac:dyDescent="0.3">
      <c r="A3357" t="s">
        <v>6183</v>
      </c>
      <c r="B3357" t="s">
        <v>51</v>
      </c>
      <c r="C3357" t="s">
        <v>2586</v>
      </c>
      <c r="D3357" t="s">
        <v>5064</v>
      </c>
      <c r="E3357" s="103">
        <v>0.20292157292899501</v>
      </c>
      <c r="F3357" s="103">
        <v>677931</v>
      </c>
      <c r="G3357" s="103">
        <v>1</v>
      </c>
      <c r="H3357" t="s">
        <v>1078</v>
      </c>
      <c r="I3357" s="103"/>
    </row>
    <row r="3358" spans="1:9" x14ac:dyDescent="0.3">
      <c r="A3358" t="s">
        <v>6184</v>
      </c>
      <c r="B3358" t="s">
        <v>51</v>
      </c>
      <c r="C3358" t="s">
        <v>2586</v>
      </c>
      <c r="D3358" t="s">
        <v>5065</v>
      </c>
      <c r="E3358" s="103">
        <v>0.20292157292899501</v>
      </c>
      <c r="F3358" s="103">
        <v>677931</v>
      </c>
      <c r="G3358" s="103">
        <v>1</v>
      </c>
      <c r="H3358" t="s">
        <v>1078</v>
      </c>
      <c r="I3358" s="103"/>
    </row>
    <row r="3359" spans="1:9" x14ac:dyDescent="0.3">
      <c r="A3359" t="s">
        <v>6185</v>
      </c>
      <c r="B3359" t="s">
        <v>51</v>
      </c>
      <c r="C3359" t="s">
        <v>2586</v>
      </c>
      <c r="D3359" t="s">
        <v>5066</v>
      </c>
      <c r="E3359" s="103">
        <v>0.20292157292899501</v>
      </c>
      <c r="F3359" s="103">
        <v>677931</v>
      </c>
      <c r="G3359" s="103">
        <v>1</v>
      </c>
      <c r="H3359" t="s">
        <v>1078</v>
      </c>
      <c r="I3359" s="103"/>
    </row>
    <row r="3360" spans="1:9" x14ac:dyDescent="0.3">
      <c r="A3360" t="s">
        <v>2802</v>
      </c>
      <c r="B3360" t="s">
        <v>51</v>
      </c>
      <c r="C3360" t="s">
        <v>2586</v>
      </c>
      <c r="D3360" t="s">
        <v>42</v>
      </c>
      <c r="E3360" s="103">
        <v>0.16291995565705991</v>
      </c>
      <c r="F3360" s="103">
        <v>677931</v>
      </c>
      <c r="G3360" s="103">
        <v>1</v>
      </c>
      <c r="H3360" t="s">
        <v>1078</v>
      </c>
      <c r="I3360" s="103"/>
    </row>
    <row r="3361" spans="1:9" x14ac:dyDescent="0.3">
      <c r="A3361" t="s">
        <v>2803</v>
      </c>
      <c r="B3361" t="s">
        <v>51</v>
      </c>
      <c r="C3361" t="s">
        <v>2586</v>
      </c>
      <c r="D3361" t="s">
        <v>1763</v>
      </c>
      <c r="E3361" s="103">
        <v>0.13485692805285013</v>
      </c>
      <c r="F3361" s="103">
        <v>677931</v>
      </c>
      <c r="G3361" s="103">
        <v>1</v>
      </c>
      <c r="H3361" t="s">
        <v>1078</v>
      </c>
      <c r="I3361" s="103"/>
    </row>
    <row r="3362" spans="1:9" x14ac:dyDescent="0.3">
      <c r="A3362" t="s">
        <v>2804</v>
      </c>
      <c r="B3362" t="s">
        <v>51</v>
      </c>
      <c r="C3362" t="s">
        <v>2586</v>
      </c>
      <c r="D3362" t="s">
        <v>1764</v>
      </c>
      <c r="E3362" s="103">
        <v>1.8533939071383447E-2</v>
      </c>
      <c r="F3362" s="103">
        <v>677931</v>
      </c>
      <c r="G3362" s="103">
        <v>1</v>
      </c>
      <c r="H3362" t="s">
        <v>1078</v>
      </c>
      <c r="I3362" s="103"/>
    </row>
    <row r="3363" spans="1:9" x14ac:dyDescent="0.3">
      <c r="A3363" t="s">
        <v>2805</v>
      </c>
      <c r="B3363" t="s">
        <v>51</v>
      </c>
      <c r="C3363" t="s">
        <v>2586</v>
      </c>
      <c r="D3363" t="s">
        <v>340</v>
      </c>
      <c r="E3363" s="103">
        <v>0.16043506804362648</v>
      </c>
      <c r="F3363" s="103">
        <v>677931</v>
      </c>
      <c r="G3363" s="103">
        <v>1</v>
      </c>
      <c r="H3363" t="s">
        <v>1078</v>
      </c>
      <c r="I3363" s="103"/>
    </row>
    <row r="3364" spans="1:9" x14ac:dyDescent="0.3">
      <c r="A3364" t="s">
        <v>2806</v>
      </c>
      <c r="B3364" t="s">
        <v>51</v>
      </c>
      <c r="C3364" t="s">
        <v>2586</v>
      </c>
      <c r="D3364" t="s">
        <v>777</v>
      </c>
      <c r="E3364" s="103">
        <v>6.7806350102892321E-2</v>
      </c>
      <c r="F3364" s="103">
        <v>677931</v>
      </c>
      <c r="G3364" s="103">
        <v>1</v>
      </c>
      <c r="H3364" t="s">
        <v>1078</v>
      </c>
      <c r="I3364" s="103"/>
    </row>
    <row r="3365" spans="1:9" x14ac:dyDescent="0.3">
      <c r="A3365" t="s">
        <v>2807</v>
      </c>
      <c r="B3365" t="s">
        <v>51</v>
      </c>
      <c r="C3365" t="s">
        <v>2586</v>
      </c>
      <c r="D3365" t="s">
        <v>776</v>
      </c>
      <c r="E3365" s="103">
        <v>0.14172453387452269</v>
      </c>
      <c r="F3365" s="103">
        <v>677931</v>
      </c>
      <c r="G3365" s="103">
        <v>1</v>
      </c>
      <c r="H3365" t="s">
        <v>1078</v>
      </c>
      <c r="I3365" s="103"/>
    </row>
    <row r="3366" spans="1:9" x14ac:dyDescent="0.3">
      <c r="A3366" t="s">
        <v>3606</v>
      </c>
      <c r="B3366" t="s">
        <v>47</v>
      </c>
      <c r="C3366" t="s">
        <v>3115</v>
      </c>
      <c r="D3366" t="s">
        <v>54</v>
      </c>
      <c r="E3366" s="103">
        <v>360</v>
      </c>
      <c r="F3366" s="103">
        <v>677931</v>
      </c>
      <c r="G3366" s="103">
        <v>1</v>
      </c>
      <c r="H3366" t="s">
        <v>54</v>
      </c>
      <c r="I3366" s="103"/>
    </row>
    <row r="3367" spans="1:9" x14ac:dyDescent="0.3">
      <c r="A3367" t="s">
        <v>3607</v>
      </c>
      <c r="B3367" t="s">
        <v>48</v>
      </c>
      <c r="C3367" t="s">
        <v>3115</v>
      </c>
      <c r="D3367" t="s">
        <v>54</v>
      </c>
      <c r="E3367" s="103">
        <v>60000001.875</v>
      </c>
      <c r="F3367" s="103">
        <v>677931</v>
      </c>
      <c r="G3367" s="103">
        <v>1</v>
      </c>
      <c r="H3367" t="s">
        <v>54</v>
      </c>
      <c r="I3367" s="103"/>
    </row>
    <row r="3368" spans="1:9" x14ac:dyDescent="0.3">
      <c r="A3368" t="s">
        <v>3608</v>
      </c>
      <c r="B3368" t="s">
        <v>49</v>
      </c>
      <c r="C3368" t="s">
        <v>3115</v>
      </c>
      <c r="D3368" t="s">
        <v>54</v>
      </c>
      <c r="E3368" s="103">
        <v>5.3102749394849918E-4</v>
      </c>
      <c r="F3368" s="103">
        <v>677931</v>
      </c>
      <c r="G3368" s="103">
        <v>1</v>
      </c>
      <c r="H3368" t="s">
        <v>54</v>
      </c>
      <c r="I3368" s="103"/>
    </row>
    <row r="3369" spans="1:9" x14ac:dyDescent="0.3">
      <c r="A3369" t="s">
        <v>3609</v>
      </c>
      <c r="B3369" t="s">
        <v>50</v>
      </c>
      <c r="C3369" t="s">
        <v>3115</v>
      </c>
      <c r="D3369" t="s">
        <v>54</v>
      </c>
      <c r="E3369" s="103">
        <v>88.504585090518063</v>
      </c>
      <c r="F3369" s="103">
        <v>677931</v>
      </c>
      <c r="G3369" s="103">
        <v>1</v>
      </c>
      <c r="H3369" t="s">
        <v>54</v>
      </c>
      <c r="I3369" s="103"/>
    </row>
    <row r="3370" spans="1:9" x14ac:dyDescent="0.3">
      <c r="A3370" t="s">
        <v>3610</v>
      </c>
      <c r="B3370" t="s">
        <v>51</v>
      </c>
      <c r="C3370" t="s">
        <v>3115</v>
      </c>
      <c r="D3370" t="s">
        <v>40</v>
      </c>
      <c r="E3370" s="103">
        <v>0.71710164108705432</v>
      </c>
      <c r="F3370" s="103">
        <v>677931</v>
      </c>
      <c r="G3370" s="103">
        <v>1</v>
      </c>
      <c r="H3370" t="s">
        <v>1078</v>
      </c>
      <c r="I3370" s="103"/>
    </row>
    <row r="3371" spans="1:9" x14ac:dyDescent="0.3">
      <c r="A3371" t="s">
        <v>6186</v>
      </c>
      <c r="B3371" t="s">
        <v>51</v>
      </c>
      <c r="C3371" t="s">
        <v>3115</v>
      </c>
      <c r="D3371" t="s">
        <v>5064</v>
      </c>
      <c r="E3371" s="103">
        <v>0.71710164108705432</v>
      </c>
      <c r="F3371" s="103">
        <v>677931</v>
      </c>
      <c r="G3371" s="103">
        <v>1</v>
      </c>
      <c r="H3371" t="s">
        <v>1078</v>
      </c>
      <c r="I3371" s="103"/>
    </row>
    <row r="3372" spans="1:9" x14ac:dyDescent="0.3">
      <c r="A3372" t="s">
        <v>6187</v>
      </c>
      <c r="B3372" t="s">
        <v>51</v>
      </c>
      <c r="C3372" t="s">
        <v>3115</v>
      </c>
      <c r="D3372" t="s">
        <v>5065</v>
      </c>
      <c r="E3372" s="103">
        <v>0.71710164108705432</v>
      </c>
      <c r="F3372" s="103">
        <v>677931</v>
      </c>
      <c r="G3372" s="103">
        <v>1</v>
      </c>
      <c r="H3372" t="s">
        <v>1078</v>
      </c>
      <c r="I3372" s="103"/>
    </row>
    <row r="3373" spans="1:9" x14ac:dyDescent="0.3">
      <c r="A3373" t="s">
        <v>6188</v>
      </c>
      <c r="B3373" t="s">
        <v>51</v>
      </c>
      <c r="C3373" t="s">
        <v>3115</v>
      </c>
      <c r="D3373" t="s">
        <v>5066</v>
      </c>
      <c r="E3373" s="103">
        <v>0.71710164108705432</v>
      </c>
      <c r="F3373" s="103">
        <v>677931</v>
      </c>
      <c r="G3373" s="103">
        <v>1</v>
      </c>
      <c r="H3373" t="s">
        <v>1078</v>
      </c>
      <c r="I3373" s="103"/>
    </row>
    <row r="3374" spans="1:9" x14ac:dyDescent="0.3">
      <c r="A3374" t="s">
        <v>3611</v>
      </c>
      <c r="B3374" t="s">
        <v>51</v>
      </c>
      <c r="C3374" t="s">
        <v>3115</v>
      </c>
      <c r="D3374" t="s">
        <v>42</v>
      </c>
      <c r="E3374" s="103">
        <v>0.41762329260431846</v>
      </c>
      <c r="F3374" s="103">
        <v>677931</v>
      </c>
      <c r="G3374" s="103">
        <v>1</v>
      </c>
      <c r="H3374" t="s">
        <v>1078</v>
      </c>
      <c r="I3374" s="103"/>
    </row>
    <row r="3375" spans="1:9" x14ac:dyDescent="0.3">
      <c r="A3375" t="s">
        <v>3612</v>
      </c>
      <c r="B3375" t="s">
        <v>51</v>
      </c>
      <c r="C3375" t="s">
        <v>3115</v>
      </c>
      <c r="D3375" t="s">
        <v>1763</v>
      </c>
      <c r="E3375" s="103">
        <v>0.43720675039934676</v>
      </c>
      <c r="F3375" s="103">
        <v>677931</v>
      </c>
      <c r="G3375" s="103">
        <v>1</v>
      </c>
      <c r="H3375" t="s">
        <v>1078</v>
      </c>
      <c r="I3375" s="103"/>
    </row>
    <row r="3376" spans="1:9" x14ac:dyDescent="0.3">
      <c r="A3376" t="s">
        <v>3613</v>
      </c>
      <c r="B3376" t="s">
        <v>51</v>
      </c>
      <c r="C3376" t="s">
        <v>3115</v>
      </c>
      <c r="D3376" t="s">
        <v>1764</v>
      </c>
      <c r="E3376" s="103">
        <v>0.1285042121303798</v>
      </c>
      <c r="F3376" s="103">
        <v>677931</v>
      </c>
      <c r="G3376" s="103">
        <v>1</v>
      </c>
      <c r="H3376" t="s">
        <v>1078</v>
      </c>
      <c r="I3376" s="103"/>
    </row>
    <row r="3377" spans="1:9" x14ac:dyDescent="0.3">
      <c r="A3377" t="s">
        <v>3614</v>
      </c>
      <c r="B3377" t="s">
        <v>51</v>
      </c>
      <c r="C3377" t="s">
        <v>3115</v>
      </c>
      <c r="D3377" t="s">
        <v>340</v>
      </c>
      <c r="E3377" s="103">
        <v>0.72481146597342483</v>
      </c>
      <c r="F3377" s="103">
        <v>677931</v>
      </c>
      <c r="G3377" s="103">
        <v>1</v>
      </c>
      <c r="H3377" t="s">
        <v>1078</v>
      </c>
      <c r="I3377" s="103"/>
    </row>
    <row r="3378" spans="1:9" x14ac:dyDescent="0.3">
      <c r="A3378" t="s">
        <v>3615</v>
      </c>
      <c r="B3378" t="s">
        <v>51</v>
      </c>
      <c r="C3378" t="s">
        <v>3115</v>
      </c>
      <c r="D3378" t="s">
        <v>777</v>
      </c>
      <c r="E3378" s="103">
        <v>0.37302486835486526</v>
      </c>
      <c r="F3378" s="103">
        <v>677931</v>
      </c>
      <c r="G3378" s="103">
        <v>1</v>
      </c>
      <c r="H3378" t="s">
        <v>1078</v>
      </c>
      <c r="I3378" s="103"/>
    </row>
    <row r="3379" spans="1:9" x14ac:dyDescent="0.3">
      <c r="A3379" t="s">
        <v>3616</v>
      </c>
      <c r="B3379" t="s">
        <v>51</v>
      </c>
      <c r="C3379" t="s">
        <v>3115</v>
      </c>
      <c r="D3379" t="s">
        <v>776</v>
      </c>
      <c r="E3379" s="103">
        <v>0.77631355342258557</v>
      </c>
      <c r="F3379" s="103">
        <v>677931</v>
      </c>
      <c r="G3379" s="103">
        <v>1</v>
      </c>
      <c r="H3379" t="s">
        <v>1078</v>
      </c>
      <c r="I3379" s="103"/>
    </row>
    <row r="3380" spans="1:9" x14ac:dyDescent="0.3">
      <c r="A3380" t="s">
        <v>3617</v>
      </c>
      <c r="B3380" t="s">
        <v>47</v>
      </c>
      <c r="C3380" t="s">
        <v>3100</v>
      </c>
      <c r="D3380" t="s">
        <v>54</v>
      </c>
      <c r="E3380" s="103">
        <v>147068</v>
      </c>
      <c r="F3380" s="103">
        <v>677931</v>
      </c>
      <c r="G3380" s="103">
        <v>1</v>
      </c>
      <c r="H3380" t="s">
        <v>54</v>
      </c>
      <c r="I3380" s="103"/>
    </row>
    <row r="3381" spans="1:9" x14ac:dyDescent="0.3">
      <c r="A3381" t="s">
        <v>3618</v>
      </c>
      <c r="B3381" t="s">
        <v>48</v>
      </c>
      <c r="C3381" t="s">
        <v>3100</v>
      </c>
      <c r="D3381" t="s">
        <v>54</v>
      </c>
      <c r="E3381" s="103">
        <v>31859939819.390625</v>
      </c>
      <c r="F3381" s="103">
        <v>677931</v>
      </c>
      <c r="G3381" s="103">
        <v>1</v>
      </c>
      <c r="H3381" t="s">
        <v>54</v>
      </c>
      <c r="I3381" s="103"/>
    </row>
    <row r="3382" spans="1:9" x14ac:dyDescent="0.3">
      <c r="A3382" t="s">
        <v>3619</v>
      </c>
      <c r="B3382" t="s">
        <v>49</v>
      </c>
      <c r="C3382" t="s">
        <v>3100</v>
      </c>
      <c r="D3382" t="s">
        <v>54</v>
      </c>
      <c r="E3382" s="103">
        <v>0.21693653188893855</v>
      </c>
      <c r="F3382" s="103">
        <v>677931</v>
      </c>
      <c r="G3382" s="103">
        <v>1</v>
      </c>
      <c r="H3382" t="s">
        <v>54</v>
      </c>
      <c r="I3382" s="103"/>
    </row>
    <row r="3383" spans="1:9" x14ac:dyDescent="0.3">
      <c r="A3383" t="s">
        <v>3620</v>
      </c>
      <c r="B3383" t="s">
        <v>50</v>
      </c>
      <c r="C3383" t="s">
        <v>3100</v>
      </c>
      <c r="D3383" t="s">
        <v>54</v>
      </c>
      <c r="E3383" s="103">
        <v>46995.844443447233</v>
      </c>
      <c r="F3383" s="103">
        <v>677931</v>
      </c>
      <c r="G3383" s="103">
        <v>1</v>
      </c>
      <c r="H3383" t="s">
        <v>54</v>
      </c>
      <c r="I3383" s="103"/>
    </row>
    <row r="3384" spans="1:9" x14ac:dyDescent="0.3">
      <c r="A3384" t="s">
        <v>3621</v>
      </c>
      <c r="B3384" t="s">
        <v>51</v>
      </c>
      <c r="C3384" t="s">
        <v>3100</v>
      </c>
      <c r="D3384" t="s">
        <v>40</v>
      </c>
      <c r="E3384" s="103">
        <v>1.587367263617905</v>
      </c>
      <c r="F3384" s="103">
        <v>677931</v>
      </c>
      <c r="G3384" s="103">
        <v>1</v>
      </c>
      <c r="H3384" t="s">
        <v>1078</v>
      </c>
      <c r="I3384" s="103"/>
    </row>
    <row r="3385" spans="1:9" x14ac:dyDescent="0.3">
      <c r="A3385" t="s">
        <v>6189</v>
      </c>
      <c r="B3385" t="s">
        <v>51</v>
      </c>
      <c r="C3385" t="s">
        <v>3100</v>
      </c>
      <c r="D3385" t="s">
        <v>5064</v>
      </c>
      <c r="E3385" s="103">
        <v>1.587367263617905</v>
      </c>
      <c r="F3385" s="103">
        <v>677931</v>
      </c>
      <c r="G3385" s="103">
        <v>1</v>
      </c>
      <c r="H3385" t="s">
        <v>1078</v>
      </c>
      <c r="I3385" s="103"/>
    </row>
    <row r="3386" spans="1:9" x14ac:dyDescent="0.3">
      <c r="A3386" t="s">
        <v>6190</v>
      </c>
      <c r="B3386" t="s">
        <v>51</v>
      </c>
      <c r="C3386" t="s">
        <v>3100</v>
      </c>
      <c r="D3386" t="s">
        <v>5065</v>
      </c>
      <c r="E3386" s="103">
        <v>1.587367263617905</v>
      </c>
      <c r="F3386" s="103">
        <v>677931</v>
      </c>
      <c r="G3386" s="103">
        <v>1</v>
      </c>
      <c r="H3386" t="s">
        <v>1078</v>
      </c>
      <c r="I3386" s="103"/>
    </row>
    <row r="3387" spans="1:9" x14ac:dyDescent="0.3">
      <c r="A3387" t="s">
        <v>6191</v>
      </c>
      <c r="B3387" t="s">
        <v>51</v>
      </c>
      <c r="C3387" t="s">
        <v>3100</v>
      </c>
      <c r="D3387" t="s">
        <v>5066</v>
      </c>
      <c r="E3387" s="103">
        <v>1.587367263617905</v>
      </c>
      <c r="F3387" s="103">
        <v>677931</v>
      </c>
      <c r="G3387" s="103">
        <v>1</v>
      </c>
      <c r="H3387" t="s">
        <v>1078</v>
      </c>
      <c r="I3387" s="103"/>
    </row>
    <row r="3388" spans="1:9" x14ac:dyDescent="0.3">
      <c r="A3388" t="s">
        <v>3622</v>
      </c>
      <c r="B3388" t="s">
        <v>51</v>
      </c>
      <c r="C3388" t="s">
        <v>3100</v>
      </c>
      <c r="D3388" t="s">
        <v>42</v>
      </c>
      <c r="E3388" s="103">
        <v>1.4812177530770396</v>
      </c>
      <c r="F3388" s="103">
        <v>677931</v>
      </c>
      <c r="G3388" s="103">
        <v>1</v>
      </c>
      <c r="H3388" t="s">
        <v>1078</v>
      </c>
      <c r="I3388" s="103"/>
    </row>
    <row r="3389" spans="1:9" x14ac:dyDescent="0.3">
      <c r="A3389" t="s">
        <v>3623</v>
      </c>
      <c r="B3389" t="s">
        <v>51</v>
      </c>
      <c r="C3389" t="s">
        <v>3100</v>
      </c>
      <c r="D3389" t="s">
        <v>1763</v>
      </c>
      <c r="E3389" s="103">
        <v>1.2787217566221698</v>
      </c>
      <c r="F3389" s="103">
        <v>677931</v>
      </c>
      <c r="G3389" s="103">
        <v>1</v>
      </c>
      <c r="H3389" t="s">
        <v>1078</v>
      </c>
      <c r="I3389" s="103"/>
    </row>
    <row r="3390" spans="1:9" x14ac:dyDescent="0.3">
      <c r="A3390" t="s">
        <v>3624</v>
      </c>
      <c r="B3390" t="s">
        <v>51</v>
      </c>
      <c r="C3390" t="s">
        <v>3100</v>
      </c>
      <c r="D3390" t="s">
        <v>1764</v>
      </c>
      <c r="E3390" s="103">
        <v>0.16872569380338914</v>
      </c>
      <c r="F3390" s="103">
        <v>677931</v>
      </c>
      <c r="G3390" s="103">
        <v>1</v>
      </c>
      <c r="H3390" t="s">
        <v>1078</v>
      </c>
      <c r="I3390" s="103"/>
    </row>
    <row r="3391" spans="1:9" x14ac:dyDescent="0.3">
      <c r="A3391" t="s">
        <v>3625</v>
      </c>
      <c r="B3391" t="s">
        <v>51</v>
      </c>
      <c r="C3391" t="s">
        <v>3100</v>
      </c>
      <c r="D3391" t="s">
        <v>340</v>
      </c>
      <c r="E3391" s="103">
        <v>1.2392844577767805</v>
      </c>
      <c r="F3391" s="103">
        <v>677931</v>
      </c>
      <c r="G3391" s="103">
        <v>1</v>
      </c>
      <c r="H3391" t="s">
        <v>1078</v>
      </c>
      <c r="I3391" s="103"/>
    </row>
    <row r="3392" spans="1:9" x14ac:dyDescent="0.3">
      <c r="A3392" t="s">
        <v>3626</v>
      </c>
      <c r="B3392" t="s">
        <v>51</v>
      </c>
      <c r="C3392" t="s">
        <v>3100</v>
      </c>
      <c r="D3392" t="s">
        <v>777</v>
      </c>
      <c r="E3392" s="103">
        <v>0.45515438897283694</v>
      </c>
      <c r="F3392" s="103">
        <v>677931</v>
      </c>
      <c r="G3392" s="103">
        <v>1</v>
      </c>
      <c r="H3392" t="s">
        <v>1078</v>
      </c>
      <c r="I3392" s="103"/>
    </row>
    <row r="3393" spans="1:9" x14ac:dyDescent="0.3">
      <c r="A3393" t="s">
        <v>3627</v>
      </c>
      <c r="B3393" t="s">
        <v>51</v>
      </c>
      <c r="C3393" t="s">
        <v>3100</v>
      </c>
      <c r="D3393" t="s">
        <v>776</v>
      </c>
      <c r="E3393" s="103">
        <v>0.99064748386451773</v>
      </c>
      <c r="F3393" s="103">
        <v>677931</v>
      </c>
      <c r="G3393" s="103">
        <v>1</v>
      </c>
      <c r="H3393" t="s">
        <v>1078</v>
      </c>
      <c r="I3393" s="103"/>
    </row>
    <row r="3394" spans="1:9" x14ac:dyDescent="0.3">
      <c r="A3394" t="s">
        <v>7667</v>
      </c>
      <c r="B3394" t="s">
        <v>51</v>
      </c>
      <c r="C3394" t="s">
        <v>35</v>
      </c>
      <c r="D3394" t="s">
        <v>40</v>
      </c>
      <c r="E3394" s="103">
        <v>2.6759447065413493</v>
      </c>
      <c r="F3394" s="103">
        <v>677931</v>
      </c>
      <c r="G3394" s="103">
        <v>1</v>
      </c>
      <c r="H3394" t="s">
        <v>1078</v>
      </c>
      <c r="I3394" s="103"/>
    </row>
    <row r="3395" spans="1:9" x14ac:dyDescent="0.3">
      <c r="A3395" t="s">
        <v>7668</v>
      </c>
      <c r="B3395" t="s">
        <v>51</v>
      </c>
      <c r="C3395" t="s">
        <v>35</v>
      </c>
      <c r="D3395" t="s">
        <v>5064</v>
      </c>
      <c r="E3395" s="103">
        <v>-1.596678396427351</v>
      </c>
      <c r="F3395" s="103">
        <v>677931</v>
      </c>
      <c r="G3395" s="103">
        <v>1</v>
      </c>
      <c r="H3395" t="s">
        <v>1078</v>
      </c>
      <c r="I3395" s="103"/>
    </row>
    <row r="3396" spans="1:9" x14ac:dyDescent="0.3">
      <c r="A3396" t="s">
        <v>7669</v>
      </c>
      <c r="B3396" t="s">
        <v>51</v>
      </c>
      <c r="C3396" t="s">
        <v>35</v>
      </c>
      <c r="D3396" t="s">
        <v>5065</v>
      </c>
      <c r="E3396" s="103">
        <v>-1.596678396427351</v>
      </c>
      <c r="F3396" s="103">
        <v>677931</v>
      </c>
      <c r="G3396" s="103">
        <v>1</v>
      </c>
      <c r="H3396" t="s">
        <v>1078</v>
      </c>
      <c r="I3396" s="103"/>
    </row>
    <row r="3397" spans="1:9" x14ac:dyDescent="0.3">
      <c r="A3397" t="s">
        <v>7670</v>
      </c>
      <c r="B3397" t="s">
        <v>51</v>
      </c>
      <c r="C3397" t="s">
        <v>35</v>
      </c>
      <c r="D3397" t="s">
        <v>5066</v>
      </c>
      <c r="E3397" s="103">
        <v>-1.596678396427351</v>
      </c>
      <c r="F3397" s="103">
        <v>677931</v>
      </c>
      <c r="G3397" s="103">
        <v>1</v>
      </c>
      <c r="H3397" t="s">
        <v>1078</v>
      </c>
      <c r="I3397" s="103"/>
    </row>
    <row r="3398" spans="1:9" x14ac:dyDescent="0.3">
      <c r="A3398" t="s">
        <v>7671</v>
      </c>
      <c r="B3398" t="s">
        <v>51</v>
      </c>
      <c r="C3398" t="s">
        <v>35</v>
      </c>
      <c r="D3398" t="s">
        <v>42</v>
      </c>
      <c r="E3398" s="103">
        <v>-1.596678396427351</v>
      </c>
      <c r="F3398" s="103">
        <v>677931</v>
      </c>
      <c r="G3398" s="103">
        <v>1</v>
      </c>
      <c r="H3398" t="s">
        <v>1078</v>
      </c>
      <c r="I3398" s="103"/>
    </row>
    <row r="3399" spans="1:9" x14ac:dyDescent="0.3">
      <c r="A3399" t="s">
        <v>7672</v>
      </c>
      <c r="B3399" t="s">
        <v>51</v>
      </c>
      <c r="C3399" t="s">
        <v>35</v>
      </c>
      <c r="D3399" t="s">
        <v>1763</v>
      </c>
      <c r="E3399" s="103">
        <v>-0.6983010230140837</v>
      </c>
      <c r="F3399" s="103">
        <v>677931</v>
      </c>
      <c r="G3399" s="103">
        <v>1</v>
      </c>
      <c r="H3399" t="s">
        <v>1078</v>
      </c>
      <c r="I3399" s="103"/>
    </row>
    <row r="3400" spans="1:9" x14ac:dyDescent="0.3">
      <c r="A3400" t="s">
        <v>7673</v>
      </c>
      <c r="B3400" t="s">
        <v>51</v>
      </c>
      <c r="C3400" t="s">
        <v>35</v>
      </c>
      <c r="D3400" t="s">
        <v>1764</v>
      </c>
      <c r="E3400" s="103">
        <v>-0.90062322626878166</v>
      </c>
      <c r="F3400" s="103">
        <v>677931</v>
      </c>
      <c r="G3400" s="103">
        <v>1</v>
      </c>
      <c r="H3400" t="s">
        <v>1078</v>
      </c>
      <c r="I3400" s="103"/>
    </row>
    <row r="3401" spans="1:9" x14ac:dyDescent="0.3">
      <c r="A3401" t="s">
        <v>7674</v>
      </c>
      <c r="B3401" t="s">
        <v>51</v>
      </c>
      <c r="C3401" t="s">
        <v>35</v>
      </c>
      <c r="D3401" t="s">
        <v>340</v>
      </c>
      <c r="E3401" s="103">
        <v>3.5364908015964973E-2</v>
      </c>
      <c r="F3401" s="103">
        <v>677931</v>
      </c>
      <c r="G3401" s="103">
        <v>1</v>
      </c>
      <c r="H3401" t="s">
        <v>1078</v>
      </c>
      <c r="I3401" s="103"/>
    </row>
    <row r="3402" spans="1:9" x14ac:dyDescent="0.3">
      <c r="A3402" t="s">
        <v>7675</v>
      </c>
      <c r="B3402" t="s">
        <v>51</v>
      </c>
      <c r="C3402" t="s">
        <v>35</v>
      </c>
      <c r="D3402" t="s">
        <v>777</v>
      </c>
      <c r="E3402" s="103">
        <v>0.63659969752357348</v>
      </c>
      <c r="F3402" s="103">
        <v>677931</v>
      </c>
      <c r="G3402" s="103">
        <v>1</v>
      </c>
      <c r="H3402" t="s">
        <v>1078</v>
      </c>
      <c r="I3402" s="103"/>
    </row>
    <row r="3403" spans="1:9" x14ac:dyDescent="0.3">
      <c r="A3403" t="s">
        <v>7676</v>
      </c>
      <c r="B3403" t="s">
        <v>51</v>
      </c>
      <c r="C3403" t="s">
        <v>35</v>
      </c>
      <c r="D3403" t="s">
        <v>776</v>
      </c>
      <c r="E3403" s="103">
        <v>1.7074120307186422</v>
      </c>
      <c r="F3403" s="103">
        <v>677931</v>
      </c>
      <c r="G3403" s="103">
        <v>1</v>
      </c>
      <c r="H3403" t="s">
        <v>1078</v>
      </c>
      <c r="I3403" s="103"/>
    </row>
    <row r="3404" spans="1:9" x14ac:dyDescent="0.3">
      <c r="A3404" t="s">
        <v>66</v>
      </c>
      <c r="B3404" t="s">
        <v>47</v>
      </c>
      <c r="C3404" t="s">
        <v>58</v>
      </c>
      <c r="D3404" t="s">
        <v>54</v>
      </c>
      <c r="E3404" s="103">
        <v>688</v>
      </c>
      <c r="F3404" s="103">
        <v>677931</v>
      </c>
      <c r="G3404" s="103">
        <v>1</v>
      </c>
      <c r="H3404" t="s">
        <v>54</v>
      </c>
      <c r="I3404" s="103"/>
    </row>
    <row r="3405" spans="1:9" x14ac:dyDescent="0.3">
      <c r="A3405" t="s">
        <v>67</v>
      </c>
      <c r="B3405" t="s">
        <v>48</v>
      </c>
      <c r="C3405" t="s">
        <v>58</v>
      </c>
      <c r="D3405" t="s">
        <v>54</v>
      </c>
      <c r="E3405" s="103">
        <v>3318090846</v>
      </c>
      <c r="F3405" s="103">
        <v>677931</v>
      </c>
      <c r="G3405" s="103">
        <v>1</v>
      </c>
      <c r="H3405" t="s">
        <v>54</v>
      </c>
      <c r="I3405" s="103"/>
    </row>
    <row r="3406" spans="1:9" x14ac:dyDescent="0.3">
      <c r="A3406" t="s">
        <v>68</v>
      </c>
      <c r="B3406" t="s">
        <v>49</v>
      </c>
      <c r="C3406" t="s">
        <v>58</v>
      </c>
      <c r="D3406" t="s">
        <v>54</v>
      </c>
      <c r="E3406" s="103">
        <v>1.0148525439904652E-3</v>
      </c>
      <c r="F3406" s="103">
        <v>677931</v>
      </c>
      <c r="G3406" s="103">
        <v>1</v>
      </c>
      <c r="H3406" t="s">
        <v>54</v>
      </c>
      <c r="I3406" s="103"/>
    </row>
    <row r="3407" spans="1:9" x14ac:dyDescent="0.3">
      <c r="A3407" t="s">
        <v>69</v>
      </c>
      <c r="B3407" t="s">
        <v>50</v>
      </c>
      <c r="C3407" t="s">
        <v>58</v>
      </c>
      <c r="D3407" t="s">
        <v>54</v>
      </c>
      <c r="E3407" s="103">
        <v>4894.4374073467652</v>
      </c>
      <c r="F3407" s="103">
        <v>677931</v>
      </c>
      <c r="G3407" s="103">
        <v>1</v>
      </c>
      <c r="H3407" t="s">
        <v>54</v>
      </c>
      <c r="I3407" s="103"/>
    </row>
    <row r="3408" spans="1:9" x14ac:dyDescent="0.3">
      <c r="A3408" t="s">
        <v>3628</v>
      </c>
      <c r="B3408" t="s">
        <v>47</v>
      </c>
      <c r="C3408" t="s">
        <v>3102</v>
      </c>
      <c r="D3408" t="s">
        <v>54</v>
      </c>
      <c r="E3408" s="103">
        <v>550153</v>
      </c>
      <c r="F3408" s="103">
        <v>677931</v>
      </c>
      <c r="G3408" s="103">
        <v>1</v>
      </c>
      <c r="H3408" t="s">
        <v>54</v>
      </c>
      <c r="I3408" s="103"/>
    </row>
    <row r="3409" spans="1:9" x14ac:dyDescent="0.3">
      <c r="A3409" t="s">
        <v>3629</v>
      </c>
      <c r="B3409" t="s">
        <v>48</v>
      </c>
      <c r="C3409" t="s">
        <v>3102</v>
      </c>
      <c r="D3409" t="s">
        <v>54</v>
      </c>
      <c r="E3409" s="103">
        <v>220164331014.75</v>
      </c>
      <c r="F3409" s="103">
        <v>677931</v>
      </c>
      <c r="G3409" s="103">
        <v>1</v>
      </c>
      <c r="H3409" t="s">
        <v>54</v>
      </c>
      <c r="I3409" s="103"/>
    </row>
    <row r="3410" spans="1:9" x14ac:dyDescent="0.3">
      <c r="A3410" t="s">
        <v>3630</v>
      </c>
      <c r="B3410" t="s">
        <v>49</v>
      </c>
      <c r="C3410" t="s">
        <v>3102</v>
      </c>
      <c r="D3410" t="s">
        <v>54</v>
      </c>
      <c r="E3410" s="103">
        <v>0.81151769132846852</v>
      </c>
      <c r="F3410" s="103">
        <v>677931</v>
      </c>
      <c r="G3410" s="103">
        <v>1</v>
      </c>
      <c r="H3410" t="s">
        <v>54</v>
      </c>
      <c r="I3410" s="103"/>
    </row>
    <row r="3411" spans="1:9" x14ac:dyDescent="0.3">
      <c r="A3411" t="s">
        <v>3631</v>
      </c>
      <c r="B3411" t="s">
        <v>50</v>
      </c>
      <c r="C3411" t="s">
        <v>3102</v>
      </c>
      <c r="D3411" t="s">
        <v>54</v>
      </c>
      <c r="E3411" s="103">
        <v>324759.20265447366</v>
      </c>
      <c r="F3411" s="103">
        <v>677931</v>
      </c>
      <c r="G3411" s="103">
        <v>1</v>
      </c>
      <c r="H3411" t="s">
        <v>54</v>
      </c>
      <c r="I3411" s="103"/>
    </row>
    <row r="3412" spans="1:9" x14ac:dyDescent="0.3">
      <c r="A3412" t="s">
        <v>3632</v>
      </c>
      <c r="B3412" t="s">
        <v>51</v>
      </c>
      <c r="C3412" t="s">
        <v>3102</v>
      </c>
      <c r="D3412" t="s">
        <v>40</v>
      </c>
      <c r="E3412" s="103">
        <v>3.0460831413368123</v>
      </c>
      <c r="F3412" s="103">
        <v>677931</v>
      </c>
      <c r="G3412" s="103">
        <v>1</v>
      </c>
      <c r="H3412" t="s">
        <v>1078</v>
      </c>
      <c r="I3412" s="103"/>
    </row>
    <row r="3413" spans="1:9" x14ac:dyDescent="0.3">
      <c r="A3413" t="s">
        <v>6192</v>
      </c>
      <c r="B3413" t="s">
        <v>51</v>
      </c>
      <c r="C3413" t="s">
        <v>3102</v>
      </c>
      <c r="D3413" t="s">
        <v>5064</v>
      </c>
      <c r="E3413" s="103">
        <v>3.046178477436662</v>
      </c>
      <c r="F3413" s="103">
        <v>677931</v>
      </c>
      <c r="G3413" s="103">
        <v>1</v>
      </c>
      <c r="H3413" t="s">
        <v>1078</v>
      </c>
      <c r="I3413" s="103"/>
    </row>
    <row r="3414" spans="1:9" x14ac:dyDescent="0.3">
      <c r="A3414" t="s">
        <v>6193</v>
      </c>
      <c r="B3414" t="s">
        <v>51</v>
      </c>
      <c r="C3414" t="s">
        <v>3102</v>
      </c>
      <c r="D3414" t="s">
        <v>5065</v>
      </c>
      <c r="E3414" s="103">
        <v>3.0460831413368123</v>
      </c>
      <c r="F3414" s="103">
        <v>677931</v>
      </c>
      <c r="G3414" s="103">
        <v>1</v>
      </c>
      <c r="H3414" t="s">
        <v>1078</v>
      </c>
      <c r="I3414" s="103"/>
    </row>
    <row r="3415" spans="1:9" x14ac:dyDescent="0.3">
      <c r="A3415" t="s">
        <v>6194</v>
      </c>
      <c r="B3415" t="s">
        <v>51</v>
      </c>
      <c r="C3415" t="s">
        <v>3102</v>
      </c>
      <c r="D3415" t="s">
        <v>5066</v>
      </c>
      <c r="E3415" s="103">
        <v>3.0461447517055049</v>
      </c>
      <c r="F3415" s="103">
        <v>677931</v>
      </c>
      <c r="G3415" s="103">
        <v>1</v>
      </c>
      <c r="H3415" t="s">
        <v>1078</v>
      </c>
      <c r="I3415" s="103"/>
    </row>
    <row r="3416" spans="1:9" x14ac:dyDescent="0.3">
      <c r="A3416" t="s">
        <v>3633</v>
      </c>
      <c r="B3416" t="s">
        <v>51</v>
      </c>
      <c r="C3416" t="s">
        <v>3102</v>
      </c>
      <c r="D3416" t="s">
        <v>42</v>
      </c>
      <c r="E3416" s="103">
        <v>2.5087499890123883</v>
      </c>
      <c r="F3416" s="103">
        <v>677931</v>
      </c>
      <c r="G3416" s="103">
        <v>1</v>
      </c>
      <c r="H3416" t="s">
        <v>1078</v>
      </c>
      <c r="I3416" s="103"/>
    </row>
    <row r="3417" spans="1:9" x14ac:dyDescent="0.3">
      <c r="A3417" t="s">
        <v>3634</v>
      </c>
      <c r="B3417" t="s">
        <v>51</v>
      </c>
      <c r="C3417" t="s">
        <v>3102</v>
      </c>
      <c r="D3417" t="s">
        <v>1763</v>
      </c>
      <c r="E3417" s="103">
        <v>2.4542703776207704</v>
      </c>
      <c r="F3417" s="103">
        <v>677931</v>
      </c>
      <c r="G3417" s="103">
        <v>1</v>
      </c>
      <c r="H3417" t="s">
        <v>1078</v>
      </c>
      <c r="I3417" s="103"/>
    </row>
    <row r="3418" spans="1:9" x14ac:dyDescent="0.3">
      <c r="A3418" t="s">
        <v>3635</v>
      </c>
      <c r="B3418" t="s">
        <v>51</v>
      </c>
      <c r="C3418" t="s">
        <v>3102</v>
      </c>
      <c r="D3418" t="s">
        <v>1764</v>
      </c>
      <c r="E3418" s="103">
        <v>0.35027042841819872</v>
      </c>
      <c r="F3418" s="103">
        <v>677931</v>
      </c>
      <c r="G3418" s="103">
        <v>1</v>
      </c>
      <c r="H3418" t="s">
        <v>1078</v>
      </c>
      <c r="I3418" s="103"/>
    </row>
    <row r="3419" spans="1:9" x14ac:dyDescent="0.3">
      <c r="A3419" t="s">
        <v>3636</v>
      </c>
      <c r="B3419" t="s">
        <v>51</v>
      </c>
      <c r="C3419" t="s">
        <v>3102</v>
      </c>
      <c r="D3419" t="s">
        <v>340</v>
      </c>
      <c r="E3419" s="103">
        <v>2.2337968039281981</v>
      </c>
      <c r="F3419" s="103">
        <v>677931</v>
      </c>
      <c r="G3419" s="103">
        <v>1</v>
      </c>
      <c r="H3419" t="s">
        <v>1078</v>
      </c>
      <c r="I3419" s="103"/>
    </row>
    <row r="3420" spans="1:9" x14ac:dyDescent="0.3">
      <c r="A3420" t="s">
        <v>3637</v>
      </c>
      <c r="B3420" t="s">
        <v>51</v>
      </c>
      <c r="C3420" t="s">
        <v>3102</v>
      </c>
      <c r="D3420" t="s">
        <v>777</v>
      </c>
      <c r="E3420" s="103">
        <v>0.85088857652062899</v>
      </c>
      <c r="F3420" s="103">
        <v>677931</v>
      </c>
      <c r="G3420" s="103">
        <v>1</v>
      </c>
      <c r="H3420" t="s">
        <v>1078</v>
      </c>
      <c r="I3420" s="103"/>
    </row>
    <row r="3421" spans="1:9" x14ac:dyDescent="0.3">
      <c r="A3421" t="s">
        <v>3638</v>
      </c>
      <c r="B3421" t="s">
        <v>51</v>
      </c>
      <c r="C3421" t="s">
        <v>3102</v>
      </c>
      <c r="D3421" t="s">
        <v>776</v>
      </c>
      <c r="E3421" s="103">
        <v>1.83626870084787</v>
      </c>
      <c r="F3421" s="103">
        <v>677931</v>
      </c>
      <c r="G3421" s="103">
        <v>1</v>
      </c>
      <c r="H3421" t="s">
        <v>1078</v>
      </c>
      <c r="I3421" s="103"/>
    </row>
    <row r="3422" spans="1:9" x14ac:dyDescent="0.3">
      <c r="A3422" t="s">
        <v>3639</v>
      </c>
      <c r="B3422" t="s">
        <v>47</v>
      </c>
      <c r="C3422" t="s">
        <v>3104</v>
      </c>
      <c r="D3422" t="s">
        <v>54</v>
      </c>
      <c r="E3422" s="103">
        <v>112351</v>
      </c>
      <c r="F3422" s="103">
        <v>677931</v>
      </c>
      <c r="G3422" s="103">
        <v>1</v>
      </c>
      <c r="H3422" t="s">
        <v>54</v>
      </c>
      <c r="I3422" s="103"/>
    </row>
    <row r="3423" spans="1:9" x14ac:dyDescent="0.3">
      <c r="A3423" t="s">
        <v>3640</v>
      </c>
      <c r="B3423" t="s">
        <v>48</v>
      </c>
      <c r="C3423" t="s">
        <v>3104</v>
      </c>
      <c r="D3423" t="s">
        <v>54</v>
      </c>
      <c r="E3423" s="103">
        <v>51283532205.46875</v>
      </c>
      <c r="F3423" s="103">
        <v>677931</v>
      </c>
      <c r="G3423" s="103">
        <v>1</v>
      </c>
      <c r="H3423" t="s">
        <v>54</v>
      </c>
      <c r="I3423" s="103"/>
    </row>
    <row r="3424" spans="1:9" x14ac:dyDescent="0.3">
      <c r="A3424" t="s">
        <v>3641</v>
      </c>
      <c r="B3424" t="s">
        <v>49</v>
      </c>
      <c r="C3424" t="s">
        <v>3104</v>
      </c>
      <c r="D3424" t="s">
        <v>54</v>
      </c>
      <c r="E3424" s="103">
        <v>0.16572630547946621</v>
      </c>
      <c r="F3424" s="103">
        <v>677931</v>
      </c>
      <c r="G3424" s="103">
        <v>1</v>
      </c>
      <c r="H3424" t="s">
        <v>54</v>
      </c>
      <c r="I3424" s="103"/>
    </row>
    <row r="3425" spans="1:9" x14ac:dyDescent="0.3">
      <c r="A3425" t="s">
        <v>3642</v>
      </c>
      <c r="B3425" t="s">
        <v>50</v>
      </c>
      <c r="C3425" t="s">
        <v>3104</v>
      </c>
      <c r="D3425" t="s">
        <v>54</v>
      </c>
      <c r="E3425" s="103">
        <v>75647.126633047839</v>
      </c>
      <c r="F3425" s="103">
        <v>677931</v>
      </c>
      <c r="G3425" s="103">
        <v>1</v>
      </c>
      <c r="H3425" t="s">
        <v>54</v>
      </c>
      <c r="I3425" s="103"/>
    </row>
    <row r="3426" spans="1:9" x14ac:dyDescent="0.3">
      <c r="A3426" t="s">
        <v>3643</v>
      </c>
      <c r="B3426" t="s">
        <v>51</v>
      </c>
      <c r="C3426" t="s">
        <v>3104</v>
      </c>
      <c r="D3426" t="s">
        <v>40</v>
      </c>
      <c r="E3426" s="103">
        <v>3.0965975439321789</v>
      </c>
      <c r="F3426" s="103">
        <v>677931</v>
      </c>
      <c r="G3426" s="103">
        <v>1</v>
      </c>
      <c r="H3426" t="s">
        <v>1078</v>
      </c>
      <c r="I3426" s="103"/>
    </row>
    <row r="3427" spans="1:9" x14ac:dyDescent="0.3">
      <c r="A3427" t="s">
        <v>6195</v>
      </c>
      <c r="B3427" t="s">
        <v>51</v>
      </c>
      <c r="C3427" t="s">
        <v>3104</v>
      </c>
      <c r="D3427" t="s">
        <v>5064</v>
      </c>
      <c r="E3427" s="103">
        <v>3.0965975439321789</v>
      </c>
      <c r="F3427" s="103">
        <v>677931</v>
      </c>
      <c r="G3427" s="103">
        <v>1</v>
      </c>
      <c r="H3427" t="s">
        <v>1078</v>
      </c>
      <c r="I3427" s="103"/>
    </row>
    <row r="3428" spans="1:9" x14ac:dyDescent="0.3">
      <c r="A3428" t="s">
        <v>6196</v>
      </c>
      <c r="B3428" t="s">
        <v>51</v>
      </c>
      <c r="C3428" t="s">
        <v>3104</v>
      </c>
      <c r="D3428" t="s">
        <v>5065</v>
      </c>
      <c r="E3428" s="103">
        <v>3.0965975439321789</v>
      </c>
      <c r="F3428" s="103">
        <v>677931</v>
      </c>
      <c r="G3428" s="103">
        <v>1</v>
      </c>
      <c r="H3428" t="s">
        <v>1078</v>
      </c>
      <c r="I3428" s="103"/>
    </row>
    <row r="3429" spans="1:9" x14ac:dyDescent="0.3">
      <c r="A3429" t="s">
        <v>6197</v>
      </c>
      <c r="B3429" t="s">
        <v>51</v>
      </c>
      <c r="C3429" t="s">
        <v>3104</v>
      </c>
      <c r="D3429" t="s">
        <v>5066</v>
      </c>
      <c r="E3429" s="103">
        <v>3.0965975439321789</v>
      </c>
      <c r="F3429" s="103">
        <v>677931</v>
      </c>
      <c r="G3429" s="103">
        <v>1</v>
      </c>
      <c r="H3429" t="s">
        <v>1078</v>
      </c>
      <c r="I3429" s="103"/>
    </row>
    <row r="3430" spans="1:9" x14ac:dyDescent="0.3">
      <c r="A3430" t="s">
        <v>3644</v>
      </c>
      <c r="B3430" t="s">
        <v>51</v>
      </c>
      <c r="C3430" t="s">
        <v>3104</v>
      </c>
      <c r="D3430" t="s">
        <v>42</v>
      </c>
      <c r="E3430" s="103">
        <v>2.6015584472292161</v>
      </c>
      <c r="F3430" s="103">
        <v>677931</v>
      </c>
      <c r="G3430" s="103">
        <v>1</v>
      </c>
      <c r="H3430" t="s">
        <v>1078</v>
      </c>
      <c r="I3430" s="103"/>
    </row>
    <row r="3431" spans="1:9" x14ac:dyDescent="0.3">
      <c r="A3431" t="s">
        <v>3645</v>
      </c>
      <c r="B3431" t="s">
        <v>51</v>
      </c>
      <c r="C3431" t="s">
        <v>3104</v>
      </c>
      <c r="D3431" t="s">
        <v>1763</v>
      </c>
      <c r="E3431" s="103">
        <v>2.709586994876827</v>
      </c>
      <c r="F3431" s="103">
        <v>677931</v>
      </c>
      <c r="G3431" s="103">
        <v>1</v>
      </c>
      <c r="H3431" t="s">
        <v>1078</v>
      </c>
      <c r="I3431" s="103"/>
    </row>
    <row r="3432" spans="1:9" x14ac:dyDescent="0.3">
      <c r="A3432" t="s">
        <v>3646</v>
      </c>
      <c r="B3432" t="s">
        <v>51</v>
      </c>
      <c r="C3432" t="s">
        <v>3104</v>
      </c>
      <c r="D3432" t="s">
        <v>1764</v>
      </c>
      <c r="E3432" s="103">
        <v>0.32985602490764315</v>
      </c>
      <c r="F3432" s="103">
        <v>677931</v>
      </c>
      <c r="G3432" s="103">
        <v>1</v>
      </c>
      <c r="H3432" t="s">
        <v>1078</v>
      </c>
      <c r="I3432" s="103"/>
    </row>
    <row r="3433" spans="1:9" x14ac:dyDescent="0.3">
      <c r="A3433" t="s">
        <v>3647</v>
      </c>
      <c r="B3433" t="s">
        <v>51</v>
      </c>
      <c r="C3433" t="s">
        <v>3104</v>
      </c>
      <c r="D3433" t="s">
        <v>340</v>
      </c>
      <c r="E3433" s="103">
        <v>2.4204203233326305</v>
      </c>
      <c r="F3433" s="103">
        <v>677931</v>
      </c>
      <c r="G3433" s="103">
        <v>1</v>
      </c>
      <c r="H3433" t="s">
        <v>1078</v>
      </c>
      <c r="I3433" s="103"/>
    </row>
    <row r="3434" spans="1:9" x14ac:dyDescent="0.3">
      <c r="A3434" t="s">
        <v>3648</v>
      </c>
      <c r="B3434" t="s">
        <v>51</v>
      </c>
      <c r="C3434" t="s">
        <v>3104</v>
      </c>
      <c r="D3434" t="s">
        <v>777</v>
      </c>
      <c r="E3434" s="103">
        <v>0.98906207334382512</v>
      </c>
      <c r="F3434" s="103">
        <v>677931</v>
      </c>
      <c r="G3434" s="103">
        <v>1</v>
      </c>
      <c r="H3434" t="s">
        <v>1078</v>
      </c>
      <c r="I3434" s="103"/>
    </row>
    <row r="3435" spans="1:9" x14ac:dyDescent="0.3">
      <c r="A3435" t="s">
        <v>3649</v>
      </c>
      <c r="B3435" t="s">
        <v>51</v>
      </c>
      <c r="C3435" t="s">
        <v>3104</v>
      </c>
      <c r="D3435" t="s">
        <v>776</v>
      </c>
      <c r="E3435" s="103">
        <v>2.1059507513117932</v>
      </c>
      <c r="F3435" s="103">
        <v>677931</v>
      </c>
      <c r="G3435" s="103">
        <v>1</v>
      </c>
      <c r="H3435" t="s">
        <v>1078</v>
      </c>
      <c r="I3435" s="103"/>
    </row>
    <row r="3436" spans="1:9" x14ac:dyDescent="0.3">
      <c r="A3436" t="s">
        <v>3650</v>
      </c>
      <c r="B3436" t="s">
        <v>47</v>
      </c>
      <c r="C3436" t="s">
        <v>3106</v>
      </c>
      <c r="D3436" t="s">
        <v>54</v>
      </c>
      <c r="E3436" s="103">
        <v>882</v>
      </c>
      <c r="F3436" s="103">
        <v>677931</v>
      </c>
      <c r="G3436" s="103">
        <v>1</v>
      </c>
      <c r="H3436" t="s">
        <v>54</v>
      </c>
      <c r="I3436" s="103"/>
    </row>
    <row r="3437" spans="1:9" x14ac:dyDescent="0.3">
      <c r="A3437" t="s">
        <v>3651</v>
      </c>
      <c r="B3437" t="s">
        <v>48</v>
      </c>
      <c r="C3437" t="s">
        <v>3106</v>
      </c>
      <c r="D3437" t="s">
        <v>54</v>
      </c>
      <c r="E3437" s="103">
        <v>878588259.75</v>
      </c>
      <c r="F3437" s="103">
        <v>677931</v>
      </c>
      <c r="G3437" s="103">
        <v>1</v>
      </c>
      <c r="H3437" t="s">
        <v>54</v>
      </c>
      <c r="I3437" s="103"/>
    </row>
    <row r="3438" spans="1:9" x14ac:dyDescent="0.3">
      <c r="A3438" t="s">
        <v>3652</v>
      </c>
      <c r="B3438" t="s">
        <v>49</v>
      </c>
      <c r="C3438" t="s">
        <v>3106</v>
      </c>
      <c r="D3438" t="s">
        <v>54</v>
      </c>
      <c r="E3438" s="103">
        <v>1.3010173601738231E-3</v>
      </c>
      <c r="F3438" s="103">
        <v>677931</v>
      </c>
      <c r="G3438" s="103">
        <v>1</v>
      </c>
      <c r="H3438" t="s">
        <v>54</v>
      </c>
      <c r="I3438" s="103"/>
    </row>
    <row r="3439" spans="1:9" x14ac:dyDescent="0.3">
      <c r="A3439" t="s">
        <v>3653</v>
      </c>
      <c r="B3439" t="s">
        <v>50</v>
      </c>
      <c r="C3439" t="s">
        <v>3106</v>
      </c>
      <c r="D3439" t="s">
        <v>54</v>
      </c>
      <c r="E3439" s="103">
        <v>1295.9847827433766</v>
      </c>
      <c r="F3439" s="103">
        <v>677931</v>
      </c>
      <c r="G3439" s="103">
        <v>1</v>
      </c>
      <c r="H3439" t="s">
        <v>54</v>
      </c>
      <c r="I3439" s="103"/>
    </row>
    <row r="3440" spans="1:9" x14ac:dyDescent="0.3">
      <c r="A3440" t="s">
        <v>3654</v>
      </c>
      <c r="B3440" t="s">
        <v>51</v>
      </c>
      <c r="C3440" t="s">
        <v>3106</v>
      </c>
      <c r="D3440" t="s">
        <v>40</v>
      </c>
      <c r="E3440" s="103">
        <v>4.4947266336450182</v>
      </c>
      <c r="F3440" s="103">
        <v>677931</v>
      </c>
      <c r="G3440" s="103">
        <v>1</v>
      </c>
      <c r="H3440" t="s">
        <v>1078</v>
      </c>
      <c r="I3440" s="103"/>
    </row>
    <row r="3441" spans="1:9" x14ac:dyDescent="0.3">
      <c r="A3441" t="s">
        <v>6198</v>
      </c>
      <c r="B3441" t="s">
        <v>51</v>
      </c>
      <c r="C3441" t="s">
        <v>3106</v>
      </c>
      <c r="D3441" t="s">
        <v>5064</v>
      </c>
      <c r="E3441" s="103">
        <v>4.4947266336450182</v>
      </c>
      <c r="F3441" s="103">
        <v>677931</v>
      </c>
      <c r="G3441" s="103">
        <v>1</v>
      </c>
      <c r="H3441" t="s">
        <v>1078</v>
      </c>
      <c r="I3441" s="103"/>
    </row>
    <row r="3442" spans="1:9" x14ac:dyDescent="0.3">
      <c r="A3442" t="s">
        <v>6199</v>
      </c>
      <c r="B3442" t="s">
        <v>51</v>
      </c>
      <c r="C3442" t="s">
        <v>3106</v>
      </c>
      <c r="D3442" t="s">
        <v>5065</v>
      </c>
      <c r="E3442" s="103">
        <v>4.4947266336450182</v>
      </c>
      <c r="F3442" s="103">
        <v>677931</v>
      </c>
      <c r="G3442" s="103">
        <v>1</v>
      </c>
      <c r="H3442" t="s">
        <v>1078</v>
      </c>
      <c r="I3442" s="103"/>
    </row>
    <row r="3443" spans="1:9" x14ac:dyDescent="0.3">
      <c r="A3443" t="s">
        <v>6200</v>
      </c>
      <c r="B3443" t="s">
        <v>51</v>
      </c>
      <c r="C3443" t="s">
        <v>3106</v>
      </c>
      <c r="D3443" t="s">
        <v>5066</v>
      </c>
      <c r="E3443" s="103">
        <v>4.4947266336450182</v>
      </c>
      <c r="F3443" s="103">
        <v>677931</v>
      </c>
      <c r="G3443" s="103">
        <v>1</v>
      </c>
      <c r="H3443" t="s">
        <v>1078</v>
      </c>
      <c r="I3443" s="103"/>
    </row>
    <row r="3444" spans="1:9" x14ac:dyDescent="0.3">
      <c r="A3444" t="s">
        <v>3655</v>
      </c>
      <c r="B3444" t="s">
        <v>51</v>
      </c>
      <c r="C3444" t="s">
        <v>3106</v>
      </c>
      <c r="D3444" t="s">
        <v>42</v>
      </c>
      <c r="E3444" s="103">
        <v>3.965147275512996</v>
      </c>
      <c r="F3444" s="103">
        <v>677931</v>
      </c>
      <c r="G3444" s="103">
        <v>1</v>
      </c>
      <c r="H3444" t="s">
        <v>1078</v>
      </c>
      <c r="I3444" s="103"/>
    </row>
    <row r="3445" spans="1:9" x14ac:dyDescent="0.3">
      <c r="A3445" t="s">
        <v>3656</v>
      </c>
      <c r="B3445" t="s">
        <v>51</v>
      </c>
      <c r="C3445" t="s">
        <v>3106</v>
      </c>
      <c r="D3445" t="s">
        <v>1763</v>
      </c>
      <c r="E3445" s="103">
        <v>4.3260767109471132</v>
      </c>
      <c r="F3445" s="103">
        <v>677931</v>
      </c>
      <c r="G3445" s="103">
        <v>1</v>
      </c>
      <c r="H3445" t="s">
        <v>1078</v>
      </c>
      <c r="I3445" s="103"/>
    </row>
    <row r="3446" spans="1:9" x14ac:dyDescent="0.3">
      <c r="A3446" t="s">
        <v>3657</v>
      </c>
      <c r="B3446" t="s">
        <v>51</v>
      </c>
      <c r="C3446" t="s">
        <v>3106</v>
      </c>
      <c r="D3446" t="s">
        <v>1764</v>
      </c>
      <c r="E3446" s="103">
        <v>0.67222490667349388</v>
      </c>
      <c r="F3446" s="103">
        <v>677931</v>
      </c>
      <c r="G3446" s="103">
        <v>1</v>
      </c>
      <c r="H3446" t="s">
        <v>1078</v>
      </c>
      <c r="I3446" s="103"/>
    </row>
    <row r="3447" spans="1:9" x14ac:dyDescent="0.3">
      <c r="A3447" t="s">
        <v>3658</v>
      </c>
      <c r="B3447" t="s">
        <v>51</v>
      </c>
      <c r="C3447" t="s">
        <v>3106</v>
      </c>
      <c r="D3447" t="s">
        <v>340</v>
      </c>
      <c r="E3447" s="103">
        <v>4.5083602223088057</v>
      </c>
      <c r="F3447" s="103">
        <v>677931</v>
      </c>
      <c r="G3447" s="103">
        <v>1</v>
      </c>
      <c r="H3447" t="s">
        <v>1078</v>
      </c>
      <c r="I3447" s="103"/>
    </row>
    <row r="3448" spans="1:9" x14ac:dyDescent="0.3">
      <c r="A3448" t="s">
        <v>3659</v>
      </c>
      <c r="B3448" t="s">
        <v>51</v>
      </c>
      <c r="C3448" t="s">
        <v>3106</v>
      </c>
      <c r="D3448" t="s">
        <v>777</v>
      </c>
      <c r="E3448" s="103">
        <v>2.2294915625146059</v>
      </c>
      <c r="F3448" s="103">
        <v>677931</v>
      </c>
      <c r="G3448" s="103">
        <v>1</v>
      </c>
      <c r="H3448" t="s">
        <v>1078</v>
      </c>
      <c r="I3448" s="103"/>
    </row>
    <row r="3449" spans="1:9" x14ac:dyDescent="0.3">
      <c r="A3449" t="s">
        <v>3660</v>
      </c>
      <c r="B3449" t="s">
        <v>51</v>
      </c>
      <c r="C3449" t="s">
        <v>3106</v>
      </c>
      <c r="D3449" t="s">
        <v>776</v>
      </c>
      <c r="E3449" s="103">
        <v>4.6398636231803714</v>
      </c>
      <c r="F3449" s="103">
        <v>677931</v>
      </c>
      <c r="G3449" s="103">
        <v>1</v>
      </c>
      <c r="H3449" t="s">
        <v>1078</v>
      </c>
      <c r="I3449" s="103"/>
    </row>
    <row r="3450" spans="1:9" x14ac:dyDescent="0.3">
      <c r="A3450" t="s">
        <v>3661</v>
      </c>
      <c r="B3450" t="s">
        <v>47</v>
      </c>
      <c r="C3450" t="s">
        <v>3109</v>
      </c>
      <c r="D3450" t="s">
        <v>54</v>
      </c>
      <c r="E3450" s="103">
        <v>470533</v>
      </c>
      <c r="F3450" s="103">
        <v>677931</v>
      </c>
      <c r="G3450" s="103">
        <v>1</v>
      </c>
      <c r="H3450" t="s">
        <v>54</v>
      </c>
      <c r="I3450" s="103"/>
    </row>
    <row r="3451" spans="1:9" x14ac:dyDescent="0.3">
      <c r="A3451" t="s">
        <v>3662</v>
      </c>
      <c r="B3451" t="s">
        <v>48</v>
      </c>
      <c r="C3451" t="s">
        <v>3109</v>
      </c>
      <c r="D3451" t="s">
        <v>54</v>
      </c>
      <c r="E3451" s="103">
        <v>5736589366.8654785</v>
      </c>
      <c r="F3451" s="103">
        <v>677931</v>
      </c>
      <c r="G3451" s="103">
        <v>1</v>
      </c>
      <c r="H3451" t="s">
        <v>54</v>
      </c>
      <c r="I3451" s="103"/>
    </row>
    <row r="3452" spans="1:9" x14ac:dyDescent="0.3">
      <c r="A3452" t="s">
        <v>3663</v>
      </c>
      <c r="B3452" t="s">
        <v>49</v>
      </c>
      <c r="C3452" t="s">
        <v>3109</v>
      </c>
      <c r="D3452" t="s">
        <v>54</v>
      </c>
      <c r="E3452" s="103">
        <v>0.69407211058352547</v>
      </c>
      <c r="F3452" s="103">
        <v>677931</v>
      </c>
      <c r="G3452" s="103">
        <v>1</v>
      </c>
      <c r="H3452" t="s">
        <v>54</v>
      </c>
      <c r="I3452" s="103"/>
    </row>
    <row r="3453" spans="1:9" x14ac:dyDescent="0.3">
      <c r="A3453" t="s">
        <v>3664</v>
      </c>
      <c r="B3453" t="s">
        <v>50</v>
      </c>
      <c r="C3453" t="s">
        <v>3109</v>
      </c>
      <c r="D3453" t="s">
        <v>54</v>
      </c>
      <c r="E3453" s="103">
        <v>8461.907431383841</v>
      </c>
      <c r="F3453" s="103">
        <v>677931</v>
      </c>
      <c r="G3453" s="103">
        <v>1</v>
      </c>
      <c r="H3453" t="s">
        <v>54</v>
      </c>
      <c r="I3453" s="103"/>
    </row>
    <row r="3454" spans="1:9" x14ac:dyDescent="0.3">
      <c r="A3454" t="s">
        <v>3665</v>
      </c>
      <c r="B3454" t="s">
        <v>51</v>
      </c>
      <c r="C3454" t="s">
        <v>3109</v>
      </c>
      <c r="D3454" t="s">
        <v>40</v>
      </c>
      <c r="E3454" s="103">
        <v>9.3794790887999177E-2</v>
      </c>
      <c r="F3454" s="103">
        <v>677931</v>
      </c>
      <c r="G3454" s="103">
        <v>1</v>
      </c>
      <c r="H3454" t="s">
        <v>1078</v>
      </c>
      <c r="I3454" s="103"/>
    </row>
    <row r="3455" spans="1:9" x14ac:dyDescent="0.3">
      <c r="A3455" t="s">
        <v>6201</v>
      </c>
      <c r="B3455" t="s">
        <v>51</v>
      </c>
      <c r="C3455" t="s">
        <v>3109</v>
      </c>
      <c r="D3455" t="s">
        <v>5064</v>
      </c>
      <c r="E3455" s="103">
        <v>9.3797774623360822E-2</v>
      </c>
      <c r="F3455" s="103">
        <v>677931</v>
      </c>
      <c r="G3455" s="103">
        <v>1</v>
      </c>
      <c r="H3455" t="s">
        <v>1078</v>
      </c>
      <c r="I3455" s="103"/>
    </row>
    <row r="3456" spans="1:9" x14ac:dyDescent="0.3">
      <c r="A3456" t="s">
        <v>6202</v>
      </c>
      <c r="B3456" t="s">
        <v>51</v>
      </c>
      <c r="C3456" t="s">
        <v>3109</v>
      </c>
      <c r="D3456" t="s">
        <v>5065</v>
      </c>
      <c r="E3456" s="103">
        <v>9.3794790887999177E-2</v>
      </c>
      <c r="F3456" s="103">
        <v>677931</v>
      </c>
      <c r="G3456" s="103">
        <v>1</v>
      </c>
      <c r="H3456" t="s">
        <v>1078</v>
      </c>
      <c r="I3456" s="103"/>
    </row>
    <row r="3457" spans="1:9" x14ac:dyDescent="0.3">
      <c r="A3457" t="s">
        <v>6203</v>
      </c>
      <c r="B3457" t="s">
        <v>51</v>
      </c>
      <c r="C3457" t="s">
        <v>3109</v>
      </c>
      <c r="D3457" t="s">
        <v>5066</v>
      </c>
      <c r="E3457" s="103">
        <v>9.3797774623360822E-2</v>
      </c>
      <c r="F3457" s="103">
        <v>677931</v>
      </c>
      <c r="G3457" s="103">
        <v>1</v>
      </c>
      <c r="H3457" t="s">
        <v>1078</v>
      </c>
      <c r="I3457" s="103"/>
    </row>
    <row r="3458" spans="1:9" x14ac:dyDescent="0.3">
      <c r="A3458" t="s">
        <v>3666</v>
      </c>
      <c r="B3458" t="s">
        <v>51</v>
      </c>
      <c r="C3458" t="s">
        <v>3109</v>
      </c>
      <c r="D3458" t="s">
        <v>42</v>
      </c>
      <c r="E3458" s="103">
        <v>7.3090699196599038E-2</v>
      </c>
      <c r="F3458" s="103">
        <v>677931</v>
      </c>
      <c r="G3458" s="103">
        <v>1</v>
      </c>
      <c r="H3458" t="s">
        <v>1078</v>
      </c>
      <c r="I3458" s="103"/>
    </row>
    <row r="3459" spans="1:9" x14ac:dyDescent="0.3">
      <c r="A3459" t="s">
        <v>3667</v>
      </c>
      <c r="B3459" t="s">
        <v>51</v>
      </c>
      <c r="C3459" t="s">
        <v>3109</v>
      </c>
      <c r="D3459" t="s">
        <v>1763</v>
      </c>
      <c r="E3459" s="103">
        <v>7.3941844942164422E-2</v>
      </c>
      <c r="F3459" s="103">
        <v>677931</v>
      </c>
      <c r="G3459" s="103">
        <v>1</v>
      </c>
      <c r="H3459" t="s">
        <v>1078</v>
      </c>
      <c r="I3459" s="103"/>
    </row>
    <row r="3460" spans="1:9" x14ac:dyDescent="0.3">
      <c r="A3460" t="s">
        <v>3668</v>
      </c>
      <c r="B3460" t="s">
        <v>51</v>
      </c>
      <c r="C3460" t="s">
        <v>3109</v>
      </c>
      <c r="D3460" t="s">
        <v>1764</v>
      </c>
      <c r="E3460" s="103">
        <v>1.0707021422362028E-2</v>
      </c>
      <c r="F3460" s="103">
        <v>677931</v>
      </c>
      <c r="G3460" s="103">
        <v>1</v>
      </c>
      <c r="H3460" t="s">
        <v>1078</v>
      </c>
      <c r="I3460" s="103"/>
    </row>
    <row r="3461" spans="1:9" x14ac:dyDescent="0.3">
      <c r="A3461" t="s">
        <v>3669</v>
      </c>
      <c r="B3461" t="s">
        <v>51</v>
      </c>
      <c r="C3461" t="s">
        <v>3109</v>
      </c>
      <c r="D3461" t="s">
        <v>340</v>
      </c>
      <c r="E3461" s="103">
        <v>6.7021726244265251E-2</v>
      </c>
      <c r="F3461" s="103">
        <v>677931</v>
      </c>
      <c r="G3461" s="103">
        <v>1</v>
      </c>
      <c r="H3461" t="s">
        <v>1078</v>
      </c>
      <c r="I3461" s="103"/>
    </row>
    <row r="3462" spans="1:9" x14ac:dyDescent="0.3">
      <c r="A3462" t="s">
        <v>3670</v>
      </c>
      <c r="B3462" t="s">
        <v>51</v>
      </c>
      <c r="C3462" t="s">
        <v>3109</v>
      </c>
      <c r="D3462" t="s">
        <v>777</v>
      </c>
      <c r="E3462" s="103">
        <v>2.6199554272524808E-2</v>
      </c>
      <c r="F3462" s="103">
        <v>677931</v>
      </c>
      <c r="G3462" s="103">
        <v>1</v>
      </c>
      <c r="H3462" t="s">
        <v>1078</v>
      </c>
      <c r="I3462" s="103"/>
    </row>
    <row r="3463" spans="1:9" x14ac:dyDescent="0.3">
      <c r="A3463" t="s">
        <v>3671</v>
      </c>
      <c r="B3463" t="s">
        <v>51</v>
      </c>
      <c r="C3463" t="s">
        <v>3109</v>
      </c>
      <c r="D3463" t="s">
        <v>776</v>
      </c>
      <c r="E3463" s="103">
        <v>5.611363876031937E-2</v>
      </c>
      <c r="F3463" s="103">
        <v>677931</v>
      </c>
      <c r="G3463" s="103">
        <v>1</v>
      </c>
      <c r="H3463" t="s">
        <v>1078</v>
      </c>
      <c r="I3463" s="103"/>
    </row>
    <row r="3464" spans="1:9" x14ac:dyDescent="0.3">
      <c r="A3464" t="s">
        <v>3672</v>
      </c>
      <c r="B3464" t="s">
        <v>47</v>
      </c>
      <c r="C3464" t="s">
        <v>3111</v>
      </c>
      <c r="D3464" t="s">
        <v>54</v>
      </c>
      <c r="E3464" s="103">
        <v>556913</v>
      </c>
      <c r="F3464" s="103">
        <v>677931</v>
      </c>
      <c r="G3464" s="103">
        <v>1</v>
      </c>
      <c r="H3464" t="s">
        <v>54</v>
      </c>
      <c r="I3464" s="103"/>
    </row>
    <row r="3465" spans="1:9" x14ac:dyDescent="0.3">
      <c r="A3465" t="s">
        <v>3673</v>
      </c>
      <c r="B3465" t="s">
        <v>48</v>
      </c>
      <c r="C3465" t="s">
        <v>3111</v>
      </c>
      <c r="D3465" t="s">
        <v>54</v>
      </c>
      <c r="E3465" s="103">
        <v>6665530159.9111328</v>
      </c>
      <c r="F3465" s="103">
        <v>677931</v>
      </c>
      <c r="G3465" s="103">
        <v>1</v>
      </c>
      <c r="H3465" t="s">
        <v>54</v>
      </c>
      <c r="I3465" s="103"/>
    </row>
    <row r="3466" spans="1:9" x14ac:dyDescent="0.3">
      <c r="A3466" t="s">
        <v>3674</v>
      </c>
      <c r="B3466" t="s">
        <v>49</v>
      </c>
      <c r="C3466" t="s">
        <v>3111</v>
      </c>
      <c r="D3466" t="s">
        <v>54</v>
      </c>
      <c r="E3466" s="103">
        <v>0.82148920760372368</v>
      </c>
      <c r="F3466" s="103">
        <v>677931</v>
      </c>
      <c r="G3466" s="103">
        <v>1</v>
      </c>
      <c r="H3466" t="s">
        <v>54</v>
      </c>
      <c r="I3466" s="103"/>
    </row>
    <row r="3467" spans="1:9" x14ac:dyDescent="0.3">
      <c r="A3467" t="s">
        <v>3675</v>
      </c>
      <c r="B3467" t="s">
        <v>50</v>
      </c>
      <c r="C3467" t="s">
        <v>3111</v>
      </c>
      <c r="D3467" t="s">
        <v>54</v>
      </c>
      <c r="E3467" s="103">
        <v>9832.1660462659656</v>
      </c>
      <c r="F3467" s="103">
        <v>677931</v>
      </c>
      <c r="G3467" s="103">
        <v>1</v>
      </c>
      <c r="H3467" t="s">
        <v>54</v>
      </c>
      <c r="I3467" s="103"/>
    </row>
    <row r="3468" spans="1:9" x14ac:dyDescent="0.3">
      <c r="A3468" t="s">
        <v>3676</v>
      </c>
      <c r="B3468" t="s">
        <v>51</v>
      </c>
      <c r="C3468" t="s">
        <v>3111</v>
      </c>
      <c r="D3468" t="s">
        <v>40</v>
      </c>
      <c r="E3468" s="103">
        <v>9.0011126126432597E-2</v>
      </c>
      <c r="F3468" s="103">
        <v>677931</v>
      </c>
      <c r="G3468" s="103">
        <v>1</v>
      </c>
      <c r="H3468" t="s">
        <v>1078</v>
      </c>
      <c r="I3468" s="103"/>
    </row>
    <row r="3469" spans="1:9" x14ac:dyDescent="0.3">
      <c r="A3469" t="s">
        <v>6204</v>
      </c>
      <c r="B3469" t="s">
        <v>51</v>
      </c>
      <c r="C3469" t="s">
        <v>3111</v>
      </c>
      <c r="D3469" t="s">
        <v>5064</v>
      </c>
      <c r="E3469" s="103">
        <v>9.0013730047863699E-2</v>
      </c>
      <c r="F3469" s="103">
        <v>677931</v>
      </c>
      <c r="G3469" s="103">
        <v>1</v>
      </c>
      <c r="H3469" t="s">
        <v>1078</v>
      </c>
      <c r="I3469" s="103"/>
    </row>
    <row r="3470" spans="1:9" x14ac:dyDescent="0.3">
      <c r="A3470" t="s">
        <v>6205</v>
      </c>
      <c r="B3470" t="s">
        <v>51</v>
      </c>
      <c r="C3470" t="s">
        <v>3111</v>
      </c>
      <c r="D3470" t="s">
        <v>5065</v>
      </c>
      <c r="E3470" s="103">
        <v>9.0011126126432597E-2</v>
      </c>
      <c r="F3470" s="103">
        <v>677931</v>
      </c>
      <c r="G3470" s="103">
        <v>1</v>
      </c>
      <c r="H3470" t="s">
        <v>1078</v>
      </c>
      <c r="I3470" s="103"/>
    </row>
    <row r="3471" spans="1:9" x14ac:dyDescent="0.3">
      <c r="A3471" t="s">
        <v>6206</v>
      </c>
      <c r="B3471" t="s">
        <v>51</v>
      </c>
      <c r="C3471" t="s">
        <v>3111</v>
      </c>
      <c r="D3471" t="s">
        <v>5066</v>
      </c>
      <c r="E3471" s="103">
        <v>9.0012808894656487E-2</v>
      </c>
      <c r="F3471" s="103">
        <v>677931</v>
      </c>
      <c r="G3471" s="103">
        <v>1</v>
      </c>
      <c r="H3471" t="s">
        <v>1078</v>
      </c>
      <c r="I3471" s="103"/>
    </row>
    <row r="3472" spans="1:9" x14ac:dyDescent="0.3">
      <c r="A3472" t="s">
        <v>3677</v>
      </c>
      <c r="B3472" t="s">
        <v>51</v>
      </c>
      <c r="C3472" t="s">
        <v>3111</v>
      </c>
      <c r="D3472" t="s">
        <v>42</v>
      </c>
      <c r="E3472" s="103">
        <v>7.2718818307803856E-2</v>
      </c>
      <c r="F3472" s="103">
        <v>677931</v>
      </c>
      <c r="G3472" s="103">
        <v>1</v>
      </c>
      <c r="H3472" t="s">
        <v>1078</v>
      </c>
      <c r="I3472" s="103"/>
    </row>
    <row r="3473" spans="1:9" x14ac:dyDescent="0.3">
      <c r="A3473" t="s">
        <v>3678</v>
      </c>
      <c r="B3473" t="s">
        <v>51</v>
      </c>
      <c r="C3473" t="s">
        <v>3111</v>
      </c>
      <c r="D3473" t="s">
        <v>1763</v>
      </c>
      <c r="E3473" s="103">
        <v>7.382645732519541E-2</v>
      </c>
      <c r="F3473" s="103">
        <v>677931</v>
      </c>
      <c r="G3473" s="103">
        <v>1</v>
      </c>
      <c r="H3473" t="s">
        <v>1078</v>
      </c>
      <c r="I3473" s="103"/>
    </row>
    <row r="3474" spans="1:9" x14ac:dyDescent="0.3">
      <c r="A3474" t="s">
        <v>3679</v>
      </c>
      <c r="B3474" t="s">
        <v>51</v>
      </c>
      <c r="C3474" t="s">
        <v>3111</v>
      </c>
      <c r="D3474" t="s">
        <v>1764</v>
      </c>
      <c r="E3474" s="103">
        <v>1.0265664391939067E-2</v>
      </c>
      <c r="F3474" s="103">
        <v>677931</v>
      </c>
      <c r="G3474" s="103">
        <v>1</v>
      </c>
      <c r="H3474" t="s">
        <v>1078</v>
      </c>
      <c r="I3474" s="103"/>
    </row>
    <row r="3475" spans="1:9" x14ac:dyDescent="0.3">
      <c r="A3475" t="s">
        <v>3680</v>
      </c>
      <c r="B3475" t="s">
        <v>51</v>
      </c>
      <c r="C3475" t="s">
        <v>3111</v>
      </c>
      <c r="D3475" t="s">
        <v>340</v>
      </c>
      <c r="E3475" s="103">
        <v>6.6407670892384599E-2</v>
      </c>
      <c r="F3475" s="103">
        <v>677931</v>
      </c>
      <c r="G3475" s="103">
        <v>1</v>
      </c>
      <c r="H3475" t="s">
        <v>1078</v>
      </c>
      <c r="I3475" s="103"/>
    </row>
    <row r="3476" spans="1:9" x14ac:dyDescent="0.3">
      <c r="A3476" t="s">
        <v>3681</v>
      </c>
      <c r="B3476" t="s">
        <v>51</v>
      </c>
      <c r="C3476" t="s">
        <v>3111</v>
      </c>
      <c r="D3476" t="s">
        <v>777</v>
      </c>
      <c r="E3476" s="103">
        <v>2.5517297971500416E-2</v>
      </c>
      <c r="F3476" s="103">
        <v>677931</v>
      </c>
      <c r="G3476" s="103">
        <v>1</v>
      </c>
      <c r="H3476" t="s">
        <v>1078</v>
      </c>
      <c r="I3476" s="103"/>
    </row>
    <row r="3477" spans="1:9" x14ac:dyDescent="0.3">
      <c r="A3477" t="s">
        <v>3682</v>
      </c>
      <c r="B3477" t="s">
        <v>51</v>
      </c>
      <c r="C3477" t="s">
        <v>3111</v>
      </c>
      <c r="D3477" t="s">
        <v>776</v>
      </c>
      <c r="E3477" s="103">
        <v>5.4961519905555256E-2</v>
      </c>
      <c r="F3477" s="103">
        <v>677931</v>
      </c>
      <c r="G3477" s="103">
        <v>1</v>
      </c>
      <c r="H3477" t="s">
        <v>1078</v>
      </c>
      <c r="I3477" s="103"/>
    </row>
    <row r="3478" spans="1:9" x14ac:dyDescent="0.3">
      <c r="A3478" t="s">
        <v>86</v>
      </c>
      <c r="B3478" t="s">
        <v>49</v>
      </c>
      <c r="C3478" t="s">
        <v>40</v>
      </c>
      <c r="D3478" t="s">
        <v>54</v>
      </c>
      <c r="E3478" s="103">
        <v>0.99158321422091633</v>
      </c>
      <c r="F3478" s="103">
        <v>677931</v>
      </c>
      <c r="G3478" s="103">
        <v>1</v>
      </c>
      <c r="H3478" t="s">
        <v>54</v>
      </c>
      <c r="I3478" s="103"/>
    </row>
    <row r="3479" spans="1:9" x14ac:dyDescent="0.3">
      <c r="A3479" t="s">
        <v>87</v>
      </c>
      <c r="B3479" t="s">
        <v>50</v>
      </c>
      <c r="C3479" t="s">
        <v>40</v>
      </c>
      <c r="D3479" t="s">
        <v>54</v>
      </c>
      <c r="E3479" s="103">
        <v>161565.77416260296</v>
      </c>
      <c r="F3479" s="103">
        <v>677931</v>
      </c>
      <c r="G3479" s="103">
        <v>1</v>
      </c>
      <c r="H3479" t="s">
        <v>54</v>
      </c>
      <c r="I3479" s="103"/>
    </row>
    <row r="3480" spans="1:9" x14ac:dyDescent="0.3">
      <c r="A3480" t="s">
        <v>1221</v>
      </c>
      <c r="B3480" t="s">
        <v>51</v>
      </c>
      <c r="C3480" t="s">
        <v>40</v>
      </c>
      <c r="D3480" t="s">
        <v>40</v>
      </c>
      <c r="E3480" s="103">
        <v>1</v>
      </c>
      <c r="F3480" s="103">
        <v>677931</v>
      </c>
      <c r="G3480" s="103">
        <v>1</v>
      </c>
      <c r="H3480" t="s">
        <v>1078</v>
      </c>
      <c r="I3480" s="103"/>
    </row>
    <row r="3481" spans="1:9" x14ac:dyDescent="0.3">
      <c r="A3481" t="s">
        <v>6207</v>
      </c>
      <c r="B3481" t="s">
        <v>51</v>
      </c>
      <c r="C3481" t="s">
        <v>40</v>
      </c>
      <c r="D3481" t="s">
        <v>5064</v>
      </c>
      <c r="E3481" s="103">
        <v>0.99953399045307822</v>
      </c>
      <c r="F3481" s="103">
        <v>677931</v>
      </c>
      <c r="G3481" s="103">
        <v>1</v>
      </c>
      <c r="H3481" t="s">
        <v>1078</v>
      </c>
      <c r="I3481" s="103"/>
    </row>
    <row r="3482" spans="1:9" x14ac:dyDescent="0.3">
      <c r="A3482" t="s">
        <v>6208</v>
      </c>
      <c r="B3482" t="s">
        <v>51</v>
      </c>
      <c r="C3482" t="s">
        <v>40</v>
      </c>
      <c r="D3482" t="s">
        <v>5065</v>
      </c>
      <c r="E3482" s="103">
        <v>0.9994774528659095</v>
      </c>
      <c r="F3482" s="103">
        <v>677931</v>
      </c>
      <c r="G3482" s="103">
        <v>1</v>
      </c>
      <c r="H3482" t="s">
        <v>1078</v>
      </c>
      <c r="I3482" s="103"/>
    </row>
    <row r="3483" spans="1:9" x14ac:dyDescent="0.3">
      <c r="A3483" t="s">
        <v>6209</v>
      </c>
      <c r="B3483" t="s">
        <v>51</v>
      </c>
      <c r="C3483" t="s">
        <v>40</v>
      </c>
      <c r="D3483" t="s">
        <v>5066</v>
      </c>
      <c r="E3483" s="103">
        <v>0.99950189075989404</v>
      </c>
      <c r="F3483" s="103">
        <v>677931</v>
      </c>
      <c r="G3483" s="103">
        <v>1</v>
      </c>
      <c r="H3483" t="s">
        <v>1078</v>
      </c>
      <c r="I3483" s="103"/>
    </row>
    <row r="3484" spans="1:9" x14ac:dyDescent="0.3">
      <c r="A3484" t="s">
        <v>1222</v>
      </c>
      <c r="B3484" t="s">
        <v>51</v>
      </c>
      <c r="C3484" t="s">
        <v>40</v>
      </c>
      <c r="D3484" t="s">
        <v>42</v>
      </c>
      <c r="E3484" s="103">
        <v>0.88998191432889484</v>
      </c>
      <c r="F3484" s="103">
        <v>677931</v>
      </c>
      <c r="G3484" s="103">
        <v>1</v>
      </c>
      <c r="H3484" t="s">
        <v>1078</v>
      </c>
      <c r="I3484" s="103"/>
    </row>
    <row r="3485" spans="1:9" x14ac:dyDescent="0.3">
      <c r="A3485" t="s">
        <v>2123</v>
      </c>
      <c r="B3485" t="s">
        <v>51</v>
      </c>
      <c r="C3485" t="s">
        <v>40</v>
      </c>
      <c r="D3485" t="s">
        <v>1763</v>
      </c>
      <c r="E3485" s="103">
        <v>0.94641846890374592</v>
      </c>
      <c r="F3485" s="103">
        <v>677931</v>
      </c>
      <c r="G3485" s="103">
        <v>1</v>
      </c>
      <c r="H3485" t="s">
        <v>1078</v>
      </c>
      <c r="I3485" s="103"/>
    </row>
    <row r="3486" spans="1:9" x14ac:dyDescent="0.3">
      <c r="A3486" t="s">
        <v>2124</v>
      </c>
      <c r="B3486" t="s">
        <v>51</v>
      </c>
      <c r="C3486" t="s">
        <v>40</v>
      </c>
      <c r="D3486" t="s">
        <v>1764</v>
      </c>
      <c r="E3486" s="103">
        <v>0.20803531780406032</v>
      </c>
      <c r="F3486" s="103">
        <v>677931</v>
      </c>
      <c r="G3486" s="103">
        <v>1</v>
      </c>
      <c r="H3486" t="s">
        <v>1078</v>
      </c>
      <c r="I3486" s="103"/>
    </row>
    <row r="3487" spans="1:9" x14ac:dyDescent="0.3">
      <c r="A3487" t="s">
        <v>1223</v>
      </c>
      <c r="B3487" t="s">
        <v>51</v>
      </c>
      <c r="C3487" t="s">
        <v>40</v>
      </c>
      <c r="D3487" t="s">
        <v>340</v>
      </c>
      <c r="E3487" s="103">
        <v>0.79453277923357979</v>
      </c>
      <c r="F3487" s="103">
        <v>677931</v>
      </c>
      <c r="G3487" s="103">
        <v>1</v>
      </c>
      <c r="H3487" t="s">
        <v>1078</v>
      </c>
      <c r="I3487" s="103"/>
    </row>
    <row r="3488" spans="1:9" x14ac:dyDescent="0.3">
      <c r="A3488" t="s">
        <v>1224</v>
      </c>
      <c r="B3488" t="s">
        <v>51</v>
      </c>
      <c r="C3488" t="s">
        <v>40</v>
      </c>
      <c r="D3488" t="s">
        <v>777</v>
      </c>
      <c r="E3488" s="103">
        <v>0.34422176136951665</v>
      </c>
      <c r="F3488" s="103">
        <v>677931</v>
      </c>
      <c r="G3488" s="103">
        <v>1</v>
      </c>
      <c r="H3488" t="s">
        <v>1078</v>
      </c>
      <c r="I3488" s="103"/>
    </row>
    <row r="3489" spans="1:9" x14ac:dyDescent="0.3">
      <c r="A3489" t="s">
        <v>467</v>
      </c>
      <c r="B3489" t="s">
        <v>44</v>
      </c>
      <c r="C3489" t="s">
        <v>40</v>
      </c>
      <c r="D3489" t="s">
        <v>777</v>
      </c>
      <c r="E3489" s="103">
        <v>1</v>
      </c>
      <c r="F3489" s="103">
        <v>677931</v>
      </c>
      <c r="G3489" s="103">
        <v>1</v>
      </c>
      <c r="H3489" t="s">
        <v>54</v>
      </c>
      <c r="I3489" s="103"/>
    </row>
    <row r="3490" spans="1:9" x14ac:dyDescent="0.3">
      <c r="A3490" t="s">
        <v>468</v>
      </c>
      <c r="B3490" t="s">
        <v>45</v>
      </c>
      <c r="C3490" t="s">
        <v>40</v>
      </c>
      <c r="D3490" t="s">
        <v>777</v>
      </c>
      <c r="E3490" s="103">
        <v>0.65867548016258892</v>
      </c>
      <c r="F3490" s="103">
        <v>677931</v>
      </c>
      <c r="G3490" s="103">
        <v>1</v>
      </c>
      <c r="H3490" t="s">
        <v>54</v>
      </c>
      <c r="I3490" s="103"/>
    </row>
    <row r="3491" spans="1:9" x14ac:dyDescent="0.3">
      <c r="A3491" t="s">
        <v>469</v>
      </c>
      <c r="B3491" t="s">
        <v>46</v>
      </c>
      <c r="C3491" t="s">
        <v>40</v>
      </c>
      <c r="D3491" t="s">
        <v>777</v>
      </c>
      <c r="E3491" s="103">
        <v>0.44887488834530498</v>
      </c>
      <c r="F3491" s="103">
        <v>677931</v>
      </c>
      <c r="G3491" s="103">
        <v>1</v>
      </c>
      <c r="H3491" t="s">
        <v>54</v>
      </c>
      <c r="I3491" s="103"/>
    </row>
    <row r="3492" spans="1:9" x14ac:dyDescent="0.3">
      <c r="A3492" t="s">
        <v>1225</v>
      </c>
      <c r="B3492" t="s">
        <v>51</v>
      </c>
      <c r="C3492" t="s">
        <v>40</v>
      </c>
      <c r="D3492" t="s">
        <v>776</v>
      </c>
      <c r="E3492" s="103">
        <v>0.74626539973979156</v>
      </c>
      <c r="F3492" s="103">
        <v>677931</v>
      </c>
      <c r="G3492" s="103">
        <v>1</v>
      </c>
      <c r="H3492" t="s">
        <v>1078</v>
      </c>
      <c r="I3492" s="103"/>
    </row>
    <row r="3493" spans="1:9" x14ac:dyDescent="0.3">
      <c r="A3493" t="s">
        <v>471</v>
      </c>
      <c r="B3493" t="s">
        <v>44</v>
      </c>
      <c r="C3493" t="s">
        <v>40</v>
      </c>
      <c r="D3493" t="s">
        <v>776</v>
      </c>
      <c r="E3493" s="103">
        <v>0.81338071278640456</v>
      </c>
      <c r="F3493" s="103">
        <v>677931</v>
      </c>
      <c r="G3493" s="103">
        <v>1</v>
      </c>
      <c r="H3493" t="s">
        <v>54</v>
      </c>
      <c r="I3493" s="103"/>
    </row>
    <row r="3494" spans="1:9" x14ac:dyDescent="0.3">
      <c r="A3494" t="s">
        <v>472</v>
      </c>
      <c r="B3494" t="s">
        <v>45</v>
      </c>
      <c r="C3494" t="s">
        <v>40</v>
      </c>
      <c r="D3494" t="s">
        <v>776</v>
      </c>
      <c r="E3494" s="103">
        <v>0.27320341908635631</v>
      </c>
      <c r="F3494" s="103">
        <v>677931</v>
      </c>
      <c r="G3494" s="103">
        <v>1</v>
      </c>
      <c r="H3494" t="s">
        <v>54</v>
      </c>
      <c r="I3494" s="103"/>
    </row>
    <row r="3495" spans="1:9" x14ac:dyDescent="0.3">
      <c r="A3495" t="s">
        <v>473</v>
      </c>
      <c r="B3495" t="s">
        <v>46</v>
      </c>
      <c r="C3495" t="s">
        <v>40</v>
      </c>
      <c r="D3495" t="s">
        <v>776</v>
      </c>
      <c r="E3495" s="103">
        <v>0.13130322138036168</v>
      </c>
      <c r="F3495" s="103">
        <v>677931</v>
      </c>
      <c r="G3495" s="103">
        <v>1</v>
      </c>
      <c r="H3495" t="s">
        <v>54</v>
      </c>
      <c r="I3495" s="103"/>
    </row>
    <row r="3496" spans="1:9" x14ac:dyDescent="0.3">
      <c r="A3496" t="s">
        <v>6210</v>
      </c>
      <c r="B3496" t="s">
        <v>49</v>
      </c>
      <c r="C3496" t="s">
        <v>5064</v>
      </c>
      <c r="D3496" t="s">
        <v>54</v>
      </c>
      <c r="E3496" s="103">
        <v>0.99125869741905892</v>
      </c>
      <c r="F3496" s="103">
        <v>677931</v>
      </c>
      <c r="G3496" s="103">
        <v>1</v>
      </c>
      <c r="H3496" t="s">
        <v>54</v>
      </c>
      <c r="I3496" s="103"/>
    </row>
    <row r="3497" spans="1:9" x14ac:dyDescent="0.3">
      <c r="A3497" t="s">
        <v>6211</v>
      </c>
      <c r="B3497" t="s">
        <v>50</v>
      </c>
      <c r="C3497" t="s">
        <v>5064</v>
      </c>
      <c r="D3497" t="s">
        <v>54</v>
      </c>
      <c r="E3497" s="103">
        <v>161423.8650433924</v>
      </c>
      <c r="F3497" s="103">
        <v>677931</v>
      </c>
      <c r="G3497" s="103">
        <v>1</v>
      </c>
      <c r="H3497" t="s">
        <v>54</v>
      </c>
      <c r="I3497" s="103"/>
    </row>
    <row r="3498" spans="1:9" x14ac:dyDescent="0.3">
      <c r="A3498" t="s">
        <v>6212</v>
      </c>
      <c r="B3498" t="s">
        <v>51</v>
      </c>
      <c r="C3498" t="s">
        <v>5064</v>
      </c>
      <c r="D3498" t="s">
        <v>40</v>
      </c>
      <c r="E3498" s="103">
        <v>0.99994535644827587</v>
      </c>
      <c r="F3498" s="103">
        <v>677931</v>
      </c>
      <c r="G3498" s="103">
        <v>1</v>
      </c>
      <c r="H3498" t="s">
        <v>1078</v>
      </c>
      <c r="I3498" s="103"/>
    </row>
    <row r="3499" spans="1:9" x14ac:dyDescent="0.3">
      <c r="A3499" t="s">
        <v>6213</v>
      </c>
      <c r="B3499" t="s">
        <v>51</v>
      </c>
      <c r="C3499" t="s">
        <v>5064</v>
      </c>
      <c r="D3499" t="s">
        <v>5064</v>
      </c>
      <c r="E3499" s="103">
        <v>1</v>
      </c>
      <c r="F3499" s="103">
        <v>677931</v>
      </c>
      <c r="G3499" s="103">
        <v>1</v>
      </c>
      <c r="H3499" t="s">
        <v>1078</v>
      </c>
      <c r="I3499" s="103"/>
    </row>
    <row r="3500" spans="1:9" x14ac:dyDescent="0.3">
      <c r="A3500" t="s">
        <v>6214</v>
      </c>
      <c r="B3500" t="s">
        <v>51</v>
      </c>
      <c r="C3500" t="s">
        <v>5064</v>
      </c>
      <c r="D3500" t="s">
        <v>5065</v>
      </c>
      <c r="E3500" s="103">
        <v>0.99994535644827587</v>
      </c>
      <c r="F3500" s="103">
        <v>677931</v>
      </c>
      <c r="G3500" s="103">
        <v>1</v>
      </c>
      <c r="H3500" t="s">
        <v>1078</v>
      </c>
      <c r="I3500" s="103"/>
    </row>
    <row r="3501" spans="1:9" x14ac:dyDescent="0.3">
      <c r="A3501" t="s">
        <v>6215</v>
      </c>
      <c r="B3501" t="s">
        <v>51</v>
      </c>
      <c r="C3501" t="s">
        <v>5064</v>
      </c>
      <c r="D3501" t="s">
        <v>5066</v>
      </c>
      <c r="E3501" s="103">
        <v>0.99996846561082819</v>
      </c>
      <c r="F3501" s="103">
        <v>677931</v>
      </c>
      <c r="G3501" s="103">
        <v>1</v>
      </c>
      <c r="H3501" t="s">
        <v>1078</v>
      </c>
      <c r="I3501" s="103"/>
    </row>
    <row r="3502" spans="1:9" x14ac:dyDescent="0.3">
      <c r="A3502" t="s">
        <v>6216</v>
      </c>
      <c r="B3502" t="s">
        <v>51</v>
      </c>
      <c r="C3502" t="s">
        <v>5064</v>
      </c>
      <c r="D3502" t="s">
        <v>42</v>
      </c>
      <c r="E3502" s="103">
        <v>0.89041601534115844</v>
      </c>
      <c r="F3502" s="103">
        <v>677931</v>
      </c>
      <c r="G3502" s="103">
        <v>1</v>
      </c>
      <c r="H3502" t="s">
        <v>1078</v>
      </c>
      <c r="I3502" s="103"/>
    </row>
    <row r="3503" spans="1:9" x14ac:dyDescent="0.3">
      <c r="A3503" t="s">
        <v>6217</v>
      </c>
      <c r="B3503" t="s">
        <v>51</v>
      </c>
      <c r="C3503" t="s">
        <v>5064</v>
      </c>
      <c r="D3503" t="s">
        <v>1763</v>
      </c>
      <c r="E3503" s="103">
        <v>0.94675896103314627</v>
      </c>
      <c r="F3503" s="103">
        <v>677931</v>
      </c>
      <c r="G3503" s="103">
        <v>1</v>
      </c>
      <c r="H3503" t="s">
        <v>1078</v>
      </c>
      <c r="I3503" s="103"/>
    </row>
    <row r="3504" spans="1:9" x14ac:dyDescent="0.3">
      <c r="A3504" t="s">
        <v>6218</v>
      </c>
      <c r="B3504" t="s">
        <v>51</v>
      </c>
      <c r="C3504" t="s">
        <v>5064</v>
      </c>
      <c r="D3504" t="s">
        <v>1764</v>
      </c>
      <c r="E3504" s="103">
        <v>0.20820094348082849</v>
      </c>
      <c r="F3504" s="103">
        <v>677931</v>
      </c>
      <c r="G3504" s="103">
        <v>1</v>
      </c>
      <c r="H3504" t="s">
        <v>1078</v>
      </c>
      <c r="I3504" s="103"/>
    </row>
    <row r="3505" spans="1:9" x14ac:dyDescent="0.3">
      <c r="A3505" t="s">
        <v>6219</v>
      </c>
      <c r="B3505" t="s">
        <v>51</v>
      </c>
      <c r="C3505" t="s">
        <v>5064</v>
      </c>
      <c r="D3505" t="s">
        <v>340</v>
      </c>
      <c r="E3505" s="103">
        <v>0.79473942090138749</v>
      </c>
      <c r="F3505" s="103">
        <v>677931</v>
      </c>
      <c r="G3505" s="103">
        <v>1</v>
      </c>
      <c r="H3505" t="s">
        <v>1078</v>
      </c>
      <c r="I3505" s="103"/>
    </row>
    <row r="3506" spans="1:9" x14ac:dyDescent="0.3">
      <c r="A3506" t="s">
        <v>6220</v>
      </c>
      <c r="B3506" t="s">
        <v>51</v>
      </c>
      <c r="C3506" t="s">
        <v>5064</v>
      </c>
      <c r="D3506" t="s">
        <v>777</v>
      </c>
      <c r="E3506" s="103">
        <v>0.34423034840295563</v>
      </c>
      <c r="F3506" s="103">
        <v>677931</v>
      </c>
      <c r="G3506" s="103">
        <v>1</v>
      </c>
      <c r="H3506" t="s">
        <v>1078</v>
      </c>
      <c r="I3506" s="103"/>
    </row>
    <row r="3507" spans="1:9" x14ac:dyDescent="0.3">
      <c r="A3507" t="s">
        <v>6221</v>
      </c>
      <c r="B3507" t="s">
        <v>44</v>
      </c>
      <c r="C3507" t="s">
        <v>5064</v>
      </c>
      <c r="D3507" t="s">
        <v>777</v>
      </c>
      <c r="E3507" s="103">
        <v>1</v>
      </c>
      <c r="F3507" s="103">
        <v>677931</v>
      </c>
      <c r="G3507" s="103">
        <v>1</v>
      </c>
      <c r="H3507" t="s">
        <v>54</v>
      </c>
      <c r="I3507" s="103"/>
    </row>
    <row r="3508" spans="1:9" x14ac:dyDescent="0.3">
      <c r="A3508" t="s">
        <v>6222</v>
      </c>
      <c r="B3508" t="s">
        <v>45</v>
      </c>
      <c r="C3508" t="s">
        <v>5064</v>
      </c>
      <c r="D3508" t="s">
        <v>777</v>
      </c>
      <c r="E3508" s="103">
        <v>0.65890805962255306</v>
      </c>
      <c r="F3508" s="103">
        <v>677931</v>
      </c>
      <c r="G3508" s="103">
        <v>1</v>
      </c>
      <c r="H3508" t="s">
        <v>54</v>
      </c>
      <c r="I3508" s="103"/>
    </row>
    <row r="3509" spans="1:9" x14ac:dyDescent="0.3">
      <c r="A3509" t="s">
        <v>6223</v>
      </c>
      <c r="B3509" t="s">
        <v>46</v>
      </c>
      <c r="C3509" t="s">
        <v>5064</v>
      </c>
      <c r="D3509" t="s">
        <v>777</v>
      </c>
      <c r="E3509" s="103">
        <v>0.44934837806423189</v>
      </c>
      <c r="F3509" s="103">
        <v>677931</v>
      </c>
      <c r="G3509" s="103">
        <v>1</v>
      </c>
      <c r="H3509" t="s">
        <v>54</v>
      </c>
      <c r="I3509" s="103"/>
    </row>
    <row r="3510" spans="1:9" x14ac:dyDescent="0.3">
      <c r="A3510" t="s">
        <v>6224</v>
      </c>
      <c r="B3510" t="s">
        <v>51</v>
      </c>
      <c r="C3510" t="s">
        <v>5064</v>
      </c>
      <c r="D3510" t="s">
        <v>776</v>
      </c>
      <c r="E3510" s="103">
        <v>0.74624613009587049</v>
      </c>
      <c r="F3510" s="103">
        <v>677931</v>
      </c>
      <c r="G3510" s="103">
        <v>1</v>
      </c>
      <c r="H3510" t="s">
        <v>1078</v>
      </c>
      <c r="I3510" s="103"/>
    </row>
    <row r="3511" spans="1:9" x14ac:dyDescent="0.3">
      <c r="A3511" t="s">
        <v>6225</v>
      </c>
      <c r="B3511" t="s">
        <v>44</v>
      </c>
      <c r="C3511" t="s">
        <v>5064</v>
      </c>
      <c r="D3511" t="s">
        <v>776</v>
      </c>
      <c r="E3511" s="103">
        <v>0.81338071278640456</v>
      </c>
      <c r="F3511" s="103">
        <v>677931</v>
      </c>
      <c r="G3511" s="103">
        <v>1</v>
      </c>
      <c r="H3511" t="s">
        <v>54</v>
      </c>
      <c r="I3511" s="103"/>
    </row>
    <row r="3512" spans="1:9" x14ac:dyDescent="0.3">
      <c r="A3512" t="s">
        <v>6226</v>
      </c>
      <c r="B3512" t="s">
        <v>45</v>
      </c>
      <c r="C3512" t="s">
        <v>5064</v>
      </c>
      <c r="D3512" t="s">
        <v>776</v>
      </c>
      <c r="E3512" s="103">
        <v>0.27378545326455589</v>
      </c>
      <c r="F3512" s="103">
        <v>677931</v>
      </c>
      <c r="G3512" s="103">
        <v>1</v>
      </c>
      <c r="H3512" t="s">
        <v>54</v>
      </c>
      <c r="I3512" s="103"/>
    </row>
    <row r="3513" spans="1:9" x14ac:dyDescent="0.3">
      <c r="A3513" t="s">
        <v>6227</v>
      </c>
      <c r="B3513" t="s">
        <v>46</v>
      </c>
      <c r="C3513" t="s">
        <v>5064</v>
      </c>
      <c r="D3513" t="s">
        <v>776</v>
      </c>
      <c r="E3513" s="103">
        <v>0.13265670957487188</v>
      </c>
      <c r="F3513" s="103">
        <v>677931</v>
      </c>
      <c r="G3513" s="103">
        <v>1</v>
      </c>
      <c r="H3513" t="s">
        <v>54</v>
      </c>
      <c r="I3513" s="103"/>
    </row>
    <row r="3514" spans="1:9" x14ac:dyDescent="0.3">
      <c r="A3514" t="s">
        <v>6228</v>
      </c>
      <c r="B3514" t="s">
        <v>49</v>
      </c>
      <c r="C3514" t="s">
        <v>5065</v>
      </c>
      <c r="D3514" t="s">
        <v>54</v>
      </c>
      <c r="E3514" s="103">
        <v>0.99125869741905892</v>
      </c>
      <c r="F3514" s="103">
        <v>677931</v>
      </c>
      <c r="G3514" s="103">
        <v>1</v>
      </c>
      <c r="H3514" t="s">
        <v>54</v>
      </c>
      <c r="I3514" s="103"/>
    </row>
    <row r="3515" spans="1:9" x14ac:dyDescent="0.3">
      <c r="A3515" t="s">
        <v>6229</v>
      </c>
      <c r="B3515" t="s">
        <v>50</v>
      </c>
      <c r="C3515" t="s">
        <v>5065</v>
      </c>
      <c r="D3515" t="s">
        <v>54</v>
      </c>
      <c r="E3515" s="103">
        <v>161435.51580988584</v>
      </c>
      <c r="F3515" s="103">
        <v>677931</v>
      </c>
      <c r="G3515" s="103">
        <v>1</v>
      </c>
      <c r="H3515" t="s">
        <v>54</v>
      </c>
      <c r="I3515" s="103"/>
    </row>
    <row r="3516" spans="1:9" x14ac:dyDescent="0.3">
      <c r="A3516" t="s">
        <v>6230</v>
      </c>
      <c r="B3516" t="s">
        <v>51</v>
      </c>
      <c r="C3516" t="s">
        <v>5065</v>
      </c>
      <c r="D3516" t="s">
        <v>40</v>
      </c>
      <c r="E3516" s="103">
        <v>1</v>
      </c>
      <c r="F3516" s="103">
        <v>677931</v>
      </c>
      <c r="G3516" s="103">
        <v>1</v>
      </c>
      <c r="H3516" t="s">
        <v>1078</v>
      </c>
      <c r="I3516" s="103"/>
    </row>
    <row r="3517" spans="1:9" x14ac:dyDescent="0.3">
      <c r="A3517" t="s">
        <v>6231</v>
      </c>
      <c r="B3517" t="s">
        <v>51</v>
      </c>
      <c r="C3517" t="s">
        <v>5065</v>
      </c>
      <c r="D3517" t="s">
        <v>5064</v>
      </c>
      <c r="E3517" s="103">
        <v>1.0000565560963603</v>
      </c>
      <c r="F3517" s="103">
        <v>677931</v>
      </c>
      <c r="G3517" s="103">
        <v>1</v>
      </c>
      <c r="H3517" t="s">
        <v>1078</v>
      </c>
      <c r="I3517" s="103"/>
    </row>
    <row r="3518" spans="1:9" x14ac:dyDescent="0.3">
      <c r="A3518" t="s">
        <v>6232</v>
      </c>
      <c r="B3518" t="s">
        <v>51</v>
      </c>
      <c r="C3518" t="s">
        <v>5065</v>
      </c>
      <c r="D3518" t="s">
        <v>5065</v>
      </c>
      <c r="E3518" s="103">
        <v>1</v>
      </c>
      <c r="F3518" s="103">
        <v>677931</v>
      </c>
      <c r="G3518" s="103">
        <v>1</v>
      </c>
      <c r="H3518" t="s">
        <v>1078</v>
      </c>
      <c r="I3518" s="103"/>
    </row>
    <row r="3519" spans="1:9" x14ac:dyDescent="0.3">
      <c r="A3519" t="s">
        <v>6233</v>
      </c>
      <c r="B3519" t="s">
        <v>51</v>
      </c>
      <c r="C3519" t="s">
        <v>5065</v>
      </c>
      <c r="D3519" t="s">
        <v>5066</v>
      </c>
      <c r="E3519" s="103">
        <v>1.0000244458944259</v>
      </c>
      <c r="F3519" s="103">
        <v>677931</v>
      </c>
      <c r="G3519" s="103">
        <v>1</v>
      </c>
      <c r="H3519" t="s">
        <v>1078</v>
      </c>
      <c r="I3519" s="103"/>
    </row>
    <row r="3520" spans="1:9" x14ac:dyDescent="0.3">
      <c r="A3520" t="s">
        <v>6234</v>
      </c>
      <c r="B3520" t="s">
        <v>51</v>
      </c>
      <c r="C3520" t="s">
        <v>5065</v>
      </c>
      <c r="D3520" t="s">
        <v>42</v>
      </c>
      <c r="E3520" s="103">
        <v>0.89046861497601271</v>
      </c>
      <c r="F3520" s="103">
        <v>677931</v>
      </c>
      <c r="G3520" s="103">
        <v>1</v>
      </c>
      <c r="H3520" t="s">
        <v>1078</v>
      </c>
      <c r="I3520" s="103"/>
    </row>
    <row r="3521" spans="1:9" x14ac:dyDescent="0.3">
      <c r="A3521" t="s">
        <v>6235</v>
      </c>
      <c r="B3521" t="s">
        <v>51</v>
      </c>
      <c r="C3521" t="s">
        <v>5065</v>
      </c>
      <c r="D3521" t="s">
        <v>1763</v>
      </c>
      <c r="E3521" s="103">
        <v>0.94681373702324667</v>
      </c>
      <c r="F3521" s="103">
        <v>677931</v>
      </c>
      <c r="G3521" s="103">
        <v>1</v>
      </c>
      <c r="H3521" t="s">
        <v>1078</v>
      </c>
      <c r="I3521" s="103"/>
    </row>
    <row r="3522" spans="1:9" x14ac:dyDescent="0.3">
      <c r="A3522" t="s">
        <v>6236</v>
      </c>
      <c r="B3522" t="s">
        <v>51</v>
      </c>
      <c r="C3522" t="s">
        <v>5065</v>
      </c>
      <c r="D3522" t="s">
        <v>1764</v>
      </c>
      <c r="E3522" s="103">
        <v>0.20821360750144663</v>
      </c>
      <c r="F3522" s="103">
        <v>677931</v>
      </c>
      <c r="G3522" s="103">
        <v>1</v>
      </c>
      <c r="H3522" t="s">
        <v>1078</v>
      </c>
      <c r="I3522" s="103"/>
    </row>
    <row r="3523" spans="1:9" x14ac:dyDescent="0.3">
      <c r="A3523" t="s">
        <v>6237</v>
      </c>
      <c r="B3523" t="s">
        <v>51</v>
      </c>
      <c r="C3523" t="s">
        <v>5065</v>
      </c>
      <c r="D3523" t="s">
        <v>340</v>
      </c>
      <c r="E3523" s="103">
        <v>0.79478856560785471</v>
      </c>
      <c r="F3523" s="103">
        <v>677931</v>
      </c>
      <c r="G3523" s="103">
        <v>1</v>
      </c>
      <c r="H3523" t="s">
        <v>1078</v>
      </c>
      <c r="I3523" s="103"/>
    </row>
    <row r="3524" spans="1:9" x14ac:dyDescent="0.3">
      <c r="A3524" t="s">
        <v>6238</v>
      </c>
      <c r="B3524" t="s">
        <v>51</v>
      </c>
      <c r="C3524" t="s">
        <v>5065</v>
      </c>
      <c r="D3524" t="s">
        <v>777</v>
      </c>
      <c r="E3524" s="103">
        <v>0.34425656975348046</v>
      </c>
      <c r="F3524" s="103">
        <v>677931</v>
      </c>
      <c r="G3524" s="103">
        <v>1</v>
      </c>
      <c r="H3524" t="s">
        <v>1078</v>
      </c>
      <c r="I3524" s="103"/>
    </row>
    <row r="3525" spans="1:9" x14ac:dyDescent="0.3">
      <c r="A3525" t="s">
        <v>6239</v>
      </c>
      <c r="B3525" t="s">
        <v>44</v>
      </c>
      <c r="C3525" t="s">
        <v>5065</v>
      </c>
      <c r="D3525" t="s">
        <v>777</v>
      </c>
      <c r="E3525" s="103">
        <v>1</v>
      </c>
      <c r="F3525" s="103">
        <v>677931</v>
      </c>
      <c r="G3525" s="103">
        <v>1</v>
      </c>
      <c r="H3525" t="s">
        <v>54</v>
      </c>
      <c r="I3525" s="103"/>
    </row>
    <row r="3526" spans="1:9" x14ac:dyDescent="0.3">
      <c r="A3526" t="s">
        <v>6240</v>
      </c>
      <c r="B3526" t="s">
        <v>45</v>
      </c>
      <c r="C3526" t="s">
        <v>5065</v>
      </c>
      <c r="D3526" t="s">
        <v>777</v>
      </c>
      <c r="E3526" s="103">
        <v>0.65888206744828959</v>
      </c>
      <c r="F3526" s="103">
        <v>677931</v>
      </c>
      <c r="G3526" s="103">
        <v>1</v>
      </c>
      <c r="H3526" t="s">
        <v>54</v>
      </c>
      <c r="I3526" s="103"/>
    </row>
    <row r="3527" spans="1:9" x14ac:dyDescent="0.3">
      <c r="A3527" t="s">
        <v>6241</v>
      </c>
      <c r="B3527" t="s">
        <v>46</v>
      </c>
      <c r="C3527" t="s">
        <v>5065</v>
      </c>
      <c r="D3527" t="s">
        <v>777</v>
      </c>
      <c r="E3527" s="103">
        <v>0.44932128326453008</v>
      </c>
      <c r="F3527" s="103">
        <v>677931</v>
      </c>
      <c r="G3527" s="103">
        <v>1</v>
      </c>
      <c r="H3527" t="s">
        <v>54</v>
      </c>
      <c r="I3527" s="103"/>
    </row>
    <row r="3528" spans="1:9" x14ac:dyDescent="0.3">
      <c r="A3528" t="s">
        <v>6242</v>
      </c>
      <c r="B3528" t="s">
        <v>51</v>
      </c>
      <c r="C3528" t="s">
        <v>5065</v>
      </c>
      <c r="D3528" t="s">
        <v>776</v>
      </c>
      <c r="E3528" s="103">
        <v>0.74630082401581088</v>
      </c>
      <c r="F3528" s="103">
        <v>677931</v>
      </c>
      <c r="G3528" s="103">
        <v>1</v>
      </c>
      <c r="H3528" t="s">
        <v>1078</v>
      </c>
      <c r="I3528" s="103"/>
    </row>
    <row r="3529" spans="1:9" x14ac:dyDescent="0.3">
      <c r="A3529" t="s">
        <v>6243</v>
      </c>
      <c r="B3529" t="s">
        <v>44</v>
      </c>
      <c r="C3529" t="s">
        <v>5065</v>
      </c>
      <c r="D3529" t="s">
        <v>776</v>
      </c>
      <c r="E3529" s="103">
        <v>0.81338071278640456</v>
      </c>
      <c r="F3529" s="103">
        <v>677931</v>
      </c>
      <c r="G3529" s="103">
        <v>1</v>
      </c>
      <c r="H3529" t="s">
        <v>54</v>
      </c>
      <c r="I3529" s="103"/>
    </row>
    <row r="3530" spans="1:9" x14ac:dyDescent="0.3">
      <c r="A3530" t="s">
        <v>6244</v>
      </c>
      <c r="B3530" t="s">
        <v>45</v>
      </c>
      <c r="C3530" t="s">
        <v>5065</v>
      </c>
      <c r="D3530" t="s">
        <v>776</v>
      </c>
      <c r="E3530" s="103">
        <v>0.27375750294048606</v>
      </c>
      <c r="F3530" s="103">
        <v>677931</v>
      </c>
      <c r="G3530" s="103">
        <v>1</v>
      </c>
      <c r="H3530" t="s">
        <v>54</v>
      </c>
      <c r="I3530" s="103"/>
    </row>
    <row r="3531" spans="1:9" x14ac:dyDescent="0.3">
      <c r="A3531" t="s">
        <v>6245</v>
      </c>
      <c r="B3531" t="s">
        <v>46</v>
      </c>
      <c r="C3531" t="s">
        <v>5065</v>
      </c>
      <c r="D3531" t="s">
        <v>776</v>
      </c>
      <c r="E3531" s="103">
        <v>0.1326503616877398</v>
      </c>
      <c r="F3531" s="103">
        <v>677931</v>
      </c>
      <c r="G3531" s="103">
        <v>1</v>
      </c>
      <c r="H3531" t="s">
        <v>54</v>
      </c>
      <c r="I3531" s="103"/>
    </row>
    <row r="3532" spans="1:9" x14ac:dyDescent="0.3">
      <c r="A3532" t="s">
        <v>6246</v>
      </c>
      <c r="B3532" t="s">
        <v>49</v>
      </c>
      <c r="C3532" t="s">
        <v>5066</v>
      </c>
      <c r="D3532" t="s">
        <v>54</v>
      </c>
      <c r="E3532" s="103">
        <v>0.99125869741905892</v>
      </c>
      <c r="F3532" s="103">
        <v>677931</v>
      </c>
      <c r="G3532" s="103">
        <v>1</v>
      </c>
      <c r="H3532" t="s">
        <v>54</v>
      </c>
      <c r="I3532" s="103"/>
    </row>
    <row r="3533" spans="1:9" x14ac:dyDescent="0.3">
      <c r="A3533" t="s">
        <v>6247</v>
      </c>
      <c r="B3533" t="s">
        <v>50</v>
      </c>
      <c r="C3533" t="s">
        <v>5066</v>
      </c>
      <c r="D3533" t="s">
        <v>54</v>
      </c>
      <c r="E3533" s="103">
        <v>161429.87687121774</v>
      </c>
      <c r="F3533" s="103">
        <v>677931</v>
      </c>
      <c r="G3533" s="103">
        <v>1</v>
      </c>
      <c r="H3533" t="s">
        <v>54</v>
      </c>
      <c r="I3533" s="103"/>
    </row>
    <row r="3534" spans="1:9" x14ac:dyDescent="0.3">
      <c r="A3534" t="s">
        <v>6248</v>
      </c>
      <c r="B3534" t="s">
        <v>51</v>
      </c>
      <c r="C3534" t="s">
        <v>5066</v>
      </c>
      <c r="D3534" t="s">
        <v>40</v>
      </c>
      <c r="E3534" s="103">
        <v>0.99997689083744767</v>
      </c>
      <c r="F3534" s="103">
        <v>677931</v>
      </c>
      <c r="G3534" s="103">
        <v>1</v>
      </c>
      <c r="H3534" t="s">
        <v>1078</v>
      </c>
      <c r="I3534" s="103"/>
    </row>
    <row r="3535" spans="1:9" x14ac:dyDescent="0.3">
      <c r="A3535" t="s">
        <v>6249</v>
      </c>
      <c r="B3535" t="s">
        <v>51</v>
      </c>
      <c r="C3535" t="s">
        <v>5066</v>
      </c>
      <c r="D3535" t="s">
        <v>5064</v>
      </c>
      <c r="E3535" s="103">
        <v>1.0000321102019341</v>
      </c>
      <c r="F3535" s="103">
        <v>677931</v>
      </c>
      <c r="G3535" s="103">
        <v>1</v>
      </c>
      <c r="H3535" t="s">
        <v>1078</v>
      </c>
      <c r="I3535" s="103"/>
    </row>
    <row r="3536" spans="1:9" x14ac:dyDescent="0.3">
      <c r="A3536" t="s">
        <v>6250</v>
      </c>
      <c r="B3536" t="s">
        <v>51</v>
      </c>
      <c r="C3536" t="s">
        <v>5066</v>
      </c>
      <c r="D3536" t="s">
        <v>5065</v>
      </c>
      <c r="E3536" s="103">
        <v>0.99997689083744767</v>
      </c>
      <c r="F3536" s="103">
        <v>677931</v>
      </c>
      <c r="G3536" s="103">
        <v>1</v>
      </c>
      <c r="H3536" t="s">
        <v>1078</v>
      </c>
      <c r="I3536" s="103"/>
    </row>
    <row r="3537" spans="1:9" x14ac:dyDescent="0.3">
      <c r="A3537" t="s">
        <v>6251</v>
      </c>
      <c r="B3537" t="s">
        <v>51</v>
      </c>
      <c r="C3537" t="s">
        <v>5066</v>
      </c>
      <c r="D3537" t="s">
        <v>5066</v>
      </c>
      <c r="E3537" s="103">
        <v>1</v>
      </c>
      <c r="F3537" s="103">
        <v>677931</v>
      </c>
      <c r="G3537" s="103">
        <v>1</v>
      </c>
      <c r="H3537" t="s">
        <v>1078</v>
      </c>
      <c r="I3537" s="103"/>
    </row>
    <row r="3538" spans="1:9" x14ac:dyDescent="0.3">
      <c r="A3538" t="s">
        <v>6252</v>
      </c>
      <c r="B3538" t="s">
        <v>51</v>
      </c>
      <c r="C3538" t="s">
        <v>5066</v>
      </c>
      <c r="D3538" t="s">
        <v>42</v>
      </c>
      <c r="E3538" s="103">
        <v>0.89044736763783816</v>
      </c>
      <c r="F3538" s="103">
        <v>677931</v>
      </c>
      <c r="G3538" s="103">
        <v>1</v>
      </c>
      <c r="H3538" t="s">
        <v>1078</v>
      </c>
      <c r="I3538" s="103"/>
    </row>
    <row r="3539" spans="1:9" x14ac:dyDescent="0.3">
      <c r="A3539" t="s">
        <v>6253</v>
      </c>
      <c r="B3539" t="s">
        <v>51</v>
      </c>
      <c r="C3539" t="s">
        <v>5066</v>
      </c>
      <c r="D3539" t="s">
        <v>1763</v>
      </c>
      <c r="E3539" s="103">
        <v>0.9467921503724499</v>
      </c>
      <c r="F3539" s="103">
        <v>677931</v>
      </c>
      <c r="G3539" s="103">
        <v>1</v>
      </c>
      <c r="H3539" t="s">
        <v>1078</v>
      </c>
      <c r="I3539" s="103"/>
    </row>
    <row r="3540" spans="1:9" x14ac:dyDescent="0.3">
      <c r="A3540" t="s">
        <v>6254</v>
      </c>
      <c r="B3540" t="s">
        <v>51</v>
      </c>
      <c r="C3540" t="s">
        <v>5066</v>
      </c>
      <c r="D3540" t="s">
        <v>1764</v>
      </c>
      <c r="E3540" s="103">
        <v>0.20821009531547308</v>
      </c>
      <c r="F3540" s="103">
        <v>677931</v>
      </c>
      <c r="G3540" s="103">
        <v>1</v>
      </c>
      <c r="H3540" t="s">
        <v>1078</v>
      </c>
      <c r="I3540" s="103"/>
    </row>
    <row r="3541" spans="1:9" x14ac:dyDescent="0.3">
      <c r="A3541" t="s">
        <v>6255</v>
      </c>
      <c r="B3541" t="s">
        <v>51</v>
      </c>
      <c r="C3541" t="s">
        <v>5066</v>
      </c>
      <c r="D3541" t="s">
        <v>340</v>
      </c>
      <c r="E3541" s="103">
        <v>0.79477178171528129</v>
      </c>
      <c r="F3541" s="103">
        <v>677931</v>
      </c>
      <c r="G3541" s="103">
        <v>1</v>
      </c>
      <c r="H3541" t="s">
        <v>1078</v>
      </c>
      <c r="I3541" s="103"/>
    </row>
    <row r="3542" spans="1:9" x14ac:dyDescent="0.3">
      <c r="A3542" t="s">
        <v>6256</v>
      </c>
      <c r="B3542" t="s">
        <v>51</v>
      </c>
      <c r="C3542" t="s">
        <v>5066</v>
      </c>
      <c r="D3542" t="s">
        <v>777</v>
      </c>
      <c r="E3542" s="103">
        <v>0.344243837672779</v>
      </c>
      <c r="F3542" s="103">
        <v>677931</v>
      </c>
      <c r="G3542" s="103">
        <v>1</v>
      </c>
      <c r="H3542" t="s">
        <v>1078</v>
      </c>
      <c r="I3542" s="103"/>
    </row>
    <row r="3543" spans="1:9" x14ac:dyDescent="0.3">
      <c r="A3543" t="s">
        <v>7324</v>
      </c>
      <c r="B3543" t="s">
        <v>44</v>
      </c>
      <c r="C3543" t="s">
        <v>5066</v>
      </c>
      <c r="D3543" t="s">
        <v>777</v>
      </c>
      <c r="E3543" s="103">
        <v>1</v>
      </c>
      <c r="F3543" s="103">
        <v>677931</v>
      </c>
      <c r="G3543" s="103">
        <v>1</v>
      </c>
      <c r="H3543" t="s">
        <v>54</v>
      </c>
      <c r="I3543" s="103"/>
    </row>
    <row r="3544" spans="1:9" x14ac:dyDescent="0.3">
      <c r="A3544" t="s">
        <v>7325</v>
      </c>
      <c r="B3544" t="s">
        <v>45</v>
      </c>
      <c r="C3544" t="s">
        <v>5066</v>
      </c>
      <c r="D3544" t="s">
        <v>777</v>
      </c>
      <c r="E3544" s="103">
        <v>0.65889468822247022</v>
      </c>
      <c r="F3544" s="103">
        <v>677931</v>
      </c>
      <c r="G3544" s="103">
        <v>1</v>
      </c>
      <c r="H3544" t="s">
        <v>54</v>
      </c>
      <c r="I3544" s="103"/>
    </row>
    <row r="3545" spans="1:9" x14ac:dyDescent="0.3">
      <c r="A3545" t="s">
        <v>7326</v>
      </c>
      <c r="B3545" t="s">
        <v>46</v>
      </c>
      <c r="C3545" t="s">
        <v>5066</v>
      </c>
      <c r="D3545" t="s">
        <v>777</v>
      </c>
      <c r="E3545" s="103">
        <v>0.44933299812004734</v>
      </c>
      <c r="F3545" s="103">
        <v>677931</v>
      </c>
      <c r="G3545" s="103">
        <v>1</v>
      </c>
      <c r="H3545" t="s">
        <v>54</v>
      </c>
      <c r="I3545" s="103"/>
    </row>
    <row r="3546" spans="1:9" x14ac:dyDescent="0.3">
      <c r="A3546" t="s">
        <v>6257</v>
      </c>
      <c r="B3546" t="s">
        <v>51</v>
      </c>
      <c r="C3546" t="s">
        <v>5066</v>
      </c>
      <c r="D3546" t="s">
        <v>776</v>
      </c>
      <c r="E3546" s="103">
        <v>0.74627432689014894</v>
      </c>
      <c r="F3546" s="103">
        <v>677931</v>
      </c>
      <c r="G3546" s="103">
        <v>1</v>
      </c>
      <c r="H3546" t="s">
        <v>1078</v>
      </c>
      <c r="I3546" s="103"/>
    </row>
    <row r="3547" spans="1:9" x14ac:dyDescent="0.3">
      <c r="A3547" t="s">
        <v>7327</v>
      </c>
      <c r="B3547" t="s">
        <v>44</v>
      </c>
      <c r="C3547" t="s">
        <v>5066</v>
      </c>
      <c r="D3547" t="s">
        <v>776</v>
      </c>
      <c r="E3547" s="103">
        <v>0.81338071278640456</v>
      </c>
      <c r="F3547" s="103">
        <v>677931</v>
      </c>
      <c r="G3547" s="103">
        <v>1</v>
      </c>
      <c r="H3547" t="s">
        <v>54</v>
      </c>
      <c r="I3547" s="103"/>
    </row>
    <row r="3548" spans="1:9" x14ac:dyDescent="0.3">
      <c r="A3548" t="s">
        <v>7328</v>
      </c>
      <c r="B3548" t="s">
        <v>45</v>
      </c>
      <c r="C3548" t="s">
        <v>5066</v>
      </c>
      <c r="D3548" t="s">
        <v>776</v>
      </c>
      <c r="E3548" s="103">
        <v>0.27375750294048606</v>
      </c>
      <c r="F3548" s="103">
        <v>677931</v>
      </c>
      <c r="G3548" s="103">
        <v>1</v>
      </c>
      <c r="H3548" t="s">
        <v>54</v>
      </c>
      <c r="I3548" s="103"/>
    </row>
    <row r="3549" spans="1:9" x14ac:dyDescent="0.3">
      <c r="A3549" t="s">
        <v>7329</v>
      </c>
      <c r="B3549" t="s">
        <v>46</v>
      </c>
      <c r="C3549" t="s">
        <v>5066</v>
      </c>
      <c r="D3549" t="s">
        <v>776</v>
      </c>
      <c r="E3549" s="103">
        <v>0.1326503616877398</v>
      </c>
      <c r="F3549" s="103">
        <v>677931</v>
      </c>
      <c r="G3549" s="103">
        <v>1</v>
      </c>
      <c r="H3549" t="s">
        <v>54</v>
      </c>
      <c r="I3549" s="103"/>
    </row>
    <row r="3550" spans="1:9" x14ac:dyDescent="0.3">
      <c r="A3550" t="s">
        <v>64</v>
      </c>
      <c r="B3550" t="s">
        <v>49</v>
      </c>
      <c r="C3550" t="s">
        <v>42</v>
      </c>
      <c r="D3550" t="s">
        <v>54</v>
      </c>
      <c r="E3550" s="103">
        <v>0.99332232926359765</v>
      </c>
      <c r="F3550" s="103">
        <v>677931</v>
      </c>
      <c r="G3550" s="103">
        <v>1</v>
      </c>
      <c r="H3550" t="s">
        <v>54</v>
      </c>
      <c r="I3550" s="103"/>
    </row>
    <row r="3551" spans="1:9" x14ac:dyDescent="0.3">
      <c r="A3551" t="s">
        <v>65</v>
      </c>
      <c r="B3551" t="s">
        <v>50</v>
      </c>
      <c r="C3551" t="s">
        <v>42</v>
      </c>
      <c r="D3551" t="s">
        <v>54</v>
      </c>
      <c r="E3551" s="103">
        <v>179806.44310613273</v>
      </c>
      <c r="F3551" s="103">
        <v>677931</v>
      </c>
      <c r="G3551" s="103">
        <v>1</v>
      </c>
      <c r="H3551" t="s">
        <v>54</v>
      </c>
      <c r="I3551" s="103"/>
    </row>
    <row r="3552" spans="1:9" x14ac:dyDescent="0.3">
      <c r="A3552" t="s">
        <v>1226</v>
      </c>
      <c r="B3552" t="s">
        <v>51</v>
      </c>
      <c r="C3552" t="s">
        <v>42</v>
      </c>
      <c r="D3552" t="s">
        <v>40</v>
      </c>
      <c r="E3552" s="103">
        <v>1.1404076569139316</v>
      </c>
      <c r="F3552" s="103">
        <v>677931</v>
      </c>
      <c r="G3552" s="103">
        <v>1</v>
      </c>
      <c r="H3552" t="s">
        <v>1078</v>
      </c>
      <c r="I3552" s="103"/>
    </row>
    <row r="3553" spans="1:9" x14ac:dyDescent="0.3">
      <c r="A3553" t="s">
        <v>6258</v>
      </c>
      <c r="B3553" t="s">
        <v>51</v>
      </c>
      <c r="C3553" t="s">
        <v>42</v>
      </c>
      <c r="D3553" t="s">
        <v>5064</v>
      </c>
      <c r="E3553" s="103">
        <v>1.140466541776892</v>
      </c>
      <c r="F3553" s="103">
        <v>677931</v>
      </c>
      <c r="G3553" s="103">
        <v>1</v>
      </c>
      <c r="H3553" t="s">
        <v>1078</v>
      </c>
      <c r="I3553" s="103"/>
    </row>
    <row r="3554" spans="1:9" x14ac:dyDescent="0.3">
      <c r="A3554" t="s">
        <v>6259</v>
      </c>
      <c r="B3554" t="s">
        <v>51</v>
      </c>
      <c r="C3554" t="s">
        <v>42</v>
      </c>
      <c r="D3554" t="s">
        <v>5065</v>
      </c>
      <c r="E3554" s="103">
        <v>1.1404076569139316</v>
      </c>
      <c r="F3554" s="103">
        <v>677931</v>
      </c>
      <c r="G3554" s="103">
        <v>1</v>
      </c>
      <c r="H3554" t="s">
        <v>1078</v>
      </c>
      <c r="I3554" s="103"/>
    </row>
    <row r="3555" spans="1:9" x14ac:dyDescent="0.3">
      <c r="A3555" t="s">
        <v>6260</v>
      </c>
      <c r="B3555" t="s">
        <v>51</v>
      </c>
      <c r="C3555" t="s">
        <v>42</v>
      </c>
      <c r="D3555" t="s">
        <v>5066</v>
      </c>
      <c r="E3555" s="103">
        <v>1.140434244910197</v>
      </c>
      <c r="F3555" s="103">
        <v>677931</v>
      </c>
      <c r="G3555" s="103">
        <v>1</v>
      </c>
      <c r="H3555" t="s">
        <v>1078</v>
      </c>
      <c r="I3555" s="103"/>
    </row>
    <row r="3556" spans="1:9" x14ac:dyDescent="0.3">
      <c r="A3556" t="s">
        <v>1227</v>
      </c>
      <c r="B3556" t="s">
        <v>51</v>
      </c>
      <c r="C3556" t="s">
        <v>42</v>
      </c>
      <c r="D3556" t="s">
        <v>42</v>
      </c>
      <c r="E3556" s="103">
        <v>1</v>
      </c>
      <c r="F3556" s="103">
        <v>677931</v>
      </c>
      <c r="G3556" s="103">
        <v>1</v>
      </c>
      <c r="H3556" t="s">
        <v>1078</v>
      </c>
      <c r="I3556" s="103"/>
    </row>
    <row r="3557" spans="1:9" x14ac:dyDescent="0.3">
      <c r="A3557" t="s">
        <v>2125</v>
      </c>
      <c r="B3557" t="s">
        <v>51</v>
      </c>
      <c r="C3557" t="s">
        <v>42</v>
      </c>
      <c r="D3557" t="s">
        <v>1763</v>
      </c>
      <c r="E3557" s="103">
        <v>1.05774712058993</v>
      </c>
      <c r="F3557" s="103">
        <v>677931</v>
      </c>
      <c r="G3557" s="103">
        <v>1</v>
      </c>
      <c r="H3557" t="s">
        <v>1078</v>
      </c>
      <c r="I3557" s="103"/>
    </row>
    <row r="3558" spans="1:9" x14ac:dyDescent="0.3">
      <c r="A3558" t="s">
        <v>2126</v>
      </c>
      <c r="B3558" t="s">
        <v>51</v>
      </c>
      <c r="C3558" t="s">
        <v>42</v>
      </c>
      <c r="D3558" t="s">
        <v>1764</v>
      </c>
      <c r="E3558" s="103">
        <v>0.22380833111273074</v>
      </c>
      <c r="F3558" s="103">
        <v>677931</v>
      </c>
      <c r="G3558" s="103">
        <v>1</v>
      </c>
      <c r="H3558" t="s">
        <v>1078</v>
      </c>
      <c r="I3558" s="103"/>
    </row>
    <row r="3559" spans="1:9" x14ac:dyDescent="0.3">
      <c r="A3559" t="s">
        <v>1228</v>
      </c>
      <c r="B3559" t="s">
        <v>51</v>
      </c>
      <c r="C3559" t="s">
        <v>42</v>
      </c>
      <c r="D3559" t="s">
        <v>340</v>
      </c>
      <c r="E3559" s="103">
        <v>0.89522638090235696</v>
      </c>
      <c r="F3559" s="103">
        <v>677931</v>
      </c>
      <c r="G3559" s="103">
        <v>1</v>
      </c>
      <c r="H3559" t="s">
        <v>1078</v>
      </c>
      <c r="I3559" s="103"/>
    </row>
    <row r="3560" spans="1:9" x14ac:dyDescent="0.3">
      <c r="A3560" t="s">
        <v>1229</v>
      </c>
      <c r="B3560" t="s">
        <v>51</v>
      </c>
      <c r="C3560" t="s">
        <v>42</v>
      </c>
      <c r="D3560" t="s">
        <v>777</v>
      </c>
      <c r="E3560" s="103">
        <v>0.38312435635495495</v>
      </c>
      <c r="F3560" s="103">
        <v>677931</v>
      </c>
      <c r="G3560" s="103">
        <v>1</v>
      </c>
      <c r="H3560" t="s">
        <v>1078</v>
      </c>
      <c r="I3560" s="103"/>
    </row>
    <row r="3561" spans="1:9" x14ac:dyDescent="0.3">
      <c r="A3561" t="s">
        <v>441</v>
      </c>
      <c r="B3561" t="s">
        <v>44</v>
      </c>
      <c r="C3561" t="s">
        <v>42</v>
      </c>
      <c r="D3561" t="s">
        <v>777</v>
      </c>
      <c r="E3561" s="103">
        <v>1</v>
      </c>
      <c r="F3561" s="103">
        <v>677931</v>
      </c>
      <c r="G3561" s="103">
        <v>1</v>
      </c>
      <c r="H3561" t="s">
        <v>54</v>
      </c>
      <c r="I3561" s="103"/>
    </row>
    <row r="3562" spans="1:9" x14ac:dyDescent="0.3">
      <c r="A3562" t="s">
        <v>442</v>
      </c>
      <c r="B3562" t="s">
        <v>45</v>
      </c>
      <c r="C3562" t="s">
        <v>42</v>
      </c>
      <c r="D3562" t="s">
        <v>777</v>
      </c>
      <c r="E3562" s="103">
        <v>0.61956340673855426</v>
      </c>
      <c r="F3562" s="103">
        <v>677931</v>
      </c>
      <c r="G3562" s="103">
        <v>1</v>
      </c>
      <c r="H3562" t="s">
        <v>54</v>
      </c>
      <c r="I3562" s="103"/>
    </row>
    <row r="3563" spans="1:9" x14ac:dyDescent="0.3">
      <c r="A3563" t="s">
        <v>443</v>
      </c>
      <c r="B3563" t="s">
        <v>46</v>
      </c>
      <c r="C3563" t="s">
        <v>42</v>
      </c>
      <c r="D3563" t="s">
        <v>777</v>
      </c>
      <c r="E3563" s="103">
        <v>0.40044241361848154</v>
      </c>
      <c r="F3563" s="103">
        <v>677931</v>
      </c>
      <c r="G3563" s="103">
        <v>1</v>
      </c>
      <c r="H3563" t="s">
        <v>54</v>
      </c>
      <c r="I3563" s="103"/>
    </row>
    <row r="3564" spans="1:9" x14ac:dyDescent="0.3">
      <c r="A3564" t="s">
        <v>1230</v>
      </c>
      <c r="B3564" t="s">
        <v>51</v>
      </c>
      <c r="C3564" t="s">
        <v>42</v>
      </c>
      <c r="D3564" t="s">
        <v>776</v>
      </c>
      <c r="E3564" s="103">
        <v>0.82977337119512129</v>
      </c>
      <c r="F3564" s="103">
        <v>677931</v>
      </c>
      <c r="G3564" s="103">
        <v>1</v>
      </c>
      <c r="H3564" t="s">
        <v>1078</v>
      </c>
      <c r="I3564" s="103"/>
    </row>
    <row r="3565" spans="1:9" x14ac:dyDescent="0.3">
      <c r="A3565" t="s">
        <v>445</v>
      </c>
      <c r="B3565" t="s">
        <v>44</v>
      </c>
      <c r="C3565" t="s">
        <v>42</v>
      </c>
      <c r="D3565" t="s">
        <v>776</v>
      </c>
      <c r="E3565" s="103">
        <v>0.71471580441077331</v>
      </c>
      <c r="F3565" s="103">
        <v>677931</v>
      </c>
      <c r="G3565" s="103">
        <v>1</v>
      </c>
      <c r="H3565" t="s">
        <v>54</v>
      </c>
      <c r="I3565" s="103"/>
    </row>
    <row r="3566" spans="1:9" x14ac:dyDescent="0.3">
      <c r="A3566" t="s">
        <v>446</v>
      </c>
      <c r="B3566" t="s">
        <v>45</v>
      </c>
      <c r="C3566" t="s">
        <v>42</v>
      </c>
      <c r="D3566" t="s">
        <v>776</v>
      </c>
      <c r="E3566" s="103">
        <v>0.21208167863878155</v>
      </c>
      <c r="F3566" s="103">
        <v>677931</v>
      </c>
      <c r="G3566" s="103">
        <v>1</v>
      </c>
      <c r="H3566" t="s">
        <v>54</v>
      </c>
      <c r="I3566" s="103"/>
    </row>
    <row r="3567" spans="1:9" x14ac:dyDescent="0.3">
      <c r="A3567" t="s">
        <v>447</v>
      </c>
      <c r="B3567" t="s">
        <v>46</v>
      </c>
      <c r="C3567" t="s">
        <v>42</v>
      </c>
      <c r="D3567" t="s">
        <v>776</v>
      </c>
      <c r="E3567" s="103">
        <v>9.3913198922019783E-2</v>
      </c>
      <c r="F3567" s="103">
        <v>677931</v>
      </c>
      <c r="G3567" s="103">
        <v>1</v>
      </c>
      <c r="H3567" t="s">
        <v>54</v>
      </c>
      <c r="I3567" s="103"/>
    </row>
    <row r="3568" spans="1:9" x14ac:dyDescent="0.3">
      <c r="A3568" t="s">
        <v>7677</v>
      </c>
      <c r="B3568" t="s">
        <v>51</v>
      </c>
      <c r="C3568" t="s">
        <v>58</v>
      </c>
      <c r="D3568" t="s">
        <v>40</v>
      </c>
      <c r="E3568" s="103">
        <v>47.907220000000002</v>
      </c>
      <c r="F3568" s="103">
        <v>677931</v>
      </c>
      <c r="G3568" s="103">
        <v>1</v>
      </c>
      <c r="H3568" t="s">
        <v>1078</v>
      </c>
      <c r="I3568" s="103"/>
    </row>
    <row r="3569" spans="1:9" x14ac:dyDescent="0.3">
      <c r="A3569" t="s">
        <v>7678</v>
      </c>
      <c r="B3569" t="s">
        <v>51</v>
      </c>
      <c r="C3569" t="s">
        <v>58</v>
      </c>
      <c r="D3569" t="s">
        <v>5064</v>
      </c>
      <c r="E3569" s="103">
        <v>-28.585203206892324</v>
      </c>
      <c r="F3569" s="103">
        <v>677931</v>
      </c>
      <c r="G3569" s="103">
        <v>1</v>
      </c>
      <c r="H3569" t="s">
        <v>1078</v>
      </c>
      <c r="I3569" s="103"/>
    </row>
    <row r="3570" spans="1:9" x14ac:dyDescent="0.3">
      <c r="A3570" t="s">
        <v>7679</v>
      </c>
      <c r="B3570" t="s">
        <v>51</v>
      </c>
      <c r="C3570" t="s">
        <v>58</v>
      </c>
      <c r="D3570" t="s">
        <v>5065</v>
      </c>
      <c r="E3570" s="103">
        <v>-28.585203206892324</v>
      </c>
      <c r="F3570" s="103">
        <v>677931</v>
      </c>
      <c r="G3570" s="103">
        <v>1</v>
      </c>
      <c r="H3570" t="s">
        <v>1078</v>
      </c>
      <c r="I3570" s="103"/>
    </row>
    <row r="3571" spans="1:9" x14ac:dyDescent="0.3">
      <c r="A3571" t="s">
        <v>7680</v>
      </c>
      <c r="B3571" t="s">
        <v>51</v>
      </c>
      <c r="C3571" t="s">
        <v>58</v>
      </c>
      <c r="D3571" t="s">
        <v>5066</v>
      </c>
      <c r="E3571" s="103">
        <v>-28.585203206892324</v>
      </c>
      <c r="F3571" s="103">
        <v>677931</v>
      </c>
      <c r="G3571" s="103">
        <v>1</v>
      </c>
      <c r="H3571" t="s">
        <v>1078</v>
      </c>
      <c r="I3571" s="103"/>
    </row>
    <row r="3572" spans="1:9" x14ac:dyDescent="0.3">
      <c r="A3572" t="s">
        <v>7681</v>
      </c>
      <c r="B3572" t="s">
        <v>51</v>
      </c>
      <c r="C3572" t="s">
        <v>58</v>
      </c>
      <c r="D3572" t="s">
        <v>42</v>
      </c>
      <c r="E3572" s="103">
        <v>-28.585203206892324</v>
      </c>
      <c r="F3572" s="103">
        <v>677931</v>
      </c>
      <c r="G3572" s="103">
        <v>1</v>
      </c>
      <c r="H3572" t="s">
        <v>1078</v>
      </c>
      <c r="I3572" s="103"/>
    </row>
    <row r="3573" spans="1:9" x14ac:dyDescent="0.3">
      <c r="A3573" t="s">
        <v>7682</v>
      </c>
      <c r="B3573" t="s">
        <v>51</v>
      </c>
      <c r="C3573" t="s">
        <v>58</v>
      </c>
      <c r="D3573" t="s">
        <v>1763</v>
      </c>
      <c r="E3573" s="103">
        <v>-37.011673193593111</v>
      </c>
      <c r="F3573" s="103">
        <v>677931</v>
      </c>
      <c r="G3573" s="103">
        <v>1</v>
      </c>
      <c r="H3573" t="s">
        <v>1078</v>
      </c>
      <c r="I3573" s="103"/>
    </row>
    <row r="3574" spans="1:9" x14ac:dyDescent="0.3">
      <c r="A3574" t="s">
        <v>7683</v>
      </c>
      <c r="B3574" t="s">
        <v>51</v>
      </c>
      <c r="C3574" t="s">
        <v>58</v>
      </c>
      <c r="D3574" t="s">
        <v>1764</v>
      </c>
      <c r="E3574" s="103">
        <v>8.7342600228369989</v>
      </c>
      <c r="F3574" s="103">
        <v>677931</v>
      </c>
      <c r="G3574" s="103">
        <v>1</v>
      </c>
      <c r="H3574" t="s">
        <v>1078</v>
      </c>
      <c r="I3574" s="103"/>
    </row>
    <row r="3575" spans="1:9" x14ac:dyDescent="0.3">
      <c r="A3575" t="s">
        <v>7684</v>
      </c>
      <c r="B3575" t="s">
        <v>51</v>
      </c>
      <c r="C3575" t="s">
        <v>58</v>
      </c>
      <c r="D3575" t="s">
        <v>340</v>
      </c>
      <c r="E3575" s="103">
        <v>0.882688555655334</v>
      </c>
      <c r="F3575" s="103">
        <v>677931</v>
      </c>
      <c r="G3575" s="103">
        <v>1</v>
      </c>
      <c r="H3575" t="s">
        <v>1078</v>
      </c>
      <c r="I3575" s="103"/>
    </row>
    <row r="3576" spans="1:9" x14ac:dyDescent="0.3">
      <c r="A3576" t="s">
        <v>7685</v>
      </c>
      <c r="B3576" t="s">
        <v>51</v>
      </c>
      <c r="C3576" t="s">
        <v>58</v>
      </c>
      <c r="D3576" t="s">
        <v>777</v>
      </c>
      <c r="E3576" s="103">
        <v>7.6488803562895678</v>
      </c>
      <c r="F3576" s="103">
        <v>677931</v>
      </c>
      <c r="G3576" s="103">
        <v>1</v>
      </c>
      <c r="H3576" t="s">
        <v>1078</v>
      </c>
      <c r="I3576" s="103"/>
    </row>
    <row r="3577" spans="1:9" x14ac:dyDescent="0.3">
      <c r="A3577" t="s">
        <v>7686</v>
      </c>
      <c r="B3577" t="s">
        <v>51</v>
      </c>
      <c r="C3577" t="s">
        <v>58</v>
      </c>
      <c r="D3577" t="s">
        <v>776</v>
      </c>
      <c r="E3577" s="103">
        <v>20.514917604673691</v>
      </c>
      <c r="F3577" s="103">
        <v>677931</v>
      </c>
      <c r="G3577" s="103">
        <v>1</v>
      </c>
      <c r="H3577" t="s">
        <v>1078</v>
      </c>
      <c r="I3577" s="103"/>
    </row>
    <row r="3578" spans="1:9" x14ac:dyDescent="0.3">
      <c r="A3578" t="s">
        <v>8821</v>
      </c>
      <c r="B3578" t="s">
        <v>47</v>
      </c>
      <c r="C3578" t="s">
        <v>8750</v>
      </c>
      <c r="D3578" t="s">
        <v>54</v>
      </c>
      <c r="E3578" s="103">
        <v>677931</v>
      </c>
      <c r="F3578" s="103">
        <v>677931</v>
      </c>
      <c r="G3578" s="103">
        <v>1</v>
      </c>
      <c r="H3578" t="s">
        <v>54</v>
      </c>
      <c r="I3578" s="103"/>
    </row>
    <row r="3579" spans="1:9" x14ac:dyDescent="0.3">
      <c r="A3579" t="s">
        <v>8822</v>
      </c>
      <c r="B3579" t="s">
        <v>48</v>
      </c>
      <c r="C3579" t="s">
        <v>8750</v>
      </c>
      <c r="D3579" t="s">
        <v>54</v>
      </c>
      <c r="E3579" s="103">
        <v>7043149567.9714203</v>
      </c>
      <c r="F3579" s="103">
        <v>677931</v>
      </c>
      <c r="G3579" s="103">
        <v>1</v>
      </c>
      <c r="H3579" t="s">
        <v>54</v>
      </c>
      <c r="I3579" s="103"/>
    </row>
    <row r="3580" spans="1:9" x14ac:dyDescent="0.3">
      <c r="A3580" t="s">
        <v>8823</v>
      </c>
      <c r="B3580" t="s">
        <v>49</v>
      </c>
      <c r="C3580" t="s">
        <v>8750</v>
      </c>
      <c r="D3580" t="s">
        <v>54</v>
      </c>
      <c r="E3580" s="103">
        <v>1</v>
      </c>
      <c r="F3580" s="103">
        <v>677931</v>
      </c>
      <c r="G3580" s="103">
        <v>1</v>
      </c>
      <c r="H3580" t="s">
        <v>54</v>
      </c>
      <c r="I3580" s="103"/>
    </row>
    <row r="3581" spans="1:9" x14ac:dyDescent="0.3">
      <c r="A3581" t="s">
        <v>8824</v>
      </c>
      <c r="B3581" t="s">
        <v>50</v>
      </c>
      <c r="C3581" t="s">
        <v>8750</v>
      </c>
      <c r="D3581" t="s">
        <v>54</v>
      </c>
      <c r="E3581" s="103">
        <v>10389.183512734216</v>
      </c>
      <c r="F3581" s="103">
        <v>677931</v>
      </c>
      <c r="G3581" s="103">
        <v>1</v>
      </c>
      <c r="H3581" t="s">
        <v>54</v>
      </c>
      <c r="I3581" s="103"/>
    </row>
    <row r="3582" spans="1:9" x14ac:dyDescent="0.3">
      <c r="A3582" t="s">
        <v>2127</v>
      </c>
      <c r="B3582" t="s">
        <v>49</v>
      </c>
      <c r="C3582" t="s">
        <v>1763</v>
      </c>
      <c r="D3582" t="s">
        <v>54</v>
      </c>
      <c r="E3582" s="103">
        <v>0.99116724268398992</v>
      </c>
      <c r="F3582" s="103">
        <v>677931</v>
      </c>
      <c r="G3582" s="103">
        <v>1</v>
      </c>
      <c r="H3582" t="s">
        <v>54</v>
      </c>
      <c r="I3582" s="103"/>
    </row>
    <row r="3583" spans="1:9" x14ac:dyDescent="0.3">
      <c r="A3583" t="s">
        <v>2128</v>
      </c>
      <c r="B3583" t="s">
        <v>50</v>
      </c>
      <c r="C3583" t="s">
        <v>1763</v>
      </c>
      <c r="D3583" t="s">
        <v>54</v>
      </c>
      <c r="E3583" s="103">
        <v>170679.49188899674</v>
      </c>
      <c r="F3583" s="103">
        <v>677931</v>
      </c>
      <c r="G3583" s="103">
        <v>1</v>
      </c>
      <c r="H3583" t="s">
        <v>54</v>
      </c>
      <c r="I3583" s="103"/>
    </row>
    <row r="3584" spans="1:9" x14ac:dyDescent="0.3">
      <c r="A3584" t="s">
        <v>2129</v>
      </c>
      <c r="B3584" t="s">
        <v>51</v>
      </c>
      <c r="C3584" t="s">
        <v>1763</v>
      </c>
      <c r="D3584" t="s">
        <v>40</v>
      </c>
      <c r="E3584" s="103">
        <v>1.087181907642611</v>
      </c>
      <c r="F3584" s="103">
        <v>677931</v>
      </c>
      <c r="G3584" s="103">
        <v>1</v>
      </c>
      <c r="H3584" t="s">
        <v>1078</v>
      </c>
      <c r="I3584" s="103"/>
    </row>
    <row r="3585" spans="1:9" x14ac:dyDescent="0.3">
      <c r="A3585" t="s">
        <v>6261</v>
      </c>
      <c r="B3585" t="s">
        <v>51</v>
      </c>
      <c r="C3585" t="s">
        <v>1763</v>
      </c>
      <c r="D3585" t="s">
        <v>5064</v>
      </c>
      <c r="E3585" s="103">
        <v>1.0872385922138228</v>
      </c>
      <c r="F3585" s="103">
        <v>677931</v>
      </c>
      <c r="G3585" s="103">
        <v>1</v>
      </c>
      <c r="H3585" t="s">
        <v>1078</v>
      </c>
      <c r="I3585" s="103"/>
    </row>
    <row r="3586" spans="1:9" x14ac:dyDescent="0.3">
      <c r="A3586" t="s">
        <v>6262</v>
      </c>
      <c r="B3586" t="s">
        <v>51</v>
      </c>
      <c r="C3586" t="s">
        <v>1763</v>
      </c>
      <c r="D3586" t="s">
        <v>5065</v>
      </c>
      <c r="E3586" s="103">
        <v>1.087181907642611</v>
      </c>
      <c r="F3586" s="103">
        <v>677931</v>
      </c>
      <c r="G3586" s="103">
        <v>1</v>
      </c>
      <c r="H3586" t="s">
        <v>1078</v>
      </c>
      <c r="I3586" s="103"/>
    </row>
    <row r="3587" spans="1:9" x14ac:dyDescent="0.3">
      <c r="A3587" t="s">
        <v>6263</v>
      </c>
      <c r="B3587" t="s">
        <v>51</v>
      </c>
      <c r="C3587" t="s">
        <v>1763</v>
      </c>
      <c r="D3587" t="s">
        <v>5066</v>
      </c>
      <c r="E3587" s="103">
        <v>1.0872080801266495</v>
      </c>
      <c r="F3587" s="103">
        <v>677931</v>
      </c>
      <c r="G3587" s="103">
        <v>1</v>
      </c>
      <c r="H3587" t="s">
        <v>1078</v>
      </c>
      <c r="I3587" s="103"/>
    </row>
    <row r="3588" spans="1:9" x14ac:dyDescent="0.3">
      <c r="A3588" t="s">
        <v>2130</v>
      </c>
      <c r="B3588" t="s">
        <v>51</v>
      </c>
      <c r="C3588" t="s">
        <v>1763</v>
      </c>
      <c r="D3588" t="s">
        <v>42</v>
      </c>
      <c r="E3588" s="103">
        <v>0.95172461283401344</v>
      </c>
      <c r="F3588" s="103">
        <v>677931</v>
      </c>
      <c r="G3588" s="103">
        <v>1</v>
      </c>
      <c r="H3588" t="s">
        <v>1078</v>
      </c>
      <c r="I3588" s="103"/>
    </row>
    <row r="3589" spans="1:9" x14ac:dyDescent="0.3">
      <c r="A3589" t="s">
        <v>2131</v>
      </c>
      <c r="B3589" t="s">
        <v>51</v>
      </c>
      <c r="C3589" t="s">
        <v>1763</v>
      </c>
      <c r="D3589" t="s">
        <v>1763</v>
      </c>
      <c r="E3589" s="103">
        <v>1</v>
      </c>
      <c r="F3589" s="103">
        <v>677931</v>
      </c>
      <c r="G3589" s="103">
        <v>1</v>
      </c>
      <c r="H3589" t="s">
        <v>1078</v>
      </c>
      <c r="I3589" s="103"/>
    </row>
    <row r="3590" spans="1:9" x14ac:dyDescent="0.3">
      <c r="A3590" t="s">
        <v>2132</v>
      </c>
      <c r="B3590" t="s">
        <v>51</v>
      </c>
      <c r="C3590" t="s">
        <v>1763</v>
      </c>
      <c r="D3590" t="s">
        <v>1764</v>
      </c>
      <c r="E3590" s="103">
        <v>0.21109169829526159</v>
      </c>
      <c r="F3590" s="103">
        <v>677931</v>
      </c>
      <c r="G3590" s="103">
        <v>1</v>
      </c>
      <c r="H3590" t="s">
        <v>1078</v>
      </c>
      <c r="I3590" s="103"/>
    </row>
    <row r="3591" spans="1:9" x14ac:dyDescent="0.3">
      <c r="A3591" t="s">
        <v>2133</v>
      </c>
      <c r="B3591" t="s">
        <v>51</v>
      </c>
      <c r="C3591" t="s">
        <v>1763</v>
      </c>
      <c r="D3591" t="s">
        <v>340</v>
      </c>
      <c r="E3591" s="103">
        <v>0.85878727088410667</v>
      </c>
      <c r="F3591" s="103">
        <v>677931</v>
      </c>
      <c r="G3591" s="103">
        <v>1</v>
      </c>
      <c r="H3591" t="s">
        <v>1078</v>
      </c>
      <c r="I3591" s="103"/>
    </row>
    <row r="3592" spans="1:9" x14ac:dyDescent="0.3">
      <c r="A3592" t="s">
        <v>2134</v>
      </c>
      <c r="B3592" t="s">
        <v>51</v>
      </c>
      <c r="C3592" t="s">
        <v>1763</v>
      </c>
      <c r="D3592" t="s">
        <v>777</v>
      </c>
      <c r="E3592" s="103">
        <v>0.36575729625639358</v>
      </c>
      <c r="F3592" s="103">
        <v>677931</v>
      </c>
      <c r="G3592" s="103">
        <v>1</v>
      </c>
      <c r="H3592" t="s">
        <v>1078</v>
      </c>
      <c r="I3592" s="103"/>
    </row>
    <row r="3593" spans="1:9" x14ac:dyDescent="0.3">
      <c r="A3593" t="s">
        <v>2135</v>
      </c>
      <c r="B3593" t="s">
        <v>44</v>
      </c>
      <c r="C3593" t="s">
        <v>1763</v>
      </c>
      <c r="D3593" t="s">
        <v>777</v>
      </c>
      <c r="E3593" s="103">
        <v>1</v>
      </c>
      <c r="F3593" s="103">
        <v>677931</v>
      </c>
      <c r="G3593" s="103">
        <v>1</v>
      </c>
      <c r="H3593" t="s">
        <v>54</v>
      </c>
      <c r="I3593" s="103"/>
    </row>
    <row r="3594" spans="1:9" x14ac:dyDescent="0.3">
      <c r="A3594" t="s">
        <v>2136</v>
      </c>
      <c r="B3594" t="s">
        <v>45</v>
      </c>
      <c r="C3594" t="s">
        <v>1763</v>
      </c>
      <c r="D3594" t="s">
        <v>777</v>
      </c>
      <c r="E3594" s="103">
        <v>0.63857304376356749</v>
      </c>
      <c r="F3594" s="103">
        <v>677931</v>
      </c>
      <c r="G3594" s="103">
        <v>1</v>
      </c>
      <c r="H3594" t="s">
        <v>54</v>
      </c>
      <c r="I3594" s="103"/>
    </row>
    <row r="3595" spans="1:9" x14ac:dyDescent="0.3">
      <c r="A3595" t="s">
        <v>2137</v>
      </c>
      <c r="B3595" t="s">
        <v>46</v>
      </c>
      <c r="C3595" t="s">
        <v>1763</v>
      </c>
      <c r="D3595" t="s">
        <v>777</v>
      </c>
      <c r="E3595" s="103">
        <v>0.42470049379293084</v>
      </c>
      <c r="F3595" s="103">
        <v>677931</v>
      </c>
      <c r="G3595" s="103">
        <v>1</v>
      </c>
      <c r="H3595" t="s">
        <v>54</v>
      </c>
      <c r="I3595" s="103"/>
    </row>
    <row r="3596" spans="1:9" x14ac:dyDescent="0.3">
      <c r="A3596" t="s">
        <v>2138</v>
      </c>
      <c r="B3596" t="s">
        <v>51</v>
      </c>
      <c r="C3596" t="s">
        <v>1763</v>
      </c>
      <c r="D3596" t="s">
        <v>776</v>
      </c>
      <c r="E3596" s="103">
        <v>0.79219855036602282</v>
      </c>
      <c r="F3596" s="103">
        <v>677931</v>
      </c>
      <c r="G3596" s="103">
        <v>1</v>
      </c>
      <c r="H3596" t="s">
        <v>1078</v>
      </c>
      <c r="I3596" s="103"/>
    </row>
    <row r="3597" spans="1:9" x14ac:dyDescent="0.3">
      <c r="A3597" t="s">
        <v>2139</v>
      </c>
      <c r="B3597" t="s">
        <v>44</v>
      </c>
      <c r="C3597" t="s">
        <v>1763</v>
      </c>
      <c r="D3597" t="s">
        <v>776</v>
      </c>
      <c r="E3597" s="103">
        <v>0.77330878806250192</v>
      </c>
      <c r="F3597" s="103">
        <v>677931</v>
      </c>
      <c r="G3597" s="103">
        <v>1</v>
      </c>
      <c r="H3597" t="s">
        <v>54</v>
      </c>
      <c r="I3597" s="103"/>
    </row>
    <row r="3598" spans="1:9" x14ac:dyDescent="0.3">
      <c r="A3598" t="s">
        <v>2140</v>
      </c>
      <c r="B3598" t="s">
        <v>45</v>
      </c>
      <c r="C3598" t="s">
        <v>1763</v>
      </c>
      <c r="D3598" t="s">
        <v>776</v>
      </c>
      <c r="E3598" s="103">
        <v>0.2433304178736469</v>
      </c>
      <c r="F3598" s="103">
        <v>677931</v>
      </c>
      <c r="G3598" s="103">
        <v>1</v>
      </c>
      <c r="H3598" t="s">
        <v>54</v>
      </c>
      <c r="I3598" s="103"/>
    </row>
    <row r="3599" spans="1:9" x14ac:dyDescent="0.3">
      <c r="A3599" t="s">
        <v>2141</v>
      </c>
      <c r="B3599" t="s">
        <v>46</v>
      </c>
      <c r="C3599" t="s">
        <v>1763</v>
      </c>
      <c r="D3599" t="s">
        <v>776</v>
      </c>
      <c r="E3599" s="103">
        <v>0.11680009752721948</v>
      </c>
      <c r="F3599" s="103">
        <v>677931</v>
      </c>
      <c r="G3599" s="103">
        <v>1</v>
      </c>
      <c r="H3599" t="s">
        <v>54</v>
      </c>
      <c r="I3599" s="103"/>
    </row>
    <row r="3600" spans="1:9" x14ac:dyDescent="0.3">
      <c r="A3600" t="s">
        <v>2142</v>
      </c>
      <c r="B3600" t="s">
        <v>49</v>
      </c>
      <c r="C3600" t="s">
        <v>1764</v>
      </c>
      <c r="D3600" t="s">
        <v>54</v>
      </c>
      <c r="E3600" s="103">
        <v>0.99748646986197709</v>
      </c>
      <c r="F3600" s="103">
        <v>677931</v>
      </c>
      <c r="G3600" s="103">
        <v>1</v>
      </c>
      <c r="H3600" t="s">
        <v>54</v>
      </c>
      <c r="I3600" s="103"/>
    </row>
    <row r="3601" spans="1:9" x14ac:dyDescent="0.3">
      <c r="A3601" t="s">
        <v>2143</v>
      </c>
      <c r="B3601" t="s">
        <v>50</v>
      </c>
      <c r="C3601" t="s">
        <v>1764</v>
      </c>
      <c r="D3601" t="s">
        <v>54</v>
      </c>
      <c r="E3601" s="103">
        <v>1000842.0557987988</v>
      </c>
      <c r="F3601" s="103">
        <v>677931</v>
      </c>
      <c r="G3601" s="103">
        <v>1</v>
      </c>
      <c r="H3601" t="s">
        <v>54</v>
      </c>
      <c r="I3601" s="103"/>
    </row>
    <row r="3602" spans="1:9" x14ac:dyDescent="0.3">
      <c r="A3602" t="s">
        <v>2144</v>
      </c>
      <c r="B3602" t="s">
        <v>51</v>
      </c>
      <c r="C3602" t="s">
        <v>1764</v>
      </c>
      <c r="D3602" t="s">
        <v>40</v>
      </c>
      <c r="E3602" s="103">
        <v>7.2969004890013309</v>
      </c>
      <c r="F3602" s="103">
        <v>677931</v>
      </c>
      <c r="G3602" s="103">
        <v>1</v>
      </c>
      <c r="H3602" t="s">
        <v>1078</v>
      </c>
      <c r="I3602" s="103"/>
    </row>
    <row r="3603" spans="1:9" x14ac:dyDescent="0.3">
      <c r="A3603" t="s">
        <v>6264</v>
      </c>
      <c r="B3603" t="s">
        <v>51</v>
      </c>
      <c r="C3603" t="s">
        <v>1764</v>
      </c>
      <c r="D3603" t="s">
        <v>5064</v>
      </c>
      <c r="E3603" s="103">
        <v>7.2971728093903394</v>
      </c>
      <c r="F3603" s="103">
        <v>677931</v>
      </c>
      <c r="G3603" s="103">
        <v>1</v>
      </c>
      <c r="H3603" t="s">
        <v>1078</v>
      </c>
      <c r="I3603" s="103"/>
    </row>
    <row r="3604" spans="1:9" x14ac:dyDescent="0.3">
      <c r="A3604" t="s">
        <v>6265</v>
      </c>
      <c r="B3604" t="s">
        <v>51</v>
      </c>
      <c r="C3604" t="s">
        <v>1764</v>
      </c>
      <c r="D3604" t="s">
        <v>5065</v>
      </c>
      <c r="E3604" s="103">
        <v>7.2969004890013309</v>
      </c>
      <c r="F3604" s="103">
        <v>677931</v>
      </c>
      <c r="G3604" s="103">
        <v>1</v>
      </c>
      <c r="H3604" t="s">
        <v>1078</v>
      </c>
      <c r="I3604" s="103"/>
    </row>
    <row r="3605" spans="1:9" x14ac:dyDescent="0.3">
      <c r="A3605" t="s">
        <v>6266</v>
      </c>
      <c r="B3605" t="s">
        <v>51</v>
      </c>
      <c r="C3605" t="s">
        <v>1764</v>
      </c>
      <c r="D3605" t="s">
        <v>5066</v>
      </c>
      <c r="E3605" s="103">
        <v>7.2970613507204076</v>
      </c>
      <c r="F3605" s="103">
        <v>677931</v>
      </c>
      <c r="G3605" s="103">
        <v>1</v>
      </c>
      <c r="H3605" t="s">
        <v>1078</v>
      </c>
      <c r="I3605" s="103"/>
    </row>
    <row r="3606" spans="1:9" x14ac:dyDescent="0.3">
      <c r="A3606" t="s">
        <v>2145</v>
      </c>
      <c r="B3606" t="s">
        <v>51</v>
      </c>
      <c r="C3606" t="s">
        <v>1764</v>
      </c>
      <c r="D3606" t="s">
        <v>42</v>
      </c>
      <c r="E3606" s="103">
        <v>6.243272533914042</v>
      </c>
      <c r="F3606" s="103">
        <v>677931</v>
      </c>
      <c r="G3606" s="103">
        <v>1</v>
      </c>
      <c r="H3606" t="s">
        <v>1078</v>
      </c>
      <c r="I3606" s="103"/>
    </row>
    <row r="3607" spans="1:9" x14ac:dyDescent="0.3">
      <c r="A3607" t="s">
        <v>2146</v>
      </c>
      <c r="B3607" t="s">
        <v>51</v>
      </c>
      <c r="C3607" t="s">
        <v>1764</v>
      </c>
      <c r="D3607" t="s">
        <v>1763</v>
      </c>
      <c r="E3607" s="103">
        <v>6.1457282932328416</v>
      </c>
      <c r="F3607" s="103">
        <v>677931</v>
      </c>
      <c r="G3607" s="103">
        <v>1</v>
      </c>
      <c r="H3607" t="s">
        <v>1078</v>
      </c>
      <c r="I3607" s="103"/>
    </row>
    <row r="3608" spans="1:9" x14ac:dyDescent="0.3">
      <c r="A3608" t="s">
        <v>2147</v>
      </c>
      <c r="B3608" t="s">
        <v>51</v>
      </c>
      <c r="C3608" t="s">
        <v>1764</v>
      </c>
      <c r="D3608" t="s">
        <v>1764</v>
      </c>
      <c r="E3608" s="103">
        <v>1</v>
      </c>
      <c r="F3608" s="103">
        <v>677931</v>
      </c>
      <c r="G3608" s="103">
        <v>1</v>
      </c>
      <c r="H3608" t="s">
        <v>1078</v>
      </c>
      <c r="I3608" s="103"/>
    </row>
    <row r="3609" spans="1:9" x14ac:dyDescent="0.3">
      <c r="A3609" t="s">
        <v>2148</v>
      </c>
      <c r="B3609" t="s">
        <v>51</v>
      </c>
      <c r="C3609" t="s">
        <v>1764</v>
      </c>
      <c r="D3609" t="s">
        <v>340</v>
      </c>
      <c r="E3609" s="103">
        <v>5.4784652750874976</v>
      </c>
      <c r="F3609" s="103">
        <v>677931</v>
      </c>
      <c r="G3609" s="103">
        <v>1</v>
      </c>
      <c r="H3609" t="s">
        <v>1078</v>
      </c>
      <c r="I3609" s="103"/>
    </row>
    <row r="3610" spans="1:9" x14ac:dyDescent="0.3">
      <c r="A3610" t="s">
        <v>2149</v>
      </c>
      <c r="B3610" t="s">
        <v>51</v>
      </c>
      <c r="C3610" t="s">
        <v>1764</v>
      </c>
      <c r="D3610" t="s">
        <v>777</v>
      </c>
      <c r="E3610" s="103">
        <v>2.1343527645189133</v>
      </c>
      <c r="F3610" s="103">
        <v>677931</v>
      </c>
      <c r="G3610" s="103">
        <v>1</v>
      </c>
      <c r="H3610" t="s">
        <v>1078</v>
      </c>
      <c r="I3610" s="103"/>
    </row>
    <row r="3611" spans="1:9" x14ac:dyDescent="0.3">
      <c r="A3611" t="s">
        <v>2150</v>
      </c>
      <c r="B3611" t="s">
        <v>44</v>
      </c>
      <c r="C3611" t="s">
        <v>1764</v>
      </c>
      <c r="D3611" t="s">
        <v>777</v>
      </c>
      <c r="E3611" s="103">
        <v>0.13506094278031244</v>
      </c>
      <c r="F3611" s="103">
        <v>677931</v>
      </c>
      <c r="G3611" s="103">
        <v>1</v>
      </c>
      <c r="H3611" t="s">
        <v>54</v>
      </c>
      <c r="I3611" s="103"/>
    </row>
    <row r="3612" spans="1:9" x14ac:dyDescent="0.3">
      <c r="A3612" t="s">
        <v>2151</v>
      </c>
      <c r="B3612" t="s">
        <v>45</v>
      </c>
      <c r="C3612" t="s">
        <v>1764</v>
      </c>
      <c r="D3612" t="s">
        <v>777</v>
      </c>
      <c r="E3612" s="103">
        <v>4.0879275976864603E-2</v>
      </c>
      <c r="F3612" s="103">
        <v>677931</v>
      </c>
      <c r="G3612" s="103">
        <v>1</v>
      </c>
      <c r="H3612" t="s">
        <v>54</v>
      </c>
      <c r="I3612" s="103"/>
    </row>
    <row r="3613" spans="1:9" x14ac:dyDescent="0.3">
      <c r="A3613" t="s">
        <v>2152</v>
      </c>
      <c r="B3613" t="s">
        <v>46</v>
      </c>
      <c r="C3613" t="s">
        <v>1764</v>
      </c>
      <c r="D3613" t="s">
        <v>777</v>
      </c>
      <c r="E3613" s="103">
        <v>1.8977323723649027E-2</v>
      </c>
      <c r="F3613" s="103">
        <v>677931</v>
      </c>
      <c r="G3613" s="103">
        <v>1</v>
      </c>
      <c r="H3613" t="s">
        <v>54</v>
      </c>
      <c r="I3613" s="103"/>
    </row>
    <row r="3614" spans="1:9" x14ac:dyDescent="0.3">
      <c r="A3614" t="s">
        <v>2153</v>
      </c>
      <c r="B3614" t="s">
        <v>51</v>
      </c>
      <c r="C3614" t="s">
        <v>1764</v>
      </c>
      <c r="D3614" t="s">
        <v>776</v>
      </c>
      <c r="E3614" s="103">
        <v>4.6056444663891059</v>
      </c>
      <c r="F3614" s="103">
        <v>677931</v>
      </c>
      <c r="G3614" s="103">
        <v>1</v>
      </c>
      <c r="H3614" t="s">
        <v>1078</v>
      </c>
      <c r="I3614" s="103"/>
    </row>
    <row r="3615" spans="1:9" x14ac:dyDescent="0.3">
      <c r="A3615" t="s">
        <v>2154</v>
      </c>
      <c r="B3615" t="s">
        <v>44</v>
      </c>
      <c r="C3615" t="s">
        <v>1764</v>
      </c>
      <c r="D3615" t="s">
        <v>776</v>
      </c>
      <c r="E3615" s="103">
        <v>1.3685758580150488E-2</v>
      </c>
      <c r="F3615" s="103">
        <v>677931</v>
      </c>
      <c r="G3615" s="103">
        <v>1</v>
      </c>
      <c r="H3615" t="s">
        <v>54</v>
      </c>
      <c r="I3615" s="103"/>
    </row>
    <row r="3616" spans="1:9" x14ac:dyDescent="0.3">
      <c r="A3616" t="s">
        <v>2155</v>
      </c>
      <c r="B3616" t="s">
        <v>45</v>
      </c>
      <c r="C3616" t="s">
        <v>1764</v>
      </c>
      <c r="D3616" t="s">
        <v>776</v>
      </c>
      <c r="E3616" s="103">
        <v>7.0504095087667801E-3</v>
      </c>
      <c r="F3616" s="103">
        <v>677931</v>
      </c>
      <c r="G3616" s="103">
        <v>1</v>
      </c>
      <c r="H3616" t="s">
        <v>54</v>
      </c>
      <c r="I3616" s="103"/>
    </row>
    <row r="3617" spans="1:9" x14ac:dyDescent="0.3">
      <c r="A3617" t="s">
        <v>2156</v>
      </c>
      <c r="B3617" t="s">
        <v>46</v>
      </c>
      <c r="C3617" t="s">
        <v>1764</v>
      </c>
      <c r="D3617" t="s">
        <v>776</v>
      </c>
      <c r="E3617" s="103">
        <v>8.4749780695303097E-3</v>
      </c>
      <c r="F3617" s="103">
        <v>677931</v>
      </c>
      <c r="G3617" s="103">
        <v>1</v>
      </c>
      <c r="H3617" t="s">
        <v>54</v>
      </c>
      <c r="I3617" s="103"/>
    </row>
    <row r="3618" spans="1:9" x14ac:dyDescent="0.3">
      <c r="A3618" t="s">
        <v>400</v>
      </c>
      <c r="B3618" t="s">
        <v>49</v>
      </c>
      <c r="C3618" t="s">
        <v>340</v>
      </c>
      <c r="D3618" t="s">
        <v>54</v>
      </c>
      <c r="E3618" s="103">
        <v>1</v>
      </c>
      <c r="F3618" s="103">
        <v>677931</v>
      </c>
      <c r="G3618" s="103">
        <v>1</v>
      </c>
      <c r="H3618" t="s">
        <v>54</v>
      </c>
      <c r="I3618" s="103"/>
    </row>
    <row r="3619" spans="1:9" x14ac:dyDescent="0.3">
      <c r="A3619" t="s">
        <v>401</v>
      </c>
      <c r="B3619" t="s">
        <v>50</v>
      </c>
      <c r="C3619" t="s">
        <v>340</v>
      </c>
      <c r="D3619" t="s">
        <v>54</v>
      </c>
      <c r="E3619" s="103">
        <v>231733.82615010533</v>
      </c>
      <c r="F3619" s="103">
        <v>677931</v>
      </c>
      <c r="G3619" s="103">
        <v>1</v>
      </c>
      <c r="H3619" t="s">
        <v>54</v>
      </c>
      <c r="I3619" s="103"/>
    </row>
    <row r="3620" spans="1:9" x14ac:dyDescent="0.3">
      <c r="A3620" t="s">
        <v>1231</v>
      </c>
      <c r="B3620" t="s">
        <v>51</v>
      </c>
      <c r="C3620" t="s">
        <v>340</v>
      </c>
      <c r="D3620" t="s">
        <v>40</v>
      </c>
      <c r="E3620" s="103">
        <v>1.4412812700512871</v>
      </c>
      <c r="F3620" s="103">
        <v>677931</v>
      </c>
      <c r="G3620" s="103">
        <v>1</v>
      </c>
      <c r="H3620" t="s">
        <v>1078</v>
      </c>
      <c r="I3620" s="103"/>
    </row>
    <row r="3621" spans="1:9" x14ac:dyDescent="0.3">
      <c r="A3621" t="s">
        <v>6267</v>
      </c>
      <c r="B3621" t="s">
        <v>51</v>
      </c>
      <c r="C3621" t="s">
        <v>340</v>
      </c>
      <c r="D3621" t="s">
        <v>5064</v>
      </c>
      <c r="E3621" s="103">
        <v>1.4018067978323945</v>
      </c>
      <c r="F3621" s="103">
        <v>677931</v>
      </c>
      <c r="G3621" s="103">
        <v>1</v>
      </c>
      <c r="H3621" t="s">
        <v>1078</v>
      </c>
      <c r="I3621" s="103"/>
    </row>
    <row r="3622" spans="1:9" x14ac:dyDescent="0.3">
      <c r="A3622" t="s">
        <v>6268</v>
      </c>
      <c r="B3622" t="s">
        <v>51</v>
      </c>
      <c r="C3622" t="s">
        <v>340</v>
      </c>
      <c r="D3622" t="s">
        <v>5065</v>
      </c>
      <c r="E3622" s="103">
        <v>1.4017418702384357</v>
      </c>
      <c r="F3622" s="103">
        <v>677931</v>
      </c>
      <c r="G3622" s="103">
        <v>1</v>
      </c>
      <c r="H3622" t="s">
        <v>1078</v>
      </c>
      <c r="I3622" s="103"/>
    </row>
    <row r="3623" spans="1:9" x14ac:dyDescent="0.3">
      <c r="A3623" t="s">
        <v>6269</v>
      </c>
      <c r="B3623" t="s">
        <v>51</v>
      </c>
      <c r="C3623" t="s">
        <v>340</v>
      </c>
      <c r="D3623" t="s">
        <v>5066</v>
      </c>
      <c r="E3623" s="103">
        <v>1.4017755179314282</v>
      </c>
      <c r="F3623" s="103">
        <v>677931</v>
      </c>
      <c r="G3623" s="103">
        <v>1</v>
      </c>
      <c r="H3623" t="s">
        <v>1078</v>
      </c>
      <c r="I3623" s="103"/>
    </row>
    <row r="3624" spans="1:9" x14ac:dyDescent="0.3">
      <c r="A3624" t="s">
        <v>1232</v>
      </c>
      <c r="B3624" t="s">
        <v>51</v>
      </c>
      <c r="C3624" t="s">
        <v>340</v>
      </c>
      <c r="D3624" t="s">
        <v>42</v>
      </c>
      <c r="E3624" s="103">
        <v>1.3281162282196819</v>
      </c>
      <c r="F3624" s="103">
        <v>677931</v>
      </c>
      <c r="G3624" s="103">
        <v>1</v>
      </c>
      <c r="H3624" t="s">
        <v>1078</v>
      </c>
      <c r="I3624" s="103"/>
    </row>
    <row r="3625" spans="1:9" x14ac:dyDescent="0.3">
      <c r="A3625" t="s">
        <v>2157</v>
      </c>
      <c r="B3625" t="s">
        <v>51</v>
      </c>
      <c r="C3625" t="s">
        <v>340</v>
      </c>
      <c r="D3625" t="s">
        <v>1763</v>
      </c>
      <c r="E3625" s="103">
        <v>1.106535698663319</v>
      </c>
      <c r="F3625" s="103">
        <v>677931</v>
      </c>
      <c r="G3625" s="103">
        <v>1</v>
      </c>
      <c r="H3625" t="s">
        <v>1078</v>
      </c>
      <c r="I3625" s="103"/>
    </row>
    <row r="3626" spans="1:9" x14ac:dyDescent="0.3">
      <c r="A3626" t="s">
        <v>2158</v>
      </c>
      <c r="B3626" t="s">
        <v>51</v>
      </c>
      <c r="C3626" t="s">
        <v>340</v>
      </c>
      <c r="D3626" t="s">
        <v>1764</v>
      </c>
      <c r="E3626" s="103">
        <v>5.7867737007128925E-2</v>
      </c>
      <c r="F3626" s="103">
        <v>677931</v>
      </c>
      <c r="G3626" s="103">
        <v>1</v>
      </c>
      <c r="H3626" t="s">
        <v>1078</v>
      </c>
      <c r="I3626" s="103"/>
    </row>
    <row r="3627" spans="1:9" x14ac:dyDescent="0.3">
      <c r="A3627" t="s">
        <v>1233</v>
      </c>
      <c r="B3627" t="s">
        <v>51</v>
      </c>
      <c r="C3627" t="s">
        <v>340</v>
      </c>
      <c r="D3627" t="s">
        <v>340</v>
      </c>
      <c r="E3627" s="103">
        <v>1</v>
      </c>
      <c r="F3627" s="103">
        <v>677931</v>
      </c>
      <c r="G3627" s="103">
        <v>1</v>
      </c>
      <c r="H3627" t="s">
        <v>1078</v>
      </c>
      <c r="I3627" s="103"/>
    </row>
    <row r="3628" spans="1:9" x14ac:dyDescent="0.3">
      <c r="A3628" t="s">
        <v>1234</v>
      </c>
      <c r="B3628" t="s">
        <v>51</v>
      </c>
      <c r="C3628" t="s">
        <v>340</v>
      </c>
      <c r="D3628" t="s">
        <v>777</v>
      </c>
      <c r="E3628" s="103">
        <v>0.47875246414015554</v>
      </c>
      <c r="F3628" s="103">
        <v>677931</v>
      </c>
      <c r="G3628" s="103">
        <v>1</v>
      </c>
      <c r="H3628" t="s">
        <v>1078</v>
      </c>
      <c r="I3628" s="103"/>
    </row>
    <row r="3629" spans="1:9" x14ac:dyDescent="0.3">
      <c r="A3629" t="s">
        <v>449</v>
      </c>
      <c r="B3629" t="s">
        <v>44</v>
      </c>
      <c r="C3629" t="s">
        <v>340</v>
      </c>
      <c r="D3629" t="s">
        <v>777</v>
      </c>
      <c r="E3629" s="103">
        <v>0.97327751644341387</v>
      </c>
      <c r="F3629" s="103">
        <v>677931</v>
      </c>
      <c r="G3629" s="103">
        <v>1</v>
      </c>
      <c r="H3629" t="s">
        <v>54</v>
      </c>
      <c r="I3629" s="103"/>
    </row>
    <row r="3630" spans="1:9" x14ac:dyDescent="0.3">
      <c r="A3630" t="s">
        <v>450</v>
      </c>
      <c r="B3630" t="s">
        <v>45</v>
      </c>
      <c r="C3630" t="s">
        <v>340</v>
      </c>
      <c r="D3630" t="s">
        <v>777</v>
      </c>
      <c r="E3630" s="103">
        <v>0.54945936182675659</v>
      </c>
      <c r="F3630" s="103">
        <v>677931</v>
      </c>
      <c r="G3630" s="103">
        <v>1</v>
      </c>
      <c r="H3630" t="s">
        <v>54</v>
      </c>
      <c r="I3630" s="103"/>
    </row>
    <row r="3631" spans="1:9" x14ac:dyDescent="0.3">
      <c r="A3631" t="s">
        <v>451</v>
      </c>
      <c r="B3631" t="s">
        <v>46</v>
      </c>
      <c r="C3631" t="s">
        <v>340</v>
      </c>
      <c r="D3631" t="s">
        <v>777</v>
      </c>
      <c r="E3631" s="103">
        <v>0.33218379600477327</v>
      </c>
      <c r="F3631" s="103">
        <v>677931</v>
      </c>
      <c r="G3631" s="103">
        <v>1</v>
      </c>
      <c r="H3631" t="s">
        <v>54</v>
      </c>
      <c r="I3631" s="103"/>
    </row>
    <row r="3632" spans="1:9" x14ac:dyDescent="0.3">
      <c r="A3632" t="s">
        <v>1235</v>
      </c>
      <c r="B3632" t="s">
        <v>51</v>
      </c>
      <c r="C3632" t="s">
        <v>340</v>
      </c>
      <c r="D3632" t="s">
        <v>776</v>
      </c>
      <c r="E3632" s="103">
        <v>1.0546609578356403</v>
      </c>
      <c r="F3632" s="103">
        <v>677931</v>
      </c>
      <c r="G3632" s="103">
        <v>1</v>
      </c>
      <c r="H3632" t="s">
        <v>1078</v>
      </c>
      <c r="I3632" s="103"/>
    </row>
    <row r="3633" spans="1:9" x14ac:dyDescent="0.3">
      <c r="A3633" t="s">
        <v>453</v>
      </c>
      <c r="B3633" t="s">
        <v>44</v>
      </c>
      <c r="C3633" t="s">
        <v>340</v>
      </c>
      <c r="D3633" t="s">
        <v>776</v>
      </c>
      <c r="E3633" s="103">
        <v>0.57121152447667978</v>
      </c>
      <c r="F3633" s="103">
        <v>677931</v>
      </c>
      <c r="G3633" s="103">
        <v>1</v>
      </c>
      <c r="H3633" t="s">
        <v>54</v>
      </c>
      <c r="I3633" s="103"/>
    </row>
    <row r="3634" spans="1:9" x14ac:dyDescent="0.3">
      <c r="A3634" t="s">
        <v>454</v>
      </c>
      <c r="B3634" t="s">
        <v>45</v>
      </c>
      <c r="C3634" t="s">
        <v>340</v>
      </c>
      <c r="D3634" t="s">
        <v>776</v>
      </c>
      <c r="E3634" s="103">
        <v>0.15056136451703972</v>
      </c>
      <c r="F3634" s="103">
        <v>677931</v>
      </c>
      <c r="G3634" s="103">
        <v>1</v>
      </c>
      <c r="H3634" t="s">
        <v>54</v>
      </c>
      <c r="I3634" s="103"/>
    </row>
    <row r="3635" spans="1:9" x14ac:dyDescent="0.3">
      <c r="A3635" t="s">
        <v>455</v>
      </c>
      <c r="B3635" t="s">
        <v>46</v>
      </c>
      <c r="C3635" t="s">
        <v>340</v>
      </c>
      <c r="D3635" t="s">
        <v>776</v>
      </c>
      <c r="E3635" s="103">
        <v>5.6592335646711761E-2</v>
      </c>
      <c r="F3635" s="103">
        <v>677931</v>
      </c>
      <c r="G3635" s="103">
        <v>1</v>
      </c>
      <c r="H3635" t="s">
        <v>54</v>
      </c>
      <c r="I3635" s="103"/>
    </row>
    <row r="3636" spans="1:9" x14ac:dyDescent="0.3">
      <c r="A3636" t="s">
        <v>8825</v>
      </c>
      <c r="B3636" t="s">
        <v>51</v>
      </c>
      <c r="C3636" t="s">
        <v>8750</v>
      </c>
      <c r="D3636" t="s">
        <v>40</v>
      </c>
      <c r="E3636" s="103">
        <v>6.5330612983569833E-2</v>
      </c>
      <c r="F3636" s="103">
        <v>677931</v>
      </c>
      <c r="G3636" s="103">
        <v>1</v>
      </c>
      <c r="H3636" t="s">
        <v>1078</v>
      </c>
      <c r="I3636" s="103"/>
    </row>
    <row r="3637" spans="1:9" x14ac:dyDescent="0.3">
      <c r="A3637" t="s">
        <v>8969</v>
      </c>
      <c r="B3637" t="s">
        <v>51</v>
      </c>
      <c r="C3637" t="s">
        <v>8750</v>
      </c>
      <c r="D3637" t="s">
        <v>5064</v>
      </c>
      <c r="E3637" s="103">
        <v>6.4386250498843001E-2</v>
      </c>
      <c r="F3637" s="103">
        <v>677931</v>
      </c>
      <c r="G3637" s="103">
        <v>1</v>
      </c>
      <c r="H3637" t="s">
        <v>1078</v>
      </c>
      <c r="I3637" s="103"/>
    </row>
    <row r="3638" spans="1:9" x14ac:dyDescent="0.3">
      <c r="A3638" t="s">
        <v>8970</v>
      </c>
      <c r="B3638" t="s">
        <v>51</v>
      </c>
      <c r="C3638" t="s">
        <v>8750</v>
      </c>
      <c r="D3638" t="s">
        <v>5065</v>
      </c>
      <c r="E3638" s="103">
        <v>6.4384063593263152E-2</v>
      </c>
      <c r="F3638" s="103">
        <v>677931</v>
      </c>
      <c r="G3638" s="103">
        <v>1</v>
      </c>
      <c r="H3638" t="s">
        <v>1078</v>
      </c>
      <c r="I3638" s="103"/>
    </row>
    <row r="3639" spans="1:9" x14ac:dyDescent="0.3">
      <c r="A3639" t="s">
        <v>8971</v>
      </c>
      <c r="B3639" t="s">
        <v>51</v>
      </c>
      <c r="C3639" t="s">
        <v>8750</v>
      </c>
      <c r="D3639" t="s">
        <v>5066</v>
      </c>
      <c r="E3639" s="103">
        <v>6.4384481383419512E-2</v>
      </c>
      <c r="F3639" s="103">
        <v>677931</v>
      </c>
      <c r="G3639" s="103">
        <v>1</v>
      </c>
      <c r="H3639" t="s">
        <v>1078</v>
      </c>
      <c r="I3639" s="103"/>
    </row>
    <row r="3640" spans="1:9" x14ac:dyDescent="0.3">
      <c r="A3640" t="s">
        <v>8826</v>
      </c>
      <c r="B3640" t="s">
        <v>51</v>
      </c>
      <c r="C3640" t="s">
        <v>8750</v>
      </c>
      <c r="D3640" t="s">
        <v>42</v>
      </c>
      <c r="E3640" s="103">
        <v>6.4570410782868931E-2</v>
      </c>
      <c r="F3640" s="103">
        <v>677931</v>
      </c>
      <c r="G3640" s="103">
        <v>1</v>
      </c>
      <c r="H3640" t="s">
        <v>1078</v>
      </c>
      <c r="I3640" s="103"/>
    </row>
    <row r="3641" spans="1:9" x14ac:dyDescent="0.3">
      <c r="A3641" t="s">
        <v>8827</v>
      </c>
      <c r="B3641" t="s">
        <v>51</v>
      </c>
      <c r="C3641" t="s">
        <v>8750</v>
      </c>
      <c r="D3641" t="s">
        <v>1763</v>
      </c>
      <c r="E3641" s="103">
        <v>5.8451923447848109E-2</v>
      </c>
      <c r="F3641" s="103">
        <v>677931</v>
      </c>
      <c r="G3641" s="103">
        <v>1</v>
      </c>
      <c r="H3641" t="s">
        <v>1078</v>
      </c>
      <c r="I3641" s="103"/>
    </row>
    <row r="3642" spans="1:9" x14ac:dyDescent="0.3">
      <c r="A3642" t="s">
        <v>8828</v>
      </c>
      <c r="B3642" t="s">
        <v>51</v>
      </c>
      <c r="C3642" t="s">
        <v>8750</v>
      </c>
      <c r="D3642" t="s">
        <v>1764</v>
      </c>
      <c r="E3642" s="103">
        <v>9.0541235378128505E-3</v>
      </c>
      <c r="F3642" s="103">
        <v>677931</v>
      </c>
      <c r="G3642" s="103">
        <v>1</v>
      </c>
      <c r="H3642" t="s">
        <v>1078</v>
      </c>
      <c r="I3642" s="103"/>
    </row>
    <row r="3643" spans="1:9" x14ac:dyDescent="0.3">
      <c r="A3643" t="s">
        <v>8829</v>
      </c>
      <c r="B3643" t="s">
        <v>51</v>
      </c>
      <c r="C3643" t="s">
        <v>8750</v>
      </c>
      <c r="D3643" t="s">
        <v>340</v>
      </c>
      <c r="E3643" s="103">
        <v>4.6349553700997297E-2</v>
      </c>
      <c r="F3643" s="103">
        <v>677931</v>
      </c>
      <c r="G3643" s="103">
        <v>1</v>
      </c>
      <c r="H3643" t="s">
        <v>1078</v>
      </c>
      <c r="I3643" s="103"/>
    </row>
    <row r="3644" spans="1:9" x14ac:dyDescent="0.3">
      <c r="A3644" t="s">
        <v>8830</v>
      </c>
      <c r="B3644" t="s">
        <v>51</v>
      </c>
      <c r="C3644" t="s">
        <v>8750</v>
      </c>
      <c r="D3644" t="s">
        <v>777</v>
      </c>
      <c r="E3644" s="103">
        <v>2.1586535208834075E-2</v>
      </c>
      <c r="F3644" s="103">
        <v>677931</v>
      </c>
      <c r="G3644" s="103">
        <v>1</v>
      </c>
      <c r="H3644" t="s">
        <v>1078</v>
      </c>
      <c r="I3644" s="103"/>
    </row>
    <row r="3645" spans="1:9" x14ac:dyDescent="0.3">
      <c r="A3645" t="s">
        <v>8831</v>
      </c>
      <c r="B3645" t="s">
        <v>51</v>
      </c>
      <c r="C3645" t="s">
        <v>8750</v>
      </c>
      <c r="D3645" t="s">
        <v>776</v>
      </c>
      <c r="E3645" s="103">
        <v>4.7359151480440863E-2</v>
      </c>
      <c r="F3645" s="103">
        <v>677931</v>
      </c>
      <c r="G3645" s="103">
        <v>1</v>
      </c>
      <c r="H3645" t="s">
        <v>1078</v>
      </c>
      <c r="I3645" s="103"/>
    </row>
    <row r="3646" spans="1:9" x14ac:dyDescent="0.3">
      <c r="A3646" t="s">
        <v>9109</v>
      </c>
      <c r="B3646" t="s">
        <v>47</v>
      </c>
      <c r="C3646" t="s">
        <v>9007</v>
      </c>
      <c r="D3646" t="s">
        <v>54</v>
      </c>
      <c r="E3646" s="103">
        <v>550895</v>
      </c>
      <c r="F3646" s="103">
        <v>677931</v>
      </c>
      <c r="G3646" s="103">
        <v>1</v>
      </c>
      <c r="H3646" t="s">
        <v>54</v>
      </c>
      <c r="I3646" s="103"/>
    </row>
    <row r="3647" spans="1:9" x14ac:dyDescent="0.3">
      <c r="A3647" t="s">
        <v>9110</v>
      </c>
      <c r="B3647" t="s">
        <v>48</v>
      </c>
      <c r="C3647" t="s">
        <v>9007</v>
      </c>
      <c r="D3647" t="s">
        <v>54</v>
      </c>
      <c r="E3647" s="103">
        <v>1623692732.8042049</v>
      </c>
      <c r="F3647" s="103">
        <v>677931</v>
      </c>
      <c r="G3647" s="103">
        <v>1</v>
      </c>
      <c r="H3647" t="s">
        <v>54</v>
      </c>
      <c r="I3647" s="103"/>
    </row>
    <row r="3648" spans="1:9" x14ac:dyDescent="0.3">
      <c r="A3648" t="s">
        <v>9111</v>
      </c>
      <c r="B3648" t="s">
        <v>49</v>
      </c>
      <c r="C3648" t="s">
        <v>9007</v>
      </c>
      <c r="D3648" t="s">
        <v>54</v>
      </c>
      <c r="E3648" s="103">
        <v>0.81261219799655127</v>
      </c>
      <c r="F3648" s="103">
        <v>677931</v>
      </c>
      <c r="G3648" s="103">
        <v>1</v>
      </c>
      <c r="H3648" t="s">
        <v>54</v>
      </c>
      <c r="I3648" s="103"/>
    </row>
    <row r="3649" spans="1:9" x14ac:dyDescent="0.3">
      <c r="A3649" t="s">
        <v>9112</v>
      </c>
      <c r="B3649" t="s">
        <v>50</v>
      </c>
      <c r="C3649" t="s">
        <v>9007</v>
      </c>
      <c r="D3649" t="s">
        <v>54</v>
      </c>
      <c r="E3649" s="103">
        <v>2395.0707856761305</v>
      </c>
      <c r="F3649" s="103">
        <v>677931</v>
      </c>
      <c r="G3649" s="103">
        <v>1</v>
      </c>
      <c r="H3649" t="s">
        <v>54</v>
      </c>
      <c r="I3649" s="103"/>
    </row>
    <row r="3650" spans="1:9" x14ac:dyDescent="0.3">
      <c r="A3650" t="s">
        <v>9113</v>
      </c>
      <c r="B3650" t="s">
        <v>51</v>
      </c>
      <c r="C3650" t="s">
        <v>9007</v>
      </c>
      <c r="D3650" t="s">
        <v>40</v>
      </c>
      <c r="E3650" s="103">
        <v>1.8565969768591928E-2</v>
      </c>
      <c r="F3650" s="103">
        <v>677931</v>
      </c>
      <c r="G3650" s="103">
        <v>1</v>
      </c>
      <c r="H3650" t="s">
        <v>1078</v>
      </c>
      <c r="I3650" s="103"/>
    </row>
    <row r="3651" spans="1:9" x14ac:dyDescent="0.3">
      <c r="A3651" t="s">
        <v>9114</v>
      </c>
      <c r="B3651" t="s">
        <v>51</v>
      </c>
      <c r="C3651" t="s">
        <v>9007</v>
      </c>
      <c r="D3651" t="s">
        <v>5064</v>
      </c>
      <c r="E3651" s="103">
        <v>1.834403280654464E-2</v>
      </c>
      <c r="F3651" s="103">
        <v>677931</v>
      </c>
      <c r="G3651" s="103">
        <v>1</v>
      </c>
      <c r="H3651" t="s">
        <v>1078</v>
      </c>
      <c r="I3651" s="103"/>
    </row>
    <row r="3652" spans="1:9" x14ac:dyDescent="0.3">
      <c r="A3652" t="s">
        <v>9115</v>
      </c>
      <c r="B3652" t="s">
        <v>51</v>
      </c>
      <c r="C3652" t="s">
        <v>9007</v>
      </c>
      <c r="D3652" t="s">
        <v>5065</v>
      </c>
      <c r="E3652" s="103">
        <v>1.8344010757386075E-2</v>
      </c>
      <c r="F3652" s="103">
        <v>677931</v>
      </c>
      <c r="G3652" s="103">
        <v>1</v>
      </c>
      <c r="H3652" t="s">
        <v>1078</v>
      </c>
      <c r="I3652" s="103"/>
    </row>
    <row r="3653" spans="1:9" x14ac:dyDescent="0.3">
      <c r="A3653" t="s">
        <v>9116</v>
      </c>
      <c r="B3653" t="s">
        <v>51</v>
      </c>
      <c r="C3653" t="s">
        <v>9007</v>
      </c>
      <c r="D3653" t="s">
        <v>5066</v>
      </c>
      <c r="E3653" s="103">
        <v>1.8344010757386075E-2</v>
      </c>
      <c r="F3653" s="103">
        <v>677931</v>
      </c>
      <c r="G3653" s="103">
        <v>1</v>
      </c>
      <c r="H3653" t="s">
        <v>1078</v>
      </c>
      <c r="I3653" s="103"/>
    </row>
    <row r="3654" spans="1:9" x14ac:dyDescent="0.3">
      <c r="A3654" t="s">
        <v>9117</v>
      </c>
      <c r="B3654" t="s">
        <v>51</v>
      </c>
      <c r="C3654" t="s">
        <v>9007</v>
      </c>
      <c r="D3654" t="s">
        <v>42</v>
      </c>
      <c r="E3654" s="103">
        <v>1.6989292065410954E-2</v>
      </c>
      <c r="F3654" s="103">
        <v>677931</v>
      </c>
      <c r="G3654" s="103">
        <v>1</v>
      </c>
      <c r="H3654" t="s">
        <v>1078</v>
      </c>
      <c r="I3654" s="103"/>
    </row>
    <row r="3655" spans="1:9" x14ac:dyDescent="0.3">
      <c r="A3655" t="s">
        <v>9118</v>
      </c>
      <c r="B3655" t="s">
        <v>51</v>
      </c>
      <c r="C3655" t="s">
        <v>9007</v>
      </c>
      <c r="D3655" t="s">
        <v>1763</v>
      </c>
      <c r="E3655" s="103">
        <v>1.8138991882010114E-2</v>
      </c>
      <c r="F3655" s="103">
        <v>677931</v>
      </c>
      <c r="G3655" s="103">
        <v>1</v>
      </c>
      <c r="H3655" t="s">
        <v>1078</v>
      </c>
      <c r="I3655" s="103"/>
    </row>
    <row r="3656" spans="1:9" x14ac:dyDescent="0.3">
      <c r="A3656" t="s">
        <v>9119</v>
      </c>
      <c r="B3656" t="s">
        <v>51</v>
      </c>
      <c r="C3656" t="s">
        <v>9007</v>
      </c>
      <c r="D3656" t="s">
        <v>1764</v>
      </c>
      <c r="E3656" s="103">
        <v>1.1514268908969609E-3</v>
      </c>
      <c r="F3656" s="103">
        <v>677931</v>
      </c>
      <c r="G3656" s="103">
        <v>1</v>
      </c>
      <c r="H3656" t="s">
        <v>1078</v>
      </c>
      <c r="I3656" s="103"/>
    </row>
    <row r="3657" spans="1:9" x14ac:dyDescent="0.3">
      <c r="A3657" t="s">
        <v>9120</v>
      </c>
      <c r="B3657" t="s">
        <v>51</v>
      </c>
      <c r="C3657" t="s">
        <v>9007</v>
      </c>
      <c r="D3657" t="s">
        <v>340</v>
      </c>
      <c r="E3657" s="103">
        <v>1.3292557734227715E-2</v>
      </c>
      <c r="F3657" s="103">
        <v>677931</v>
      </c>
      <c r="G3657" s="103">
        <v>1</v>
      </c>
      <c r="H3657" t="s">
        <v>1078</v>
      </c>
      <c r="I3657" s="103"/>
    </row>
    <row r="3658" spans="1:9" x14ac:dyDescent="0.3">
      <c r="A3658" t="s">
        <v>9121</v>
      </c>
      <c r="B3658" t="s">
        <v>51</v>
      </c>
      <c r="C3658" t="s">
        <v>9007</v>
      </c>
      <c r="D3658" t="s">
        <v>777</v>
      </c>
      <c r="E3658" s="103">
        <v>6.1895112057638174E-3</v>
      </c>
      <c r="F3658" s="103">
        <v>677931</v>
      </c>
      <c r="G3658" s="103">
        <v>1</v>
      </c>
      <c r="H3658" t="s">
        <v>1078</v>
      </c>
      <c r="I3658" s="103"/>
    </row>
    <row r="3659" spans="1:9" x14ac:dyDescent="0.3">
      <c r="A3659" t="s">
        <v>9122</v>
      </c>
      <c r="B3659" t="s">
        <v>51</v>
      </c>
      <c r="C3659" t="s">
        <v>9007</v>
      </c>
      <c r="D3659" t="s">
        <v>776</v>
      </c>
      <c r="E3659" s="103">
        <v>1.3476199467452687E-2</v>
      </c>
      <c r="F3659" s="103">
        <v>677931</v>
      </c>
      <c r="G3659" s="103">
        <v>1</v>
      </c>
      <c r="H3659" t="s">
        <v>1078</v>
      </c>
      <c r="I3659" s="103"/>
    </row>
    <row r="3660" spans="1:9" x14ac:dyDescent="0.3">
      <c r="A3660" t="s">
        <v>354</v>
      </c>
      <c r="B3660" t="s">
        <v>47</v>
      </c>
      <c r="C3660" t="s">
        <v>353</v>
      </c>
      <c r="D3660" t="s">
        <v>54</v>
      </c>
      <c r="E3660" s="103">
        <v>284</v>
      </c>
      <c r="F3660" s="103">
        <v>677931</v>
      </c>
      <c r="G3660" s="103">
        <v>1</v>
      </c>
      <c r="H3660" t="s">
        <v>54</v>
      </c>
      <c r="I3660" s="103"/>
    </row>
    <row r="3661" spans="1:9" x14ac:dyDescent="0.3">
      <c r="A3661" t="s">
        <v>355</v>
      </c>
      <c r="B3661" t="s">
        <v>48</v>
      </c>
      <c r="C3661" t="s">
        <v>353</v>
      </c>
      <c r="D3661" t="s">
        <v>54</v>
      </c>
      <c r="E3661" s="103">
        <v>3822811.3302064184</v>
      </c>
      <c r="F3661" s="103">
        <v>677931</v>
      </c>
      <c r="G3661" s="103">
        <v>1</v>
      </c>
      <c r="H3661" t="s">
        <v>54</v>
      </c>
      <c r="I3661" s="103"/>
    </row>
    <row r="3662" spans="1:9" x14ac:dyDescent="0.3">
      <c r="A3662" t="s">
        <v>356</v>
      </c>
      <c r="B3662" t="s">
        <v>49</v>
      </c>
      <c r="C3662" t="s">
        <v>353</v>
      </c>
      <c r="D3662" t="s">
        <v>54</v>
      </c>
      <c r="E3662" s="103">
        <v>4.1892168967048267E-4</v>
      </c>
      <c r="F3662" s="103">
        <v>677931</v>
      </c>
      <c r="G3662" s="103">
        <v>1</v>
      </c>
      <c r="H3662" t="s">
        <v>54</v>
      </c>
      <c r="I3662" s="103"/>
    </row>
    <row r="3663" spans="1:9" x14ac:dyDescent="0.3">
      <c r="A3663" t="s">
        <v>357</v>
      </c>
      <c r="B3663" t="s">
        <v>50</v>
      </c>
      <c r="C3663" t="s">
        <v>353</v>
      </c>
      <c r="D3663" t="s">
        <v>54</v>
      </c>
      <c r="E3663" s="103">
        <v>5.6389386681040081</v>
      </c>
      <c r="F3663" s="103">
        <v>677931</v>
      </c>
      <c r="G3663" s="103">
        <v>1</v>
      </c>
      <c r="H3663" t="s">
        <v>54</v>
      </c>
      <c r="I3663" s="103"/>
    </row>
    <row r="3664" spans="1:9" x14ac:dyDescent="0.3">
      <c r="A3664" t="s">
        <v>1236</v>
      </c>
      <c r="B3664" t="s">
        <v>51</v>
      </c>
      <c r="C3664" t="s">
        <v>353</v>
      </c>
      <c r="D3664" t="s">
        <v>40</v>
      </c>
      <c r="E3664" s="103">
        <v>5.4681242186749066E-2</v>
      </c>
      <c r="F3664" s="103">
        <v>677931</v>
      </c>
      <c r="G3664" s="103">
        <v>1</v>
      </c>
      <c r="H3664" t="s">
        <v>1078</v>
      </c>
      <c r="I3664" s="103"/>
    </row>
    <row r="3665" spans="1:9" x14ac:dyDescent="0.3">
      <c r="A3665" t="s">
        <v>6270</v>
      </c>
      <c r="B3665" t="s">
        <v>51</v>
      </c>
      <c r="C3665" t="s">
        <v>353</v>
      </c>
      <c r="D3665" t="s">
        <v>5064</v>
      </c>
      <c r="E3665" s="103">
        <v>5.7844236914583076E-2</v>
      </c>
      <c r="F3665" s="103">
        <v>677931</v>
      </c>
      <c r="G3665" s="103">
        <v>1</v>
      </c>
      <c r="H3665" t="s">
        <v>1078</v>
      </c>
      <c r="I3665" s="103"/>
    </row>
    <row r="3666" spans="1:9" x14ac:dyDescent="0.3">
      <c r="A3666" t="s">
        <v>6271</v>
      </c>
      <c r="B3666" t="s">
        <v>51</v>
      </c>
      <c r="C3666" t="s">
        <v>353</v>
      </c>
      <c r="D3666" t="s">
        <v>5065</v>
      </c>
      <c r="E3666" s="103">
        <v>5.4681242186749066E-2</v>
      </c>
      <c r="F3666" s="103">
        <v>677931</v>
      </c>
      <c r="G3666" s="103">
        <v>1</v>
      </c>
      <c r="H3666" t="s">
        <v>1078</v>
      </c>
      <c r="I3666" s="103"/>
    </row>
    <row r="3667" spans="1:9" x14ac:dyDescent="0.3">
      <c r="A3667" t="s">
        <v>6272</v>
      </c>
      <c r="B3667" t="s">
        <v>51</v>
      </c>
      <c r="C3667" t="s">
        <v>353</v>
      </c>
      <c r="D3667" t="s">
        <v>5066</v>
      </c>
      <c r="E3667" s="103">
        <v>5.7844236914583076E-2</v>
      </c>
      <c r="F3667" s="103">
        <v>677931</v>
      </c>
      <c r="G3667" s="103">
        <v>1</v>
      </c>
      <c r="H3667" t="s">
        <v>1078</v>
      </c>
      <c r="I3667" s="103"/>
    </row>
    <row r="3668" spans="1:9" x14ac:dyDescent="0.3">
      <c r="A3668" t="s">
        <v>1237</v>
      </c>
      <c r="B3668" t="s">
        <v>51</v>
      </c>
      <c r="C3668" t="s">
        <v>353</v>
      </c>
      <c r="D3668" t="s">
        <v>42</v>
      </c>
      <c r="E3668" s="103">
        <v>5.0275765809796681E-2</v>
      </c>
      <c r="F3668" s="103">
        <v>677931</v>
      </c>
      <c r="G3668" s="103">
        <v>1</v>
      </c>
      <c r="H3668" t="s">
        <v>1078</v>
      </c>
      <c r="I3668" s="103"/>
    </row>
    <row r="3669" spans="1:9" x14ac:dyDescent="0.3">
      <c r="A3669" t="s">
        <v>2159</v>
      </c>
      <c r="B3669" t="s">
        <v>51</v>
      </c>
      <c r="C3669" t="s">
        <v>353</v>
      </c>
      <c r="D3669" t="s">
        <v>1763</v>
      </c>
      <c r="E3669" s="103">
        <v>5.1078652354908688E-2</v>
      </c>
      <c r="F3669" s="103">
        <v>677931</v>
      </c>
      <c r="G3669" s="103">
        <v>1</v>
      </c>
      <c r="H3669" t="s">
        <v>1078</v>
      </c>
      <c r="I3669" s="103"/>
    </row>
    <row r="3670" spans="1:9" x14ac:dyDescent="0.3">
      <c r="A3670" t="s">
        <v>2160</v>
      </c>
      <c r="B3670" t="s">
        <v>51</v>
      </c>
      <c r="C3670" t="s">
        <v>353</v>
      </c>
      <c r="D3670" t="s">
        <v>1764</v>
      </c>
      <c r="E3670" s="103">
        <v>8.3105863914536456E-3</v>
      </c>
      <c r="F3670" s="103">
        <v>677931</v>
      </c>
      <c r="G3670" s="103">
        <v>1</v>
      </c>
      <c r="H3670" t="s">
        <v>1078</v>
      </c>
      <c r="I3670" s="103"/>
    </row>
    <row r="3671" spans="1:9" x14ac:dyDescent="0.3">
      <c r="A3671" t="s">
        <v>1238</v>
      </c>
      <c r="B3671" t="s">
        <v>51</v>
      </c>
      <c r="C3671" t="s">
        <v>353</v>
      </c>
      <c r="D3671" t="s">
        <v>340</v>
      </c>
      <c r="E3671" s="103">
        <v>3.9714294819572254E-2</v>
      </c>
      <c r="F3671" s="103">
        <v>677931</v>
      </c>
      <c r="G3671" s="103">
        <v>1</v>
      </c>
      <c r="H3671" t="s">
        <v>1078</v>
      </c>
      <c r="I3671" s="103"/>
    </row>
    <row r="3672" spans="1:9" x14ac:dyDescent="0.3">
      <c r="A3672" t="s">
        <v>1239</v>
      </c>
      <c r="B3672" t="s">
        <v>51</v>
      </c>
      <c r="C3672" t="s">
        <v>353</v>
      </c>
      <c r="D3672" t="s">
        <v>777</v>
      </c>
      <c r="E3672" s="103">
        <v>3.0126837647178648E-2</v>
      </c>
      <c r="F3672" s="103">
        <v>677931</v>
      </c>
      <c r="G3672" s="103">
        <v>1</v>
      </c>
      <c r="H3672" t="s">
        <v>1078</v>
      </c>
      <c r="I3672" s="103"/>
    </row>
    <row r="3673" spans="1:9" x14ac:dyDescent="0.3">
      <c r="A3673" t="s">
        <v>1240</v>
      </c>
      <c r="B3673" t="s">
        <v>51</v>
      </c>
      <c r="C3673" t="s">
        <v>353</v>
      </c>
      <c r="D3673" t="s">
        <v>776</v>
      </c>
      <c r="E3673" s="103">
        <v>6.2697890600197953E-2</v>
      </c>
      <c r="F3673" s="103">
        <v>677931</v>
      </c>
      <c r="G3673" s="103">
        <v>1</v>
      </c>
      <c r="H3673" t="s">
        <v>1078</v>
      </c>
      <c r="I3673" s="103"/>
    </row>
    <row r="3674" spans="1:9" x14ac:dyDescent="0.3">
      <c r="A3674" t="s">
        <v>4579</v>
      </c>
      <c r="B3674" t="s">
        <v>47</v>
      </c>
      <c r="C3674" t="s">
        <v>4351</v>
      </c>
      <c r="D3674" t="s">
        <v>54</v>
      </c>
      <c r="E3674" s="103">
        <v>1478</v>
      </c>
      <c r="F3674" s="103">
        <v>677931</v>
      </c>
      <c r="G3674" s="103">
        <v>1</v>
      </c>
      <c r="H3674" t="s">
        <v>54</v>
      </c>
      <c r="I3674" s="103"/>
    </row>
    <row r="3675" spans="1:9" x14ac:dyDescent="0.3">
      <c r="A3675" t="s">
        <v>4580</v>
      </c>
      <c r="B3675" t="s">
        <v>48</v>
      </c>
      <c r="C3675" t="s">
        <v>4351</v>
      </c>
      <c r="D3675" t="s">
        <v>54</v>
      </c>
      <c r="E3675" s="103">
        <v>92381779.765327424</v>
      </c>
      <c r="F3675" s="103">
        <v>677931</v>
      </c>
      <c r="G3675" s="103">
        <v>1</v>
      </c>
      <c r="H3675" t="s">
        <v>54</v>
      </c>
      <c r="I3675" s="103"/>
    </row>
    <row r="3676" spans="1:9" x14ac:dyDescent="0.3">
      <c r="A3676" t="s">
        <v>4581</v>
      </c>
      <c r="B3676" t="s">
        <v>49</v>
      </c>
      <c r="C3676" t="s">
        <v>4351</v>
      </c>
      <c r="D3676" t="s">
        <v>54</v>
      </c>
      <c r="E3676" s="103">
        <v>2.1801628779330052E-3</v>
      </c>
      <c r="F3676" s="103">
        <v>677931</v>
      </c>
      <c r="G3676" s="103">
        <v>1</v>
      </c>
      <c r="H3676" t="s">
        <v>54</v>
      </c>
      <c r="I3676" s="103"/>
    </row>
    <row r="3677" spans="1:9" x14ac:dyDescent="0.3">
      <c r="A3677" t="s">
        <v>4582</v>
      </c>
      <c r="B3677" t="s">
        <v>50</v>
      </c>
      <c r="C3677" t="s">
        <v>4351</v>
      </c>
      <c r="D3677" t="s">
        <v>54</v>
      </c>
      <c r="E3677" s="103">
        <v>136.27018054245553</v>
      </c>
      <c r="F3677" s="103">
        <v>677931</v>
      </c>
      <c r="G3677" s="103">
        <v>1</v>
      </c>
      <c r="H3677" t="s">
        <v>54</v>
      </c>
      <c r="I3677" s="103"/>
    </row>
    <row r="3678" spans="1:9" x14ac:dyDescent="0.3">
      <c r="A3678" t="s">
        <v>4583</v>
      </c>
      <c r="B3678" t="s">
        <v>51</v>
      </c>
      <c r="C3678" t="s">
        <v>4351</v>
      </c>
      <c r="D3678" t="s">
        <v>40</v>
      </c>
      <c r="E3678" s="103">
        <v>0.41265162559841823</v>
      </c>
      <c r="F3678" s="103">
        <v>677931</v>
      </c>
      <c r="G3678" s="103">
        <v>1</v>
      </c>
      <c r="H3678" t="s">
        <v>1078</v>
      </c>
      <c r="I3678" s="103"/>
    </row>
    <row r="3679" spans="1:9" x14ac:dyDescent="0.3">
      <c r="A3679" t="s">
        <v>6159</v>
      </c>
      <c r="B3679" t="s">
        <v>51</v>
      </c>
      <c r="C3679" t="s">
        <v>4351</v>
      </c>
      <c r="D3679" t="s">
        <v>5064</v>
      </c>
      <c r="E3679" s="103">
        <v>-0.22306565017809146</v>
      </c>
      <c r="F3679" s="103">
        <v>677931</v>
      </c>
      <c r="G3679" s="103">
        <v>1</v>
      </c>
      <c r="H3679" t="s">
        <v>1078</v>
      </c>
      <c r="I3679" s="103"/>
    </row>
    <row r="3680" spans="1:9" x14ac:dyDescent="0.3">
      <c r="A3680" t="s">
        <v>6160</v>
      </c>
      <c r="B3680" t="s">
        <v>51</v>
      </c>
      <c r="C3680" t="s">
        <v>4351</v>
      </c>
      <c r="D3680" t="s">
        <v>5065</v>
      </c>
      <c r="E3680" s="103">
        <v>-0.22332745603427059</v>
      </c>
      <c r="F3680" s="103">
        <v>677931</v>
      </c>
      <c r="G3680" s="103">
        <v>1</v>
      </c>
      <c r="H3680" t="s">
        <v>1078</v>
      </c>
      <c r="I3680" s="103"/>
    </row>
    <row r="3681" spans="1:9" x14ac:dyDescent="0.3">
      <c r="A3681" t="s">
        <v>6161</v>
      </c>
      <c r="B3681" t="s">
        <v>51</v>
      </c>
      <c r="C3681" t="s">
        <v>4351</v>
      </c>
      <c r="D3681" t="s">
        <v>5066</v>
      </c>
      <c r="E3681" s="103">
        <v>-0.22332745603427059</v>
      </c>
      <c r="F3681" s="103">
        <v>677931</v>
      </c>
      <c r="G3681" s="103">
        <v>1</v>
      </c>
      <c r="H3681" t="s">
        <v>1078</v>
      </c>
      <c r="I3681" s="103"/>
    </row>
    <row r="3682" spans="1:9" x14ac:dyDescent="0.3">
      <c r="A3682" t="s">
        <v>4584</v>
      </c>
      <c r="B3682" t="s">
        <v>51</v>
      </c>
      <c r="C3682" t="s">
        <v>4351</v>
      </c>
      <c r="D3682" t="s">
        <v>42</v>
      </c>
      <c r="E3682" s="103">
        <v>-0.22341024836521112</v>
      </c>
      <c r="F3682" s="103">
        <v>677931</v>
      </c>
      <c r="G3682" s="103">
        <v>1</v>
      </c>
      <c r="H3682" t="s">
        <v>1078</v>
      </c>
      <c r="I3682" s="103"/>
    </row>
    <row r="3683" spans="1:9" x14ac:dyDescent="0.3">
      <c r="A3683" t="s">
        <v>4585</v>
      </c>
      <c r="B3683" t="s">
        <v>51</v>
      </c>
      <c r="C3683" t="s">
        <v>4351</v>
      </c>
      <c r="D3683" t="s">
        <v>1763</v>
      </c>
      <c r="E3683" s="103">
        <v>-8.8851707107186262E-2</v>
      </c>
      <c r="F3683" s="103">
        <v>677931</v>
      </c>
      <c r="G3683" s="103">
        <v>1</v>
      </c>
      <c r="H3683" t="s">
        <v>1078</v>
      </c>
      <c r="I3683" s="103"/>
    </row>
    <row r="3684" spans="1:9" x14ac:dyDescent="0.3">
      <c r="A3684" t="s">
        <v>4586</v>
      </c>
      <c r="B3684" t="s">
        <v>51</v>
      </c>
      <c r="C3684" t="s">
        <v>4351</v>
      </c>
      <c r="D3684" t="s">
        <v>1764</v>
      </c>
      <c r="E3684" s="103">
        <v>-0.12989650280026713</v>
      </c>
      <c r="F3684" s="103">
        <v>677931</v>
      </c>
      <c r="G3684" s="103">
        <v>1</v>
      </c>
      <c r="H3684" t="s">
        <v>1078</v>
      </c>
      <c r="I3684" s="103"/>
    </row>
    <row r="3685" spans="1:9" x14ac:dyDescent="0.3">
      <c r="A3685" t="s">
        <v>4587</v>
      </c>
      <c r="B3685" t="s">
        <v>51</v>
      </c>
      <c r="C3685" t="s">
        <v>4351</v>
      </c>
      <c r="D3685" t="s">
        <v>340</v>
      </c>
      <c r="E3685" s="103">
        <v>1.9977610625304475E-2</v>
      </c>
      <c r="F3685" s="103">
        <v>677931</v>
      </c>
      <c r="G3685" s="103">
        <v>1</v>
      </c>
      <c r="H3685" t="s">
        <v>1078</v>
      </c>
      <c r="I3685" s="103"/>
    </row>
    <row r="3686" spans="1:9" x14ac:dyDescent="0.3">
      <c r="A3686" t="s">
        <v>4588</v>
      </c>
      <c r="B3686" t="s">
        <v>51</v>
      </c>
      <c r="C3686" t="s">
        <v>4351</v>
      </c>
      <c r="D3686" t="s">
        <v>777</v>
      </c>
      <c r="E3686" s="103">
        <v>0.10089092707905456</v>
      </c>
      <c r="F3686" s="103">
        <v>677931</v>
      </c>
      <c r="G3686" s="103">
        <v>1</v>
      </c>
      <c r="H3686" t="s">
        <v>1078</v>
      </c>
      <c r="I3686" s="103"/>
    </row>
    <row r="3687" spans="1:9" x14ac:dyDescent="0.3">
      <c r="A3687" t="s">
        <v>4589</v>
      </c>
      <c r="B3687" t="s">
        <v>51</v>
      </c>
      <c r="C3687" t="s">
        <v>4351</v>
      </c>
      <c r="D3687" t="s">
        <v>776</v>
      </c>
      <c r="E3687" s="103">
        <v>0.26696822293451278</v>
      </c>
      <c r="F3687" s="103">
        <v>677931</v>
      </c>
      <c r="G3687" s="103">
        <v>1</v>
      </c>
      <c r="H3687" t="s">
        <v>1078</v>
      </c>
      <c r="I3687" s="103"/>
    </row>
    <row r="3688" spans="1:9" x14ac:dyDescent="0.3">
      <c r="A3688" t="s">
        <v>4564</v>
      </c>
      <c r="B3688" t="s">
        <v>47</v>
      </c>
      <c r="C3688" t="s">
        <v>4352</v>
      </c>
      <c r="D3688" t="s">
        <v>54</v>
      </c>
      <c r="E3688" s="103">
        <v>0</v>
      </c>
      <c r="F3688" s="103">
        <v>677931</v>
      </c>
      <c r="G3688" s="103">
        <v>1</v>
      </c>
      <c r="H3688" t="s">
        <v>54</v>
      </c>
      <c r="I3688" s="103"/>
    </row>
    <row r="3689" spans="1:9" x14ac:dyDescent="0.3">
      <c r="A3689" t="s">
        <v>4565</v>
      </c>
      <c r="B3689" t="s">
        <v>48</v>
      </c>
      <c r="C3689" t="s">
        <v>4352</v>
      </c>
      <c r="D3689" t="s">
        <v>54</v>
      </c>
      <c r="E3689" s="103">
        <v>0</v>
      </c>
      <c r="F3689" s="103">
        <v>677931</v>
      </c>
      <c r="G3689" s="103">
        <v>1</v>
      </c>
      <c r="H3689" t="s">
        <v>54</v>
      </c>
      <c r="I3689" s="103"/>
    </row>
    <row r="3690" spans="1:9" x14ac:dyDescent="0.3">
      <c r="A3690" t="s">
        <v>4566</v>
      </c>
      <c r="B3690" t="s">
        <v>49</v>
      </c>
      <c r="C3690" t="s">
        <v>4352</v>
      </c>
      <c r="D3690" t="s">
        <v>54</v>
      </c>
      <c r="E3690" s="103">
        <v>0</v>
      </c>
      <c r="F3690" s="103">
        <v>677931</v>
      </c>
      <c r="G3690" s="103">
        <v>1</v>
      </c>
      <c r="H3690" t="s">
        <v>54</v>
      </c>
      <c r="I3690" s="103"/>
    </row>
    <row r="3691" spans="1:9" x14ac:dyDescent="0.3">
      <c r="A3691" t="s">
        <v>4567</v>
      </c>
      <c r="B3691" t="s">
        <v>50</v>
      </c>
      <c r="C3691" t="s">
        <v>4352</v>
      </c>
      <c r="D3691" t="s">
        <v>54</v>
      </c>
      <c r="E3691" s="103">
        <v>0</v>
      </c>
      <c r="F3691" s="103">
        <v>677931</v>
      </c>
      <c r="G3691" s="103">
        <v>1</v>
      </c>
      <c r="H3691" t="s">
        <v>54</v>
      </c>
      <c r="I3691" s="103"/>
    </row>
    <row r="3692" spans="1:9" x14ac:dyDescent="0.3">
      <c r="A3692" t="s">
        <v>4568</v>
      </c>
      <c r="B3692" t="s">
        <v>47</v>
      </c>
      <c r="C3692" t="s">
        <v>4353</v>
      </c>
      <c r="D3692" t="s">
        <v>54</v>
      </c>
      <c r="E3692" s="103">
        <v>1258</v>
      </c>
      <c r="F3692" s="103">
        <v>677931</v>
      </c>
      <c r="G3692" s="103">
        <v>1</v>
      </c>
      <c r="H3692" t="s">
        <v>54</v>
      </c>
      <c r="I3692" s="103"/>
    </row>
    <row r="3693" spans="1:9" x14ac:dyDescent="0.3">
      <c r="A3693" t="s">
        <v>4569</v>
      </c>
      <c r="B3693" t="s">
        <v>48</v>
      </c>
      <c r="C3693" t="s">
        <v>4353</v>
      </c>
      <c r="D3693" t="s">
        <v>54</v>
      </c>
      <c r="E3693" s="103">
        <v>4075604.4494628906</v>
      </c>
      <c r="F3693" s="103">
        <v>677931</v>
      </c>
      <c r="G3693" s="103">
        <v>1</v>
      </c>
      <c r="H3693" t="s">
        <v>54</v>
      </c>
      <c r="I3693" s="103"/>
    </row>
    <row r="3694" spans="1:9" x14ac:dyDescent="0.3">
      <c r="A3694" t="s">
        <v>4570</v>
      </c>
      <c r="B3694" t="s">
        <v>49</v>
      </c>
      <c r="C3694" t="s">
        <v>4353</v>
      </c>
      <c r="D3694" t="s">
        <v>54</v>
      </c>
      <c r="E3694" s="103">
        <v>1.8556460760755888E-3</v>
      </c>
      <c r="F3694" s="103">
        <v>677931</v>
      </c>
      <c r="G3694" s="103">
        <v>1</v>
      </c>
      <c r="H3694" t="s">
        <v>54</v>
      </c>
      <c r="I3694" s="103"/>
    </row>
    <row r="3695" spans="1:9" x14ac:dyDescent="0.3">
      <c r="A3695" t="s">
        <v>4571</v>
      </c>
      <c r="B3695" t="s">
        <v>50</v>
      </c>
      <c r="C3695" t="s">
        <v>4353</v>
      </c>
      <c r="D3695" t="s">
        <v>54</v>
      </c>
      <c r="E3695" s="103">
        <v>6.0118278253434205</v>
      </c>
      <c r="F3695" s="103">
        <v>677931</v>
      </c>
      <c r="G3695" s="103">
        <v>1</v>
      </c>
      <c r="H3695" t="s">
        <v>54</v>
      </c>
      <c r="I3695" s="103"/>
    </row>
    <row r="3696" spans="1:9" x14ac:dyDescent="0.3">
      <c r="A3696" t="s">
        <v>4572</v>
      </c>
      <c r="B3696" t="s">
        <v>51</v>
      </c>
      <c r="C3696" t="s">
        <v>4353</v>
      </c>
      <c r="D3696" t="s">
        <v>40</v>
      </c>
      <c r="E3696" s="103">
        <v>1.684520444782615E-2</v>
      </c>
      <c r="F3696" s="103">
        <v>677931</v>
      </c>
      <c r="G3696" s="103">
        <v>1</v>
      </c>
      <c r="H3696" t="s">
        <v>1078</v>
      </c>
      <c r="I3696" s="103"/>
    </row>
    <row r="3697" spans="1:9" x14ac:dyDescent="0.3">
      <c r="A3697" t="s">
        <v>6162</v>
      </c>
      <c r="B3697" t="s">
        <v>51</v>
      </c>
      <c r="C3697" t="s">
        <v>4353</v>
      </c>
      <c r="D3697" t="s">
        <v>5064</v>
      </c>
      <c r="E3697" s="103">
        <v>1.7152795111922126E-2</v>
      </c>
      <c r="F3697" s="103">
        <v>677931</v>
      </c>
      <c r="G3697" s="103">
        <v>1</v>
      </c>
      <c r="H3697" t="s">
        <v>1078</v>
      </c>
      <c r="I3697" s="103"/>
    </row>
    <row r="3698" spans="1:9" x14ac:dyDescent="0.3">
      <c r="A3698" t="s">
        <v>6163</v>
      </c>
      <c r="B3698" t="s">
        <v>51</v>
      </c>
      <c r="C3698" t="s">
        <v>4353</v>
      </c>
      <c r="D3698" t="s">
        <v>5065</v>
      </c>
      <c r="E3698" s="103">
        <v>1.684520444782615E-2</v>
      </c>
      <c r="F3698" s="103">
        <v>677931</v>
      </c>
      <c r="G3698" s="103">
        <v>1</v>
      </c>
      <c r="H3698" t="s">
        <v>1078</v>
      </c>
      <c r="I3698" s="103"/>
    </row>
    <row r="3699" spans="1:9" x14ac:dyDescent="0.3">
      <c r="A3699" t="s">
        <v>6164</v>
      </c>
      <c r="B3699" t="s">
        <v>51</v>
      </c>
      <c r="C3699" t="s">
        <v>4353</v>
      </c>
      <c r="D3699" t="s">
        <v>5066</v>
      </c>
      <c r="E3699" s="103">
        <v>1.684520444782615E-2</v>
      </c>
      <c r="F3699" s="103">
        <v>677931</v>
      </c>
      <c r="G3699" s="103">
        <v>1</v>
      </c>
      <c r="H3699" t="s">
        <v>1078</v>
      </c>
      <c r="I3699" s="103"/>
    </row>
    <row r="3700" spans="1:9" x14ac:dyDescent="0.3">
      <c r="A3700" t="s">
        <v>4573</v>
      </c>
      <c r="B3700" t="s">
        <v>51</v>
      </c>
      <c r="C3700" t="s">
        <v>4353</v>
      </c>
      <c r="D3700" t="s">
        <v>42</v>
      </c>
      <c r="E3700" s="103">
        <v>1.6747933330870563E-2</v>
      </c>
      <c r="F3700" s="103">
        <v>677931</v>
      </c>
      <c r="G3700" s="103">
        <v>1</v>
      </c>
      <c r="H3700" t="s">
        <v>1078</v>
      </c>
      <c r="I3700" s="103"/>
    </row>
    <row r="3701" spans="1:9" x14ac:dyDescent="0.3">
      <c r="A3701" t="s">
        <v>4574</v>
      </c>
      <c r="B3701" t="s">
        <v>51</v>
      </c>
      <c r="C3701" t="s">
        <v>4353</v>
      </c>
      <c r="D3701" t="s">
        <v>1763</v>
      </c>
      <c r="E3701" s="103">
        <v>1.7729254339171004E-2</v>
      </c>
      <c r="F3701" s="103">
        <v>677931</v>
      </c>
      <c r="G3701" s="103">
        <v>1</v>
      </c>
      <c r="H3701" t="s">
        <v>1078</v>
      </c>
      <c r="I3701" s="103"/>
    </row>
    <row r="3702" spans="1:9" x14ac:dyDescent="0.3">
      <c r="A3702" t="s">
        <v>4575</v>
      </c>
      <c r="B3702" t="s">
        <v>51</v>
      </c>
      <c r="C3702" t="s">
        <v>4353</v>
      </c>
      <c r="D3702" t="s">
        <v>1764</v>
      </c>
      <c r="E3702" s="103">
        <v>4.8887747538451281E-3</v>
      </c>
      <c r="F3702" s="103">
        <v>677931</v>
      </c>
      <c r="G3702" s="103">
        <v>1</v>
      </c>
      <c r="H3702" t="s">
        <v>1078</v>
      </c>
      <c r="I3702" s="103"/>
    </row>
    <row r="3703" spans="1:9" x14ac:dyDescent="0.3">
      <c r="A3703" t="s">
        <v>4576</v>
      </c>
      <c r="B3703" t="s">
        <v>51</v>
      </c>
      <c r="C3703" t="s">
        <v>4353</v>
      </c>
      <c r="D3703" t="s">
        <v>340</v>
      </c>
      <c r="E3703" s="103">
        <v>1.7286668315332054E-2</v>
      </c>
      <c r="F3703" s="103">
        <v>677931</v>
      </c>
      <c r="G3703" s="103">
        <v>1</v>
      </c>
      <c r="H3703" t="s">
        <v>1078</v>
      </c>
      <c r="I3703" s="103"/>
    </row>
    <row r="3704" spans="1:9" x14ac:dyDescent="0.3">
      <c r="A3704" t="s">
        <v>4577</v>
      </c>
      <c r="B3704" t="s">
        <v>51</v>
      </c>
      <c r="C3704" t="s">
        <v>4353</v>
      </c>
      <c r="D3704" t="s">
        <v>777</v>
      </c>
      <c r="E3704" s="103">
        <v>7.2057684957523484E-3</v>
      </c>
      <c r="F3704" s="103">
        <v>677931</v>
      </c>
      <c r="G3704" s="103">
        <v>1</v>
      </c>
      <c r="H3704" t="s">
        <v>1078</v>
      </c>
      <c r="I3704" s="103"/>
    </row>
    <row r="3705" spans="1:9" x14ac:dyDescent="0.3">
      <c r="A3705" t="s">
        <v>4578</v>
      </c>
      <c r="B3705" t="s">
        <v>51</v>
      </c>
      <c r="C3705" t="s">
        <v>4353</v>
      </c>
      <c r="D3705" t="s">
        <v>776</v>
      </c>
      <c r="E3705" s="103">
        <v>1.5062310603424956E-2</v>
      </c>
      <c r="F3705" s="103">
        <v>677931</v>
      </c>
      <c r="G3705" s="103">
        <v>1</v>
      </c>
      <c r="H3705" t="s">
        <v>1078</v>
      </c>
      <c r="I3705" s="103"/>
    </row>
    <row r="3706" spans="1:9" x14ac:dyDescent="0.3">
      <c r="A3706" t="s">
        <v>7487</v>
      </c>
      <c r="B3706" t="s">
        <v>47</v>
      </c>
      <c r="C3706" t="s">
        <v>7386</v>
      </c>
      <c r="D3706" t="s">
        <v>54</v>
      </c>
      <c r="E3706" s="103">
        <v>0</v>
      </c>
      <c r="F3706" s="103">
        <v>677931</v>
      </c>
      <c r="G3706" s="103">
        <v>1</v>
      </c>
      <c r="H3706" t="s">
        <v>54</v>
      </c>
      <c r="I3706" s="103"/>
    </row>
    <row r="3707" spans="1:9" x14ac:dyDescent="0.3">
      <c r="A3707" t="s">
        <v>7488</v>
      </c>
      <c r="B3707" t="s">
        <v>48</v>
      </c>
      <c r="C3707" t="s">
        <v>7386</v>
      </c>
      <c r="D3707" t="s">
        <v>54</v>
      </c>
      <c r="E3707" s="103">
        <v>0</v>
      </c>
      <c r="F3707" s="103">
        <v>677931</v>
      </c>
      <c r="G3707" s="103">
        <v>1</v>
      </c>
      <c r="H3707" t="s">
        <v>54</v>
      </c>
      <c r="I3707" s="103"/>
    </row>
    <row r="3708" spans="1:9" x14ac:dyDescent="0.3">
      <c r="A3708" t="s">
        <v>7489</v>
      </c>
      <c r="B3708" t="s">
        <v>49</v>
      </c>
      <c r="C3708" t="s">
        <v>7386</v>
      </c>
      <c r="D3708" t="s">
        <v>54</v>
      </c>
      <c r="E3708" s="103">
        <v>0</v>
      </c>
      <c r="F3708" s="103">
        <v>677931</v>
      </c>
      <c r="G3708" s="103">
        <v>1</v>
      </c>
      <c r="H3708" t="s">
        <v>54</v>
      </c>
      <c r="I3708" s="103"/>
    </row>
    <row r="3709" spans="1:9" x14ac:dyDescent="0.3">
      <c r="A3709" t="s">
        <v>7490</v>
      </c>
      <c r="B3709" t="s">
        <v>50</v>
      </c>
      <c r="C3709" t="s">
        <v>7386</v>
      </c>
      <c r="D3709" t="s">
        <v>54</v>
      </c>
      <c r="E3709" s="103">
        <v>0</v>
      </c>
      <c r="F3709" s="103">
        <v>677931</v>
      </c>
      <c r="G3709" s="103">
        <v>1</v>
      </c>
      <c r="H3709" t="s">
        <v>54</v>
      </c>
      <c r="I3709" s="103"/>
    </row>
    <row r="3710" spans="1:9" x14ac:dyDescent="0.3">
      <c r="A3710" t="s">
        <v>88</v>
      </c>
      <c r="B3710" t="s">
        <v>47</v>
      </c>
      <c r="C3710" t="s">
        <v>35</v>
      </c>
      <c r="D3710" t="s">
        <v>54</v>
      </c>
      <c r="E3710" s="103">
        <v>0</v>
      </c>
      <c r="F3710" s="103">
        <v>678258</v>
      </c>
      <c r="G3710" s="103">
        <v>2</v>
      </c>
      <c r="H3710" t="s">
        <v>54</v>
      </c>
      <c r="I3710" s="103"/>
    </row>
    <row r="3711" spans="1:9" x14ac:dyDescent="0.3">
      <c r="A3711" t="s">
        <v>89</v>
      </c>
      <c r="B3711" t="s">
        <v>48</v>
      </c>
      <c r="C3711" t="s">
        <v>35</v>
      </c>
      <c r="D3711" t="s">
        <v>54</v>
      </c>
      <c r="E3711" s="103">
        <v>0</v>
      </c>
      <c r="F3711" s="103">
        <v>678258</v>
      </c>
      <c r="G3711" s="103">
        <v>2</v>
      </c>
      <c r="H3711" t="s">
        <v>54</v>
      </c>
      <c r="I3711" s="103"/>
    </row>
    <row r="3712" spans="1:9" x14ac:dyDescent="0.3">
      <c r="A3712" t="s">
        <v>90</v>
      </c>
      <c r="B3712" t="s">
        <v>49</v>
      </c>
      <c r="C3712" t="s">
        <v>35</v>
      </c>
      <c r="D3712" t="s">
        <v>54</v>
      </c>
      <c r="E3712" s="103">
        <v>0</v>
      </c>
      <c r="F3712" s="103">
        <v>678258</v>
      </c>
      <c r="G3712" s="103">
        <v>2</v>
      </c>
      <c r="H3712" t="s">
        <v>54</v>
      </c>
      <c r="I3712" s="103"/>
    </row>
    <row r="3713" spans="1:9" x14ac:dyDescent="0.3">
      <c r="A3713" t="s">
        <v>91</v>
      </c>
      <c r="B3713" t="s">
        <v>50</v>
      </c>
      <c r="C3713" t="s">
        <v>35</v>
      </c>
      <c r="D3713" t="s">
        <v>54</v>
      </c>
      <c r="E3713" s="103">
        <v>0</v>
      </c>
      <c r="F3713" s="103">
        <v>678258</v>
      </c>
      <c r="G3713" s="103">
        <v>2</v>
      </c>
      <c r="H3713" t="s">
        <v>54</v>
      </c>
      <c r="I3713" s="103"/>
    </row>
    <row r="3714" spans="1:9" x14ac:dyDescent="0.3">
      <c r="A3714" t="s">
        <v>4954</v>
      </c>
      <c r="B3714" t="s">
        <v>47</v>
      </c>
      <c r="C3714" t="s">
        <v>4868</v>
      </c>
      <c r="D3714" t="s">
        <v>54</v>
      </c>
      <c r="E3714" s="103">
        <v>7750</v>
      </c>
      <c r="F3714" s="103">
        <v>678258</v>
      </c>
      <c r="G3714" s="103">
        <v>2</v>
      </c>
      <c r="H3714" t="s">
        <v>54</v>
      </c>
      <c r="I3714" s="103"/>
    </row>
    <row r="3715" spans="1:9" x14ac:dyDescent="0.3">
      <c r="A3715" t="s">
        <v>4955</v>
      </c>
      <c r="B3715" t="s">
        <v>48</v>
      </c>
      <c r="C3715" t="s">
        <v>4868</v>
      </c>
      <c r="D3715" t="s">
        <v>54</v>
      </c>
      <c r="E3715" s="103">
        <v>16770806.187942505</v>
      </c>
      <c r="F3715" s="103">
        <v>678258</v>
      </c>
      <c r="G3715" s="103">
        <v>2</v>
      </c>
      <c r="H3715" t="s">
        <v>54</v>
      </c>
      <c r="I3715" s="103"/>
    </row>
    <row r="3716" spans="1:9" x14ac:dyDescent="0.3">
      <c r="A3716" t="s">
        <v>4956</v>
      </c>
      <c r="B3716" t="s">
        <v>49</v>
      </c>
      <c r="C3716" t="s">
        <v>4868</v>
      </c>
      <c r="D3716" t="s">
        <v>54</v>
      </c>
      <c r="E3716" s="103">
        <v>1.14263303934491E-2</v>
      </c>
      <c r="F3716" s="103">
        <v>678258</v>
      </c>
      <c r="G3716" s="103">
        <v>2</v>
      </c>
      <c r="H3716" t="s">
        <v>54</v>
      </c>
      <c r="I3716" s="103"/>
    </row>
    <row r="3717" spans="1:9" x14ac:dyDescent="0.3">
      <c r="A3717" t="s">
        <v>4957</v>
      </c>
      <c r="B3717" t="s">
        <v>50</v>
      </c>
      <c r="C3717" t="s">
        <v>4868</v>
      </c>
      <c r="D3717" t="s">
        <v>54</v>
      </c>
      <c r="E3717" s="103">
        <v>24.726293221668605</v>
      </c>
      <c r="F3717" s="103">
        <v>678258</v>
      </c>
      <c r="G3717" s="103">
        <v>2</v>
      </c>
      <c r="H3717" t="s">
        <v>54</v>
      </c>
      <c r="I3717" s="103"/>
    </row>
    <row r="3718" spans="1:9" x14ac:dyDescent="0.3">
      <c r="A3718" t="s">
        <v>4958</v>
      </c>
      <c r="B3718" t="s">
        <v>51</v>
      </c>
      <c r="C3718" t="s">
        <v>4868</v>
      </c>
      <c r="D3718" t="s">
        <v>40</v>
      </c>
      <c r="E3718" s="103">
        <v>5.9866835926996667E-3</v>
      </c>
      <c r="F3718" s="103">
        <v>678258</v>
      </c>
      <c r="G3718" s="103">
        <v>2</v>
      </c>
      <c r="H3718" t="s">
        <v>1078</v>
      </c>
      <c r="I3718" s="103"/>
    </row>
    <row r="3719" spans="1:9" x14ac:dyDescent="0.3">
      <c r="A3719" t="s">
        <v>6390</v>
      </c>
      <c r="B3719" t="s">
        <v>51</v>
      </c>
      <c r="C3719" t="s">
        <v>4868</v>
      </c>
      <c r="D3719" t="s">
        <v>5064</v>
      </c>
      <c r="E3719" s="103">
        <v>6.033315261928112E-3</v>
      </c>
      <c r="F3719" s="103">
        <v>678258</v>
      </c>
      <c r="G3719" s="103">
        <v>2</v>
      </c>
      <c r="H3719" t="s">
        <v>1078</v>
      </c>
      <c r="I3719" s="103"/>
    </row>
    <row r="3720" spans="1:9" x14ac:dyDescent="0.3">
      <c r="A3720" t="s">
        <v>6391</v>
      </c>
      <c r="B3720" t="s">
        <v>51</v>
      </c>
      <c r="C3720" t="s">
        <v>4868</v>
      </c>
      <c r="D3720" t="s">
        <v>5065</v>
      </c>
      <c r="E3720" s="103">
        <v>5.9866835926996667E-3</v>
      </c>
      <c r="F3720" s="103">
        <v>678258</v>
      </c>
      <c r="G3720" s="103">
        <v>2</v>
      </c>
      <c r="H3720" t="s">
        <v>1078</v>
      </c>
      <c r="I3720" s="103"/>
    </row>
    <row r="3721" spans="1:9" x14ac:dyDescent="0.3">
      <c r="A3721" t="s">
        <v>6392</v>
      </c>
      <c r="B3721" t="s">
        <v>51</v>
      </c>
      <c r="C3721" t="s">
        <v>4868</v>
      </c>
      <c r="D3721" t="s">
        <v>5066</v>
      </c>
      <c r="E3721" s="103">
        <v>5.9866835926996667E-3</v>
      </c>
      <c r="F3721" s="103">
        <v>678258</v>
      </c>
      <c r="G3721" s="103">
        <v>2</v>
      </c>
      <c r="H3721" t="s">
        <v>1078</v>
      </c>
      <c r="I3721" s="103"/>
    </row>
    <row r="3722" spans="1:9" x14ac:dyDescent="0.3">
      <c r="A3722" t="s">
        <v>4959</v>
      </c>
      <c r="B3722" t="s">
        <v>51</v>
      </c>
      <c r="C3722" t="s">
        <v>4868</v>
      </c>
      <c r="D3722" t="s">
        <v>42</v>
      </c>
      <c r="E3722" s="103">
        <v>5.715756812865202E-3</v>
      </c>
      <c r="F3722" s="103">
        <v>678258</v>
      </c>
      <c r="G3722" s="103">
        <v>2</v>
      </c>
      <c r="H3722" t="s">
        <v>1078</v>
      </c>
      <c r="I3722" s="103"/>
    </row>
    <row r="3723" spans="1:9" x14ac:dyDescent="0.3">
      <c r="A3723" t="s">
        <v>4960</v>
      </c>
      <c r="B3723" t="s">
        <v>51</v>
      </c>
      <c r="C3723" t="s">
        <v>4868</v>
      </c>
      <c r="D3723" t="s">
        <v>1763</v>
      </c>
      <c r="E3723" s="103">
        <v>5.8031749113192331E-3</v>
      </c>
      <c r="F3723" s="103">
        <v>678258</v>
      </c>
      <c r="G3723" s="103">
        <v>2</v>
      </c>
      <c r="H3723" t="s">
        <v>1078</v>
      </c>
      <c r="I3723" s="103"/>
    </row>
    <row r="3724" spans="1:9" x14ac:dyDescent="0.3">
      <c r="A3724" t="s">
        <v>4961</v>
      </c>
      <c r="B3724" t="s">
        <v>51</v>
      </c>
      <c r="C3724" t="s">
        <v>4868</v>
      </c>
      <c r="D3724" t="s">
        <v>1764</v>
      </c>
      <c r="E3724" s="103">
        <v>1.559333600557498E-3</v>
      </c>
      <c r="F3724" s="103">
        <v>678258</v>
      </c>
      <c r="G3724" s="103">
        <v>2</v>
      </c>
      <c r="H3724" t="s">
        <v>1078</v>
      </c>
      <c r="I3724" s="103"/>
    </row>
    <row r="3725" spans="1:9" x14ac:dyDescent="0.3">
      <c r="A3725" t="s">
        <v>4962</v>
      </c>
      <c r="B3725" t="s">
        <v>51</v>
      </c>
      <c r="C3725" t="s">
        <v>4868</v>
      </c>
      <c r="D3725" t="s">
        <v>340</v>
      </c>
      <c r="E3725" s="103">
        <v>5.8702274508544436E-3</v>
      </c>
      <c r="F3725" s="103">
        <v>678258</v>
      </c>
      <c r="G3725" s="103">
        <v>2</v>
      </c>
      <c r="H3725" t="s">
        <v>1078</v>
      </c>
      <c r="I3725" s="103"/>
    </row>
    <row r="3726" spans="1:9" x14ac:dyDescent="0.3">
      <c r="A3726" t="s">
        <v>4963</v>
      </c>
      <c r="B3726" t="s">
        <v>51</v>
      </c>
      <c r="C3726" t="s">
        <v>4868</v>
      </c>
      <c r="D3726" t="s">
        <v>777</v>
      </c>
      <c r="E3726" s="103">
        <v>3.5524174318320007E-3</v>
      </c>
      <c r="F3726" s="103">
        <v>678258</v>
      </c>
      <c r="G3726" s="103">
        <v>2</v>
      </c>
      <c r="H3726" t="s">
        <v>1078</v>
      </c>
      <c r="I3726" s="103"/>
    </row>
    <row r="3727" spans="1:9" x14ac:dyDescent="0.3">
      <c r="A3727" t="s">
        <v>4964</v>
      </c>
      <c r="B3727" t="s">
        <v>51</v>
      </c>
      <c r="C3727" t="s">
        <v>4868</v>
      </c>
      <c r="D3727" t="s">
        <v>776</v>
      </c>
      <c r="E3727" s="103">
        <v>9.2795743114934461E-3</v>
      </c>
      <c r="F3727" s="103">
        <v>678258</v>
      </c>
      <c r="G3727" s="103">
        <v>2</v>
      </c>
      <c r="H3727" t="s">
        <v>1078</v>
      </c>
      <c r="I3727" s="103"/>
    </row>
    <row r="3728" spans="1:9" x14ac:dyDescent="0.3">
      <c r="A3728" t="s">
        <v>98</v>
      </c>
      <c r="B3728" t="s">
        <v>47</v>
      </c>
      <c r="C3728" t="s">
        <v>36</v>
      </c>
      <c r="D3728" t="s">
        <v>54</v>
      </c>
      <c r="E3728" s="103">
        <v>181423</v>
      </c>
      <c r="F3728" s="103">
        <v>678258</v>
      </c>
      <c r="G3728" s="103">
        <v>2</v>
      </c>
      <c r="H3728" t="s">
        <v>54</v>
      </c>
      <c r="I3728" s="103"/>
    </row>
    <row r="3729" spans="1:9" x14ac:dyDescent="0.3">
      <c r="A3729" t="s">
        <v>99</v>
      </c>
      <c r="B3729" t="s">
        <v>48</v>
      </c>
      <c r="C3729" t="s">
        <v>36</v>
      </c>
      <c r="D3729" t="s">
        <v>54</v>
      </c>
      <c r="E3729" s="103">
        <v>6699729951.2930002</v>
      </c>
      <c r="F3729" s="103">
        <v>678258</v>
      </c>
      <c r="G3729" s="103">
        <v>2</v>
      </c>
      <c r="H3729" t="s">
        <v>54</v>
      </c>
      <c r="I3729" s="103"/>
    </row>
    <row r="3730" spans="1:9" x14ac:dyDescent="0.3">
      <c r="A3730" t="s">
        <v>100</v>
      </c>
      <c r="B3730" t="s">
        <v>49</v>
      </c>
      <c r="C3730" t="s">
        <v>36</v>
      </c>
      <c r="D3730" t="s">
        <v>54</v>
      </c>
      <c r="E3730" s="103">
        <v>0.2674837598671892</v>
      </c>
      <c r="F3730" s="103">
        <v>678258</v>
      </c>
      <c r="G3730" s="103">
        <v>2</v>
      </c>
      <c r="H3730" t="s">
        <v>54</v>
      </c>
      <c r="I3730" s="103"/>
    </row>
    <row r="3731" spans="1:9" x14ac:dyDescent="0.3">
      <c r="A3731" t="s">
        <v>101</v>
      </c>
      <c r="B3731" t="s">
        <v>50</v>
      </c>
      <c r="C3731" t="s">
        <v>36</v>
      </c>
      <c r="D3731" t="s">
        <v>54</v>
      </c>
      <c r="E3731" s="103">
        <v>9877.8487703690935</v>
      </c>
      <c r="F3731" s="103">
        <v>678258</v>
      </c>
      <c r="G3731" s="103">
        <v>2</v>
      </c>
      <c r="H3731" t="s">
        <v>54</v>
      </c>
      <c r="I3731" s="103"/>
    </row>
    <row r="3732" spans="1:9" x14ac:dyDescent="0.3">
      <c r="A3732" t="s">
        <v>1281</v>
      </c>
      <c r="B3732" t="s">
        <v>51</v>
      </c>
      <c r="C3732" t="s">
        <v>36</v>
      </c>
      <c r="D3732" t="s">
        <v>40</v>
      </c>
      <c r="E3732" s="103">
        <v>0.11926866770293156</v>
      </c>
      <c r="F3732" s="103">
        <v>678258</v>
      </c>
      <c r="G3732" s="103">
        <v>2</v>
      </c>
      <c r="H3732" t="s">
        <v>1078</v>
      </c>
      <c r="I3732" s="103"/>
    </row>
    <row r="3733" spans="1:9" x14ac:dyDescent="0.3">
      <c r="A3733" t="s">
        <v>6282</v>
      </c>
      <c r="B3733" t="s">
        <v>51</v>
      </c>
      <c r="C3733" t="s">
        <v>36</v>
      </c>
      <c r="D3733" t="s">
        <v>5064</v>
      </c>
      <c r="E3733" s="103">
        <v>0.11938004617008105</v>
      </c>
      <c r="F3733" s="103">
        <v>678258</v>
      </c>
      <c r="G3733" s="103">
        <v>2</v>
      </c>
      <c r="H3733" t="s">
        <v>1078</v>
      </c>
      <c r="I3733" s="103"/>
    </row>
    <row r="3734" spans="1:9" x14ac:dyDescent="0.3">
      <c r="A3734" t="s">
        <v>6283</v>
      </c>
      <c r="B3734" t="s">
        <v>51</v>
      </c>
      <c r="C3734" t="s">
        <v>36</v>
      </c>
      <c r="D3734" t="s">
        <v>5065</v>
      </c>
      <c r="E3734" s="103">
        <v>0.11926866770293156</v>
      </c>
      <c r="F3734" s="103">
        <v>678258</v>
      </c>
      <c r="G3734" s="103">
        <v>2</v>
      </c>
      <c r="H3734" t="s">
        <v>1078</v>
      </c>
      <c r="I3734" s="103"/>
    </row>
    <row r="3735" spans="1:9" x14ac:dyDescent="0.3">
      <c r="A3735" t="s">
        <v>6284</v>
      </c>
      <c r="B3735" t="s">
        <v>51</v>
      </c>
      <c r="C3735" t="s">
        <v>36</v>
      </c>
      <c r="D3735" t="s">
        <v>5066</v>
      </c>
      <c r="E3735" s="103">
        <v>0.11938004617008105</v>
      </c>
      <c r="F3735" s="103">
        <v>678258</v>
      </c>
      <c r="G3735" s="103">
        <v>2</v>
      </c>
      <c r="H3735" t="s">
        <v>1078</v>
      </c>
      <c r="I3735" s="103"/>
    </row>
    <row r="3736" spans="1:9" x14ac:dyDescent="0.3">
      <c r="A3736" t="s">
        <v>1282</v>
      </c>
      <c r="B3736" t="s">
        <v>51</v>
      </c>
      <c r="C3736" t="s">
        <v>36</v>
      </c>
      <c r="D3736" t="s">
        <v>42</v>
      </c>
      <c r="E3736" s="103">
        <v>0.11257122982675108</v>
      </c>
      <c r="F3736" s="103">
        <v>678258</v>
      </c>
      <c r="G3736" s="103">
        <v>2</v>
      </c>
      <c r="H3736" t="s">
        <v>1078</v>
      </c>
      <c r="I3736" s="103"/>
    </row>
    <row r="3737" spans="1:9" x14ac:dyDescent="0.3">
      <c r="A3737" t="s">
        <v>2207</v>
      </c>
      <c r="B3737" t="s">
        <v>51</v>
      </c>
      <c r="C3737" t="s">
        <v>36</v>
      </c>
      <c r="D3737" t="s">
        <v>1763</v>
      </c>
      <c r="E3737" s="103">
        <v>0.11825721843696425</v>
      </c>
      <c r="F3737" s="103">
        <v>678258</v>
      </c>
      <c r="G3737" s="103">
        <v>2</v>
      </c>
      <c r="H3737" t="s">
        <v>1078</v>
      </c>
      <c r="I3737" s="103"/>
    </row>
    <row r="3738" spans="1:9" x14ac:dyDescent="0.3">
      <c r="A3738" t="s">
        <v>2208</v>
      </c>
      <c r="B3738" t="s">
        <v>51</v>
      </c>
      <c r="C3738" t="s">
        <v>36</v>
      </c>
      <c r="D3738" t="s">
        <v>1764</v>
      </c>
      <c r="E3738" s="103">
        <v>3.8748439401752599E-2</v>
      </c>
      <c r="F3738" s="103">
        <v>678258</v>
      </c>
      <c r="G3738" s="103">
        <v>2</v>
      </c>
      <c r="H3738" t="s">
        <v>1078</v>
      </c>
      <c r="I3738" s="103"/>
    </row>
    <row r="3739" spans="1:9" x14ac:dyDescent="0.3">
      <c r="A3739" t="s">
        <v>1283</v>
      </c>
      <c r="B3739" t="s">
        <v>51</v>
      </c>
      <c r="C3739" t="s">
        <v>36</v>
      </c>
      <c r="D3739" t="s">
        <v>340</v>
      </c>
      <c r="E3739" s="103">
        <v>0.10062491198015512</v>
      </c>
      <c r="F3739" s="103">
        <v>678258</v>
      </c>
      <c r="G3739" s="103">
        <v>2</v>
      </c>
      <c r="H3739" t="s">
        <v>1078</v>
      </c>
      <c r="I3739" s="103"/>
    </row>
    <row r="3740" spans="1:9" x14ac:dyDescent="0.3">
      <c r="A3740" t="s">
        <v>1284</v>
      </c>
      <c r="B3740" t="s">
        <v>51</v>
      </c>
      <c r="C3740" t="s">
        <v>36</v>
      </c>
      <c r="D3740" t="s">
        <v>777</v>
      </c>
      <c r="E3740" s="103">
        <v>7.9754292974624982E-2</v>
      </c>
      <c r="F3740" s="103">
        <v>678258</v>
      </c>
      <c r="G3740" s="103">
        <v>2</v>
      </c>
      <c r="H3740" t="s">
        <v>1078</v>
      </c>
      <c r="I3740" s="103"/>
    </row>
    <row r="3741" spans="1:9" x14ac:dyDescent="0.3">
      <c r="A3741" t="s">
        <v>1285</v>
      </c>
      <c r="B3741" t="s">
        <v>51</v>
      </c>
      <c r="C3741" t="s">
        <v>36</v>
      </c>
      <c r="D3741" t="s">
        <v>776</v>
      </c>
      <c r="E3741" s="103">
        <v>0.17021407464414462</v>
      </c>
      <c r="F3741" s="103">
        <v>678258</v>
      </c>
      <c r="G3741" s="103">
        <v>2</v>
      </c>
      <c r="H3741" t="s">
        <v>1078</v>
      </c>
      <c r="I3741" s="103"/>
    </row>
    <row r="3742" spans="1:9" x14ac:dyDescent="0.3">
      <c r="A3742" t="s">
        <v>102</v>
      </c>
      <c r="B3742" t="s">
        <v>47</v>
      </c>
      <c r="C3742" t="s">
        <v>37</v>
      </c>
      <c r="D3742" t="s">
        <v>54</v>
      </c>
      <c r="E3742" s="103">
        <v>218429</v>
      </c>
      <c r="F3742" s="103">
        <v>678258</v>
      </c>
      <c r="G3742" s="103">
        <v>2</v>
      </c>
      <c r="H3742" t="s">
        <v>54</v>
      </c>
      <c r="I3742" s="103"/>
    </row>
    <row r="3743" spans="1:9" x14ac:dyDescent="0.3">
      <c r="A3743" t="s">
        <v>103</v>
      </c>
      <c r="B3743" t="s">
        <v>48</v>
      </c>
      <c r="C3743" t="s">
        <v>37</v>
      </c>
      <c r="D3743" t="s">
        <v>54</v>
      </c>
      <c r="E3743" s="103">
        <v>22192247134.605469</v>
      </c>
      <c r="F3743" s="103">
        <v>678258</v>
      </c>
      <c r="G3743" s="103">
        <v>2</v>
      </c>
      <c r="H3743" t="s">
        <v>54</v>
      </c>
      <c r="I3743" s="103"/>
    </row>
    <row r="3744" spans="1:9" x14ac:dyDescent="0.3">
      <c r="A3744" t="s">
        <v>104</v>
      </c>
      <c r="B3744" t="s">
        <v>49</v>
      </c>
      <c r="C3744" t="s">
        <v>37</v>
      </c>
      <c r="D3744" t="s">
        <v>54</v>
      </c>
      <c r="E3744" s="103">
        <v>0.3220441189046056</v>
      </c>
      <c r="F3744" s="103">
        <v>678258</v>
      </c>
      <c r="G3744" s="103">
        <v>2</v>
      </c>
      <c r="H3744" t="s">
        <v>54</v>
      </c>
      <c r="I3744" s="103"/>
    </row>
    <row r="3745" spans="1:9" x14ac:dyDescent="0.3">
      <c r="A3745" t="s">
        <v>105</v>
      </c>
      <c r="B3745" t="s">
        <v>50</v>
      </c>
      <c r="C3745" t="s">
        <v>37</v>
      </c>
      <c r="D3745" t="s">
        <v>54</v>
      </c>
      <c r="E3745" s="103">
        <v>32719.477152654992</v>
      </c>
      <c r="F3745" s="103">
        <v>678258</v>
      </c>
      <c r="G3745" s="103">
        <v>2</v>
      </c>
      <c r="H3745" t="s">
        <v>54</v>
      </c>
      <c r="I3745" s="103"/>
    </row>
    <row r="3746" spans="1:9" x14ac:dyDescent="0.3">
      <c r="A3746" t="s">
        <v>1246</v>
      </c>
      <c r="B3746" t="s">
        <v>51</v>
      </c>
      <c r="C3746" t="s">
        <v>37</v>
      </c>
      <c r="D3746" t="s">
        <v>40</v>
      </c>
      <c r="E3746" s="103">
        <v>0.31886104006772303</v>
      </c>
      <c r="F3746" s="103">
        <v>678258</v>
      </c>
      <c r="G3746" s="103">
        <v>2</v>
      </c>
      <c r="H3746" t="s">
        <v>1078</v>
      </c>
      <c r="I3746" s="103"/>
    </row>
    <row r="3747" spans="1:9" x14ac:dyDescent="0.3">
      <c r="A3747" t="s">
        <v>6285</v>
      </c>
      <c r="B3747" t="s">
        <v>51</v>
      </c>
      <c r="C3747" t="s">
        <v>37</v>
      </c>
      <c r="D3747" t="s">
        <v>5064</v>
      </c>
      <c r="E3747" s="103">
        <v>0.31934314997583108</v>
      </c>
      <c r="F3747" s="103">
        <v>678258</v>
      </c>
      <c r="G3747" s="103">
        <v>2</v>
      </c>
      <c r="H3747" t="s">
        <v>1078</v>
      </c>
      <c r="I3747" s="103"/>
    </row>
    <row r="3748" spans="1:9" x14ac:dyDescent="0.3">
      <c r="A3748" t="s">
        <v>6286</v>
      </c>
      <c r="B3748" t="s">
        <v>51</v>
      </c>
      <c r="C3748" t="s">
        <v>37</v>
      </c>
      <c r="D3748" t="s">
        <v>5065</v>
      </c>
      <c r="E3748" s="103">
        <v>0.31886104006772303</v>
      </c>
      <c r="F3748" s="103">
        <v>678258</v>
      </c>
      <c r="G3748" s="103">
        <v>2</v>
      </c>
      <c r="H3748" t="s">
        <v>1078</v>
      </c>
      <c r="I3748" s="103"/>
    </row>
    <row r="3749" spans="1:9" x14ac:dyDescent="0.3">
      <c r="A3749" t="s">
        <v>6287</v>
      </c>
      <c r="B3749" t="s">
        <v>51</v>
      </c>
      <c r="C3749" t="s">
        <v>37</v>
      </c>
      <c r="D3749" t="s">
        <v>5066</v>
      </c>
      <c r="E3749" s="103">
        <v>0.31934274013523234</v>
      </c>
      <c r="F3749" s="103">
        <v>678258</v>
      </c>
      <c r="G3749" s="103">
        <v>2</v>
      </c>
      <c r="H3749" t="s">
        <v>1078</v>
      </c>
      <c r="I3749" s="103"/>
    </row>
    <row r="3750" spans="1:9" x14ac:dyDescent="0.3">
      <c r="A3750" t="s">
        <v>1247</v>
      </c>
      <c r="B3750" t="s">
        <v>51</v>
      </c>
      <c r="C3750" t="s">
        <v>37</v>
      </c>
      <c r="D3750" t="s">
        <v>42</v>
      </c>
      <c r="E3750" s="103">
        <v>0.3054245600577658</v>
      </c>
      <c r="F3750" s="103">
        <v>678258</v>
      </c>
      <c r="G3750" s="103">
        <v>2</v>
      </c>
      <c r="H3750" t="s">
        <v>1078</v>
      </c>
      <c r="I3750" s="103"/>
    </row>
    <row r="3751" spans="1:9" x14ac:dyDescent="0.3">
      <c r="A3751" t="s">
        <v>2163</v>
      </c>
      <c r="B3751" t="s">
        <v>51</v>
      </c>
      <c r="C3751" t="s">
        <v>37</v>
      </c>
      <c r="D3751" t="s">
        <v>1763</v>
      </c>
      <c r="E3751" s="103">
        <v>0.32446675410660586</v>
      </c>
      <c r="F3751" s="103">
        <v>678258</v>
      </c>
      <c r="G3751" s="103">
        <v>2</v>
      </c>
      <c r="H3751" t="s">
        <v>1078</v>
      </c>
      <c r="I3751" s="103"/>
    </row>
    <row r="3752" spans="1:9" x14ac:dyDescent="0.3">
      <c r="A3752" t="s">
        <v>2164</v>
      </c>
      <c r="B3752" t="s">
        <v>51</v>
      </c>
      <c r="C3752" t="s">
        <v>37</v>
      </c>
      <c r="D3752" t="s">
        <v>1764</v>
      </c>
      <c r="E3752" s="103">
        <v>0.12599090437394184</v>
      </c>
      <c r="F3752" s="103">
        <v>678258</v>
      </c>
      <c r="G3752" s="103">
        <v>2</v>
      </c>
      <c r="H3752" t="s">
        <v>1078</v>
      </c>
      <c r="I3752" s="103"/>
    </row>
    <row r="3753" spans="1:9" x14ac:dyDescent="0.3">
      <c r="A3753" t="s">
        <v>1248</v>
      </c>
      <c r="B3753" t="s">
        <v>51</v>
      </c>
      <c r="C3753" t="s">
        <v>37</v>
      </c>
      <c r="D3753" t="s">
        <v>340</v>
      </c>
      <c r="E3753" s="103">
        <v>0.26939281096279982</v>
      </c>
      <c r="F3753" s="103">
        <v>678258</v>
      </c>
      <c r="G3753" s="103">
        <v>2</v>
      </c>
      <c r="H3753" t="s">
        <v>1078</v>
      </c>
      <c r="I3753" s="103"/>
    </row>
    <row r="3754" spans="1:9" x14ac:dyDescent="0.3">
      <c r="A3754" t="s">
        <v>1249</v>
      </c>
      <c r="B3754" t="s">
        <v>51</v>
      </c>
      <c r="C3754" t="s">
        <v>37</v>
      </c>
      <c r="D3754" t="s">
        <v>777</v>
      </c>
      <c r="E3754" s="103">
        <v>0.20384252416430529</v>
      </c>
      <c r="F3754" s="103">
        <v>678258</v>
      </c>
      <c r="G3754" s="103">
        <v>2</v>
      </c>
      <c r="H3754" t="s">
        <v>1078</v>
      </c>
      <c r="I3754" s="103"/>
    </row>
    <row r="3755" spans="1:9" x14ac:dyDescent="0.3">
      <c r="A3755" t="s">
        <v>1250</v>
      </c>
      <c r="B3755" t="s">
        <v>51</v>
      </c>
      <c r="C3755" t="s">
        <v>37</v>
      </c>
      <c r="D3755" t="s">
        <v>776</v>
      </c>
      <c r="E3755" s="103">
        <v>0.45864249284292802</v>
      </c>
      <c r="F3755" s="103">
        <v>678258</v>
      </c>
      <c r="G3755" s="103">
        <v>2</v>
      </c>
      <c r="H3755" t="s">
        <v>1078</v>
      </c>
      <c r="I3755" s="103"/>
    </row>
    <row r="3756" spans="1:9" x14ac:dyDescent="0.3">
      <c r="A3756" t="s">
        <v>106</v>
      </c>
      <c r="B3756" t="s">
        <v>47</v>
      </c>
      <c r="C3756" t="s">
        <v>38</v>
      </c>
      <c r="D3756" t="s">
        <v>54</v>
      </c>
      <c r="E3756" s="103">
        <v>62837</v>
      </c>
      <c r="F3756" s="103">
        <v>678258</v>
      </c>
      <c r="G3756" s="103">
        <v>2</v>
      </c>
      <c r="H3756" t="s">
        <v>54</v>
      </c>
      <c r="I3756" s="103"/>
    </row>
    <row r="3757" spans="1:9" x14ac:dyDescent="0.3">
      <c r="A3757" t="s">
        <v>107</v>
      </c>
      <c r="B3757" t="s">
        <v>48</v>
      </c>
      <c r="C3757" t="s">
        <v>38</v>
      </c>
      <c r="D3757" t="s">
        <v>54</v>
      </c>
      <c r="E3757" s="103">
        <v>10616584981.763</v>
      </c>
      <c r="F3757" s="103">
        <v>678258</v>
      </c>
      <c r="G3757" s="103">
        <v>2</v>
      </c>
      <c r="H3757" t="s">
        <v>54</v>
      </c>
      <c r="I3757" s="103"/>
    </row>
    <row r="3758" spans="1:9" x14ac:dyDescent="0.3">
      <c r="A3758" t="s">
        <v>108</v>
      </c>
      <c r="B3758" t="s">
        <v>49</v>
      </c>
      <c r="C3758" t="s">
        <v>38</v>
      </c>
      <c r="D3758" t="s">
        <v>54</v>
      </c>
      <c r="E3758" s="103">
        <v>9.264468683008531E-2</v>
      </c>
      <c r="F3758" s="103">
        <v>678258</v>
      </c>
      <c r="G3758" s="103">
        <v>2</v>
      </c>
      <c r="H3758" t="s">
        <v>54</v>
      </c>
      <c r="I3758" s="103"/>
    </row>
    <row r="3759" spans="1:9" x14ac:dyDescent="0.3">
      <c r="A3759" t="s">
        <v>109</v>
      </c>
      <c r="B3759" t="s">
        <v>50</v>
      </c>
      <c r="C3759" t="s">
        <v>38</v>
      </c>
      <c r="D3759" t="s">
        <v>54</v>
      </c>
      <c r="E3759" s="103">
        <v>15652.723567968236</v>
      </c>
      <c r="F3759" s="103">
        <v>678258</v>
      </c>
      <c r="G3759" s="103">
        <v>2</v>
      </c>
      <c r="H3759" t="s">
        <v>54</v>
      </c>
      <c r="I3759" s="103"/>
    </row>
    <row r="3760" spans="1:9" x14ac:dyDescent="0.3">
      <c r="A3760" t="s">
        <v>1251</v>
      </c>
      <c r="B3760" t="s">
        <v>51</v>
      </c>
      <c r="C3760" t="s">
        <v>38</v>
      </c>
      <c r="D3760" t="s">
        <v>40</v>
      </c>
      <c r="E3760" s="103">
        <v>0.54356017107214416</v>
      </c>
      <c r="F3760" s="103">
        <v>678258</v>
      </c>
      <c r="G3760" s="103">
        <v>2</v>
      </c>
      <c r="H3760" t="s">
        <v>1078</v>
      </c>
      <c r="I3760" s="103"/>
    </row>
    <row r="3761" spans="1:9" x14ac:dyDescent="0.3">
      <c r="A3761" t="s">
        <v>6288</v>
      </c>
      <c r="B3761" t="s">
        <v>51</v>
      </c>
      <c r="C3761" t="s">
        <v>38</v>
      </c>
      <c r="D3761" t="s">
        <v>5064</v>
      </c>
      <c r="E3761" s="103">
        <v>0.54356017107214416</v>
      </c>
      <c r="F3761" s="103">
        <v>678258</v>
      </c>
      <c r="G3761" s="103">
        <v>2</v>
      </c>
      <c r="H3761" t="s">
        <v>1078</v>
      </c>
      <c r="I3761" s="103"/>
    </row>
    <row r="3762" spans="1:9" x14ac:dyDescent="0.3">
      <c r="A3762" t="s">
        <v>6289</v>
      </c>
      <c r="B3762" t="s">
        <v>51</v>
      </c>
      <c r="C3762" t="s">
        <v>38</v>
      </c>
      <c r="D3762" t="s">
        <v>5065</v>
      </c>
      <c r="E3762" s="103">
        <v>0.54356017107214416</v>
      </c>
      <c r="F3762" s="103">
        <v>678258</v>
      </c>
      <c r="G3762" s="103">
        <v>2</v>
      </c>
      <c r="H3762" t="s">
        <v>1078</v>
      </c>
      <c r="I3762" s="103"/>
    </row>
    <row r="3763" spans="1:9" x14ac:dyDescent="0.3">
      <c r="A3763" t="s">
        <v>6290</v>
      </c>
      <c r="B3763" t="s">
        <v>51</v>
      </c>
      <c r="C3763" t="s">
        <v>38</v>
      </c>
      <c r="D3763" t="s">
        <v>5066</v>
      </c>
      <c r="E3763" s="103">
        <v>0.54356017107214416</v>
      </c>
      <c r="F3763" s="103">
        <v>678258</v>
      </c>
      <c r="G3763" s="103">
        <v>2</v>
      </c>
      <c r="H3763" t="s">
        <v>1078</v>
      </c>
      <c r="I3763" s="103"/>
    </row>
    <row r="3764" spans="1:9" x14ac:dyDescent="0.3">
      <c r="A3764" t="s">
        <v>1252</v>
      </c>
      <c r="B3764" t="s">
        <v>51</v>
      </c>
      <c r="C3764" t="s">
        <v>38</v>
      </c>
      <c r="D3764" t="s">
        <v>42</v>
      </c>
      <c r="E3764" s="103">
        <v>0.53283737956195154</v>
      </c>
      <c r="F3764" s="103">
        <v>678258</v>
      </c>
      <c r="G3764" s="103">
        <v>2</v>
      </c>
      <c r="H3764" t="s">
        <v>1078</v>
      </c>
      <c r="I3764" s="103"/>
    </row>
    <row r="3765" spans="1:9" x14ac:dyDescent="0.3">
      <c r="A3765" t="s">
        <v>2165</v>
      </c>
      <c r="B3765" t="s">
        <v>51</v>
      </c>
      <c r="C3765" t="s">
        <v>38</v>
      </c>
      <c r="D3765" t="s">
        <v>1763</v>
      </c>
      <c r="E3765" s="103">
        <v>0.59071136769274779</v>
      </c>
      <c r="F3765" s="103">
        <v>678258</v>
      </c>
      <c r="G3765" s="103">
        <v>2</v>
      </c>
      <c r="H3765" t="s">
        <v>1078</v>
      </c>
      <c r="I3765" s="103"/>
    </row>
    <row r="3766" spans="1:9" x14ac:dyDescent="0.3">
      <c r="A3766" t="s">
        <v>2166</v>
      </c>
      <c r="B3766" t="s">
        <v>51</v>
      </c>
      <c r="C3766" t="s">
        <v>38</v>
      </c>
      <c r="D3766" t="s">
        <v>1764</v>
      </c>
      <c r="E3766" s="103">
        <v>0.29719593056351862</v>
      </c>
      <c r="F3766" s="103">
        <v>678258</v>
      </c>
      <c r="G3766" s="103">
        <v>2</v>
      </c>
      <c r="H3766" t="s">
        <v>1078</v>
      </c>
      <c r="I3766" s="103"/>
    </row>
    <row r="3767" spans="1:9" x14ac:dyDescent="0.3">
      <c r="A3767" t="s">
        <v>1253</v>
      </c>
      <c r="B3767" t="s">
        <v>51</v>
      </c>
      <c r="C3767" t="s">
        <v>38</v>
      </c>
      <c r="D3767" t="s">
        <v>340</v>
      </c>
      <c r="E3767" s="103">
        <v>0.30961869190887925</v>
      </c>
      <c r="F3767" s="103">
        <v>678258</v>
      </c>
      <c r="G3767" s="103">
        <v>2</v>
      </c>
      <c r="H3767" t="s">
        <v>1078</v>
      </c>
      <c r="I3767" s="103"/>
    </row>
    <row r="3768" spans="1:9" x14ac:dyDescent="0.3">
      <c r="A3768" t="s">
        <v>1254</v>
      </c>
      <c r="B3768" t="s">
        <v>51</v>
      </c>
      <c r="C3768" t="s">
        <v>38</v>
      </c>
      <c r="D3768" t="s">
        <v>777</v>
      </c>
      <c r="E3768" s="103">
        <v>0.35544415179247885</v>
      </c>
      <c r="F3768" s="103">
        <v>678258</v>
      </c>
      <c r="G3768" s="103">
        <v>2</v>
      </c>
      <c r="H3768" t="s">
        <v>1078</v>
      </c>
      <c r="I3768" s="103"/>
    </row>
    <row r="3769" spans="1:9" x14ac:dyDescent="0.3">
      <c r="A3769" t="s">
        <v>1255</v>
      </c>
      <c r="B3769" t="s">
        <v>51</v>
      </c>
      <c r="C3769" t="s">
        <v>38</v>
      </c>
      <c r="D3769" t="s">
        <v>776</v>
      </c>
      <c r="E3769" s="103">
        <v>0.77290148942434311</v>
      </c>
      <c r="F3769" s="103">
        <v>678258</v>
      </c>
      <c r="G3769" s="103">
        <v>2</v>
      </c>
      <c r="H3769" t="s">
        <v>1078</v>
      </c>
      <c r="I3769" s="103"/>
    </row>
    <row r="3770" spans="1:9" x14ac:dyDescent="0.3">
      <c r="A3770" t="s">
        <v>110</v>
      </c>
      <c r="B3770" t="s">
        <v>47</v>
      </c>
      <c r="C3770" t="s">
        <v>39</v>
      </c>
      <c r="D3770" t="s">
        <v>54</v>
      </c>
      <c r="E3770" s="103">
        <v>616</v>
      </c>
      <c r="F3770" s="103">
        <v>678258</v>
      </c>
      <c r="G3770" s="103">
        <v>2</v>
      </c>
      <c r="H3770" t="s">
        <v>54</v>
      </c>
      <c r="I3770" s="103"/>
    </row>
    <row r="3771" spans="1:9" x14ac:dyDescent="0.3">
      <c r="A3771" t="s">
        <v>111</v>
      </c>
      <c r="B3771" t="s">
        <v>48</v>
      </c>
      <c r="C3771" t="s">
        <v>39</v>
      </c>
      <c r="D3771" t="s">
        <v>54</v>
      </c>
      <c r="E3771" s="103">
        <v>27241414.336000003</v>
      </c>
      <c r="F3771" s="103">
        <v>678258</v>
      </c>
      <c r="G3771" s="103">
        <v>2</v>
      </c>
      <c r="H3771" t="s">
        <v>54</v>
      </c>
      <c r="I3771" s="103"/>
    </row>
    <row r="3772" spans="1:9" x14ac:dyDescent="0.3">
      <c r="A3772" t="s">
        <v>112</v>
      </c>
      <c r="B3772" t="s">
        <v>49</v>
      </c>
      <c r="C3772" t="s">
        <v>39</v>
      </c>
      <c r="D3772" t="s">
        <v>54</v>
      </c>
      <c r="E3772" s="103">
        <v>9.0820897062769625E-4</v>
      </c>
      <c r="F3772" s="103">
        <v>678258</v>
      </c>
      <c r="G3772" s="103">
        <v>2</v>
      </c>
      <c r="H3772" t="s">
        <v>54</v>
      </c>
      <c r="I3772" s="103"/>
    </row>
    <row r="3773" spans="1:9" x14ac:dyDescent="0.3">
      <c r="A3773" t="s">
        <v>113</v>
      </c>
      <c r="B3773" t="s">
        <v>50</v>
      </c>
      <c r="C3773" t="s">
        <v>39</v>
      </c>
      <c r="D3773" t="s">
        <v>54</v>
      </c>
      <c r="E3773" s="103">
        <v>40.163793624255078</v>
      </c>
      <c r="F3773" s="103">
        <v>678258</v>
      </c>
      <c r="G3773" s="103">
        <v>2</v>
      </c>
      <c r="H3773" t="s">
        <v>54</v>
      </c>
      <c r="I3773" s="103"/>
    </row>
    <row r="3774" spans="1:9" x14ac:dyDescent="0.3">
      <c r="A3774" t="s">
        <v>1256</v>
      </c>
      <c r="B3774" t="s">
        <v>51</v>
      </c>
      <c r="C3774" t="s">
        <v>39</v>
      </c>
      <c r="D3774" t="s">
        <v>40</v>
      </c>
      <c r="E3774" s="103">
        <v>0.12034963854504585</v>
      </c>
      <c r="F3774" s="103">
        <v>678258</v>
      </c>
      <c r="G3774" s="103">
        <v>2</v>
      </c>
      <c r="H3774" t="s">
        <v>1078</v>
      </c>
      <c r="I3774" s="103"/>
    </row>
    <row r="3775" spans="1:9" x14ac:dyDescent="0.3">
      <c r="A3775" t="s">
        <v>6291</v>
      </c>
      <c r="B3775" t="s">
        <v>51</v>
      </c>
      <c r="C3775" t="s">
        <v>39</v>
      </c>
      <c r="D3775" t="s">
        <v>5064</v>
      </c>
      <c r="E3775" s="103">
        <v>0.12034963854504585</v>
      </c>
      <c r="F3775" s="103">
        <v>678258</v>
      </c>
      <c r="G3775" s="103">
        <v>2</v>
      </c>
      <c r="H3775" t="s">
        <v>1078</v>
      </c>
      <c r="I3775" s="103"/>
    </row>
    <row r="3776" spans="1:9" x14ac:dyDescent="0.3">
      <c r="A3776" t="s">
        <v>6292</v>
      </c>
      <c r="B3776" t="s">
        <v>51</v>
      </c>
      <c r="C3776" t="s">
        <v>39</v>
      </c>
      <c r="D3776" t="s">
        <v>5065</v>
      </c>
      <c r="E3776" s="103">
        <v>0.12034963854504585</v>
      </c>
      <c r="F3776" s="103">
        <v>678258</v>
      </c>
      <c r="G3776" s="103">
        <v>2</v>
      </c>
      <c r="H3776" t="s">
        <v>1078</v>
      </c>
      <c r="I3776" s="103"/>
    </row>
    <row r="3777" spans="1:9" x14ac:dyDescent="0.3">
      <c r="A3777" t="s">
        <v>6293</v>
      </c>
      <c r="B3777" t="s">
        <v>51</v>
      </c>
      <c r="C3777" t="s">
        <v>39</v>
      </c>
      <c r="D3777" t="s">
        <v>5066</v>
      </c>
      <c r="E3777" s="103">
        <v>0.12034963854504585</v>
      </c>
      <c r="F3777" s="103">
        <v>678258</v>
      </c>
      <c r="G3777" s="103">
        <v>2</v>
      </c>
      <c r="H3777" t="s">
        <v>1078</v>
      </c>
      <c r="I3777" s="103"/>
    </row>
    <row r="3778" spans="1:9" x14ac:dyDescent="0.3">
      <c r="A3778" t="s">
        <v>1257</v>
      </c>
      <c r="B3778" t="s">
        <v>51</v>
      </c>
      <c r="C3778" t="s">
        <v>39</v>
      </c>
      <c r="D3778" t="s">
        <v>42</v>
      </c>
      <c r="E3778" s="103">
        <v>0.11783538623700315</v>
      </c>
      <c r="F3778" s="103">
        <v>678258</v>
      </c>
      <c r="G3778" s="103">
        <v>2</v>
      </c>
      <c r="H3778" t="s">
        <v>1078</v>
      </c>
      <c r="I3778" s="103"/>
    </row>
    <row r="3779" spans="1:9" x14ac:dyDescent="0.3">
      <c r="A3779" t="s">
        <v>2167</v>
      </c>
      <c r="B3779" t="s">
        <v>51</v>
      </c>
      <c r="C3779" t="s">
        <v>39</v>
      </c>
      <c r="D3779" t="s">
        <v>1763</v>
      </c>
      <c r="E3779" s="103">
        <v>0.12585309438692538</v>
      </c>
      <c r="F3779" s="103">
        <v>678258</v>
      </c>
      <c r="G3779" s="103">
        <v>2</v>
      </c>
      <c r="H3779" t="s">
        <v>1078</v>
      </c>
      <c r="I3779" s="103"/>
    </row>
    <row r="3780" spans="1:9" x14ac:dyDescent="0.3">
      <c r="A3780" t="s">
        <v>2168</v>
      </c>
      <c r="B3780" t="s">
        <v>51</v>
      </c>
      <c r="C3780" t="s">
        <v>39</v>
      </c>
      <c r="D3780" t="s">
        <v>1764</v>
      </c>
      <c r="E3780" s="103">
        <v>6.6713752433026199E-2</v>
      </c>
      <c r="F3780" s="103">
        <v>678258</v>
      </c>
      <c r="G3780" s="103">
        <v>2</v>
      </c>
      <c r="H3780" t="s">
        <v>1078</v>
      </c>
      <c r="I3780" s="103"/>
    </row>
    <row r="3781" spans="1:9" x14ac:dyDescent="0.3">
      <c r="A3781" t="s">
        <v>1258</v>
      </c>
      <c r="B3781" t="s">
        <v>51</v>
      </c>
      <c r="C3781" t="s">
        <v>39</v>
      </c>
      <c r="D3781" t="s">
        <v>340</v>
      </c>
      <c r="E3781" s="103">
        <v>9.2540989719375896E-2</v>
      </c>
      <c r="F3781" s="103">
        <v>678258</v>
      </c>
      <c r="G3781" s="103">
        <v>2</v>
      </c>
      <c r="H3781" t="s">
        <v>1078</v>
      </c>
      <c r="I3781" s="103"/>
    </row>
    <row r="3782" spans="1:9" x14ac:dyDescent="0.3">
      <c r="A3782" t="s">
        <v>1259</v>
      </c>
      <c r="B3782" t="s">
        <v>51</v>
      </c>
      <c r="C3782" t="s">
        <v>39</v>
      </c>
      <c r="D3782" t="s">
        <v>777</v>
      </c>
      <c r="E3782" s="103">
        <v>7.1521610314349796E-2</v>
      </c>
      <c r="F3782" s="103">
        <v>678258</v>
      </c>
      <c r="G3782" s="103">
        <v>2</v>
      </c>
      <c r="H3782" t="s">
        <v>1078</v>
      </c>
      <c r="I3782" s="103"/>
    </row>
    <row r="3783" spans="1:9" x14ac:dyDescent="0.3">
      <c r="A3783" t="s">
        <v>1260</v>
      </c>
      <c r="B3783" t="s">
        <v>51</v>
      </c>
      <c r="C3783" t="s">
        <v>39</v>
      </c>
      <c r="D3783" t="s">
        <v>776</v>
      </c>
      <c r="E3783" s="103">
        <v>0.18897110112552351</v>
      </c>
      <c r="F3783" s="103">
        <v>678258</v>
      </c>
      <c r="G3783" s="103">
        <v>2</v>
      </c>
      <c r="H3783" t="s">
        <v>1078</v>
      </c>
      <c r="I3783" s="103"/>
    </row>
    <row r="3784" spans="1:9" x14ac:dyDescent="0.3">
      <c r="A3784" t="s">
        <v>2841</v>
      </c>
      <c r="B3784" t="s">
        <v>47</v>
      </c>
      <c r="C3784" t="s">
        <v>2584</v>
      </c>
      <c r="D3784" t="s">
        <v>54</v>
      </c>
      <c r="E3784" s="103">
        <v>251256</v>
      </c>
      <c r="F3784" s="103">
        <v>678258</v>
      </c>
      <c r="G3784" s="103">
        <v>2</v>
      </c>
      <c r="H3784" t="s">
        <v>54</v>
      </c>
      <c r="I3784" s="103"/>
    </row>
    <row r="3785" spans="1:9" x14ac:dyDescent="0.3">
      <c r="A3785" t="s">
        <v>2842</v>
      </c>
      <c r="B3785" t="s">
        <v>48</v>
      </c>
      <c r="C3785" t="s">
        <v>2584</v>
      </c>
      <c r="D3785" t="s">
        <v>54</v>
      </c>
      <c r="E3785" s="103">
        <v>1239249329.7597656</v>
      </c>
      <c r="F3785" s="103">
        <v>678258</v>
      </c>
      <c r="G3785" s="103">
        <v>2</v>
      </c>
      <c r="H3785" t="s">
        <v>54</v>
      </c>
      <c r="I3785" s="103"/>
    </row>
    <row r="3786" spans="1:9" x14ac:dyDescent="0.3">
      <c r="A3786" t="s">
        <v>2843</v>
      </c>
      <c r="B3786" t="s">
        <v>49</v>
      </c>
      <c r="C3786" t="s">
        <v>2584</v>
      </c>
      <c r="D3786" t="s">
        <v>54</v>
      </c>
      <c r="E3786" s="103">
        <v>0.37044310572083189</v>
      </c>
      <c r="F3786" s="103">
        <v>678258</v>
      </c>
      <c r="G3786" s="103">
        <v>2</v>
      </c>
      <c r="H3786" t="s">
        <v>54</v>
      </c>
      <c r="I3786" s="103"/>
    </row>
    <row r="3787" spans="1:9" x14ac:dyDescent="0.3">
      <c r="A3787" t="s">
        <v>2844</v>
      </c>
      <c r="B3787" t="s">
        <v>50</v>
      </c>
      <c r="C3787" t="s">
        <v>2584</v>
      </c>
      <c r="D3787" t="s">
        <v>54</v>
      </c>
      <c r="E3787" s="103">
        <v>1827.1061008639274</v>
      </c>
      <c r="F3787" s="103">
        <v>678258</v>
      </c>
      <c r="G3787" s="103">
        <v>2</v>
      </c>
      <c r="H3787" t="s">
        <v>54</v>
      </c>
      <c r="I3787" s="103"/>
    </row>
    <row r="3788" spans="1:9" x14ac:dyDescent="0.3">
      <c r="A3788" t="s">
        <v>2845</v>
      </c>
      <c r="B3788" t="s">
        <v>51</v>
      </c>
      <c r="C3788" t="s">
        <v>2584</v>
      </c>
      <c r="D3788" t="s">
        <v>40</v>
      </c>
      <c r="E3788" s="103">
        <v>1.5808871514792482E-2</v>
      </c>
      <c r="F3788" s="103">
        <v>678258</v>
      </c>
      <c r="G3788" s="103">
        <v>2</v>
      </c>
      <c r="H3788" t="s">
        <v>1078</v>
      </c>
      <c r="I3788" s="103"/>
    </row>
    <row r="3789" spans="1:9" x14ac:dyDescent="0.3">
      <c r="A3789" t="s">
        <v>6294</v>
      </c>
      <c r="B3789" t="s">
        <v>51</v>
      </c>
      <c r="C3789" t="s">
        <v>2584</v>
      </c>
      <c r="D3789" t="s">
        <v>5064</v>
      </c>
      <c r="E3789" s="103">
        <v>1.5823909829553374E-2</v>
      </c>
      <c r="F3789" s="103">
        <v>678258</v>
      </c>
      <c r="G3789" s="103">
        <v>2</v>
      </c>
      <c r="H3789" t="s">
        <v>1078</v>
      </c>
      <c r="I3789" s="103"/>
    </row>
    <row r="3790" spans="1:9" x14ac:dyDescent="0.3">
      <c r="A3790" t="s">
        <v>6295</v>
      </c>
      <c r="B3790" t="s">
        <v>51</v>
      </c>
      <c r="C3790" t="s">
        <v>2584</v>
      </c>
      <c r="D3790" t="s">
        <v>5065</v>
      </c>
      <c r="E3790" s="103">
        <v>1.5808871514792482E-2</v>
      </c>
      <c r="F3790" s="103">
        <v>678258</v>
      </c>
      <c r="G3790" s="103">
        <v>2</v>
      </c>
      <c r="H3790" t="s">
        <v>1078</v>
      </c>
      <c r="I3790" s="103"/>
    </row>
    <row r="3791" spans="1:9" x14ac:dyDescent="0.3">
      <c r="A3791" t="s">
        <v>6296</v>
      </c>
      <c r="B3791" t="s">
        <v>51</v>
      </c>
      <c r="C3791" t="s">
        <v>2584</v>
      </c>
      <c r="D3791" t="s">
        <v>5066</v>
      </c>
      <c r="E3791" s="103">
        <v>1.5823413525423307E-2</v>
      </c>
      <c r="F3791" s="103">
        <v>678258</v>
      </c>
      <c r="G3791" s="103">
        <v>2</v>
      </c>
      <c r="H3791" t="s">
        <v>1078</v>
      </c>
      <c r="I3791" s="103"/>
    </row>
    <row r="3792" spans="1:9" x14ac:dyDescent="0.3">
      <c r="A3792" t="s">
        <v>2846</v>
      </c>
      <c r="B3792" t="s">
        <v>51</v>
      </c>
      <c r="C3792" t="s">
        <v>2584</v>
      </c>
      <c r="D3792" t="s">
        <v>42</v>
      </c>
      <c r="E3792" s="103">
        <v>1.4950759110700247E-2</v>
      </c>
      <c r="F3792" s="103">
        <v>678258</v>
      </c>
      <c r="G3792" s="103">
        <v>2</v>
      </c>
      <c r="H3792" t="s">
        <v>1078</v>
      </c>
      <c r="I3792" s="103"/>
    </row>
    <row r="3793" spans="1:9" x14ac:dyDescent="0.3">
      <c r="A3793" t="s">
        <v>2847</v>
      </c>
      <c r="B3793" t="s">
        <v>51</v>
      </c>
      <c r="C3793" t="s">
        <v>2584</v>
      </c>
      <c r="D3793" t="s">
        <v>1763</v>
      </c>
      <c r="E3793" s="103">
        <v>1.5570089943732398E-2</v>
      </c>
      <c r="F3793" s="103">
        <v>678258</v>
      </c>
      <c r="G3793" s="103">
        <v>2</v>
      </c>
      <c r="H3793" t="s">
        <v>1078</v>
      </c>
      <c r="I3793" s="103"/>
    </row>
    <row r="3794" spans="1:9" x14ac:dyDescent="0.3">
      <c r="A3794" t="s">
        <v>2848</v>
      </c>
      <c r="B3794" t="s">
        <v>51</v>
      </c>
      <c r="C3794" t="s">
        <v>2584</v>
      </c>
      <c r="D3794" t="s">
        <v>1764</v>
      </c>
      <c r="E3794" s="103">
        <v>5.3470777403398072E-3</v>
      </c>
      <c r="F3794" s="103">
        <v>678258</v>
      </c>
      <c r="G3794" s="103">
        <v>2</v>
      </c>
      <c r="H3794" t="s">
        <v>1078</v>
      </c>
      <c r="I3794" s="103"/>
    </row>
    <row r="3795" spans="1:9" x14ac:dyDescent="0.3">
      <c r="A3795" t="s">
        <v>2849</v>
      </c>
      <c r="B3795" t="s">
        <v>51</v>
      </c>
      <c r="C3795" t="s">
        <v>2584</v>
      </c>
      <c r="D3795" t="s">
        <v>340</v>
      </c>
      <c r="E3795" s="103">
        <v>1.3780007118109222E-2</v>
      </c>
      <c r="F3795" s="103">
        <v>678258</v>
      </c>
      <c r="G3795" s="103">
        <v>2</v>
      </c>
      <c r="H3795" t="s">
        <v>1078</v>
      </c>
      <c r="I3795" s="103"/>
    </row>
    <row r="3796" spans="1:9" x14ac:dyDescent="0.3">
      <c r="A3796" t="s">
        <v>2850</v>
      </c>
      <c r="B3796" t="s">
        <v>51</v>
      </c>
      <c r="C3796" t="s">
        <v>2584</v>
      </c>
      <c r="D3796" t="s">
        <v>777</v>
      </c>
      <c r="E3796" s="103">
        <v>1.04855224578022E-2</v>
      </c>
      <c r="F3796" s="103">
        <v>678258</v>
      </c>
      <c r="G3796" s="103">
        <v>2</v>
      </c>
      <c r="H3796" t="s">
        <v>1078</v>
      </c>
      <c r="I3796" s="103"/>
    </row>
    <row r="3797" spans="1:9" x14ac:dyDescent="0.3">
      <c r="A3797" t="s">
        <v>2851</v>
      </c>
      <c r="B3797" t="s">
        <v>51</v>
      </c>
      <c r="C3797" t="s">
        <v>2584</v>
      </c>
      <c r="D3797" t="s">
        <v>776</v>
      </c>
      <c r="E3797" s="103">
        <v>2.2630668305324998E-2</v>
      </c>
      <c r="F3797" s="103">
        <v>678258</v>
      </c>
      <c r="G3797" s="103">
        <v>2</v>
      </c>
      <c r="H3797" t="s">
        <v>1078</v>
      </c>
      <c r="I3797" s="103"/>
    </row>
    <row r="3798" spans="1:9" x14ac:dyDescent="0.3">
      <c r="A3798" t="s">
        <v>2852</v>
      </c>
      <c r="B3798" t="s">
        <v>47</v>
      </c>
      <c r="C3798" t="s">
        <v>2585</v>
      </c>
      <c r="D3798" t="s">
        <v>54</v>
      </c>
      <c r="E3798" s="103">
        <v>77370</v>
      </c>
      <c r="F3798" s="103">
        <v>678258</v>
      </c>
      <c r="G3798" s="103">
        <v>2</v>
      </c>
      <c r="H3798" t="s">
        <v>54</v>
      </c>
      <c r="I3798" s="103"/>
    </row>
    <row r="3799" spans="1:9" x14ac:dyDescent="0.3">
      <c r="A3799" t="s">
        <v>2853</v>
      </c>
      <c r="B3799" t="s">
        <v>48</v>
      </c>
      <c r="C3799" t="s">
        <v>2585</v>
      </c>
      <c r="D3799" t="s">
        <v>54</v>
      </c>
      <c r="E3799" s="103">
        <v>1147542800</v>
      </c>
      <c r="F3799" s="103">
        <v>678258</v>
      </c>
      <c r="G3799" s="103">
        <v>2</v>
      </c>
      <c r="H3799" t="s">
        <v>54</v>
      </c>
      <c r="I3799" s="103"/>
    </row>
    <row r="3800" spans="1:9" x14ac:dyDescent="0.3">
      <c r="A3800" t="s">
        <v>2854</v>
      </c>
      <c r="B3800" t="s">
        <v>49</v>
      </c>
      <c r="C3800" t="s">
        <v>2585</v>
      </c>
      <c r="D3800" t="s">
        <v>54</v>
      </c>
      <c r="E3800" s="103">
        <v>0.11407163645692348</v>
      </c>
      <c r="F3800" s="103">
        <v>678258</v>
      </c>
      <c r="G3800" s="103">
        <v>2</v>
      </c>
      <c r="H3800" t="s">
        <v>54</v>
      </c>
      <c r="I3800" s="103"/>
    </row>
    <row r="3801" spans="1:9" x14ac:dyDescent="0.3">
      <c r="A3801" t="s">
        <v>2855</v>
      </c>
      <c r="B3801" t="s">
        <v>50</v>
      </c>
      <c r="C3801" t="s">
        <v>2585</v>
      </c>
      <c r="D3801" t="s">
        <v>54</v>
      </c>
      <c r="E3801" s="103">
        <v>1691.8971836675719</v>
      </c>
      <c r="F3801" s="103">
        <v>678258</v>
      </c>
      <c r="G3801" s="103">
        <v>2</v>
      </c>
      <c r="H3801" t="s">
        <v>54</v>
      </c>
      <c r="I3801" s="103"/>
    </row>
    <row r="3802" spans="1:9" x14ac:dyDescent="0.3">
      <c r="A3802" t="s">
        <v>2856</v>
      </c>
      <c r="B3802" t="s">
        <v>51</v>
      </c>
      <c r="C3802" t="s">
        <v>2585</v>
      </c>
      <c r="D3802" t="s">
        <v>40</v>
      </c>
      <c r="E3802" s="103">
        <v>4.3840945473750705E-2</v>
      </c>
      <c r="F3802" s="103">
        <v>678258</v>
      </c>
      <c r="G3802" s="103">
        <v>2</v>
      </c>
      <c r="H3802" t="s">
        <v>1078</v>
      </c>
      <c r="I3802" s="103"/>
    </row>
    <row r="3803" spans="1:9" x14ac:dyDescent="0.3">
      <c r="A3803" t="s">
        <v>6297</v>
      </c>
      <c r="B3803" t="s">
        <v>51</v>
      </c>
      <c r="C3803" t="s">
        <v>2585</v>
      </c>
      <c r="D3803" t="s">
        <v>5064</v>
      </c>
      <c r="E3803" s="103">
        <v>4.443980048553918E-2</v>
      </c>
      <c r="F3803" s="103">
        <v>678258</v>
      </c>
      <c r="G3803" s="103">
        <v>2</v>
      </c>
      <c r="H3803" t="s">
        <v>1078</v>
      </c>
      <c r="I3803" s="103"/>
    </row>
    <row r="3804" spans="1:9" x14ac:dyDescent="0.3">
      <c r="A3804" t="s">
        <v>6298</v>
      </c>
      <c r="B3804" t="s">
        <v>51</v>
      </c>
      <c r="C3804" t="s">
        <v>2585</v>
      </c>
      <c r="D3804" t="s">
        <v>5065</v>
      </c>
      <c r="E3804" s="103">
        <v>4.3840945473750705E-2</v>
      </c>
      <c r="F3804" s="103">
        <v>678258</v>
      </c>
      <c r="G3804" s="103">
        <v>2</v>
      </c>
      <c r="H3804" t="s">
        <v>1078</v>
      </c>
      <c r="I3804" s="103"/>
    </row>
    <row r="3805" spans="1:9" x14ac:dyDescent="0.3">
      <c r="A3805" t="s">
        <v>6299</v>
      </c>
      <c r="B3805" t="s">
        <v>51</v>
      </c>
      <c r="C3805" t="s">
        <v>2585</v>
      </c>
      <c r="D3805" t="s">
        <v>5066</v>
      </c>
      <c r="E3805" s="103">
        <v>4.4419725465788554E-2</v>
      </c>
      <c r="F3805" s="103">
        <v>678258</v>
      </c>
      <c r="G3805" s="103">
        <v>2</v>
      </c>
      <c r="H3805" t="s">
        <v>1078</v>
      </c>
      <c r="I3805" s="103"/>
    </row>
    <row r="3806" spans="1:9" x14ac:dyDescent="0.3">
      <c r="A3806" t="s">
        <v>2857</v>
      </c>
      <c r="B3806" t="s">
        <v>51</v>
      </c>
      <c r="C3806" t="s">
        <v>2585</v>
      </c>
      <c r="D3806" t="s">
        <v>42</v>
      </c>
      <c r="E3806" s="103">
        <v>4.2768074193814197E-2</v>
      </c>
      <c r="F3806" s="103">
        <v>678258</v>
      </c>
      <c r="G3806" s="103">
        <v>2</v>
      </c>
      <c r="H3806" t="s">
        <v>1078</v>
      </c>
      <c r="I3806" s="103"/>
    </row>
    <row r="3807" spans="1:9" x14ac:dyDescent="0.3">
      <c r="A3807" t="s">
        <v>2858</v>
      </c>
      <c r="B3807" t="s">
        <v>51</v>
      </c>
      <c r="C3807" t="s">
        <v>2585</v>
      </c>
      <c r="D3807" t="s">
        <v>1763</v>
      </c>
      <c r="E3807" s="103">
        <v>4.3116583296090985E-2</v>
      </c>
      <c r="F3807" s="103">
        <v>678258</v>
      </c>
      <c r="G3807" s="103">
        <v>2</v>
      </c>
      <c r="H3807" t="s">
        <v>1078</v>
      </c>
      <c r="I3807" s="103"/>
    </row>
    <row r="3808" spans="1:9" x14ac:dyDescent="0.3">
      <c r="A3808" t="s">
        <v>2859</v>
      </c>
      <c r="B3808" t="s">
        <v>51</v>
      </c>
      <c r="C3808" t="s">
        <v>2585</v>
      </c>
      <c r="D3808" t="s">
        <v>1764</v>
      </c>
      <c r="E3808" s="103">
        <v>1.180054284949424E-2</v>
      </c>
      <c r="F3808" s="103">
        <v>678258</v>
      </c>
      <c r="G3808" s="103">
        <v>2</v>
      </c>
      <c r="H3808" t="s">
        <v>1078</v>
      </c>
      <c r="I3808" s="103"/>
    </row>
    <row r="3809" spans="1:9" x14ac:dyDescent="0.3">
      <c r="A3809" t="s">
        <v>2860</v>
      </c>
      <c r="B3809" t="s">
        <v>51</v>
      </c>
      <c r="C3809" t="s">
        <v>2585</v>
      </c>
      <c r="D3809" t="s">
        <v>340</v>
      </c>
      <c r="E3809" s="103">
        <v>4.2419868343964801E-2</v>
      </c>
      <c r="F3809" s="103">
        <v>678258</v>
      </c>
      <c r="G3809" s="103">
        <v>2</v>
      </c>
      <c r="H3809" t="s">
        <v>1078</v>
      </c>
      <c r="I3809" s="103"/>
    </row>
    <row r="3810" spans="1:9" x14ac:dyDescent="0.3">
      <c r="A3810" t="s">
        <v>2861</v>
      </c>
      <c r="B3810" t="s">
        <v>51</v>
      </c>
      <c r="C3810" t="s">
        <v>2585</v>
      </c>
      <c r="D3810" t="s">
        <v>777</v>
      </c>
      <c r="E3810" s="103">
        <v>2.3523087776679732E-2</v>
      </c>
      <c r="F3810" s="103">
        <v>678258</v>
      </c>
      <c r="G3810" s="103">
        <v>2</v>
      </c>
      <c r="H3810" t="s">
        <v>1078</v>
      </c>
      <c r="I3810" s="103"/>
    </row>
    <row r="3811" spans="1:9" x14ac:dyDescent="0.3">
      <c r="A3811" t="s">
        <v>2862</v>
      </c>
      <c r="B3811" t="s">
        <v>51</v>
      </c>
      <c r="C3811" t="s">
        <v>2585</v>
      </c>
      <c r="D3811" t="s">
        <v>776</v>
      </c>
      <c r="E3811" s="103">
        <v>6.3090829646626295E-2</v>
      </c>
      <c r="F3811" s="103">
        <v>678258</v>
      </c>
      <c r="G3811" s="103">
        <v>2</v>
      </c>
      <c r="H3811" t="s">
        <v>1078</v>
      </c>
      <c r="I3811" s="103"/>
    </row>
    <row r="3812" spans="1:9" x14ac:dyDescent="0.3">
      <c r="A3812" t="s">
        <v>2830</v>
      </c>
      <c r="B3812" t="s">
        <v>47</v>
      </c>
      <c r="C3812" t="s">
        <v>2586</v>
      </c>
      <c r="D3812" t="s">
        <v>54</v>
      </c>
      <c r="E3812" s="103">
        <v>9883</v>
      </c>
      <c r="F3812" s="103">
        <v>678258</v>
      </c>
      <c r="G3812" s="103">
        <v>2</v>
      </c>
      <c r="H3812" t="s">
        <v>54</v>
      </c>
      <c r="I3812" s="103"/>
    </row>
    <row r="3813" spans="1:9" x14ac:dyDescent="0.3">
      <c r="A3813" t="s">
        <v>2831</v>
      </c>
      <c r="B3813" t="s">
        <v>48</v>
      </c>
      <c r="C3813" t="s">
        <v>2586</v>
      </c>
      <c r="D3813" t="s">
        <v>54</v>
      </c>
      <c r="E3813" s="103">
        <v>360558029</v>
      </c>
      <c r="F3813" s="103">
        <v>678258</v>
      </c>
      <c r="G3813" s="103">
        <v>2</v>
      </c>
      <c r="H3813" t="s">
        <v>54</v>
      </c>
      <c r="I3813" s="103"/>
    </row>
    <row r="3814" spans="1:9" x14ac:dyDescent="0.3">
      <c r="A3814" t="s">
        <v>2832</v>
      </c>
      <c r="B3814" t="s">
        <v>49</v>
      </c>
      <c r="C3814" t="s">
        <v>2586</v>
      </c>
      <c r="D3814" t="s">
        <v>54</v>
      </c>
      <c r="E3814" s="103">
        <v>1.4571151390768705E-2</v>
      </c>
      <c r="F3814" s="103">
        <v>678258</v>
      </c>
      <c r="G3814" s="103">
        <v>2</v>
      </c>
      <c r="H3814" t="s">
        <v>54</v>
      </c>
      <c r="I3814" s="103"/>
    </row>
    <row r="3815" spans="1:9" x14ac:dyDescent="0.3">
      <c r="A3815" t="s">
        <v>2833</v>
      </c>
      <c r="B3815" t="s">
        <v>50</v>
      </c>
      <c r="C3815" t="s">
        <v>2586</v>
      </c>
      <c r="D3815" t="s">
        <v>54</v>
      </c>
      <c r="E3815" s="103">
        <v>531.59421488578096</v>
      </c>
      <c r="F3815" s="103">
        <v>678258</v>
      </c>
      <c r="G3815" s="103">
        <v>2</v>
      </c>
      <c r="H3815" t="s">
        <v>54</v>
      </c>
      <c r="I3815" s="103"/>
    </row>
    <row r="3816" spans="1:9" x14ac:dyDescent="0.3">
      <c r="A3816" t="s">
        <v>2834</v>
      </c>
      <c r="B3816" t="s">
        <v>51</v>
      </c>
      <c r="C3816" t="s">
        <v>2586</v>
      </c>
      <c r="D3816" t="s">
        <v>40</v>
      </c>
      <c r="E3816" s="103">
        <v>0.11178699428475432</v>
      </c>
      <c r="F3816" s="103">
        <v>678258</v>
      </c>
      <c r="G3816" s="103">
        <v>2</v>
      </c>
      <c r="H3816" t="s">
        <v>1078</v>
      </c>
      <c r="I3816" s="103"/>
    </row>
    <row r="3817" spans="1:9" x14ac:dyDescent="0.3">
      <c r="A3817" t="s">
        <v>6300</v>
      </c>
      <c r="B3817" t="s">
        <v>51</v>
      </c>
      <c r="C3817" t="s">
        <v>2586</v>
      </c>
      <c r="D3817" t="s">
        <v>5064</v>
      </c>
      <c r="E3817" s="103">
        <v>0.11314151342529324</v>
      </c>
      <c r="F3817" s="103">
        <v>678258</v>
      </c>
      <c r="G3817" s="103">
        <v>2</v>
      </c>
      <c r="H3817" t="s">
        <v>1078</v>
      </c>
      <c r="I3817" s="103"/>
    </row>
    <row r="3818" spans="1:9" x14ac:dyDescent="0.3">
      <c r="A3818" t="s">
        <v>6301</v>
      </c>
      <c r="B3818" t="s">
        <v>51</v>
      </c>
      <c r="C3818" t="s">
        <v>2586</v>
      </c>
      <c r="D3818" t="s">
        <v>5065</v>
      </c>
      <c r="E3818" s="103">
        <v>0.11178699428475432</v>
      </c>
      <c r="F3818" s="103">
        <v>678258</v>
      </c>
      <c r="G3818" s="103">
        <v>2</v>
      </c>
      <c r="H3818" t="s">
        <v>1078</v>
      </c>
      <c r="I3818" s="103"/>
    </row>
    <row r="3819" spans="1:9" x14ac:dyDescent="0.3">
      <c r="A3819" t="s">
        <v>6302</v>
      </c>
      <c r="B3819" t="s">
        <v>51</v>
      </c>
      <c r="C3819" t="s">
        <v>2586</v>
      </c>
      <c r="D3819" t="s">
        <v>5066</v>
      </c>
      <c r="E3819" s="103">
        <v>0.11314151342529324</v>
      </c>
      <c r="F3819" s="103">
        <v>678258</v>
      </c>
      <c r="G3819" s="103">
        <v>2</v>
      </c>
      <c r="H3819" t="s">
        <v>1078</v>
      </c>
      <c r="I3819" s="103"/>
    </row>
    <row r="3820" spans="1:9" x14ac:dyDescent="0.3">
      <c r="A3820" t="s">
        <v>2835</v>
      </c>
      <c r="B3820" t="s">
        <v>51</v>
      </c>
      <c r="C3820" t="s">
        <v>2586</v>
      </c>
      <c r="D3820" t="s">
        <v>42</v>
      </c>
      <c r="E3820" s="103">
        <v>0.10523529111633384</v>
      </c>
      <c r="F3820" s="103">
        <v>678258</v>
      </c>
      <c r="G3820" s="103">
        <v>2</v>
      </c>
      <c r="H3820" t="s">
        <v>1078</v>
      </c>
      <c r="I3820" s="103"/>
    </row>
    <row r="3821" spans="1:9" x14ac:dyDescent="0.3">
      <c r="A3821" t="s">
        <v>2836</v>
      </c>
      <c r="B3821" t="s">
        <v>51</v>
      </c>
      <c r="C3821" t="s">
        <v>2586</v>
      </c>
      <c r="D3821" t="s">
        <v>1763</v>
      </c>
      <c r="E3821" s="103">
        <v>9.7223917088092457E-2</v>
      </c>
      <c r="F3821" s="103">
        <v>678258</v>
      </c>
      <c r="G3821" s="103">
        <v>2</v>
      </c>
      <c r="H3821" t="s">
        <v>1078</v>
      </c>
      <c r="I3821" s="103"/>
    </row>
    <row r="3822" spans="1:9" x14ac:dyDescent="0.3">
      <c r="A3822" t="s">
        <v>2837</v>
      </c>
      <c r="B3822" t="s">
        <v>51</v>
      </c>
      <c r="C3822" t="s">
        <v>2586</v>
      </c>
      <c r="D3822" t="s">
        <v>1764</v>
      </c>
      <c r="E3822" s="103">
        <v>2.3412847368874234E-2</v>
      </c>
      <c r="F3822" s="103">
        <v>678258</v>
      </c>
      <c r="G3822" s="103">
        <v>2</v>
      </c>
      <c r="H3822" t="s">
        <v>1078</v>
      </c>
      <c r="I3822" s="103"/>
    </row>
    <row r="3823" spans="1:9" x14ac:dyDescent="0.3">
      <c r="A3823" t="s">
        <v>2838</v>
      </c>
      <c r="B3823" t="s">
        <v>51</v>
      </c>
      <c r="C3823" t="s">
        <v>2586</v>
      </c>
      <c r="D3823" t="s">
        <v>340</v>
      </c>
      <c r="E3823" s="103">
        <v>0.10504254331799689</v>
      </c>
      <c r="F3823" s="103">
        <v>678258</v>
      </c>
      <c r="G3823" s="103">
        <v>2</v>
      </c>
      <c r="H3823" t="s">
        <v>1078</v>
      </c>
      <c r="I3823" s="103"/>
    </row>
    <row r="3824" spans="1:9" x14ac:dyDescent="0.3">
      <c r="A3824" t="s">
        <v>2839</v>
      </c>
      <c r="B3824" t="s">
        <v>51</v>
      </c>
      <c r="C3824" t="s">
        <v>2586</v>
      </c>
      <c r="D3824" t="s">
        <v>777</v>
      </c>
      <c r="E3824" s="103">
        <v>7.3682797599201044E-2</v>
      </c>
      <c r="F3824" s="103">
        <v>678258</v>
      </c>
      <c r="G3824" s="103">
        <v>2</v>
      </c>
      <c r="H3824" t="s">
        <v>1078</v>
      </c>
      <c r="I3824" s="103"/>
    </row>
    <row r="3825" spans="1:9" x14ac:dyDescent="0.3">
      <c r="A3825" t="s">
        <v>2840</v>
      </c>
      <c r="B3825" t="s">
        <v>51</v>
      </c>
      <c r="C3825" t="s">
        <v>2586</v>
      </c>
      <c r="D3825" t="s">
        <v>776</v>
      </c>
      <c r="E3825" s="103">
        <v>0.16499230454298044</v>
      </c>
      <c r="F3825" s="103">
        <v>678258</v>
      </c>
      <c r="G3825" s="103">
        <v>2</v>
      </c>
      <c r="H3825" t="s">
        <v>1078</v>
      </c>
      <c r="I3825" s="103"/>
    </row>
    <row r="3826" spans="1:9" x14ac:dyDescent="0.3">
      <c r="A3826" t="s">
        <v>3683</v>
      </c>
      <c r="B3826" t="s">
        <v>47</v>
      </c>
      <c r="C3826" t="s">
        <v>3115</v>
      </c>
      <c r="D3826" t="s">
        <v>54</v>
      </c>
      <c r="E3826" s="103">
        <v>8411</v>
      </c>
      <c r="F3826" s="103">
        <v>678258</v>
      </c>
      <c r="G3826" s="103">
        <v>2</v>
      </c>
      <c r="H3826" t="s">
        <v>54</v>
      </c>
      <c r="I3826" s="103"/>
    </row>
    <row r="3827" spans="1:9" x14ac:dyDescent="0.3">
      <c r="A3827" t="s">
        <v>3684</v>
      </c>
      <c r="B3827" t="s">
        <v>48</v>
      </c>
      <c r="C3827" t="s">
        <v>3115</v>
      </c>
      <c r="D3827" t="s">
        <v>54</v>
      </c>
      <c r="E3827" s="103">
        <v>985916697.4765625</v>
      </c>
      <c r="F3827" s="103">
        <v>678258</v>
      </c>
      <c r="G3827" s="103">
        <v>2</v>
      </c>
      <c r="H3827" t="s">
        <v>54</v>
      </c>
      <c r="I3827" s="103"/>
    </row>
    <row r="3828" spans="1:9" x14ac:dyDescent="0.3">
      <c r="A3828" t="s">
        <v>3685</v>
      </c>
      <c r="B3828" t="s">
        <v>49</v>
      </c>
      <c r="C3828" t="s">
        <v>3115</v>
      </c>
      <c r="D3828" t="s">
        <v>54</v>
      </c>
      <c r="E3828" s="103">
        <v>1.2400885798619404E-2</v>
      </c>
      <c r="F3828" s="103">
        <v>678258</v>
      </c>
      <c r="G3828" s="103">
        <v>2</v>
      </c>
      <c r="H3828" t="s">
        <v>54</v>
      </c>
      <c r="I3828" s="103"/>
    </row>
    <row r="3829" spans="1:9" x14ac:dyDescent="0.3">
      <c r="A3829" t="s">
        <v>3686</v>
      </c>
      <c r="B3829" t="s">
        <v>50</v>
      </c>
      <c r="C3829" t="s">
        <v>3115</v>
      </c>
      <c r="D3829" t="s">
        <v>54</v>
      </c>
      <c r="E3829" s="103">
        <v>1453.6012807465042</v>
      </c>
      <c r="F3829" s="103">
        <v>678258</v>
      </c>
      <c r="G3829" s="103">
        <v>2</v>
      </c>
      <c r="H3829" t="s">
        <v>54</v>
      </c>
      <c r="I3829" s="103"/>
    </row>
    <row r="3830" spans="1:9" x14ac:dyDescent="0.3">
      <c r="A3830" t="s">
        <v>3687</v>
      </c>
      <c r="B3830" t="s">
        <v>51</v>
      </c>
      <c r="C3830" t="s">
        <v>3115</v>
      </c>
      <c r="D3830" t="s">
        <v>40</v>
      </c>
      <c r="E3830" s="103">
        <v>0.38555910262782445</v>
      </c>
      <c r="F3830" s="103">
        <v>678258</v>
      </c>
      <c r="G3830" s="103">
        <v>2</v>
      </c>
      <c r="H3830" t="s">
        <v>1078</v>
      </c>
      <c r="I3830" s="103"/>
    </row>
    <row r="3831" spans="1:9" x14ac:dyDescent="0.3">
      <c r="A3831" t="s">
        <v>6303</v>
      </c>
      <c r="B3831" t="s">
        <v>51</v>
      </c>
      <c r="C3831" t="s">
        <v>3115</v>
      </c>
      <c r="D3831" t="s">
        <v>5064</v>
      </c>
      <c r="E3831" s="103">
        <v>0.38848539988454456</v>
      </c>
      <c r="F3831" s="103">
        <v>678258</v>
      </c>
      <c r="G3831" s="103">
        <v>2</v>
      </c>
      <c r="H3831" t="s">
        <v>1078</v>
      </c>
      <c r="I3831" s="103"/>
    </row>
    <row r="3832" spans="1:9" x14ac:dyDescent="0.3">
      <c r="A3832" t="s">
        <v>6304</v>
      </c>
      <c r="B3832" t="s">
        <v>51</v>
      </c>
      <c r="C3832" t="s">
        <v>3115</v>
      </c>
      <c r="D3832" t="s">
        <v>5065</v>
      </c>
      <c r="E3832" s="103">
        <v>0.38555910262782445</v>
      </c>
      <c r="F3832" s="103">
        <v>678258</v>
      </c>
      <c r="G3832" s="103">
        <v>2</v>
      </c>
      <c r="H3832" t="s">
        <v>1078</v>
      </c>
      <c r="I3832" s="103"/>
    </row>
    <row r="3833" spans="1:9" x14ac:dyDescent="0.3">
      <c r="A3833" t="s">
        <v>6305</v>
      </c>
      <c r="B3833" t="s">
        <v>51</v>
      </c>
      <c r="C3833" t="s">
        <v>3115</v>
      </c>
      <c r="D3833" t="s">
        <v>5066</v>
      </c>
      <c r="E3833" s="103">
        <v>0.38848539988454456</v>
      </c>
      <c r="F3833" s="103">
        <v>678258</v>
      </c>
      <c r="G3833" s="103">
        <v>2</v>
      </c>
      <c r="H3833" t="s">
        <v>1078</v>
      </c>
      <c r="I3833" s="103"/>
    </row>
    <row r="3834" spans="1:9" x14ac:dyDescent="0.3">
      <c r="A3834" t="s">
        <v>3688</v>
      </c>
      <c r="B3834" t="s">
        <v>51</v>
      </c>
      <c r="C3834" t="s">
        <v>3115</v>
      </c>
      <c r="D3834" t="s">
        <v>42</v>
      </c>
      <c r="E3834" s="103">
        <v>0.26279133877209326</v>
      </c>
      <c r="F3834" s="103">
        <v>678258</v>
      </c>
      <c r="G3834" s="103">
        <v>2</v>
      </c>
      <c r="H3834" t="s">
        <v>1078</v>
      </c>
      <c r="I3834" s="103"/>
    </row>
    <row r="3835" spans="1:9" x14ac:dyDescent="0.3">
      <c r="A3835" t="s">
        <v>3689</v>
      </c>
      <c r="B3835" t="s">
        <v>51</v>
      </c>
      <c r="C3835" t="s">
        <v>3115</v>
      </c>
      <c r="D3835" t="s">
        <v>1763</v>
      </c>
      <c r="E3835" s="103">
        <v>0.27839512135477767</v>
      </c>
      <c r="F3835" s="103">
        <v>678258</v>
      </c>
      <c r="G3835" s="103">
        <v>2</v>
      </c>
      <c r="H3835" t="s">
        <v>1078</v>
      </c>
      <c r="I3835" s="103"/>
    </row>
    <row r="3836" spans="1:9" x14ac:dyDescent="0.3">
      <c r="A3836" t="s">
        <v>3690</v>
      </c>
      <c r="B3836" t="s">
        <v>51</v>
      </c>
      <c r="C3836" t="s">
        <v>3115</v>
      </c>
      <c r="D3836" t="s">
        <v>1764</v>
      </c>
      <c r="E3836" s="103">
        <v>6.9797731072946026E-2</v>
      </c>
      <c r="F3836" s="103">
        <v>678258</v>
      </c>
      <c r="G3836" s="103">
        <v>2</v>
      </c>
      <c r="H3836" t="s">
        <v>1078</v>
      </c>
      <c r="I3836" s="103"/>
    </row>
    <row r="3837" spans="1:9" x14ac:dyDescent="0.3">
      <c r="A3837" t="s">
        <v>3691</v>
      </c>
      <c r="B3837" t="s">
        <v>51</v>
      </c>
      <c r="C3837" t="s">
        <v>3115</v>
      </c>
      <c r="D3837" t="s">
        <v>340</v>
      </c>
      <c r="E3837" s="103">
        <v>0.32289808612748966</v>
      </c>
      <c r="F3837" s="103">
        <v>678258</v>
      </c>
      <c r="G3837" s="103">
        <v>2</v>
      </c>
      <c r="H3837" t="s">
        <v>1078</v>
      </c>
      <c r="I3837" s="103"/>
    </row>
    <row r="3838" spans="1:9" x14ac:dyDescent="0.3">
      <c r="A3838" t="s">
        <v>3692</v>
      </c>
      <c r="B3838" t="s">
        <v>51</v>
      </c>
      <c r="C3838" t="s">
        <v>3115</v>
      </c>
      <c r="D3838" t="s">
        <v>777</v>
      </c>
      <c r="E3838" s="103">
        <v>0.24584776206785949</v>
      </c>
      <c r="F3838" s="103">
        <v>678258</v>
      </c>
      <c r="G3838" s="103">
        <v>2</v>
      </c>
      <c r="H3838" t="s">
        <v>1078</v>
      </c>
      <c r="I3838" s="103"/>
    </row>
    <row r="3839" spans="1:9" x14ac:dyDescent="0.3">
      <c r="A3839" t="s">
        <v>3693</v>
      </c>
      <c r="B3839" t="s">
        <v>51</v>
      </c>
      <c r="C3839" t="s">
        <v>3115</v>
      </c>
      <c r="D3839" t="s">
        <v>776</v>
      </c>
      <c r="E3839" s="103">
        <v>0.53575865273550705</v>
      </c>
      <c r="F3839" s="103">
        <v>678258</v>
      </c>
      <c r="G3839" s="103">
        <v>2</v>
      </c>
      <c r="H3839" t="s">
        <v>1078</v>
      </c>
      <c r="I3839" s="103"/>
    </row>
    <row r="3840" spans="1:9" x14ac:dyDescent="0.3">
      <c r="A3840" t="s">
        <v>3694</v>
      </c>
      <c r="B3840" t="s">
        <v>47</v>
      </c>
      <c r="C3840" t="s">
        <v>3100</v>
      </c>
      <c r="D3840" t="s">
        <v>54</v>
      </c>
      <c r="E3840" s="103">
        <v>106411</v>
      </c>
      <c r="F3840" s="103">
        <v>678258</v>
      </c>
      <c r="G3840" s="103">
        <v>2</v>
      </c>
      <c r="H3840" t="s">
        <v>54</v>
      </c>
      <c r="I3840" s="103"/>
    </row>
    <row r="3841" spans="1:9" x14ac:dyDescent="0.3">
      <c r="A3841" t="s">
        <v>3695</v>
      </c>
      <c r="B3841" t="s">
        <v>48</v>
      </c>
      <c r="C3841" t="s">
        <v>3100</v>
      </c>
      <c r="D3841" t="s">
        <v>54</v>
      </c>
      <c r="E3841" s="103">
        <v>21790241319.765625</v>
      </c>
      <c r="F3841" s="103">
        <v>678258</v>
      </c>
      <c r="G3841" s="103">
        <v>2</v>
      </c>
      <c r="H3841" t="s">
        <v>54</v>
      </c>
      <c r="I3841" s="103"/>
    </row>
    <row r="3842" spans="1:9" x14ac:dyDescent="0.3">
      <c r="A3842" t="s">
        <v>3696</v>
      </c>
      <c r="B3842" t="s">
        <v>49</v>
      </c>
      <c r="C3842" t="s">
        <v>3100</v>
      </c>
      <c r="D3842" t="s">
        <v>54</v>
      </c>
      <c r="E3842" s="103">
        <v>0.15688867658029834</v>
      </c>
      <c r="F3842" s="103">
        <v>678258</v>
      </c>
      <c r="G3842" s="103">
        <v>2</v>
      </c>
      <c r="H3842" t="s">
        <v>54</v>
      </c>
      <c r="I3842" s="103"/>
    </row>
    <row r="3843" spans="1:9" x14ac:dyDescent="0.3">
      <c r="A3843" t="s">
        <v>3697</v>
      </c>
      <c r="B3843" t="s">
        <v>50</v>
      </c>
      <c r="C3843" t="s">
        <v>3100</v>
      </c>
      <c r="D3843" t="s">
        <v>54</v>
      </c>
      <c r="E3843" s="103">
        <v>32126.773764210116</v>
      </c>
      <c r="F3843" s="103">
        <v>678258</v>
      </c>
      <c r="G3843" s="103">
        <v>2</v>
      </c>
      <c r="H3843" t="s">
        <v>54</v>
      </c>
      <c r="I3843" s="103"/>
    </row>
    <row r="3844" spans="1:9" x14ac:dyDescent="0.3">
      <c r="A3844" t="s">
        <v>3698</v>
      </c>
      <c r="B3844" t="s">
        <v>51</v>
      </c>
      <c r="C3844" t="s">
        <v>3100</v>
      </c>
      <c r="D3844" t="s">
        <v>40</v>
      </c>
      <c r="E3844" s="103">
        <v>0.65634889008789077</v>
      </c>
      <c r="F3844" s="103">
        <v>678258</v>
      </c>
      <c r="G3844" s="103">
        <v>2</v>
      </c>
      <c r="H3844" t="s">
        <v>1078</v>
      </c>
      <c r="I3844" s="103"/>
    </row>
    <row r="3845" spans="1:9" x14ac:dyDescent="0.3">
      <c r="A3845" t="s">
        <v>6306</v>
      </c>
      <c r="B3845" t="s">
        <v>51</v>
      </c>
      <c r="C3845" t="s">
        <v>3100</v>
      </c>
      <c r="D3845" t="s">
        <v>5064</v>
      </c>
      <c r="E3845" s="103">
        <v>0.65981695946850072</v>
      </c>
      <c r="F3845" s="103">
        <v>678258</v>
      </c>
      <c r="G3845" s="103">
        <v>2</v>
      </c>
      <c r="H3845" t="s">
        <v>1078</v>
      </c>
      <c r="I3845" s="103"/>
    </row>
    <row r="3846" spans="1:9" x14ac:dyDescent="0.3">
      <c r="A3846" t="s">
        <v>6307</v>
      </c>
      <c r="B3846" t="s">
        <v>51</v>
      </c>
      <c r="C3846" t="s">
        <v>3100</v>
      </c>
      <c r="D3846" t="s">
        <v>5065</v>
      </c>
      <c r="E3846" s="103">
        <v>0.65634889008789077</v>
      </c>
      <c r="F3846" s="103">
        <v>678258</v>
      </c>
      <c r="G3846" s="103">
        <v>2</v>
      </c>
      <c r="H3846" t="s">
        <v>1078</v>
      </c>
      <c r="I3846" s="103"/>
    </row>
    <row r="3847" spans="1:9" x14ac:dyDescent="0.3">
      <c r="A3847" t="s">
        <v>6308</v>
      </c>
      <c r="B3847" t="s">
        <v>51</v>
      </c>
      <c r="C3847" t="s">
        <v>3100</v>
      </c>
      <c r="D3847" t="s">
        <v>5066</v>
      </c>
      <c r="E3847" s="103">
        <v>0.6597962439701025</v>
      </c>
      <c r="F3847" s="103">
        <v>678258</v>
      </c>
      <c r="G3847" s="103">
        <v>2</v>
      </c>
      <c r="H3847" t="s">
        <v>1078</v>
      </c>
      <c r="I3847" s="103"/>
    </row>
    <row r="3848" spans="1:9" x14ac:dyDescent="0.3">
      <c r="A3848" t="s">
        <v>3699</v>
      </c>
      <c r="B3848" t="s">
        <v>51</v>
      </c>
      <c r="C3848" t="s">
        <v>3100</v>
      </c>
      <c r="D3848" t="s">
        <v>42</v>
      </c>
      <c r="E3848" s="103">
        <v>0.6126866046022561</v>
      </c>
      <c r="F3848" s="103">
        <v>678258</v>
      </c>
      <c r="G3848" s="103">
        <v>2</v>
      </c>
      <c r="H3848" t="s">
        <v>1078</v>
      </c>
      <c r="I3848" s="103"/>
    </row>
    <row r="3849" spans="1:9" x14ac:dyDescent="0.3">
      <c r="A3849" t="s">
        <v>3700</v>
      </c>
      <c r="B3849" t="s">
        <v>51</v>
      </c>
      <c r="C3849" t="s">
        <v>3100</v>
      </c>
      <c r="D3849" t="s">
        <v>1763</v>
      </c>
      <c r="E3849" s="103">
        <v>0.64430112454655131</v>
      </c>
      <c r="F3849" s="103">
        <v>678258</v>
      </c>
      <c r="G3849" s="103">
        <v>2</v>
      </c>
      <c r="H3849" t="s">
        <v>1078</v>
      </c>
      <c r="I3849" s="103"/>
    </row>
    <row r="3850" spans="1:9" x14ac:dyDescent="0.3">
      <c r="A3850" t="s">
        <v>3701</v>
      </c>
      <c r="B3850" t="s">
        <v>51</v>
      </c>
      <c r="C3850" t="s">
        <v>3100</v>
      </c>
      <c r="D3850" t="s">
        <v>1764</v>
      </c>
      <c r="E3850" s="103">
        <v>0.15151539424110239</v>
      </c>
      <c r="F3850" s="103">
        <v>678258</v>
      </c>
      <c r="G3850" s="103">
        <v>2</v>
      </c>
      <c r="H3850" t="s">
        <v>1078</v>
      </c>
      <c r="I3850" s="103"/>
    </row>
    <row r="3851" spans="1:9" x14ac:dyDescent="0.3">
      <c r="A3851" t="s">
        <v>3702</v>
      </c>
      <c r="B3851" t="s">
        <v>51</v>
      </c>
      <c r="C3851" t="s">
        <v>3100</v>
      </c>
      <c r="D3851" t="s">
        <v>340</v>
      </c>
      <c r="E3851" s="103">
        <v>0.59579280872148455</v>
      </c>
      <c r="F3851" s="103">
        <v>678258</v>
      </c>
      <c r="G3851" s="103">
        <v>2</v>
      </c>
      <c r="H3851" t="s">
        <v>1078</v>
      </c>
      <c r="I3851" s="103"/>
    </row>
    <row r="3852" spans="1:9" x14ac:dyDescent="0.3">
      <c r="A3852" t="s">
        <v>3703</v>
      </c>
      <c r="B3852" t="s">
        <v>51</v>
      </c>
      <c r="C3852" t="s">
        <v>3100</v>
      </c>
      <c r="D3852" t="s">
        <v>777</v>
      </c>
      <c r="E3852" s="103">
        <v>0.40412359030660466</v>
      </c>
      <c r="F3852" s="103">
        <v>678258</v>
      </c>
      <c r="G3852" s="103">
        <v>2</v>
      </c>
      <c r="H3852" t="s">
        <v>1078</v>
      </c>
      <c r="I3852" s="103"/>
    </row>
    <row r="3853" spans="1:9" x14ac:dyDescent="0.3">
      <c r="A3853" t="s">
        <v>3704</v>
      </c>
      <c r="B3853" t="s">
        <v>51</v>
      </c>
      <c r="C3853" t="s">
        <v>3100</v>
      </c>
      <c r="D3853" t="s">
        <v>776</v>
      </c>
      <c r="E3853" s="103">
        <v>0.92023157314082693</v>
      </c>
      <c r="F3853" s="103">
        <v>678258</v>
      </c>
      <c r="G3853" s="103">
        <v>2</v>
      </c>
      <c r="H3853" t="s">
        <v>1078</v>
      </c>
      <c r="I3853" s="103"/>
    </row>
    <row r="3854" spans="1:9" x14ac:dyDescent="0.3">
      <c r="A3854" t="s">
        <v>94</v>
      </c>
      <c r="B3854" t="s">
        <v>47</v>
      </c>
      <c r="C3854" t="s">
        <v>58</v>
      </c>
      <c r="D3854" t="s">
        <v>54</v>
      </c>
      <c r="E3854" s="103">
        <v>0</v>
      </c>
      <c r="F3854" s="103">
        <v>678258</v>
      </c>
      <c r="G3854" s="103">
        <v>2</v>
      </c>
      <c r="H3854" t="s">
        <v>54</v>
      </c>
      <c r="I3854" s="103"/>
    </row>
    <row r="3855" spans="1:9" x14ac:dyDescent="0.3">
      <c r="A3855" t="s">
        <v>95</v>
      </c>
      <c r="B3855" t="s">
        <v>48</v>
      </c>
      <c r="C3855" t="s">
        <v>58</v>
      </c>
      <c r="D3855" t="s">
        <v>54</v>
      </c>
      <c r="E3855" s="103">
        <v>0</v>
      </c>
      <c r="F3855" s="103">
        <v>678258</v>
      </c>
      <c r="G3855" s="103">
        <v>2</v>
      </c>
      <c r="H3855" t="s">
        <v>54</v>
      </c>
      <c r="I3855" s="103"/>
    </row>
    <row r="3856" spans="1:9" x14ac:dyDescent="0.3">
      <c r="A3856" t="s">
        <v>96</v>
      </c>
      <c r="B3856" t="s">
        <v>49</v>
      </c>
      <c r="C3856" t="s">
        <v>58</v>
      </c>
      <c r="D3856" t="s">
        <v>54</v>
      </c>
      <c r="E3856" s="103">
        <v>0</v>
      </c>
      <c r="F3856" s="103">
        <v>678258</v>
      </c>
      <c r="G3856" s="103">
        <v>2</v>
      </c>
      <c r="H3856" t="s">
        <v>54</v>
      </c>
      <c r="I3856" s="103"/>
    </row>
    <row r="3857" spans="1:9" x14ac:dyDescent="0.3">
      <c r="A3857" t="s">
        <v>97</v>
      </c>
      <c r="B3857" t="s">
        <v>50</v>
      </c>
      <c r="C3857" t="s">
        <v>58</v>
      </c>
      <c r="D3857" t="s">
        <v>54</v>
      </c>
      <c r="E3857" s="103">
        <v>0</v>
      </c>
      <c r="F3857" s="103">
        <v>678258</v>
      </c>
      <c r="G3857" s="103">
        <v>2</v>
      </c>
      <c r="H3857" t="s">
        <v>54</v>
      </c>
      <c r="I3857" s="103"/>
    </row>
    <row r="3858" spans="1:9" x14ac:dyDescent="0.3">
      <c r="A3858" t="s">
        <v>3705</v>
      </c>
      <c r="B3858" t="s">
        <v>47</v>
      </c>
      <c r="C3858" t="s">
        <v>3102</v>
      </c>
      <c r="D3858" t="s">
        <v>54</v>
      </c>
      <c r="E3858" s="103">
        <v>494497</v>
      </c>
      <c r="F3858" s="103">
        <v>678258</v>
      </c>
      <c r="G3858" s="103">
        <v>2</v>
      </c>
      <c r="H3858" t="s">
        <v>54</v>
      </c>
      <c r="I3858" s="103"/>
    </row>
    <row r="3859" spans="1:9" x14ac:dyDescent="0.3">
      <c r="A3859" t="s">
        <v>3706</v>
      </c>
      <c r="B3859" t="s">
        <v>48</v>
      </c>
      <c r="C3859" t="s">
        <v>3102</v>
      </c>
      <c r="D3859" t="s">
        <v>54</v>
      </c>
      <c r="E3859" s="103">
        <v>175328275210.875</v>
      </c>
      <c r="F3859" s="103">
        <v>678258</v>
      </c>
      <c r="G3859" s="103">
        <v>2</v>
      </c>
      <c r="H3859" t="s">
        <v>54</v>
      </c>
      <c r="I3859" s="103"/>
    </row>
    <row r="3860" spans="1:9" x14ac:dyDescent="0.3">
      <c r="A3860" t="s">
        <v>3707</v>
      </c>
      <c r="B3860" t="s">
        <v>49</v>
      </c>
      <c r="C3860" t="s">
        <v>3102</v>
      </c>
      <c r="D3860" t="s">
        <v>54</v>
      </c>
      <c r="E3860" s="103">
        <v>0.72906917426701934</v>
      </c>
      <c r="F3860" s="103">
        <v>678258</v>
      </c>
      <c r="G3860" s="103">
        <v>2</v>
      </c>
      <c r="H3860" t="s">
        <v>54</v>
      </c>
      <c r="I3860" s="103"/>
    </row>
    <row r="3861" spans="1:9" x14ac:dyDescent="0.3">
      <c r="A3861" t="s">
        <v>3708</v>
      </c>
      <c r="B3861" t="s">
        <v>50</v>
      </c>
      <c r="C3861" t="s">
        <v>3102</v>
      </c>
      <c r="D3861" t="s">
        <v>54</v>
      </c>
      <c r="E3861" s="103">
        <v>258497.90966103607</v>
      </c>
      <c r="F3861" s="103">
        <v>678258</v>
      </c>
      <c r="G3861" s="103">
        <v>2</v>
      </c>
      <c r="H3861" t="s">
        <v>54</v>
      </c>
      <c r="I3861" s="103"/>
    </row>
    <row r="3862" spans="1:9" x14ac:dyDescent="0.3">
      <c r="A3862" t="s">
        <v>3709</v>
      </c>
      <c r="B3862" t="s">
        <v>51</v>
      </c>
      <c r="C3862" t="s">
        <v>3102</v>
      </c>
      <c r="D3862" t="s">
        <v>40</v>
      </c>
      <c r="E3862" s="103">
        <v>1.1254804546585335</v>
      </c>
      <c r="F3862" s="103">
        <v>678258</v>
      </c>
      <c r="G3862" s="103">
        <v>2</v>
      </c>
      <c r="H3862" t="s">
        <v>1078</v>
      </c>
      <c r="I3862" s="103"/>
    </row>
    <row r="3863" spans="1:9" x14ac:dyDescent="0.3">
      <c r="A3863" t="s">
        <v>6309</v>
      </c>
      <c r="B3863" t="s">
        <v>51</v>
      </c>
      <c r="C3863" t="s">
        <v>3102</v>
      </c>
      <c r="D3863" t="s">
        <v>5064</v>
      </c>
      <c r="E3863" s="103">
        <v>1.1280643486752677</v>
      </c>
      <c r="F3863" s="103">
        <v>678258</v>
      </c>
      <c r="G3863" s="103">
        <v>2</v>
      </c>
      <c r="H3863" t="s">
        <v>1078</v>
      </c>
      <c r="I3863" s="103"/>
    </row>
    <row r="3864" spans="1:9" x14ac:dyDescent="0.3">
      <c r="A3864" t="s">
        <v>6310</v>
      </c>
      <c r="B3864" t="s">
        <v>51</v>
      </c>
      <c r="C3864" t="s">
        <v>3102</v>
      </c>
      <c r="D3864" t="s">
        <v>5065</v>
      </c>
      <c r="E3864" s="103">
        <v>1.1254804546585335</v>
      </c>
      <c r="F3864" s="103">
        <v>678258</v>
      </c>
      <c r="G3864" s="103">
        <v>2</v>
      </c>
      <c r="H3864" t="s">
        <v>1078</v>
      </c>
      <c r="I3864" s="103"/>
    </row>
    <row r="3865" spans="1:9" x14ac:dyDescent="0.3">
      <c r="A3865" t="s">
        <v>6311</v>
      </c>
      <c r="B3865" t="s">
        <v>51</v>
      </c>
      <c r="C3865" t="s">
        <v>3102</v>
      </c>
      <c r="D3865" t="s">
        <v>5066</v>
      </c>
      <c r="E3865" s="103">
        <v>1.1279498269274209</v>
      </c>
      <c r="F3865" s="103">
        <v>678258</v>
      </c>
      <c r="G3865" s="103">
        <v>2</v>
      </c>
      <c r="H3865" t="s">
        <v>1078</v>
      </c>
      <c r="I3865" s="103"/>
    </row>
    <row r="3866" spans="1:9" x14ac:dyDescent="0.3">
      <c r="A3866" t="s">
        <v>3710</v>
      </c>
      <c r="B3866" t="s">
        <v>51</v>
      </c>
      <c r="C3866" t="s">
        <v>3102</v>
      </c>
      <c r="D3866" t="s">
        <v>42</v>
      </c>
      <c r="E3866" s="103">
        <v>1.0460935062220669</v>
      </c>
      <c r="F3866" s="103">
        <v>678258</v>
      </c>
      <c r="G3866" s="103">
        <v>2</v>
      </c>
      <c r="H3866" t="s">
        <v>1078</v>
      </c>
      <c r="I3866" s="103"/>
    </row>
    <row r="3867" spans="1:9" x14ac:dyDescent="0.3">
      <c r="A3867" t="s">
        <v>3711</v>
      </c>
      <c r="B3867" t="s">
        <v>51</v>
      </c>
      <c r="C3867" t="s">
        <v>3102</v>
      </c>
      <c r="D3867" t="s">
        <v>1763</v>
      </c>
      <c r="E3867" s="103">
        <v>1.0946566713216579</v>
      </c>
      <c r="F3867" s="103">
        <v>678258</v>
      </c>
      <c r="G3867" s="103">
        <v>2</v>
      </c>
      <c r="H3867" t="s">
        <v>1078</v>
      </c>
      <c r="I3867" s="103"/>
    </row>
    <row r="3868" spans="1:9" x14ac:dyDescent="0.3">
      <c r="A3868" t="s">
        <v>3712</v>
      </c>
      <c r="B3868" t="s">
        <v>51</v>
      </c>
      <c r="C3868" t="s">
        <v>3102</v>
      </c>
      <c r="D3868" t="s">
        <v>1764</v>
      </c>
      <c r="E3868" s="103">
        <v>0.28893442770091315</v>
      </c>
      <c r="F3868" s="103">
        <v>678258</v>
      </c>
      <c r="G3868" s="103">
        <v>2</v>
      </c>
      <c r="H3868" t="s">
        <v>1078</v>
      </c>
      <c r="I3868" s="103"/>
    </row>
    <row r="3869" spans="1:9" x14ac:dyDescent="0.3">
      <c r="A3869" t="s">
        <v>3713</v>
      </c>
      <c r="B3869" t="s">
        <v>51</v>
      </c>
      <c r="C3869" t="s">
        <v>3102</v>
      </c>
      <c r="D3869" t="s">
        <v>340</v>
      </c>
      <c r="E3869" s="103">
        <v>1.0229931356578843</v>
      </c>
      <c r="F3869" s="103">
        <v>678258</v>
      </c>
      <c r="G3869" s="103">
        <v>2</v>
      </c>
      <c r="H3869" t="s">
        <v>1078</v>
      </c>
      <c r="I3869" s="103"/>
    </row>
    <row r="3870" spans="1:9" x14ac:dyDescent="0.3">
      <c r="A3870" t="s">
        <v>3714</v>
      </c>
      <c r="B3870" t="s">
        <v>51</v>
      </c>
      <c r="C3870" t="s">
        <v>3102</v>
      </c>
      <c r="D3870" t="s">
        <v>777</v>
      </c>
      <c r="E3870" s="103">
        <v>0.71075840579391014</v>
      </c>
      <c r="F3870" s="103">
        <v>678258</v>
      </c>
      <c r="G3870" s="103">
        <v>2</v>
      </c>
      <c r="H3870" t="s">
        <v>1078</v>
      </c>
      <c r="I3870" s="103"/>
    </row>
    <row r="3871" spans="1:9" x14ac:dyDescent="0.3">
      <c r="A3871" t="s">
        <v>3715</v>
      </c>
      <c r="B3871" t="s">
        <v>51</v>
      </c>
      <c r="C3871" t="s">
        <v>3102</v>
      </c>
      <c r="D3871" t="s">
        <v>776</v>
      </c>
      <c r="E3871" s="103">
        <v>1.6001831839661891</v>
      </c>
      <c r="F3871" s="103">
        <v>678258</v>
      </c>
      <c r="G3871" s="103">
        <v>2</v>
      </c>
      <c r="H3871" t="s">
        <v>1078</v>
      </c>
      <c r="I3871" s="103"/>
    </row>
    <row r="3872" spans="1:9" x14ac:dyDescent="0.3">
      <c r="A3872" t="s">
        <v>3716</v>
      </c>
      <c r="B3872" t="s">
        <v>47</v>
      </c>
      <c r="C3872" t="s">
        <v>3104</v>
      </c>
      <c r="D3872" t="s">
        <v>54</v>
      </c>
      <c r="E3872" s="103">
        <v>123974</v>
      </c>
      <c r="F3872" s="103">
        <v>678258</v>
      </c>
      <c r="G3872" s="103">
        <v>2</v>
      </c>
      <c r="H3872" t="s">
        <v>54</v>
      </c>
      <c r="I3872" s="103"/>
    </row>
    <row r="3873" spans="1:9" x14ac:dyDescent="0.3">
      <c r="A3873" t="s">
        <v>3717</v>
      </c>
      <c r="B3873" t="s">
        <v>48</v>
      </c>
      <c r="C3873" t="s">
        <v>3104</v>
      </c>
      <c r="D3873" t="s">
        <v>54</v>
      </c>
      <c r="E3873" s="103">
        <v>52298575542.28125</v>
      </c>
      <c r="F3873" s="103">
        <v>678258</v>
      </c>
      <c r="G3873" s="103">
        <v>2</v>
      </c>
      <c r="H3873" t="s">
        <v>54</v>
      </c>
      <c r="I3873" s="103"/>
    </row>
    <row r="3874" spans="1:9" x14ac:dyDescent="0.3">
      <c r="A3874" t="s">
        <v>3718</v>
      </c>
      <c r="B3874" t="s">
        <v>49</v>
      </c>
      <c r="C3874" t="s">
        <v>3104</v>
      </c>
      <c r="D3874" t="s">
        <v>54</v>
      </c>
      <c r="E3874" s="103">
        <v>0.1827829527996721</v>
      </c>
      <c r="F3874" s="103">
        <v>678258</v>
      </c>
      <c r="G3874" s="103">
        <v>2</v>
      </c>
      <c r="H3874" t="s">
        <v>54</v>
      </c>
      <c r="I3874" s="103"/>
    </row>
    <row r="3875" spans="1:9" x14ac:dyDescent="0.3">
      <c r="A3875" t="s">
        <v>3719</v>
      </c>
      <c r="B3875" t="s">
        <v>50</v>
      </c>
      <c r="C3875" t="s">
        <v>3104</v>
      </c>
      <c r="D3875" t="s">
        <v>54</v>
      </c>
      <c r="E3875" s="103">
        <v>77107.200419724133</v>
      </c>
      <c r="F3875" s="103">
        <v>678258</v>
      </c>
      <c r="G3875" s="103">
        <v>2</v>
      </c>
      <c r="H3875" t="s">
        <v>54</v>
      </c>
      <c r="I3875" s="103"/>
    </row>
    <row r="3876" spans="1:9" x14ac:dyDescent="0.3">
      <c r="A3876" t="s">
        <v>3720</v>
      </c>
      <c r="B3876" t="s">
        <v>51</v>
      </c>
      <c r="C3876" t="s">
        <v>3104</v>
      </c>
      <c r="D3876" t="s">
        <v>40</v>
      </c>
      <c r="E3876" s="103">
        <v>1.3299142073382657</v>
      </c>
      <c r="F3876" s="103">
        <v>678258</v>
      </c>
      <c r="G3876" s="103">
        <v>2</v>
      </c>
      <c r="H3876" t="s">
        <v>1078</v>
      </c>
      <c r="I3876" s="103"/>
    </row>
    <row r="3877" spans="1:9" x14ac:dyDescent="0.3">
      <c r="A3877" t="s">
        <v>6312</v>
      </c>
      <c r="B3877" t="s">
        <v>51</v>
      </c>
      <c r="C3877" t="s">
        <v>3104</v>
      </c>
      <c r="D3877" t="s">
        <v>5064</v>
      </c>
      <c r="E3877" s="103">
        <v>1.3329816803698284</v>
      </c>
      <c r="F3877" s="103">
        <v>678258</v>
      </c>
      <c r="G3877" s="103">
        <v>2</v>
      </c>
      <c r="H3877" t="s">
        <v>1078</v>
      </c>
      <c r="I3877" s="103"/>
    </row>
    <row r="3878" spans="1:9" x14ac:dyDescent="0.3">
      <c r="A3878" t="s">
        <v>6313</v>
      </c>
      <c r="B3878" t="s">
        <v>51</v>
      </c>
      <c r="C3878" t="s">
        <v>3104</v>
      </c>
      <c r="D3878" t="s">
        <v>5065</v>
      </c>
      <c r="E3878" s="103">
        <v>1.3299142073382657</v>
      </c>
      <c r="F3878" s="103">
        <v>678258</v>
      </c>
      <c r="G3878" s="103">
        <v>2</v>
      </c>
      <c r="H3878" t="s">
        <v>1078</v>
      </c>
      <c r="I3878" s="103"/>
    </row>
    <row r="3879" spans="1:9" x14ac:dyDescent="0.3">
      <c r="A3879" t="s">
        <v>6314</v>
      </c>
      <c r="B3879" t="s">
        <v>51</v>
      </c>
      <c r="C3879" t="s">
        <v>3104</v>
      </c>
      <c r="D3879" t="s">
        <v>5066</v>
      </c>
      <c r="E3879" s="103">
        <v>1.332754806582767</v>
      </c>
      <c r="F3879" s="103">
        <v>678258</v>
      </c>
      <c r="G3879" s="103">
        <v>2</v>
      </c>
      <c r="H3879" t="s">
        <v>1078</v>
      </c>
      <c r="I3879" s="103"/>
    </row>
    <row r="3880" spans="1:9" x14ac:dyDescent="0.3">
      <c r="A3880" t="s">
        <v>3721</v>
      </c>
      <c r="B3880" t="s">
        <v>51</v>
      </c>
      <c r="C3880" t="s">
        <v>3104</v>
      </c>
      <c r="D3880" t="s">
        <v>42</v>
      </c>
      <c r="E3880" s="103">
        <v>1.2451353642781704</v>
      </c>
      <c r="F3880" s="103">
        <v>678258</v>
      </c>
      <c r="G3880" s="103">
        <v>2</v>
      </c>
      <c r="H3880" t="s">
        <v>1078</v>
      </c>
      <c r="I3880" s="103"/>
    </row>
    <row r="3881" spans="1:9" x14ac:dyDescent="0.3">
      <c r="A3881" t="s">
        <v>3722</v>
      </c>
      <c r="B3881" t="s">
        <v>51</v>
      </c>
      <c r="C3881" t="s">
        <v>3104</v>
      </c>
      <c r="D3881" t="s">
        <v>1763</v>
      </c>
      <c r="E3881" s="103">
        <v>1.3160376329688368</v>
      </c>
      <c r="F3881" s="103">
        <v>678258</v>
      </c>
      <c r="G3881" s="103">
        <v>2</v>
      </c>
      <c r="H3881" t="s">
        <v>1078</v>
      </c>
      <c r="I3881" s="103"/>
    </row>
    <row r="3882" spans="1:9" x14ac:dyDescent="0.3">
      <c r="A3882" t="s">
        <v>3723</v>
      </c>
      <c r="B3882" t="s">
        <v>51</v>
      </c>
      <c r="C3882" t="s">
        <v>3104</v>
      </c>
      <c r="D3882" t="s">
        <v>1764</v>
      </c>
      <c r="E3882" s="103">
        <v>0.30130003620490048</v>
      </c>
      <c r="F3882" s="103">
        <v>678258</v>
      </c>
      <c r="G3882" s="103">
        <v>2</v>
      </c>
      <c r="H3882" t="s">
        <v>1078</v>
      </c>
      <c r="I3882" s="103"/>
    </row>
    <row r="3883" spans="1:9" x14ac:dyDescent="0.3">
      <c r="A3883" t="s">
        <v>3724</v>
      </c>
      <c r="B3883" t="s">
        <v>51</v>
      </c>
      <c r="C3883" t="s">
        <v>3104</v>
      </c>
      <c r="D3883" t="s">
        <v>340</v>
      </c>
      <c r="E3883" s="103">
        <v>1.2110831489208771</v>
      </c>
      <c r="F3883" s="103">
        <v>678258</v>
      </c>
      <c r="G3883" s="103">
        <v>2</v>
      </c>
      <c r="H3883" t="s">
        <v>1078</v>
      </c>
      <c r="I3883" s="103"/>
    </row>
    <row r="3884" spans="1:9" x14ac:dyDescent="0.3">
      <c r="A3884" t="s">
        <v>3725</v>
      </c>
      <c r="B3884" t="s">
        <v>51</v>
      </c>
      <c r="C3884" t="s">
        <v>3104</v>
      </c>
      <c r="D3884" t="s">
        <v>777</v>
      </c>
      <c r="E3884" s="103">
        <v>0.8497450723651121</v>
      </c>
      <c r="F3884" s="103">
        <v>678258</v>
      </c>
      <c r="G3884" s="103">
        <v>2</v>
      </c>
      <c r="H3884" t="s">
        <v>1078</v>
      </c>
      <c r="I3884" s="103"/>
    </row>
    <row r="3885" spans="1:9" x14ac:dyDescent="0.3">
      <c r="A3885" t="s">
        <v>3726</v>
      </c>
      <c r="B3885" t="s">
        <v>51</v>
      </c>
      <c r="C3885" t="s">
        <v>3104</v>
      </c>
      <c r="D3885" t="s">
        <v>776</v>
      </c>
      <c r="E3885" s="103">
        <v>1.9064196820021582</v>
      </c>
      <c r="F3885" s="103">
        <v>678258</v>
      </c>
      <c r="G3885" s="103">
        <v>2</v>
      </c>
      <c r="H3885" t="s">
        <v>1078</v>
      </c>
      <c r="I3885" s="103"/>
    </row>
    <row r="3886" spans="1:9" x14ac:dyDescent="0.3">
      <c r="A3886" t="s">
        <v>3727</v>
      </c>
      <c r="B3886" t="s">
        <v>47</v>
      </c>
      <c r="C3886" t="s">
        <v>3106</v>
      </c>
      <c r="D3886" t="s">
        <v>54</v>
      </c>
      <c r="E3886" s="103">
        <v>5080</v>
      </c>
      <c r="F3886" s="103">
        <v>678258</v>
      </c>
      <c r="G3886" s="103">
        <v>2</v>
      </c>
      <c r="H3886" t="s">
        <v>54</v>
      </c>
      <c r="I3886" s="103"/>
    </row>
    <row r="3887" spans="1:9" x14ac:dyDescent="0.3">
      <c r="A3887" t="s">
        <v>3728</v>
      </c>
      <c r="B3887" t="s">
        <v>48</v>
      </c>
      <c r="C3887" t="s">
        <v>3106</v>
      </c>
      <c r="D3887" t="s">
        <v>54</v>
      </c>
      <c r="E3887" s="103">
        <v>4940060756.6875</v>
      </c>
      <c r="F3887" s="103">
        <v>678258</v>
      </c>
      <c r="G3887" s="103">
        <v>2</v>
      </c>
      <c r="H3887" t="s">
        <v>54</v>
      </c>
      <c r="I3887" s="103"/>
    </row>
    <row r="3888" spans="1:9" x14ac:dyDescent="0.3">
      <c r="A3888" t="s">
        <v>3729</v>
      </c>
      <c r="B3888" t="s">
        <v>49</v>
      </c>
      <c r="C3888" t="s">
        <v>3106</v>
      </c>
      <c r="D3888" t="s">
        <v>54</v>
      </c>
      <c r="E3888" s="103">
        <v>7.489775277254378E-3</v>
      </c>
      <c r="F3888" s="103">
        <v>678258</v>
      </c>
      <c r="G3888" s="103">
        <v>2</v>
      </c>
      <c r="H3888" t="s">
        <v>54</v>
      </c>
      <c r="I3888" s="103"/>
    </row>
    <row r="3889" spans="1:9" x14ac:dyDescent="0.3">
      <c r="A3889" t="s">
        <v>3730</v>
      </c>
      <c r="B3889" t="s">
        <v>50</v>
      </c>
      <c r="C3889" t="s">
        <v>3106</v>
      </c>
      <c r="D3889" t="s">
        <v>54</v>
      </c>
      <c r="E3889" s="103">
        <v>7283.4537251127149</v>
      </c>
      <c r="F3889" s="103">
        <v>678258</v>
      </c>
      <c r="G3889" s="103">
        <v>2</v>
      </c>
      <c r="H3889" t="s">
        <v>54</v>
      </c>
      <c r="I3889" s="103"/>
    </row>
    <row r="3890" spans="1:9" x14ac:dyDescent="0.3">
      <c r="A3890" t="s">
        <v>3731</v>
      </c>
      <c r="B3890" t="s">
        <v>51</v>
      </c>
      <c r="C3890" t="s">
        <v>3106</v>
      </c>
      <c r="D3890" t="s">
        <v>40</v>
      </c>
      <c r="E3890" s="103">
        <v>3.1450843806977042</v>
      </c>
      <c r="F3890" s="103">
        <v>678258</v>
      </c>
      <c r="G3890" s="103">
        <v>2</v>
      </c>
      <c r="H3890" t="s">
        <v>1078</v>
      </c>
      <c r="I3890" s="103"/>
    </row>
    <row r="3891" spans="1:9" x14ac:dyDescent="0.3">
      <c r="A3891" t="s">
        <v>6315</v>
      </c>
      <c r="B3891" t="s">
        <v>51</v>
      </c>
      <c r="C3891" t="s">
        <v>3106</v>
      </c>
      <c r="D3891" t="s">
        <v>5064</v>
      </c>
      <c r="E3891" s="103">
        <v>3.1679973760236511</v>
      </c>
      <c r="F3891" s="103">
        <v>678258</v>
      </c>
      <c r="G3891" s="103">
        <v>2</v>
      </c>
      <c r="H3891" t="s">
        <v>1078</v>
      </c>
      <c r="I3891" s="103"/>
    </row>
    <row r="3892" spans="1:9" x14ac:dyDescent="0.3">
      <c r="A3892" t="s">
        <v>6316</v>
      </c>
      <c r="B3892" t="s">
        <v>51</v>
      </c>
      <c r="C3892" t="s">
        <v>3106</v>
      </c>
      <c r="D3892" t="s">
        <v>5065</v>
      </c>
      <c r="E3892" s="103">
        <v>3.1450843806977042</v>
      </c>
      <c r="F3892" s="103">
        <v>678258</v>
      </c>
      <c r="G3892" s="103">
        <v>2</v>
      </c>
      <c r="H3892" t="s">
        <v>1078</v>
      </c>
      <c r="I3892" s="103"/>
    </row>
    <row r="3893" spans="1:9" x14ac:dyDescent="0.3">
      <c r="A3893" t="s">
        <v>6317</v>
      </c>
      <c r="B3893" t="s">
        <v>51</v>
      </c>
      <c r="C3893" t="s">
        <v>3106</v>
      </c>
      <c r="D3893" t="s">
        <v>5066</v>
      </c>
      <c r="E3893" s="103">
        <v>3.1679973760236511</v>
      </c>
      <c r="F3893" s="103">
        <v>678258</v>
      </c>
      <c r="G3893" s="103">
        <v>2</v>
      </c>
      <c r="H3893" t="s">
        <v>1078</v>
      </c>
      <c r="I3893" s="103"/>
    </row>
    <row r="3894" spans="1:9" x14ac:dyDescent="0.3">
      <c r="A3894" t="s">
        <v>3732</v>
      </c>
      <c r="B3894" t="s">
        <v>51</v>
      </c>
      <c r="C3894" t="s">
        <v>3106</v>
      </c>
      <c r="D3894" t="s">
        <v>42</v>
      </c>
      <c r="E3894" s="103">
        <v>2.4755328750429171</v>
      </c>
      <c r="F3894" s="103">
        <v>678258</v>
      </c>
      <c r="G3894" s="103">
        <v>2</v>
      </c>
      <c r="H3894" t="s">
        <v>1078</v>
      </c>
      <c r="I3894" s="103"/>
    </row>
    <row r="3895" spans="1:9" x14ac:dyDescent="0.3">
      <c r="A3895" t="s">
        <v>3733</v>
      </c>
      <c r="B3895" t="s">
        <v>51</v>
      </c>
      <c r="C3895" t="s">
        <v>3106</v>
      </c>
      <c r="D3895" t="s">
        <v>1763</v>
      </c>
      <c r="E3895" s="103">
        <v>2.6787150585377306</v>
      </c>
      <c r="F3895" s="103">
        <v>678258</v>
      </c>
      <c r="G3895" s="103">
        <v>2</v>
      </c>
      <c r="H3895" t="s">
        <v>1078</v>
      </c>
      <c r="I3895" s="103"/>
    </row>
    <row r="3896" spans="1:9" x14ac:dyDescent="0.3">
      <c r="A3896" t="s">
        <v>3734</v>
      </c>
      <c r="B3896" t="s">
        <v>51</v>
      </c>
      <c r="C3896" t="s">
        <v>3106</v>
      </c>
      <c r="D3896" t="s">
        <v>1764</v>
      </c>
      <c r="E3896" s="103">
        <v>0.49329203452626896</v>
      </c>
      <c r="F3896" s="103">
        <v>678258</v>
      </c>
      <c r="G3896" s="103">
        <v>2</v>
      </c>
      <c r="H3896" t="s">
        <v>1078</v>
      </c>
      <c r="I3896" s="103"/>
    </row>
    <row r="3897" spans="1:9" x14ac:dyDescent="0.3">
      <c r="A3897" t="s">
        <v>3735</v>
      </c>
      <c r="B3897" t="s">
        <v>51</v>
      </c>
      <c r="C3897" t="s">
        <v>3106</v>
      </c>
      <c r="D3897" t="s">
        <v>340</v>
      </c>
      <c r="E3897" s="103">
        <v>2.5723898985988991</v>
      </c>
      <c r="F3897" s="103">
        <v>678258</v>
      </c>
      <c r="G3897" s="103">
        <v>2</v>
      </c>
      <c r="H3897" t="s">
        <v>1078</v>
      </c>
      <c r="I3897" s="103"/>
    </row>
    <row r="3898" spans="1:9" x14ac:dyDescent="0.3">
      <c r="A3898" t="s">
        <v>3736</v>
      </c>
      <c r="B3898" t="s">
        <v>51</v>
      </c>
      <c r="C3898" t="s">
        <v>3106</v>
      </c>
      <c r="D3898" t="s">
        <v>777</v>
      </c>
      <c r="E3898" s="103">
        <v>1.930617111136294</v>
      </c>
      <c r="F3898" s="103">
        <v>678258</v>
      </c>
      <c r="G3898" s="103">
        <v>2</v>
      </c>
      <c r="H3898" t="s">
        <v>1078</v>
      </c>
      <c r="I3898" s="103"/>
    </row>
    <row r="3899" spans="1:9" x14ac:dyDescent="0.3">
      <c r="A3899" t="s">
        <v>3737</v>
      </c>
      <c r="B3899" t="s">
        <v>51</v>
      </c>
      <c r="C3899" t="s">
        <v>3106</v>
      </c>
      <c r="D3899" t="s">
        <v>776</v>
      </c>
      <c r="E3899" s="103">
        <v>4.3771988449865642</v>
      </c>
      <c r="F3899" s="103">
        <v>678258</v>
      </c>
      <c r="G3899" s="103">
        <v>2</v>
      </c>
      <c r="H3899" t="s">
        <v>1078</v>
      </c>
      <c r="I3899" s="103"/>
    </row>
    <row r="3900" spans="1:9" x14ac:dyDescent="0.3">
      <c r="A3900" t="s">
        <v>3738</v>
      </c>
      <c r="B3900" t="s">
        <v>47</v>
      </c>
      <c r="C3900" t="s">
        <v>3109</v>
      </c>
      <c r="D3900" t="s">
        <v>54</v>
      </c>
      <c r="E3900" s="103">
        <v>407741</v>
      </c>
      <c r="F3900" s="103">
        <v>678258</v>
      </c>
      <c r="G3900" s="103">
        <v>2</v>
      </c>
      <c r="H3900" t="s">
        <v>54</v>
      </c>
      <c r="I3900" s="103"/>
    </row>
    <row r="3901" spans="1:9" x14ac:dyDescent="0.3">
      <c r="A3901" t="s">
        <v>3739</v>
      </c>
      <c r="B3901" t="s">
        <v>48</v>
      </c>
      <c r="C3901" t="s">
        <v>3109</v>
      </c>
      <c r="D3901" t="s">
        <v>54</v>
      </c>
      <c r="E3901" s="103">
        <v>4147020515.1352539</v>
      </c>
      <c r="F3901" s="103">
        <v>678258</v>
      </c>
      <c r="G3901" s="103">
        <v>2</v>
      </c>
      <c r="H3901" t="s">
        <v>54</v>
      </c>
      <c r="I3901" s="103"/>
    </row>
    <row r="3902" spans="1:9" x14ac:dyDescent="0.3">
      <c r="A3902" t="s">
        <v>3740</v>
      </c>
      <c r="B3902" t="s">
        <v>49</v>
      </c>
      <c r="C3902" t="s">
        <v>3109</v>
      </c>
      <c r="D3902" t="s">
        <v>54</v>
      </c>
      <c r="E3902" s="103">
        <v>0.60115914592971997</v>
      </c>
      <c r="F3902" s="103">
        <v>678258</v>
      </c>
      <c r="G3902" s="103">
        <v>2</v>
      </c>
      <c r="H3902" t="s">
        <v>54</v>
      </c>
      <c r="I3902" s="103"/>
    </row>
    <row r="3903" spans="1:9" x14ac:dyDescent="0.3">
      <c r="A3903" t="s">
        <v>3741</v>
      </c>
      <c r="B3903" t="s">
        <v>50</v>
      </c>
      <c r="C3903" t="s">
        <v>3109</v>
      </c>
      <c r="D3903" t="s">
        <v>54</v>
      </c>
      <c r="E3903" s="103">
        <v>6114.222781206051</v>
      </c>
      <c r="F3903" s="103">
        <v>678258</v>
      </c>
      <c r="G3903" s="103">
        <v>2</v>
      </c>
      <c r="H3903" t="s">
        <v>54</v>
      </c>
      <c r="I3903" s="103"/>
    </row>
    <row r="3904" spans="1:9" x14ac:dyDescent="0.3">
      <c r="A3904" t="s">
        <v>3742</v>
      </c>
      <c r="B3904" t="s">
        <v>51</v>
      </c>
      <c r="C3904" t="s">
        <v>3109</v>
      </c>
      <c r="D3904" t="s">
        <v>40</v>
      </c>
      <c r="E3904" s="103">
        <v>3.2426540374662638E-2</v>
      </c>
      <c r="F3904" s="103">
        <v>678258</v>
      </c>
      <c r="G3904" s="103">
        <v>2</v>
      </c>
      <c r="H3904" t="s">
        <v>1078</v>
      </c>
      <c r="I3904" s="103"/>
    </row>
    <row r="3905" spans="1:9" x14ac:dyDescent="0.3">
      <c r="A3905" t="s">
        <v>6318</v>
      </c>
      <c r="B3905" t="s">
        <v>51</v>
      </c>
      <c r="C3905" t="s">
        <v>3109</v>
      </c>
      <c r="D3905" t="s">
        <v>5064</v>
      </c>
      <c r="E3905" s="103">
        <v>3.2458784856424831E-2</v>
      </c>
      <c r="F3905" s="103">
        <v>678258</v>
      </c>
      <c r="G3905" s="103">
        <v>2</v>
      </c>
      <c r="H3905" t="s">
        <v>1078</v>
      </c>
      <c r="I3905" s="103"/>
    </row>
    <row r="3906" spans="1:9" x14ac:dyDescent="0.3">
      <c r="A3906" t="s">
        <v>6319</v>
      </c>
      <c r="B3906" t="s">
        <v>51</v>
      </c>
      <c r="C3906" t="s">
        <v>3109</v>
      </c>
      <c r="D3906" t="s">
        <v>5065</v>
      </c>
      <c r="E3906" s="103">
        <v>3.2426540374662638E-2</v>
      </c>
      <c r="F3906" s="103">
        <v>678258</v>
      </c>
      <c r="G3906" s="103">
        <v>2</v>
      </c>
      <c r="H3906" t="s">
        <v>1078</v>
      </c>
      <c r="I3906" s="103"/>
    </row>
    <row r="3907" spans="1:9" x14ac:dyDescent="0.3">
      <c r="A3907" t="s">
        <v>6320</v>
      </c>
      <c r="B3907" t="s">
        <v>51</v>
      </c>
      <c r="C3907" t="s">
        <v>3109</v>
      </c>
      <c r="D3907" t="s">
        <v>5066</v>
      </c>
      <c r="E3907" s="103">
        <v>3.2457196393236971E-2</v>
      </c>
      <c r="F3907" s="103">
        <v>678258</v>
      </c>
      <c r="G3907" s="103">
        <v>2</v>
      </c>
      <c r="H3907" t="s">
        <v>1078</v>
      </c>
      <c r="I3907" s="103"/>
    </row>
    <row r="3908" spans="1:9" x14ac:dyDescent="0.3">
      <c r="A3908" t="s">
        <v>3743</v>
      </c>
      <c r="B3908" t="s">
        <v>51</v>
      </c>
      <c r="C3908" t="s">
        <v>3109</v>
      </c>
      <c r="D3908" t="s">
        <v>42</v>
      </c>
      <c r="E3908" s="103">
        <v>2.9683463819589022E-2</v>
      </c>
      <c r="F3908" s="103">
        <v>678258</v>
      </c>
      <c r="G3908" s="103">
        <v>2</v>
      </c>
      <c r="H3908" t="s">
        <v>1078</v>
      </c>
      <c r="I3908" s="103"/>
    </row>
    <row r="3909" spans="1:9" x14ac:dyDescent="0.3">
      <c r="A3909" t="s">
        <v>3744</v>
      </c>
      <c r="B3909" t="s">
        <v>51</v>
      </c>
      <c r="C3909" t="s">
        <v>3109</v>
      </c>
      <c r="D3909" t="s">
        <v>1763</v>
      </c>
      <c r="E3909" s="103">
        <v>3.116684815489049E-2</v>
      </c>
      <c r="F3909" s="103">
        <v>678258</v>
      </c>
      <c r="G3909" s="103">
        <v>2</v>
      </c>
      <c r="H3909" t="s">
        <v>1078</v>
      </c>
      <c r="I3909" s="103"/>
    </row>
    <row r="3910" spans="1:9" x14ac:dyDescent="0.3">
      <c r="A3910" t="s">
        <v>3745</v>
      </c>
      <c r="B3910" t="s">
        <v>51</v>
      </c>
      <c r="C3910" t="s">
        <v>3109</v>
      </c>
      <c r="D3910" t="s">
        <v>1764</v>
      </c>
      <c r="E3910" s="103">
        <v>8.3401482493569764E-3</v>
      </c>
      <c r="F3910" s="103">
        <v>678258</v>
      </c>
      <c r="G3910" s="103">
        <v>2</v>
      </c>
      <c r="H3910" t="s">
        <v>1078</v>
      </c>
      <c r="I3910" s="103"/>
    </row>
    <row r="3911" spans="1:9" x14ac:dyDescent="0.3">
      <c r="A3911" t="s">
        <v>3746</v>
      </c>
      <c r="B3911" t="s">
        <v>51</v>
      </c>
      <c r="C3911" t="s">
        <v>3109</v>
      </c>
      <c r="D3911" t="s">
        <v>340</v>
      </c>
      <c r="E3911" s="103">
        <v>2.9069652258045111E-2</v>
      </c>
      <c r="F3911" s="103">
        <v>678258</v>
      </c>
      <c r="G3911" s="103">
        <v>2</v>
      </c>
      <c r="H3911" t="s">
        <v>1078</v>
      </c>
      <c r="I3911" s="103"/>
    </row>
    <row r="3912" spans="1:9" x14ac:dyDescent="0.3">
      <c r="A3912" t="s">
        <v>3747</v>
      </c>
      <c r="B3912" t="s">
        <v>51</v>
      </c>
      <c r="C3912" t="s">
        <v>3109</v>
      </c>
      <c r="D3912" t="s">
        <v>777</v>
      </c>
      <c r="E3912" s="103">
        <v>2.0825563041878679E-2</v>
      </c>
      <c r="F3912" s="103">
        <v>678258</v>
      </c>
      <c r="G3912" s="103">
        <v>2</v>
      </c>
      <c r="H3912" t="s">
        <v>1078</v>
      </c>
      <c r="I3912" s="103"/>
    </row>
    <row r="3913" spans="1:9" x14ac:dyDescent="0.3">
      <c r="A3913" t="s">
        <v>3748</v>
      </c>
      <c r="B3913" t="s">
        <v>51</v>
      </c>
      <c r="C3913" t="s">
        <v>3109</v>
      </c>
      <c r="D3913" t="s">
        <v>776</v>
      </c>
      <c r="E3913" s="103">
        <v>4.6173011452505422E-2</v>
      </c>
      <c r="F3913" s="103">
        <v>678258</v>
      </c>
      <c r="G3913" s="103">
        <v>2</v>
      </c>
      <c r="H3913" t="s">
        <v>1078</v>
      </c>
      <c r="I3913" s="103"/>
    </row>
    <row r="3914" spans="1:9" x14ac:dyDescent="0.3">
      <c r="A3914" t="s">
        <v>3749</v>
      </c>
      <c r="B3914" t="s">
        <v>47</v>
      </c>
      <c r="C3914" t="s">
        <v>3111</v>
      </c>
      <c r="D3914" t="s">
        <v>54</v>
      </c>
      <c r="E3914" s="103">
        <v>515019</v>
      </c>
      <c r="F3914" s="103">
        <v>678258</v>
      </c>
      <c r="G3914" s="103">
        <v>2</v>
      </c>
      <c r="H3914" t="s">
        <v>54</v>
      </c>
      <c r="I3914" s="103"/>
    </row>
    <row r="3915" spans="1:9" x14ac:dyDescent="0.3">
      <c r="A3915" t="s">
        <v>3750</v>
      </c>
      <c r="B3915" t="s">
        <v>48</v>
      </c>
      <c r="C3915" t="s">
        <v>3111</v>
      </c>
      <c r="D3915" t="s">
        <v>54</v>
      </c>
      <c r="E3915" s="103">
        <v>5383881895.9135742</v>
      </c>
      <c r="F3915" s="103">
        <v>678258</v>
      </c>
      <c r="G3915" s="103">
        <v>2</v>
      </c>
      <c r="H3915" t="s">
        <v>54</v>
      </c>
      <c r="I3915" s="103"/>
    </row>
    <row r="3916" spans="1:9" x14ac:dyDescent="0.3">
      <c r="A3916" t="s">
        <v>3751</v>
      </c>
      <c r="B3916" t="s">
        <v>49</v>
      </c>
      <c r="C3916" t="s">
        <v>3111</v>
      </c>
      <c r="D3916" t="s">
        <v>54</v>
      </c>
      <c r="E3916" s="103">
        <v>0.75932609714887256</v>
      </c>
      <c r="F3916" s="103">
        <v>678258</v>
      </c>
      <c r="G3916" s="103">
        <v>2</v>
      </c>
      <c r="H3916" t="s">
        <v>54</v>
      </c>
      <c r="I3916" s="103"/>
    </row>
    <row r="3917" spans="1:9" x14ac:dyDescent="0.3">
      <c r="A3917" t="s">
        <v>3752</v>
      </c>
      <c r="B3917" t="s">
        <v>50</v>
      </c>
      <c r="C3917" t="s">
        <v>3111</v>
      </c>
      <c r="D3917" t="s">
        <v>54</v>
      </c>
      <c r="E3917" s="103">
        <v>7937.8081731635666</v>
      </c>
      <c r="F3917" s="103">
        <v>678258</v>
      </c>
      <c r="G3917" s="103">
        <v>2</v>
      </c>
      <c r="H3917" t="s">
        <v>54</v>
      </c>
      <c r="I3917" s="103"/>
    </row>
    <row r="3918" spans="1:9" x14ac:dyDescent="0.3">
      <c r="A3918" t="s">
        <v>3753</v>
      </c>
      <c r="B3918" t="s">
        <v>51</v>
      </c>
      <c r="C3918" t="s">
        <v>3111</v>
      </c>
      <c r="D3918" t="s">
        <v>40</v>
      </c>
      <c r="E3918" s="103">
        <v>3.3187512810623251E-2</v>
      </c>
      <c r="F3918" s="103">
        <v>678258</v>
      </c>
      <c r="G3918" s="103">
        <v>2</v>
      </c>
      <c r="H3918" t="s">
        <v>1078</v>
      </c>
      <c r="I3918" s="103"/>
    </row>
    <row r="3919" spans="1:9" x14ac:dyDescent="0.3">
      <c r="A3919" t="s">
        <v>6321</v>
      </c>
      <c r="B3919" t="s">
        <v>51</v>
      </c>
      <c r="C3919" t="s">
        <v>3111</v>
      </c>
      <c r="D3919" t="s">
        <v>5064</v>
      </c>
      <c r="E3919" s="103">
        <v>3.3267269904966701E-2</v>
      </c>
      <c r="F3919" s="103">
        <v>678258</v>
      </c>
      <c r="G3919" s="103">
        <v>2</v>
      </c>
      <c r="H3919" t="s">
        <v>1078</v>
      </c>
      <c r="I3919" s="103"/>
    </row>
    <row r="3920" spans="1:9" x14ac:dyDescent="0.3">
      <c r="A3920" t="s">
        <v>6322</v>
      </c>
      <c r="B3920" t="s">
        <v>51</v>
      </c>
      <c r="C3920" t="s">
        <v>3111</v>
      </c>
      <c r="D3920" t="s">
        <v>5065</v>
      </c>
      <c r="E3920" s="103">
        <v>3.3187512810623251E-2</v>
      </c>
      <c r="F3920" s="103">
        <v>678258</v>
      </c>
      <c r="G3920" s="103">
        <v>2</v>
      </c>
      <c r="H3920" t="s">
        <v>1078</v>
      </c>
      <c r="I3920" s="103"/>
    </row>
    <row r="3921" spans="1:9" x14ac:dyDescent="0.3">
      <c r="A3921" t="s">
        <v>6323</v>
      </c>
      <c r="B3921" t="s">
        <v>51</v>
      </c>
      <c r="C3921" t="s">
        <v>3111</v>
      </c>
      <c r="D3921" t="s">
        <v>5066</v>
      </c>
      <c r="E3921" s="103">
        <v>3.3263518737648518E-2</v>
      </c>
      <c r="F3921" s="103">
        <v>678258</v>
      </c>
      <c r="G3921" s="103">
        <v>2</v>
      </c>
      <c r="H3921" t="s">
        <v>1078</v>
      </c>
      <c r="I3921" s="103"/>
    </row>
    <row r="3922" spans="1:9" x14ac:dyDescent="0.3">
      <c r="A3922" t="s">
        <v>3754</v>
      </c>
      <c r="B3922" t="s">
        <v>51</v>
      </c>
      <c r="C3922" t="s">
        <v>3111</v>
      </c>
      <c r="D3922" t="s">
        <v>42</v>
      </c>
      <c r="E3922" s="103">
        <v>3.0821062739160271E-2</v>
      </c>
      <c r="F3922" s="103">
        <v>678258</v>
      </c>
      <c r="G3922" s="103">
        <v>2</v>
      </c>
      <c r="H3922" t="s">
        <v>1078</v>
      </c>
      <c r="I3922" s="103"/>
    </row>
    <row r="3923" spans="1:9" x14ac:dyDescent="0.3">
      <c r="A3923" t="s">
        <v>3755</v>
      </c>
      <c r="B3923" t="s">
        <v>51</v>
      </c>
      <c r="C3923" t="s">
        <v>3111</v>
      </c>
      <c r="D3923" t="s">
        <v>1763</v>
      </c>
      <c r="E3923" s="103">
        <v>3.2290636788272015E-2</v>
      </c>
      <c r="F3923" s="103">
        <v>678258</v>
      </c>
      <c r="G3923" s="103">
        <v>2</v>
      </c>
      <c r="H3923" t="s">
        <v>1078</v>
      </c>
      <c r="I3923" s="103"/>
    </row>
    <row r="3924" spans="1:9" x14ac:dyDescent="0.3">
      <c r="A3924" t="s">
        <v>3756</v>
      </c>
      <c r="B3924" t="s">
        <v>51</v>
      </c>
      <c r="C3924" t="s">
        <v>3111</v>
      </c>
      <c r="D3924" t="s">
        <v>1764</v>
      </c>
      <c r="E3924" s="103">
        <v>8.3861490333502053E-3</v>
      </c>
      <c r="F3924" s="103">
        <v>678258</v>
      </c>
      <c r="G3924" s="103">
        <v>2</v>
      </c>
      <c r="H3924" t="s">
        <v>1078</v>
      </c>
      <c r="I3924" s="103"/>
    </row>
    <row r="3925" spans="1:9" x14ac:dyDescent="0.3">
      <c r="A3925" t="s">
        <v>3757</v>
      </c>
      <c r="B3925" t="s">
        <v>51</v>
      </c>
      <c r="C3925" t="s">
        <v>3111</v>
      </c>
      <c r="D3925" t="s">
        <v>340</v>
      </c>
      <c r="E3925" s="103">
        <v>3.013952016916072E-2</v>
      </c>
      <c r="F3925" s="103">
        <v>678258</v>
      </c>
      <c r="G3925" s="103">
        <v>2</v>
      </c>
      <c r="H3925" t="s">
        <v>1078</v>
      </c>
      <c r="I3925" s="103"/>
    </row>
    <row r="3926" spans="1:9" x14ac:dyDescent="0.3">
      <c r="A3926" t="s">
        <v>3758</v>
      </c>
      <c r="B3926" t="s">
        <v>51</v>
      </c>
      <c r="C3926" t="s">
        <v>3111</v>
      </c>
      <c r="D3926" t="s">
        <v>777</v>
      </c>
      <c r="E3926" s="103">
        <v>2.1005420267503513E-2</v>
      </c>
      <c r="F3926" s="103">
        <v>678258</v>
      </c>
      <c r="G3926" s="103">
        <v>2</v>
      </c>
      <c r="H3926" t="s">
        <v>1078</v>
      </c>
      <c r="I3926" s="103"/>
    </row>
    <row r="3927" spans="1:9" x14ac:dyDescent="0.3">
      <c r="A3927" t="s">
        <v>3759</v>
      </c>
      <c r="B3927" t="s">
        <v>51</v>
      </c>
      <c r="C3927" t="s">
        <v>3111</v>
      </c>
      <c r="D3927" t="s">
        <v>776</v>
      </c>
      <c r="E3927" s="103">
        <v>4.7210235186981267E-2</v>
      </c>
      <c r="F3927" s="103">
        <v>678258</v>
      </c>
      <c r="G3927" s="103">
        <v>2</v>
      </c>
      <c r="H3927" t="s">
        <v>1078</v>
      </c>
      <c r="I3927" s="103"/>
    </row>
    <row r="3928" spans="1:9" x14ac:dyDescent="0.3">
      <c r="A3928" t="s">
        <v>114</v>
      </c>
      <c r="B3928" t="s">
        <v>49</v>
      </c>
      <c r="C3928" t="s">
        <v>40</v>
      </c>
      <c r="D3928" t="s">
        <v>54</v>
      </c>
      <c r="E3928" s="103">
        <v>1</v>
      </c>
      <c r="F3928" s="103">
        <v>678258</v>
      </c>
      <c r="G3928" s="103">
        <v>2</v>
      </c>
      <c r="H3928" t="s">
        <v>54</v>
      </c>
      <c r="I3928" s="103"/>
    </row>
    <row r="3929" spans="1:9" x14ac:dyDescent="0.3">
      <c r="A3929" t="s">
        <v>115</v>
      </c>
      <c r="B3929" t="s">
        <v>50</v>
      </c>
      <c r="C3929" t="s">
        <v>40</v>
      </c>
      <c r="D3929" t="s">
        <v>54</v>
      </c>
      <c r="E3929" s="103">
        <v>321659.470840052</v>
      </c>
      <c r="F3929" s="103">
        <v>678258</v>
      </c>
      <c r="G3929" s="103">
        <v>2</v>
      </c>
      <c r="H3929" t="s">
        <v>54</v>
      </c>
      <c r="I3929" s="103"/>
    </row>
    <row r="3930" spans="1:9" x14ac:dyDescent="0.3">
      <c r="A3930" t="s">
        <v>1261</v>
      </c>
      <c r="B3930" t="s">
        <v>51</v>
      </c>
      <c r="C3930" t="s">
        <v>40</v>
      </c>
      <c r="D3930" t="s">
        <v>40</v>
      </c>
      <c r="E3930" s="103">
        <v>1</v>
      </c>
      <c r="F3930" s="103">
        <v>678258</v>
      </c>
      <c r="G3930" s="103">
        <v>2</v>
      </c>
      <c r="H3930" t="s">
        <v>1078</v>
      </c>
      <c r="I3930" s="103"/>
    </row>
    <row r="3931" spans="1:9" x14ac:dyDescent="0.3">
      <c r="A3931" t="s">
        <v>6324</v>
      </c>
      <c r="B3931" t="s">
        <v>51</v>
      </c>
      <c r="C3931" t="s">
        <v>40</v>
      </c>
      <c r="D3931" t="s">
        <v>5064</v>
      </c>
      <c r="E3931" s="103">
        <v>1.0025597542242948</v>
      </c>
      <c r="F3931" s="103">
        <v>678258</v>
      </c>
      <c r="G3931" s="103">
        <v>2</v>
      </c>
      <c r="H3931" t="s">
        <v>1078</v>
      </c>
      <c r="I3931" s="103"/>
    </row>
    <row r="3932" spans="1:9" x14ac:dyDescent="0.3">
      <c r="A3932" t="s">
        <v>6325</v>
      </c>
      <c r="B3932" t="s">
        <v>51</v>
      </c>
      <c r="C3932" t="s">
        <v>40</v>
      </c>
      <c r="D3932" t="s">
        <v>5065</v>
      </c>
      <c r="E3932" s="103">
        <v>1</v>
      </c>
      <c r="F3932" s="103">
        <v>678258</v>
      </c>
      <c r="G3932" s="103">
        <v>2</v>
      </c>
      <c r="H3932" t="s">
        <v>1078</v>
      </c>
      <c r="I3932" s="103"/>
    </row>
    <row r="3933" spans="1:9" x14ac:dyDescent="0.3">
      <c r="A3933" t="s">
        <v>6326</v>
      </c>
      <c r="B3933" t="s">
        <v>51</v>
      </c>
      <c r="C3933" t="s">
        <v>40</v>
      </c>
      <c r="D3933" t="s">
        <v>5066</v>
      </c>
      <c r="E3933" s="103">
        <v>1.0024908155707444</v>
      </c>
      <c r="F3933" s="103">
        <v>678258</v>
      </c>
      <c r="G3933" s="103">
        <v>2</v>
      </c>
      <c r="H3933" t="s">
        <v>1078</v>
      </c>
      <c r="I3933" s="103"/>
    </row>
    <row r="3934" spans="1:9" x14ac:dyDescent="0.3">
      <c r="A3934" t="s">
        <v>1262</v>
      </c>
      <c r="B3934" t="s">
        <v>51</v>
      </c>
      <c r="C3934" t="s">
        <v>40</v>
      </c>
      <c r="D3934" t="s">
        <v>42</v>
      </c>
      <c r="E3934" s="103">
        <v>0.95795075030750287</v>
      </c>
      <c r="F3934" s="103">
        <v>678258</v>
      </c>
      <c r="G3934" s="103">
        <v>2</v>
      </c>
      <c r="H3934" t="s">
        <v>1078</v>
      </c>
      <c r="I3934" s="103"/>
    </row>
    <row r="3935" spans="1:9" x14ac:dyDescent="0.3">
      <c r="A3935" t="s">
        <v>2169</v>
      </c>
      <c r="B3935" t="s">
        <v>51</v>
      </c>
      <c r="C3935" t="s">
        <v>40</v>
      </c>
      <c r="D3935" t="s">
        <v>1763</v>
      </c>
      <c r="E3935" s="103">
        <v>1.0091934510731539</v>
      </c>
      <c r="F3935" s="103">
        <v>678258</v>
      </c>
      <c r="G3935" s="103">
        <v>2</v>
      </c>
      <c r="H3935" t="s">
        <v>1078</v>
      </c>
      <c r="I3935" s="103"/>
    </row>
    <row r="3936" spans="1:9" x14ac:dyDescent="0.3">
      <c r="A3936" t="s">
        <v>2170</v>
      </c>
      <c r="B3936" t="s">
        <v>51</v>
      </c>
      <c r="C3936" t="s">
        <v>40</v>
      </c>
      <c r="D3936" t="s">
        <v>1764</v>
      </c>
      <c r="E3936" s="103">
        <v>0.35982434789796386</v>
      </c>
      <c r="F3936" s="103">
        <v>678258</v>
      </c>
      <c r="G3936" s="103">
        <v>2</v>
      </c>
      <c r="H3936" t="s">
        <v>1078</v>
      </c>
      <c r="I3936" s="103"/>
    </row>
    <row r="3937" spans="1:9" x14ac:dyDescent="0.3">
      <c r="A3937" t="s">
        <v>1263</v>
      </c>
      <c r="B3937" t="s">
        <v>51</v>
      </c>
      <c r="C3937" t="s">
        <v>40</v>
      </c>
      <c r="D3937" t="s">
        <v>340</v>
      </c>
      <c r="E3937" s="103">
        <v>0.91122425495688586</v>
      </c>
      <c r="F3937" s="103">
        <v>678258</v>
      </c>
      <c r="G3937" s="103">
        <v>2</v>
      </c>
      <c r="H3937" t="s">
        <v>1078</v>
      </c>
      <c r="I3937" s="103"/>
    </row>
    <row r="3938" spans="1:9" x14ac:dyDescent="0.3">
      <c r="A3938" t="s">
        <v>1264</v>
      </c>
      <c r="B3938" t="s">
        <v>51</v>
      </c>
      <c r="C3938" t="s">
        <v>40</v>
      </c>
      <c r="D3938" t="s">
        <v>777</v>
      </c>
      <c r="E3938" s="103">
        <v>0.6478664941382769</v>
      </c>
      <c r="F3938" s="103">
        <v>678258</v>
      </c>
      <c r="G3938" s="103">
        <v>2</v>
      </c>
      <c r="H3938" t="s">
        <v>1078</v>
      </c>
      <c r="I3938" s="103"/>
    </row>
    <row r="3939" spans="1:9" x14ac:dyDescent="0.3">
      <c r="A3939" t="s">
        <v>499</v>
      </c>
      <c r="B3939" t="s">
        <v>44</v>
      </c>
      <c r="C3939" t="s">
        <v>40</v>
      </c>
      <c r="D3939" t="s">
        <v>777</v>
      </c>
      <c r="E3939" s="103">
        <v>1</v>
      </c>
      <c r="F3939" s="103">
        <v>678258</v>
      </c>
      <c r="G3939" s="103">
        <v>2</v>
      </c>
      <c r="H3939" t="s">
        <v>54</v>
      </c>
      <c r="I3939" s="103"/>
    </row>
    <row r="3940" spans="1:9" x14ac:dyDescent="0.3">
      <c r="A3940" t="s">
        <v>500</v>
      </c>
      <c r="B3940" t="s">
        <v>45</v>
      </c>
      <c r="C3940" t="s">
        <v>40</v>
      </c>
      <c r="D3940" t="s">
        <v>777</v>
      </c>
      <c r="E3940" s="103">
        <v>0.35213350560422363</v>
      </c>
      <c r="F3940" s="103">
        <v>678258</v>
      </c>
      <c r="G3940" s="103">
        <v>2</v>
      </c>
      <c r="H3940" t="s">
        <v>54</v>
      </c>
      <c r="I3940" s="103"/>
    </row>
    <row r="3941" spans="1:9" x14ac:dyDescent="0.3">
      <c r="A3941" t="s">
        <v>501</v>
      </c>
      <c r="B3941" t="s">
        <v>46</v>
      </c>
      <c r="C3941" t="s">
        <v>40</v>
      </c>
      <c r="D3941" t="s">
        <v>777</v>
      </c>
      <c r="E3941" s="103">
        <v>0.13921267563706319</v>
      </c>
      <c r="F3941" s="103">
        <v>678258</v>
      </c>
      <c r="G3941" s="103">
        <v>2</v>
      </c>
      <c r="H3941" t="s">
        <v>54</v>
      </c>
      <c r="I3941" s="103"/>
    </row>
    <row r="3942" spans="1:9" x14ac:dyDescent="0.3">
      <c r="A3942" t="s">
        <v>1265</v>
      </c>
      <c r="B3942" t="s">
        <v>51</v>
      </c>
      <c r="C3942" t="s">
        <v>40</v>
      </c>
      <c r="D3942" t="s">
        <v>776</v>
      </c>
      <c r="E3942" s="103">
        <v>1.4535986050603495</v>
      </c>
      <c r="F3942" s="103">
        <v>678258</v>
      </c>
      <c r="G3942" s="103">
        <v>2</v>
      </c>
      <c r="H3942" t="s">
        <v>1078</v>
      </c>
      <c r="I3942" s="103"/>
    </row>
    <row r="3943" spans="1:9" x14ac:dyDescent="0.3">
      <c r="A3943" t="s">
        <v>503</v>
      </c>
      <c r="B3943" t="s">
        <v>44</v>
      </c>
      <c r="C3943" t="s">
        <v>40</v>
      </c>
      <c r="D3943" t="s">
        <v>776</v>
      </c>
      <c r="E3943" s="103">
        <v>0</v>
      </c>
      <c r="F3943" s="103">
        <v>678258</v>
      </c>
      <c r="G3943" s="103">
        <v>2</v>
      </c>
      <c r="H3943" t="s">
        <v>54</v>
      </c>
      <c r="I3943" s="103"/>
    </row>
    <row r="3944" spans="1:9" x14ac:dyDescent="0.3">
      <c r="A3944" t="s">
        <v>504</v>
      </c>
      <c r="B3944" t="s">
        <v>45</v>
      </c>
      <c r="C3944" t="s">
        <v>40</v>
      </c>
      <c r="D3944" t="s">
        <v>776</v>
      </c>
      <c r="E3944" s="103">
        <v>0</v>
      </c>
      <c r="F3944" s="103">
        <v>678258</v>
      </c>
      <c r="G3944" s="103">
        <v>2</v>
      </c>
      <c r="H3944" t="s">
        <v>54</v>
      </c>
      <c r="I3944" s="103"/>
    </row>
    <row r="3945" spans="1:9" x14ac:dyDescent="0.3">
      <c r="A3945" t="s">
        <v>505</v>
      </c>
      <c r="B3945" t="s">
        <v>46</v>
      </c>
      <c r="C3945" t="s">
        <v>40</v>
      </c>
      <c r="D3945" t="s">
        <v>776</v>
      </c>
      <c r="E3945" s="103">
        <v>0</v>
      </c>
      <c r="F3945" s="103">
        <v>678258</v>
      </c>
      <c r="G3945" s="103">
        <v>2</v>
      </c>
      <c r="H3945" t="s">
        <v>54</v>
      </c>
      <c r="I3945" s="103"/>
    </row>
    <row r="3946" spans="1:9" x14ac:dyDescent="0.3">
      <c r="A3946" t="s">
        <v>6327</v>
      </c>
      <c r="B3946" t="s">
        <v>49</v>
      </c>
      <c r="C3946" t="s">
        <v>5064</v>
      </c>
      <c r="D3946" t="s">
        <v>54</v>
      </c>
      <c r="E3946" s="103">
        <v>1</v>
      </c>
      <c r="F3946" s="103">
        <v>678258</v>
      </c>
      <c r="G3946" s="103">
        <v>2</v>
      </c>
      <c r="H3946" t="s">
        <v>54</v>
      </c>
      <c r="I3946" s="103"/>
    </row>
    <row r="3947" spans="1:9" x14ac:dyDescent="0.3">
      <c r="A3947" t="s">
        <v>6328</v>
      </c>
      <c r="B3947" t="s">
        <v>50</v>
      </c>
      <c r="C3947" t="s">
        <v>5064</v>
      </c>
      <c r="D3947" t="s">
        <v>54</v>
      </c>
      <c r="E3947" s="103">
        <v>320859.96940920851</v>
      </c>
      <c r="F3947" s="103">
        <v>678258</v>
      </c>
      <c r="G3947" s="103">
        <v>2</v>
      </c>
      <c r="H3947" t="s">
        <v>54</v>
      </c>
      <c r="I3947" s="103"/>
    </row>
    <row r="3948" spans="1:9" x14ac:dyDescent="0.3">
      <c r="A3948" t="s">
        <v>6329</v>
      </c>
      <c r="B3948" t="s">
        <v>51</v>
      </c>
      <c r="C3948" t="s">
        <v>5064</v>
      </c>
      <c r="D3948" t="s">
        <v>40</v>
      </c>
      <c r="E3948" s="103">
        <v>0.99760798292937714</v>
      </c>
      <c r="F3948" s="103">
        <v>678258</v>
      </c>
      <c r="G3948" s="103">
        <v>2</v>
      </c>
      <c r="H3948" t="s">
        <v>1078</v>
      </c>
      <c r="I3948" s="103"/>
    </row>
    <row r="3949" spans="1:9" x14ac:dyDescent="0.3">
      <c r="A3949" t="s">
        <v>6330</v>
      </c>
      <c r="B3949" t="s">
        <v>51</v>
      </c>
      <c r="C3949" t="s">
        <v>5064</v>
      </c>
      <c r="D3949" t="s">
        <v>5064</v>
      </c>
      <c r="E3949" s="103">
        <v>1</v>
      </c>
      <c r="F3949" s="103">
        <v>678258</v>
      </c>
      <c r="G3949" s="103">
        <v>2</v>
      </c>
      <c r="H3949" t="s">
        <v>1078</v>
      </c>
      <c r="I3949" s="103"/>
    </row>
    <row r="3950" spans="1:9" x14ac:dyDescent="0.3">
      <c r="A3950" t="s">
        <v>6331</v>
      </c>
      <c r="B3950" t="s">
        <v>51</v>
      </c>
      <c r="C3950" t="s">
        <v>5064</v>
      </c>
      <c r="D3950" t="s">
        <v>5065</v>
      </c>
      <c r="E3950" s="103">
        <v>0.99760798292937714</v>
      </c>
      <c r="F3950" s="103">
        <v>678258</v>
      </c>
      <c r="G3950" s="103">
        <v>2</v>
      </c>
      <c r="H3950" t="s">
        <v>1078</v>
      </c>
      <c r="I3950" s="103"/>
    </row>
    <row r="3951" spans="1:9" x14ac:dyDescent="0.3">
      <c r="A3951" t="s">
        <v>6332</v>
      </c>
      <c r="B3951" t="s">
        <v>51</v>
      </c>
      <c r="C3951" t="s">
        <v>5064</v>
      </c>
      <c r="D3951" t="s">
        <v>5066</v>
      </c>
      <c r="E3951" s="103">
        <v>0.99993159417530886</v>
      </c>
      <c r="F3951" s="103">
        <v>678258</v>
      </c>
      <c r="G3951" s="103">
        <v>2</v>
      </c>
      <c r="H3951" t="s">
        <v>1078</v>
      </c>
      <c r="I3951" s="103"/>
    </row>
    <row r="3952" spans="1:9" x14ac:dyDescent="0.3">
      <c r="A3952" t="s">
        <v>6333</v>
      </c>
      <c r="B3952" t="s">
        <v>51</v>
      </c>
      <c r="C3952" t="s">
        <v>5064</v>
      </c>
      <c r="D3952" t="s">
        <v>42</v>
      </c>
      <c r="E3952" s="103">
        <v>0.95549343158129396</v>
      </c>
      <c r="F3952" s="103">
        <v>678258</v>
      </c>
      <c r="G3952" s="103">
        <v>2</v>
      </c>
      <c r="H3952" t="s">
        <v>1078</v>
      </c>
      <c r="I3952" s="103"/>
    </row>
    <row r="3953" spans="1:9" x14ac:dyDescent="0.3">
      <c r="A3953" t="s">
        <v>6334</v>
      </c>
      <c r="B3953" t="s">
        <v>51</v>
      </c>
      <c r="C3953" t="s">
        <v>5064</v>
      </c>
      <c r="D3953" t="s">
        <v>1763</v>
      </c>
      <c r="E3953" s="103">
        <v>1.0066796635119446</v>
      </c>
      <c r="F3953" s="103">
        <v>678258</v>
      </c>
      <c r="G3953" s="103">
        <v>2</v>
      </c>
      <c r="H3953" t="s">
        <v>1078</v>
      </c>
      <c r="I3953" s="103"/>
    </row>
    <row r="3954" spans="1:9" x14ac:dyDescent="0.3">
      <c r="A3954" t="s">
        <v>6335</v>
      </c>
      <c r="B3954" t="s">
        <v>51</v>
      </c>
      <c r="C3954" t="s">
        <v>5064</v>
      </c>
      <c r="D3954" t="s">
        <v>1764</v>
      </c>
      <c r="E3954" s="103">
        <v>0.35922873780837794</v>
      </c>
      <c r="F3954" s="103">
        <v>678258</v>
      </c>
      <c r="G3954" s="103">
        <v>2</v>
      </c>
      <c r="H3954" t="s">
        <v>1078</v>
      </c>
      <c r="I3954" s="103"/>
    </row>
    <row r="3955" spans="1:9" x14ac:dyDescent="0.3">
      <c r="A3955" t="s">
        <v>6336</v>
      </c>
      <c r="B3955" t="s">
        <v>51</v>
      </c>
      <c r="C3955" t="s">
        <v>5064</v>
      </c>
      <c r="D3955" t="s">
        <v>340</v>
      </c>
      <c r="E3955" s="103">
        <v>0.90884817673853446</v>
      </c>
      <c r="F3955" s="103">
        <v>678258</v>
      </c>
      <c r="G3955" s="103">
        <v>2</v>
      </c>
      <c r="H3955" t="s">
        <v>1078</v>
      </c>
      <c r="I3955" s="103"/>
    </row>
    <row r="3956" spans="1:9" x14ac:dyDescent="0.3">
      <c r="A3956" t="s">
        <v>6337</v>
      </c>
      <c r="B3956" t="s">
        <v>51</v>
      </c>
      <c r="C3956" t="s">
        <v>5064</v>
      </c>
      <c r="D3956" t="s">
        <v>777</v>
      </c>
      <c r="E3956" s="103">
        <v>0.64644971746795954</v>
      </c>
      <c r="F3956" s="103">
        <v>678258</v>
      </c>
      <c r="G3956" s="103">
        <v>2</v>
      </c>
      <c r="H3956" t="s">
        <v>1078</v>
      </c>
      <c r="I3956" s="103"/>
    </row>
    <row r="3957" spans="1:9" x14ac:dyDescent="0.3">
      <c r="A3957" t="s">
        <v>6338</v>
      </c>
      <c r="B3957" t="s">
        <v>44</v>
      </c>
      <c r="C3957" t="s">
        <v>5064</v>
      </c>
      <c r="D3957" t="s">
        <v>777</v>
      </c>
      <c r="E3957" s="103">
        <v>1</v>
      </c>
      <c r="F3957" s="103">
        <v>678258</v>
      </c>
      <c r="G3957" s="103">
        <v>2</v>
      </c>
      <c r="H3957" t="s">
        <v>54</v>
      </c>
      <c r="I3957" s="103"/>
    </row>
    <row r="3958" spans="1:9" x14ac:dyDescent="0.3">
      <c r="A3958" t="s">
        <v>6339</v>
      </c>
      <c r="B3958" t="s">
        <v>45</v>
      </c>
      <c r="C3958" t="s">
        <v>5064</v>
      </c>
      <c r="D3958" t="s">
        <v>777</v>
      </c>
      <c r="E3958" s="103">
        <v>0.35355028248844755</v>
      </c>
      <c r="F3958" s="103">
        <v>678258</v>
      </c>
      <c r="G3958" s="103">
        <v>2</v>
      </c>
      <c r="H3958" t="s">
        <v>54</v>
      </c>
      <c r="I3958" s="103"/>
    </row>
    <row r="3959" spans="1:9" x14ac:dyDescent="0.3">
      <c r="A3959" t="s">
        <v>6340</v>
      </c>
      <c r="B3959" t="s">
        <v>46</v>
      </c>
      <c r="C3959" t="s">
        <v>5064</v>
      </c>
      <c r="D3959" t="s">
        <v>777</v>
      </c>
      <c r="E3959" s="103">
        <v>0.14036795583311129</v>
      </c>
      <c r="F3959" s="103">
        <v>678258</v>
      </c>
      <c r="G3959" s="103">
        <v>2</v>
      </c>
      <c r="H3959" t="s">
        <v>54</v>
      </c>
      <c r="I3959" s="103"/>
    </row>
    <row r="3960" spans="1:9" x14ac:dyDescent="0.3">
      <c r="A3960" t="s">
        <v>6341</v>
      </c>
      <c r="B3960" t="s">
        <v>51</v>
      </c>
      <c r="C3960" t="s">
        <v>5064</v>
      </c>
      <c r="D3960" t="s">
        <v>776</v>
      </c>
      <c r="E3960" s="103">
        <v>1.4501055406207404</v>
      </c>
      <c r="F3960" s="103">
        <v>678258</v>
      </c>
      <c r="G3960" s="103">
        <v>2</v>
      </c>
      <c r="H3960" t="s">
        <v>1078</v>
      </c>
      <c r="I3960" s="103"/>
    </row>
    <row r="3961" spans="1:9" x14ac:dyDescent="0.3">
      <c r="A3961" t="s">
        <v>6342</v>
      </c>
      <c r="B3961" t="s">
        <v>44</v>
      </c>
      <c r="C3961" t="s">
        <v>5064</v>
      </c>
      <c r="D3961" t="s">
        <v>776</v>
      </c>
      <c r="E3961" s="103">
        <v>0</v>
      </c>
      <c r="F3961" s="103">
        <v>678258</v>
      </c>
      <c r="G3961" s="103">
        <v>2</v>
      </c>
      <c r="H3961" t="s">
        <v>54</v>
      </c>
      <c r="I3961" s="103"/>
    </row>
    <row r="3962" spans="1:9" x14ac:dyDescent="0.3">
      <c r="A3962" t="s">
        <v>6343</v>
      </c>
      <c r="B3962" t="s">
        <v>45</v>
      </c>
      <c r="C3962" t="s">
        <v>5064</v>
      </c>
      <c r="D3962" t="s">
        <v>776</v>
      </c>
      <c r="E3962" s="103">
        <v>0</v>
      </c>
      <c r="F3962" s="103">
        <v>678258</v>
      </c>
      <c r="G3962" s="103">
        <v>2</v>
      </c>
      <c r="H3962" t="s">
        <v>54</v>
      </c>
      <c r="I3962" s="103"/>
    </row>
    <row r="3963" spans="1:9" x14ac:dyDescent="0.3">
      <c r="A3963" t="s">
        <v>6344</v>
      </c>
      <c r="B3963" t="s">
        <v>46</v>
      </c>
      <c r="C3963" t="s">
        <v>5064</v>
      </c>
      <c r="D3963" t="s">
        <v>776</v>
      </c>
      <c r="E3963" s="103">
        <v>0</v>
      </c>
      <c r="F3963" s="103">
        <v>678258</v>
      </c>
      <c r="G3963" s="103">
        <v>2</v>
      </c>
      <c r="H3963" t="s">
        <v>54</v>
      </c>
      <c r="I3963" s="103"/>
    </row>
    <row r="3964" spans="1:9" x14ac:dyDescent="0.3">
      <c r="A3964" t="s">
        <v>6345</v>
      </c>
      <c r="B3964" t="s">
        <v>49</v>
      </c>
      <c r="C3964" t="s">
        <v>5065</v>
      </c>
      <c r="D3964" t="s">
        <v>54</v>
      </c>
      <c r="E3964" s="103">
        <v>1</v>
      </c>
      <c r="F3964" s="103">
        <v>678258</v>
      </c>
      <c r="G3964" s="103">
        <v>2</v>
      </c>
      <c r="H3964" t="s">
        <v>54</v>
      </c>
      <c r="I3964" s="103"/>
    </row>
    <row r="3965" spans="1:9" x14ac:dyDescent="0.3">
      <c r="A3965" t="s">
        <v>6346</v>
      </c>
      <c r="B3965" t="s">
        <v>50</v>
      </c>
      <c r="C3965" t="s">
        <v>5065</v>
      </c>
      <c r="D3965" t="s">
        <v>54</v>
      </c>
      <c r="E3965" s="103">
        <v>321659.470840052</v>
      </c>
      <c r="F3965" s="103">
        <v>678258</v>
      </c>
      <c r="G3965" s="103">
        <v>2</v>
      </c>
      <c r="H3965" t="s">
        <v>54</v>
      </c>
      <c r="I3965" s="103"/>
    </row>
    <row r="3966" spans="1:9" x14ac:dyDescent="0.3">
      <c r="A3966" t="s">
        <v>6347</v>
      </c>
      <c r="B3966" t="s">
        <v>51</v>
      </c>
      <c r="C3966" t="s">
        <v>5065</v>
      </c>
      <c r="D3966" t="s">
        <v>40</v>
      </c>
      <c r="E3966" s="103">
        <v>1</v>
      </c>
      <c r="F3966" s="103">
        <v>678258</v>
      </c>
      <c r="G3966" s="103">
        <v>2</v>
      </c>
      <c r="H3966" t="s">
        <v>1078</v>
      </c>
      <c r="I3966" s="103"/>
    </row>
    <row r="3967" spans="1:9" x14ac:dyDescent="0.3">
      <c r="A3967" t="s">
        <v>6348</v>
      </c>
      <c r="B3967" t="s">
        <v>51</v>
      </c>
      <c r="C3967" t="s">
        <v>5065</v>
      </c>
      <c r="D3967" t="s">
        <v>5064</v>
      </c>
      <c r="E3967" s="103">
        <v>1.0025597542242948</v>
      </c>
      <c r="F3967" s="103">
        <v>678258</v>
      </c>
      <c r="G3967" s="103">
        <v>2</v>
      </c>
      <c r="H3967" t="s">
        <v>1078</v>
      </c>
      <c r="I3967" s="103"/>
    </row>
    <row r="3968" spans="1:9" x14ac:dyDescent="0.3">
      <c r="A3968" t="s">
        <v>6349</v>
      </c>
      <c r="B3968" t="s">
        <v>51</v>
      </c>
      <c r="C3968" t="s">
        <v>5065</v>
      </c>
      <c r="D3968" t="s">
        <v>5065</v>
      </c>
      <c r="E3968" s="103">
        <v>1</v>
      </c>
      <c r="F3968" s="103">
        <v>678258</v>
      </c>
      <c r="G3968" s="103">
        <v>2</v>
      </c>
      <c r="H3968" t="s">
        <v>1078</v>
      </c>
      <c r="I3968" s="103"/>
    </row>
    <row r="3969" spans="1:9" x14ac:dyDescent="0.3">
      <c r="A3969" t="s">
        <v>6350</v>
      </c>
      <c r="B3969" t="s">
        <v>51</v>
      </c>
      <c r="C3969" t="s">
        <v>5065</v>
      </c>
      <c r="D3969" t="s">
        <v>5066</v>
      </c>
      <c r="E3969" s="103">
        <v>1.0024908155707444</v>
      </c>
      <c r="F3969" s="103">
        <v>678258</v>
      </c>
      <c r="G3969" s="103">
        <v>2</v>
      </c>
      <c r="H3969" t="s">
        <v>1078</v>
      </c>
      <c r="I3969" s="103"/>
    </row>
    <row r="3970" spans="1:9" x14ac:dyDescent="0.3">
      <c r="A3970" t="s">
        <v>6351</v>
      </c>
      <c r="B3970" t="s">
        <v>51</v>
      </c>
      <c r="C3970" t="s">
        <v>5065</v>
      </c>
      <c r="D3970" t="s">
        <v>42</v>
      </c>
      <c r="E3970" s="103">
        <v>0.95795075030750287</v>
      </c>
      <c r="F3970" s="103">
        <v>678258</v>
      </c>
      <c r="G3970" s="103">
        <v>2</v>
      </c>
      <c r="H3970" t="s">
        <v>1078</v>
      </c>
      <c r="I3970" s="103"/>
    </row>
    <row r="3971" spans="1:9" x14ac:dyDescent="0.3">
      <c r="A3971" t="s">
        <v>6352</v>
      </c>
      <c r="B3971" t="s">
        <v>51</v>
      </c>
      <c r="C3971" t="s">
        <v>5065</v>
      </c>
      <c r="D3971" t="s">
        <v>1763</v>
      </c>
      <c r="E3971" s="103">
        <v>1.0091934510731539</v>
      </c>
      <c r="F3971" s="103">
        <v>678258</v>
      </c>
      <c r="G3971" s="103">
        <v>2</v>
      </c>
      <c r="H3971" t="s">
        <v>1078</v>
      </c>
      <c r="I3971" s="103"/>
    </row>
    <row r="3972" spans="1:9" x14ac:dyDescent="0.3">
      <c r="A3972" t="s">
        <v>6353</v>
      </c>
      <c r="B3972" t="s">
        <v>51</v>
      </c>
      <c r="C3972" t="s">
        <v>5065</v>
      </c>
      <c r="D3972" t="s">
        <v>1764</v>
      </c>
      <c r="E3972" s="103">
        <v>0.35982434789796386</v>
      </c>
      <c r="F3972" s="103">
        <v>678258</v>
      </c>
      <c r="G3972" s="103">
        <v>2</v>
      </c>
      <c r="H3972" t="s">
        <v>1078</v>
      </c>
      <c r="I3972" s="103"/>
    </row>
    <row r="3973" spans="1:9" x14ac:dyDescent="0.3">
      <c r="A3973" t="s">
        <v>6354</v>
      </c>
      <c r="B3973" t="s">
        <v>51</v>
      </c>
      <c r="C3973" t="s">
        <v>5065</v>
      </c>
      <c r="D3973" t="s">
        <v>340</v>
      </c>
      <c r="E3973" s="103">
        <v>0.91122425495688586</v>
      </c>
      <c r="F3973" s="103">
        <v>678258</v>
      </c>
      <c r="G3973" s="103">
        <v>2</v>
      </c>
      <c r="H3973" t="s">
        <v>1078</v>
      </c>
      <c r="I3973" s="103"/>
    </row>
    <row r="3974" spans="1:9" x14ac:dyDescent="0.3">
      <c r="A3974" t="s">
        <v>6355</v>
      </c>
      <c r="B3974" t="s">
        <v>51</v>
      </c>
      <c r="C3974" t="s">
        <v>5065</v>
      </c>
      <c r="D3974" t="s">
        <v>777</v>
      </c>
      <c r="E3974" s="103">
        <v>0.6478664941382769</v>
      </c>
      <c r="F3974" s="103">
        <v>678258</v>
      </c>
      <c r="G3974" s="103">
        <v>2</v>
      </c>
      <c r="H3974" t="s">
        <v>1078</v>
      </c>
      <c r="I3974" s="103"/>
    </row>
    <row r="3975" spans="1:9" x14ac:dyDescent="0.3">
      <c r="A3975" t="s">
        <v>6356</v>
      </c>
      <c r="B3975" t="s">
        <v>44</v>
      </c>
      <c r="C3975" t="s">
        <v>5065</v>
      </c>
      <c r="D3975" t="s">
        <v>777</v>
      </c>
      <c r="E3975" s="103">
        <v>1</v>
      </c>
      <c r="F3975" s="103">
        <v>678258</v>
      </c>
      <c r="G3975" s="103">
        <v>2</v>
      </c>
      <c r="H3975" t="s">
        <v>54</v>
      </c>
      <c r="I3975" s="103"/>
    </row>
    <row r="3976" spans="1:9" x14ac:dyDescent="0.3">
      <c r="A3976" t="s">
        <v>6357</v>
      </c>
      <c r="B3976" t="s">
        <v>45</v>
      </c>
      <c r="C3976" t="s">
        <v>5065</v>
      </c>
      <c r="D3976" t="s">
        <v>777</v>
      </c>
      <c r="E3976" s="103">
        <v>0.35213350560422363</v>
      </c>
      <c r="F3976" s="103">
        <v>678258</v>
      </c>
      <c r="G3976" s="103">
        <v>2</v>
      </c>
      <c r="H3976" t="s">
        <v>54</v>
      </c>
      <c r="I3976" s="103"/>
    </row>
    <row r="3977" spans="1:9" x14ac:dyDescent="0.3">
      <c r="A3977" t="s">
        <v>6358</v>
      </c>
      <c r="B3977" t="s">
        <v>46</v>
      </c>
      <c r="C3977" t="s">
        <v>5065</v>
      </c>
      <c r="D3977" t="s">
        <v>777</v>
      </c>
      <c r="E3977" s="103">
        <v>0.13921267563706319</v>
      </c>
      <c r="F3977" s="103">
        <v>678258</v>
      </c>
      <c r="G3977" s="103">
        <v>2</v>
      </c>
      <c r="H3977" t="s">
        <v>54</v>
      </c>
      <c r="I3977" s="103"/>
    </row>
    <row r="3978" spans="1:9" x14ac:dyDescent="0.3">
      <c r="A3978" t="s">
        <v>6359</v>
      </c>
      <c r="B3978" t="s">
        <v>51</v>
      </c>
      <c r="C3978" t="s">
        <v>5065</v>
      </c>
      <c r="D3978" t="s">
        <v>776</v>
      </c>
      <c r="E3978" s="103">
        <v>1.4535986050603495</v>
      </c>
      <c r="F3978" s="103">
        <v>678258</v>
      </c>
      <c r="G3978" s="103">
        <v>2</v>
      </c>
      <c r="H3978" t="s">
        <v>1078</v>
      </c>
      <c r="I3978" s="103"/>
    </row>
    <row r="3979" spans="1:9" x14ac:dyDescent="0.3">
      <c r="A3979" t="s">
        <v>6360</v>
      </c>
      <c r="B3979" t="s">
        <v>44</v>
      </c>
      <c r="C3979" t="s">
        <v>5065</v>
      </c>
      <c r="D3979" t="s">
        <v>776</v>
      </c>
      <c r="E3979" s="103">
        <v>0</v>
      </c>
      <c r="F3979" s="103">
        <v>678258</v>
      </c>
      <c r="G3979" s="103">
        <v>2</v>
      </c>
      <c r="H3979" t="s">
        <v>54</v>
      </c>
      <c r="I3979" s="103"/>
    </row>
    <row r="3980" spans="1:9" x14ac:dyDescent="0.3">
      <c r="A3980" t="s">
        <v>6361</v>
      </c>
      <c r="B3980" t="s">
        <v>45</v>
      </c>
      <c r="C3980" t="s">
        <v>5065</v>
      </c>
      <c r="D3980" t="s">
        <v>776</v>
      </c>
      <c r="E3980" s="103">
        <v>0</v>
      </c>
      <c r="F3980" s="103">
        <v>678258</v>
      </c>
      <c r="G3980" s="103">
        <v>2</v>
      </c>
      <c r="H3980" t="s">
        <v>54</v>
      </c>
      <c r="I3980" s="103"/>
    </row>
    <row r="3981" spans="1:9" x14ac:dyDescent="0.3">
      <c r="A3981" t="s">
        <v>6362</v>
      </c>
      <c r="B3981" t="s">
        <v>46</v>
      </c>
      <c r="C3981" t="s">
        <v>5065</v>
      </c>
      <c r="D3981" t="s">
        <v>776</v>
      </c>
      <c r="E3981" s="103">
        <v>0</v>
      </c>
      <c r="F3981" s="103">
        <v>678258</v>
      </c>
      <c r="G3981" s="103">
        <v>2</v>
      </c>
      <c r="H3981" t="s">
        <v>54</v>
      </c>
      <c r="I3981" s="103"/>
    </row>
    <row r="3982" spans="1:9" x14ac:dyDescent="0.3">
      <c r="A3982" t="s">
        <v>6363</v>
      </c>
      <c r="B3982" t="s">
        <v>49</v>
      </c>
      <c r="C3982" t="s">
        <v>5066</v>
      </c>
      <c r="D3982" t="s">
        <v>54</v>
      </c>
      <c r="E3982" s="103">
        <v>1</v>
      </c>
      <c r="F3982" s="103">
        <v>678258</v>
      </c>
      <c r="G3982" s="103">
        <v>2</v>
      </c>
      <c r="H3982" t="s">
        <v>54</v>
      </c>
      <c r="I3982" s="103"/>
    </row>
    <row r="3983" spans="1:9" x14ac:dyDescent="0.3">
      <c r="A3983" t="s">
        <v>6364</v>
      </c>
      <c r="B3983" t="s">
        <v>50</v>
      </c>
      <c r="C3983" t="s">
        <v>5066</v>
      </c>
      <c r="D3983" t="s">
        <v>54</v>
      </c>
      <c r="E3983" s="103">
        <v>320884.69570243015</v>
      </c>
      <c r="F3983" s="103">
        <v>678258</v>
      </c>
      <c r="G3983" s="103">
        <v>2</v>
      </c>
      <c r="H3983" t="s">
        <v>54</v>
      </c>
      <c r="I3983" s="103"/>
    </row>
    <row r="3984" spans="1:9" x14ac:dyDescent="0.3">
      <c r="A3984" t="s">
        <v>6365</v>
      </c>
      <c r="B3984" t="s">
        <v>51</v>
      </c>
      <c r="C3984" t="s">
        <v>5066</v>
      </c>
      <c r="D3984" t="s">
        <v>40</v>
      </c>
      <c r="E3984" s="103">
        <v>0.99767638875406828</v>
      </c>
      <c r="F3984" s="103">
        <v>678258</v>
      </c>
      <c r="G3984" s="103">
        <v>2</v>
      </c>
      <c r="H3984" t="s">
        <v>1078</v>
      </c>
      <c r="I3984" s="103"/>
    </row>
    <row r="3985" spans="1:9" x14ac:dyDescent="0.3">
      <c r="A3985" t="s">
        <v>6366</v>
      </c>
      <c r="B3985" t="s">
        <v>51</v>
      </c>
      <c r="C3985" t="s">
        <v>5066</v>
      </c>
      <c r="D3985" t="s">
        <v>5064</v>
      </c>
      <c r="E3985" s="103">
        <v>1.0000689386535506</v>
      </c>
      <c r="F3985" s="103">
        <v>678258</v>
      </c>
      <c r="G3985" s="103">
        <v>2</v>
      </c>
      <c r="H3985" t="s">
        <v>1078</v>
      </c>
      <c r="I3985" s="103"/>
    </row>
    <row r="3986" spans="1:9" x14ac:dyDescent="0.3">
      <c r="A3986" t="s">
        <v>6367</v>
      </c>
      <c r="B3986" t="s">
        <v>51</v>
      </c>
      <c r="C3986" t="s">
        <v>5066</v>
      </c>
      <c r="D3986" t="s">
        <v>5065</v>
      </c>
      <c r="E3986" s="103">
        <v>0.99767638875406828</v>
      </c>
      <c r="F3986" s="103">
        <v>678258</v>
      </c>
      <c r="G3986" s="103">
        <v>2</v>
      </c>
      <c r="H3986" t="s">
        <v>1078</v>
      </c>
      <c r="I3986" s="103"/>
    </row>
    <row r="3987" spans="1:9" x14ac:dyDescent="0.3">
      <c r="A3987" t="s">
        <v>6368</v>
      </c>
      <c r="B3987" t="s">
        <v>51</v>
      </c>
      <c r="C3987" t="s">
        <v>5066</v>
      </c>
      <c r="D3987" t="s">
        <v>5066</v>
      </c>
      <c r="E3987" s="103">
        <v>1</v>
      </c>
      <c r="F3987" s="103">
        <v>678258</v>
      </c>
      <c r="G3987" s="103">
        <v>2</v>
      </c>
      <c r="H3987" t="s">
        <v>1078</v>
      </c>
      <c r="I3987" s="103"/>
    </row>
    <row r="3988" spans="1:9" x14ac:dyDescent="0.3">
      <c r="A3988" t="s">
        <v>6369</v>
      </c>
      <c r="B3988" t="s">
        <v>51</v>
      </c>
      <c r="C3988" t="s">
        <v>5066</v>
      </c>
      <c r="D3988" t="s">
        <v>42</v>
      </c>
      <c r="E3988" s="103">
        <v>0.95555874170708643</v>
      </c>
      <c r="F3988" s="103">
        <v>678258</v>
      </c>
      <c r="G3988" s="103">
        <v>2</v>
      </c>
      <c r="H3988" t="s">
        <v>1078</v>
      </c>
      <c r="I3988" s="103"/>
    </row>
    <row r="3989" spans="1:9" x14ac:dyDescent="0.3">
      <c r="A3989" t="s">
        <v>6370</v>
      </c>
      <c r="B3989" t="s">
        <v>51</v>
      </c>
      <c r="C3989" t="s">
        <v>5066</v>
      </c>
      <c r="D3989" t="s">
        <v>1763</v>
      </c>
      <c r="E3989" s="103">
        <v>1.0067459725058123</v>
      </c>
      <c r="F3989" s="103">
        <v>678258</v>
      </c>
      <c r="G3989" s="103">
        <v>2</v>
      </c>
      <c r="H3989" t="s">
        <v>1078</v>
      </c>
      <c r="I3989" s="103"/>
    </row>
    <row r="3990" spans="1:9" x14ac:dyDescent="0.3">
      <c r="A3990" t="s">
        <v>6371</v>
      </c>
      <c r="B3990" t="s">
        <v>51</v>
      </c>
      <c r="C3990" t="s">
        <v>5066</v>
      </c>
      <c r="D3990" t="s">
        <v>1764</v>
      </c>
      <c r="E3990" s="103">
        <v>0.35924655526929156</v>
      </c>
      <c r="F3990" s="103">
        <v>678258</v>
      </c>
      <c r="G3990" s="103">
        <v>2</v>
      </c>
      <c r="H3990" t="s">
        <v>1078</v>
      </c>
      <c r="I3990" s="103"/>
    </row>
    <row r="3991" spans="1:9" x14ac:dyDescent="0.3">
      <c r="A3991" t="s">
        <v>6372</v>
      </c>
      <c r="B3991" t="s">
        <v>51</v>
      </c>
      <c r="C3991" t="s">
        <v>5066</v>
      </c>
      <c r="D3991" t="s">
        <v>340</v>
      </c>
      <c r="E3991" s="103">
        <v>0.9089152518968725</v>
      </c>
      <c r="F3991" s="103">
        <v>678258</v>
      </c>
      <c r="G3991" s="103">
        <v>2</v>
      </c>
      <c r="H3991" t="s">
        <v>1078</v>
      </c>
      <c r="I3991" s="103"/>
    </row>
    <row r="3992" spans="1:9" x14ac:dyDescent="0.3">
      <c r="A3992" t="s">
        <v>6373</v>
      </c>
      <c r="B3992" t="s">
        <v>51</v>
      </c>
      <c r="C3992" t="s">
        <v>5066</v>
      </c>
      <c r="D3992" t="s">
        <v>777</v>
      </c>
      <c r="E3992" s="103">
        <v>0.64649030856323109</v>
      </c>
      <c r="F3992" s="103">
        <v>678258</v>
      </c>
      <c r="G3992" s="103">
        <v>2</v>
      </c>
      <c r="H3992" t="s">
        <v>1078</v>
      </c>
      <c r="I3992" s="103"/>
    </row>
    <row r="3993" spans="1:9" x14ac:dyDescent="0.3">
      <c r="A3993" t="s">
        <v>7330</v>
      </c>
      <c r="B3993" t="s">
        <v>44</v>
      </c>
      <c r="C3993" t="s">
        <v>5066</v>
      </c>
      <c r="D3993" t="s">
        <v>777</v>
      </c>
      <c r="E3993" s="103">
        <v>1</v>
      </c>
      <c r="F3993" s="103">
        <v>678258</v>
      </c>
      <c r="G3993" s="103">
        <v>2</v>
      </c>
      <c r="H3993" t="s">
        <v>54</v>
      </c>
      <c r="I3993" s="103"/>
    </row>
    <row r="3994" spans="1:9" x14ac:dyDescent="0.3">
      <c r="A3994" t="s">
        <v>7331</v>
      </c>
      <c r="B3994" t="s">
        <v>45</v>
      </c>
      <c r="C3994" t="s">
        <v>5066</v>
      </c>
      <c r="D3994" t="s">
        <v>777</v>
      </c>
      <c r="E3994" s="103">
        <v>0.35350969131900295</v>
      </c>
      <c r="F3994" s="103">
        <v>678258</v>
      </c>
      <c r="G3994" s="103">
        <v>2</v>
      </c>
      <c r="H3994" t="s">
        <v>54</v>
      </c>
      <c r="I3994" s="103"/>
    </row>
    <row r="3995" spans="1:9" x14ac:dyDescent="0.3">
      <c r="A3995" t="s">
        <v>7332</v>
      </c>
      <c r="B3995" t="s">
        <v>46</v>
      </c>
      <c r="C3995" t="s">
        <v>5066</v>
      </c>
      <c r="D3995" t="s">
        <v>777</v>
      </c>
      <c r="E3995" s="103">
        <v>0.14033500735302962</v>
      </c>
      <c r="F3995" s="103">
        <v>678258</v>
      </c>
      <c r="G3995" s="103">
        <v>2</v>
      </c>
      <c r="H3995" t="s">
        <v>54</v>
      </c>
      <c r="I3995" s="103"/>
    </row>
    <row r="3996" spans="1:9" x14ac:dyDescent="0.3">
      <c r="A3996" t="s">
        <v>6374</v>
      </c>
      <c r="B3996" t="s">
        <v>51</v>
      </c>
      <c r="C3996" t="s">
        <v>5066</v>
      </c>
      <c r="D3996" t="s">
        <v>776</v>
      </c>
      <c r="E3996" s="103">
        <v>1.4502115721027342</v>
      </c>
      <c r="F3996" s="103">
        <v>678258</v>
      </c>
      <c r="G3996" s="103">
        <v>2</v>
      </c>
      <c r="H3996" t="s">
        <v>1078</v>
      </c>
      <c r="I3996" s="103"/>
    </row>
    <row r="3997" spans="1:9" x14ac:dyDescent="0.3">
      <c r="A3997" t="s">
        <v>7333</v>
      </c>
      <c r="B3997" t="s">
        <v>44</v>
      </c>
      <c r="C3997" t="s">
        <v>5066</v>
      </c>
      <c r="D3997" t="s">
        <v>776</v>
      </c>
      <c r="E3997" s="103">
        <v>0</v>
      </c>
      <c r="F3997" s="103">
        <v>678258</v>
      </c>
      <c r="G3997" s="103">
        <v>2</v>
      </c>
      <c r="H3997" t="s">
        <v>54</v>
      </c>
      <c r="I3997" s="103"/>
    </row>
    <row r="3998" spans="1:9" x14ac:dyDescent="0.3">
      <c r="A3998" t="s">
        <v>7334</v>
      </c>
      <c r="B3998" t="s">
        <v>45</v>
      </c>
      <c r="C3998" t="s">
        <v>5066</v>
      </c>
      <c r="D3998" t="s">
        <v>776</v>
      </c>
      <c r="E3998" s="103">
        <v>0</v>
      </c>
      <c r="F3998" s="103">
        <v>678258</v>
      </c>
      <c r="G3998" s="103">
        <v>2</v>
      </c>
      <c r="H3998" t="s">
        <v>54</v>
      </c>
      <c r="I3998" s="103"/>
    </row>
    <row r="3999" spans="1:9" x14ac:dyDescent="0.3">
      <c r="A3999" t="s">
        <v>7335</v>
      </c>
      <c r="B3999" t="s">
        <v>46</v>
      </c>
      <c r="C3999" t="s">
        <v>5066</v>
      </c>
      <c r="D3999" t="s">
        <v>776</v>
      </c>
      <c r="E3999" s="103">
        <v>0</v>
      </c>
      <c r="F3999" s="103">
        <v>678258</v>
      </c>
      <c r="G3999" s="103">
        <v>2</v>
      </c>
      <c r="H3999" t="s">
        <v>54</v>
      </c>
      <c r="I3999" s="103"/>
    </row>
    <row r="4000" spans="1:9" x14ac:dyDescent="0.3">
      <c r="A4000" t="s">
        <v>92</v>
      </c>
      <c r="B4000" t="s">
        <v>49</v>
      </c>
      <c r="C4000" t="s">
        <v>42</v>
      </c>
      <c r="D4000" t="s">
        <v>54</v>
      </c>
      <c r="E4000" s="103">
        <v>1</v>
      </c>
      <c r="F4000" s="103">
        <v>678258</v>
      </c>
      <c r="G4000" s="103">
        <v>2</v>
      </c>
      <c r="H4000" t="s">
        <v>54</v>
      </c>
      <c r="I4000" s="103"/>
    </row>
    <row r="4001" spans="1:9" x14ac:dyDescent="0.3">
      <c r="A4001" t="s">
        <v>93</v>
      </c>
      <c r="B4001" t="s">
        <v>50</v>
      </c>
      <c r="C4001" t="s">
        <v>42</v>
      </c>
      <c r="D4001" t="s">
        <v>54</v>
      </c>
      <c r="E4001" s="103">
        <v>336365.6016443246</v>
      </c>
      <c r="F4001" s="103">
        <v>678258</v>
      </c>
      <c r="G4001" s="103">
        <v>2</v>
      </c>
      <c r="H4001" t="s">
        <v>54</v>
      </c>
      <c r="I4001" s="103"/>
    </row>
    <row r="4002" spans="1:9" x14ac:dyDescent="0.3">
      <c r="A4002" t="s">
        <v>1266</v>
      </c>
      <c r="B4002" t="s">
        <v>51</v>
      </c>
      <c r="C4002" t="s">
        <v>42</v>
      </c>
      <c r="D4002" t="s">
        <v>40</v>
      </c>
      <c r="E4002" s="103">
        <v>1.0470829132233395</v>
      </c>
      <c r="F4002" s="103">
        <v>678258</v>
      </c>
      <c r="G4002" s="103">
        <v>2</v>
      </c>
      <c r="H4002" t="s">
        <v>1078</v>
      </c>
      <c r="I4002" s="103"/>
    </row>
    <row r="4003" spans="1:9" x14ac:dyDescent="0.3">
      <c r="A4003" t="s">
        <v>6375</v>
      </c>
      <c r="B4003" t="s">
        <v>51</v>
      </c>
      <c r="C4003" t="s">
        <v>42</v>
      </c>
      <c r="D4003" t="s">
        <v>5064</v>
      </c>
      <c r="E4003" s="103">
        <v>1.0495911646803406</v>
      </c>
      <c r="F4003" s="103">
        <v>678258</v>
      </c>
      <c r="G4003" s="103">
        <v>2</v>
      </c>
      <c r="H4003" t="s">
        <v>1078</v>
      </c>
      <c r="I4003" s="103"/>
    </row>
    <row r="4004" spans="1:9" x14ac:dyDescent="0.3">
      <c r="A4004" t="s">
        <v>6376</v>
      </c>
      <c r="B4004" t="s">
        <v>51</v>
      </c>
      <c r="C4004" t="s">
        <v>42</v>
      </c>
      <c r="D4004" t="s">
        <v>5065</v>
      </c>
      <c r="E4004" s="103">
        <v>1.0470829132233395</v>
      </c>
      <c r="F4004" s="103">
        <v>678258</v>
      </c>
      <c r="G4004" s="103">
        <v>2</v>
      </c>
      <c r="H4004" t="s">
        <v>1078</v>
      </c>
      <c r="I4004" s="103"/>
    </row>
    <row r="4005" spans="1:9" x14ac:dyDescent="0.3">
      <c r="A4005" t="s">
        <v>6377</v>
      </c>
      <c r="B4005" t="s">
        <v>51</v>
      </c>
      <c r="C4005" t="s">
        <v>42</v>
      </c>
      <c r="D4005" t="s">
        <v>5066</v>
      </c>
      <c r="E4005" s="103">
        <v>1.0495189555772364</v>
      </c>
      <c r="F4005" s="103">
        <v>678258</v>
      </c>
      <c r="G4005" s="103">
        <v>2</v>
      </c>
      <c r="H4005" t="s">
        <v>1078</v>
      </c>
      <c r="I4005" s="103"/>
    </row>
    <row r="4006" spans="1:9" x14ac:dyDescent="0.3">
      <c r="A4006" t="s">
        <v>1267</v>
      </c>
      <c r="B4006" t="s">
        <v>51</v>
      </c>
      <c r="C4006" t="s">
        <v>42</v>
      </c>
      <c r="D4006" t="s">
        <v>42</v>
      </c>
      <c r="E4006" s="103">
        <v>1</v>
      </c>
      <c r="F4006" s="103">
        <v>678258</v>
      </c>
      <c r="G4006" s="103">
        <v>2</v>
      </c>
      <c r="H4006" t="s">
        <v>1078</v>
      </c>
      <c r="I4006" s="103"/>
    </row>
    <row r="4007" spans="1:9" x14ac:dyDescent="0.3">
      <c r="A4007" t="s">
        <v>2171</v>
      </c>
      <c r="B4007" t="s">
        <v>51</v>
      </c>
      <c r="C4007" t="s">
        <v>42</v>
      </c>
      <c r="D4007" t="s">
        <v>1763</v>
      </c>
      <c r="E4007" s="103">
        <v>1.0533873686437638</v>
      </c>
      <c r="F4007" s="103">
        <v>678258</v>
      </c>
      <c r="G4007" s="103">
        <v>2</v>
      </c>
      <c r="H4007" t="s">
        <v>1078</v>
      </c>
      <c r="I4007" s="103"/>
    </row>
    <row r="4008" spans="1:9" x14ac:dyDescent="0.3">
      <c r="A4008" t="s">
        <v>2172</v>
      </c>
      <c r="B4008" t="s">
        <v>51</v>
      </c>
      <c r="C4008" t="s">
        <v>42</v>
      </c>
      <c r="D4008" t="s">
        <v>1764</v>
      </c>
      <c r="E4008" s="103">
        <v>0.37147586971452962</v>
      </c>
      <c r="F4008" s="103">
        <v>678258</v>
      </c>
      <c r="G4008" s="103">
        <v>2</v>
      </c>
      <c r="H4008" t="s">
        <v>1078</v>
      </c>
      <c r="I4008" s="103"/>
    </row>
    <row r="4009" spans="1:9" x14ac:dyDescent="0.3">
      <c r="A4009" t="s">
        <v>1268</v>
      </c>
      <c r="B4009" t="s">
        <v>51</v>
      </c>
      <c r="C4009" t="s">
        <v>42</v>
      </c>
      <c r="D4009" t="s">
        <v>340</v>
      </c>
      <c r="E4009" s="103">
        <v>0.95321361057310305</v>
      </c>
      <c r="F4009" s="103">
        <v>678258</v>
      </c>
      <c r="G4009" s="103">
        <v>2</v>
      </c>
      <c r="H4009" t="s">
        <v>1078</v>
      </c>
      <c r="I4009" s="103"/>
    </row>
    <row r="4010" spans="1:9" x14ac:dyDescent="0.3">
      <c r="A4010" t="s">
        <v>1269</v>
      </c>
      <c r="B4010" t="s">
        <v>51</v>
      </c>
      <c r="C4010" t="s">
        <v>42</v>
      </c>
      <c r="D4010" t="s">
        <v>777</v>
      </c>
      <c r="E4010" s="103">
        <v>0.67796788897166582</v>
      </c>
      <c r="F4010" s="103">
        <v>678258</v>
      </c>
      <c r="G4010" s="103">
        <v>2</v>
      </c>
      <c r="H4010" t="s">
        <v>1078</v>
      </c>
      <c r="I4010" s="103"/>
    </row>
    <row r="4011" spans="1:9" x14ac:dyDescent="0.3">
      <c r="A4011" t="s">
        <v>475</v>
      </c>
      <c r="B4011" t="s">
        <v>44</v>
      </c>
      <c r="C4011" t="s">
        <v>42</v>
      </c>
      <c r="D4011" t="s">
        <v>777</v>
      </c>
      <c r="E4011" s="103">
        <v>0.99776928543415633</v>
      </c>
      <c r="F4011" s="103">
        <v>678258</v>
      </c>
      <c r="G4011" s="103">
        <v>2</v>
      </c>
      <c r="H4011" t="s">
        <v>54</v>
      </c>
      <c r="I4011" s="103"/>
    </row>
    <row r="4012" spans="1:9" x14ac:dyDescent="0.3">
      <c r="A4012" t="s">
        <v>476</v>
      </c>
      <c r="B4012" t="s">
        <v>45</v>
      </c>
      <c r="C4012" t="s">
        <v>42</v>
      </c>
      <c r="D4012" t="s">
        <v>777</v>
      </c>
      <c r="E4012" s="103">
        <v>0.3221738922928466</v>
      </c>
      <c r="F4012" s="103">
        <v>678258</v>
      </c>
      <c r="G4012" s="103">
        <v>2</v>
      </c>
      <c r="H4012" t="s">
        <v>54</v>
      </c>
      <c r="I4012" s="103"/>
    </row>
    <row r="4013" spans="1:9" x14ac:dyDescent="0.3">
      <c r="A4013" t="s">
        <v>477</v>
      </c>
      <c r="B4013" t="s">
        <v>46</v>
      </c>
      <c r="C4013" t="s">
        <v>42</v>
      </c>
      <c r="D4013" t="s">
        <v>777</v>
      </c>
      <c r="E4013" s="103">
        <v>0.12118715185186861</v>
      </c>
      <c r="F4013" s="103">
        <v>678258</v>
      </c>
      <c r="G4013" s="103">
        <v>2</v>
      </c>
      <c r="H4013" t="s">
        <v>54</v>
      </c>
      <c r="I4013" s="103"/>
    </row>
    <row r="4014" spans="1:9" x14ac:dyDescent="0.3">
      <c r="A4014" t="s">
        <v>1270</v>
      </c>
      <c r="B4014" t="s">
        <v>51</v>
      </c>
      <c r="C4014" t="s">
        <v>42</v>
      </c>
      <c r="D4014" t="s">
        <v>776</v>
      </c>
      <c r="E4014" s="103">
        <v>1.5203547142487379</v>
      </c>
      <c r="F4014" s="103">
        <v>678258</v>
      </c>
      <c r="G4014" s="103">
        <v>2</v>
      </c>
      <c r="H4014" t="s">
        <v>1078</v>
      </c>
      <c r="I4014" s="103"/>
    </row>
    <row r="4015" spans="1:9" x14ac:dyDescent="0.3">
      <c r="A4015" t="s">
        <v>479</v>
      </c>
      <c r="B4015" t="s">
        <v>44</v>
      </c>
      <c r="C4015" t="s">
        <v>42</v>
      </c>
      <c r="D4015" t="s">
        <v>776</v>
      </c>
      <c r="E4015" s="103">
        <v>0</v>
      </c>
      <c r="F4015" s="103">
        <v>678258</v>
      </c>
      <c r="G4015" s="103">
        <v>2</v>
      </c>
      <c r="H4015" t="s">
        <v>54</v>
      </c>
      <c r="I4015" s="103"/>
    </row>
    <row r="4016" spans="1:9" x14ac:dyDescent="0.3">
      <c r="A4016" t="s">
        <v>480</v>
      </c>
      <c r="B4016" t="s">
        <v>45</v>
      </c>
      <c r="C4016" t="s">
        <v>42</v>
      </c>
      <c r="D4016" t="s">
        <v>776</v>
      </c>
      <c r="E4016" s="103">
        <v>0</v>
      </c>
      <c r="F4016" s="103">
        <v>678258</v>
      </c>
      <c r="G4016" s="103">
        <v>2</v>
      </c>
      <c r="H4016" t="s">
        <v>54</v>
      </c>
      <c r="I4016" s="103"/>
    </row>
    <row r="4017" spans="1:9" x14ac:dyDescent="0.3">
      <c r="A4017" t="s">
        <v>481</v>
      </c>
      <c r="B4017" t="s">
        <v>46</v>
      </c>
      <c r="C4017" t="s">
        <v>42</v>
      </c>
      <c r="D4017" t="s">
        <v>776</v>
      </c>
      <c r="E4017" s="103">
        <v>0</v>
      </c>
      <c r="F4017" s="103">
        <v>678258</v>
      </c>
      <c r="G4017" s="103">
        <v>2</v>
      </c>
      <c r="H4017" t="s">
        <v>54</v>
      </c>
      <c r="I4017" s="103"/>
    </row>
    <row r="4018" spans="1:9" x14ac:dyDescent="0.3">
      <c r="A4018" t="s">
        <v>8832</v>
      </c>
      <c r="B4018" t="s">
        <v>47</v>
      </c>
      <c r="C4018" t="s">
        <v>8750</v>
      </c>
      <c r="D4018" t="s">
        <v>54</v>
      </c>
      <c r="E4018" s="103">
        <v>678258</v>
      </c>
      <c r="F4018" s="103">
        <v>678258</v>
      </c>
      <c r="G4018" s="103">
        <v>2</v>
      </c>
      <c r="H4018" t="s">
        <v>54</v>
      </c>
      <c r="I4018" s="103"/>
    </row>
    <row r="4019" spans="1:9" x14ac:dyDescent="0.3">
      <c r="A4019" t="s">
        <v>8833</v>
      </c>
      <c r="B4019" t="s">
        <v>48</v>
      </c>
      <c r="C4019" t="s">
        <v>8750</v>
      </c>
      <c r="D4019" t="s">
        <v>54</v>
      </c>
      <c r="E4019" s="103">
        <v>11106120049.554274</v>
      </c>
      <c r="F4019" s="103">
        <v>678258</v>
      </c>
      <c r="G4019" s="103">
        <v>2</v>
      </c>
      <c r="H4019" t="s">
        <v>54</v>
      </c>
      <c r="I4019" s="103"/>
    </row>
    <row r="4020" spans="1:9" x14ac:dyDescent="0.3">
      <c r="A4020" t="s">
        <v>8834</v>
      </c>
      <c r="B4020" t="s">
        <v>49</v>
      </c>
      <c r="C4020" t="s">
        <v>8750</v>
      </c>
      <c r="D4020" t="s">
        <v>54</v>
      </c>
      <c r="E4020" s="103">
        <v>1</v>
      </c>
      <c r="F4020" s="103">
        <v>678258</v>
      </c>
      <c r="G4020" s="103">
        <v>2</v>
      </c>
      <c r="H4020" t="s">
        <v>54</v>
      </c>
      <c r="I4020" s="103"/>
    </row>
    <row r="4021" spans="1:9" x14ac:dyDescent="0.3">
      <c r="A4021" t="s">
        <v>8835</v>
      </c>
      <c r="B4021" t="s">
        <v>50</v>
      </c>
      <c r="C4021" t="s">
        <v>8750</v>
      </c>
      <c r="D4021" t="s">
        <v>54</v>
      </c>
      <c r="E4021" s="103">
        <v>16374.47704200212</v>
      </c>
      <c r="F4021" s="103">
        <v>678258</v>
      </c>
      <c r="G4021" s="103">
        <v>2</v>
      </c>
      <c r="H4021" t="s">
        <v>54</v>
      </c>
      <c r="I4021" s="103"/>
    </row>
    <row r="4022" spans="1:9" x14ac:dyDescent="0.3">
      <c r="A4022" t="s">
        <v>2173</v>
      </c>
      <c r="B4022" t="s">
        <v>49</v>
      </c>
      <c r="C4022" t="s">
        <v>1763</v>
      </c>
      <c r="D4022" t="s">
        <v>54</v>
      </c>
      <c r="E4022" s="103">
        <v>1</v>
      </c>
      <c r="F4022" s="103">
        <v>678258</v>
      </c>
      <c r="G4022" s="103">
        <v>2</v>
      </c>
      <c r="H4022" t="s">
        <v>54</v>
      </c>
      <c r="I4022" s="103"/>
    </row>
    <row r="4023" spans="1:9" x14ac:dyDescent="0.3">
      <c r="A4023" t="s">
        <v>2174</v>
      </c>
      <c r="B4023" t="s">
        <v>50</v>
      </c>
      <c r="C4023" t="s">
        <v>1763</v>
      </c>
      <c r="D4023" t="s">
        <v>54</v>
      </c>
      <c r="E4023" s="103">
        <v>320142.77819640771</v>
      </c>
      <c r="F4023" s="103">
        <v>678258</v>
      </c>
      <c r="G4023" s="103">
        <v>2</v>
      </c>
      <c r="H4023" t="s">
        <v>54</v>
      </c>
      <c r="I4023" s="103"/>
    </row>
    <row r="4024" spans="1:9" x14ac:dyDescent="0.3">
      <c r="A4024" t="s">
        <v>2175</v>
      </c>
      <c r="B4024" t="s">
        <v>51</v>
      </c>
      <c r="C4024" t="s">
        <v>1763</v>
      </c>
      <c r="D4024" t="s">
        <v>40</v>
      </c>
      <c r="E4024" s="103">
        <v>0.99638143501826693</v>
      </c>
      <c r="F4024" s="103">
        <v>678258</v>
      </c>
      <c r="G4024" s="103">
        <v>2</v>
      </c>
      <c r="H4024" t="s">
        <v>1078</v>
      </c>
      <c r="I4024" s="103"/>
    </row>
    <row r="4025" spans="1:9" x14ac:dyDescent="0.3">
      <c r="A4025" t="s">
        <v>6378</v>
      </c>
      <c r="B4025" t="s">
        <v>51</v>
      </c>
      <c r="C4025" t="s">
        <v>1763</v>
      </c>
      <c r="D4025" t="s">
        <v>5064</v>
      </c>
      <c r="E4025" s="103">
        <v>0.99884046536883764</v>
      </c>
      <c r="F4025" s="103">
        <v>678258</v>
      </c>
      <c r="G4025" s="103">
        <v>2</v>
      </c>
      <c r="H4025" t="s">
        <v>1078</v>
      </c>
      <c r="I4025" s="103"/>
    </row>
    <row r="4026" spans="1:9" x14ac:dyDescent="0.3">
      <c r="A4026" t="s">
        <v>6379</v>
      </c>
      <c r="B4026" t="s">
        <v>51</v>
      </c>
      <c r="C4026" t="s">
        <v>1763</v>
      </c>
      <c r="D4026" t="s">
        <v>5065</v>
      </c>
      <c r="E4026" s="103">
        <v>0.99638143501826693</v>
      </c>
      <c r="F4026" s="103">
        <v>678258</v>
      </c>
      <c r="G4026" s="103">
        <v>2</v>
      </c>
      <c r="H4026" t="s">
        <v>1078</v>
      </c>
      <c r="I4026" s="103"/>
    </row>
    <row r="4027" spans="1:9" x14ac:dyDescent="0.3">
      <c r="A4027" t="s">
        <v>6380</v>
      </c>
      <c r="B4027" t="s">
        <v>51</v>
      </c>
      <c r="C4027" t="s">
        <v>1763</v>
      </c>
      <c r="D4027" t="s">
        <v>5066</v>
      </c>
      <c r="E4027" s="103">
        <v>0.99876920029247496</v>
      </c>
      <c r="F4027" s="103">
        <v>678258</v>
      </c>
      <c r="G4027" s="103">
        <v>2</v>
      </c>
      <c r="H4027" t="s">
        <v>1078</v>
      </c>
      <c r="I4027" s="103"/>
    </row>
    <row r="4028" spans="1:9" x14ac:dyDescent="0.3">
      <c r="A4028" t="s">
        <v>2176</v>
      </c>
      <c r="B4028" t="s">
        <v>51</v>
      </c>
      <c r="C4028" t="s">
        <v>1763</v>
      </c>
      <c r="D4028" t="s">
        <v>42</v>
      </c>
      <c r="E4028" s="103">
        <v>0.95150645714054571</v>
      </c>
      <c r="F4028" s="103">
        <v>678258</v>
      </c>
      <c r="G4028" s="103">
        <v>2</v>
      </c>
      <c r="H4028" t="s">
        <v>1078</v>
      </c>
      <c r="I4028" s="103"/>
    </row>
    <row r="4029" spans="1:9" x14ac:dyDescent="0.3">
      <c r="A4029" t="s">
        <v>2177</v>
      </c>
      <c r="B4029" t="s">
        <v>51</v>
      </c>
      <c r="C4029" t="s">
        <v>1763</v>
      </c>
      <c r="D4029" t="s">
        <v>1763</v>
      </c>
      <c r="E4029" s="103">
        <v>1</v>
      </c>
      <c r="F4029" s="103">
        <v>678258</v>
      </c>
      <c r="G4029" s="103">
        <v>2</v>
      </c>
      <c r="H4029" t="s">
        <v>1078</v>
      </c>
      <c r="I4029" s="103"/>
    </row>
    <row r="4030" spans="1:9" x14ac:dyDescent="0.3">
      <c r="A4030" t="s">
        <v>2178</v>
      </c>
      <c r="B4030" t="s">
        <v>51</v>
      </c>
      <c r="C4030" t="s">
        <v>1763</v>
      </c>
      <c r="D4030" t="s">
        <v>1764</v>
      </c>
      <c r="E4030" s="103">
        <v>0.35182123285099282</v>
      </c>
      <c r="F4030" s="103">
        <v>678258</v>
      </c>
      <c r="G4030" s="103">
        <v>2</v>
      </c>
      <c r="H4030" t="s">
        <v>1078</v>
      </c>
      <c r="I4030" s="103"/>
    </row>
    <row r="4031" spans="1:9" x14ac:dyDescent="0.3">
      <c r="A4031" t="s">
        <v>2179</v>
      </c>
      <c r="B4031" t="s">
        <v>51</v>
      </c>
      <c r="C4031" t="s">
        <v>1763</v>
      </c>
      <c r="D4031" t="s">
        <v>340</v>
      </c>
      <c r="E4031" s="103">
        <v>0.90811611217662647</v>
      </c>
      <c r="F4031" s="103">
        <v>678258</v>
      </c>
      <c r="G4031" s="103">
        <v>2</v>
      </c>
      <c r="H4031" t="s">
        <v>1078</v>
      </c>
      <c r="I4031" s="103"/>
    </row>
    <row r="4032" spans="1:9" x14ac:dyDescent="0.3">
      <c r="A4032" t="s">
        <v>2180</v>
      </c>
      <c r="B4032" t="s">
        <v>51</v>
      </c>
      <c r="C4032" t="s">
        <v>1763</v>
      </c>
      <c r="D4032" t="s">
        <v>777</v>
      </c>
      <c r="E4032" s="103">
        <v>0.64465293447036398</v>
      </c>
      <c r="F4032" s="103">
        <v>678258</v>
      </c>
      <c r="G4032" s="103">
        <v>2</v>
      </c>
      <c r="H4032" t="s">
        <v>1078</v>
      </c>
      <c r="I4032" s="103"/>
    </row>
    <row r="4033" spans="1:9" x14ac:dyDescent="0.3">
      <c r="A4033" t="s">
        <v>2181</v>
      </c>
      <c r="B4033" t="s">
        <v>44</v>
      </c>
      <c r="C4033" t="s">
        <v>1763</v>
      </c>
      <c r="D4033" t="s">
        <v>777</v>
      </c>
      <c r="E4033" s="103">
        <v>0.9987880717956884</v>
      </c>
      <c r="F4033" s="103">
        <v>678258</v>
      </c>
      <c r="G4033" s="103">
        <v>2</v>
      </c>
      <c r="H4033" t="s">
        <v>54</v>
      </c>
      <c r="I4033" s="103"/>
    </row>
    <row r="4034" spans="1:9" x14ac:dyDescent="0.3">
      <c r="A4034" t="s">
        <v>2182</v>
      </c>
      <c r="B4034" t="s">
        <v>45</v>
      </c>
      <c r="C4034" t="s">
        <v>1763</v>
      </c>
      <c r="D4034" t="s">
        <v>777</v>
      </c>
      <c r="E4034" s="103">
        <v>0.35544959978500468</v>
      </c>
      <c r="F4034" s="103">
        <v>678258</v>
      </c>
      <c r="G4034" s="103">
        <v>2</v>
      </c>
      <c r="H4034" t="s">
        <v>54</v>
      </c>
      <c r="I4034" s="103"/>
    </row>
    <row r="4035" spans="1:9" x14ac:dyDescent="0.3">
      <c r="A4035" t="s">
        <v>2183</v>
      </c>
      <c r="B4035" t="s">
        <v>46</v>
      </c>
      <c r="C4035" t="s">
        <v>1763</v>
      </c>
      <c r="D4035" t="s">
        <v>777</v>
      </c>
      <c r="E4035" s="103">
        <v>0.1424512941410094</v>
      </c>
      <c r="F4035" s="103">
        <v>678258</v>
      </c>
      <c r="G4035" s="103">
        <v>2</v>
      </c>
      <c r="H4035" t="s">
        <v>54</v>
      </c>
      <c r="I4035" s="103"/>
    </row>
    <row r="4036" spans="1:9" x14ac:dyDescent="0.3">
      <c r="A4036" t="s">
        <v>2184</v>
      </c>
      <c r="B4036" t="s">
        <v>51</v>
      </c>
      <c r="C4036" t="s">
        <v>1763</v>
      </c>
      <c r="D4036" t="s">
        <v>776</v>
      </c>
      <c r="E4036" s="103">
        <v>1.4466462126218549</v>
      </c>
      <c r="F4036" s="103">
        <v>678258</v>
      </c>
      <c r="G4036" s="103">
        <v>2</v>
      </c>
      <c r="H4036" t="s">
        <v>1078</v>
      </c>
      <c r="I4036" s="103"/>
    </row>
    <row r="4037" spans="1:9" x14ac:dyDescent="0.3">
      <c r="A4037" t="s">
        <v>2185</v>
      </c>
      <c r="B4037" t="s">
        <v>44</v>
      </c>
      <c r="C4037" t="s">
        <v>1763</v>
      </c>
      <c r="D4037" t="s">
        <v>776</v>
      </c>
      <c r="E4037" s="103">
        <v>6.0552179259219943E-3</v>
      </c>
      <c r="F4037" s="103">
        <v>678258</v>
      </c>
      <c r="G4037" s="103">
        <v>2</v>
      </c>
      <c r="H4037" t="s">
        <v>54</v>
      </c>
      <c r="I4037" s="103"/>
    </row>
    <row r="4038" spans="1:9" x14ac:dyDescent="0.3">
      <c r="A4038" t="s">
        <v>2186</v>
      </c>
      <c r="B4038" t="s">
        <v>45</v>
      </c>
      <c r="C4038" t="s">
        <v>1763</v>
      </c>
      <c r="D4038" t="s">
        <v>776</v>
      </c>
      <c r="E4038" s="103">
        <v>2.6031568529068548E-4</v>
      </c>
      <c r="F4038" s="103">
        <v>678258</v>
      </c>
      <c r="G4038" s="103">
        <v>2</v>
      </c>
      <c r="H4038" t="s">
        <v>54</v>
      </c>
      <c r="I4038" s="103"/>
    </row>
    <row r="4039" spans="1:9" x14ac:dyDescent="0.3">
      <c r="A4039" t="s">
        <v>2187</v>
      </c>
      <c r="B4039" t="s">
        <v>46</v>
      </c>
      <c r="C4039" t="s">
        <v>1763</v>
      </c>
      <c r="D4039" t="s">
        <v>776</v>
      </c>
      <c r="E4039" s="103">
        <v>2.0828240988931116E-5</v>
      </c>
      <c r="F4039" s="103">
        <v>678258</v>
      </c>
      <c r="G4039" s="103">
        <v>2</v>
      </c>
      <c r="H4039" t="s">
        <v>54</v>
      </c>
      <c r="I4039" s="103"/>
    </row>
    <row r="4040" spans="1:9" x14ac:dyDescent="0.3">
      <c r="A4040" t="s">
        <v>2188</v>
      </c>
      <c r="B4040" t="s">
        <v>49</v>
      </c>
      <c r="C4040" t="s">
        <v>1764</v>
      </c>
      <c r="D4040" t="s">
        <v>54</v>
      </c>
      <c r="E4040" s="103">
        <v>1</v>
      </c>
      <c r="F4040" s="103">
        <v>678258</v>
      </c>
      <c r="G4040" s="103">
        <v>2</v>
      </c>
      <c r="H4040" t="s">
        <v>54</v>
      </c>
      <c r="I4040" s="103"/>
    </row>
    <row r="4041" spans="1:9" x14ac:dyDescent="0.3">
      <c r="A4041" t="s">
        <v>2189</v>
      </c>
      <c r="B4041" t="s">
        <v>50</v>
      </c>
      <c r="C4041" t="s">
        <v>1764</v>
      </c>
      <c r="D4041" t="s">
        <v>54</v>
      </c>
      <c r="E4041" s="103">
        <v>1063098.09809518</v>
      </c>
      <c r="F4041" s="103">
        <v>678258</v>
      </c>
      <c r="G4041" s="103">
        <v>2</v>
      </c>
      <c r="H4041" t="s">
        <v>54</v>
      </c>
      <c r="I4041" s="103"/>
    </row>
    <row r="4042" spans="1:9" x14ac:dyDescent="0.3">
      <c r="A4042" t="s">
        <v>2190</v>
      </c>
      <c r="B4042" t="s">
        <v>51</v>
      </c>
      <c r="C4042" t="s">
        <v>1764</v>
      </c>
      <c r="D4042" t="s">
        <v>40</v>
      </c>
      <c r="E4042" s="103">
        <v>3.3509449812597136</v>
      </c>
      <c r="F4042" s="103">
        <v>678258</v>
      </c>
      <c r="G4042" s="103">
        <v>2</v>
      </c>
      <c r="H4042" t="s">
        <v>1078</v>
      </c>
      <c r="I4042" s="103"/>
    </row>
    <row r="4043" spans="1:9" x14ac:dyDescent="0.3">
      <c r="A4043" t="s">
        <v>6381</v>
      </c>
      <c r="B4043" t="s">
        <v>51</v>
      </c>
      <c r="C4043" t="s">
        <v>1764</v>
      </c>
      <c r="D4043" t="s">
        <v>5064</v>
      </c>
      <c r="E4043" s="103">
        <v>3.3628047958144216</v>
      </c>
      <c r="F4043" s="103">
        <v>678258</v>
      </c>
      <c r="G4043" s="103">
        <v>2</v>
      </c>
      <c r="H4043" t="s">
        <v>1078</v>
      </c>
      <c r="I4043" s="103"/>
    </row>
    <row r="4044" spans="1:9" x14ac:dyDescent="0.3">
      <c r="A4044" t="s">
        <v>6382</v>
      </c>
      <c r="B4044" t="s">
        <v>51</v>
      </c>
      <c r="C4044" t="s">
        <v>1764</v>
      </c>
      <c r="D4044" t="s">
        <v>5065</v>
      </c>
      <c r="E4044" s="103">
        <v>3.3509449812597136</v>
      </c>
      <c r="F4044" s="103">
        <v>678258</v>
      </c>
      <c r="G4044" s="103">
        <v>2</v>
      </c>
      <c r="H4044" t="s">
        <v>1078</v>
      </c>
      <c r="I4044" s="103"/>
    </row>
    <row r="4045" spans="1:9" x14ac:dyDescent="0.3">
      <c r="A4045" t="s">
        <v>6383</v>
      </c>
      <c r="B4045" t="s">
        <v>51</v>
      </c>
      <c r="C4045" t="s">
        <v>1764</v>
      </c>
      <c r="D4045" t="s">
        <v>5066</v>
      </c>
      <c r="E4045" s="103">
        <v>3.3625300060092407</v>
      </c>
      <c r="F4045" s="103">
        <v>678258</v>
      </c>
      <c r="G4045" s="103">
        <v>2</v>
      </c>
      <c r="H4045" t="s">
        <v>1078</v>
      </c>
      <c r="I4045" s="103"/>
    </row>
    <row r="4046" spans="1:9" x14ac:dyDescent="0.3">
      <c r="A4046" t="s">
        <v>2191</v>
      </c>
      <c r="B4046" t="s">
        <v>51</v>
      </c>
      <c r="C4046" t="s">
        <v>1764</v>
      </c>
      <c r="D4046" t="s">
        <v>42</v>
      </c>
      <c r="E4046" s="103">
        <v>3.1656298241249456</v>
      </c>
      <c r="F4046" s="103">
        <v>678258</v>
      </c>
      <c r="G4046" s="103">
        <v>2</v>
      </c>
      <c r="H4046" t="s">
        <v>1078</v>
      </c>
      <c r="I4046" s="103"/>
    </row>
    <row r="4047" spans="1:9" x14ac:dyDescent="0.3">
      <c r="A4047" t="s">
        <v>2192</v>
      </c>
      <c r="B4047" t="s">
        <v>51</v>
      </c>
      <c r="C4047" t="s">
        <v>1764</v>
      </c>
      <c r="D4047" t="s">
        <v>1763</v>
      </c>
      <c r="E4047" s="103">
        <v>3.3223127857424943</v>
      </c>
      <c r="F4047" s="103">
        <v>678258</v>
      </c>
      <c r="G4047" s="103">
        <v>2</v>
      </c>
      <c r="H4047" t="s">
        <v>1078</v>
      </c>
      <c r="I4047" s="103"/>
    </row>
    <row r="4048" spans="1:9" x14ac:dyDescent="0.3">
      <c r="A4048" t="s">
        <v>2193</v>
      </c>
      <c r="B4048" t="s">
        <v>51</v>
      </c>
      <c r="C4048" t="s">
        <v>1764</v>
      </c>
      <c r="D4048" t="s">
        <v>1764</v>
      </c>
      <c r="E4048" s="103">
        <v>1</v>
      </c>
      <c r="F4048" s="103">
        <v>678258</v>
      </c>
      <c r="G4048" s="103">
        <v>2</v>
      </c>
      <c r="H4048" t="s">
        <v>1078</v>
      </c>
      <c r="I4048" s="103"/>
    </row>
    <row r="4049" spans="1:9" x14ac:dyDescent="0.3">
      <c r="A4049" t="s">
        <v>2194</v>
      </c>
      <c r="B4049" t="s">
        <v>51</v>
      </c>
      <c r="C4049" t="s">
        <v>1764</v>
      </c>
      <c r="D4049" t="s">
        <v>340</v>
      </c>
      <c r="E4049" s="103">
        <v>3.0533242124985631</v>
      </c>
      <c r="F4049" s="103">
        <v>678258</v>
      </c>
      <c r="G4049" s="103">
        <v>2</v>
      </c>
      <c r="H4049" t="s">
        <v>1078</v>
      </c>
      <c r="I4049" s="103"/>
    </row>
    <row r="4050" spans="1:9" x14ac:dyDescent="0.3">
      <c r="A4050" t="s">
        <v>2195</v>
      </c>
      <c r="B4050" t="s">
        <v>51</v>
      </c>
      <c r="C4050" t="s">
        <v>1764</v>
      </c>
      <c r="D4050" t="s">
        <v>777</v>
      </c>
      <c r="E4050" s="103">
        <v>2.1260388068416192</v>
      </c>
      <c r="F4050" s="103">
        <v>678258</v>
      </c>
      <c r="G4050" s="103">
        <v>2</v>
      </c>
      <c r="H4050" t="s">
        <v>1078</v>
      </c>
      <c r="I4050" s="103"/>
    </row>
    <row r="4051" spans="1:9" x14ac:dyDescent="0.3">
      <c r="A4051" t="s">
        <v>2196</v>
      </c>
      <c r="B4051" t="s">
        <v>44</v>
      </c>
      <c r="C4051" t="s">
        <v>1764</v>
      </c>
      <c r="D4051" t="s">
        <v>777</v>
      </c>
      <c r="E4051" s="103">
        <v>6.3375588640310912E-2</v>
      </c>
      <c r="F4051" s="103">
        <v>678258</v>
      </c>
      <c r="G4051" s="103">
        <v>2</v>
      </c>
      <c r="H4051" t="s">
        <v>54</v>
      </c>
      <c r="I4051" s="103"/>
    </row>
    <row r="4052" spans="1:9" x14ac:dyDescent="0.3">
      <c r="A4052" t="s">
        <v>2197</v>
      </c>
      <c r="B4052" t="s">
        <v>45</v>
      </c>
      <c r="C4052" t="s">
        <v>1764</v>
      </c>
      <c r="D4052" t="s">
        <v>777</v>
      </c>
      <c r="E4052" s="103">
        <v>1.0332121071848948E-2</v>
      </c>
      <c r="F4052" s="103">
        <v>678258</v>
      </c>
      <c r="G4052" s="103">
        <v>2</v>
      </c>
      <c r="H4052" t="s">
        <v>54</v>
      </c>
      <c r="I4052" s="103"/>
    </row>
    <row r="4053" spans="1:9" x14ac:dyDescent="0.3">
      <c r="A4053" t="s">
        <v>2198</v>
      </c>
      <c r="B4053" t="s">
        <v>46</v>
      </c>
      <c r="C4053" t="s">
        <v>1764</v>
      </c>
      <c r="D4053" t="s">
        <v>777</v>
      </c>
      <c r="E4053" s="103">
        <v>2.6387603287249969E-3</v>
      </c>
      <c r="F4053" s="103">
        <v>678258</v>
      </c>
      <c r="G4053" s="103">
        <v>2</v>
      </c>
      <c r="H4053" t="s">
        <v>54</v>
      </c>
      <c r="I4053" s="103"/>
    </row>
    <row r="4054" spans="1:9" x14ac:dyDescent="0.3">
      <c r="A4054" t="s">
        <v>2199</v>
      </c>
      <c r="B4054" t="s">
        <v>51</v>
      </c>
      <c r="C4054" t="s">
        <v>1764</v>
      </c>
      <c r="D4054" t="s">
        <v>776</v>
      </c>
      <c r="E4054" s="103">
        <v>4.7947930179015392</v>
      </c>
      <c r="F4054" s="103">
        <v>678258</v>
      </c>
      <c r="G4054" s="103">
        <v>2</v>
      </c>
      <c r="H4054" t="s">
        <v>1078</v>
      </c>
      <c r="I4054" s="103"/>
    </row>
    <row r="4055" spans="1:9" x14ac:dyDescent="0.3">
      <c r="A4055" t="s">
        <v>2200</v>
      </c>
      <c r="B4055" t="s">
        <v>44</v>
      </c>
      <c r="C4055" t="s">
        <v>1764</v>
      </c>
      <c r="D4055" t="s">
        <v>776</v>
      </c>
      <c r="E4055" s="103">
        <v>0</v>
      </c>
      <c r="F4055" s="103">
        <v>678258</v>
      </c>
      <c r="G4055" s="103">
        <v>2</v>
      </c>
      <c r="H4055" t="s">
        <v>54</v>
      </c>
      <c r="I4055" s="103"/>
    </row>
    <row r="4056" spans="1:9" x14ac:dyDescent="0.3">
      <c r="A4056" t="s">
        <v>2201</v>
      </c>
      <c r="B4056" t="s">
        <v>45</v>
      </c>
      <c r="C4056" t="s">
        <v>1764</v>
      </c>
      <c r="D4056" t="s">
        <v>776</v>
      </c>
      <c r="E4056" s="103">
        <v>0</v>
      </c>
      <c r="F4056" s="103">
        <v>678258</v>
      </c>
      <c r="G4056" s="103">
        <v>2</v>
      </c>
      <c r="H4056" t="s">
        <v>54</v>
      </c>
      <c r="I4056" s="103"/>
    </row>
    <row r="4057" spans="1:9" x14ac:dyDescent="0.3">
      <c r="A4057" t="s">
        <v>2202</v>
      </c>
      <c r="B4057" t="s">
        <v>46</v>
      </c>
      <c r="C4057" t="s">
        <v>1764</v>
      </c>
      <c r="D4057" t="s">
        <v>776</v>
      </c>
      <c r="E4057" s="103">
        <v>0</v>
      </c>
      <c r="F4057" s="103">
        <v>678258</v>
      </c>
      <c r="G4057" s="103">
        <v>2</v>
      </c>
      <c r="H4057" t="s">
        <v>54</v>
      </c>
      <c r="I4057" s="103"/>
    </row>
    <row r="4058" spans="1:9" x14ac:dyDescent="0.3">
      <c r="A4058" t="s">
        <v>402</v>
      </c>
      <c r="B4058" t="s">
        <v>49</v>
      </c>
      <c r="C4058" t="s">
        <v>340</v>
      </c>
      <c r="D4058" t="s">
        <v>54</v>
      </c>
      <c r="E4058" s="103">
        <v>1</v>
      </c>
      <c r="F4058" s="103">
        <v>678258</v>
      </c>
      <c r="G4058" s="103">
        <v>2</v>
      </c>
      <c r="H4058" t="s">
        <v>54</v>
      </c>
      <c r="I4058" s="103"/>
    </row>
    <row r="4059" spans="1:9" x14ac:dyDescent="0.3">
      <c r="A4059" t="s">
        <v>403</v>
      </c>
      <c r="B4059" t="s">
        <v>50</v>
      </c>
      <c r="C4059" t="s">
        <v>340</v>
      </c>
      <c r="D4059" t="s">
        <v>54</v>
      </c>
      <c r="E4059" s="103">
        <v>360265.32592866564</v>
      </c>
      <c r="F4059" s="103">
        <v>678258</v>
      </c>
      <c r="G4059" s="103">
        <v>2</v>
      </c>
      <c r="H4059" t="s">
        <v>54</v>
      </c>
      <c r="I4059" s="103"/>
    </row>
    <row r="4060" spans="1:9" x14ac:dyDescent="0.3">
      <c r="A4060" t="s">
        <v>1271</v>
      </c>
      <c r="B4060" t="s">
        <v>51</v>
      </c>
      <c r="C4060" t="s">
        <v>340</v>
      </c>
      <c r="D4060" t="s">
        <v>40</v>
      </c>
      <c r="E4060" s="103">
        <v>1.1242612466833508</v>
      </c>
      <c r="F4060" s="103">
        <v>678258</v>
      </c>
      <c r="G4060" s="103">
        <v>2</v>
      </c>
      <c r="H4060" t="s">
        <v>1078</v>
      </c>
      <c r="I4060" s="103"/>
    </row>
    <row r="4061" spans="1:9" x14ac:dyDescent="0.3">
      <c r="A4061" t="s">
        <v>6384</v>
      </c>
      <c r="B4061" t="s">
        <v>51</v>
      </c>
      <c r="C4061" t="s">
        <v>340</v>
      </c>
      <c r="D4061" t="s">
        <v>5064</v>
      </c>
      <c r="E4061" s="103">
        <v>1.1268592595525211</v>
      </c>
      <c r="F4061" s="103">
        <v>678258</v>
      </c>
      <c r="G4061" s="103">
        <v>2</v>
      </c>
      <c r="H4061" t="s">
        <v>1078</v>
      </c>
      <c r="I4061" s="103"/>
    </row>
    <row r="4062" spans="1:9" x14ac:dyDescent="0.3">
      <c r="A4062" t="s">
        <v>6385</v>
      </c>
      <c r="B4062" t="s">
        <v>51</v>
      </c>
      <c r="C4062" t="s">
        <v>340</v>
      </c>
      <c r="D4062" t="s">
        <v>5065</v>
      </c>
      <c r="E4062" s="103">
        <v>1.1242612466833508</v>
      </c>
      <c r="F4062" s="103">
        <v>678258</v>
      </c>
      <c r="G4062" s="103">
        <v>2</v>
      </c>
      <c r="H4062" t="s">
        <v>1078</v>
      </c>
      <c r="I4062" s="103"/>
    </row>
    <row r="4063" spans="1:9" x14ac:dyDescent="0.3">
      <c r="A4063" t="s">
        <v>6386</v>
      </c>
      <c r="B4063" t="s">
        <v>51</v>
      </c>
      <c r="C4063" t="s">
        <v>340</v>
      </c>
      <c r="D4063" t="s">
        <v>5066</v>
      </c>
      <c r="E4063" s="103">
        <v>1.1267889354055367</v>
      </c>
      <c r="F4063" s="103">
        <v>678258</v>
      </c>
      <c r="G4063" s="103">
        <v>2</v>
      </c>
      <c r="H4063" t="s">
        <v>1078</v>
      </c>
      <c r="I4063" s="103"/>
    </row>
    <row r="4064" spans="1:9" x14ac:dyDescent="0.3">
      <c r="A4064" t="s">
        <v>1272</v>
      </c>
      <c r="B4064" t="s">
        <v>51</v>
      </c>
      <c r="C4064" t="s">
        <v>340</v>
      </c>
      <c r="D4064" t="s">
        <v>42</v>
      </c>
      <c r="E4064" s="103">
        <v>1.0766630449916887</v>
      </c>
      <c r="F4064" s="103">
        <v>678258</v>
      </c>
      <c r="G4064" s="103">
        <v>2</v>
      </c>
      <c r="H4064" t="s">
        <v>1078</v>
      </c>
      <c r="I4064" s="103"/>
    </row>
    <row r="4065" spans="1:9" x14ac:dyDescent="0.3">
      <c r="A4065" t="s">
        <v>2203</v>
      </c>
      <c r="B4065" t="s">
        <v>51</v>
      </c>
      <c r="C4065" t="s">
        <v>340</v>
      </c>
      <c r="D4065" t="s">
        <v>1763</v>
      </c>
      <c r="E4065" s="103">
        <v>1.1371026456868076</v>
      </c>
      <c r="F4065" s="103">
        <v>678258</v>
      </c>
      <c r="G4065" s="103">
        <v>2</v>
      </c>
      <c r="H4065" t="s">
        <v>1078</v>
      </c>
      <c r="I4065" s="103"/>
    </row>
    <row r="4066" spans="1:9" x14ac:dyDescent="0.3">
      <c r="A4066" t="s">
        <v>2204</v>
      </c>
      <c r="B4066" t="s">
        <v>51</v>
      </c>
      <c r="C4066" t="s">
        <v>340</v>
      </c>
      <c r="D4066" t="s">
        <v>1764</v>
      </c>
      <c r="E4066" s="103">
        <v>0.41073901119044048</v>
      </c>
      <c r="F4066" s="103">
        <v>678258</v>
      </c>
      <c r="G4066" s="103">
        <v>2</v>
      </c>
      <c r="H4066" t="s">
        <v>1078</v>
      </c>
      <c r="I4066" s="103"/>
    </row>
    <row r="4067" spans="1:9" x14ac:dyDescent="0.3">
      <c r="A4067" t="s">
        <v>1273</v>
      </c>
      <c r="B4067" t="s">
        <v>51</v>
      </c>
      <c r="C4067" t="s">
        <v>340</v>
      </c>
      <c r="D4067" t="s">
        <v>340</v>
      </c>
      <c r="E4067" s="103">
        <v>1</v>
      </c>
      <c r="F4067" s="103">
        <v>678258</v>
      </c>
      <c r="G4067" s="103">
        <v>2</v>
      </c>
      <c r="H4067" t="s">
        <v>1078</v>
      </c>
      <c r="I4067" s="103"/>
    </row>
    <row r="4068" spans="1:9" x14ac:dyDescent="0.3">
      <c r="A4068" t="s">
        <v>1274</v>
      </c>
      <c r="B4068" t="s">
        <v>51</v>
      </c>
      <c r="C4068" t="s">
        <v>340</v>
      </c>
      <c r="D4068" t="s">
        <v>777</v>
      </c>
      <c r="E4068" s="103">
        <v>0.72756317458269482</v>
      </c>
      <c r="F4068" s="103">
        <v>678258</v>
      </c>
      <c r="G4068" s="103">
        <v>2</v>
      </c>
      <c r="H4068" t="s">
        <v>1078</v>
      </c>
      <c r="I4068" s="103"/>
    </row>
    <row r="4069" spans="1:9" x14ac:dyDescent="0.3">
      <c r="A4069" t="s">
        <v>483</v>
      </c>
      <c r="B4069" t="s">
        <v>44</v>
      </c>
      <c r="C4069" t="s">
        <v>340</v>
      </c>
      <c r="D4069" t="s">
        <v>777</v>
      </c>
      <c r="E4069" s="103">
        <v>0.9417758434106196</v>
      </c>
      <c r="F4069" s="103">
        <v>678258</v>
      </c>
      <c r="G4069" s="103">
        <v>2</v>
      </c>
      <c r="H4069" t="s">
        <v>54</v>
      </c>
      <c r="I4069" s="103"/>
    </row>
    <row r="4070" spans="1:9" x14ac:dyDescent="0.3">
      <c r="A4070" t="s">
        <v>484</v>
      </c>
      <c r="B4070" t="s">
        <v>45</v>
      </c>
      <c r="C4070" t="s">
        <v>340</v>
      </c>
      <c r="D4070" t="s">
        <v>777</v>
      </c>
      <c r="E4070" s="103">
        <v>0.28608842962489478</v>
      </c>
      <c r="F4070" s="103">
        <v>678258</v>
      </c>
      <c r="G4070" s="103">
        <v>2</v>
      </c>
      <c r="H4070" t="s">
        <v>54</v>
      </c>
      <c r="I4070" s="103"/>
    </row>
    <row r="4071" spans="1:9" x14ac:dyDescent="0.3">
      <c r="A4071" t="s">
        <v>485</v>
      </c>
      <c r="B4071" t="s">
        <v>46</v>
      </c>
      <c r="C4071" t="s">
        <v>340</v>
      </c>
      <c r="D4071" t="s">
        <v>777</v>
      </c>
      <c r="E4071" s="103">
        <v>0.10518686405193016</v>
      </c>
      <c r="F4071" s="103">
        <v>678258</v>
      </c>
      <c r="G4071" s="103">
        <v>2</v>
      </c>
      <c r="H4071" t="s">
        <v>54</v>
      </c>
      <c r="I4071" s="103"/>
    </row>
    <row r="4072" spans="1:9" x14ac:dyDescent="0.3">
      <c r="A4072" t="s">
        <v>1275</v>
      </c>
      <c r="B4072" t="s">
        <v>51</v>
      </c>
      <c r="C4072" t="s">
        <v>340</v>
      </c>
      <c r="D4072" t="s">
        <v>776</v>
      </c>
      <c r="E4072" s="103">
        <v>1.6292625097583555</v>
      </c>
      <c r="F4072" s="103">
        <v>678258</v>
      </c>
      <c r="G4072" s="103">
        <v>2</v>
      </c>
      <c r="H4072" t="s">
        <v>1078</v>
      </c>
      <c r="I4072" s="103"/>
    </row>
    <row r="4073" spans="1:9" x14ac:dyDescent="0.3">
      <c r="A4073" t="s">
        <v>487</v>
      </c>
      <c r="B4073" t="s">
        <v>44</v>
      </c>
      <c r="C4073" t="s">
        <v>340</v>
      </c>
      <c r="D4073" t="s">
        <v>776</v>
      </c>
      <c r="E4073" s="103">
        <v>0</v>
      </c>
      <c r="F4073" s="103">
        <v>678258</v>
      </c>
      <c r="G4073" s="103">
        <v>2</v>
      </c>
      <c r="H4073" t="s">
        <v>54</v>
      </c>
      <c r="I4073" s="103"/>
    </row>
    <row r="4074" spans="1:9" x14ac:dyDescent="0.3">
      <c r="A4074" t="s">
        <v>488</v>
      </c>
      <c r="B4074" t="s">
        <v>45</v>
      </c>
      <c r="C4074" t="s">
        <v>340</v>
      </c>
      <c r="D4074" t="s">
        <v>776</v>
      </c>
      <c r="E4074" s="103">
        <v>0</v>
      </c>
      <c r="F4074" s="103">
        <v>678258</v>
      </c>
      <c r="G4074" s="103">
        <v>2</v>
      </c>
      <c r="H4074" t="s">
        <v>54</v>
      </c>
      <c r="I4074" s="103"/>
    </row>
    <row r="4075" spans="1:9" x14ac:dyDescent="0.3">
      <c r="A4075" t="s">
        <v>489</v>
      </c>
      <c r="B4075" t="s">
        <v>46</v>
      </c>
      <c r="C4075" t="s">
        <v>340</v>
      </c>
      <c r="D4075" t="s">
        <v>776</v>
      </c>
      <c r="E4075" s="103">
        <v>0</v>
      </c>
      <c r="F4075" s="103">
        <v>678258</v>
      </c>
      <c r="G4075" s="103">
        <v>2</v>
      </c>
      <c r="H4075" t="s">
        <v>54</v>
      </c>
      <c r="I4075" s="103"/>
    </row>
    <row r="4076" spans="1:9" x14ac:dyDescent="0.3">
      <c r="A4076" t="s">
        <v>8836</v>
      </c>
      <c r="B4076" t="s">
        <v>51</v>
      </c>
      <c r="C4076" t="s">
        <v>8750</v>
      </c>
      <c r="D4076" t="s">
        <v>40</v>
      </c>
      <c r="E4076" s="103">
        <v>5.1188719647123009E-2</v>
      </c>
      <c r="F4076" s="103">
        <v>678258</v>
      </c>
      <c r="G4076" s="103">
        <v>2</v>
      </c>
      <c r="H4076" t="s">
        <v>1078</v>
      </c>
      <c r="I4076" s="103"/>
    </row>
    <row r="4077" spans="1:9" x14ac:dyDescent="0.3">
      <c r="A4077" t="s">
        <v>8972</v>
      </c>
      <c r="B4077" t="s">
        <v>51</v>
      </c>
      <c r="C4077" t="s">
        <v>8750</v>
      </c>
      <c r="D4077" t="s">
        <v>5064</v>
      </c>
      <c r="E4077" s="103">
        <v>5.1287646772288344E-2</v>
      </c>
      <c r="F4077" s="103">
        <v>678258</v>
      </c>
      <c r="G4077" s="103">
        <v>2</v>
      </c>
      <c r="H4077" t="s">
        <v>1078</v>
      </c>
      <c r="I4077" s="103"/>
    </row>
    <row r="4078" spans="1:9" x14ac:dyDescent="0.3">
      <c r="A4078" t="s">
        <v>8973</v>
      </c>
      <c r="B4078" t="s">
        <v>51</v>
      </c>
      <c r="C4078" t="s">
        <v>8750</v>
      </c>
      <c r="D4078" t="s">
        <v>5065</v>
      </c>
      <c r="E4078" s="103">
        <v>5.1188719647123009E-2</v>
      </c>
      <c r="F4078" s="103">
        <v>678258</v>
      </c>
      <c r="G4078" s="103">
        <v>2</v>
      </c>
      <c r="H4078" t="s">
        <v>1078</v>
      </c>
      <c r="I4078" s="103"/>
    </row>
    <row r="4079" spans="1:9" x14ac:dyDescent="0.3">
      <c r="A4079" t="s">
        <v>8974</v>
      </c>
      <c r="B4079" t="s">
        <v>51</v>
      </c>
      <c r="C4079" t="s">
        <v>8750</v>
      </c>
      <c r="D4079" t="s">
        <v>5066</v>
      </c>
      <c r="E4079" s="103">
        <v>5.1285141130293803E-2</v>
      </c>
      <c r="F4079" s="103">
        <v>678258</v>
      </c>
      <c r="G4079" s="103">
        <v>2</v>
      </c>
      <c r="H4079" t="s">
        <v>1078</v>
      </c>
      <c r="I4079" s="103"/>
    </row>
    <row r="4080" spans="1:9" x14ac:dyDescent="0.3">
      <c r="A4080" t="s">
        <v>8837</v>
      </c>
      <c r="B4080" t="s">
        <v>51</v>
      </c>
      <c r="C4080" t="s">
        <v>8750</v>
      </c>
      <c r="D4080" t="s">
        <v>42</v>
      </c>
      <c r="E4080" s="103">
        <v>4.8930843730509675E-2</v>
      </c>
      <c r="F4080" s="103">
        <v>678258</v>
      </c>
      <c r="G4080" s="103">
        <v>2</v>
      </c>
      <c r="H4080" t="s">
        <v>1078</v>
      </c>
      <c r="I4080" s="103"/>
    </row>
    <row r="4081" spans="1:9" x14ac:dyDescent="0.3">
      <c r="A4081" t="s">
        <v>8838</v>
      </c>
      <c r="B4081" t="s">
        <v>51</v>
      </c>
      <c r="C4081" t="s">
        <v>8750</v>
      </c>
      <c r="D4081" t="s">
        <v>1763</v>
      </c>
      <c r="E4081" s="103">
        <v>5.2954348676086914E-2</v>
      </c>
      <c r="F4081" s="103">
        <v>678258</v>
      </c>
      <c r="G4081" s="103">
        <v>2</v>
      </c>
      <c r="H4081" t="s">
        <v>1078</v>
      </c>
      <c r="I4081" s="103"/>
    </row>
    <row r="4082" spans="1:9" x14ac:dyDescent="0.3">
      <c r="A4082" t="s">
        <v>8839</v>
      </c>
      <c r="B4082" t="s">
        <v>51</v>
      </c>
      <c r="C4082" t="s">
        <v>8750</v>
      </c>
      <c r="D4082" t="s">
        <v>1764</v>
      </c>
      <c r="E4082" s="103">
        <v>1.9045030090024943E-2</v>
      </c>
      <c r="F4082" s="103">
        <v>678258</v>
      </c>
      <c r="G4082" s="103">
        <v>2</v>
      </c>
      <c r="H4082" t="s">
        <v>1078</v>
      </c>
      <c r="I4082" s="103"/>
    </row>
    <row r="4083" spans="1:9" x14ac:dyDescent="0.3">
      <c r="A4083" t="s">
        <v>8840</v>
      </c>
      <c r="B4083" t="s">
        <v>51</v>
      </c>
      <c r="C4083" t="s">
        <v>8750</v>
      </c>
      <c r="D4083" t="s">
        <v>340</v>
      </c>
      <c r="E4083" s="103">
        <v>4.5718588885533845E-2</v>
      </c>
      <c r="F4083" s="103">
        <v>678258</v>
      </c>
      <c r="G4083" s="103">
        <v>2</v>
      </c>
      <c r="H4083" t="s">
        <v>1078</v>
      </c>
      <c r="I4083" s="103"/>
    </row>
    <row r="4084" spans="1:9" x14ac:dyDescent="0.3">
      <c r="A4084" t="s">
        <v>8841</v>
      </c>
      <c r="B4084" t="s">
        <v>51</v>
      </c>
      <c r="C4084" t="s">
        <v>8750</v>
      </c>
      <c r="D4084" t="s">
        <v>777</v>
      </c>
      <c r="E4084" s="103">
        <v>3.3221638245211467E-2</v>
      </c>
      <c r="F4084" s="103">
        <v>678258</v>
      </c>
      <c r="G4084" s="103">
        <v>2</v>
      </c>
      <c r="H4084" t="s">
        <v>1078</v>
      </c>
      <c r="I4084" s="103"/>
    </row>
    <row r="4085" spans="1:9" x14ac:dyDescent="0.3">
      <c r="A4085" t="s">
        <v>8842</v>
      </c>
      <c r="B4085" t="s">
        <v>51</v>
      </c>
      <c r="C4085" t="s">
        <v>8750</v>
      </c>
      <c r="D4085" t="s">
        <v>776</v>
      </c>
      <c r="E4085" s="103">
        <v>7.4146715663432977E-2</v>
      </c>
      <c r="F4085" s="103">
        <v>678258</v>
      </c>
      <c r="G4085" s="103">
        <v>2</v>
      </c>
      <c r="H4085" t="s">
        <v>1078</v>
      </c>
      <c r="I4085" s="103"/>
    </row>
    <row r="4086" spans="1:9" x14ac:dyDescent="0.3">
      <c r="A4086" t="s">
        <v>9123</v>
      </c>
      <c r="B4086" t="s">
        <v>47</v>
      </c>
      <c r="C4086" t="s">
        <v>9007</v>
      </c>
      <c r="D4086" t="s">
        <v>54</v>
      </c>
      <c r="E4086" s="103">
        <v>611351</v>
      </c>
      <c r="F4086" s="103">
        <v>678258</v>
      </c>
      <c r="G4086" s="103">
        <v>2</v>
      </c>
      <c r="H4086" t="s">
        <v>54</v>
      </c>
      <c r="I4086" s="103"/>
    </row>
    <row r="4087" spans="1:9" x14ac:dyDescent="0.3">
      <c r="A4087" t="s">
        <v>9124</v>
      </c>
      <c r="B4087" t="s">
        <v>48</v>
      </c>
      <c r="C4087" t="s">
        <v>9007</v>
      </c>
      <c r="D4087" t="s">
        <v>54</v>
      </c>
      <c r="E4087" s="103">
        <v>2644489895.3427005</v>
      </c>
      <c r="F4087" s="103">
        <v>678258</v>
      </c>
      <c r="G4087" s="103">
        <v>2</v>
      </c>
      <c r="H4087" t="s">
        <v>54</v>
      </c>
      <c r="I4087" s="103"/>
    </row>
    <row r="4088" spans="1:9" x14ac:dyDescent="0.3">
      <c r="A4088" t="s">
        <v>9125</v>
      </c>
      <c r="B4088" t="s">
        <v>49</v>
      </c>
      <c r="C4088" t="s">
        <v>9007</v>
      </c>
      <c r="D4088" t="s">
        <v>54</v>
      </c>
      <c r="E4088" s="103">
        <v>0.90135464675683885</v>
      </c>
      <c r="F4088" s="103">
        <v>678258</v>
      </c>
      <c r="G4088" s="103">
        <v>2</v>
      </c>
      <c r="H4088" t="s">
        <v>54</v>
      </c>
      <c r="I4088" s="103"/>
    </row>
    <row r="4089" spans="1:9" x14ac:dyDescent="0.3">
      <c r="A4089" t="s">
        <v>9126</v>
      </c>
      <c r="B4089" t="s">
        <v>50</v>
      </c>
      <c r="C4089" t="s">
        <v>9007</v>
      </c>
      <c r="D4089" t="s">
        <v>54</v>
      </c>
      <c r="E4089" s="103">
        <v>3898.9439053320425</v>
      </c>
      <c r="F4089" s="103">
        <v>678258</v>
      </c>
      <c r="G4089" s="103">
        <v>2</v>
      </c>
      <c r="H4089" t="s">
        <v>54</v>
      </c>
      <c r="I4089" s="103"/>
    </row>
    <row r="4090" spans="1:9" x14ac:dyDescent="0.3">
      <c r="A4090" t="s">
        <v>9127</v>
      </c>
      <c r="B4090" t="s">
        <v>51</v>
      </c>
      <c r="C4090" t="s">
        <v>9007</v>
      </c>
      <c r="D4090" t="s">
        <v>40</v>
      </c>
      <c r="E4090" s="103">
        <v>1.3312096048160056E-2</v>
      </c>
      <c r="F4090" s="103">
        <v>678258</v>
      </c>
      <c r="G4090" s="103">
        <v>2</v>
      </c>
      <c r="H4090" t="s">
        <v>1078</v>
      </c>
      <c r="I4090" s="103"/>
    </row>
    <row r="4091" spans="1:9" x14ac:dyDescent="0.3">
      <c r="A4091" t="s">
        <v>9128</v>
      </c>
      <c r="B4091" t="s">
        <v>51</v>
      </c>
      <c r="C4091" t="s">
        <v>9007</v>
      </c>
      <c r="D4091" t="s">
        <v>5064</v>
      </c>
      <c r="E4091" s="103">
        <v>1.336081615639011E-2</v>
      </c>
      <c r="F4091" s="103">
        <v>678258</v>
      </c>
      <c r="G4091" s="103">
        <v>2</v>
      </c>
      <c r="H4091" t="s">
        <v>1078</v>
      </c>
      <c r="I4091" s="103"/>
    </row>
    <row r="4092" spans="1:9" x14ac:dyDescent="0.3">
      <c r="A4092" t="s">
        <v>9129</v>
      </c>
      <c r="B4092" t="s">
        <v>51</v>
      </c>
      <c r="C4092" t="s">
        <v>9007</v>
      </c>
      <c r="D4092" t="s">
        <v>5065</v>
      </c>
      <c r="E4092" s="103">
        <v>1.3312096048160056E-2</v>
      </c>
      <c r="F4092" s="103">
        <v>678258</v>
      </c>
      <c r="G4092" s="103">
        <v>2</v>
      </c>
      <c r="H4092" t="s">
        <v>1078</v>
      </c>
      <c r="I4092" s="103"/>
    </row>
    <row r="4093" spans="1:9" x14ac:dyDescent="0.3">
      <c r="A4093" t="s">
        <v>9130</v>
      </c>
      <c r="B4093" t="s">
        <v>51</v>
      </c>
      <c r="C4093" t="s">
        <v>9007</v>
      </c>
      <c r="D4093" t="s">
        <v>5066</v>
      </c>
      <c r="E4093" s="103">
        <v>1.3359804093548594E-2</v>
      </c>
      <c r="F4093" s="103">
        <v>678258</v>
      </c>
      <c r="G4093" s="103">
        <v>2</v>
      </c>
      <c r="H4093" t="s">
        <v>1078</v>
      </c>
      <c r="I4093" s="103"/>
    </row>
    <row r="4094" spans="1:9" x14ac:dyDescent="0.3">
      <c r="A4094" t="s">
        <v>9131</v>
      </c>
      <c r="B4094" t="s">
        <v>51</v>
      </c>
      <c r="C4094" t="s">
        <v>9007</v>
      </c>
      <c r="D4094" t="s">
        <v>42</v>
      </c>
      <c r="E4094" s="103">
        <v>1.2773139161293556E-2</v>
      </c>
      <c r="F4094" s="103">
        <v>678258</v>
      </c>
      <c r="G4094" s="103">
        <v>2</v>
      </c>
      <c r="H4094" t="s">
        <v>1078</v>
      </c>
      <c r="I4094" s="103"/>
    </row>
    <row r="4095" spans="1:9" x14ac:dyDescent="0.3">
      <c r="A4095" t="s">
        <v>9132</v>
      </c>
      <c r="B4095" t="s">
        <v>51</v>
      </c>
      <c r="C4095" t="s">
        <v>9007</v>
      </c>
      <c r="D4095" t="s">
        <v>1763</v>
      </c>
      <c r="E4095" s="103">
        <v>1.3907839847058637E-2</v>
      </c>
      <c r="F4095" s="103">
        <v>678258</v>
      </c>
      <c r="G4095" s="103">
        <v>2</v>
      </c>
      <c r="H4095" t="s">
        <v>1078</v>
      </c>
      <c r="I4095" s="103"/>
    </row>
    <row r="4096" spans="1:9" x14ac:dyDescent="0.3">
      <c r="A4096" t="s">
        <v>9133</v>
      </c>
      <c r="B4096" t="s">
        <v>51</v>
      </c>
      <c r="C4096" t="s">
        <v>9007</v>
      </c>
      <c r="D4096" t="s">
        <v>1764</v>
      </c>
      <c r="E4096" s="103">
        <v>4.7458059388589702E-3</v>
      </c>
      <c r="F4096" s="103">
        <v>678258</v>
      </c>
      <c r="G4096" s="103">
        <v>2</v>
      </c>
      <c r="H4096" t="s">
        <v>1078</v>
      </c>
      <c r="I4096" s="103"/>
    </row>
    <row r="4097" spans="1:9" x14ac:dyDescent="0.3">
      <c r="A4097" t="s">
        <v>9134</v>
      </c>
      <c r="B4097" t="s">
        <v>51</v>
      </c>
      <c r="C4097" t="s">
        <v>9007</v>
      </c>
      <c r="D4097" t="s">
        <v>340</v>
      </c>
      <c r="E4097" s="103">
        <v>1.2040890658435173E-2</v>
      </c>
      <c r="F4097" s="103">
        <v>678258</v>
      </c>
      <c r="G4097" s="103">
        <v>2</v>
      </c>
      <c r="H4097" t="s">
        <v>1078</v>
      </c>
      <c r="I4097" s="103"/>
    </row>
    <row r="4098" spans="1:9" x14ac:dyDescent="0.3">
      <c r="A4098" t="s">
        <v>9135</v>
      </c>
      <c r="B4098" t="s">
        <v>51</v>
      </c>
      <c r="C4098" t="s">
        <v>9007</v>
      </c>
      <c r="D4098" t="s">
        <v>777</v>
      </c>
      <c r="E4098" s="103">
        <v>8.5810464329582302E-3</v>
      </c>
      <c r="F4098" s="103">
        <v>678258</v>
      </c>
      <c r="G4098" s="103">
        <v>2</v>
      </c>
      <c r="H4098" t="s">
        <v>1078</v>
      </c>
      <c r="I4098" s="103"/>
    </row>
    <row r="4099" spans="1:9" x14ac:dyDescent="0.3">
      <c r="A4099" t="s">
        <v>9136</v>
      </c>
      <c r="B4099" t="s">
        <v>51</v>
      </c>
      <c r="C4099" t="s">
        <v>9007</v>
      </c>
      <c r="D4099" t="s">
        <v>776</v>
      </c>
      <c r="E4099" s="103">
        <v>1.94664365565414E-2</v>
      </c>
      <c r="F4099" s="103">
        <v>678258</v>
      </c>
      <c r="G4099" s="103">
        <v>2</v>
      </c>
      <c r="H4099" t="s">
        <v>1078</v>
      </c>
      <c r="I4099" s="103"/>
    </row>
    <row r="4100" spans="1:9" x14ac:dyDescent="0.3">
      <c r="A4100" t="s">
        <v>358</v>
      </c>
      <c r="B4100" t="s">
        <v>47</v>
      </c>
      <c r="C4100" t="s">
        <v>353</v>
      </c>
      <c r="D4100" t="s">
        <v>54</v>
      </c>
      <c r="E4100" s="103">
        <v>24896</v>
      </c>
      <c r="F4100" s="103">
        <v>678258</v>
      </c>
      <c r="G4100" s="103">
        <v>2</v>
      </c>
      <c r="H4100" t="s">
        <v>54</v>
      </c>
      <c r="I4100" s="103"/>
    </row>
    <row r="4101" spans="1:9" x14ac:dyDescent="0.3">
      <c r="A4101" t="s">
        <v>359</v>
      </c>
      <c r="B4101" t="s">
        <v>48</v>
      </c>
      <c r="C4101" t="s">
        <v>353</v>
      </c>
      <c r="D4101" t="s">
        <v>54</v>
      </c>
      <c r="E4101" s="103">
        <v>525497435.29310453</v>
      </c>
      <c r="F4101" s="103">
        <v>678258</v>
      </c>
      <c r="G4101" s="103">
        <v>2</v>
      </c>
      <c r="H4101" t="s">
        <v>54</v>
      </c>
      <c r="I4101" s="103"/>
    </row>
    <row r="4102" spans="1:9" x14ac:dyDescent="0.3">
      <c r="A4102" t="s">
        <v>360</v>
      </c>
      <c r="B4102" t="s">
        <v>49</v>
      </c>
      <c r="C4102" t="s">
        <v>353</v>
      </c>
      <c r="D4102" t="s">
        <v>54</v>
      </c>
      <c r="E4102" s="103">
        <v>3.6705796319394683E-2</v>
      </c>
      <c r="F4102" s="103">
        <v>678258</v>
      </c>
      <c r="G4102" s="103">
        <v>2</v>
      </c>
      <c r="H4102" t="s">
        <v>54</v>
      </c>
      <c r="I4102" s="103"/>
    </row>
    <row r="4103" spans="1:9" x14ac:dyDescent="0.3">
      <c r="A4103" t="s">
        <v>361</v>
      </c>
      <c r="B4103" t="s">
        <v>50</v>
      </c>
      <c r="C4103" t="s">
        <v>353</v>
      </c>
      <c r="D4103" t="s">
        <v>54</v>
      </c>
      <c r="E4103" s="103">
        <v>774.77513762182605</v>
      </c>
      <c r="F4103" s="103">
        <v>678258</v>
      </c>
      <c r="G4103" s="103">
        <v>2</v>
      </c>
      <c r="H4103" t="s">
        <v>54</v>
      </c>
      <c r="I4103" s="103"/>
    </row>
    <row r="4104" spans="1:9" x14ac:dyDescent="0.3">
      <c r="A4104" t="s">
        <v>1276</v>
      </c>
      <c r="B4104" t="s">
        <v>51</v>
      </c>
      <c r="C4104" t="s">
        <v>353</v>
      </c>
      <c r="D4104" t="s">
        <v>40</v>
      </c>
      <c r="E4104" s="103">
        <v>6.3303659882838925E-2</v>
      </c>
      <c r="F4104" s="103">
        <v>678258</v>
      </c>
      <c r="G4104" s="103">
        <v>2</v>
      </c>
      <c r="H4104" t="s">
        <v>1078</v>
      </c>
      <c r="I4104" s="103"/>
    </row>
    <row r="4105" spans="1:9" x14ac:dyDescent="0.3">
      <c r="A4105" t="s">
        <v>6387</v>
      </c>
      <c r="B4105" t="s">
        <v>51</v>
      </c>
      <c r="C4105" t="s">
        <v>353</v>
      </c>
      <c r="D4105" t="s">
        <v>5064</v>
      </c>
      <c r="E4105" s="103">
        <v>6.7858916588282775E-2</v>
      </c>
      <c r="F4105" s="103">
        <v>678258</v>
      </c>
      <c r="G4105" s="103">
        <v>2</v>
      </c>
      <c r="H4105" t="s">
        <v>1078</v>
      </c>
      <c r="I4105" s="103"/>
    </row>
    <row r="4106" spans="1:9" x14ac:dyDescent="0.3">
      <c r="A4106" t="s">
        <v>6388</v>
      </c>
      <c r="B4106" t="s">
        <v>51</v>
      </c>
      <c r="C4106" t="s">
        <v>353</v>
      </c>
      <c r="D4106" t="s">
        <v>5065</v>
      </c>
      <c r="E4106" s="103">
        <v>6.3303659882838925E-2</v>
      </c>
      <c r="F4106" s="103">
        <v>678258</v>
      </c>
      <c r="G4106" s="103">
        <v>2</v>
      </c>
      <c r="H4106" t="s">
        <v>1078</v>
      </c>
      <c r="I4106" s="103"/>
    </row>
    <row r="4107" spans="1:9" x14ac:dyDescent="0.3">
      <c r="A4107" t="s">
        <v>6389</v>
      </c>
      <c r="B4107" t="s">
        <v>51</v>
      </c>
      <c r="C4107" t="s">
        <v>353</v>
      </c>
      <c r="D4107" t="s">
        <v>5066</v>
      </c>
      <c r="E4107" s="103">
        <v>6.7858916588282775E-2</v>
      </c>
      <c r="F4107" s="103">
        <v>678258</v>
      </c>
      <c r="G4107" s="103">
        <v>2</v>
      </c>
      <c r="H4107" t="s">
        <v>1078</v>
      </c>
      <c r="I4107" s="103"/>
    </row>
    <row r="4108" spans="1:9" x14ac:dyDescent="0.3">
      <c r="A4108" t="s">
        <v>1277</v>
      </c>
      <c r="B4108" t="s">
        <v>51</v>
      </c>
      <c r="C4108" t="s">
        <v>353</v>
      </c>
      <c r="D4108" t="s">
        <v>42</v>
      </c>
      <c r="E4108" s="103">
        <v>6.5167053715504866E-2</v>
      </c>
      <c r="F4108" s="103">
        <v>678258</v>
      </c>
      <c r="G4108" s="103">
        <v>2</v>
      </c>
      <c r="H4108" t="s">
        <v>1078</v>
      </c>
      <c r="I4108" s="103"/>
    </row>
    <row r="4109" spans="1:9" x14ac:dyDescent="0.3">
      <c r="A4109" t="s">
        <v>2205</v>
      </c>
      <c r="B4109" t="s">
        <v>51</v>
      </c>
      <c r="C4109" t="s">
        <v>353</v>
      </c>
      <c r="D4109" t="s">
        <v>1763</v>
      </c>
      <c r="E4109" s="103">
        <v>6.6678258279556257E-2</v>
      </c>
      <c r="F4109" s="103">
        <v>678258</v>
      </c>
      <c r="G4109" s="103">
        <v>2</v>
      </c>
      <c r="H4109" t="s">
        <v>1078</v>
      </c>
      <c r="I4109" s="103"/>
    </row>
    <row r="4110" spans="1:9" x14ac:dyDescent="0.3">
      <c r="A4110" t="s">
        <v>2206</v>
      </c>
      <c r="B4110" t="s">
        <v>51</v>
      </c>
      <c r="C4110" t="s">
        <v>353</v>
      </c>
      <c r="D4110" t="s">
        <v>1764</v>
      </c>
      <c r="E4110" s="103">
        <v>1.574118222758767E-2</v>
      </c>
      <c r="F4110" s="103">
        <v>678258</v>
      </c>
      <c r="G4110" s="103">
        <v>2</v>
      </c>
      <c r="H4110" t="s">
        <v>1078</v>
      </c>
      <c r="I4110" s="103"/>
    </row>
    <row r="4111" spans="1:9" x14ac:dyDescent="0.3">
      <c r="A4111" t="s">
        <v>1278</v>
      </c>
      <c r="B4111" t="s">
        <v>51</v>
      </c>
      <c r="C4111" t="s">
        <v>353</v>
      </c>
      <c r="D4111" t="s">
        <v>340</v>
      </c>
      <c r="E4111" s="103">
        <v>6.2905679525968289E-2</v>
      </c>
      <c r="F4111" s="103">
        <v>678258</v>
      </c>
      <c r="G4111" s="103">
        <v>2</v>
      </c>
      <c r="H4111" t="s">
        <v>1078</v>
      </c>
      <c r="I4111" s="103"/>
    </row>
    <row r="4112" spans="1:9" x14ac:dyDescent="0.3">
      <c r="A4112" t="s">
        <v>1279</v>
      </c>
      <c r="B4112" t="s">
        <v>51</v>
      </c>
      <c r="C4112" t="s">
        <v>353</v>
      </c>
      <c r="D4112" t="s">
        <v>777</v>
      </c>
      <c r="E4112" s="103">
        <v>3.7492323094451663E-2</v>
      </c>
      <c r="F4112" s="103">
        <v>678258</v>
      </c>
      <c r="G4112" s="103">
        <v>2</v>
      </c>
      <c r="H4112" t="s">
        <v>1078</v>
      </c>
      <c r="I4112" s="103"/>
    </row>
    <row r="4113" spans="1:9" x14ac:dyDescent="0.3">
      <c r="A4113" t="s">
        <v>1280</v>
      </c>
      <c r="B4113" t="s">
        <v>51</v>
      </c>
      <c r="C4113" t="s">
        <v>353</v>
      </c>
      <c r="D4113" t="s">
        <v>776</v>
      </c>
      <c r="E4113" s="103">
        <v>9.2275152625574647E-2</v>
      </c>
      <c r="F4113" s="103">
        <v>678258</v>
      </c>
      <c r="G4113" s="103">
        <v>2</v>
      </c>
      <c r="H4113" t="s">
        <v>1078</v>
      </c>
      <c r="I4113" s="103"/>
    </row>
    <row r="4114" spans="1:9" x14ac:dyDescent="0.3">
      <c r="A4114" t="s">
        <v>4605</v>
      </c>
      <c r="B4114" t="s">
        <v>47</v>
      </c>
      <c r="C4114" t="s">
        <v>4351</v>
      </c>
      <c r="D4114" t="s">
        <v>54</v>
      </c>
      <c r="E4114" s="103">
        <v>7750</v>
      </c>
      <c r="F4114" s="103">
        <v>678258</v>
      </c>
      <c r="G4114" s="103">
        <v>2</v>
      </c>
      <c r="H4114" t="s">
        <v>54</v>
      </c>
      <c r="I4114" s="103"/>
    </row>
    <row r="4115" spans="1:9" x14ac:dyDescent="0.3">
      <c r="A4115" t="s">
        <v>4606</v>
      </c>
      <c r="B4115" t="s">
        <v>48</v>
      </c>
      <c r="C4115" t="s">
        <v>4351</v>
      </c>
      <c r="D4115" t="s">
        <v>54</v>
      </c>
      <c r="E4115" s="103">
        <v>16770806.187942505</v>
      </c>
      <c r="F4115" s="103">
        <v>678258</v>
      </c>
      <c r="G4115" s="103">
        <v>2</v>
      </c>
      <c r="H4115" t="s">
        <v>54</v>
      </c>
      <c r="I4115" s="103"/>
    </row>
    <row r="4116" spans="1:9" x14ac:dyDescent="0.3">
      <c r="A4116" t="s">
        <v>4607</v>
      </c>
      <c r="B4116" t="s">
        <v>49</v>
      </c>
      <c r="C4116" t="s">
        <v>4351</v>
      </c>
      <c r="D4116" t="s">
        <v>54</v>
      </c>
      <c r="E4116" s="103">
        <v>1.14263303934491E-2</v>
      </c>
      <c r="F4116" s="103">
        <v>678258</v>
      </c>
      <c r="G4116" s="103">
        <v>2</v>
      </c>
      <c r="H4116" t="s">
        <v>54</v>
      </c>
      <c r="I4116" s="103"/>
    </row>
    <row r="4117" spans="1:9" x14ac:dyDescent="0.3">
      <c r="A4117" t="s">
        <v>4608</v>
      </c>
      <c r="B4117" t="s">
        <v>50</v>
      </c>
      <c r="C4117" t="s">
        <v>4351</v>
      </c>
      <c r="D4117" t="s">
        <v>54</v>
      </c>
      <c r="E4117" s="103">
        <v>24.726293221668605</v>
      </c>
      <c r="F4117" s="103">
        <v>678258</v>
      </c>
      <c r="G4117" s="103">
        <v>2</v>
      </c>
      <c r="H4117" t="s">
        <v>54</v>
      </c>
      <c r="I4117" s="103"/>
    </row>
    <row r="4118" spans="1:9" x14ac:dyDescent="0.3">
      <c r="A4118" t="s">
        <v>4609</v>
      </c>
      <c r="B4118" t="s">
        <v>51</v>
      </c>
      <c r="C4118" t="s">
        <v>4351</v>
      </c>
      <c r="D4118" t="s">
        <v>40</v>
      </c>
      <c r="E4118" s="103">
        <v>5.9866835926996667E-3</v>
      </c>
      <c r="F4118" s="103">
        <v>678258</v>
      </c>
      <c r="G4118" s="103">
        <v>2</v>
      </c>
      <c r="H4118" t="s">
        <v>1078</v>
      </c>
      <c r="I4118" s="103"/>
    </row>
    <row r="4119" spans="1:9" x14ac:dyDescent="0.3">
      <c r="A4119" t="s">
        <v>6276</v>
      </c>
      <c r="B4119" t="s">
        <v>51</v>
      </c>
      <c r="C4119" t="s">
        <v>4351</v>
      </c>
      <c r="D4119" t="s">
        <v>5064</v>
      </c>
      <c r="E4119" s="103">
        <v>6.033315261928112E-3</v>
      </c>
      <c r="F4119" s="103">
        <v>678258</v>
      </c>
      <c r="G4119" s="103">
        <v>2</v>
      </c>
      <c r="H4119" t="s">
        <v>1078</v>
      </c>
      <c r="I4119" s="103"/>
    </row>
    <row r="4120" spans="1:9" x14ac:dyDescent="0.3">
      <c r="A4120" t="s">
        <v>6277</v>
      </c>
      <c r="B4120" t="s">
        <v>51</v>
      </c>
      <c r="C4120" t="s">
        <v>4351</v>
      </c>
      <c r="D4120" t="s">
        <v>5065</v>
      </c>
      <c r="E4120" s="103">
        <v>5.9866835926996667E-3</v>
      </c>
      <c r="F4120" s="103">
        <v>678258</v>
      </c>
      <c r="G4120" s="103">
        <v>2</v>
      </c>
      <c r="H4120" t="s">
        <v>1078</v>
      </c>
      <c r="I4120" s="103"/>
    </row>
    <row r="4121" spans="1:9" x14ac:dyDescent="0.3">
      <c r="A4121" t="s">
        <v>6278</v>
      </c>
      <c r="B4121" t="s">
        <v>51</v>
      </c>
      <c r="C4121" t="s">
        <v>4351</v>
      </c>
      <c r="D4121" t="s">
        <v>5066</v>
      </c>
      <c r="E4121" s="103">
        <v>5.9866835926996667E-3</v>
      </c>
      <c r="F4121" s="103">
        <v>678258</v>
      </c>
      <c r="G4121" s="103">
        <v>2</v>
      </c>
      <c r="H4121" t="s">
        <v>1078</v>
      </c>
      <c r="I4121" s="103"/>
    </row>
    <row r="4122" spans="1:9" x14ac:dyDescent="0.3">
      <c r="A4122" t="s">
        <v>4610</v>
      </c>
      <c r="B4122" t="s">
        <v>51</v>
      </c>
      <c r="C4122" t="s">
        <v>4351</v>
      </c>
      <c r="D4122" t="s">
        <v>42</v>
      </c>
      <c r="E4122" s="103">
        <v>5.715756812865202E-3</v>
      </c>
      <c r="F4122" s="103">
        <v>678258</v>
      </c>
      <c r="G4122" s="103">
        <v>2</v>
      </c>
      <c r="H4122" t="s">
        <v>1078</v>
      </c>
      <c r="I4122" s="103"/>
    </row>
    <row r="4123" spans="1:9" x14ac:dyDescent="0.3">
      <c r="A4123" t="s">
        <v>4611</v>
      </c>
      <c r="B4123" t="s">
        <v>51</v>
      </c>
      <c r="C4123" t="s">
        <v>4351</v>
      </c>
      <c r="D4123" t="s">
        <v>1763</v>
      </c>
      <c r="E4123" s="103">
        <v>5.8031749113192331E-3</v>
      </c>
      <c r="F4123" s="103">
        <v>678258</v>
      </c>
      <c r="G4123" s="103">
        <v>2</v>
      </c>
      <c r="H4123" t="s">
        <v>1078</v>
      </c>
      <c r="I4123" s="103"/>
    </row>
    <row r="4124" spans="1:9" x14ac:dyDescent="0.3">
      <c r="A4124" t="s">
        <v>4612</v>
      </c>
      <c r="B4124" t="s">
        <v>51</v>
      </c>
      <c r="C4124" t="s">
        <v>4351</v>
      </c>
      <c r="D4124" t="s">
        <v>1764</v>
      </c>
      <c r="E4124" s="103">
        <v>1.559333600557498E-3</v>
      </c>
      <c r="F4124" s="103">
        <v>678258</v>
      </c>
      <c r="G4124" s="103">
        <v>2</v>
      </c>
      <c r="H4124" t="s">
        <v>1078</v>
      </c>
      <c r="I4124" s="103"/>
    </row>
    <row r="4125" spans="1:9" x14ac:dyDescent="0.3">
      <c r="A4125" t="s">
        <v>4613</v>
      </c>
      <c r="B4125" t="s">
        <v>51</v>
      </c>
      <c r="C4125" t="s">
        <v>4351</v>
      </c>
      <c r="D4125" t="s">
        <v>340</v>
      </c>
      <c r="E4125" s="103">
        <v>5.8702274508544436E-3</v>
      </c>
      <c r="F4125" s="103">
        <v>678258</v>
      </c>
      <c r="G4125" s="103">
        <v>2</v>
      </c>
      <c r="H4125" t="s">
        <v>1078</v>
      </c>
      <c r="I4125" s="103"/>
    </row>
    <row r="4126" spans="1:9" x14ac:dyDescent="0.3">
      <c r="A4126" t="s">
        <v>4614</v>
      </c>
      <c r="B4126" t="s">
        <v>51</v>
      </c>
      <c r="C4126" t="s">
        <v>4351</v>
      </c>
      <c r="D4126" t="s">
        <v>777</v>
      </c>
      <c r="E4126" s="103">
        <v>3.5524174318320007E-3</v>
      </c>
      <c r="F4126" s="103">
        <v>678258</v>
      </c>
      <c r="G4126" s="103">
        <v>2</v>
      </c>
      <c r="H4126" t="s">
        <v>1078</v>
      </c>
      <c r="I4126" s="103"/>
    </row>
    <row r="4127" spans="1:9" x14ac:dyDescent="0.3">
      <c r="A4127" t="s">
        <v>4615</v>
      </c>
      <c r="B4127" t="s">
        <v>51</v>
      </c>
      <c r="C4127" t="s">
        <v>4351</v>
      </c>
      <c r="D4127" t="s">
        <v>776</v>
      </c>
      <c r="E4127" s="103">
        <v>9.2795743114934461E-3</v>
      </c>
      <c r="F4127" s="103">
        <v>678258</v>
      </c>
      <c r="G4127" s="103">
        <v>2</v>
      </c>
      <c r="H4127" t="s">
        <v>1078</v>
      </c>
      <c r="I4127" s="103"/>
    </row>
    <row r="4128" spans="1:9" x14ac:dyDescent="0.3">
      <c r="A4128" t="s">
        <v>4590</v>
      </c>
      <c r="B4128" t="s">
        <v>47</v>
      </c>
      <c r="C4128" t="s">
        <v>4352</v>
      </c>
      <c r="D4128" t="s">
        <v>54</v>
      </c>
      <c r="E4128" s="103">
        <v>0</v>
      </c>
      <c r="F4128" s="103">
        <v>678258</v>
      </c>
      <c r="G4128" s="103">
        <v>2</v>
      </c>
      <c r="H4128" t="s">
        <v>54</v>
      </c>
      <c r="I4128" s="103"/>
    </row>
    <row r="4129" spans="1:9" x14ac:dyDescent="0.3">
      <c r="A4129" t="s">
        <v>4591</v>
      </c>
      <c r="B4129" t="s">
        <v>48</v>
      </c>
      <c r="C4129" t="s">
        <v>4352</v>
      </c>
      <c r="D4129" t="s">
        <v>54</v>
      </c>
      <c r="E4129" s="103">
        <v>0</v>
      </c>
      <c r="F4129" s="103">
        <v>678258</v>
      </c>
      <c r="G4129" s="103">
        <v>2</v>
      </c>
      <c r="H4129" t="s">
        <v>54</v>
      </c>
      <c r="I4129" s="103"/>
    </row>
    <row r="4130" spans="1:9" x14ac:dyDescent="0.3">
      <c r="A4130" t="s">
        <v>4592</v>
      </c>
      <c r="B4130" t="s">
        <v>49</v>
      </c>
      <c r="C4130" t="s">
        <v>4352</v>
      </c>
      <c r="D4130" t="s">
        <v>54</v>
      </c>
      <c r="E4130" s="103">
        <v>0</v>
      </c>
      <c r="F4130" s="103">
        <v>678258</v>
      </c>
      <c r="G4130" s="103">
        <v>2</v>
      </c>
      <c r="H4130" t="s">
        <v>54</v>
      </c>
      <c r="I4130" s="103"/>
    </row>
    <row r="4131" spans="1:9" x14ac:dyDescent="0.3">
      <c r="A4131" t="s">
        <v>4593</v>
      </c>
      <c r="B4131" t="s">
        <v>50</v>
      </c>
      <c r="C4131" t="s">
        <v>4352</v>
      </c>
      <c r="D4131" t="s">
        <v>54</v>
      </c>
      <c r="E4131" s="103">
        <v>0</v>
      </c>
      <c r="F4131" s="103">
        <v>678258</v>
      </c>
      <c r="G4131" s="103">
        <v>2</v>
      </c>
      <c r="H4131" t="s">
        <v>54</v>
      </c>
      <c r="I4131" s="103"/>
    </row>
    <row r="4132" spans="1:9" x14ac:dyDescent="0.3">
      <c r="A4132" t="s">
        <v>4594</v>
      </c>
      <c r="B4132" t="s">
        <v>47</v>
      </c>
      <c r="C4132" t="s">
        <v>4353</v>
      </c>
      <c r="D4132" t="s">
        <v>54</v>
      </c>
      <c r="E4132" s="103">
        <v>330</v>
      </c>
      <c r="F4132" s="103">
        <v>678258</v>
      </c>
      <c r="G4132" s="103">
        <v>2</v>
      </c>
      <c r="H4132" t="s">
        <v>54</v>
      </c>
      <c r="I4132" s="103"/>
    </row>
    <row r="4133" spans="1:9" x14ac:dyDescent="0.3">
      <c r="A4133" t="s">
        <v>4595</v>
      </c>
      <c r="B4133" t="s">
        <v>48</v>
      </c>
      <c r="C4133" t="s">
        <v>4353</v>
      </c>
      <c r="D4133" t="s">
        <v>54</v>
      </c>
      <c r="E4133" s="103">
        <v>2104376.0009765625</v>
      </c>
      <c r="F4133" s="103">
        <v>678258</v>
      </c>
      <c r="G4133" s="103">
        <v>2</v>
      </c>
      <c r="H4133" t="s">
        <v>54</v>
      </c>
      <c r="I4133" s="103"/>
    </row>
    <row r="4134" spans="1:9" x14ac:dyDescent="0.3">
      <c r="A4134" t="s">
        <v>4596</v>
      </c>
      <c r="B4134" t="s">
        <v>49</v>
      </c>
      <c r="C4134" t="s">
        <v>4353</v>
      </c>
      <c r="D4134" t="s">
        <v>54</v>
      </c>
      <c r="E4134" s="103">
        <v>4.8654051997912301E-4</v>
      </c>
      <c r="F4134" s="103">
        <v>678258</v>
      </c>
      <c r="G4134" s="103">
        <v>2</v>
      </c>
      <c r="H4134" t="s">
        <v>54</v>
      </c>
      <c r="I4134" s="103"/>
    </row>
    <row r="4135" spans="1:9" x14ac:dyDescent="0.3">
      <c r="A4135" t="s">
        <v>4597</v>
      </c>
      <c r="B4135" t="s">
        <v>50</v>
      </c>
      <c r="C4135" t="s">
        <v>4353</v>
      </c>
      <c r="D4135" t="s">
        <v>54</v>
      </c>
      <c r="E4135" s="103">
        <v>3.1026187689294673</v>
      </c>
      <c r="F4135" s="103">
        <v>678258</v>
      </c>
      <c r="G4135" s="103">
        <v>2</v>
      </c>
      <c r="H4135" t="s">
        <v>54</v>
      </c>
      <c r="I4135" s="103"/>
    </row>
    <row r="4136" spans="1:9" x14ac:dyDescent="0.3">
      <c r="A4136" t="s">
        <v>4598</v>
      </c>
      <c r="B4136" t="s">
        <v>51</v>
      </c>
      <c r="C4136" t="s">
        <v>4353</v>
      </c>
      <c r="D4136" t="s">
        <v>40</v>
      </c>
      <c r="E4136" s="103">
        <v>1.8794118190793314E-2</v>
      </c>
      <c r="F4136" s="103">
        <v>678258</v>
      </c>
      <c r="G4136" s="103">
        <v>2</v>
      </c>
      <c r="H4136" t="s">
        <v>1078</v>
      </c>
      <c r="I4136" s="103"/>
    </row>
    <row r="4137" spans="1:9" x14ac:dyDescent="0.3">
      <c r="A4137" t="s">
        <v>6279</v>
      </c>
      <c r="B4137" t="s">
        <v>51</v>
      </c>
      <c r="C4137" t="s">
        <v>4353</v>
      </c>
      <c r="D4137" t="s">
        <v>5064</v>
      </c>
      <c r="E4137" s="103">
        <v>1.9154102660024399E-2</v>
      </c>
      <c r="F4137" s="103">
        <v>678258</v>
      </c>
      <c r="G4137" s="103">
        <v>2</v>
      </c>
      <c r="H4137" t="s">
        <v>1078</v>
      </c>
      <c r="I4137" s="103"/>
    </row>
    <row r="4138" spans="1:9" x14ac:dyDescent="0.3">
      <c r="A4138" t="s">
        <v>6280</v>
      </c>
      <c r="B4138" t="s">
        <v>51</v>
      </c>
      <c r="C4138" t="s">
        <v>4353</v>
      </c>
      <c r="D4138" t="s">
        <v>5065</v>
      </c>
      <c r="E4138" s="103">
        <v>1.8794118190793314E-2</v>
      </c>
      <c r="F4138" s="103">
        <v>678258</v>
      </c>
      <c r="G4138" s="103">
        <v>2</v>
      </c>
      <c r="H4138" t="s">
        <v>1078</v>
      </c>
      <c r="I4138" s="103"/>
    </row>
    <row r="4139" spans="1:9" x14ac:dyDescent="0.3">
      <c r="A4139" t="s">
        <v>6281</v>
      </c>
      <c r="B4139" t="s">
        <v>51</v>
      </c>
      <c r="C4139" t="s">
        <v>4353</v>
      </c>
      <c r="D4139" t="s">
        <v>5066</v>
      </c>
      <c r="E4139" s="103">
        <v>1.8794118190793314E-2</v>
      </c>
      <c r="F4139" s="103">
        <v>678258</v>
      </c>
      <c r="G4139" s="103">
        <v>2</v>
      </c>
      <c r="H4139" t="s">
        <v>1078</v>
      </c>
      <c r="I4139" s="103"/>
    </row>
    <row r="4140" spans="1:9" x14ac:dyDescent="0.3">
      <c r="A4140" t="s">
        <v>4599</v>
      </c>
      <c r="B4140" t="s">
        <v>51</v>
      </c>
      <c r="C4140" t="s">
        <v>4353</v>
      </c>
      <c r="D4140" t="s">
        <v>42</v>
      </c>
      <c r="E4140" s="103">
        <v>1.8076172641670548E-2</v>
      </c>
      <c r="F4140" s="103">
        <v>678258</v>
      </c>
      <c r="G4140" s="103">
        <v>2</v>
      </c>
      <c r="H4140" t="s">
        <v>1078</v>
      </c>
      <c r="I4140" s="103"/>
    </row>
    <row r="4141" spans="1:9" x14ac:dyDescent="0.3">
      <c r="A4141" t="s">
        <v>4600</v>
      </c>
      <c r="B4141" t="s">
        <v>51</v>
      </c>
      <c r="C4141" t="s">
        <v>4353</v>
      </c>
      <c r="D4141" t="s">
        <v>1763</v>
      </c>
      <c r="E4141" s="103">
        <v>1.8093131988250435E-2</v>
      </c>
      <c r="F4141" s="103">
        <v>678258</v>
      </c>
      <c r="G4141" s="103">
        <v>2</v>
      </c>
      <c r="H4141" t="s">
        <v>1078</v>
      </c>
      <c r="I4141" s="103"/>
    </row>
    <row r="4142" spans="1:9" x14ac:dyDescent="0.3">
      <c r="A4142" t="s">
        <v>4601</v>
      </c>
      <c r="B4142" t="s">
        <v>51</v>
      </c>
      <c r="C4142" t="s">
        <v>4353</v>
      </c>
      <c r="D4142" t="s">
        <v>1764</v>
      </c>
      <c r="E4142" s="103">
        <v>6.2949557312421732E-3</v>
      </c>
      <c r="F4142" s="103">
        <v>678258</v>
      </c>
      <c r="G4142" s="103">
        <v>2</v>
      </c>
      <c r="H4142" t="s">
        <v>1078</v>
      </c>
      <c r="I4142" s="103"/>
    </row>
    <row r="4143" spans="1:9" x14ac:dyDescent="0.3">
      <c r="A4143" t="s">
        <v>4602</v>
      </c>
      <c r="B4143" t="s">
        <v>51</v>
      </c>
      <c r="C4143" t="s">
        <v>4353</v>
      </c>
      <c r="D4143" t="s">
        <v>340</v>
      </c>
      <c r="E4143" s="103">
        <v>1.8413320228195383E-2</v>
      </c>
      <c r="F4143" s="103">
        <v>678258</v>
      </c>
      <c r="G4143" s="103">
        <v>2</v>
      </c>
      <c r="H4143" t="s">
        <v>1078</v>
      </c>
      <c r="I4143" s="103"/>
    </row>
    <row r="4144" spans="1:9" x14ac:dyDescent="0.3">
      <c r="A4144" t="s">
        <v>4603</v>
      </c>
      <c r="B4144" t="s">
        <v>51</v>
      </c>
      <c r="C4144" t="s">
        <v>4353</v>
      </c>
      <c r="D4144" t="s">
        <v>777</v>
      </c>
      <c r="E4144" s="103">
        <v>1.011363868121897E-2</v>
      </c>
      <c r="F4144" s="103">
        <v>678258</v>
      </c>
      <c r="G4144" s="103">
        <v>2</v>
      </c>
      <c r="H4144" t="s">
        <v>1078</v>
      </c>
      <c r="I4144" s="103"/>
    </row>
    <row r="4145" spans="1:9" x14ac:dyDescent="0.3">
      <c r="A4145" t="s">
        <v>4604</v>
      </c>
      <c r="B4145" t="s">
        <v>51</v>
      </c>
      <c r="C4145" t="s">
        <v>4353</v>
      </c>
      <c r="D4145" t="s">
        <v>776</v>
      </c>
      <c r="E4145" s="103">
        <v>2.7125599377174139E-2</v>
      </c>
      <c r="F4145" s="103">
        <v>678258</v>
      </c>
      <c r="G4145" s="103">
        <v>2</v>
      </c>
      <c r="H4145" t="s">
        <v>1078</v>
      </c>
      <c r="I4145" s="103"/>
    </row>
    <row r="4146" spans="1:9" x14ac:dyDescent="0.3">
      <c r="A4146" t="s">
        <v>7491</v>
      </c>
      <c r="B4146" t="s">
        <v>47</v>
      </c>
      <c r="C4146" t="s">
        <v>7386</v>
      </c>
      <c r="D4146" t="s">
        <v>54</v>
      </c>
      <c r="E4146" s="103">
        <v>7420</v>
      </c>
      <c r="F4146" s="103">
        <v>678258</v>
      </c>
      <c r="G4146" s="103">
        <v>2</v>
      </c>
      <c r="H4146" t="s">
        <v>54</v>
      </c>
      <c r="I4146" s="103"/>
    </row>
    <row r="4147" spans="1:9" x14ac:dyDescent="0.3">
      <c r="A4147" t="s">
        <v>7492</v>
      </c>
      <c r="B4147" t="s">
        <v>48</v>
      </c>
      <c r="C4147" t="s">
        <v>7386</v>
      </c>
      <c r="D4147" t="s">
        <v>54</v>
      </c>
      <c r="E4147" s="103">
        <v>14666430.186965942</v>
      </c>
      <c r="F4147" s="103">
        <v>678258</v>
      </c>
      <c r="G4147" s="103">
        <v>2</v>
      </c>
      <c r="H4147" t="s">
        <v>54</v>
      </c>
      <c r="I4147" s="103"/>
    </row>
    <row r="4148" spans="1:9" x14ac:dyDescent="0.3">
      <c r="A4148" t="s">
        <v>7493</v>
      </c>
      <c r="B4148" t="s">
        <v>49</v>
      </c>
      <c r="C4148" t="s">
        <v>7386</v>
      </c>
      <c r="D4148" t="s">
        <v>54</v>
      </c>
      <c r="E4148" s="103">
        <v>1.0939789873469977E-2</v>
      </c>
      <c r="F4148" s="103">
        <v>678258</v>
      </c>
      <c r="G4148" s="103">
        <v>2</v>
      </c>
      <c r="H4148" t="s">
        <v>54</v>
      </c>
      <c r="I4148" s="103"/>
    </row>
    <row r="4149" spans="1:9" x14ac:dyDescent="0.3">
      <c r="A4149" t="s">
        <v>7494</v>
      </c>
      <c r="B4149" t="s">
        <v>50</v>
      </c>
      <c r="C4149" t="s">
        <v>7386</v>
      </c>
      <c r="D4149" t="s">
        <v>54</v>
      </c>
      <c r="E4149" s="103">
        <v>21.623674452739138</v>
      </c>
      <c r="F4149" s="103">
        <v>678258</v>
      </c>
      <c r="G4149" s="103">
        <v>2</v>
      </c>
      <c r="H4149" t="s">
        <v>54</v>
      </c>
      <c r="I4149" s="103"/>
    </row>
    <row r="4150" spans="1:9" x14ac:dyDescent="0.3">
      <c r="A4150" t="s">
        <v>7495</v>
      </c>
      <c r="B4150" t="s">
        <v>51</v>
      </c>
      <c r="C4150" t="s">
        <v>7386</v>
      </c>
      <c r="D4150" t="s">
        <v>40</v>
      </c>
      <c r="E4150" s="103">
        <v>5.4170807062615392E-3</v>
      </c>
      <c r="F4150" s="103">
        <v>678258</v>
      </c>
      <c r="G4150" s="103">
        <v>2</v>
      </c>
      <c r="H4150" t="s">
        <v>1078</v>
      </c>
      <c r="I4150" s="103"/>
    </row>
    <row r="4151" spans="1:9" x14ac:dyDescent="0.3">
      <c r="A4151" t="s">
        <v>7496</v>
      </c>
      <c r="B4151" t="s">
        <v>51</v>
      </c>
      <c r="C4151" t="s">
        <v>7386</v>
      </c>
      <c r="D4151" t="s">
        <v>5064</v>
      </c>
      <c r="E4151" s="103">
        <v>5.4497761997486273E-3</v>
      </c>
      <c r="F4151" s="103">
        <v>678258</v>
      </c>
      <c r="G4151" s="103">
        <v>2</v>
      </c>
      <c r="H4151" t="s">
        <v>1078</v>
      </c>
      <c r="I4151" s="103"/>
    </row>
    <row r="4152" spans="1:9" x14ac:dyDescent="0.3">
      <c r="A4152" t="s">
        <v>7497</v>
      </c>
      <c r="B4152" t="s">
        <v>51</v>
      </c>
      <c r="C4152" t="s">
        <v>7386</v>
      </c>
      <c r="D4152" t="s">
        <v>5065</v>
      </c>
      <c r="E4152" s="103">
        <v>5.4170807062615392E-3</v>
      </c>
      <c r="F4152" s="103">
        <v>678258</v>
      </c>
      <c r="G4152" s="103">
        <v>2</v>
      </c>
      <c r="H4152" t="s">
        <v>1078</v>
      </c>
      <c r="I4152" s="103"/>
    </row>
    <row r="4153" spans="1:9" x14ac:dyDescent="0.3">
      <c r="A4153" t="s">
        <v>7498</v>
      </c>
      <c r="B4153" t="s">
        <v>51</v>
      </c>
      <c r="C4153" t="s">
        <v>7386</v>
      </c>
      <c r="D4153" t="s">
        <v>5066</v>
      </c>
      <c r="E4153" s="103">
        <v>5.4170807062615392E-3</v>
      </c>
      <c r="F4153" s="103">
        <v>678258</v>
      </c>
      <c r="G4153" s="103">
        <v>2</v>
      </c>
      <c r="H4153" t="s">
        <v>1078</v>
      </c>
      <c r="I4153" s="103"/>
    </row>
    <row r="4154" spans="1:9" x14ac:dyDescent="0.3">
      <c r="A4154" t="s">
        <v>7499</v>
      </c>
      <c r="B4154" t="s">
        <v>51</v>
      </c>
      <c r="C4154" t="s">
        <v>7386</v>
      </c>
      <c r="D4154" t="s">
        <v>42</v>
      </c>
      <c r="E4154" s="103">
        <v>5.1660348150881453E-3</v>
      </c>
      <c r="F4154" s="103">
        <v>678258</v>
      </c>
      <c r="G4154" s="103">
        <v>2</v>
      </c>
      <c r="H4154" t="s">
        <v>1078</v>
      </c>
      <c r="I4154" s="103"/>
    </row>
    <row r="4155" spans="1:9" x14ac:dyDescent="0.3">
      <c r="A4155" t="s">
        <v>7500</v>
      </c>
      <c r="B4155" t="s">
        <v>51</v>
      </c>
      <c r="C4155" t="s">
        <v>7386</v>
      </c>
      <c r="D4155" t="s">
        <v>1763</v>
      </c>
      <c r="E4155" s="103">
        <v>5.2565865238007299E-3</v>
      </c>
      <c r="F4155" s="103">
        <v>678258</v>
      </c>
      <c r="G4155" s="103">
        <v>2</v>
      </c>
      <c r="H4155" t="s">
        <v>1078</v>
      </c>
      <c r="I4155" s="103"/>
    </row>
    <row r="4156" spans="1:9" x14ac:dyDescent="0.3">
      <c r="A4156" t="s">
        <v>7501</v>
      </c>
      <c r="B4156" t="s">
        <v>51</v>
      </c>
      <c r="C4156" t="s">
        <v>7386</v>
      </c>
      <c r="D4156" t="s">
        <v>1764</v>
      </c>
      <c r="E4156" s="103">
        <v>1.3487196783033277E-3</v>
      </c>
      <c r="F4156" s="103">
        <v>678258</v>
      </c>
      <c r="G4156" s="103">
        <v>2</v>
      </c>
      <c r="H4156" t="s">
        <v>1078</v>
      </c>
      <c r="I4156" s="103"/>
    </row>
    <row r="4157" spans="1:9" x14ac:dyDescent="0.3">
      <c r="A4157" t="s">
        <v>7502</v>
      </c>
      <c r="B4157" t="s">
        <v>51</v>
      </c>
      <c r="C4157" t="s">
        <v>7386</v>
      </c>
      <c r="D4157" t="s">
        <v>340</v>
      </c>
      <c r="E4157" s="103">
        <v>5.3123810065791735E-3</v>
      </c>
      <c r="F4157" s="103">
        <v>678258</v>
      </c>
      <c r="G4157" s="103">
        <v>2</v>
      </c>
      <c r="H4157" t="s">
        <v>1078</v>
      </c>
      <c r="I4157" s="103"/>
    </row>
    <row r="4158" spans="1:9" x14ac:dyDescent="0.3">
      <c r="A4158" t="s">
        <v>7503</v>
      </c>
      <c r="B4158" t="s">
        <v>51</v>
      </c>
      <c r="C4158" t="s">
        <v>7386</v>
      </c>
      <c r="D4158" t="s">
        <v>777</v>
      </c>
      <c r="E4158" s="103">
        <v>3.2606110959428228E-3</v>
      </c>
      <c r="F4158" s="103">
        <v>678258</v>
      </c>
      <c r="G4158" s="103">
        <v>2</v>
      </c>
      <c r="H4158" t="s">
        <v>1078</v>
      </c>
      <c r="I4158" s="103"/>
    </row>
    <row r="4159" spans="1:9" x14ac:dyDescent="0.3">
      <c r="A4159" t="s">
        <v>7504</v>
      </c>
      <c r="B4159" t="s">
        <v>51</v>
      </c>
      <c r="C4159" t="s">
        <v>7386</v>
      </c>
      <c r="D4159" t="s">
        <v>776</v>
      </c>
      <c r="E4159" s="103">
        <v>8.4858831697583216E-3</v>
      </c>
      <c r="F4159" s="103">
        <v>678258</v>
      </c>
      <c r="G4159" s="103">
        <v>2</v>
      </c>
      <c r="H4159" t="s">
        <v>1078</v>
      </c>
      <c r="I4159" s="103"/>
    </row>
    <row r="4160" spans="1:9" x14ac:dyDescent="0.3">
      <c r="A4160" t="s">
        <v>116</v>
      </c>
      <c r="B4160" t="s">
        <v>47</v>
      </c>
      <c r="C4160" t="s">
        <v>35</v>
      </c>
      <c r="D4160" t="s">
        <v>54</v>
      </c>
      <c r="E4160" s="103">
        <v>0</v>
      </c>
      <c r="F4160" s="103">
        <v>678455</v>
      </c>
      <c r="G4160" s="103">
        <v>3</v>
      </c>
      <c r="H4160" t="s">
        <v>54</v>
      </c>
      <c r="I4160" s="103"/>
    </row>
    <row r="4161" spans="1:9" x14ac:dyDescent="0.3">
      <c r="A4161" t="s">
        <v>117</v>
      </c>
      <c r="B4161" t="s">
        <v>48</v>
      </c>
      <c r="C4161" t="s">
        <v>35</v>
      </c>
      <c r="D4161" t="s">
        <v>54</v>
      </c>
      <c r="E4161" s="103">
        <v>0</v>
      </c>
      <c r="F4161" s="103">
        <v>678455</v>
      </c>
      <c r="G4161" s="103">
        <v>3</v>
      </c>
      <c r="H4161" t="s">
        <v>54</v>
      </c>
      <c r="I4161" s="103"/>
    </row>
    <row r="4162" spans="1:9" x14ac:dyDescent="0.3">
      <c r="A4162" t="s">
        <v>118</v>
      </c>
      <c r="B4162" t="s">
        <v>49</v>
      </c>
      <c r="C4162" t="s">
        <v>35</v>
      </c>
      <c r="D4162" t="s">
        <v>54</v>
      </c>
      <c r="E4162" s="103">
        <v>0</v>
      </c>
      <c r="F4162" s="103">
        <v>678455</v>
      </c>
      <c r="G4162" s="103">
        <v>3</v>
      </c>
      <c r="H4162" t="s">
        <v>54</v>
      </c>
      <c r="I4162" s="103"/>
    </row>
    <row r="4163" spans="1:9" x14ac:dyDescent="0.3">
      <c r="A4163" t="s">
        <v>119</v>
      </c>
      <c r="B4163" t="s">
        <v>50</v>
      </c>
      <c r="C4163" t="s">
        <v>35</v>
      </c>
      <c r="D4163" t="s">
        <v>54</v>
      </c>
      <c r="E4163" s="103">
        <v>0</v>
      </c>
      <c r="F4163" s="103">
        <v>678455</v>
      </c>
      <c r="G4163" s="103">
        <v>3</v>
      </c>
      <c r="H4163" t="s">
        <v>54</v>
      </c>
      <c r="I4163" s="103"/>
    </row>
    <row r="4164" spans="1:9" x14ac:dyDescent="0.3">
      <c r="A4164" t="s">
        <v>4965</v>
      </c>
      <c r="B4164" t="s">
        <v>47</v>
      </c>
      <c r="C4164" t="s">
        <v>4868</v>
      </c>
      <c r="D4164" t="s">
        <v>54</v>
      </c>
      <c r="E4164" s="103">
        <v>12863</v>
      </c>
      <c r="F4164" s="103">
        <v>678455</v>
      </c>
      <c r="G4164" s="103">
        <v>3</v>
      </c>
      <c r="H4164" t="s">
        <v>54</v>
      </c>
      <c r="I4164" s="103"/>
    </row>
    <row r="4165" spans="1:9" x14ac:dyDescent="0.3">
      <c r="A4165" t="s">
        <v>4966</v>
      </c>
      <c r="B4165" t="s">
        <v>48</v>
      </c>
      <c r="C4165" t="s">
        <v>4868</v>
      </c>
      <c r="D4165" t="s">
        <v>54</v>
      </c>
      <c r="E4165" s="103">
        <v>72463647.227416992</v>
      </c>
      <c r="F4165" s="103">
        <v>678455</v>
      </c>
      <c r="G4165" s="103">
        <v>3</v>
      </c>
      <c r="H4165" t="s">
        <v>54</v>
      </c>
      <c r="I4165" s="103"/>
    </row>
    <row r="4166" spans="1:9" x14ac:dyDescent="0.3">
      <c r="A4166" t="s">
        <v>4967</v>
      </c>
      <c r="B4166" t="s">
        <v>49</v>
      </c>
      <c r="C4166" t="s">
        <v>4868</v>
      </c>
      <c r="D4166" t="s">
        <v>54</v>
      </c>
      <c r="E4166" s="103">
        <v>1.8959253008674119E-2</v>
      </c>
      <c r="F4166" s="103">
        <v>678455</v>
      </c>
      <c r="G4166" s="103">
        <v>3</v>
      </c>
      <c r="H4166" t="s">
        <v>54</v>
      </c>
      <c r="I4166" s="103"/>
    </row>
    <row r="4167" spans="1:9" x14ac:dyDescent="0.3">
      <c r="A4167" t="s">
        <v>4968</v>
      </c>
      <c r="B4167" t="s">
        <v>50</v>
      </c>
      <c r="C4167" t="s">
        <v>4868</v>
      </c>
      <c r="D4167" t="s">
        <v>54</v>
      </c>
      <c r="E4167" s="103">
        <v>106.8068585645577</v>
      </c>
      <c r="F4167" s="103">
        <v>678455</v>
      </c>
      <c r="G4167" s="103">
        <v>3</v>
      </c>
      <c r="H4167" t="s">
        <v>54</v>
      </c>
      <c r="I4167" s="103"/>
    </row>
    <row r="4168" spans="1:9" x14ac:dyDescent="0.3">
      <c r="A4168" t="s">
        <v>4969</v>
      </c>
      <c r="B4168" t="s">
        <v>51</v>
      </c>
      <c r="C4168" t="s">
        <v>4868</v>
      </c>
      <c r="D4168" t="s">
        <v>40</v>
      </c>
      <c r="E4168" s="103">
        <v>1.1797124932357062E-2</v>
      </c>
      <c r="F4168" s="103">
        <v>678455</v>
      </c>
      <c r="G4168" s="103">
        <v>3</v>
      </c>
      <c r="H4168" t="s">
        <v>1078</v>
      </c>
      <c r="I4168" s="103"/>
    </row>
    <row r="4169" spans="1:9" x14ac:dyDescent="0.3">
      <c r="A4169" t="s">
        <v>6504</v>
      </c>
      <c r="B4169" t="s">
        <v>51</v>
      </c>
      <c r="C4169" t="s">
        <v>4868</v>
      </c>
      <c r="D4169" t="s">
        <v>5064</v>
      </c>
      <c r="E4169" s="103">
        <v>1.206861064858321E-2</v>
      </c>
      <c r="F4169" s="103">
        <v>678455</v>
      </c>
      <c r="G4169" s="103">
        <v>3</v>
      </c>
      <c r="H4169" t="s">
        <v>1078</v>
      </c>
      <c r="I4169" s="103"/>
    </row>
    <row r="4170" spans="1:9" x14ac:dyDescent="0.3">
      <c r="A4170" t="s">
        <v>6505</v>
      </c>
      <c r="B4170" t="s">
        <v>51</v>
      </c>
      <c r="C4170" t="s">
        <v>4868</v>
      </c>
      <c r="D4170" t="s">
        <v>5065</v>
      </c>
      <c r="E4170" s="103">
        <v>1.1797124932357062E-2</v>
      </c>
      <c r="F4170" s="103">
        <v>678455</v>
      </c>
      <c r="G4170" s="103">
        <v>3</v>
      </c>
      <c r="H4170" t="s">
        <v>1078</v>
      </c>
      <c r="I4170" s="103"/>
    </row>
    <row r="4171" spans="1:9" x14ac:dyDescent="0.3">
      <c r="A4171" t="s">
        <v>6506</v>
      </c>
      <c r="B4171" t="s">
        <v>51</v>
      </c>
      <c r="C4171" t="s">
        <v>4868</v>
      </c>
      <c r="D4171" t="s">
        <v>5066</v>
      </c>
      <c r="E4171" s="103">
        <v>1.1797124932357062E-2</v>
      </c>
      <c r="F4171" s="103">
        <v>678455</v>
      </c>
      <c r="G4171" s="103">
        <v>3</v>
      </c>
      <c r="H4171" t="s">
        <v>1078</v>
      </c>
      <c r="I4171" s="103"/>
    </row>
    <row r="4172" spans="1:9" x14ac:dyDescent="0.3">
      <c r="A4172" t="s">
        <v>4970</v>
      </c>
      <c r="B4172" t="s">
        <v>51</v>
      </c>
      <c r="C4172" t="s">
        <v>4868</v>
      </c>
      <c r="D4172" t="s">
        <v>42</v>
      </c>
      <c r="E4172" s="103">
        <v>1.1750759599428489E-2</v>
      </c>
      <c r="F4172" s="103">
        <v>678455</v>
      </c>
      <c r="G4172" s="103">
        <v>3</v>
      </c>
      <c r="H4172" t="s">
        <v>1078</v>
      </c>
      <c r="I4172" s="103"/>
    </row>
    <row r="4173" spans="1:9" x14ac:dyDescent="0.3">
      <c r="A4173" t="s">
        <v>4971</v>
      </c>
      <c r="B4173" t="s">
        <v>51</v>
      </c>
      <c r="C4173" t="s">
        <v>4868</v>
      </c>
      <c r="D4173" t="s">
        <v>1763</v>
      </c>
      <c r="E4173" s="103">
        <v>1.2489793825712322E-2</v>
      </c>
      <c r="F4173" s="103">
        <v>678455</v>
      </c>
      <c r="G4173" s="103">
        <v>3</v>
      </c>
      <c r="H4173" t="s">
        <v>1078</v>
      </c>
      <c r="I4173" s="103"/>
    </row>
    <row r="4174" spans="1:9" x14ac:dyDescent="0.3">
      <c r="A4174" t="s">
        <v>4972</v>
      </c>
      <c r="B4174" t="s">
        <v>51</v>
      </c>
      <c r="C4174" t="s">
        <v>4868</v>
      </c>
      <c r="D4174" t="s">
        <v>1764</v>
      </c>
      <c r="E4174" s="103">
        <v>5.2576959230871741E-3</v>
      </c>
      <c r="F4174" s="103">
        <v>678455</v>
      </c>
      <c r="G4174" s="103">
        <v>3</v>
      </c>
      <c r="H4174" t="s">
        <v>1078</v>
      </c>
      <c r="I4174" s="103"/>
    </row>
    <row r="4175" spans="1:9" x14ac:dyDescent="0.3">
      <c r="A4175" t="s">
        <v>4973</v>
      </c>
      <c r="B4175" t="s">
        <v>51</v>
      </c>
      <c r="C4175" t="s">
        <v>4868</v>
      </c>
      <c r="D4175" t="s">
        <v>340</v>
      </c>
      <c r="E4175" s="103">
        <v>1.1461850543847402E-2</v>
      </c>
      <c r="F4175" s="103">
        <v>678455</v>
      </c>
      <c r="G4175" s="103">
        <v>3</v>
      </c>
      <c r="H4175" t="s">
        <v>1078</v>
      </c>
      <c r="I4175" s="103"/>
    </row>
    <row r="4176" spans="1:9" x14ac:dyDescent="0.3">
      <c r="A4176" t="s">
        <v>4974</v>
      </c>
      <c r="B4176" t="s">
        <v>51</v>
      </c>
      <c r="C4176" t="s">
        <v>4868</v>
      </c>
      <c r="D4176" t="s">
        <v>777</v>
      </c>
      <c r="E4176" s="103">
        <v>1.0700506780946086E-2</v>
      </c>
      <c r="F4176" s="103">
        <v>678455</v>
      </c>
      <c r="G4176" s="103">
        <v>3</v>
      </c>
      <c r="H4176" t="s">
        <v>1078</v>
      </c>
      <c r="I4176" s="103"/>
    </row>
    <row r="4177" spans="1:9" x14ac:dyDescent="0.3">
      <c r="A4177" t="s">
        <v>4975</v>
      </c>
      <c r="B4177" t="s">
        <v>51</v>
      </c>
      <c r="C4177" t="s">
        <v>4868</v>
      </c>
      <c r="D4177" t="s">
        <v>776</v>
      </c>
      <c r="E4177" s="103">
        <v>2.5057696726274937E-2</v>
      </c>
      <c r="F4177" s="103">
        <v>678455</v>
      </c>
      <c r="G4177" s="103">
        <v>3</v>
      </c>
      <c r="H4177" t="s">
        <v>1078</v>
      </c>
      <c r="I4177" s="103"/>
    </row>
    <row r="4178" spans="1:9" x14ac:dyDescent="0.3">
      <c r="A4178" t="s">
        <v>126</v>
      </c>
      <c r="B4178" t="s">
        <v>47</v>
      </c>
      <c r="C4178" t="s">
        <v>36</v>
      </c>
      <c r="D4178" t="s">
        <v>54</v>
      </c>
      <c r="E4178" s="103">
        <v>113544</v>
      </c>
      <c r="F4178" s="103">
        <v>678455</v>
      </c>
      <c r="G4178" s="103">
        <v>3</v>
      </c>
      <c r="H4178" t="s">
        <v>54</v>
      </c>
      <c r="I4178" s="103"/>
    </row>
    <row r="4179" spans="1:9" x14ac:dyDescent="0.3">
      <c r="A4179" t="s">
        <v>127</v>
      </c>
      <c r="B4179" t="s">
        <v>48</v>
      </c>
      <c r="C4179" t="s">
        <v>36</v>
      </c>
      <c r="D4179" t="s">
        <v>54</v>
      </c>
      <c r="E4179" s="103">
        <v>4200839568.4299998</v>
      </c>
      <c r="F4179" s="103">
        <v>678455</v>
      </c>
      <c r="G4179" s="103">
        <v>3</v>
      </c>
      <c r="H4179" t="s">
        <v>54</v>
      </c>
      <c r="I4179" s="103"/>
    </row>
    <row r="4180" spans="1:9" x14ac:dyDescent="0.3">
      <c r="A4180" t="s">
        <v>128</v>
      </c>
      <c r="B4180" t="s">
        <v>49</v>
      </c>
      <c r="C4180" t="s">
        <v>36</v>
      </c>
      <c r="D4180" t="s">
        <v>54</v>
      </c>
      <c r="E4180" s="103">
        <v>0.16735671488897569</v>
      </c>
      <c r="F4180" s="103">
        <v>678455</v>
      </c>
      <c r="G4180" s="103">
        <v>3</v>
      </c>
      <c r="H4180" t="s">
        <v>54</v>
      </c>
      <c r="I4180" s="103"/>
    </row>
    <row r="4181" spans="1:9" x14ac:dyDescent="0.3">
      <c r="A4181" t="s">
        <v>129</v>
      </c>
      <c r="B4181" t="s">
        <v>50</v>
      </c>
      <c r="C4181" t="s">
        <v>36</v>
      </c>
      <c r="D4181" t="s">
        <v>54</v>
      </c>
      <c r="E4181" s="103">
        <v>6191.7733208982172</v>
      </c>
      <c r="F4181" s="103">
        <v>678455</v>
      </c>
      <c r="G4181" s="103">
        <v>3</v>
      </c>
      <c r="H4181" t="s">
        <v>54</v>
      </c>
      <c r="I4181" s="103"/>
    </row>
    <row r="4182" spans="1:9" x14ac:dyDescent="0.3">
      <c r="A4182" t="s">
        <v>1316</v>
      </c>
      <c r="B4182" t="s">
        <v>51</v>
      </c>
      <c r="C4182" t="s">
        <v>36</v>
      </c>
      <c r="D4182" t="s">
        <v>40</v>
      </c>
      <c r="E4182" s="103">
        <v>8.2266717464085745E-2</v>
      </c>
      <c r="F4182" s="103">
        <v>678455</v>
      </c>
      <c r="G4182" s="103">
        <v>3</v>
      </c>
      <c r="H4182" t="s">
        <v>1078</v>
      </c>
      <c r="I4182" s="103"/>
    </row>
    <row r="4183" spans="1:9" x14ac:dyDescent="0.3">
      <c r="A4183" t="s">
        <v>6399</v>
      </c>
      <c r="B4183" t="s">
        <v>51</v>
      </c>
      <c r="C4183" t="s">
        <v>36</v>
      </c>
      <c r="D4183" t="s">
        <v>5064</v>
      </c>
      <c r="E4183" s="103">
        <v>8.2478553713668967E-2</v>
      </c>
      <c r="F4183" s="103">
        <v>678455</v>
      </c>
      <c r="G4183" s="103">
        <v>3</v>
      </c>
      <c r="H4183" t="s">
        <v>1078</v>
      </c>
      <c r="I4183" s="103"/>
    </row>
    <row r="4184" spans="1:9" x14ac:dyDescent="0.3">
      <c r="A4184" t="s">
        <v>6400</v>
      </c>
      <c r="B4184" t="s">
        <v>51</v>
      </c>
      <c r="C4184" t="s">
        <v>36</v>
      </c>
      <c r="D4184" t="s">
        <v>5065</v>
      </c>
      <c r="E4184" s="103">
        <v>8.2266717464085745E-2</v>
      </c>
      <c r="F4184" s="103">
        <v>678455</v>
      </c>
      <c r="G4184" s="103">
        <v>3</v>
      </c>
      <c r="H4184" t="s">
        <v>1078</v>
      </c>
      <c r="I4184" s="103"/>
    </row>
    <row r="4185" spans="1:9" x14ac:dyDescent="0.3">
      <c r="A4185" t="s">
        <v>6401</v>
      </c>
      <c r="B4185" t="s">
        <v>51</v>
      </c>
      <c r="C4185" t="s">
        <v>36</v>
      </c>
      <c r="D4185" t="s">
        <v>5066</v>
      </c>
      <c r="E4185" s="103">
        <v>8.2478553713668967E-2</v>
      </c>
      <c r="F4185" s="103">
        <v>678455</v>
      </c>
      <c r="G4185" s="103">
        <v>3</v>
      </c>
      <c r="H4185" t="s">
        <v>1078</v>
      </c>
      <c r="I4185" s="103"/>
    </row>
    <row r="4186" spans="1:9" x14ac:dyDescent="0.3">
      <c r="A4186" t="s">
        <v>1317</v>
      </c>
      <c r="B4186" t="s">
        <v>51</v>
      </c>
      <c r="C4186" t="s">
        <v>36</v>
      </c>
      <c r="D4186" t="s">
        <v>42</v>
      </c>
      <c r="E4186" s="103">
        <v>7.9501993832454459E-2</v>
      </c>
      <c r="F4186" s="103">
        <v>678455</v>
      </c>
      <c r="G4186" s="103">
        <v>3</v>
      </c>
      <c r="H4186" t="s">
        <v>1078</v>
      </c>
      <c r="I4186" s="103"/>
    </row>
    <row r="4187" spans="1:9" x14ac:dyDescent="0.3">
      <c r="A4187" t="s">
        <v>2251</v>
      </c>
      <c r="B4187" t="s">
        <v>51</v>
      </c>
      <c r="C4187" t="s">
        <v>36</v>
      </c>
      <c r="D4187" t="s">
        <v>1763</v>
      </c>
      <c r="E4187" s="103">
        <v>8.2978561142441121E-2</v>
      </c>
      <c r="F4187" s="103">
        <v>678455</v>
      </c>
      <c r="G4187" s="103">
        <v>3</v>
      </c>
      <c r="H4187" t="s">
        <v>1078</v>
      </c>
      <c r="I4187" s="103"/>
    </row>
    <row r="4188" spans="1:9" x14ac:dyDescent="0.3">
      <c r="A4188" t="s">
        <v>2252</v>
      </c>
      <c r="B4188" t="s">
        <v>51</v>
      </c>
      <c r="C4188" t="s">
        <v>36</v>
      </c>
      <c r="D4188" t="s">
        <v>1764</v>
      </c>
      <c r="E4188" s="103">
        <v>3.3884400883568033E-2</v>
      </c>
      <c r="F4188" s="103">
        <v>678455</v>
      </c>
      <c r="G4188" s="103">
        <v>3</v>
      </c>
      <c r="H4188" t="s">
        <v>1078</v>
      </c>
      <c r="I4188" s="103"/>
    </row>
    <row r="4189" spans="1:9" x14ac:dyDescent="0.3">
      <c r="A4189" t="s">
        <v>1318</v>
      </c>
      <c r="B4189" t="s">
        <v>51</v>
      </c>
      <c r="C4189" t="s">
        <v>36</v>
      </c>
      <c r="D4189" t="s">
        <v>340</v>
      </c>
      <c r="E4189" s="103">
        <v>7.2520603801128125E-2</v>
      </c>
      <c r="F4189" s="103">
        <v>678455</v>
      </c>
      <c r="G4189" s="103">
        <v>3</v>
      </c>
      <c r="H4189" t="s">
        <v>1078</v>
      </c>
      <c r="I4189" s="103"/>
    </row>
    <row r="4190" spans="1:9" x14ac:dyDescent="0.3">
      <c r="A4190" t="s">
        <v>1319</v>
      </c>
      <c r="B4190" t="s">
        <v>51</v>
      </c>
      <c r="C4190" t="s">
        <v>36</v>
      </c>
      <c r="D4190" t="s">
        <v>777</v>
      </c>
      <c r="E4190" s="103">
        <v>7.6840874163920311E-2</v>
      </c>
      <c r="F4190" s="103">
        <v>678455</v>
      </c>
      <c r="G4190" s="103">
        <v>3</v>
      </c>
      <c r="H4190" t="s">
        <v>1078</v>
      </c>
      <c r="I4190" s="103"/>
    </row>
    <row r="4191" spans="1:9" x14ac:dyDescent="0.3">
      <c r="A4191" t="s">
        <v>1320</v>
      </c>
      <c r="B4191" t="s">
        <v>51</v>
      </c>
      <c r="C4191" t="s">
        <v>36</v>
      </c>
      <c r="D4191" t="s">
        <v>776</v>
      </c>
      <c r="E4191" s="103">
        <v>0.16863326377204255</v>
      </c>
      <c r="F4191" s="103">
        <v>678455</v>
      </c>
      <c r="G4191" s="103">
        <v>3</v>
      </c>
      <c r="H4191" t="s">
        <v>1078</v>
      </c>
      <c r="I4191" s="103"/>
    </row>
    <row r="4192" spans="1:9" x14ac:dyDescent="0.3">
      <c r="A4192" t="s">
        <v>130</v>
      </c>
      <c r="B4192" t="s">
        <v>47</v>
      </c>
      <c r="C4192" t="s">
        <v>37</v>
      </c>
      <c r="D4192" t="s">
        <v>54</v>
      </c>
      <c r="E4192" s="103">
        <v>179950</v>
      </c>
      <c r="F4192" s="103">
        <v>678455</v>
      </c>
      <c r="G4192" s="103">
        <v>3</v>
      </c>
      <c r="H4192" t="s">
        <v>54</v>
      </c>
      <c r="I4192" s="103"/>
    </row>
    <row r="4193" spans="1:9" x14ac:dyDescent="0.3">
      <c r="A4193" t="s">
        <v>131</v>
      </c>
      <c r="B4193" t="s">
        <v>48</v>
      </c>
      <c r="C4193" t="s">
        <v>37</v>
      </c>
      <c r="D4193" t="s">
        <v>54</v>
      </c>
      <c r="E4193" s="103">
        <v>20732922048.895508</v>
      </c>
      <c r="F4193" s="103">
        <v>678455</v>
      </c>
      <c r="G4193" s="103">
        <v>3</v>
      </c>
      <c r="H4193" t="s">
        <v>54</v>
      </c>
      <c r="I4193" s="103"/>
    </row>
    <row r="4194" spans="1:9" x14ac:dyDescent="0.3">
      <c r="A4194" t="s">
        <v>132</v>
      </c>
      <c r="B4194" t="s">
        <v>49</v>
      </c>
      <c r="C4194" t="s">
        <v>37</v>
      </c>
      <c r="D4194" t="s">
        <v>54</v>
      </c>
      <c r="E4194" s="103">
        <v>0.26523498242330001</v>
      </c>
      <c r="F4194" s="103">
        <v>678455</v>
      </c>
      <c r="G4194" s="103">
        <v>3</v>
      </c>
      <c r="H4194" t="s">
        <v>54</v>
      </c>
      <c r="I4194" s="103"/>
    </row>
    <row r="4195" spans="1:9" x14ac:dyDescent="0.3">
      <c r="A4195" t="s">
        <v>133</v>
      </c>
      <c r="B4195" t="s">
        <v>50</v>
      </c>
      <c r="C4195" t="s">
        <v>37</v>
      </c>
      <c r="D4195" t="s">
        <v>54</v>
      </c>
      <c r="E4195" s="103">
        <v>30559.023146554315</v>
      </c>
      <c r="F4195" s="103">
        <v>678455</v>
      </c>
      <c r="G4195" s="103">
        <v>3</v>
      </c>
      <c r="H4195" t="s">
        <v>54</v>
      </c>
      <c r="I4195" s="103"/>
    </row>
    <row r="4196" spans="1:9" x14ac:dyDescent="0.3">
      <c r="A4196" t="s">
        <v>1286</v>
      </c>
      <c r="B4196" t="s">
        <v>51</v>
      </c>
      <c r="C4196" t="s">
        <v>37</v>
      </c>
      <c r="D4196" t="s">
        <v>40</v>
      </c>
      <c r="E4196" s="103">
        <v>0.25175659271438028</v>
      </c>
      <c r="F4196" s="103">
        <v>678455</v>
      </c>
      <c r="G4196" s="103">
        <v>3</v>
      </c>
      <c r="H4196" t="s">
        <v>1078</v>
      </c>
      <c r="I4196" s="103"/>
    </row>
    <row r="4197" spans="1:9" x14ac:dyDescent="0.3">
      <c r="A4197" t="s">
        <v>6402</v>
      </c>
      <c r="B4197" t="s">
        <v>51</v>
      </c>
      <c r="C4197" t="s">
        <v>37</v>
      </c>
      <c r="D4197" t="s">
        <v>5064</v>
      </c>
      <c r="E4197" s="103">
        <v>0.25298998090167757</v>
      </c>
      <c r="F4197" s="103">
        <v>678455</v>
      </c>
      <c r="G4197" s="103">
        <v>3</v>
      </c>
      <c r="H4197" t="s">
        <v>1078</v>
      </c>
      <c r="I4197" s="103"/>
    </row>
    <row r="4198" spans="1:9" x14ac:dyDescent="0.3">
      <c r="A4198" t="s">
        <v>6403</v>
      </c>
      <c r="B4198" t="s">
        <v>51</v>
      </c>
      <c r="C4198" t="s">
        <v>37</v>
      </c>
      <c r="D4198" t="s">
        <v>5065</v>
      </c>
      <c r="E4198" s="103">
        <v>0.25175659271438028</v>
      </c>
      <c r="F4198" s="103">
        <v>678455</v>
      </c>
      <c r="G4198" s="103">
        <v>3</v>
      </c>
      <c r="H4198" t="s">
        <v>1078</v>
      </c>
      <c r="I4198" s="103"/>
    </row>
    <row r="4199" spans="1:9" x14ac:dyDescent="0.3">
      <c r="A4199" t="s">
        <v>6404</v>
      </c>
      <c r="B4199" t="s">
        <v>51</v>
      </c>
      <c r="C4199" t="s">
        <v>37</v>
      </c>
      <c r="D4199" t="s">
        <v>5066</v>
      </c>
      <c r="E4199" s="103">
        <v>0.25297146057939485</v>
      </c>
      <c r="F4199" s="103">
        <v>678455</v>
      </c>
      <c r="G4199" s="103">
        <v>3</v>
      </c>
      <c r="H4199" t="s">
        <v>1078</v>
      </c>
      <c r="I4199" s="103"/>
    </row>
    <row r="4200" spans="1:9" x14ac:dyDescent="0.3">
      <c r="A4200" t="s">
        <v>1287</v>
      </c>
      <c r="B4200" t="s">
        <v>51</v>
      </c>
      <c r="C4200" t="s">
        <v>37</v>
      </c>
      <c r="D4200" t="s">
        <v>42</v>
      </c>
      <c r="E4200" s="103">
        <v>0.24580054876490917</v>
      </c>
      <c r="F4200" s="103">
        <v>678455</v>
      </c>
      <c r="G4200" s="103">
        <v>3</v>
      </c>
      <c r="H4200" t="s">
        <v>1078</v>
      </c>
      <c r="I4200" s="103"/>
    </row>
    <row r="4201" spans="1:9" x14ac:dyDescent="0.3">
      <c r="A4201" t="s">
        <v>2209</v>
      </c>
      <c r="B4201" t="s">
        <v>51</v>
      </c>
      <c r="C4201" t="s">
        <v>37</v>
      </c>
      <c r="D4201" t="s">
        <v>1763</v>
      </c>
      <c r="E4201" s="103">
        <v>0.26234259235640972</v>
      </c>
      <c r="F4201" s="103">
        <v>678455</v>
      </c>
      <c r="G4201" s="103">
        <v>3</v>
      </c>
      <c r="H4201" t="s">
        <v>1078</v>
      </c>
      <c r="I4201" s="103"/>
    </row>
    <row r="4202" spans="1:9" x14ac:dyDescent="0.3">
      <c r="A4202" t="s">
        <v>2210</v>
      </c>
      <c r="B4202" t="s">
        <v>51</v>
      </c>
      <c r="C4202" t="s">
        <v>37</v>
      </c>
      <c r="D4202" t="s">
        <v>1764</v>
      </c>
      <c r="E4202" s="103">
        <v>0.124245005472969</v>
      </c>
      <c r="F4202" s="103">
        <v>678455</v>
      </c>
      <c r="G4202" s="103">
        <v>3</v>
      </c>
      <c r="H4202" t="s">
        <v>1078</v>
      </c>
      <c r="I4202" s="103"/>
    </row>
    <row r="4203" spans="1:9" x14ac:dyDescent="0.3">
      <c r="A4203" t="s">
        <v>1288</v>
      </c>
      <c r="B4203" t="s">
        <v>51</v>
      </c>
      <c r="C4203" t="s">
        <v>37</v>
      </c>
      <c r="D4203" t="s">
        <v>340</v>
      </c>
      <c r="E4203" s="103">
        <v>0.22043612327811526</v>
      </c>
      <c r="F4203" s="103">
        <v>678455</v>
      </c>
      <c r="G4203" s="103">
        <v>3</v>
      </c>
      <c r="H4203" t="s">
        <v>1078</v>
      </c>
      <c r="I4203" s="103"/>
    </row>
    <row r="4204" spans="1:9" x14ac:dyDescent="0.3">
      <c r="A4204" t="s">
        <v>1289</v>
      </c>
      <c r="B4204" t="s">
        <v>51</v>
      </c>
      <c r="C4204" t="s">
        <v>37</v>
      </c>
      <c r="D4204" t="s">
        <v>777</v>
      </c>
      <c r="E4204" s="103">
        <v>0.2281934534434617</v>
      </c>
      <c r="F4204" s="103">
        <v>678455</v>
      </c>
      <c r="G4204" s="103">
        <v>3</v>
      </c>
      <c r="H4204" t="s">
        <v>1078</v>
      </c>
      <c r="I4204" s="103"/>
    </row>
    <row r="4205" spans="1:9" x14ac:dyDescent="0.3">
      <c r="A4205" t="s">
        <v>1290</v>
      </c>
      <c r="B4205" t="s">
        <v>51</v>
      </c>
      <c r="C4205" t="s">
        <v>37</v>
      </c>
      <c r="D4205" t="s">
        <v>776</v>
      </c>
      <c r="E4205" s="103">
        <v>0.51826781883507722</v>
      </c>
      <c r="F4205" s="103">
        <v>678455</v>
      </c>
      <c r="G4205" s="103">
        <v>3</v>
      </c>
      <c r="H4205" t="s">
        <v>1078</v>
      </c>
      <c r="I4205" s="103"/>
    </row>
    <row r="4206" spans="1:9" x14ac:dyDescent="0.3">
      <c r="A4206" t="s">
        <v>134</v>
      </c>
      <c r="B4206" t="s">
        <v>47</v>
      </c>
      <c r="C4206" t="s">
        <v>38</v>
      </c>
      <c r="D4206" t="s">
        <v>54</v>
      </c>
      <c r="E4206" s="103">
        <v>40426</v>
      </c>
      <c r="F4206" s="103">
        <v>678455</v>
      </c>
      <c r="G4206" s="103">
        <v>3</v>
      </c>
      <c r="H4206" t="s">
        <v>54</v>
      </c>
      <c r="I4206" s="103"/>
    </row>
    <row r="4207" spans="1:9" x14ac:dyDescent="0.3">
      <c r="A4207" t="s">
        <v>135</v>
      </c>
      <c r="B4207" t="s">
        <v>48</v>
      </c>
      <c r="C4207" t="s">
        <v>38</v>
      </c>
      <c r="D4207" t="s">
        <v>54</v>
      </c>
      <c r="E4207" s="103">
        <v>6275830529.9300003</v>
      </c>
      <c r="F4207" s="103">
        <v>678455</v>
      </c>
      <c r="G4207" s="103">
        <v>3</v>
      </c>
      <c r="H4207" t="s">
        <v>54</v>
      </c>
      <c r="I4207" s="103"/>
    </row>
    <row r="4208" spans="1:9" x14ac:dyDescent="0.3">
      <c r="A4208" t="s">
        <v>136</v>
      </c>
      <c r="B4208" t="s">
        <v>49</v>
      </c>
      <c r="C4208" t="s">
        <v>38</v>
      </c>
      <c r="D4208" t="s">
        <v>54</v>
      </c>
      <c r="E4208" s="103">
        <v>5.9585381491771748E-2</v>
      </c>
      <c r="F4208" s="103">
        <v>678455</v>
      </c>
      <c r="G4208" s="103">
        <v>3</v>
      </c>
      <c r="H4208" t="s">
        <v>54</v>
      </c>
      <c r="I4208" s="103"/>
    </row>
    <row r="4209" spans="1:9" x14ac:dyDescent="0.3">
      <c r="A4209" t="s">
        <v>137</v>
      </c>
      <c r="B4209" t="s">
        <v>50</v>
      </c>
      <c r="C4209" t="s">
        <v>38</v>
      </c>
      <c r="D4209" t="s">
        <v>54</v>
      </c>
      <c r="E4209" s="103">
        <v>9250.1794959577273</v>
      </c>
      <c r="F4209" s="103">
        <v>678455</v>
      </c>
      <c r="G4209" s="103">
        <v>3</v>
      </c>
      <c r="H4209" t="s">
        <v>54</v>
      </c>
      <c r="I4209" s="103"/>
    </row>
    <row r="4210" spans="1:9" x14ac:dyDescent="0.3">
      <c r="A4210" t="s">
        <v>1291</v>
      </c>
      <c r="B4210" t="s">
        <v>51</v>
      </c>
      <c r="C4210" t="s">
        <v>38</v>
      </c>
      <c r="D4210" t="s">
        <v>40</v>
      </c>
      <c r="E4210" s="103">
        <v>0.34291291337105767</v>
      </c>
      <c r="F4210" s="103">
        <v>678455</v>
      </c>
      <c r="G4210" s="103">
        <v>3</v>
      </c>
      <c r="H4210" t="s">
        <v>1078</v>
      </c>
      <c r="I4210" s="103"/>
    </row>
    <row r="4211" spans="1:9" x14ac:dyDescent="0.3">
      <c r="A4211" t="s">
        <v>6405</v>
      </c>
      <c r="B4211" t="s">
        <v>51</v>
      </c>
      <c r="C4211" t="s">
        <v>38</v>
      </c>
      <c r="D4211" t="s">
        <v>5064</v>
      </c>
      <c r="E4211" s="103">
        <v>0.34356836359388832</v>
      </c>
      <c r="F4211" s="103">
        <v>678455</v>
      </c>
      <c r="G4211" s="103">
        <v>3</v>
      </c>
      <c r="H4211" t="s">
        <v>1078</v>
      </c>
      <c r="I4211" s="103"/>
    </row>
    <row r="4212" spans="1:9" x14ac:dyDescent="0.3">
      <c r="A4212" t="s">
        <v>6406</v>
      </c>
      <c r="B4212" t="s">
        <v>51</v>
      </c>
      <c r="C4212" t="s">
        <v>38</v>
      </c>
      <c r="D4212" t="s">
        <v>5065</v>
      </c>
      <c r="E4212" s="103">
        <v>0.34291291337105767</v>
      </c>
      <c r="F4212" s="103">
        <v>678455</v>
      </c>
      <c r="G4212" s="103">
        <v>3</v>
      </c>
      <c r="H4212" t="s">
        <v>1078</v>
      </c>
      <c r="I4212" s="103"/>
    </row>
    <row r="4213" spans="1:9" x14ac:dyDescent="0.3">
      <c r="A4213" t="s">
        <v>6407</v>
      </c>
      <c r="B4213" t="s">
        <v>51</v>
      </c>
      <c r="C4213" t="s">
        <v>38</v>
      </c>
      <c r="D4213" t="s">
        <v>5066</v>
      </c>
      <c r="E4213" s="103">
        <v>0.34356836359388832</v>
      </c>
      <c r="F4213" s="103">
        <v>678455</v>
      </c>
      <c r="G4213" s="103">
        <v>3</v>
      </c>
      <c r="H4213" t="s">
        <v>1078</v>
      </c>
      <c r="I4213" s="103"/>
    </row>
    <row r="4214" spans="1:9" x14ac:dyDescent="0.3">
      <c r="A4214" t="s">
        <v>1292</v>
      </c>
      <c r="B4214" t="s">
        <v>51</v>
      </c>
      <c r="C4214" t="s">
        <v>38</v>
      </c>
      <c r="D4214" t="s">
        <v>42</v>
      </c>
      <c r="E4214" s="103">
        <v>0.34042691320649365</v>
      </c>
      <c r="F4214" s="103">
        <v>678455</v>
      </c>
      <c r="G4214" s="103">
        <v>3</v>
      </c>
      <c r="H4214" t="s">
        <v>1078</v>
      </c>
      <c r="I4214" s="103"/>
    </row>
    <row r="4215" spans="1:9" x14ac:dyDescent="0.3">
      <c r="A4215" t="s">
        <v>2211</v>
      </c>
      <c r="B4215" t="s">
        <v>51</v>
      </c>
      <c r="C4215" t="s">
        <v>38</v>
      </c>
      <c r="D4215" t="s">
        <v>1763</v>
      </c>
      <c r="E4215" s="103">
        <v>0.37537820254227278</v>
      </c>
      <c r="F4215" s="103">
        <v>678455</v>
      </c>
      <c r="G4215" s="103">
        <v>3</v>
      </c>
      <c r="H4215" t="s">
        <v>1078</v>
      </c>
      <c r="I4215" s="103"/>
    </row>
    <row r="4216" spans="1:9" x14ac:dyDescent="0.3">
      <c r="A4216" t="s">
        <v>2212</v>
      </c>
      <c r="B4216" t="s">
        <v>51</v>
      </c>
      <c r="C4216" t="s">
        <v>38</v>
      </c>
      <c r="D4216" t="s">
        <v>1764</v>
      </c>
      <c r="E4216" s="103">
        <v>0.22106560921287832</v>
      </c>
      <c r="F4216" s="103">
        <v>678455</v>
      </c>
      <c r="G4216" s="103">
        <v>3</v>
      </c>
      <c r="H4216" t="s">
        <v>1078</v>
      </c>
      <c r="I4216" s="103"/>
    </row>
    <row r="4217" spans="1:9" x14ac:dyDescent="0.3">
      <c r="A4217" t="s">
        <v>1293</v>
      </c>
      <c r="B4217" t="s">
        <v>51</v>
      </c>
      <c r="C4217" t="s">
        <v>38</v>
      </c>
      <c r="D4217" t="s">
        <v>340</v>
      </c>
      <c r="E4217" s="103">
        <v>0.23219622709625773</v>
      </c>
      <c r="F4217" s="103">
        <v>678455</v>
      </c>
      <c r="G4217" s="103">
        <v>3</v>
      </c>
      <c r="H4217" t="s">
        <v>1078</v>
      </c>
      <c r="I4217" s="103"/>
    </row>
    <row r="4218" spans="1:9" x14ac:dyDescent="0.3">
      <c r="A4218" t="s">
        <v>1294</v>
      </c>
      <c r="B4218" t="s">
        <v>51</v>
      </c>
      <c r="C4218" t="s">
        <v>38</v>
      </c>
      <c r="D4218" t="s">
        <v>777</v>
      </c>
      <c r="E4218" s="103">
        <v>0.32032962922156116</v>
      </c>
      <c r="F4218" s="103">
        <v>678455</v>
      </c>
      <c r="G4218" s="103">
        <v>3</v>
      </c>
      <c r="H4218" t="s">
        <v>1078</v>
      </c>
      <c r="I4218" s="103"/>
    </row>
    <row r="4219" spans="1:9" x14ac:dyDescent="0.3">
      <c r="A4219" t="s">
        <v>1295</v>
      </c>
      <c r="B4219" t="s">
        <v>51</v>
      </c>
      <c r="C4219" t="s">
        <v>38</v>
      </c>
      <c r="D4219" t="s">
        <v>776</v>
      </c>
      <c r="E4219" s="103">
        <v>0.70629066063754908</v>
      </c>
      <c r="F4219" s="103">
        <v>678455</v>
      </c>
      <c r="G4219" s="103">
        <v>3</v>
      </c>
      <c r="H4219" t="s">
        <v>1078</v>
      </c>
      <c r="I4219" s="103"/>
    </row>
    <row r="4220" spans="1:9" x14ac:dyDescent="0.3">
      <c r="A4220" t="s">
        <v>138</v>
      </c>
      <c r="B4220" t="s">
        <v>47</v>
      </c>
      <c r="C4220" t="s">
        <v>39</v>
      </c>
      <c r="D4220" t="s">
        <v>54</v>
      </c>
      <c r="E4220" s="103">
        <v>0</v>
      </c>
      <c r="F4220" s="103">
        <v>678455</v>
      </c>
      <c r="G4220" s="103">
        <v>3</v>
      </c>
      <c r="H4220" t="s">
        <v>54</v>
      </c>
      <c r="I4220" s="103"/>
    </row>
    <row r="4221" spans="1:9" x14ac:dyDescent="0.3">
      <c r="A4221" t="s">
        <v>139</v>
      </c>
      <c r="B4221" t="s">
        <v>48</v>
      </c>
      <c r="C4221" t="s">
        <v>39</v>
      </c>
      <c r="D4221" t="s">
        <v>54</v>
      </c>
      <c r="E4221" s="103">
        <v>0</v>
      </c>
      <c r="F4221" s="103">
        <v>678455</v>
      </c>
      <c r="G4221" s="103">
        <v>3</v>
      </c>
      <c r="H4221" t="s">
        <v>54</v>
      </c>
      <c r="I4221" s="103"/>
    </row>
    <row r="4222" spans="1:9" x14ac:dyDescent="0.3">
      <c r="A4222" t="s">
        <v>140</v>
      </c>
      <c r="B4222" t="s">
        <v>49</v>
      </c>
      <c r="C4222" t="s">
        <v>39</v>
      </c>
      <c r="D4222" t="s">
        <v>54</v>
      </c>
      <c r="E4222" s="103">
        <v>0</v>
      </c>
      <c r="F4222" s="103">
        <v>678455</v>
      </c>
      <c r="G4222" s="103">
        <v>3</v>
      </c>
      <c r="H4222" t="s">
        <v>54</v>
      </c>
      <c r="I4222" s="103"/>
    </row>
    <row r="4223" spans="1:9" x14ac:dyDescent="0.3">
      <c r="A4223" t="s">
        <v>141</v>
      </c>
      <c r="B4223" t="s">
        <v>50</v>
      </c>
      <c r="C4223" t="s">
        <v>39</v>
      </c>
      <c r="D4223" t="s">
        <v>54</v>
      </c>
      <c r="E4223" s="103">
        <v>0</v>
      </c>
      <c r="F4223" s="103">
        <v>678455</v>
      </c>
      <c r="G4223" s="103">
        <v>3</v>
      </c>
      <c r="H4223" t="s">
        <v>54</v>
      </c>
      <c r="I4223" s="103"/>
    </row>
    <row r="4224" spans="1:9" x14ac:dyDescent="0.3">
      <c r="A4224" t="s">
        <v>2874</v>
      </c>
      <c r="B4224" t="s">
        <v>47</v>
      </c>
      <c r="C4224" t="s">
        <v>2584</v>
      </c>
      <c r="D4224" t="s">
        <v>54</v>
      </c>
      <c r="E4224" s="103">
        <v>178798</v>
      </c>
      <c r="F4224" s="103">
        <v>678455</v>
      </c>
      <c r="G4224" s="103">
        <v>3</v>
      </c>
      <c r="H4224" t="s">
        <v>54</v>
      </c>
      <c r="I4224" s="103"/>
    </row>
    <row r="4225" spans="1:9" x14ac:dyDescent="0.3">
      <c r="A4225" t="s">
        <v>2875</v>
      </c>
      <c r="B4225" t="s">
        <v>48</v>
      </c>
      <c r="C4225" t="s">
        <v>2584</v>
      </c>
      <c r="D4225" t="s">
        <v>54</v>
      </c>
      <c r="E4225" s="103">
        <v>751200669.29882813</v>
      </c>
      <c r="F4225" s="103">
        <v>678455</v>
      </c>
      <c r="G4225" s="103">
        <v>3</v>
      </c>
      <c r="H4225" t="s">
        <v>54</v>
      </c>
      <c r="I4225" s="103"/>
    </row>
    <row r="4226" spans="1:9" x14ac:dyDescent="0.3">
      <c r="A4226" t="s">
        <v>2876</v>
      </c>
      <c r="B4226" t="s">
        <v>49</v>
      </c>
      <c r="C4226" t="s">
        <v>2584</v>
      </c>
      <c r="D4226" t="s">
        <v>54</v>
      </c>
      <c r="E4226" s="103">
        <v>0.26353700687591658</v>
      </c>
      <c r="F4226" s="103">
        <v>678455</v>
      </c>
      <c r="G4226" s="103">
        <v>3</v>
      </c>
      <c r="H4226" t="s">
        <v>54</v>
      </c>
      <c r="I4226" s="103"/>
    </row>
    <row r="4227" spans="1:9" x14ac:dyDescent="0.3">
      <c r="A4227" t="s">
        <v>2877</v>
      </c>
      <c r="B4227" t="s">
        <v>50</v>
      </c>
      <c r="C4227" t="s">
        <v>2584</v>
      </c>
      <c r="D4227" t="s">
        <v>54</v>
      </c>
      <c r="E4227" s="103">
        <v>1107.2225413606327</v>
      </c>
      <c r="F4227" s="103">
        <v>678455</v>
      </c>
      <c r="G4227" s="103">
        <v>3</v>
      </c>
      <c r="H4227" t="s">
        <v>54</v>
      </c>
      <c r="I4227" s="103"/>
    </row>
    <row r="4228" spans="1:9" x14ac:dyDescent="0.3">
      <c r="A4228" t="s">
        <v>2878</v>
      </c>
      <c r="B4228" t="s">
        <v>51</v>
      </c>
      <c r="C4228" t="s">
        <v>2584</v>
      </c>
      <c r="D4228" t="s">
        <v>40</v>
      </c>
      <c r="E4228" s="103">
        <v>9.2639630187050532E-3</v>
      </c>
      <c r="F4228" s="103">
        <v>678455</v>
      </c>
      <c r="G4228" s="103">
        <v>3</v>
      </c>
      <c r="H4228" t="s">
        <v>1078</v>
      </c>
      <c r="I4228" s="103"/>
    </row>
    <row r="4229" spans="1:9" x14ac:dyDescent="0.3">
      <c r="A4229" t="s">
        <v>6408</v>
      </c>
      <c r="B4229" t="s">
        <v>51</v>
      </c>
      <c r="C4229" t="s">
        <v>2584</v>
      </c>
      <c r="D4229" t="s">
        <v>5064</v>
      </c>
      <c r="E4229" s="103">
        <v>9.2889155940701473E-3</v>
      </c>
      <c r="F4229" s="103">
        <v>678455</v>
      </c>
      <c r="G4229" s="103">
        <v>3</v>
      </c>
      <c r="H4229" t="s">
        <v>1078</v>
      </c>
      <c r="I4229" s="103"/>
    </row>
    <row r="4230" spans="1:9" x14ac:dyDescent="0.3">
      <c r="A4230" t="s">
        <v>6409</v>
      </c>
      <c r="B4230" t="s">
        <v>51</v>
      </c>
      <c r="C4230" t="s">
        <v>2584</v>
      </c>
      <c r="D4230" t="s">
        <v>5065</v>
      </c>
      <c r="E4230" s="103">
        <v>9.2639630187050532E-3</v>
      </c>
      <c r="F4230" s="103">
        <v>678455</v>
      </c>
      <c r="G4230" s="103">
        <v>3</v>
      </c>
      <c r="H4230" t="s">
        <v>1078</v>
      </c>
      <c r="I4230" s="103"/>
    </row>
    <row r="4231" spans="1:9" x14ac:dyDescent="0.3">
      <c r="A4231" t="s">
        <v>6410</v>
      </c>
      <c r="B4231" t="s">
        <v>51</v>
      </c>
      <c r="C4231" t="s">
        <v>2584</v>
      </c>
      <c r="D4231" t="s">
        <v>5066</v>
      </c>
      <c r="E4231" s="103">
        <v>9.2884615207092357E-3</v>
      </c>
      <c r="F4231" s="103">
        <v>678455</v>
      </c>
      <c r="G4231" s="103">
        <v>3</v>
      </c>
      <c r="H4231" t="s">
        <v>1078</v>
      </c>
      <c r="I4231" s="103"/>
    </row>
    <row r="4232" spans="1:9" x14ac:dyDescent="0.3">
      <c r="A4232" t="s">
        <v>2879</v>
      </c>
      <c r="B4232" t="s">
        <v>51</v>
      </c>
      <c r="C4232" t="s">
        <v>2584</v>
      </c>
      <c r="D4232" t="s">
        <v>42</v>
      </c>
      <c r="E4232" s="103">
        <v>8.9739847559013701E-3</v>
      </c>
      <c r="F4232" s="103">
        <v>678455</v>
      </c>
      <c r="G4232" s="103">
        <v>3</v>
      </c>
      <c r="H4232" t="s">
        <v>1078</v>
      </c>
      <c r="I4232" s="103"/>
    </row>
    <row r="4233" spans="1:9" x14ac:dyDescent="0.3">
      <c r="A4233" t="s">
        <v>2880</v>
      </c>
      <c r="B4233" t="s">
        <v>51</v>
      </c>
      <c r="C4233" t="s">
        <v>2584</v>
      </c>
      <c r="D4233" t="s">
        <v>1763</v>
      </c>
      <c r="E4233" s="103">
        <v>9.3518247101964606E-3</v>
      </c>
      <c r="F4233" s="103">
        <v>678455</v>
      </c>
      <c r="G4233" s="103">
        <v>3</v>
      </c>
      <c r="H4233" t="s">
        <v>1078</v>
      </c>
      <c r="I4233" s="103"/>
    </row>
    <row r="4234" spans="1:9" x14ac:dyDescent="0.3">
      <c r="A4234" t="s">
        <v>2881</v>
      </c>
      <c r="B4234" t="s">
        <v>51</v>
      </c>
      <c r="C4234" t="s">
        <v>2584</v>
      </c>
      <c r="D4234" t="s">
        <v>1764</v>
      </c>
      <c r="E4234" s="103">
        <v>3.9547634159314777E-3</v>
      </c>
      <c r="F4234" s="103">
        <v>678455</v>
      </c>
      <c r="G4234" s="103">
        <v>3</v>
      </c>
      <c r="H4234" t="s">
        <v>1078</v>
      </c>
      <c r="I4234" s="103"/>
    </row>
    <row r="4235" spans="1:9" x14ac:dyDescent="0.3">
      <c r="A4235" t="s">
        <v>2882</v>
      </c>
      <c r="B4235" t="s">
        <v>51</v>
      </c>
      <c r="C4235" t="s">
        <v>2584</v>
      </c>
      <c r="D4235" t="s">
        <v>340</v>
      </c>
      <c r="E4235" s="103">
        <v>8.4795274754027091E-3</v>
      </c>
      <c r="F4235" s="103">
        <v>678455</v>
      </c>
      <c r="G4235" s="103">
        <v>3</v>
      </c>
      <c r="H4235" t="s">
        <v>1078</v>
      </c>
      <c r="I4235" s="103"/>
    </row>
    <row r="4236" spans="1:9" x14ac:dyDescent="0.3">
      <c r="A4236" t="s">
        <v>2883</v>
      </c>
      <c r="B4236" t="s">
        <v>51</v>
      </c>
      <c r="C4236" t="s">
        <v>2584</v>
      </c>
      <c r="D4236" t="s">
        <v>777</v>
      </c>
      <c r="E4236" s="103">
        <v>8.6235001839923067E-3</v>
      </c>
      <c r="F4236" s="103">
        <v>678455</v>
      </c>
      <c r="G4236" s="103">
        <v>3</v>
      </c>
      <c r="H4236" t="s">
        <v>1078</v>
      </c>
      <c r="I4236" s="103"/>
    </row>
    <row r="4237" spans="1:9" x14ac:dyDescent="0.3">
      <c r="A4237" t="s">
        <v>2884</v>
      </c>
      <c r="B4237" t="s">
        <v>51</v>
      </c>
      <c r="C4237" t="s">
        <v>2584</v>
      </c>
      <c r="D4237" t="s">
        <v>776</v>
      </c>
      <c r="E4237" s="103">
        <v>1.9086317175136661E-2</v>
      </c>
      <c r="F4237" s="103">
        <v>678455</v>
      </c>
      <c r="G4237" s="103">
        <v>3</v>
      </c>
      <c r="H4237" t="s">
        <v>1078</v>
      </c>
      <c r="I4237" s="103"/>
    </row>
    <row r="4238" spans="1:9" x14ac:dyDescent="0.3">
      <c r="A4238" t="s">
        <v>2885</v>
      </c>
      <c r="B4238" t="s">
        <v>47</v>
      </c>
      <c r="C4238" t="s">
        <v>2585</v>
      </c>
      <c r="D4238" t="s">
        <v>54</v>
      </c>
      <c r="E4238" s="103">
        <v>112621</v>
      </c>
      <c r="F4238" s="103">
        <v>678455</v>
      </c>
      <c r="G4238" s="103">
        <v>3</v>
      </c>
      <c r="H4238" t="s">
        <v>54</v>
      </c>
      <c r="I4238" s="103"/>
    </row>
    <row r="4239" spans="1:9" x14ac:dyDescent="0.3">
      <c r="A4239" t="s">
        <v>2886</v>
      </c>
      <c r="B4239" t="s">
        <v>48</v>
      </c>
      <c r="C4239" t="s">
        <v>2585</v>
      </c>
      <c r="D4239" t="s">
        <v>54</v>
      </c>
      <c r="E4239" s="103">
        <v>1297025800</v>
      </c>
      <c r="F4239" s="103">
        <v>678455</v>
      </c>
      <c r="G4239" s="103">
        <v>3</v>
      </c>
      <c r="H4239" t="s">
        <v>54</v>
      </c>
      <c r="I4239" s="103"/>
    </row>
    <row r="4240" spans="1:9" x14ac:dyDescent="0.3">
      <c r="A4240" t="s">
        <v>2887</v>
      </c>
      <c r="B4240" t="s">
        <v>49</v>
      </c>
      <c r="C4240" t="s">
        <v>2585</v>
      </c>
      <c r="D4240" t="s">
        <v>54</v>
      </c>
      <c r="E4240" s="103">
        <v>0.16599627093911903</v>
      </c>
      <c r="F4240" s="103">
        <v>678455</v>
      </c>
      <c r="G4240" s="103">
        <v>3</v>
      </c>
      <c r="H4240" t="s">
        <v>54</v>
      </c>
      <c r="I4240" s="103"/>
    </row>
    <row r="4241" spans="1:9" x14ac:dyDescent="0.3">
      <c r="A4241" t="s">
        <v>2888</v>
      </c>
      <c r="B4241" t="s">
        <v>50</v>
      </c>
      <c r="C4241" t="s">
        <v>2585</v>
      </c>
      <c r="D4241" t="s">
        <v>54</v>
      </c>
      <c r="E4241" s="103">
        <v>1911.7344554907843</v>
      </c>
      <c r="F4241" s="103">
        <v>678455</v>
      </c>
      <c r="G4241" s="103">
        <v>3</v>
      </c>
      <c r="H4241" t="s">
        <v>54</v>
      </c>
      <c r="I4241" s="103"/>
    </row>
    <row r="4242" spans="1:9" x14ac:dyDescent="0.3">
      <c r="A4242" t="s">
        <v>2889</v>
      </c>
      <c r="B4242" t="s">
        <v>51</v>
      </c>
      <c r="C4242" t="s">
        <v>2585</v>
      </c>
      <c r="D4242" t="s">
        <v>40</v>
      </c>
      <c r="E4242" s="103">
        <v>2.485941493928636E-2</v>
      </c>
      <c r="F4242" s="103">
        <v>678455</v>
      </c>
      <c r="G4242" s="103">
        <v>3</v>
      </c>
      <c r="H4242" t="s">
        <v>1078</v>
      </c>
      <c r="I4242" s="103"/>
    </row>
    <row r="4243" spans="1:9" x14ac:dyDescent="0.3">
      <c r="A4243" t="s">
        <v>6411</v>
      </c>
      <c r="B4243" t="s">
        <v>51</v>
      </c>
      <c r="C4243" t="s">
        <v>2585</v>
      </c>
      <c r="D4243" t="s">
        <v>5064</v>
      </c>
      <c r="E4243" s="103">
        <v>2.5162771797119142E-2</v>
      </c>
      <c r="F4243" s="103">
        <v>678455</v>
      </c>
      <c r="G4243" s="103">
        <v>3</v>
      </c>
      <c r="H4243" t="s">
        <v>1078</v>
      </c>
      <c r="I4243" s="103"/>
    </row>
    <row r="4244" spans="1:9" x14ac:dyDescent="0.3">
      <c r="A4244" t="s">
        <v>6412</v>
      </c>
      <c r="B4244" t="s">
        <v>51</v>
      </c>
      <c r="C4244" t="s">
        <v>2585</v>
      </c>
      <c r="D4244" t="s">
        <v>5065</v>
      </c>
      <c r="E4244" s="103">
        <v>2.485941493928636E-2</v>
      </c>
      <c r="F4244" s="103">
        <v>678455</v>
      </c>
      <c r="G4244" s="103">
        <v>3</v>
      </c>
      <c r="H4244" t="s">
        <v>1078</v>
      </c>
      <c r="I4244" s="103"/>
    </row>
    <row r="4245" spans="1:9" x14ac:dyDescent="0.3">
      <c r="A4245" t="s">
        <v>6413</v>
      </c>
      <c r="B4245" t="s">
        <v>51</v>
      </c>
      <c r="C4245" t="s">
        <v>2585</v>
      </c>
      <c r="D4245" t="s">
        <v>5066</v>
      </c>
      <c r="E4245" s="103">
        <v>2.5161667179850831E-2</v>
      </c>
      <c r="F4245" s="103">
        <v>678455</v>
      </c>
      <c r="G4245" s="103">
        <v>3</v>
      </c>
      <c r="H4245" t="s">
        <v>1078</v>
      </c>
      <c r="I4245" s="103"/>
    </row>
    <row r="4246" spans="1:9" x14ac:dyDescent="0.3">
      <c r="A4246" t="s">
        <v>2890</v>
      </c>
      <c r="B4246" t="s">
        <v>51</v>
      </c>
      <c r="C4246" t="s">
        <v>2585</v>
      </c>
      <c r="D4246" t="s">
        <v>42</v>
      </c>
      <c r="E4246" s="103">
        <v>2.440334831145002E-2</v>
      </c>
      <c r="F4246" s="103">
        <v>678455</v>
      </c>
      <c r="G4246" s="103">
        <v>3</v>
      </c>
      <c r="H4246" t="s">
        <v>1078</v>
      </c>
      <c r="I4246" s="103"/>
    </row>
    <row r="4247" spans="1:9" x14ac:dyDescent="0.3">
      <c r="A4247" t="s">
        <v>2891</v>
      </c>
      <c r="B4247" t="s">
        <v>51</v>
      </c>
      <c r="C4247" t="s">
        <v>2585</v>
      </c>
      <c r="D4247" t="s">
        <v>1763</v>
      </c>
      <c r="E4247" s="103">
        <v>2.4846012261660694E-2</v>
      </c>
      <c r="F4247" s="103">
        <v>678455</v>
      </c>
      <c r="G4247" s="103">
        <v>3</v>
      </c>
      <c r="H4247" t="s">
        <v>1078</v>
      </c>
      <c r="I4247" s="103"/>
    </row>
    <row r="4248" spans="1:9" x14ac:dyDescent="0.3">
      <c r="A4248" t="s">
        <v>2892</v>
      </c>
      <c r="B4248" t="s">
        <v>51</v>
      </c>
      <c r="C4248" t="s">
        <v>2585</v>
      </c>
      <c r="D4248" t="s">
        <v>1764</v>
      </c>
      <c r="E4248" s="103">
        <v>8.8837924672264135E-3</v>
      </c>
      <c r="F4248" s="103">
        <v>678455</v>
      </c>
      <c r="G4248" s="103">
        <v>3</v>
      </c>
      <c r="H4248" t="s">
        <v>1078</v>
      </c>
      <c r="I4248" s="103"/>
    </row>
    <row r="4249" spans="1:9" x14ac:dyDescent="0.3">
      <c r="A4249" t="s">
        <v>2893</v>
      </c>
      <c r="B4249" t="s">
        <v>51</v>
      </c>
      <c r="C4249" t="s">
        <v>2585</v>
      </c>
      <c r="D4249" t="s">
        <v>340</v>
      </c>
      <c r="E4249" s="103">
        <v>2.3882645155957016E-2</v>
      </c>
      <c r="F4249" s="103">
        <v>678455</v>
      </c>
      <c r="G4249" s="103">
        <v>3</v>
      </c>
      <c r="H4249" t="s">
        <v>1078</v>
      </c>
      <c r="I4249" s="103"/>
    </row>
    <row r="4250" spans="1:9" x14ac:dyDescent="0.3">
      <c r="A4250" t="s">
        <v>2894</v>
      </c>
      <c r="B4250" t="s">
        <v>51</v>
      </c>
      <c r="C4250" t="s">
        <v>2585</v>
      </c>
      <c r="D4250" t="s">
        <v>777</v>
      </c>
      <c r="E4250" s="103">
        <v>1.8265319329938738E-2</v>
      </c>
      <c r="F4250" s="103">
        <v>678455</v>
      </c>
      <c r="G4250" s="103">
        <v>3</v>
      </c>
      <c r="H4250" t="s">
        <v>1078</v>
      </c>
      <c r="I4250" s="103"/>
    </row>
    <row r="4251" spans="1:9" x14ac:dyDescent="0.3">
      <c r="A4251" t="s">
        <v>2895</v>
      </c>
      <c r="B4251" t="s">
        <v>51</v>
      </c>
      <c r="C4251" t="s">
        <v>2585</v>
      </c>
      <c r="D4251" t="s">
        <v>776</v>
      </c>
      <c r="E4251" s="103">
        <v>4.8989068154089599E-2</v>
      </c>
      <c r="F4251" s="103">
        <v>678455</v>
      </c>
      <c r="G4251" s="103">
        <v>3</v>
      </c>
      <c r="H4251" t="s">
        <v>1078</v>
      </c>
      <c r="I4251" s="103"/>
    </row>
    <row r="4252" spans="1:9" x14ac:dyDescent="0.3">
      <c r="A4252" t="s">
        <v>2863</v>
      </c>
      <c r="B4252" t="s">
        <v>47</v>
      </c>
      <c r="C4252" t="s">
        <v>2586</v>
      </c>
      <c r="D4252" t="s">
        <v>54</v>
      </c>
      <c r="E4252" s="103">
        <v>6144</v>
      </c>
      <c r="F4252" s="103">
        <v>678455</v>
      </c>
      <c r="G4252" s="103">
        <v>3</v>
      </c>
      <c r="H4252" t="s">
        <v>54</v>
      </c>
      <c r="I4252" s="103"/>
    </row>
    <row r="4253" spans="1:9" x14ac:dyDescent="0.3">
      <c r="A4253" t="s">
        <v>2864</v>
      </c>
      <c r="B4253" t="s">
        <v>48</v>
      </c>
      <c r="C4253" t="s">
        <v>2586</v>
      </c>
      <c r="D4253" t="s">
        <v>54</v>
      </c>
      <c r="E4253" s="103">
        <v>242649705</v>
      </c>
      <c r="F4253" s="103">
        <v>678455</v>
      </c>
      <c r="G4253" s="103">
        <v>3</v>
      </c>
      <c r="H4253" t="s">
        <v>54</v>
      </c>
      <c r="I4253" s="103"/>
    </row>
    <row r="4254" spans="1:9" x14ac:dyDescent="0.3">
      <c r="A4254" t="s">
        <v>2865</v>
      </c>
      <c r="B4254" t="s">
        <v>49</v>
      </c>
      <c r="C4254" t="s">
        <v>2586</v>
      </c>
      <c r="D4254" t="s">
        <v>54</v>
      </c>
      <c r="E4254" s="103">
        <v>9.0558695860447642E-3</v>
      </c>
      <c r="F4254" s="103">
        <v>678455</v>
      </c>
      <c r="G4254" s="103">
        <v>3</v>
      </c>
      <c r="H4254" t="s">
        <v>54</v>
      </c>
      <c r="I4254" s="103"/>
    </row>
    <row r="4255" spans="1:9" x14ac:dyDescent="0.3">
      <c r="A4255" t="s">
        <v>2866</v>
      </c>
      <c r="B4255" t="s">
        <v>50</v>
      </c>
      <c r="C4255" t="s">
        <v>2586</v>
      </c>
      <c r="D4255" t="s">
        <v>54</v>
      </c>
      <c r="E4255" s="103">
        <v>357.65040422725161</v>
      </c>
      <c r="F4255" s="103">
        <v>678455</v>
      </c>
      <c r="G4255" s="103">
        <v>3</v>
      </c>
      <c r="H4255" t="s">
        <v>54</v>
      </c>
      <c r="I4255" s="103"/>
    </row>
    <row r="4256" spans="1:9" x14ac:dyDescent="0.3">
      <c r="A4256" t="s">
        <v>2867</v>
      </c>
      <c r="B4256" t="s">
        <v>51</v>
      </c>
      <c r="C4256" t="s">
        <v>2586</v>
      </c>
      <c r="D4256" t="s">
        <v>40</v>
      </c>
      <c r="E4256" s="103">
        <v>8.7825786415084872E-2</v>
      </c>
      <c r="F4256" s="103">
        <v>678455</v>
      </c>
      <c r="G4256" s="103">
        <v>3</v>
      </c>
      <c r="H4256" t="s">
        <v>1078</v>
      </c>
      <c r="I4256" s="103"/>
    </row>
    <row r="4257" spans="1:9" x14ac:dyDescent="0.3">
      <c r="A4257" t="s">
        <v>6414</v>
      </c>
      <c r="B4257" t="s">
        <v>51</v>
      </c>
      <c r="C4257" t="s">
        <v>2586</v>
      </c>
      <c r="D4257" t="s">
        <v>5064</v>
      </c>
      <c r="E4257" s="103">
        <v>8.7825786415084872E-2</v>
      </c>
      <c r="F4257" s="103">
        <v>678455</v>
      </c>
      <c r="G4257" s="103">
        <v>3</v>
      </c>
      <c r="H4257" t="s">
        <v>1078</v>
      </c>
      <c r="I4257" s="103"/>
    </row>
    <row r="4258" spans="1:9" x14ac:dyDescent="0.3">
      <c r="A4258" t="s">
        <v>6415</v>
      </c>
      <c r="B4258" t="s">
        <v>51</v>
      </c>
      <c r="C4258" t="s">
        <v>2586</v>
      </c>
      <c r="D4258" t="s">
        <v>5065</v>
      </c>
      <c r="E4258" s="103">
        <v>8.7825786415084872E-2</v>
      </c>
      <c r="F4258" s="103">
        <v>678455</v>
      </c>
      <c r="G4258" s="103">
        <v>3</v>
      </c>
      <c r="H4258" t="s">
        <v>1078</v>
      </c>
      <c r="I4258" s="103"/>
    </row>
    <row r="4259" spans="1:9" x14ac:dyDescent="0.3">
      <c r="A4259" t="s">
        <v>6416</v>
      </c>
      <c r="B4259" t="s">
        <v>51</v>
      </c>
      <c r="C4259" t="s">
        <v>2586</v>
      </c>
      <c r="D4259" t="s">
        <v>5066</v>
      </c>
      <c r="E4259" s="103">
        <v>8.7825786415084872E-2</v>
      </c>
      <c r="F4259" s="103">
        <v>678455</v>
      </c>
      <c r="G4259" s="103">
        <v>3</v>
      </c>
      <c r="H4259" t="s">
        <v>1078</v>
      </c>
      <c r="I4259" s="103"/>
    </row>
    <row r="4260" spans="1:9" x14ac:dyDescent="0.3">
      <c r="A4260" t="s">
        <v>2868</v>
      </c>
      <c r="B4260" t="s">
        <v>51</v>
      </c>
      <c r="C4260" t="s">
        <v>2586</v>
      </c>
      <c r="D4260" t="s">
        <v>42</v>
      </c>
      <c r="E4260" s="103">
        <v>8.3528533942503272E-2</v>
      </c>
      <c r="F4260" s="103">
        <v>678455</v>
      </c>
      <c r="G4260" s="103">
        <v>3</v>
      </c>
      <c r="H4260" t="s">
        <v>1078</v>
      </c>
      <c r="I4260" s="103"/>
    </row>
    <row r="4261" spans="1:9" x14ac:dyDescent="0.3">
      <c r="A4261" t="s">
        <v>2869</v>
      </c>
      <c r="B4261" t="s">
        <v>51</v>
      </c>
      <c r="C4261" t="s">
        <v>2586</v>
      </c>
      <c r="D4261" t="s">
        <v>1763</v>
      </c>
      <c r="E4261" s="103">
        <v>7.9673045034710427E-2</v>
      </c>
      <c r="F4261" s="103">
        <v>678455</v>
      </c>
      <c r="G4261" s="103">
        <v>3</v>
      </c>
      <c r="H4261" t="s">
        <v>1078</v>
      </c>
      <c r="I4261" s="103"/>
    </row>
    <row r="4262" spans="1:9" x14ac:dyDescent="0.3">
      <c r="A4262" t="s">
        <v>2870</v>
      </c>
      <c r="B4262" t="s">
        <v>51</v>
      </c>
      <c r="C4262" t="s">
        <v>2586</v>
      </c>
      <c r="D4262" t="s">
        <v>1764</v>
      </c>
      <c r="E4262" s="103">
        <v>2.2354211626695302E-2</v>
      </c>
      <c r="F4262" s="103">
        <v>678455</v>
      </c>
      <c r="G4262" s="103">
        <v>3</v>
      </c>
      <c r="H4262" t="s">
        <v>1078</v>
      </c>
      <c r="I4262" s="103"/>
    </row>
    <row r="4263" spans="1:9" x14ac:dyDescent="0.3">
      <c r="A4263" t="s">
        <v>2871</v>
      </c>
      <c r="B4263" t="s">
        <v>51</v>
      </c>
      <c r="C4263" t="s">
        <v>2586</v>
      </c>
      <c r="D4263" t="s">
        <v>340</v>
      </c>
      <c r="E4263" s="103">
        <v>8.1721523926515355E-2</v>
      </c>
      <c r="F4263" s="103">
        <v>678455</v>
      </c>
      <c r="G4263" s="103">
        <v>3</v>
      </c>
      <c r="H4263" t="s">
        <v>1078</v>
      </c>
      <c r="I4263" s="103"/>
    </row>
    <row r="4264" spans="1:9" x14ac:dyDescent="0.3">
      <c r="A4264" t="s">
        <v>2872</v>
      </c>
      <c r="B4264" t="s">
        <v>51</v>
      </c>
      <c r="C4264" t="s">
        <v>2586</v>
      </c>
      <c r="D4264" t="s">
        <v>777</v>
      </c>
      <c r="E4264" s="103">
        <v>6.6623573253030657E-2</v>
      </c>
      <c r="F4264" s="103">
        <v>678455</v>
      </c>
      <c r="G4264" s="103">
        <v>3</v>
      </c>
      <c r="H4264" t="s">
        <v>1078</v>
      </c>
      <c r="I4264" s="103"/>
    </row>
    <row r="4265" spans="1:9" x14ac:dyDescent="0.3">
      <c r="A4265" t="s">
        <v>2873</v>
      </c>
      <c r="B4265" t="s">
        <v>51</v>
      </c>
      <c r="C4265" t="s">
        <v>2586</v>
      </c>
      <c r="D4265" t="s">
        <v>776</v>
      </c>
      <c r="E4265" s="103">
        <v>0.17046671447013892</v>
      </c>
      <c r="F4265" s="103">
        <v>678455</v>
      </c>
      <c r="G4265" s="103">
        <v>3</v>
      </c>
      <c r="H4265" t="s">
        <v>1078</v>
      </c>
      <c r="I4265" s="103"/>
    </row>
    <row r="4266" spans="1:9" x14ac:dyDescent="0.3">
      <c r="A4266" t="s">
        <v>3760</v>
      </c>
      <c r="B4266" t="s">
        <v>47</v>
      </c>
      <c r="C4266" t="s">
        <v>3115</v>
      </c>
      <c r="D4266" t="s">
        <v>54</v>
      </c>
      <c r="E4266" s="103">
        <v>900</v>
      </c>
      <c r="F4266" s="103">
        <v>678455</v>
      </c>
      <c r="G4266" s="103">
        <v>3</v>
      </c>
      <c r="H4266" t="s">
        <v>54</v>
      </c>
      <c r="I4266" s="103"/>
    </row>
    <row r="4267" spans="1:9" x14ac:dyDescent="0.3">
      <c r="A4267" t="s">
        <v>3761</v>
      </c>
      <c r="B4267" t="s">
        <v>48</v>
      </c>
      <c r="C4267" t="s">
        <v>3115</v>
      </c>
      <c r="D4267" t="s">
        <v>54</v>
      </c>
      <c r="E4267" s="103">
        <v>150000004.6875</v>
      </c>
      <c r="F4267" s="103">
        <v>678455</v>
      </c>
      <c r="G4267" s="103">
        <v>3</v>
      </c>
      <c r="H4267" t="s">
        <v>54</v>
      </c>
      <c r="I4267" s="103"/>
    </row>
    <row r="4268" spans="1:9" x14ac:dyDescent="0.3">
      <c r="A4268" t="s">
        <v>3762</v>
      </c>
      <c r="B4268" t="s">
        <v>49</v>
      </c>
      <c r="C4268" t="s">
        <v>3115</v>
      </c>
      <c r="D4268" t="s">
        <v>54</v>
      </c>
      <c r="E4268" s="103">
        <v>1.326543396393276E-3</v>
      </c>
      <c r="F4268" s="103">
        <v>678455</v>
      </c>
      <c r="G4268" s="103">
        <v>3</v>
      </c>
      <c r="H4268" t="s">
        <v>54</v>
      </c>
      <c r="I4268" s="103"/>
    </row>
    <row r="4269" spans="1:9" x14ac:dyDescent="0.3">
      <c r="A4269" t="s">
        <v>3763</v>
      </c>
      <c r="B4269" t="s">
        <v>50</v>
      </c>
      <c r="C4269" t="s">
        <v>3115</v>
      </c>
      <c r="D4269" t="s">
        <v>54</v>
      </c>
      <c r="E4269" s="103">
        <v>221.09057297462618</v>
      </c>
      <c r="F4269" s="103">
        <v>678455</v>
      </c>
      <c r="G4269" s="103">
        <v>3</v>
      </c>
      <c r="H4269" t="s">
        <v>54</v>
      </c>
      <c r="I4269" s="103"/>
    </row>
    <row r="4270" spans="1:9" x14ac:dyDescent="0.3">
      <c r="A4270" t="s">
        <v>3764</v>
      </c>
      <c r="B4270" t="s">
        <v>51</v>
      </c>
      <c r="C4270" t="s">
        <v>3115</v>
      </c>
      <c r="D4270" t="s">
        <v>40</v>
      </c>
      <c r="E4270" s="103">
        <v>0.33096609467773452</v>
      </c>
      <c r="F4270" s="103">
        <v>678455</v>
      </c>
      <c r="G4270" s="103">
        <v>3</v>
      </c>
      <c r="H4270" t="s">
        <v>1078</v>
      </c>
      <c r="I4270" s="103"/>
    </row>
    <row r="4271" spans="1:9" x14ac:dyDescent="0.3">
      <c r="A4271" t="s">
        <v>6417</v>
      </c>
      <c r="B4271" t="s">
        <v>51</v>
      </c>
      <c r="C4271" t="s">
        <v>3115</v>
      </c>
      <c r="D4271" t="s">
        <v>5064</v>
      </c>
      <c r="E4271" s="103">
        <v>0.33096609467773452</v>
      </c>
      <c r="F4271" s="103">
        <v>678455</v>
      </c>
      <c r="G4271" s="103">
        <v>3</v>
      </c>
      <c r="H4271" t="s">
        <v>1078</v>
      </c>
      <c r="I4271" s="103"/>
    </row>
    <row r="4272" spans="1:9" x14ac:dyDescent="0.3">
      <c r="A4272" t="s">
        <v>6418</v>
      </c>
      <c r="B4272" t="s">
        <v>51</v>
      </c>
      <c r="C4272" t="s">
        <v>3115</v>
      </c>
      <c r="D4272" t="s">
        <v>5065</v>
      </c>
      <c r="E4272" s="103">
        <v>0.33096609467773452</v>
      </c>
      <c r="F4272" s="103">
        <v>678455</v>
      </c>
      <c r="G4272" s="103">
        <v>3</v>
      </c>
      <c r="H4272" t="s">
        <v>1078</v>
      </c>
      <c r="I4272" s="103"/>
    </row>
    <row r="4273" spans="1:9" x14ac:dyDescent="0.3">
      <c r="A4273" t="s">
        <v>6419</v>
      </c>
      <c r="B4273" t="s">
        <v>51</v>
      </c>
      <c r="C4273" t="s">
        <v>3115</v>
      </c>
      <c r="D4273" t="s">
        <v>5066</v>
      </c>
      <c r="E4273" s="103">
        <v>0.33096609467773452</v>
      </c>
      <c r="F4273" s="103">
        <v>678455</v>
      </c>
      <c r="G4273" s="103">
        <v>3</v>
      </c>
      <c r="H4273" t="s">
        <v>1078</v>
      </c>
      <c r="I4273" s="103"/>
    </row>
    <row r="4274" spans="1:9" x14ac:dyDescent="0.3">
      <c r="A4274" t="s">
        <v>3765</v>
      </c>
      <c r="B4274" t="s">
        <v>51</v>
      </c>
      <c r="C4274" t="s">
        <v>3115</v>
      </c>
      <c r="D4274" t="s">
        <v>42</v>
      </c>
      <c r="E4274" s="103">
        <v>0.24164017575803998</v>
      </c>
      <c r="F4274" s="103">
        <v>678455</v>
      </c>
      <c r="G4274" s="103">
        <v>3</v>
      </c>
      <c r="H4274" t="s">
        <v>1078</v>
      </c>
      <c r="I4274" s="103"/>
    </row>
    <row r="4275" spans="1:9" x14ac:dyDescent="0.3">
      <c r="A4275" t="s">
        <v>3766</v>
      </c>
      <c r="B4275" t="s">
        <v>51</v>
      </c>
      <c r="C4275" t="s">
        <v>3115</v>
      </c>
      <c r="D4275" t="s">
        <v>1763</v>
      </c>
      <c r="E4275" s="103">
        <v>0.2468612396721768</v>
      </c>
      <c r="F4275" s="103">
        <v>678455</v>
      </c>
      <c r="G4275" s="103">
        <v>3</v>
      </c>
      <c r="H4275" t="s">
        <v>1078</v>
      </c>
      <c r="I4275" s="103"/>
    </row>
    <row r="4276" spans="1:9" x14ac:dyDescent="0.3">
      <c r="A4276" t="s">
        <v>3767</v>
      </c>
      <c r="B4276" t="s">
        <v>51</v>
      </c>
      <c r="C4276" t="s">
        <v>3115</v>
      </c>
      <c r="D4276" t="s">
        <v>1764</v>
      </c>
      <c r="E4276" s="103">
        <v>5.9067798577902696E-2</v>
      </c>
      <c r="F4276" s="103">
        <v>678455</v>
      </c>
      <c r="G4276" s="103">
        <v>3</v>
      </c>
      <c r="H4276" t="s">
        <v>1078</v>
      </c>
      <c r="I4276" s="103"/>
    </row>
    <row r="4277" spans="1:9" x14ac:dyDescent="0.3">
      <c r="A4277" t="s">
        <v>3768</v>
      </c>
      <c r="B4277" t="s">
        <v>51</v>
      </c>
      <c r="C4277" t="s">
        <v>3115</v>
      </c>
      <c r="D4277" t="s">
        <v>340</v>
      </c>
      <c r="E4277" s="103">
        <v>0.32464138164192841</v>
      </c>
      <c r="F4277" s="103">
        <v>678455</v>
      </c>
      <c r="G4277" s="103">
        <v>3</v>
      </c>
      <c r="H4277" t="s">
        <v>1078</v>
      </c>
      <c r="I4277" s="103"/>
    </row>
    <row r="4278" spans="1:9" x14ac:dyDescent="0.3">
      <c r="A4278" t="s">
        <v>3769</v>
      </c>
      <c r="B4278" t="s">
        <v>51</v>
      </c>
      <c r="C4278" t="s">
        <v>3115</v>
      </c>
      <c r="D4278" t="s">
        <v>777</v>
      </c>
      <c r="E4278" s="103">
        <v>0.26433020743048052</v>
      </c>
      <c r="F4278" s="103">
        <v>678455</v>
      </c>
      <c r="G4278" s="103">
        <v>3</v>
      </c>
      <c r="H4278" t="s">
        <v>1078</v>
      </c>
      <c r="I4278" s="103"/>
    </row>
    <row r="4279" spans="1:9" x14ac:dyDescent="0.3">
      <c r="A4279" t="s">
        <v>3770</v>
      </c>
      <c r="B4279" t="s">
        <v>51</v>
      </c>
      <c r="C4279" t="s">
        <v>3115</v>
      </c>
      <c r="D4279" t="s">
        <v>776</v>
      </c>
      <c r="E4279" s="103">
        <v>0.7089550592072722</v>
      </c>
      <c r="F4279" s="103">
        <v>678455</v>
      </c>
      <c r="G4279" s="103">
        <v>3</v>
      </c>
      <c r="H4279" t="s">
        <v>1078</v>
      </c>
      <c r="I4279" s="103"/>
    </row>
    <row r="4280" spans="1:9" x14ac:dyDescent="0.3">
      <c r="A4280" t="s">
        <v>3771</v>
      </c>
      <c r="B4280" t="s">
        <v>47</v>
      </c>
      <c r="C4280" t="s">
        <v>3100</v>
      </c>
      <c r="D4280" t="s">
        <v>54</v>
      </c>
      <c r="E4280" s="103">
        <v>83327</v>
      </c>
      <c r="F4280" s="103">
        <v>678455</v>
      </c>
      <c r="G4280" s="103">
        <v>3</v>
      </c>
      <c r="H4280" t="s">
        <v>54</v>
      </c>
      <c r="I4280" s="103"/>
    </row>
    <row r="4281" spans="1:9" x14ac:dyDescent="0.3">
      <c r="A4281" t="s">
        <v>3772</v>
      </c>
      <c r="B4281" t="s">
        <v>48</v>
      </c>
      <c r="C4281" t="s">
        <v>3100</v>
      </c>
      <c r="D4281" t="s">
        <v>54</v>
      </c>
      <c r="E4281" s="103">
        <v>16370332583.078125</v>
      </c>
      <c r="F4281" s="103">
        <v>678455</v>
      </c>
      <c r="G4281" s="103">
        <v>3</v>
      </c>
      <c r="H4281" t="s">
        <v>54</v>
      </c>
      <c r="I4281" s="103"/>
    </row>
    <row r="4282" spans="1:9" x14ac:dyDescent="0.3">
      <c r="A4282" t="s">
        <v>3773</v>
      </c>
      <c r="B4282" t="s">
        <v>49</v>
      </c>
      <c r="C4282" t="s">
        <v>3100</v>
      </c>
      <c r="D4282" t="s">
        <v>54</v>
      </c>
      <c r="E4282" s="103">
        <v>0.122818757323625</v>
      </c>
      <c r="F4282" s="103">
        <v>678455</v>
      </c>
      <c r="G4282" s="103">
        <v>3</v>
      </c>
      <c r="H4282" t="s">
        <v>54</v>
      </c>
      <c r="I4282" s="103"/>
    </row>
    <row r="4283" spans="1:9" x14ac:dyDescent="0.3">
      <c r="A4283" t="s">
        <v>3774</v>
      </c>
      <c r="B4283" t="s">
        <v>50</v>
      </c>
      <c r="C4283" t="s">
        <v>3100</v>
      </c>
      <c r="D4283" t="s">
        <v>54</v>
      </c>
      <c r="E4283" s="103">
        <v>24128.840649826627</v>
      </c>
      <c r="F4283" s="103">
        <v>678455</v>
      </c>
      <c r="G4283" s="103">
        <v>3</v>
      </c>
      <c r="H4283" t="s">
        <v>54</v>
      </c>
      <c r="I4283" s="103"/>
    </row>
    <row r="4284" spans="1:9" x14ac:dyDescent="0.3">
      <c r="A4284" t="s">
        <v>3775</v>
      </c>
      <c r="B4284" t="s">
        <v>51</v>
      </c>
      <c r="C4284" t="s">
        <v>3100</v>
      </c>
      <c r="D4284" t="s">
        <v>40</v>
      </c>
      <c r="E4284" s="103">
        <v>0.42700501582970313</v>
      </c>
      <c r="F4284" s="103">
        <v>678455</v>
      </c>
      <c r="G4284" s="103">
        <v>3</v>
      </c>
      <c r="H4284" t="s">
        <v>1078</v>
      </c>
      <c r="I4284" s="103"/>
    </row>
    <row r="4285" spans="1:9" x14ac:dyDescent="0.3">
      <c r="A4285" t="s">
        <v>6420</v>
      </c>
      <c r="B4285" t="s">
        <v>51</v>
      </c>
      <c r="C4285" t="s">
        <v>3100</v>
      </c>
      <c r="D4285" t="s">
        <v>5064</v>
      </c>
      <c r="E4285" s="103">
        <v>0.433443915931993</v>
      </c>
      <c r="F4285" s="103">
        <v>678455</v>
      </c>
      <c r="G4285" s="103">
        <v>3</v>
      </c>
      <c r="H4285" t="s">
        <v>1078</v>
      </c>
      <c r="I4285" s="103"/>
    </row>
    <row r="4286" spans="1:9" x14ac:dyDescent="0.3">
      <c r="A4286" t="s">
        <v>6421</v>
      </c>
      <c r="B4286" t="s">
        <v>51</v>
      </c>
      <c r="C4286" t="s">
        <v>3100</v>
      </c>
      <c r="D4286" t="s">
        <v>5065</v>
      </c>
      <c r="E4286" s="103">
        <v>0.42700501582970313</v>
      </c>
      <c r="F4286" s="103">
        <v>678455</v>
      </c>
      <c r="G4286" s="103">
        <v>3</v>
      </c>
      <c r="H4286" t="s">
        <v>1078</v>
      </c>
      <c r="I4286" s="103"/>
    </row>
    <row r="4287" spans="1:9" x14ac:dyDescent="0.3">
      <c r="A4287" t="s">
        <v>6422</v>
      </c>
      <c r="B4287" t="s">
        <v>51</v>
      </c>
      <c r="C4287" t="s">
        <v>3100</v>
      </c>
      <c r="D4287" t="s">
        <v>5066</v>
      </c>
      <c r="E4287" s="103">
        <v>0.43338567773321801</v>
      </c>
      <c r="F4287" s="103">
        <v>678455</v>
      </c>
      <c r="G4287" s="103">
        <v>3</v>
      </c>
      <c r="H4287" t="s">
        <v>1078</v>
      </c>
      <c r="I4287" s="103"/>
    </row>
    <row r="4288" spans="1:9" x14ac:dyDescent="0.3">
      <c r="A4288" t="s">
        <v>3776</v>
      </c>
      <c r="B4288" t="s">
        <v>51</v>
      </c>
      <c r="C4288" t="s">
        <v>3100</v>
      </c>
      <c r="D4288" t="s">
        <v>42</v>
      </c>
      <c r="E4288" s="103">
        <v>0.41333679785075667</v>
      </c>
      <c r="F4288" s="103">
        <v>678455</v>
      </c>
      <c r="G4288" s="103">
        <v>3</v>
      </c>
      <c r="H4288" t="s">
        <v>1078</v>
      </c>
      <c r="I4288" s="103"/>
    </row>
    <row r="4289" spans="1:9" x14ac:dyDescent="0.3">
      <c r="A4289" t="s">
        <v>3777</v>
      </c>
      <c r="B4289" t="s">
        <v>51</v>
      </c>
      <c r="C4289" t="s">
        <v>3100</v>
      </c>
      <c r="D4289" t="s">
        <v>1763</v>
      </c>
      <c r="E4289" s="103">
        <v>0.43332454279327037</v>
      </c>
      <c r="F4289" s="103">
        <v>678455</v>
      </c>
      <c r="G4289" s="103">
        <v>3</v>
      </c>
      <c r="H4289" t="s">
        <v>1078</v>
      </c>
      <c r="I4289" s="103"/>
    </row>
    <row r="4290" spans="1:9" x14ac:dyDescent="0.3">
      <c r="A4290" t="s">
        <v>3778</v>
      </c>
      <c r="B4290" t="s">
        <v>51</v>
      </c>
      <c r="C4290" t="s">
        <v>3100</v>
      </c>
      <c r="D4290" t="s">
        <v>1764</v>
      </c>
      <c r="E4290" s="103">
        <v>0.12632278299605817</v>
      </c>
      <c r="F4290" s="103">
        <v>678455</v>
      </c>
      <c r="G4290" s="103">
        <v>3</v>
      </c>
      <c r="H4290" t="s">
        <v>1078</v>
      </c>
      <c r="I4290" s="103"/>
    </row>
    <row r="4291" spans="1:9" x14ac:dyDescent="0.3">
      <c r="A4291" t="s">
        <v>3779</v>
      </c>
      <c r="B4291" t="s">
        <v>51</v>
      </c>
      <c r="C4291" t="s">
        <v>3100</v>
      </c>
      <c r="D4291" t="s">
        <v>340</v>
      </c>
      <c r="E4291" s="103">
        <v>0.41613122440710604</v>
      </c>
      <c r="F4291" s="103">
        <v>678455</v>
      </c>
      <c r="G4291" s="103">
        <v>3</v>
      </c>
      <c r="H4291" t="s">
        <v>1078</v>
      </c>
      <c r="I4291" s="103"/>
    </row>
    <row r="4292" spans="1:9" x14ac:dyDescent="0.3">
      <c r="A4292" t="s">
        <v>3780</v>
      </c>
      <c r="B4292" t="s">
        <v>51</v>
      </c>
      <c r="C4292" t="s">
        <v>3100</v>
      </c>
      <c r="D4292" t="s">
        <v>777</v>
      </c>
      <c r="E4292" s="103">
        <v>0.37722984101738216</v>
      </c>
      <c r="F4292" s="103">
        <v>678455</v>
      </c>
      <c r="G4292" s="103">
        <v>3</v>
      </c>
      <c r="H4292" t="s">
        <v>1078</v>
      </c>
      <c r="I4292" s="103"/>
    </row>
    <row r="4293" spans="1:9" x14ac:dyDescent="0.3">
      <c r="A4293" t="s">
        <v>3781</v>
      </c>
      <c r="B4293" t="s">
        <v>51</v>
      </c>
      <c r="C4293" t="s">
        <v>3100</v>
      </c>
      <c r="D4293" t="s">
        <v>776</v>
      </c>
      <c r="E4293" s="103">
        <v>0.87636661277020522</v>
      </c>
      <c r="F4293" s="103">
        <v>678455</v>
      </c>
      <c r="G4293" s="103">
        <v>3</v>
      </c>
      <c r="H4293" t="s">
        <v>1078</v>
      </c>
      <c r="I4293" s="103"/>
    </row>
    <row r="4294" spans="1:9" x14ac:dyDescent="0.3">
      <c r="A4294" t="s">
        <v>122</v>
      </c>
      <c r="B4294" t="s">
        <v>47</v>
      </c>
      <c r="C4294" t="s">
        <v>58</v>
      </c>
      <c r="D4294" t="s">
        <v>54</v>
      </c>
      <c r="E4294" s="103">
        <v>0</v>
      </c>
      <c r="F4294" s="103">
        <v>678455</v>
      </c>
      <c r="G4294" s="103">
        <v>3</v>
      </c>
      <c r="H4294" t="s">
        <v>54</v>
      </c>
      <c r="I4294" s="103"/>
    </row>
    <row r="4295" spans="1:9" x14ac:dyDescent="0.3">
      <c r="A4295" t="s">
        <v>123</v>
      </c>
      <c r="B4295" t="s">
        <v>48</v>
      </c>
      <c r="C4295" t="s">
        <v>58</v>
      </c>
      <c r="D4295" t="s">
        <v>54</v>
      </c>
      <c r="E4295" s="103">
        <v>0</v>
      </c>
      <c r="F4295" s="103">
        <v>678455</v>
      </c>
      <c r="G4295" s="103">
        <v>3</v>
      </c>
      <c r="H4295" t="s">
        <v>54</v>
      </c>
      <c r="I4295" s="103"/>
    </row>
    <row r="4296" spans="1:9" x14ac:dyDescent="0.3">
      <c r="A4296" t="s">
        <v>124</v>
      </c>
      <c r="B4296" t="s">
        <v>49</v>
      </c>
      <c r="C4296" t="s">
        <v>58</v>
      </c>
      <c r="D4296" t="s">
        <v>54</v>
      </c>
      <c r="E4296" s="103">
        <v>0</v>
      </c>
      <c r="F4296" s="103">
        <v>678455</v>
      </c>
      <c r="G4296" s="103">
        <v>3</v>
      </c>
      <c r="H4296" t="s">
        <v>54</v>
      </c>
      <c r="I4296" s="103"/>
    </row>
    <row r="4297" spans="1:9" x14ac:dyDescent="0.3">
      <c r="A4297" t="s">
        <v>125</v>
      </c>
      <c r="B4297" t="s">
        <v>50</v>
      </c>
      <c r="C4297" t="s">
        <v>58</v>
      </c>
      <c r="D4297" t="s">
        <v>54</v>
      </c>
      <c r="E4297" s="103">
        <v>0</v>
      </c>
      <c r="F4297" s="103">
        <v>678455</v>
      </c>
      <c r="G4297" s="103">
        <v>3</v>
      </c>
      <c r="H4297" t="s">
        <v>54</v>
      </c>
      <c r="I4297" s="103"/>
    </row>
    <row r="4298" spans="1:9" x14ac:dyDescent="0.3">
      <c r="A4298" t="s">
        <v>3782</v>
      </c>
      <c r="B4298" t="s">
        <v>47</v>
      </c>
      <c r="C4298" t="s">
        <v>3102</v>
      </c>
      <c r="D4298" t="s">
        <v>54</v>
      </c>
      <c r="E4298" s="103">
        <v>482868</v>
      </c>
      <c r="F4298" s="103">
        <v>678455</v>
      </c>
      <c r="G4298" s="103">
        <v>3</v>
      </c>
      <c r="H4298" t="s">
        <v>54</v>
      </c>
      <c r="I4298" s="103"/>
    </row>
    <row r="4299" spans="1:9" x14ac:dyDescent="0.3">
      <c r="A4299" t="s">
        <v>3783</v>
      </c>
      <c r="B4299" t="s">
        <v>48</v>
      </c>
      <c r="C4299" t="s">
        <v>3102</v>
      </c>
      <c r="D4299" t="s">
        <v>54</v>
      </c>
      <c r="E4299" s="103">
        <v>163854765294.125</v>
      </c>
      <c r="F4299" s="103">
        <v>678455</v>
      </c>
      <c r="G4299" s="103">
        <v>3</v>
      </c>
      <c r="H4299" t="s">
        <v>54</v>
      </c>
      <c r="I4299" s="103"/>
    </row>
    <row r="4300" spans="1:9" x14ac:dyDescent="0.3">
      <c r="A4300" t="s">
        <v>3784</v>
      </c>
      <c r="B4300" t="s">
        <v>49</v>
      </c>
      <c r="C4300" t="s">
        <v>3102</v>
      </c>
      <c r="D4300" t="s">
        <v>54</v>
      </c>
      <c r="E4300" s="103">
        <v>0.71171706303292037</v>
      </c>
      <c r="F4300" s="103">
        <v>678455</v>
      </c>
      <c r="G4300" s="103">
        <v>3</v>
      </c>
      <c r="H4300" t="s">
        <v>54</v>
      </c>
      <c r="I4300" s="103"/>
    </row>
    <row r="4301" spans="1:9" x14ac:dyDescent="0.3">
      <c r="A4301" t="s">
        <v>3785</v>
      </c>
      <c r="B4301" t="s">
        <v>50</v>
      </c>
      <c r="C4301" t="s">
        <v>3102</v>
      </c>
      <c r="D4301" t="s">
        <v>54</v>
      </c>
      <c r="E4301" s="103">
        <v>241511.61874276851</v>
      </c>
      <c r="F4301" s="103">
        <v>678455</v>
      </c>
      <c r="G4301" s="103">
        <v>3</v>
      </c>
      <c r="H4301" t="s">
        <v>54</v>
      </c>
      <c r="I4301" s="103"/>
    </row>
    <row r="4302" spans="1:9" x14ac:dyDescent="0.3">
      <c r="A4302" t="s">
        <v>3786</v>
      </c>
      <c r="B4302" t="s">
        <v>51</v>
      </c>
      <c r="C4302" t="s">
        <v>3102</v>
      </c>
      <c r="D4302" t="s">
        <v>40</v>
      </c>
      <c r="E4302" s="103">
        <v>0.74176035905496418</v>
      </c>
      <c r="F4302" s="103">
        <v>678455</v>
      </c>
      <c r="G4302" s="103">
        <v>3</v>
      </c>
      <c r="H4302" t="s">
        <v>1078</v>
      </c>
      <c r="I4302" s="103"/>
    </row>
    <row r="4303" spans="1:9" x14ac:dyDescent="0.3">
      <c r="A4303" t="s">
        <v>6423</v>
      </c>
      <c r="B4303" t="s">
        <v>51</v>
      </c>
      <c r="C4303" t="s">
        <v>3102</v>
      </c>
      <c r="D4303" t="s">
        <v>5064</v>
      </c>
      <c r="E4303" s="103">
        <v>0.74902033374469745</v>
      </c>
      <c r="F4303" s="103">
        <v>678455</v>
      </c>
      <c r="G4303" s="103">
        <v>3</v>
      </c>
      <c r="H4303" t="s">
        <v>1078</v>
      </c>
      <c r="I4303" s="103"/>
    </row>
    <row r="4304" spans="1:9" x14ac:dyDescent="0.3">
      <c r="A4304" t="s">
        <v>6424</v>
      </c>
      <c r="B4304" t="s">
        <v>51</v>
      </c>
      <c r="C4304" t="s">
        <v>3102</v>
      </c>
      <c r="D4304" t="s">
        <v>5065</v>
      </c>
      <c r="E4304" s="103">
        <v>0.74176035905496418</v>
      </c>
      <c r="F4304" s="103">
        <v>678455</v>
      </c>
      <c r="G4304" s="103">
        <v>3</v>
      </c>
      <c r="H4304" t="s">
        <v>1078</v>
      </c>
      <c r="I4304" s="103"/>
    </row>
    <row r="4305" spans="1:9" x14ac:dyDescent="0.3">
      <c r="A4305" t="s">
        <v>6425</v>
      </c>
      <c r="B4305" t="s">
        <v>51</v>
      </c>
      <c r="C4305" t="s">
        <v>3102</v>
      </c>
      <c r="D4305" t="s">
        <v>5066</v>
      </c>
      <c r="E4305" s="103">
        <v>0.74882643400174076</v>
      </c>
      <c r="F4305" s="103">
        <v>678455</v>
      </c>
      <c r="G4305" s="103">
        <v>3</v>
      </c>
      <c r="H4305" t="s">
        <v>1078</v>
      </c>
      <c r="I4305" s="103"/>
    </row>
    <row r="4306" spans="1:9" x14ac:dyDescent="0.3">
      <c r="A4306" t="s">
        <v>3787</v>
      </c>
      <c r="B4306" t="s">
        <v>51</v>
      </c>
      <c r="C4306" t="s">
        <v>3102</v>
      </c>
      <c r="D4306" t="s">
        <v>42</v>
      </c>
      <c r="E4306" s="103">
        <v>0.71430291866272722</v>
      </c>
      <c r="F4306" s="103">
        <v>678455</v>
      </c>
      <c r="G4306" s="103">
        <v>3</v>
      </c>
      <c r="H4306" t="s">
        <v>1078</v>
      </c>
      <c r="I4306" s="103"/>
    </row>
    <row r="4307" spans="1:9" x14ac:dyDescent="0.3">
      <c r="A4307" t="s">
        <v>3788</v>
      </c>
      <c r="B4307" t="s">
        <v>51</v>
      </c>
      <c r="C4307" t="s">
        <v>3102</v>
      </c>
      <c r="D4307" t="s">
        <v>1763</v>
      </c>
      <c r="E4307" s="103">
        <v>0.74593296329440262</v>
      </c>
      <c r="F4307" s="103">
        <v>678455</v>
      </c>
      <c r="G4307" s="103">
        <v>3</v>
      </c>
      <c r="H4307" t="s">
        <v>1078</v>
      </c>
      <c r="I4307" s="103"/>
    </row>
    <row r="4308" spans="1:9" x14ac:dyDescent="0.3">
      <c r="A4308" t="s">
        <v>3789</v>
      </c>
      <c r="B4308" t="s">
        <v>51</v>
      </c>
      <c r="C4308" t="s">
        <v>3102</v>
      </c>
      <c r="D4308" t="s">
        <v>1764</v>
      </c>
      <c r="E4308" s="103">
        <v>0.24404631626311266</v>
      </c>
      <c r="F4308" s="103">
        <v>678455</v>
      </c>
      <c r="G4308" s="103">
        <v>3</v>
      </c>
      <c r="H4308" t="s">
        <v>1078</v>
      </c>
      <c r="I4308" s="103"/>
    </row>
    <row r="4309" spans="1:9" x14ac:dyDescent="0.3">
      <c r="A4309" t="s">
        <v>3790</v>
      </c>
      <c r="B4309" t="s">
        <v>51</v>
      </c>
      <c r="C4309" t="s">
        <v>3102</v>
      </c>
      <c r="D4309" t="s">
        <v>340</v>
      </c>
      <c r="E4309" s="103">
        <v>0.70650005547015682</v>
      </c>
      <c r="F4309" s="103">
        <v>678455</v>
      </c>
      <c r="G4309" s="103">
        <v>3</v>
      </c>
      <c r="H4309" t="s">
        <v>1078</v>
      </c>
      <c r="I4309" s="103"/>
    </row>
    <row r="4310" spans="1:9" x14ac:dyDescent="0.3">
      <c r="A4310" t="s">
        <v>3791</v>
      </c>
      <c r="B4310" t="s">
        <v>51</v>
      </c>
      <c r="C4310" t="s">
        <v>3102</v>
      </c>
      <c r="D4310" t="s">
        <v>777</v>
      </c>
      <c r="E4310" s="103">
        <v>0.65082852339251318</v>
      </c>
      <c r="F4310" s="103">
        <v>678455</v>
      </c>
      <c r="G4310" s="103">
        <v>3</v>
      </c>
      <c r="H4310" t="s">
        <v>1078</v>
      </c>
      <c r="I4310" s="103"/>
    </row>
    <row r="4311" spans="1:9" x14ac:dyDescent="0.3">
      <c r="A4311" t="s">
        <v>3792</v>
      </c>
      <c r="B4311" t="s">
        <v>51</v>
      </c>
      <c r="C4311" t="s">
        <v>3102</v>
      </c>
      <c r="D4311" t="s">
        <v>776</v>
      </c>
      <c r="E4311" s="103">
        <v>1.5132540240554841</v>
      </c>
      <c r="F4311" s="103">
        <v>678455</v>
      </c>
      <c r="G4311" s="103">
        <v>3</v>
      </c>
      <c r="H4311" t="s">
        <v>1078</v>
      </c>
      <c r="I4311" s="103"/>
    </row>
    <row r="4312" spans="1:9" x14ac:dyDescent="0.3">
      <c r="A4312" t="s">
        <v>3793</v>
      </c>
      <c r="B4312" t="s">
        <v>47</v>
      </c>
      <c r="C4312" t="s">
        <v>3104</v>
      </c>
      <c r="D4312" t="s">
        <v>54</v>
      </c>
      <c r="E4312" s="103">
        <v>149064</v>
      </c>
      <c r="F4312" s="103">
        <v>678455</v>
      </c>
      <c r="G4312" s="103">
        <v>3</v>
      </c>
      <c r="H4312" t="s">
        <v>54</v>
      </c>
      <c r="I4312" s="103"/>
    </row>
    <row r="4313" spans="1:9" x14ac:dyDescent="0.3">
      <c r="A4313" t="s">
        <v>3794</v>
      </c>
      <c r="B4313" t="s">
        <v>48</v>
      </c>
      <c r="C4313" t="s">
        <v>3104</v>
      </c>
      <c r="D4313" t="s">
        <v>54</v>
      </c>
      <c r="E4313" s="103">
        <v>61617468572.71875</v>
      </c>
      <c r="F4313" s="103">
        <v>678455</v>
      </c>
      <c r="G4313" s="103">
        <v>3</v>
      </c>
      <c r="H4313" t="s">
        <v>54</v>
      </c>
      <c r="I4313" s="103"/>
    </row>
    <row r="4314" spans="1:9" x14ac:dyDescent="0.3">
      <c r="A4314" t="s">
        <v>3795</v>
      </c>
      <c r="B4314" t="s">
        <v>49</v>
      </c>
      <c r="C4314" t="s">
        <v>3104</v>
      </c>
      <c r="D4314" t="s">
        <v>54</v>
      </c>
      <c r="E4314" s="103">
        <v>0.21971096093329698</v>
      </c>
      <c r="F4314" s="103">
        <v>678455</v>
      </c>
      <c r="G4314" s="103">
        <v>3</v>
      </c>
      <c r="H4314" t="s">
        <v>54</v>
      </c>
      <c r="I4314" s="103"/>
    </row>
    <row r="4315" spans="1:9" x14ac:dyDescent="0.3">
      <c r="A4315" t="s">
        <v>3796</v>
      </c>
      <c r="B4315" t="s">
        <v>50</v>
      </c>
      <c r="C4315" t="s">
        <v>3104</v>
      </c>
      <c r="D4315" t="s">
        <v>54</v>
      </c>
      <c r="E4315" s="103">
        <v>90820.273375122517</v>
      </c>
      <c r="F4315" s="103">
        <v>678455</v>
      </c>
      <c r="G4315" s="103">
        <v>3</v>
      </c>
      <c r="H4315" t="s">
        <v>54</v>
      </c>
      <c r="I4315" s="103"/>
    </row>
    <row r="4316" spans="1:9" x14ac:dyDescent="0.3">
      <c r="A4316" t="s">
        <v>3797</v>
      </c>
      <c r="B4316" t="s">
        <v>51</v>
      </c>
      <c r="C4316" t="s">
        <v>3104</v>
      </c>
      <c r="D4316" t="s">
        <v>40</v>
      </c>
      <c r="E4316" s="103">
        <v>0.89254170168800018</v>
      </c>
      <c r="F4316" s="103">
        <v>678455</v>
      </c>
      <c r="G4316" s="103">
        <v>3</v>
      </c>
      <c r="H4316" t="s">
        <v>1078</v>
      </c>
      <c r="I4316" s="103"/>
    </row>
    <row r="4317" spans="1:9" x14ac:dyDescent="0.3">
      <c r="A4317" t="s">
        <v>6426</v>
      </c>
      <c r="B4317" t="s">
        <v>51</v>
      </c>
      <c r="C4317" t="s">
        <v>3104</v>
      </c>
      <c r="D4317" t="s">
        <v>5064</v>
      </c>
      <c r="E4317" s="103">
        <v>0.90568487411900322</v>
      </c>
      <c r="F4317" s="103">
        <v>678455</v>
      </c>
      <c r="G4317" s="103">
        <v>3</v>
      </c>
      <c r="H4317" t="s">
        <v>1078</v>
      </c>
      <c r="I4317" s="103"/>
    </row>
    <row r="4318" spans="1:9" x14ac:dyDescent="0.3">
      <c r="A4318" t="s">
        <v>6427</v>
      </c>
      <c r="B4318" t="s">
        <v>51</v>
      </c>
      <c r="C4318" t="s">
        <v>3104</v>
      </c>
      <c r="D4318" t="s">
        <v>5065</v>
      </c>
      <c r="E4318" s="103">
        <v>0.89254170168800018</v>
      </c>
      <c r="F4318" s="103">
        <v>678455</v>
      </c>
      <c r="G4318" s="103">
        <v>3</v>
      </c>
      <c r="H4318" t="s">
        <v>1078</v>
      </c>
      <c r="I4318" s="103"/>
    </row>
    <row r="4319" spans="1:9" x14ac:dyDescent="0.3">
      <c r="A4319" t="s">
        <v>6428</v>
      </c>
      <c r="B4319" t="s">
        <v>51</v>
      </c>
      <c r="C4319" t="s">
        <v>3104</v>
      </c>
      <c r="D4319" t="s">
        <v>5066</v>
      </c>
      <c r="E4319" s="103">
        <v>0.90564761160753271</v>
      </c>
      <c r="F4319" s="103">
        <v>678455</v>
      </c>
      <c r="G4319" s="103">
        <v>3</v>
      </c>
      <c r="H4319" t="s">
        <v>1078</v>
      </c>
      <c r="I4319" s="103"/>
    </row>
    <row r="4320" spans="1:9" x14ac:dyDescent="0.3">
      <c r="A4320" t="s">
        <v>3798</v>
      </c>
      <c r="B4320" t="s">
        <v>51</v>
      </c>
      <c r="C4320" t="s">
        <v>3104</v>
      </c>
      <c r="D4320" t="s">
        <v>42</v>
      </c>
      <c r="E4320" s="103">
        <v>0.87083674729150695</v>
      </c>
      <c r="F4320" s="103">
        <v>678455</v>
      </c>
      <c r="G4320" s="103">
        <v>3</v>
      </c>
      <c r="H4320" t="s">
        <v>1078</v>
      </c>
      <c r="I4320" s="103"/>
    </row>
    <row r="4321" spans="1:9" x14ac:dyDescent="0.3">
      <c r="A4321" t="s">
        <v>3799</v>
      </c>
      <c r="B4321" t="s">
        <v>51</v>
      </c>
      <c r="C4321" t="s">
        <v>3104</v>
      </c>
      <c r="D4321" t="s">
        <v>1763</v>
      </c>
      <c r="E4321" s="103">
        <v>0.91407863243554444</v>
      </c>
      <c r="F4321" s="103">
        <v>678455</v>
      </c>
      <c r="G4321" s="103">
        <v>3</v>
      </c>
      <c r="H4321" t="s">
        <v>1078</v>
      </c>
      <c r="I4321" s="103"/>
    </row>
    <row r="4322" spans="1:9" x14ac:dyDescent="0.3">
      <c r="A4322" t="s">
        <v>3800</v>
      </c>
      <c r="B4322" t="s">
        <v>51</v>
      </c>
      <c r="C4322" t="s">
        <v>3104</v>
      </c>
      <c r="D4322" t="s">
        <v>1764</v>
      </c>
      <c r="E4322" s="103">
        <v>0.25691556390715625</v>
      </c>
      <c r="F4322" s="103">
        <v>678455</v>
      </c>
      <c r="G4322" s="103">
        <v>3</v>
      </c>
      <c r="H4322" t="s">
        <v>1078</v>
      </c>
      <c r="I4322" s="103"/>
    </row>
    <row r="4323" spans="1:9" x14ac:dyDescent="0.3">
      <c r="A4323" t="s">
        <v>3801</v>
      </c>
      <c r="B4323" t="s">
        <v>51</v>
      </c>
      <c r="C4323" t="s">
        <v>3104</v>
      </c>
      <c r="D4323" t="s">
        <v>340</v>
      </c>
      <c r="E4323" s="103">
        <v>0.86054865246503243</v>
      </c>
      <c r="F4323" s="103">
        <v>678455</v>
      </c>
      <c r="G4323" s="103">
        <v>3</v>
      </c>
      <c r="H4323" t="s">
        <v>1078</v>
      </c>
      <c r="I4323" s="103"/>
    </row>
    <row r="4324" spans="1:9" x14ac:dyDescent="0.3">
      <c r="A4324" t="s">
        <v>3802</v>
      </c>
      <c r="B4324" t="s">
        <v>51</v>
      </c>
      <c r="C4324" t="s">
        <v>3104</v>
      </c>
      <c r="D4324" t="s">
        <v>777</v>
      </c>
      <c r="E4324" s="103">
        <v>0.79477033044629697</v>
      </c>
      <c r="F4324" s="103">
        <v>678455</v>
      </c>
      <c r="G4324" s="103">
        <v>3</v>
      </c>
      <c r="H4324" t="s">
        <v>1078</v>
      </c>
      <c r="I4324" s="103"/>
    </row>
    <row r="4325" spans="1:9" x14ac:dyDescent="0.3">
      <c r="A4325" t="s">
        <v>3803</v>
      </c>
      <c r="B4325" t="s">
        <v>51</v>
      </c>
      <c r="C4325" t="s">
        <v>3104</v>
      </c>
      <c r="D4325" t="s">
        <v>776</v>
      </c>
      <c r="E4325" s="103">
        <v>1.8445861620724437</v>
      </c>
      <c r="F4325" s="103">
        <v>678455</v>
      </c>
      <c r="G4325" s="103">
        <v>3</v>
      </c>
      <c r="H4325" t="s">
        <v>1078</v>
      </c>
      <c r="I4325" s="103"/>
    </row>
    <row r="4326" spans="1:9" x14ac:dyDescent="0.3">
      <c r="A4326" t="s">
        <v>3804</v>
      </c>
      <c r="B4326" t="s">
        <v>47</v>
      </c>
      <c r="C4326" t="s">
        <v>3106</v>
      </c>
      <c r="D4326" t="s">
        <v>54</v>
      </c>
      <c r="E4326" s="103">
        <v>9361</v>
      </c>
      <c r="F4326" s="103">
        <v>678455</v>
      </c>
      <c r="G4326" s="103">
        <v>3</v>
      </c>
      <c r="H4326" t="s">
        <v>54</v>
      </c>
      <c r="I4326" s="103"/>
    </row>
    <row r="4327" spans="1:9" x14ac:dyDescent="0.3">
      <c r="A4327" t="s">
        <v>3805</v>
      </c>
      <c r="B4327" t="s">
        <v>48</v>
      </c>
      <c r="C4327" t="s">
        <v>3106</v>
      </c>
      <c r="D4327" t="s">
        <v>54</v>
      </c>
      <c r="E4327" s="103">
        <v>9505108055.0625</v>
      </c>
      <c r="F4327" s="103">
        <v>678455</v>
      </c>
      <c r="G4327" s="103">
        <v>3</v>
      </c>
      <c r="H4327" t="s">
        <v>54</v>
      </c>
      <c r="I4327" s="103"/>
    </row>
    <row r="4328" spans="1:9" x14ac:dyDescent="0.3">
      <c r="A4328" t="s">
        <v>3806</v>
      </c>
      <c r="B4328" t="s">
        <v>49</v>
      </c>
      <c r="C4328" t="s">
        <v>3106</v>
      </c>
      <c r="D4328" t="s">
        <v>54</v>
      </c>
      <c r="E4328" s="103">
        <v>1.3797525259597173E-2</v>
      </c>
      <c r="F4328" s="103">
        <v>678455</v>
      </c>
      <c r="G4328" s="103">
        <v>3</v>
      </c>
      <c r="H4328" t="s">
        <v>54</v>
      </c>
      <c r="I4328" s="103"/>
    </row>
    <row r="4329" spans="1:9" x14ac:dyDescent="0.3">
      <c r="A4329" t="s">
        <v>3807</v>
      </c>
      <c r="B4329" t="s">
        <v>50</v>
      </c>
      <c r="C4329" t="s">
        <v>3106</v>
      </c>
      <c r="D4329" t="s">
        <v>54</v>
      </c>
      <c r="E4329" s="103">
        <v>14009.931469386327</v>
      </c>
      <c r="F4329" s="103">
        <v>678455</v>
      </c>
      <c r="G4329" s="103">
        <v>3</v>
      </c>
      <c r="H4329" t="s">
        <v>54</v>
      </c>
      <c r="I4329" s="103"/>
    </row>
    <row r="4330" spans="1:9" x14ac:dyDescent="0.3">
      <c r="A4330" t="s">
        <v>3808</v>
      </c>
      <c r="B4330" t="s">
        <v>51</v>
      </c>
      <c r="C4330" t="s">
        <v>3106</v>
      </c>
      <c r="D4330" t="s">
        <v>40</v>
      </c>
      <c r="E4330" s="103">
        <v>2.2943889322095088</v>
      </c>
      <c r="F4330" s="103">
        <v>678455</v>
      </c>
      <c r="G4330" s="103">
        <v>3</v>
      </c>
      <c r="H4330" t="s">
        <v>1078</v>
      </c>
      <c r="I4330" s="103"/>
    </row>
    <row r="4331" spans="1:9" x14ac:dyDescent="0.3">
      <c r="A4331" t="s">
        <v>6429</v>
      </c>
      <c r="B4331" t="s">
        <v>51</v>
      </c>
      <c r="C4331" t="s">
        <v>3106</v>
      </c>
      <c r="D4331" t="s">
        <v>5064</v>
      </c>
      <c r="E4331" s="103">
        <v>2.2943889322095088</v>
      </c>
      <c r="F4331" s="103">
        <v>678455</v>
      </c>
      <c r="G4331" s="103">
        <v>3</v>
      </c>
      <c r="H4331" t="s">
        <v>1078</v>
      </c>
      <c r="I4331" s="103"/>
    </row>
    <row r="4332" spans="1:9" x14ac:dyDescent="0.3">
      <c r="A4332" t="s">
        <v>6430</v>
      </c>
      <c r="B4332" t="s">
        <v>51</v>
      </c>
      <c r="C4332" t="s">
        <v>3106</v>
      </c>
      <c r="D4332" t="s">
        <v>5065</v>
      </c>
      <c r="E4332" s="103">
        <v>2.2943889322095088</v>
      </c>
      <c r="F4332" s="103">
        <v>678455</v>
      </c>
      <c r="G4332" s="103">
        <v>3</v>
      </c>
      <c r="H4332" t="s">
        <v>1078</v>
      </c>
      <c r="I4332" s="103"/>
    </row>
    <row r="4333" spans="1:9" x14ac:dyDescent="0.3">
      <c r="A4333" t="s">
        <v>6431</v>
      </c>
      <c r="B4333" t="s">
        <v>51</v>
      </c>
      <c r="C4333" t="s">
        <v>3106</v>
      </c>
      <c r="D4333" t="s">
        <v>5066</v>
      </c>
      <c r="E4333" s="103">
        <v>2.2943889322095088</v>
      </c>
      <c r="F4333" s="103">
        <v>678455</v>
      </c>
      <c r="G4333" s="103">
        <v>3</v>
      </c>
      <c r="H4333" t="s">
        <v>1078</v>
      </c>
      <c r="I4333" s="103"/>
    </row>
    <row r="4334" spans="1:9" x14ac:dyDescent="0.3">
      <c r="A4334" t="s">
        <v>3809</v>
      </c>
      <c r="B4334" t="s">
        <v>51</v>
      </c>
      <c r="C4334" t="s">
        <v>3106</v>
      </c>
      <c r="D4334" t="s">
        <v>42</v>
      </c>
      <c r="E4334" s="103">
        <v>2.1722731817967196</v>
      </c>
      <c r="F4334" s="103">
        <v>678455</v>
      </c>
      <c r="G4334" s="103">
        <v>3</v>
      </c>
      <c r="H4334" t="s">
        <v>1078</v>
      </c>
      <c r="I4334" s="103"/>
    </row>
    <row r="4335" spans="1:9" x14ac:dyDescent="0.3">
      <c r="A4335" t="s">
        <v>3810</v>
      </c>
      <c r="B4335" t="s">
        <v>51</v>
      </c>
      <c r="C4335" t="s">
        <v>3106</v>
      </c>
      <c r="D4335" t="s">
        <v>1763</v>
      </c>
      <c r="E4335" s="103">
        <v>2.3299661351588421</v>
      </c>
      <c r="F4335" s="103">
        <v>678455</v>
      </c>
      <c r="G4335" s="103">
        <v>3</v>
      </c>
      <c r="H4335" t="s">
        <v>1078</v>
      </c>
      <c r="I4335" s="103"/>
    </row>
    <row r="4336" spans="1:9" x14ac:dyDescent="0.3">
      <c r="A4336" t="s">
        <v>3811</v>
      </c>
      <c r="B4336" t="s">
        <v>51</v>
      </c>
      <c r="C4336" t="s">
        <v>3106</v>
      </c>
      <c r="D4336" t="s">
        <v>1764</v>
      </c>
      <c r="E4336" s="103">
        <v>0.452434379724724</v>
      </c>
      <c r="F4336" s="103">
        <v>678455</v>
      </c>
      <c r="G4336" s="103">
        <v>3</v>
      </c>
      <c r="H4336" t="s">
        <v>1078</v>
      </c>
      <c r="I4336" s="103"/>
    </row>
    <row r="4337" spans="1:9" x14ac:dyDescent="0.3">
      <c r="A4337" t="s">
        <v>3812</v>
      </c>
      <c r="B4337" t="s">
        <v>51</v>
      </c>
      <c r="C4337" t="s">
        <v>3106</v>
      </c>
      <c r="D4337" t="s">
        <v>340</v>
      </c>
      <c r="E4337" s="103">
        <v>2.1585454733834131</v>
      </c>
      <c r="F4337" s="103">
        <v>678455</v>
      </c>
      <c r="G4337" s="103">
        <v>3</v>
      </c>
      <c r="H4337" t="s">
        <v>1078</v>
      </c>
      <c r="I4337" s="103"/>
    </row>
    <row r="4338" spans="1:9" x14ac:dyDescent="0.3">
      <c r="A4338" t="s">
        <v>3813</v>
      </c>
      <c r="B4338" t="s">
        <v>51</v>
      </c>
      <c r="C4338" t="s">
        <v>3106</v>
      </c>
      <c r="D4338" t="s">
        <v>777</v>
      </c>
      <c r="E4338" s="103">
        <v>1.8668040503408063</v>
      </c>
      <c r="F4338" s="103">
        <v>678455</v>
      </c>
      <c r="G4338" s="103">
        <v>3</v>
      </c>
      <c r="H4338" t="s">
        <v>1078</v>
      </c>
      <c r="I4338" s="103"/>
    </row>
    <row r="4339" spans="1:9" x14ac:dyDescent="0.3">
      <c r="A4339" t="s">
        <v>3814</v>
      </c>
      <c r="B4339" t="s">
        <v>51</v>
      </c>
      <c r="C4339" t="s">
        <v>3106</v>
      </c>
      <c r="D4339" t="s">
        <v>776</v>
      </c>
      <c r="E4339" s="103">
        <v>4.4781110030190465</v>
      </c>
      <c r="F4339" s="103">
        <v>678455</v>
      </c>
      <c r="G4339" s="103">
        <v>3</v>
      </c>
      <c r="H4339" t="s">
        <v>1078</v>
      </c>
      <c r="I4339" s="103"/>
    </row>
    <row r="4340" spans="1:9" x14ac:dyDescent="0.3">
      <c r="A4340" t="s">
        <v>3815</v>
      </c>
      <c r="B4340" t="s">
        <v>47</v>
      </c>
      <c r="C4340" t="s">
        <v>3109</v>
      </c>
      <c r="D4340" t="s">
        <v>54</v>
      </c>
      <c r="E4340" s="103">
        <v>401472</v>
      </c>
      <c r="F4340" s="103">
        <v>678455</v>
      </c>
      <c r="G4340" s="103">
        <v>3</v>
      </c>
      <c r="H4340" t="s">
        <v>54</v>
      </c>
      <c r="I4340" s="103"/>
    </row>
    <row r="4341" spans="1:9" x14ac:dyDescent="0.3">
      <c r="A4341" t="s">
        <v>3816</v>
      </c>
      <c r="B4341" t="s">
        <v>48</v>
      </c>
      <c r="C4341" t="s">
        <v>3109</v>
      </c>
      <c r="D4341" t="s">
        <v>54</v>
      </c>
      <c r="E4341" s="103">
        <v>3503524490.0645142</v>
      </c>
      <c r="F4341" s="103">
        <v>678455</v>
      </c>
      <c r="G4341" s="103">
        <v>3</v>
      </c>
      <c r="H4341" t="s">
        <v>54</v>
      </c>
      <c r="I4341" s="103"/>
    </row>
    <row r="4342" spans="1:9" x14ac:dyDescent="0.3">
      <c r="A4342" t="s">
        <v>3817</v>
      </c>
      <c r="B4342" t="s">
        <v>49</v>
      </c>
      <c r="C4342" t="s">
        <v>3109</v>
      </c>
      <c r="D4342" t="s">
        <v>54</v>
      </c>
      <c r="E4342" s="103">
        <v>0.59174447826311249</v>
      </c>
      <c r="F4342" s="103">
        <v>678455</v>
      </c>
      <c r="G4342" s="103">
        <v>3</v>
      </c>
      <c r="H4342" t="s">
        <v>54</v>
      </c>
      <c r="I4342" s="103"/>
    </row>
    <row r="4343" spans="1:9" x14ac:dyDescent="0.3">
      <c r="A4343" t="s">
        <v>3818</v>
      </c>
      <c r="B4343" t="s">
        <v>50</v>
      </c>
      <c r="C4343" t="s">
        <v>3109</v>
      </c>
      <c r="D4343" t="s">
        <v>54</v>
      </c>
      <c r="E4343" s="103">
        <v>5163.974751552445</v>
      </c>
      <c r="F4343" s="103">
        <v>678455</v>
      </c>
      <c r="G4343" s="103">
        <v>3</v>
      </c>
      <c r="H4343" t="s">
        <v>54</v>
      </c>
      <c r="I4343" s="103"/>
    </row>
    <row r="4344" spans="1:9" x14ac:dyDescent="0.3">
      <c r="A4344" t="s">
        <v>3819</v>
      </c>
      <c r="B4344" t="s">
        <v>51</v>
      </c>
      <c r="C4344" t="s">
        <v>3109</v>
      </c>
      <c r="D4344" t="s">
        <v>40</v>
      </c>
      <c r="E4344" s="103">
        <v>1.9236381947899731E-2</v>
      </c>
      <c r="F4344" s="103">
        <v>678455</v>
      </c>
      <c r="G4344" s="103">
        <v>3</v>
      </c>
      <c r="H4344" t="s">
        <v>1078</v>
      </c>
      <c r="I4344" s="103"/>
    </row>
    <row r="4345" spans="1:9" x14ac:dyDescent="0.3">
      <c r="A4345" t="s">
        <v>6432</v>
      </c>
      <c r="B4345" t="s">
        <v>51</v>
      </c>
      <c r="C4345" t="s">
        <v>3109</v>
      </c>
      <c r="D4345" t="s">
        <v>5064</v>
      </c>
      <c r="E4345" s="103">
        <v>1.9395160344754962E-2</v>
      </c>
      <c r="F4345" s="103">
        <v>678455</v>
      </c>
      <c r="G4345" s="103">
        <v>3</v>
      </c>
      <c r="H4345" t="s">
        <v>1078</v>
      </c>
      <c r="I4345" s="103"/>
    </row>
    <row r="4346" spans="1:9" x14ac:dyDescent="0.3">
      <c r="A4346" t="s">
        <v>6433</v>
      </c>
      <c r="B4346" t="s">
        <v>51</v>
      </c>
      <c r="C4346" t="s">
        <v>3109</v>
      </c>
      <c r="D4346" t="s">
        <v>5065</v>
      </c>
      <c r="E4346" s="103">
        <v>1.9236381947899731E-2</v>
      </c>
      <c r="F4346" s="103">
        <v>678455</v>
      </c>
      <c r="G4346" s="103">
        <v>3</v>
      </c>
      <c r="H4346" t="s">
        <v>1078</v>
      </c>
      <c r="I4346" s="103"/>
    </row>
    <row r="4347" spans="1:9" x14ac:dyDescent="0.3">
      <c r="A4347" t="s">
        <v>6434</v>
      </c>
      <c r="B4347" t="s">
        <v>51</v>
      </c>
      <c r="C4347" t="s">
        <v>3109</v>
      </c>
      <c r="D4347" t="s">
        <v>5066</v>
      </c>
      <c r="E4347" s="103">
        <v>1.9390465169582809E-2</v>
      </c>
      <c r="F4347" s="103">
        <v>678455</v>
      </c>
      <c r="G4347" s="103">
        <v>3</v>
      </c>
      <c r="H4347" t="s">
        <v>1078</v>
      </c>
      <c r="I4347" s="103"/>
    </row>
    <row r="4348" spans="1:9" x14ac:dyDescent="0.3">
      <c r="A4348" t="s">
        <v>3820</v>
      </c>
      <c r="B4348" t="s">
        <v>51</v>
      </c>
      <c r="C4348" t="s">
        <v>3109</v>
      </c>
      <c r="D4348" t="s">
        <v>42</v>
      </c>
      <c r="E4348" s="103">
        <v>1.8340573002230562E-2</v>
      </c>
      <c r="F4348" s="103">
        <v>678455</v>
      </c>
      <c r="G4348" s="103">
        <v>3</v>
      </c>
      <c r="H4348" t="s">
        <v>1078</v>
      </c>
      <c r="I4348" s="103"/>
    </row>
    <row r="4349" spans="1:9" x14ac:dyDescent="0.3">
      <c r="A4349" t="s">
        <v>3821</v>
      </c>
      <c r="B4349" t="s">
        <v>51</v>
      </c>
      <c r="C4349" t="s">
        <v>3109</v>
      </c>
      <c r="D4349" t="s">
        <v>1763</v>
      </c>
      <c r="E4349" s="103">
        <v>1.9208014330739542E-2</v>
      </c>
      <c r="F4349" s="103">
        <v>678455</v>
      </c>
      <c r="G4349" s="103">
        <v>3</v>
      </c>
      <c r="H4349" t="s">
        <v>1078</v>
      </c>
      <c r="I4349" s="103"/>
    </row>
    <row r="4350" spans="1:9" x14ac:dyDescent="0.3">
      <c r="A4350" t="s">
        <v>3822</v>
      </c>
      <c r="B4350" t="s">
        <v>51</v>
      </c>
      <c r="C4350" t="s">
        <v>3109</v>
      </c>
      <c r="D4350" t="s">
        <v>1764</v>
      </c>
      <c r="E4350" s="103">
        <v>6.4394323256722636E-3</v>
      </c>
      <c r="F4350" s="103">
        <v>678455</v>
      </c>
      <c r="G4350" s="103">
        <v>3</v>
      </c>
      <c r="H4350" t="s">
        <v>1078</v>
      </c>
      <c r="I4350" s="103"/>
    </row>
    <row r="4351" spans="1:9" x14ac:dyDescent="0.3">
      <c r="A4351" t="s">
        <v>3823</v>
      </c>
      <c r="B4351" t="s">
        <v>51</v>
      </c>
      <c r="C4351" t="s">
        <v>3109</v>
      </c>
      <c r="D4351" t="s">
        <v>340</v>
      </c>
      <c r="E4351" s="103">
        <v>1.8190058028856086E-2</v>
      </c>
      <c r="F4351" s="103">
        <v>678455</v>
      </c>
      <c r="G4351" s="103">
        <v>3</v>
      </c>
      <c r="H4351" t="s">
        <v>1078</v>
      </c>
      <c r="I4351" s="103"/>
    </row>
    <row r="4352" spans="1:9" x14ac:dyDescent="0.3">
      <c r="A4352" t="s">
        <v>3824</v>
      </c>
      <c r="B4352" t="s">
        <v>51</v>
      </c>
      <c r="C4352" t="s">
        <v>3109</v>
      </c>
      <c r="D4352" t="s">
        <v>777</v>
      </c>
      <c r="E4352" s="103">
        <v>1.721454313045288E-2</v>
      </c>
      <c r="F4352" s="103">
        <v>678455</v>
      </c>
      <c r="G4352" s="103">
        <v>3</v>
      </c>
      <c r="H4352" t="s">
        <v>1078</v>
      </c>
      <c r="I4352" s="103"/>
    </row>
    <row r="4353" spans="1:9" x14ac:dyDescent="0.3">
      <c r="A4353" t="s">
        <v>3825</v>
      </c>
      <c r="B4353" t="s">
        <v>51</v>
      </c>
      <c r="C4353" t="s">
        <v>3109</v>
      </c>
      <c r="D4353" t="s">
        <v>776</v>
      </c>
      <c r="E4353" s="103">
        <v>3.9211998063427109E-2</v>
      </c>
      <c r="F4353" s="103">
        <v>678455</v>
      </c>
      <c r="G4353" s="103">
        <v>3</v>
      </c>
      <c r="H4353" t="s">
        <v>1078</v>
      </c>
      <c r="I4353" s="103"/>
    </row>
    <row r="4354" spans="1:9" x14ac:dyDescent="0.3">
      <c r="A4354" t="s">
        <v>3826</v>
      </c>
      <c r="B4354" t="s">
        <v>47</v>
      </c>
      <c r="C4354" t="s">
        <v>3111</v>
      </c>
      <c r="D4354" t="s">
        <v>54</v>
      </c>
      <c r="E4354" s="103">
        <v>504622</v>
      </c>
      <c r="F4354" s="103">
        <v>678455</v>
      </c>
      <c r="G4354" s="103">
        <v>3</v>
      </c>
      <c r="H4354" t="s">
        <v>54</v>
      </c>
      <c r="I4354" s="103"/>
    </row>
    <row r="4355" spans="1:9" x14ac:dyDescent="0.3">
      <c r="A4355" t="s">
        <v>3827</v>
      </c>
      <c r="B4355" t="s">
        <v>48</v>
      </c>
      <c r="C4355" t="s">
        <v>3111</v>
      </c>
      <c r="D4355" t="s">
        <v>54</v>
      </c>
      <c r="E4355" s="103">
        <v>5205733454.9643555</v>
      </c>
      <c r="F4355" s="103">
        <v>678455</v>
      </c>
      <c r="G4355" s="103">
        <v>3</v>
      </c>
      <c r="H4355" t="s">
        <v>54</v>
      </c>
      <c r="I4355" s="103"/>
    </row>
    <row r="4356" spans="1:9" x14ac:dyDescent="0.3">
      <c r="A4356" t="s">
        <v>3828</v>
      </c>
      <c r="B4356" t="s">
        <v>49</v>
      </c>
      <c r="C4356" t="s">
        <v>3111</v>
      </c>
      <c r="D4356" t="s">
        <v>54</v>
      </c>
      <c r="E4356" s="103">
        <v>0.74378109086085298</v>
      </c>
      <c r="F4356" s="103">
        <v>678455</v>
      </c>
      <c r="G4356" s="103">
        <v>3</v>
      </c>
      <c r="H4356" t="s">
        <v>54</v>
      </c>
      <c r="I4356" s="103"/>
    </row>
    <row r="4357" spans="1:9" x14ac:dyDescent="0.3">
      <c r="A4357" t="s">
        <v>3829</v>
      </c>
      <c r="B4357" t="s">
        <v>50</v>
      </c>
      <c r="C4357" t="s">
        <v>3111</v>
      </c>
      <c r="D4357" t="s">
        <v>54</v>
      </c>
      <c r="E4357" s="103">
        <v>7672.9237089627986</v>
      </c>
      <c r="F4357" s="103">
        <v>678455</v>
      </c>
      <c r="G4357" s="103">
        <v>3</v>
      </c>
      <c r="H4357" t="s">
        <v>54</v>
      </c>
      <c r="I4357" s="103"/>
    </row>
    <row r="4358" spans="1:9" x14ac:dyDescent="0.3">
      <c r="A4358" t="s">
        <v>3830</v>
      </c>
      <c r="B4358" t="s">
        <v>51</v>
      </c>
      <c r="C4358" t="s">
        <v>3111</v>
      </c>
      <c r="D4358" t="s">
        <v>40</v>
      </c>
      <c r="E4358" s="103">
        <v>2.2512533824506197E-2</v>
      </c>
      <c r="F4358" s="103">
        <v>678455</v>
      </c>
      <c r="G4358" s="103">
        <v>3</v>
      </c>
      <c r="H4358" t="s">
        <v>1078</v>
      </c>
      <c r="I4358" s="103"/>
    </row>
    <row r="4359" spans="1:9" x14ac:dyDescent="0.3">
      <c r="A4359" t="s">
        <v>6435</v>
      </c>
      <c r="B4359" t="s">
        <v>51</v>
      </c>
      <c r="C4359" t="s">
        <v>3111</v>
      </c>
      <c r="D4359" t="s">
        <v>5064</v>
      </c>
      <c r="E4359" s="103">
        <v>2.2755655806817356E-2</v>
      </c>
      <c r="F4359" s="103">
        <v>678455</v>
      </c>
      <c r="G4359" s="103">
        <v>3</v>
      </c>
      <c r="H4359" t="s">
        <v>1078</v>
      </c>
      <c r="I4359" s="103"/>
    </row>
    <row r="4360" spans="1:9" x14ac:dyDescent="0.3">
      <c r="A4360" t="s">
        <v>6436</v>
      </c>
      <c r="B4360" t="s">
        <v>51</v>
      </c>
      <c r="C4360" t="s">
        <v>3111</v>
      </c>
      <c r="D4360" t="s">
        <v>5065</v>
      </c>
      <c r="E4360" s="103">
        <v>2.2512533824506197E-2</v>
      </c>
      <c r="F4360" s="103">
        <v>678455</v>
      </c>
      <c r="G4360" s="103">
        <v>3</v>
      </c>
      <c r="H4360" t="s">
        <v>1078</v>
      </c>
      <c r="I4360" s="103"/>
    </row>
    <row r="4361" spans="1:9" x14ac:dyDescent="0.3">
      <c r="A4361" t="s">
        <v>6437</v>
      </c>
      <c r="B4361" t="s">
        <v>51</v>
      </c>
      <c r="C4361" t="s">
        <v>3111</v>
      </c>
      <c r="D4361" t="s">
        <v>5066</v>
      </c>
      <c r="E4361" s="103">
        <v>2.2751156055543665E-2</v>
      </c>
      <c r="F4361" s="103">
        <v>678455</v>
      </c>
      <c r="G4361" s="103">
        <v>3</v>
      </c>
      <c r="H4361" t="s">
        <v>1078</v>
      </c>
      <c r="I4361" s="103"/>
    </row>
    <row r="4362" spans="1:9" x14ac:dyDescent="0.3">
      <c r="A4362" t="s">
        <v>3831</v>
      </c>
      <c r="B4362" t="s">
        <v>51</v>
      </c>
      <c r="C4362" t="s">
        <v>3111</v>
      </c>
      <c r="D4362" t="s">
        <v>42</v>
      </c>
      <c r="E4362" s="103">
        <v>2.1708167997707237E-2</v>
      </c>
      <c r="F4362" s="103">
        <v>678455</v>
      </c>
      <c r="G4362" s="103">
        <v>3</v>
      </c>
      <c r="H4362" t="s">
        <v>1078</v>
      </c>
      <c r="I4362" s="103"/>
    </row>
    <row r="4363" spans="1:9" x14ac:dyDescent="0.3">
      <c r="A4363" t="s">
        <v>3832</v>
      </c>
      <c r="B4363" t="s">
        <v>51</v>
      </c>
      <c r="C4363" t="s">
        <v>3111</v>
      </c>
      <c r="D4363" t="s">
        <v>1763</v>
      </c>
      <c r="E4363" s="103">
        <v>2.267904543946369E-2</v>
      </c>
      <c r="F4363" s="103">
        <v>678455</v>
      </c>
      <c r="G4363" s="103">
        <v>3</v>
      </c>
      <c r="H4363" t="s">
        <v>1078</v>
      </c>
      <c r="I4363" s="103"/>
    </row>
    <row r="4364" spans="1:9" x14ac:dyDescent="0.3">
      <c r="A4364" t="s">
        <v>3833</v>
      </c>
      <c r="B4364" t="s">
        <v>51</v>
      </c>
      <c r="C4364" t="s">
        <v>3111</v>
      </c>
      <c r="D4364" t="s">
        <v>1764</v>
      </c>
      <c r="E4364" s="103">
        <v>7.2523402803639945E-3</v>
      </c>
      <c r="F4364" s="103">
        <v>678455</v>
      </c>
      <c r="G4364" s="103">
        <v>3</v>
      </c>
      <c r="H4364" t="s">
        <v>1078</v>
      </c>
      <c r="I4364" s="103"/>
    </row>
    <row r="4365" spans="1:9" x14ac:dyDescent="0.3">
      <c r="A4365" t="s">
        <v>3834</v>
      </c>
      <c r="B4365" t="s">
        <v>51</v>
      </c>
      <c r="C4365" t="s">
        <v>3111</v>
      </c>
      <c r="D4365" t="s">
        <v>340</v>
      </c>
      <c r="E4365" s="103">
        <v>2.149865308966329E-2</v>
      </c>
      <c r="F4365" s="103">
        <v>678455</v>
      </c>
      <c r="G4365" s="103">
        <v>3</v>
      </c>
      <c r="H4365" t="s">
        <v>1078</v>
      </c>
      <c r="I4365" s="103"/>
    </row>
    <row r="4366" spans="1:9" x14ac:dyDescent="0.3">
      <c r="A4366" t="s">
        <v>3835</v>
      </c>
      <c r="B4366" t="s">
        <v>51</v>
      </c>
      <c r="C4366" t="s">
        <v>3111</v>
      </c>
      <c r="D4366" t="s">
        <v>777</v>
      </c>
      <c r="E4366" s="103">
        <v>1.9786615041173711E-2</v>
      </c>
      <c r="F4366" s="103">
        <v>678455</v>
      </c>
      <c r="G4366" s="103">
        <v>3</v>
      </c>
      <c r="H4366" t="s">
        <v>1078</v>
      </c>
      <c r="I4366" s="103"/>
    </row>
    <row r="4367" spans="1:9" x14ac:dyDescent="0.3">
      <c r="A4367" t="s">
        <v>3836</v>
      </c>
      <c r="B4367" t="s">
        <v>51</v>
      </c>
      <c r="C4367" t="s">
        <v>3111</v>
      </c>
      <c r="D4367" t="s">
        <v>776</v>
      </c>
      <c r="E4367" s="103">
        <v>4.6004701685152596E-2</v>
      </c>
      <c r="F4367" s="103">
        <v>678455</v>
      </c>
      <c r="G4367" s="103">
        <v>3</v>
      </c>
      <c r="H4367" t="s">
        <v>1078</v>
      </c>
      <c r="I4367" s="103"/>
    </row>
    <row r="4368" spans="1:9" x14ac:dyDescent="0.3">
      <c r="A4368" t="s">
        <v>142</v>
      </c>
      <c r="B4368" t="s">
        <v>49</v>
      </c>
      <c r="C4368" t="s">
        <v>40</v>
      </c>
      <c r="D4368" t="s">
        <v>54</v>
      </c>
      <c r="E4368" s="103">
        <v>1</v>
      </c>
      <c r="F4368" s="103">
        <v>678455</v>
      </c>
      <c r="G4368" s="103">
        <v>3</v>
      </c>
      <c r="H4368" t="s">
        <v>54</v>
      </c>
      <c r="I4368" s="103"/>
    </row>
    <row r="4369" spans="1:9" x14ac:dyDescent="0.3">
      <c r="A4369" t="s">
        <v>143</v>
      </c>
      <c r="B4369" t="s">
        <v>50</v>
      </c>
      <c r="C4369" t="s">
        <v>40</v>
      </c>
      <c r="D4369" t="s">
        <v>54</v>
      </c>
      <c r="E4369" s="103">
        <v>462688.11352011887</v>
      </c>
      <c r="F4369" s="103">
        <v>678455</v>
      </c>
      <c r="G4369" s="103">
        <v>3</v>
      </c>
      <c r="H4369" t="s">
        <v>54</v>
      </c>
      <c r="I4369" s="103"/>
    </row>
    <row r="4370" spans="1:9" x14ac:dyDescent="0.3">
      <c r="A4370" t="s">
        <v>1296</v>
      </c>
      <c r="B4370" t="s">
        <v>51</v>
      </c>
      <c r="C4370" t="s">
        <v>40</v>
      </c>
      <c r="D4370" t="s">
        <v>40</v>
      </c>
      <c r="E4370" s="103">
        <v>1</v>
      </c>
      <c r="F4370" s="103">
        <v>678455</v>
      </c>
      <c r="G4370" s="103">
        <v>3</v>
      </c>
      <c r="H4370" t="s">
        <v>1078</v>
      </c>
      <c r="I4370" s="103"/>
    </row>
    <row r="4371" spans="1:9" x14ac:dyDescent="0.3">
      <c r="A4371" t="s">
        <v>6438</v>
      </c>
      <c r="B4371" t="s">
        <v>51</v>
      </c>
      <c r="C4371" t="s">
        <v>40</v>
      </c>
      <c r="D4371" t="s">
        <v>5064</v>
      </c>
      <c r="E4371" s="103">
        <v>1.0094405722244653</v>
      </c>
      <c r="F4371" s="103">
        <v>678455</v>
      </c>
      <c r="G4371" s="103">
        <v>3</v>
      </c>
      <c r="H4371" t="s">
        <v>1078</v>
      </c>
      <c r="I4371" s="103"/>
    </row>
    <row r="4372" spans="1:9" x14ac:dyDescent="0.3">
      <c r="A4372" t="s">
        <v>6439</v>
      </c>
      <c r="B4372" t="s">
        <v>51</v>
      </c>
      <c r="C4372" t="s">
        <v>40</v>
      </c>
      <c r="D4372" t="s">
        <v>5065</v>
      </c>
      <c r="E4372" s="103">
        <v>1</v>
      </c>
      <c r="F4372" s="103">
        <v>678455</v>
      </c>
      <c r="G4372" s="103">
        <v>3</v>
      </c>
      <c r="H4372" t="s">
        <v>1078</v>
      </c>
      <c r="I4372" s="103"/>
    </row>
    <row r="4373" spans="1:9" x14ac:dyDescent="0.3">
      <c r="A4373" t="s">
        <v>6440</v>
      </c>
      <c r="B4373" t="s">
        <v>51</v>
      </c>
      <c r="C4373" t="s">
        <v>40</v>
      </c>
      <c r="D4373" t="s">
        <v>5066</v>
      </c>
      <c r="E4373" s="103">
        <v>1.0092117603817155</v>
      </c>
      <c r="F4373" s="103">
        <v>678455</v>
      </c>
      <c r="G4373" s="103">
        <v>3</v>
      </c>
      <c r="H4373" t="s">
        <v>1078</v>
      </c>
      <c r="I4373" s="103"/>
    </row>
    <row r="4374" spans="1:9" x14ac:dyDescent="0.3">
      <c r="A4374" t="s">
        <v>1297</v>
      </c>
      <c r="B4374" t="s">
        <v>51</v>
      </c>
      <c r="C4374" t="s">
        <v>40</v>
      </c>
      <c r="D4374" t="s">
        <v>42</v>
      </c>
      <c r="E4374" s="103">
        <v>0.98183761322767549</v>
      </c>
      <c r="F4374" s="103">
        <v>678455</v>
      </c>
      <c r="G4374" s="103">
        <v>3</v>
      </c>
      <c r="H4374" t="s">
        <v>1078</v>
      </c>
      <c r="I4374" s="103"/>
    </row>
    <row r="4375" spans="1:9" x14ac:dyDescent="0.3">
      <c r="A4375" t="s">
        <v>2213</v>
      </c>
      <c r="B4375" t="s">
        <v>51</v>
      </c>
      <c r="C4375" t="s">
        <v>40</v>
      </c>
      <c r="D4375" t="s">
        <v>1763</v>
      </c>
      <c r="E4375" s="103">
        <v>1.0332662427335215</v>
      </c>
      <c r="F4375" s="103">
        <v>678455</v>
      </c>
      <c r="G4375" s="103">
        <v>3</v>
      </c>
      <c r="H4375" t="s">
        <v>1078</v>
      </c>
      <c r="I4375" s="103"/>
    </row>
    <row r="4376" spans="1:9" x14ac:dyDescent="0.3">
      <c r="A4376" t="s">
        <v>2214</v>
      </c>
      <c r="B4376" t="s">
        <v>51</v>
      </c>
      <c r="C4376" t="s">
        <v>40</v>
      </c>
      <c r="D4376" t="s">
        <v>1764</v>
      </c>
      <c r="E4376" s="103">
        <v>0.4395614069325971</v>
      </c>
      <c r="F4376" s="103">
        <v>678455</v>
      </c>
      <c r="G4376" s="103">
        <v>3</v>
      </c>
      <c r="H4376" t="s">
        <v>1078</v>
      </c>
      <c r="I4376" s="103"/>
    </row>
    <row r="4377" spans="1:9" x14ac:dyDescent="0.3">
      <c r="A4377" t="s">
        <v>1298</v>
      </c>
      <c r="B4377" t="s">
        <v>51</v>
      </c>
      <c r="C4377" t="s">
        <v>40</v>
      </c>
      <c r="D4377" t="s">
        <v>340</v>
      </c>
      <c r="E4377" s="103">
        <v>0.9528044235104105</v>
      </c>
      <c r="F4377" s="103">
        <v>678455</v>
      </c>
      <c r="G4377" s="103">
        <v>3</v>
      </c>
      <c r="H4377" t="s">
        <v>1078</v>
      </c>
      <c r="I4377" s="103"/>
    </row>
    <row r="4378" spans="1:9" x14ac:dyDescent="0.3">
      <c r="A4378" t="s">
        <v>1299</v>
      </c>
      <c r="B4378" t="s">
        <v>51</v>
      </c>
      <c r="C4378" t="s">
        <v>40</v>
      </c>
      <c r="D4378" t="s">
        <v>777</v>
      </c>
      <c r="E4378" s="103">
        <v>0.89922882601332288</v>
      </c>
      <c r="F4378" s="103">
        <v>678455</v>
      </c>
      <c r="G4378" s="103">
        <v>3</v>
      </c>
      <c r="H4378" t="s">
        <v>1078</v>
      </c>
      <c r="I4378" s="103"/>
    </row>
    <row r="4379" spans="1:9" x14ac:dyDescent="0.3">
      <c r="A4379" t="s">
        <v>531</v>
      </c>
      <c r="B4379" t="s">
        <v>44</v>
      </c>
      <c r="C4379" t="s">
        <v>40</v>
      </c>
      <c r="D4379" t="s">
        <v>777</v>
      </c>
      <c r="E4379" s="103">
        <v>0.66022654413336179</v>
      </c>
      <c r="F4379" s="103">
        <v>678455</v>
      </c>
      <c r="G4379" s="103">
        <v>3</v>
      </c>
      <c r="H4379" t="s">
        <v>54</v>
      </c>
      <c r="I4379" s="103"/>
    </row>
    <row r="4380" spans="1:9" x14ac:dyDescent="0.3">
      <c r="A4380" t="s">
        <v>532</v>
      </c>
      <c r="B4380" t="s">
        <v>45</v>
      </c>
      <c r="C4380" t="s">
        <v>40</v>
      </c>
      <c r="D4380" t="s">
        <v>777</v>
      </c>
      <c r="E4380" s="103">
        <v>0.13326449298162676</v>
      </c>
      <c r="F4380" s="103">
        <v>678455</v>
      </c>
      <c r="G4380" s="103">
        <v>3</v>
      </c>
      <c r="H4380" t="s">
        <v>54</v>
      </c>
      <c r="I4380" s="103"/>
    </row>
    <row r="4381" spans="1:9" x14ac:dyDescent="0.3">
      <c r="A4381" t="s">
        <v>533</v>
      </c>
      <c r="B4381" t="s">
        <v>46</v>
      </c>
      <c r="C4381" t="s">
        <v>40</v>
      </c>
      <c r="D4381" t="s">
        <v>777</v>
      </c>
      <c r="E4381" s="103">
        <v>3.4568625006660567E-2</v>
      </c>
      <c r="F4381" s="103">
        <v>678455</v>
      </c>
      <c r="G4381" s="103">
        <v>3</v>
      </c>
      <c r="H4381" t="s">
        <v>54</v>
      </c>
      <c r="I4381" s="103"/>
    </row>
    <row r="4382" spans="1:9" x14ac:dyDescent="0.3">
      <c r="A4382" t="s">
        <v>1300</v>
      </c>
      <c r="B4382" t="s">
        <v>51</v>
      </c>
      <c r="C4382" t="s">
        <v>40</v>
      </c>
      <c r="D4382" t="s">
        <v>776</v>
      </c>
      <c r="E4382" s="103">
        <v>2.0706582068658959</v>
      </c>
      <c r="F4382" s="103">
        <v>678455</v>
      </c>
      <c r="G4382" s="103">
        <v>3</v>
      </c>
      <c r="H4382" t="s">
        <v>1078</v>
      </c>
      <c r="I4382" s="103"/>
    </row>
    <row r="4383" spans="1:9" x14ac:dyDescent="0.3">
      <c r="A4383" t="s">
        <v>535</v>
      </c>
      <c r="B4383" t="s">
        <v>44</v>
      </c>
      <c r="C4383" t="s">
        <v>40</v>
      </c>
      <c r="D4383" t="s">
        <v>776</v>
      </c>
      <c r="E4383" s="103">
        <v>0</v>
      </c>
      <c r="F4383" s="103">
        <v>678455</v>
      </c>
      <c r="G4383" s="103">
        <v>3</v>
      </c>
      <c r="H4383" t="s">
        <v>54</v>
      </c>
      <c r="I4383" s="103"/>
    </row>
    <row r="4384" spans="1:9" x14ac:dyDescent="0.3">
      <c r="A4384" t="s">
        <v>536</v>
      </c>
      <c r="B4384" t="s">
        <v>45</v>
      </c>
      <c r="C4384" t="s">
        <v>40</v>
      </c>
      <c r="D4384" t="s">
        <v>776</v>
      </c>
      <c r="E4384" s="103">
        <v>0</v>
      </c>
      <c r="F4384" s="103">
        <v>678455</v>
      </c>
      <c r="G4384" s="103">
        <v>3</v>
      </c>
      <c r="H4384" t="s">
        <v>54</v>
      </c>
      <c r="I4384" s="103"/>
    </row>
    <row r="4385" spans="1:9" x14ac:dyDescent="0.3">
      <c r="A4385" t="s">
        <v>537</v>
      </c>
      <c r="B4385" t="s">
        <v>46</v>
      </c>
      <c r="C4385" t="s">
        <v>40</v>
      </c>
      <c r="D4385" t="s">
        <v>776</v>
      </c>
      <c r="E4385" s="103">
        <v>0</v>
      </c>
      <c r="F4385" s="103">
        <v>678455</v>
      </c>
      <c r="G4385" s="103">
        <v>3</v>
      </c>
      <c r="H4385" t="s">
        <v>54</v>
      </c>
      <c r="I4385" s="103"/>
    </row>
    <row r="4386" spans="1:9" x14ac:dyDescent="0.3">
      <c r="A4386" t="s">
        <v>6441</v>
      </c>
      <c r="B4386" t="s">
        <v>49</v>
      </c>
      <c r="C4386" t="s">
        <v>5064</v>
      </c>
      <c r="D4386" t="s">
        <v>54</v>
      </c>
      <c r="E4386" s="103">
        <v>1</v>
      </c>
      <c r="F4386" s="103">
        <v>678455</v>
      </c>
      <c r="G4386" s="103">
        <v>3</v>
      </c>
      <c r="H4386" t="s">
        <v>54</v>
      </c>
      <c r="I4386" s="103"/>
    </row>
    <row r="4387" spans="1:9" x14ac:dyDescent="0.3">
      <c r="A4387" t="s">
        <v>6442</v>
      </c>
      <c r="B4387" t="s">
        <v>50</v>
      </c>
      <c r="C4387" t="s">
        <v>5064</v>
      </c>
      <c r="D4387" t="s">
        <v>54</v>
      </c>
      <c r="E4387" s="103">
        <v>458574.09840808209</v>
      </c>
      <c r="F4387" s="103">
        <v>678455</v>
      </c>
      <c r="G4387" s="103">
        <v>3</v>
      </c>
      <c r="H4387" t="s">
        <v>54</v>
      </c>
      <c r="I4387" s="103"/>
    </row>
    <row r="4388" spans="1:9" x14ac:dyDescent="0.3">
      <c r="A4388" t="s">
        <v>6443</v>
      </c>
      <c r="B4388" t="s">
        <v>51</v>
      </c>
      <c r="C4388" t="s">
        <v>5064</v>
      </c>
      <c r="D4388" t="s">
        <v>40</v>
      </c>
      <c r="E4388" s="103">
        <v>0.99129451869171337</v>
      </c>
      <c r="F4388" s="103">
        <v>678455</v>
      </c>
      <c r="G4388" s="103">
        <v>3</v>
      </c>
      <c r="H4388" t="s">
        <v>1078</v>
      </c>
      <c r="I4388" s="103"/>
    </row>
    <row r="4389" spans="1:9" x14ac:dyDescent="0.3">
      <c r="A4389" t="s">
        <v>6444</v>
      </c>
      <c r="B4389" t="s">
        <v>51</v>
      </c>
      <c r="C4389" t="s">
        <v>5064</v>
      </c>
      <c r="D4389" t="s">
        <v>5064</v>
      </c>
      <c r="E4389" s="103">
        <v>1</v>
      </c>
      <c r="F4389" s="103">
        <v>678455</v>
      </c>
      <c r="G4389" s="103">
        <v>3</v>
      </c>
      <c r="H4389" t="s">
        <v>1078</v>
      </c>
      <c r="I4389" s="103"/>
    </row>
    <row r="4390" spans="1:9" x14ac:dyDescent="0.3">
      <c r="A4390" t="s">
        <v>6445</v>
      </c>
      <c r="B4390" t="s">
        <v>51</v>
      </c>
      <c r="C4390" t="s">
        <v>5064</v>
      </c>
      <c r="D4390" t="s">
        <v>5065</v>
      </c>
      <c r="E4390" s="103">
        <v>0.99129451869171337</v>
      </c>
      <c r="F4390" s="103">
        <v>678455</v>
      </c>
      <c r="G4390" s="103">
        <v>3</v>
      </c>
      <c r="H4390" t="s">
        <v>1078</v>
      </c>
      <c r="I4390" s="103"/>
    </row>
    <row r="4391" spans="1:9" x14ac:dyDescent="0.3">
      <c r="A4391" t="s">
        <v>6446</v>
      </c>
      <c r="B4391" t="s">
        <v>51</v>
      </c>
      <c r="C4391" t="s">
        <v>5064</v>
      </c>
      <c r="D4391" t="s">
        <v>5066</v>
      </c>
      <c r="E4391" s="103">
        <v>0.99977633532363264</v>
      </c>
      <c r="F4391" s="103">
        <v>678455</v>
      </c>
      <c r="G4391" s="103">
        <v>3</v>
      </c>
      <c r="H4391" t="s">
        <v>1078</v>
      </c>
      <c r="I4391" s="103"/>
    </row>
    <row r="4392" spans="1:9" x14ac:dyDescent="0.3">
      <c r="A4392" t="s">
        <v>6447</v>
      </c>
      <c r="B4392" t="s">
        <v>51</v>
      </c>
      <c r="C4392" t="s">
        <v>5064</v>
      </c>
      <c r="D4392" t="s">
        <v>42</v>
      </c>
      <c r="E4392" s="103">
        <v>0.97268039614436808</v>
      </c>
      <c r="F4392" s="103">
        <v>678455</v>
      </c>
      <c r="G4392" s="103">
        <v>3</v>
      </c>
      <c r="H4392" t="s">
        <v>1078</v>
      </c>
      <c r="I4392" s="103"/>
    </row>
    <row r="4393" spans="1:9" x14ac:dyDescent="0.3">
      <c r="A4393" t="s">
        <v>6448</v>
      </c>
      <c r="B4393" t="s">
        <v>51</v>
      </c>
      <c r="C4393" t="s">
        <v>5064</v>
      </c>
      <c r="D4393" t="s">
        <v>1763</v>
      </c>
      <c r="E4393" s="103">
        <v>1.0235989335446758</v>
      </c>
      <c r="F4393" s="103">
        <v>678455</v>
      </c>
      <c r="G4393" s="103">
        <v>3</v>
      </c>
      <c r="H4393" t="s">
        <v>1078</v>
      </c>
      <c r="I4393" s="103"/>
    </row>
    <row r="4394" spans="1:9" x14ac:dyDescent="0.3">
      <c r="A4394" t="s">
        <v>6449</v>
      </c>
      <c r="B4394" t="s">
        <v>51</v>
      </c>
      <c r="C4394" t="s">
        <v>5064</v>
      </c>
      <c r="D4394" t="s">
        <v>1764</v>
      </c>
      <c r="E4394" s="103">
        <v>0.43659898290944693</v>
      </c>
      <c r="F4394" s="103">
        <v>678455</v>
      </c>
      <c r="G4394" s="103">
        <v>3</v>
      </c>
      <c r="H4394" t="s">
        <v>1078</v>
      </c>
      <c r="I4394" s="103"/>
    </row>
    <row r="4395" spans="1:9" x14ac:dyDescent="0.3">
      <c r="A4395" t="s">
        <v>6450</v>
      </c>
      <c r="B4395" t="s">
        <v>51</v>
      </c>
      <c r="C4395" t="s">
        <v>5064</v>
      </c>
      <c r="D4395" t="s">
        <v>340</v>
      </c>
      <c r="E4395" s="103">
        <v>0.94383098386584019</v>
      </c>
      <c r="F4395" s="103">
        <v>678455</v>
      </c>
      <c r="G4395" s="103">
        <v>3</v>
      </c>
      <c r="H4395" t="s">
        <v>1078</v>
      </c>
      <c r="I4395" s="103"/>
    </row>
    <row r="4396" spans="1:9" x14ac:dyDescent="0.3">
      <c r="A4396" t="s">
        <v>6451</v>
      </c>
      <c r="B4396" t="s">
        <v>51</v>
      </c>
      <c r="C4396" t="s">
        <v>5064</v>
      </c>
      <c r="D4396" t="s">
        <v>777</v>
      </c>
      <c r="E4396" s="103">
        <v>0.89132344994450996</v>
      </c>
      <c r="F4396" s="103">
        <v>678455</v>
      </c>
      <c r="G4396" s="103">
        <v>3</v>
      </c>
      <c r="H4396" t="s">
        <v>1078</v>
      </c>
      <c r="I4396" s="103"/>
    </row>
    <row r="4397" spans="1:9" x14ac:dyDescent="0.3">
      <c r="A4397" t="s">
        <v>6452</v>
      </c>
      <c r="B4397" t="s">
        <v>44</v>
      </c>
      <c r="C4397" t="s">
        <v>5064</v>
      </c>
      <c r="D4397" t="s">
        <v>777</v>
      </c>
      <c r="E4397" s="103">
        <v>0.67439550154394912</v>
      </c>
      <c r="F4397" s="103">
        <v>678455</v>
      </c>
      <c r="G4397" s="103">
        <v>3</v>
      </c>
      <c r="H4397" t="s">
        <v>54</v>
      </c>
      <c r="I4397" s="103"/>
    </row>
    <row r="4398" spans="1:9" x14ac:dyDescent="0.3">
      <c r="A4398" t="s">
        <v>6453</v>
      </c>
      <c r="B4398" t="s">
        <v>45</v>
      </c>
      <c r="C4398" t="s">
        <v>5064</v>
      </c>
      <c r="D4398" t="s">
        <v>777</v>
      </c>
      <c r="E4398" s="103">
        <v>0.13802552638016571</v>
      </c>
      <c r="F4398" s="103">
        <v>678455</v>
      </c>
      <c r="G4398" s="103">
        <v>3</v>
      </c>
      <c r="H4398" t="s">
        <v>54</v>
      </c>
      <c r="I4398" s="103"/>
    </row>
    <row r="4399" spans="1:9" x14ac:dyDescent="0.3">
      <c r="A4399" t="s">
        <v>6454</v>
      </c>
      <c r="B4399" t="s">
        <v>46</v>
      </c>
      <c r="C4399" t="s">
        <v>5064</v>
      </c>
      <c r="D4399" t="s">
        <v>777</v>
      </c>
      <c r="E4399" s="103">
        <v>3.6550605915795328E-2</v>
      </c>
      <c r="F4399" s="103">
        <v>678455</v>
      </c>
      <c r="G4399" s="103">
        <v>3</v>
      </c>
      <c r="H4399" t="s">
        <v>54</v>
      </c>
      <c r="I4399" s="103"/>
    </row>
    <row r="4400" spans="1:9" x14ac:dyDescent="0.3">
      <c r="A4400" t="s">
        <v>6455</v>
      </c>
      <c r="B4400" t="s">
        <v>51</v>
      </c>
      <c r="C4400" t="s">
        <v>5064</v>
      </c>
      <c r="D4400" t="s">
        <v>776</v>
      </c>
      <c r="E4400" s="103">
        <v>2.0523027176042032</v>
      </c>
      <c r="F4400" s="103">
        <v>678455</v>
      </c>
      <c r="G4400" s="103">
        <v>3</v>
      </c>
      <c r="H4400" t="s">
        <v>1078</v>
      </c>
      <c r="I4400" s="103"/>
    </row>
    <row r="4401" spans="1:9" x14ac:dyDescent="0.3">
      <c r="A4401" t="s">
        <v>6456</v>
      </c>
      <c r="B4401" t="s">
        <v>44</v>
      </c>
      <c r="C4401" t="s">
        <v>5064</v>
      </c>
      <c r="D4401" t="s">
        <v>776</v>
      </c>
      <c r="E4401" s="103">
        <v>0</v>
      </c>
      <c r="F4401" s="103">
        <v>678455</v>
      </c>
      <c r="G4401" s="103">
        <v>3</v>
      </c>
      <c r="H4401" t="s">
        <v>54</v>
      </c>
      <c r="I4401" s="103"/>
    </row>
    <row r="4402" spans="1:9" x14ac:dyDescent="0.3">
      <c r="A4402" t="s">
        <v>6457</v>
      </c>
      <c r="B4402" t="s">
        <v>45</v>
      </c>
      <c r="C4402" t="s">
        <v>5064</v>
      </c>
      <c r="D4402" t="s">
        <v>776</v>
      </c>
      <c r="E4402" s="103">
        <v>0</v>
      </c>
      <c r="F4402" s="103">
        <v>678455</v>
      </c>
      <c r="G4402" s="103">
        <v>3</v>
      </c>
      <c r="H4402" t="s">
        <v>54</v>
      </c>
      <c r="I4402" s="103"/>
    </row>
    <row r="4403" spans="1:9" x14ac:dyDescent="0.3">
      <c r="A4403" t="s">
        <v>6458</v>
      </c>
      <c r="B4403" t="s">
        <v>46</v>
      </c>
      <c r="C4403" t="s">
        <v>5064</v>
      </c>
      <c r="D4403" t="s">
        <v>776</v>
      </c>
      <c r="E4403" s="103">
        <v>0</v>
      </c>
      <c r="F4403" s="103">
        <v>678455</v>
      </c>
      <c r="G4403" s="103">
        <v>3</v>
      </c>
      <c r="H4403" t="s">
        <v>54</v>
      </c>
      <c r="I4403" s="103"/>
    </row>
    <row r="4404" spans="1:9" x14ac:dyDescent="0.3">
      <c r="A4404" t="s">
        <v>6459</v>
      </c>
      <c r="B4404" t="s">
        <v>49</v>
      </c>
      <c r="C4404" t="s">
        <v>5065</v>
      </c>
      <c r="D4404" t="s">
        <v>54</v>
      </c>
      <c r="E4404" s="103">
        <v>1</v>
      </c>
      <c r="F4404" s="103">
        <v>678455</v>
      </c>
      <c r="G4404" s="103">
        <v>3</v>
      </c>
      <c r="H4404" t="s">
        <v>54</v>
      </c>
      <c r="I4404" s="103"/>
    </row>
    <row r="4405" spans="1:9" x14ac:dyDescent="0.3">
      <c r="A4405" t="s">
        <v>6460</v>
      </c>
      <c r="B4405" t="s">
        <v>50</v>
      </c>
      <c r="C4405" t="s">
        <v>5065</v>
      </c>
      <c r="D4405" t="s">
        <v>54</v>
      </c>
      <c r="E4405" s="103">
        <v>462688.11352011887</v>
      </c>
      <c r="F4405" s="103">
        <v>678455</v>
      </c>
      <c r="G4405" s="103">
        <v>3</v>
      </c>
      <c r="H4405" t="s">
        <v>54</v>
      </c>
      <c r="I4405" s="103"/>
    </row>
    <row r="4406" spans="1:9" x14ac:dyDescent="0.3">
      <c r="A4406" t="s">
        <v>6461</v>
      </c>
      <c r="B4406" t="s">
        <v>51</v>
      </c>
      <c r="C4406" t="s">
        <v>5065</v>
      </c>
      <c r="D4406" t="s">
        <v>40</v>
      </c>
      <c r="E4406" s="103">
        <v>1</v>
      </c>
      <c r="F4406" s="103">
        <v>678455</v>
      </c>
      <c r="G4406" s="103">
        <v>3</v>
      </c>
      <c r="H4406" t="s">
        <v>1078</v>
      </c>
      <c r="I4406" s="103"/>
    </row>
    <row r="4407" spans="1:9" x14ac:dyDescent="0.3">
      <c r="A4407" t="s">
        <v>6462</v>
      </c>
      <c r="B4407" t="s">
        <v>51</v>
      </c>
      <c r="C4407" t="s">
        <v>5065</v>
      </c>
      <c r="D4407" t="s">
        <v>5064</v>
      </c>
      <c r="E4407" s="103">
        <v>1.0094405722244653</v>
      </c>
      <c r="F4407" s="103">
        <v>678455</v>
      </c>
      <c r="G4407" s="103">
        <v>3</v>
      </c>
      <c r="H4407" t="s">
        <v>1078</v>
      </c>
      <c r="I4407" s="103"/>
    </row>
    <row r="4408" spans="1:9" x14ac:dyDescent="0.3">
      <c r="A4408" t="s">
        <v>6463</v>
      </c>
      <c r="B4408" t="s">
        <v>51</v>
      </c>
      <c r="C4408" t="s">
        <v>5065</v>
      </c>
      <c r="D4408" t="s">
        <v>5065</v>
      </c>
      <c r="E4408" s="103">
        <v>1</v>
      </c>
      <c r="F4408" s="103">
        <v>678455</v>
      </c>
      <c r="G4408" s="103">
        <v>3</v>
      </c>
      <c r="H4408" t="s">
        <v>1078</v>
      </c>
      <c r="I4408" s="103"/>
    </row>
    <row r="4409" spans="1:9" x14ac:dyDescent="0.3">
      <c r="A4409" t="s">
        <v>6464</v>
      </c>
      <c r="B4409" t="s">
        <v>51</v>
      </c>
      <c r="C4409" t="s">
        <v>5065</v>
      </c>
      <c r="D4409" t="s">
        <v>5066</v>
      </c>
      <c r="E4409" s="103">
        <v>1.0092117603817155</v>
      </c>
      <c r="F4409" s="103">
        <v>678455</v>
      </c>
      <c r="G4409" s="103">
        <v>3</v>
      </c>
      <c r="H4409" t="s">
        <v>1078</v>
      </c>
      <c r="I4409" s="103"/>
    </row>
    <row r="4410" spans="1:9" x14ac:dyDescent="0.3">
      <c r="A4410" t="s">
        <v>6465</v>
      </c>
      <c r="B4410" t="s">
        <v>51</v>
      </c>
      <c r="C4410" t="s">
        <v>5065</v>
      </c>
      <c r="D4410" t="s">
        <v>42</v>
      </c>
      <c r="E4410" s="103">
        <v>0.98183761322767549</v>
      </c>
      <c r="F4410" s="103">
        <v>678455</v>
      </c>
      <c r="G4410" s="103">
        <v>3</v>
      </c>
      <c r="H4410" t="s">
        <v>1078</v>
      </c>
      <c r="I4410" s="103"/>
    </row>
    <row r="4411" spans="1:9" x14ac:dyDescent="0.3">
      <c r="A4411" t="s">
        <v>6466</v>
      </c>
      <c r="B4411" t="s">
        <v>51</v>
      </c>
      <c r="C4411" t="s">
        <v>5065</v>
      </c>
      <c r="D4411" t="s">
        <v>1763</v>
      </c>
      <c r="E4411" s="103">
        <v>1.0332662427335215</v>
      </c>
      <c r="F4411" s="103">
        <v>678455</v>
      </c>
      <c r="G4411" s="103">
        <v>3</v>
      </c>
      <c r="H4411" t="s">
        <v>1078</v>
      </c>
      <c r="I4411" s="103"/>
    </row>
    <row r="4412" spans="1:9" x14ac:dyDescent="0.3">
      <c r="A4412" t="s">
        <v>6467</v>
      </c>
      <c r="B4412" t="s">
        <v>51</v>
      </c>
      <c r="C4412" t="s">
        <v>5065</v>
      </c>
      <c r="D4412" t="s">
        <v>1764</v>
      </c>
      <c r="E4412" s="103">
        <v>0.4395614069325971</v>
      </c>
      <c r="F4412" s="103">
        <v>678455</v>
      </c>
      <c r="G4412" s="103">
        <v>3</v>
      </c>
      <c r="H4412" t="s">
        <v>1078</v>
      </c>
      <c r="I4412" s="103"/>
    </row>
    <row r="4413" spans="1:9" x14ac:dyDescent="0.3">
      <c r="A4413" t="s">
        <v>6468</v>
      </c>
      <c r="B4413" t="s">
        <v>51</v>
      </c>
      <c r="C4413" t="s">
        <v>5065</v>
      </c>
      <c r="D4413" t="s">
        <v>340</v>
      </c>
      <c r="E4413" s="103">
        <v>0.9528044235104105</v>
      </c>
      <c r="F4413" s="103">
        <v>678455</v>
      </c>
      <c r="G4413" s="103">
        <v>3</v>
      </c>
      <c r="H4413" t="s">
        <v>1078</v>
      </c>
      <c r="I4413" s="103"/>
    </row>
    <row r="4414" spans="1:9" x14ac:dyDescent="0.3">
      <c r="A4414" t="s">
        <v>6469</v>
      </c>
      <c r="B4414" t="s">
        <v>51</v>
      </c>
      <c r="C4414" t="s">
        <v>5065</v>
      </c>
      <c r="D4414" t="s">
        <v>777</v>
      </c>
      <c r="E4414" s="103">
        <v>0.89922882601332288</v>
      </c>
      <c r="F4414" s="103">
        <v>678455</v>
      </c>
      <c r="G4414" s="103">
        <v>3</v>
      </c>
      <c r="H4414" t="s">
        <v>1078</v>
      </c>
      <c r="I4414" s="103"/>
    </row>
    <row r="4415" spans="1:9" x14ac:dyDescent="0.3">
      <c r="A4415" t="s">
        <v>6470</v>
      </c>
      <c r="B4415" t="s">
        <v>44</v>
      </c>
      <c r="C4415" t="s">
        <v>5065</v>
      </c>
      <c r="D4415" t="s">
        <v>777</v>
      </c>
      <c r="E4415" s="103">
        <v>0.66022654413336179</v>
      </c>
      <c r="F4415" s="103">
        <v>678455</v>
      </c>
      <c r="G4415" s="103">
        <v>3</v>
      </c>
      <c r="H4415" t="s">
        <v>54</v>
      </c>
      <c r="I4415" s="103"/>
    </row>
    <row r="4416" spans="1:9" x14ac:dyDescent="0.3">
      <c r="A4416" t="s">
        <v>6471</v>
      </c>
      <c r="B4416" t="s">
        <v>45</v>
      </c>
      <c r="C4416" t="s">
        <v>5065</v>
      </c>
      <c r="D4416" t="s">
        <v>777</v>
      </c>
      <c r="E4416" s="103">
        <v>0.13326449298162676</v>
      </c>
      <c r="F4416" s="103">
        <v>678455</v>
      </c>
      <c r="G4416" s="103">
        <v>3</v>
      </c>
      <c r="H4416" t="s">
        <v>54</v>
      </c>
      <c r="I4416" s="103"/>
    </row>
    <row r="4417" spans="1:9" x14ac:dyDescent="0.3">
      <c r="A4417" t="s">
        <v>6472</v>
      </c>
      <c r="B4417" t="s">
        <v>46</v>
      </c>
      <c r="C4417" t="s">
        <v>5065</v>
      </c>
      <c r="D4417" t="s">
        <v>777</v>
      </c>
      <c r="E4417" s="103">
        <v>3.4568625006660567E-2</v>
      </c>
      <c r="F4417" s="103">
        <v>678455</v>
      </c>
      <c r="G4417" s="103">
        <v>3</v>
      </c>
      <c r="H4417" t="s">
        <v>54</v>
      </c>
      <c r="I4417" s="103"/>
    </row>
    <row r="4418" spans="1:9" x14ac:dyDescent="0.3">
      <c r="A4418" t="s">
        <v>6473</v>
      </c>
      <c r="B4418" t="s">
        <v>51</v>
      </c>
      <c r="C4418" t="s">
        <v>5065</v>
      </c>
      <c r="D4418" t="s">
        <v>776</v>
      </c>
      <c r="E4418" s="103">
        <v>2.0706582068658959</v>
      </c>
      <c r="F4418" s="103">
        <v>678455</v>
      </c>
      <c r="G4418" s="103">
        <v>3</v>
      </c>
      <c r="H4418" t="s">
        <v>1078</v>
      </c>
      <c r="I4418" s="103"/>
    </row>
    <row r="4419" spans="1:9" x14ac:dyDescent="0.3">
      <c r="A4419" t="s">
        <v>6474</v>
      </c>
      <c r="B4419" t="s">
        <v>44</v>
      </c>
      <c r="C4419" t="s">
        <v>5065</v>
      </c>
      <c r="D4419" t="s">
        <v>776</v>
      </c>
      <c r="E4419" s="103">
        <v>0</v>
      </c>
      <c r="F4419" s="103">
        <v>678455</v>
      </c>
      <c r="G4419" s="103">
        <v>3</v>
      </c>
      <c r="H4419" t="s">
        <v>54</v>
      </c>
      <c r="I4419" s="103"/>
    </row>
    <row r="4420" spans="1:9" x14ac:dyDescent="0.3">
      <c r="A4420" t="s">
        <v>6475</v>
      </c>
      <c r="B4420" t="s">
        <v>45</v>
      </c>
      <c r="C4420" t="s">
        <v>5065</v>
      </c>
      <c r="D4420" t="s">
        <v>776</v>
      </c>
      <c r="E4420" s="103">
        <v>0</v>
      </c>
      <c r="F4420" s="103">
        <v>678455</v>
      </c>
      <c r="G4420" s="103">
        <v>3</v>
      </c>
      <c r="H4420" t="s">
        <v>54</v>
      </c>
      <c r="I4420" s="103"/>
    </row>
    <row r="4421" spans="1:9" x14ac:dyDescent="0.3">
      <c r="A4421" t="s">
        <v>6476</v>
      </c>
      <c r="B4421" t="s">
        <v>46</v>
      </c>
      <c r="C4421" t="s">
        <v>5065</v>
      </c>
      <c r="D4421" t="s">
        <v>776</v>
      </c>
      <c r="E4421" s="103">
        <v>0</v>
      </c>
      <c r="F4421" s="103">
        <v>678455</v>
      </c>
      <c r="G4421" s="103">
        <v>3</v>
      </c>
      <c r="H4421" t="s">
        <v>54</v>
      </c>
      <c r="I4421" s="103"/>
    </row>
    <row r="4422" spans="1:9" x14ac:dyDescent="0.3">
      <c r="A4422" t="s">
        <v>6477</v>
      </c>
      <c r="B4422" t="s">
        <v>49</v>
      </c>
      <c r="C4422" t="s">
        <v>5066</v>
      </c>
      <c r="D4422" t="s">
        <v>54</v>
      </c>
      <c r="E4422" s="103">
        <v>1</v>
      </c>
      <c r="F4422" s="103">
        <v>678455</v>
      </c>
      <c r="G4422" s="103">
        <v>3</v>
      </c>
      <c r="H4422" t="s">
        <v>54</v>
      </c>
      <c r="I4422" s="103"/>
    </row>
    <row r="4423" spans="1:9" x14ac:dyDescent="0.3">
      <c r="A4423" t="s">
        <v>6478</v>
      </c>
      <c r="B4423" t="s">
        <v>50</v>
      </c>
      <c r="C4423" t="s">
        <v>5066</v>
      </c>
      <c r="D4423" t="s">
        <v>54</v>
      </c>
      <c r="E4423" s="103">
        <v>458680.90526664665</v>
      </c>
      <c r="F4423" s="103">
        <v>678455</v>
      </c>
      <c r="G4423" s="103">
        <v>3</v>
      </c>
      <c r="H4423" t="s">
        <v>54</v>
      </c>
      <c r="I4423" s="103"/>
    </row>
    <row r="4424" spans="1:9" x14ac:dyDescent="0.3">
      <c r="A4424" t="s">
        <v>6479</v>
      </c>
      <c r="B4424" t="s">
        <v>51</v>
      </c>
      <c r="C4424" t="s">
        <v>5066</v>
      </c>
      <c r="D4424" t="s">
        <v>40</v>
      </c>
      <c r="E4424" s="103">
        <v>0.99151818336808073</v>
      </c>
      <c r="F4424" s="103">
        <v>678455</v>
      </c>
      <c r="G4424" s="103">
        <v>3</v>
      </c>
      <c r="H4424" t="s">
        <v>1078</v>
      </c>
      <c r="I4424" s="103"/>
    </row>
    <row r="4425" spans="1:9" x14ac:dyDescent="0.3">
      <c r="A4425" t="s">
        <v>6480</v>
      </c>
      <c r="B4425" t="s">
        <v>51</v>
      </c>
      <c r="C4425" t="s">
        <v>5066</v>
      </c>
      <c r="D4425" t="s">
        <v>5064</v>
      </c>
      <c r="E4425" s="103">
        <v>1.0002288118427496</v>
      </c>
      <c r="F4425" s="103">
        <v>678455</v>
      </c>
      <c r="G4425" s="103">
        <v>3</v>
      </c>
      <c r="H4425" t="s">
        <v>1078</v>
      </c>
      <c r="I4425" s="103"/>
    </row>
    <row r="4426" spans="1:9" x14ac:dyDescent="0.3">
      <c r="A4426" t="s">
        <v>6481</v>
      </c>
      <c r="B4426" t="s">
        <v>51</v>
      </c>
      <c r="C4426" t="s">
        <v>5066</v>
      </c>
      <c r="D4426" t="s">
        <v>5065</v>
      </c>
      <c r="E4426" s="103">
        <v>0.99151818336808073</v>
      </c>
      <c r="F4426" s="103">
        <v>678455</v>
      </c>
      <c r="G4426" s="103">
        <v>3</v>
      </c>
      <c r="H4426" t="s">
        <v>1078</v>
      </c>
      <c r="I4426" s="103"/>
    </row>
    <row r="4427" spans="1:9" x14ac:dyDescent="0.3">
      <c r="A4427" t="s">
        <v>6482</v>
      </c>
      <c r="B4427" t="s">
        <v>51</v>
      </c>
      <c r="C4427" t="s">
        <v>5066</v>
      </c>
      <c r="D4427" t="s">
        <v>5066</v>
      </c>
      <c r="E4427" s="103">
        <v>1</v>
      </c>
      <c r="F4427" s="103">
        <v>678455</v>
      </c>
      <c r="G4427" s="103">
        <v>3</v>
      </c>
      <c r="H4427" t="s">
        <v>1078</v>
      </c>
      <c r="I4427" s="103"/>
    </row>
    <row r="4428" spans="1:9" x14ac:dyDescent="0.3">
      <c r="A4428" t="s">
        <v>6483</v>
      </c>
      <c r="B4428" t="s">
        <v>51</v>
      </c>
      <c r="C4428" t="s">
        <v>5066</v>
      </c>
      <c r="D4428" t="s">
        <v>42</v>
      </c>
      <c r="E4428" s="103">
        <v>0.97290318176865775</v>
      </c>
      <c r="F4428" s="103">
        <v>678455</v>
      </c>
      <c r="G4428" s="103">
        <v>3</v>
      </c>
      <c r="H4428" t="s">
        <v>1078</v>
      </c>
      <c r="I4428" s="103"/>
    </row>
    <row r="4429" spans="1:9" x14ac:dyDescent="0.3">
      <c r="A4429" t="s">
        <v>6484</v>
      </c>
      <c r="B4429" t="s">
        <v>51</v>
      </c>
      <c r="C4429" t="s">
        <v>5066</v>
      </c>
      <c r="D4429" t="s">
        <v>1763</v>
      </c>
      <c r="E4429" s="103">
        <v>1.0238357307058437</v>
      </c>
      <c r="F4429" s="103">
        <v>678455</v>
      </c>
      <c r="G4429" s="103">
        <v>3</v>
      </c>
      <c r="H4429" t="s">
        <v>1078</v>
      </c>
      <c r="I4429" s="103"/>
    </row>
    <row r="4430" spans="1:9" x14ac:dyDescent="0.3">
      <c r="A4430" t="s">
        <v>6485</v>
      </c>
      <c r="B4430" t="s">
        <v>51</v>
      </c>
      <c r="C4430" t="s">
        <v>5066</v>
      </c>
      <c r="D4430" t="s">
        <v>1764</v>
      </c>
      <c r="E4430" s="103">
        <v>0.43669866489669534</v>
      </c>
      <c r="F4430" s="103">
        <v>678455</v>
      </c>
      <c r="G4430" s="103">
        <v>3</v>
      </c>
      <c r="H4430" t="s">
        <v>1078</v>
      </c>
      <c r="I4430" s="103"/>
    </row>
    <row r="4431" spans="1:9" x14ac:dyDescent="0.3">
      <c r="A4431" t="s">
        <v>6486</v>
      </c>
      <c r="B4431" t="s">
        <v>51</v>
      </c>
      <c r="C4431" t="s">
        <v>5066</v>
      </c>
      <c r="D4431" t="s">
        <v>340</v>
      </c>
      <c r="E4431" s="103">
        <v>0.94404829199024864</v>
      </c>
      <c r="F4431" s="103">
        <v>678455</v>
      </c>
      <c r="G4431" s="103">
        <v>3</v>
      </c>
      <c r="H4431" t="s">
        <v>1078</v>
      </c>
      <c r="I4431" s="103"/>
    </row>
    <row r="4432" spans="1:9" x14ac:dyDescent="0.3">
      <c r="A4432" t="s">
        <v>6487</v>
      </c>
      <c r="B4432" t="s">
        <v>51</v>
      </c>
      <c r="C4432" t="s">
        <v>5066</v>
      </c>
      <c r="D4432" t="s">
        <v>777</v>
      </c>
      <c r="E4432" s="103">
        <v>0.89152632355989103</v>
      </c>
      <c r="F4432" s="103">
        <v>678455</v>
      </c>
      <c r="G4432" s="103">
        <v>3</v>
      </c>
      <c r="H4432" t="s">
        <v>1078</v>
      </c>
      <c r="I4432" s="103"/>
    </row>
    <row r="4433" spans="1:9" x14ac:dyDescent="0.3">
      <c r="A4433" t="s">
        <v>7336</v>
      </c>
      <c r="B4433" t="s">
        <v>44</v>
      </c>
      <c r="C4433" t="s">
        <v>5066</v>
      </c>
      <c r="D4433" t="s">
        <v>777</v>
      </c>
      <c r="E4433" s="103">
        <v>0.67439550154394912</v>
      </c>
      <c r="F4433" s="103">
        <v>678455</v>
      </c>
      <c r="G4433" s="103">
        <v>3</v>
      </c>
      <c r="H4433" t="s">
        <v>54</v>
      </c>
      <c r="I4433" s="103"/>
    </row>
    <row r="4434" spans="1:9" x14ac:dyDescent="0.3">
      <c r="A4434" t="s">
        <v>7337</v>
      </c>
      <c r="B4434" t="s">
        <v>45</v>
      </c>
      <c r="C4434" t="s">
        <v>5066</v>
      </c>
      <c r="D4434" t="s">
        <v>777</v>
      </c>
      <c r="E4434" s="103">
        <v>0.13793755118337395</v>
      </c>
      <c r="F4434" s="103">
        <v>678455</v>
      </c>
      <c r="G4434" s="103">
        <v>3</v>
      </c>
      <c r="H4434" t="s">
        <v>54</v>
      </c>
      <c r="I4434" s="103"/>
    </row>
    <row r="4435" spans="1:9" x14ac:dyDescent="0.3">
      <c r="A4435" t="s">
        <v>7338</v>
      </c>
      <c r="B4435" t="s">
        <v>46</v>
      </c>
      <c r="C4435" t="s">
        <v>5066</v>
      </c>
      <c r="D4435" t="s">
        <v>777</v>
      </c>
      <c r="E4435" s="103">
        <v>3.6505898445685622E-2</v>
      </c>
      <c r="F4435" s="103">
        <v>678455</v>
      </c>
      <c r="G4435" s="103">
        <v>3</v>
      </c>
      <c r="H4435" t="s">
        <v>54</v>
      </c>
      <c r="I4435" s="103"/>
    </row>
    <row r="4436" spans="1:9" x14ac:dyDescent="0.3">
      <c r="A4436" t="s">
        <v>6488</v>
      </c>
      <c r="B4436" t="s">
        <v>51</v>
      </c>
      <c r="C4436" t="s">
        <v>5066</v>
      </c>
      <c r="D4436" t="s">
        <v>776</v>
      </c>
      <c r="E4436" s="103">
        <v>2.0527777928162516</v>
      </c>
      <c r="F4436" s="103">
        <v>678455</v>
      </c>
      <c r="G4436" s="103">
        <v>3</v>
      </c>
      <c r="H4436" t="s">
        <v>1078</v>
      </c>
      <c r="I4436" s="103"/>
    </row>
    <row r="4437" spans="1:9" x14ac:dyDescent="0.3">
      <c r="A4437" t="s">
        <v>7339</v>
      </c>
      <c r="B4437" t="s">
        <v>44</v>
      </c>
      <c r="C4437" t="s">
        <v>5066</v>
      </c>
      <c r="D4437" t="s">
        <v>776</v>
      </c>
      <c r="E4437" s="103">
        <v>0</v>
      </c>
      <c r="F4437" s="103">
        <v>678455</v>
      </c>
      <c r="G4437" s="103">
        <v>3</v>
      </c>
      <c r="H4437" t="s">
        <v>54</v>
      </c>
      <c r="I4437" s="103"/>
    </row>
    <row r="4438" spans="1:9" x14ac:dyDescent="0.3">
      <c r="A4438" t="s">
        <v>7340</v>
      </c>
      <c r="B4438" t="s">
        <v>45</v>
      </c>
      <c r="C4438" t="s">
        <v>5066</v>
      </c>
      <c r="D4438" t="s">
        <v>776</v>
      </c>
      <c r="E4438" s="103">
        <v>0</v>
      </c>
      <c r="F4438" s="103">
        <v>678455</v>
      </c>
      <c r="G4438" s="103">
        <v>3</v>
      </c>
      <c r="H4438" t="s">
        <v>54</v>
      </c>
      <c r="I4438" s="103"/>
    </row>
    <row r="4439" spans="1:9" x14ac:dyDescent="0.3">
      <c r="A4439" t="s">
        <v>7341</v>
      </c>
      <c r="B4439" t="s">
        <v>46</v>
      </c>
      <c r="C4439" t="s">
        <v>5066</v>
      </c>
      <c r="D4439" t="s">
        <v>776</v>
      </c>
      <c r="E4439" s="103">
        <v>0</v>
      </c>
      <c r="F4439" s="103">
        <v>678455</v>
      </c>
      <c r="G4439" s="103">
        <v>3</v>
      </c>
      <c r="H4439" t="s">
        <v>54</v>
      </c>
      <c r="I4439" s="103"/>
    </row>
    <row r="4440" spans="1:9" x14ac:dyDescent="0.3">
      <c r="A4440" t="s">
        <v>120</v>
      </c>
      <c r="B4440" t="s">
        <v>49</v>
      </c>
      <c r="C4440" t="s">
        <v>42</v>
      </c>
      <c r="D4440" t="s">
        <v>54</v>
      </c>
      <c r="E4440" s="103">
        <v>1</v>
      </c>
      <c r="F4440" s="103">
        <v>678455</v>
      </c>
      <c r="G4440" s="103">
        <v>3</v>
      </c>
      <c r="H4440" t="s">
        <v>54</v>
      </c>
      <c r="I4440" s="103"/>
    </row>
    <row r="4441" spans="1:9" x14ac:dyDescent="0.3">
      <c r="A4441" t="s">
        <v>121</v>
      </c>
      <c r="B4441" t="s">
        <v>50</v>
      </c>
      <c r="C4441" t="s">
        <v>42</v>
      </c>
      <c r="D4441" t="s">
        <v>54</v>
      </c>
      <c r="E4441" s="103">
        <v>471632.08744157193</v>
      </c>
      <c r="F4441" s="103">
        <v>678455</v>
      </c>
      <c r="G4441" s="103">
        <v>3</v>
      </c>
      <c r="H4441" t="s">
        <v>54</v>
      </c>
      <c r="I4441" s="103"/>
    </row>
    <row r="4442" spans="1:9" x14ac:dyDescent="0.3">
      <c r="A4442" t="s">
        <v>1301</v>
      </c>
      <c r="B4442" t="s">
        <v>51</v>
      </c>
      <c r="C4442" t="s">
        <v>42</v>
      </c>
      <c r="D4442" t="s">
        <v>40</v>
      </c>
      <c r="E4442" s="103">
        <v>1.0198609793445013</v>
      </c>
      <c r="F4442" s="103">
        <v>678455</v>
      </c>
      <c r="G4442" s="103">
        <v>3</v>
      </c>
      <c r="H4442" t="s">
        <v>1078</v>
      </c>
      <c r="I4442" s="103"/>
    </row>
    <row r="4443" spans="1:9" x14ac:dyDescent="0.3">
      <c r="A4443" t="s">
        <v>6489</v>
      </c>
      <c r="B4443" t="s">
        <v>51</v>
      </c>
      <c r="C4443" t="s">
        <v>42</v>
      </c>
      <c r="D4443" t="s">
        <v>5064</v>
      </c>
      <c r="E4443" s="103">
        <v>1.0288412464256098</v>
      </c>
      <c r="F4443" s="103">
        <v>678455</v>
      </c>
      <c r="G4443" s="103">
        <v>3</v>
      </c>
      <c r="H4443" t="s">
        <v>1078</v>
      </c>
      <c r="I4443" s="103"/>
    </row>
    <row r="4444" spans="1:9" x14ac:dyDescent="0.3">
      <c r="A4444" t="s">
        <v>6490</v>
      </c>
      <c r="B4444" t="s">
        <v>51</v>
      </c>
      <c r="C4444" t="s">
        <v>42</v>
      </c>
      <c r="D4444" t="s">
        <v>5065</v>
      </c>
      <c r="E4444" s="103">
        <v>1.0198609793445013</v>
      </c>
      <c r="F4444" s="103">
        <v>678455</v>
      </c>
      <c r="G4444" s="103">
        <v>3</v>
      </c>
      <c r="H4444" t="s">
        <v>1078</v>
      </c>
      <c r="I4444" s="103"/>
    </row>
    <row r="4445" spans="1:9" x14ac:dyDescent="0.3">
      <c r="A4445" t="s">
        <v>6491</v>
      </c>
      <c r="B4445" t="s">
        <v>51</v>
      </c>
      <c r="C4445" t="s">
        <v>42</v>
      </c>
      <c r="D4445" t="s">
        <v>5066</v>
      </c>
      <c r="E4445" s="103">
        <v>1.028611456575349</v>
      </c>
      <c r="F4445" s="103">
        <v>678455</v>
      </c>
      <c r="G4445" s="103">
        <v>3</v>
      </c>
      <c r="H4445" t="s">
        <v>1078</v>
      </c>
      <c r="I4445" s="103"/>
    </row>
    <row r="4446" spans="1:9" x14ac:dyDescent="0.3">
      <c r="A4446" t="s">
        <v>1302</v>
      </c>
      <c r="B4446" t="s">
        <v>51</v>
      </c>
      <c r="C4446" t="s">
        <v>42</v>
      </c>
      <c r="D4446" t="s">
        <v>42</v>
      </c>
      <c r="E4446" s="103">
        <v>1</v>
      </c>
      <c r="F4446" s="103">
        <v>678455</v>
      </c>
      <c r="G4446" s="103">
        <v>3</v>
      </c>
      <c r="H4446" t="s">
        <v>1078</v>
      </c>
      <c r="I4446" s="103"/>
    </row>
    <row r="4447" spans="1:9" x14ac:dyDescent="0.3">
      <c r="A4447" t="s">
        <v>2215</v>
      </c>
      <c r="B4447" t="s">
        <v>51</v>
      </c>
      <c r="C4447" t="s">
        <v>42</v>
      </c>
      <c r="D4447" t="s">
        <v>1763</v>
      </c>
      <c r="E4447" s="103">
        <v>1.0521608872672494</v>
      </c>
      <c r="F4447" s="103">
        <v>678455</v>
      </c>
      <c r="G4447" s="103">
        <v>3</v>
      </c>
      <c r="H4447" t="s">
        <v>1078</v>
      </c>
      <c r="I4447" s="103"/>
    </row>
    <row r="4448" spans="1:9" x14ac:dyDescent="0.3">
      <c r="A4448" t="s">
        <v>2216</v>
      </c>
      <c r="B4448" t="s">
        <v>51</v>
      </c>
      <c r="C4448" t="s">
        <v>42</v>
      </c>
      <c r="D4448" t="s">
        <v>1764</v>
      </c>
      <c r="E4448" s="103">
        <v>0.44588199099447867</v>
      </c>
      <c r="F4448" s="103">
        <v>678455</v>
      </c>
      <c r="G4448" s="103">
        <v>3</v>
      </c>
      <c r="H4448" t="s">
        <v>1078</v>
      </c>
      <c r="I4448" s="103"/>
    </row>
    <row r="4449" spans="1:9" x14ac:dyDescent="0.3">
      <c r="A4449" t="s">
        <v>1303</v>
      </c>
      <c r="B4449" t="s">
        <v>51</v>
      </c>
      <c r="C4449" t="s">
        <v>42</v>
      </c>
      <c r="D4449" t="s">
        <v>340</v>
      </c>
      <c r="E4449" s="103">
        <v>0.97101579279178318</v>
      </c>
      <c r="F4449" s="103">
        <v>678455</v>
      </c>
      <c r="G4449" s="103">
        <v>3</v>
      </c>
      <c r="H4449" t="s">
        <v>1078</v>
      </c>
      <c r="I4449" s="103"/>
    </row>
    <row r="4450" spans="1:9" x14ac:dyDescent="0.3">
      <c r="A4450" t="s">
        <v>1304</v>
      </c>
      <c r="B4450" t="s">
        <v>51</v>
      </c>
      <c r="C4450" t="s">
        <v>42</v>
      </c>
      <c r="D4450" t="s">
        <v>777</v>
      </c>
      <c r="E4450" s="103">
        <v>0.91657761639867985</v>
      </c>
      <c r="F4450" s="103">
        <v>678455</v>
      </c>
      <c r="G4450" s="103">
        <v>3</v>
      </c>
      <c r="H4450" t="s">
        <v>1078</v>
      </c>
      <c r="I4450" s="103"/>
    </row>
    <row r="4451" spans="1:9" x14ac:dyDescent="0.3">
      <c r="A4451" t="s">
        <v>507</v>
      </c>
      <c r="B4451" t="s">
        <v>44</v>
      </c>
      <c r="C4451" t="s">
        <v>42</v>
      </c>
      <c r="D4451" t="s">
        <v>777</v>
      </c>
      <c r="E4451" s="103">
        <v>0.62106845700893942</v>
      </c>
      <c r="F4451" s="103">
        <v>678455</v>
      </c>
      <c r="G4451" s="103">
        <v>3</v>
      </c>
      <c r="H4451" t="s">
        <v>54</v>
      </c>
      <c r="I4451" s="103"/>
    </row>
    <row r="4452" spans="1:9" x14ac:dyDescent="0.3">
      <c r="A4452" t="s">
        <v>508</v>
      </c>
      <c r="B4452" t="s">
        <v>45</v>
      </c>
      <c r="C4452" t="s">
        <v>42</v>
      </c>
      <c r="D4452" t="s">
        <v>777</v>
      </c>
      <c r="E4452" s="103">
        <v>0.12279237084986749</v>
      </c>
      <c r="F4452" s="103">
        <v>678455</v>
      </c>
      <c r="G4452" s="103">
        <v>3</v>
      </c>
      <c r="H4452" t="s">
        <v>54</v>
      </c>
      <c r="I4452" s="103"/>
    </row>
    <row r="4453" spans="1:9" x14ac:dyDescent="0.3">
      <c r="A4453" t="s">
        <v>509</v>
      </c>
      <c r="B4453" t="s">
        <v>46</v>
      </c>
      <c r="C4453" t="s">
        <v>42</v>
      </c>
      <c r="D4453" t="s">
        <v>777</v>
      </c>
      <c r="E4453" s="103">
        <v>3.1076866403420087E-2</v>
      </c>
      <c r="F4453" s="103">
        <v>678455</v>
      </c>
      <c r="G4453" s="103">
        <v>3</v>
      </c>
      <c r="H4453" t="s">
        <v>54</v>
      </c>
      <c r="I4453" s="103"/>
    </row>
    <row r="4454" spans="1:9" x14ac:dyDescent="0.3">
      <c r="A4454" t="s">
        <v>1305</v>
      </c>
      <c r="B4454" t="s">
        <v>51</v>
      </c>
      <c r="C4454" t="s">
        <v>42</v>
      </c>
      <c r="D4454" t="s">
        <v>776</v>
      </c>
      <c r="E4454" s="103">
        <v>2.1106640877961422</v>
      </c>
      <c r="F4454" s="103">
        <v>678455</v>
      </c>
      <c r="G4454" s="103">
        <v>3</v>
      </c>
      <c r="H4454" t="s">
        <v>1078</v>
      </c>
      <c r="I4454" s="103"/>
    </row>
    <row r="4455" spans="1:9" x14ac:dyDescent="0.3">
      <c r="A4455" t="s">
        <v>511</v>
      </c>
      <c r="B4455" t="s">
        <v>44</v>
      </c>
      <c r="C4455" t="s">
        <v>42</v>
      </c>
      <c r="D4455" t="s">
        <v>776</v>
      </c>
      <c r="E4455" s="103">
        <v>0</v>
      </c>
      <c r="F4455" s="103">
        <v>678455</v>
      </c>
      <c r="G4455" s="103">
        <v>3</v>
      </c>
      <c r="H4455" t="s">
        <v>54</v>
      </c>
      <c r="I4455" s="103"/>
    </row>
    <row r="4456" spans="1:9" x14ac:dyDescent="0.3">
      <c r="A4456" t="s">
        <v>512</v>
      </c>
      <c r="B4456" t="s">
        <v>45</v>
      </c>
      <c r="C4456" t="s">
        <v>42</v>
      </c>
      <c r="D4456" t="s">
        <v>776</v>
      </c>
      <c r="E4456" s="103">
        <v>0</v>
      </c>
      <c r="F4456" s="103">
        <v>678455</v>
      </c>
      <c r="G4456" s="103">
        <v>3</v>
      </c>
      <c r="H4456" t="s">
        <v>54</v>
      </c>
      <c r="I4456" s="103"/>
    </row>
    <row r="4457" spans="1:9" x14ac:dyDescent="0.3">
      <c r="A4457" t="s">
        <v>513</v>
      </c>
      <c r="B4457" t="s">
        <v>46</v>
      </c>
      <c r="C4457" t="s">
        <v>42</v>
      </c>
      <c r="D4457" t="s">
        <v>776</v>
      </c>
      <c r="E4457" s="103">
        <v>0</v>
      </c>
      <c r="F4457" s="103">
        <v>678455</v>
      </c>
      <c r="G4457" s="103">
        <v>3</v>
      </c>
      <c r="H4457" t="s">
        <v>54</v>
      </c>
      <c r="I4457" s="103"/>
    </row>
    <row r="4458" spans="1:9" x14ac:dyDescent="0.3">
      <c r="A4458" t="s">
        <v>8843</v>
      </c>
      <c r="B4458" t="s">
        <v>47</v>
      </c>
      <c r="C4458" t="s">
        <v>8750</v>
      </c>
      <c r="D4458" t="s">
        <v>54</v>
      </c>
      <c r="E4458" s="103">
        <v>678455</v>
      </c>
      <c r="F4458" s="103">
        <v>678455</v>
      </c>
      <c r="G4458" s="103">
        <v>3</v>
      </c>
      <c r="H4458" t="s">
        <v>54</v>
      </c>
      <c r="I4458" s="103"/>
    </row>
    <row r="4459" spans="1:9" x14ac:dyDescent="0.3">
      <c r="A4459" t="s">
        <v>8844</v>
      </c>
      <c r="B4459" t="s">
        <v>48</v>
      </c>
      <c r="C4459" t="s">
        <v>8750</v>
      </c>
      <c r="D4459" t="s">
        <v>54</v>
      </c>
      <c r="E4459" s="103">
        <v>13982970103.466496</v>
      </c>
      <c r="F4459" s="103">
        <v>678455</v>
      </c>
      <c r="G4459" s="103">
        <v>3</v>
      </c>
      <c r="H4459" t="s">
        <v>54</v>
      </c>
      <c r="I4459" s="103"/>
    </row>
    <row r="4460" spans="1:9" x14ac:dyDescent="0.3">
      <c r="A4460" t="s">
        <v>8845</v>
      </c>
      <c r="B4460" t="s">
        <v>49</v>
      </c>
      <c r="C4460" t="s">
        <v>8750</v>
      </c>
      <c r="D4460" t="s">
        <v>54</v>
      </c>
      <c r="E4460" s="103">
        <v>1</v>
      </c>
      <c r="F4460" s="103">
        <v>678455</v>
      </c>
      <c r="G4460" s="103">
        <v>3</v>
      </c>
      <c r="H4460" t="s">
        <v>54</v>
      </c>
      <c r="I4460" s="103"/>
    </row>
    <row r="4461" spans="1:9" x14ac:dyDescent="0.3">
      <c r="A4461" t="s">
        <v>8846</v>
      </c>
      <c r="B4461" t="s">
        <v>50</v>
      </c>
      <c r="C4461" t="s">
        <v>8750</v>
      </c>
      <c r="D4461" t="s">
        <v>54</v>
      </c>
      <c r="E4461" s="103">
        <v>20610.018503020092</v>
      </c>
      <c r="F4461" s="103">
        <v>678455</v>
      </c>
      <c r="G4461" s="103">
        <v>3</v>
      </c>
      <c r="H4461" t="s">
        <v>54</v>
      </c>
      <c r="I4461" s="103"/>
    </row>
    <row r="4462" spans="1:9" x14ac:dyDescent="0.3">
      <c r="A4462" t="s">
        <v>2217</v>
      </c>
      <c r="B4462" t="s">
        <v>49</v>
      </c>
      <c r="C4462" t="s">
        <v>1763</v>
      </c>
      <c r="D4462" t="s">
        <v>54</v>
      </c>
      <c r="E4462" s="103">
        <v>1</v>
      </c>
      <c r="F4462" s="103">
        <v>678455</v>
      </c>
      <c r="G4462" s="103">
        <v>3</v>
      </c>
      <c r="H4462" t="s">
        <v>54</v>
      </c>
      <c r="I4462" s="103"/>
    </row>
    <row r="4463" spans="1:9" x14ac:dyDescent="0.3">
      <c r="A4463" t="s">
        <v>2218</v>
      </c>
      <c r="B4463" t="s">
        <v>50</v>
      </c>
      <c r="C4463" t="s">
        <v>1763</v>
      </c>
      <c r="D4463" t="s">
        <v>54</v>
      </c>
      <c r="E4463" s="103">
        <v>449206.78173084877</v>
      </c>
      <c r="F4463" s="103">
        <v>678455</v>
      </c>
      <c r="G4463" s="103">
        <v>3</v>
      </c>
      <c r="H4463" t="s">
        <v>54</v>
      </c>
      <c r="I4463" s="103"/>
    </row>
    <row r="4464" spans="1:9" x14ac:dyDescent="0.3">
      <c r="A4464" t="s">
        <v>2219</v>
      </c>
      <c r="B4464" t="s">
        <v>51</v>
      </c>
      <c r="C4464" t="s">
        <v>1763</v>
      </c>
      <c r="D4464" t="s">
        <v>40</v>
      </c>
      <c r="E4464" s="103">
        <v>0.971361049749911</v>
      </c>
      <c r="F4464" s="103">
        <v>678455</v>
      </c>
      <c r="G4464" s="103">
        <v>3</v>
      </c>
      <c r="H4464" t="s">
        <v>1078</v>
      </c>
      <c r="I4464" s="103"/>
    </row>
    <row r="4465" spans="1:9" x14ac:dyDescent="0.3">
      <c r="A4465" t="s">
        <v>6492</v>
      </c>
      <c r="B4465" t="s">
        <v>51</v>
      </c>
      <c r="C4465" t="s">
        <v>1763</v>
      </c>
      <c r="D4465" t="s">
        <v>5064</v>
      </c>
      <c r="E4465" s="103">
        <v>0.97988567046484287</v>
      </c>
      <c r="F4465" s="103">
        <v>678455</v>
      </c>
      <c r="G4465" s="103">
        <v>3</v>
      </c>
      <c r="H4465" t="s">
        <v>1078</v>
      </c>
      <c r="I4465" s="103"/>
    </row>
    <row r="4466" spans="1:9" x14ac:dyDescent="0.3">
      <c r="A4466" t="s">
        <v>6493</v>
      </c>
      <c r="B4466" t="s">
        <v>51</v>
      </c>
      <c r="C4466" t="s">
        <v>1763</v>
      </c>
      <c r="D4466" t="s">
        <v>5065</v>
      </c>
      <c r="E4466" s="103">
        <v>0.971361049749911</v>
      </c>
      <c r="F4466" s="103">
        <v>678455</v>
      </c>
      <c r="G4466" s="103">
        <v>3</v>
      </c>
      <c r="H4466" t="s">
        <v>1078</v>
      </c>
      <c r="I4466" s="103"/>
    </row>
    <row r="4467" spans="1:9" x14ac:dyDescent="0.3">
      <c r="A4467" t="s">
        <v>6494</v>
      </c>
      <c r="B4467" t="s">
        <v>51</v>
      </c>
      <c r="C4467" t="s">
        <v>1763</v>
      </c>
      <c r="D4467" t="s">
        <v>5066</v>
      </c>
      <c r="E4467" s="103">
        <v>0.97966928308709023</v>
      </c>
      <c r="F4467" s="103">
        <v>678455</v>
      </c>
      <c r="G4467" s="103">
        <v>3</v>
      </c>
      <c r="H4467" t="s">
        <v>1078</v>
      </c>
      <c r="I4467" s="103"/>
    </row>
    <row r="4468" spans="1:9" x14ac:dyDescent="0.3">
      <c r="A4468" t="s">
        <v>2220</v>
      </c>
      <c r="B4468" t="s">
        <v>51</v>
      </c>
      <c r="C4468" t="s">
        <v>1763</v>
      </c>
      <c r="D4468" t="s">
        <v>42</v>
      </c>
      <c r="E4468" s="103">
        <v>0.95224997348235074</v>
      </c>
      <c r="F4468" s="103">
        <v>678455</v>
      </c>
      <c r="G4468" s="103">
        <v>3</v>
      </c>
      <c r="H4468" t="s">
        <v>1078</v>
      </c>
      <c r="I4468" s="103"/>
    </row>
    <row r="4469" spans="1:9" x14ac:dyDescent="0.3">
      <c r="A4469" t="s">
        <v>2221</v>
      </c>
      <c r="B4469" t="s">
        <v>51</v>
      </c>
      <c r="C4469" t="s">
        <v>1763</v>
      </c>
      <c r="D4469" t="s">
        <v>1763</v>
      </c>
      <c r="E4469" s="103">
        <v>1</v>
      </c>
      <c r="F4469" s="103">
        <v>678455</v>
      </c>
      <c r="G4469" s="103">
        <v>3</v>
      </c>
      <c r="H4469" t="s">
        <v>1078</v>
      </c>
      <c r="I4469" s="103"/>
    </row>
    <row r="4470" spans="1:9" x14ac:dyDescent="0.3">
      <c r="A4470" t="s">
        <v>2222</v>
      </c>
      <c r="B4470" t="s">
        <v>51</v>
      </c>
      <c r="C4470" t="s">
        <v>1763</v>
      </c>
      <c r="D4470" t="s">
        <v>1764</v>
      </c>
      <c r="E4470" s="103">
        <v>0.42284082117685162</v>
      </c>
      <c r="F4470" s="103">
        <v>678455</v>
      </c>
      <c r="G4470" s="103">
        <v>3</v>
      </c>
      <c r="H4470" t="s">
        <v>1078</v>
      </c>
      <c r="I4470" s="103"/>
    </row>
    <row r="4471" spans="1:9" x14ac:dyDescent="0.3">
      <c r="A4471" t="s">
        <v>2223</v>
      </c>
      <c r="B4471" t="s">
        <v>51</v>
      </c>
      <c r="C4471" t="s">
        <v>1763</v>
      </c>
      <c r="D4471" t="s">
        <v>340</v>
      </c>
      <c r="E4471" s="103">
        <v>0.92578638891657528</v>
      </c>
      <c r="F4471" s="103">
        <v>678455</v>
      </c>
      <c r="G4471" s="103">
        <v>3</v>
      </c>
      <c r="H4471" t="s">
        <v>1078</v>
      </c>
      <c r="I4471" s="103"/>
    </row>
    <row r="4472" spans="1:9" x14ac:dyDescent="0.3">
      <c r="A4472" t="s">
        <v>2224</v>
      </c>
      <c r="B4472" t="s">
        <v>51</v>
      </c>
      <c r="C4472" t="s">
        <v>1763</v>
      </c>
      <c r="D4472" t="s">
        <v>777</v>
      </c>
      <c r="E4472" s="103">
        <v>0.87236316179313178</v>
      </c>
      <c r="F4472" s="103">
        <v>678455</v>
      </c>
      <c r="G4472" s="103">
        <v>3</v>
      </c>
      <c r="H4472" t="s">
        <v>1078</v>
      </c>
      <c r="I4472" s="103"/>
    </row>
    <row r="4473" spans="1:9" x14ac:dyDescent="0.3">
      <c r="A4473" t="s">
        <v>2225</v>
      </c>
      <c r="B4473" t="s">
        <v>44</v>
      </c>
      <c r="C4473" t="s">
        <v>1763</v>
      </c>
      <c r="D4473" t="s">
        <v>777</v>
      </c>
      <c r="E4473" s="103">
        <v>0.72944705249427011</v>
      </c>
      <c r="F4473" s="103">
        <v>678455</v>
      </c>
      <c r="G4473" s="103">
        <v>3</v>
      </c>
      <c r="H4473" t="s">
        <v>54</v>
      </c>
      <c r="I4473" s="103"/>
    </row>
    <row r="4474" spans="1:9" x14ac:dyDescent="0.3">
      <c r="A4474" t="s">
        <v>2226</v>
      </c>
      <c r="B4474" t="s">
        <v>45</v>
      </c>
      <c r="C4474" t="s">
        <v>1763</v>
      </c>
      <c r="D4474" t="s">
        <v>777</v>
      </c>
      <c r="E4474" s="103">
        <v>0.1502946457580005</v>
      </c>
      <c r="F4474" s="103">
        <v>678455</v>
      </c>
      <c r="G4474" s="103">
        <v>3</v>
      </c>
      <c r="H4474" t="s">
        <v>54</v>
      </c>
      <c r="I4474" s="103"/>
    </row>
    <row r="4475" spans="1:9" x14ac:dyDescent="0.3">
      <c r="A4475" t="s">
        <v>2227</v>
      </c>
      <c r="B4475" t="s">
        <v>46</v>
      </c>
      <c r="C4475" t="s">
        <v>1763</v>
      </c>
      <c r="D4475" t="s">
        <v>777</v>
      </c>
      <c r="E4475" s="103">
        <v>4.1232175087194518E-2</v>
      </c>
      <c r="F4475" s="103">
        <v>678455</v>
      </c>
      <c r="G4475" s="103">
        <v>3</v>
      </c>
      <c r="H4475" t="s">
        <v>54</v>
      </c>
      <c r="I4475" s="103"/>
    </row>
    <row r="4476" spans="1:9" x14ac:dyDescent="0.3">
      <c r="A4476" t="s">
        <v>2228</v>
      </c>
      <c r="B4476" t="s">
        <v>51</v>
      </c>
      <c r="C4476" t="s">
        <v>1763</v>
      </c>
      <c r="D4476" t="s">
        <v>776</v>
      </c>
      <c r="E4476" s="103">
        <v>2.0099134771018261</v>
      </c>
      <c r="F4476" s="103">
        <v>678455</v>
      </c>
      <c r="G4476" s="103">
        <v>3</v>
      </c>
      <c r="H4476" t="s">
        <v>1078</v>
      </c>
      <c r="I4476" s="103"/>
    </row>
    <row r="4477" spans="1:9" x14ac:dyDescent="0.3">
      <c r="A4477" t="s">
        <v>2229</v>
      </c>
      <c r="B4477" t="s">
        <v>44</v>
      </c>
      <c r="C4477" t="s">
        <v>1763</v>
      </c>
      <c r="D4477" t="s">
        <v>776</v>
      </c>
      <c r="E4477" s="103">
        <v>0</v>
      </c>
      <c r="F4477" s="103">
        <v>678455</v>
      </c>
      <c r="G4477" s="103">
        <v>3</v>
      </c>
      <c r="H4477" t="s">
        <v>54</v>
      </c>
      <c r="I4477" s="103"/>
    </row>
    <row r="4478" spans="1:9" x14ac:dyDescent="0.3">
      <c r="A4478" t="s">
        <v>2230</v>
      </c>
      <c r="B4478" t="s">
        <v>45</v>
      </c>
      <c r="C4478" t="s">
        <v>1763</v>
      </c>
      <c r="D4478" t="s">
        <v>776</v>
      </c>
      <c r="E4478" s="103">
        <v>0</v>
      </c>
      <c r="F4478" s="103">
        <v>678455</v>
      </c>
      <c r="G4478" s="103">
        <v>3</v>
      </c>
      <c r="H4478" t="s">
        <v>54</v>
      </c>
      <c r="I4478" s="103"/>
    </row>
    <row r="4479" spans="1:9" x14ac:dyDescent="0.3">
      <c r="A4479" t="s">
        <v>2231</v>
      </c>
      <c r="B4479" t="s">
        <v>46</v>
      </c>
      <c r="C4479" t="s">
        <v>1763</v>
      </c>
      <c r="D4479" t="s">
        <v>776</v>
      </c>
      <c r="E4479" s="103">
        <v>0</v>
      </c>
      <c r="F4479" s="103">
        <v>678455</v>
      </c>
      <c r="G4479" s="103">
        <v>3</v>
      </c>
      <c r="H4479" t="s">
        <v>54</v>
      </c>
      <c r="I4479" s="103"/>
    </row>
    <row r="4480" spans="1:9" x14ac:dyDescent="0.3">
      <c r="A4480" t="s">
        <v>2232</v>
      </c>
      <c r="B4480" t="s">
        <v>49</v>
      </c>
      <c r="C4480" t="s">
        <v>1764</v>
      </c>
      <c r="D4480" t="s">
        <v>54</v>
      </c>
      <c r="E4480" s="103">
        <v>1</v>
      </c>
      <c r="F4480" s="103">
        <v>678455</v>
      </c>
      <c r="G4480" s="103">
        <v>3</v>
      </c>
      <c r="H4480" t="s">
        <v>54</v>
      </c>
      <c r="I4480" s="103"/>
    </row>
    <row r="4481" spans="1:9" x14ac:dyDescent="0.3">
      <c r="A4481" t="s">
        <v>2233</v>
      </c>
      <c r="B4481" t="s">
        <v>50</v>
      </c>
      <c r="C4481" t="s">
        <v>1764</v>
      </c>
      <c r="D4481" t="s">
        <v>54</v>
      </c>
      <c r="E4481" s="103">
        <v>1219539.0574760472</v>
      </c>
      <c r="F4481" s="103">
        <v>678455</v>
      </c>
      <c r="G4481" s="103">
        <v>3</v>
      </c>
      <c r="H4481" t="s">
        <v>54</v>
      </c>
      <c r="I4481" s="103"/>
    </row>
    <row r="4482" spans="1:9" x14ac:dyDescent="0.3">
      <c r="A4482" t="s">
        <v>2234</v>
      </c>
      <c r="B4482" t="s">
        <v>51</v>
      </c>
      <c r="C4482" t="s">
        <v>1764</v>
      </c>
      <c r="D4482" t="s">
        <v>40</v>
      </c>
      <c r="E4482" s="103">
        <v>2.6480933705605358</v>
      </c>
      <c r="F4482" s="103">
        <v>678455</v>
      </c>
      <c r="G4482" s="103">
        <v>3</v>
      </c>
      <c r="H4482" t="s">
        <v>1078</v>
      </c>
      <c r="I4482" s="103"/>
    </row>
    <row r="4483" spans="1:9" x14ac:dyDescent="0.3">
      <c r="A4483" t="s">
        <v>6495</v>
      </c>
      <c r="B4483" t="s">
        <v>51</v>
      </c>
      <c r="C4483" t="s">
        <v>1764</v>
      </c>
      <c r="D4483" t="s">
        <v>5064</v>
      </c>
      <c r="E4483" s="103">
        <v>2.6796161501313711</v>
      </c>
      <c r="F4483" s="103">
        <v>678455</v>
      </c>
      <c r="G4483" s="103">
        <v>3</v>
      </c>
      <c r="H4483" t="s">
        <v>1078</v>
      </c>
      <c r="I4483" s="103"/>
    </row>
    <row r="4484" spans="1:9" x14ac:dyDescent="0.3">
      <c r="A4484" t="s">
        <v>6496</v>
      </c>
      <c r="B4484" t="s">
        <v>51</v>
      </c>
      <c r="C4484" t="s">
        <v>1764</v>
      </c>
      <c r="D4484" t="s">
        <v>5065</v>
      </c>
      <c r="E4484" s="103">
        <v>2.6480933705605358</v>
      </c>
      <c r="F4484" s="103">
        <v>678455</v>
      </c>
      <c r="G4484" s="103">
        <v>3</v>
      </c>
      <c r="H4484" t="s">
        <v>1078</v>
      </c>
      <c r="I4484" s="103"/>
    </row>
    <row r="4485" spans="1:9" x14ac:dyDescent="0.3">
      <c r="A4485" t="s">
        <v>6497</v>
      </c>
      <c r="B4485" t="s">
        <v>51</v>
      </c>
      <c r="C4485" t="s">
        <v>1764</v>
      </c>
      <c r="D4485" t="s">
        <v>5066</v>
      </c>
      <c r="E4485" s="103">
        <v>2.6790432236297788</v>
      </c>
      <c r="F4485" s="103">
        <v>678455</v>
      </c>
      <c r="G4485" s="103">
        <v>3</v>
      </c>
      <c r="H4485" t="s">
        <v>1078</v>
      </c>
      <c r="I4485" s="103"/>
    </row>
    <row r="4486" spans="1:9" x14ac:dyDescent="0.3">
      <c r="A4486" t="s">
        <v>2235</v>
      </c>
      <c r="B4486" t="s">
        <v>51</v>
      </c>
      <c r="C4486" t="s">
        <v>1764</v>
      </c>
      <c r="D4486" t="s">
        <v>42</v>
      </c>
      <c r="E4486" s="103">
        <v>2.5860286787325659</v>
      </c>
      <c r="F4486" s="103">
        <v>678455</v>
      </c>
      <c r="G4486" s="103">
        <v>3</v>
      </c>
      <c r="H4486" t="s">
        <v>1078</v>
      </c>
      <c r="I4486" s="103"/>
    </row>
    <row r="4487" spans="1:9" x14ac:dyDescent="0.3">
      <c r="A4487" t="s">
        <v>2236</v>
      </c>
      <c r="B4487" t="s">
        <v>51</v>
      </c>
      <c r="C4487" t="s">
        <v>1764</v>
      </c>
      <c r="D4487" t="s">
        <v>1763</v>
      </c>
      <c r="E4487" s="103">
        <v>2.71146694200351</v>
      </c>
      <c r="F4487" s="103">
        <v>678455</v>
      </c>
      <c r="G4487" s="103">
        <v>3</v>
      </c>
      <c r="H4487" t="s">
        <v>1078</v>
      </c>
      <c r="I4487" s="103"/>
    </row>
    <row r="4488" spans="1:9" x14ac:dyDescent="0.3">
      <c r="A4488" t="s">
        <v>2237</v>
      </c>
      <c r="B4488" t="s">
        <v>51</v>
      </c>
      <c r="C4488" t="s">
        <v>1764</v>
      </c>
      <c r="D4488" t="s">
        <v>1764</v>
      </c>
      <c r="E4488" s="103">
        <v>1</v>
      </c>
      <c r="F4488" s="103">
        <v>678455</v>
      </c>
      <c r="G4488" s="103">
        <v>3</v>
      </c>
      <c r="H4488" t="s">
        <v>1078</v>
      </c>
      <c r="I4488" s="103"/>
    </row>
    <row r="4489" spans="1:9" x14ac:dyDescent="0.3">
      <c r="A4489" t="s">
        <v>2238</v>
      </c>
      <c r="B4489" t="s">
        <v>51</v>
      </c>
      <c r="C4489" t="s">
        <v>1764</v>
      </c>
      <c r="D4489" t="s">
        <v>340</v>
      </c>
      <c r="E4489" s="103">
        <v>2.53535106800084</v>
      </c>
      <c r="F4489" s="103">
        <v>678455</v>
      </c>
      <c r="G4489" s="103">
        <v>3</v>
      </c>
      <c r="H4489" t="s">
        <v>1078</v>
      </c>
      <c r="I4489" s="103"/>
    </row>
    <row r="4490" spans="1:9" x14ac:dyDescent="0.3">
      <c r="A4490" t="s">
        <v>2239</v>
      </c>
      <c r="B4490" t="s">
        <v>51</v>
      </c>
      <c r="C4490" t="s">
        <v>1764</v>
      </c>
      <c r="D4490" t="s">
        <v>777</v>
      </c>
      <c r="E4490" s="103">
        <v>2.3527671725520145</v>
      </c>
      <c r="F4490" s="103">
        <v>678455</v>
      </c>
      <c r="G4490" s="103">
        <v>3</v>
      </c>
      <c r="H4490" t="s">
        <v>1078</v>
      </c>
      <c r="I4490" s="103"/>
    </row>
    <row r="4491" spans="1:9" x14ac:dyDescent="0.3">
      <c r="A4491" t="s">
        <v>2240</v>
      </c>
      <c r="B4491" t="s">
        <v>44</v>
      </c>
      <c r="C4491" t="s">
        <v>1764</v>
      </c>
      <c r="D4491" t="s">
        <v>777</v>
      </c>
      <c r="E4491" s="103">
        <v>3.1116286268064942E-2</v>
      </c>
      <c r="F4491" s="103">
        <v>678455</v>
      </c>
      <c r="G4491" s="103">
        <v>3</v>
      </c>
      <c r="H4491" t="s">
        <v>54</v>
      </c>
      <c r="I4491" s="103"/>
    </row>
    <row r="4492" spans="1:9" x14ac:dyDescent="0.3">
      <c r="A4492" t="s">
        <v>2241</v>
      </c>
      <c r="B4492" t="s">
        <v>45</v>
      </c>
      <c r="C4492" t="s">
        <v>1764</v>
      </c>
      <c r="D4492" t="s">
        <v>777</v>
      </c>
      <c r="E4492" s="103">
        <v>2.9066707566964612E-3</v>
      </c>
      <c r="F4492" s="103">
        <v>678455</v>
      </c>
      <c r="G4492" s="103">
        <v>3</v>
      </c>
      <c r="H4492" t="s">
        <v>54</v>
      </c>
      <c r="I4492" s="103"/>
    </row>
    <row r="4493" spans="1:9" x14ac:dyDescent="0.3">
      <c r="A4493" t="s">
        <v>2242</v>
      </c>
      <c r="B4493" t="s">
        <v>46</v>
      </c>
      <c r="C4493" t="s">
        <v>1764</v>
      </c>
      <c r="D4493" t="s">
        <v>777</v>
      </c>
      <c r="E4493" s="103">
        <v>5.4548089215699562E-4</v>
      </c>
      <c r="F4493" s="103">
        <v>678455</v>
      </c>
      <c r="G4493" s="103">
        <v>3</v>
      </c>
      <c r="H4493" t="s">
        <v>54</v>
      </c>
      <c r="I4493" s="103"/>
    </row>
    <row r="4494" spans="1:9" x14ac:dyDescent="0.3">
      <c r="A4494" t="s">
        <v>2243</v>
      </c>
      <c r="B4494" t="s">
        <v>51</v>
      </c>
      <c r="C4494" t="s">
        <v>1764</v>
      </c>
      <c r="D4494" t="s">
        <v>776</v>
      </c>
      <c r="E4494" s="103">
        <v>5.4469988753446179</v>
      </c>
      <c r="F4494" s="103">
        <v>678455</v>
      </c>
      <c r="G4494" s="103">
        <v>3</v>
      </c>
      <c r="H4494" t="s">
        <v>1078</v>
      </c>
      <c r="I4494" s="103"/>
    </row>
    <row r="4495" spans="1:9" x14ac:dyDescent="0.3">
      <c r="A4495" t="s">
        <v>2244</v>
      </c>
      <c r="B4495" t="s">
        <v>44</v>
      </c>
      <c r="C4495" t="s">
        <v>1764</v>
      </c>
      <c r="D4495" t="s">
        <v>776</v>
      </c>
      <c r="E4495" s="103">
        <v>0</v>
      </c>
      <c r="F4495" s="103">
        <v>678455</v>
      </c>
      <c r="G4495" s="103">
        <v>3</v>
      </c>
      <c r="H4495" t="s">
        <v>54</v>
      </c>
      <c r="I4495" s="103"/>
    </row>
    <row r="4496" spans="1:9" x14ac:dyDescent="0.3">
      <c r="A4496" t="s">
        <v>2245</v>
      </c>
      <c r="B4496" t="s">
        <v>45</v>
      </c>
      <c r="C4496" t="s">
        <v>1764</v>
      </c>
      <c r="D4496" t="s">
        <v>776</v>
      </c>
      <c r="E4496" s="103">
        <v>0</v>
      </c>
      <c r="F4496" s="103">
        <v>678455</v>
      </c>
      <c r="G4496" s="103">
        <v>3</v>
      </c>
      <c r="H4496" t="s">
        <v>54</v>
      </c>
      <c r="I4496" s="103"/>
    </row>
    <row r="4497" spans="1:9" x14ac:dyDescent="0.3">
      <c r="A4497" t="s">
        <v>2246</v>
      </c>
      <c r="B4497" t="s">
        <v>46</v>
      </c>
      <c r="C4497" t="s">
        <v>1764</v>
      </c>
      <c r="D4497" t="s">
        <v>776</v>
      </c>
      <c r="E4497" s="103">
        <v>0</v>
      </c>
      <c r="F4497" s="103">
        <v>678455</v>
      </c>
      <c r="G4497" s="103">
        <v>3</v>
      </c>
      <c r="H4497" t="s">
        <v>54</v>
      </c>
      <c r="I4497" s="103"/>
    </row>
    <row r="4498" spans="1:9" x14ac:dyDescent="0.3">
      <c r="A4498" t="s">
        <v>404</v>
      </c>
      <c r="B4498" t="s">
        <v>49</v>
      </c>
      <c r="C4498" t="s">
        <v>340</v>
      </c>
      <c r="D4498" t="s">
        <v>54</v>
      </c>
      <c r="E4498" s="103">
        <v>1</v>
      </c>
      <c r="F4498" s="103">
        <v>678455</v>
      </c>
      <c r="G4498" s="103">
        <v>3</v>
      </c>
      <c r="H4498" t="s">
        <v>54</v>
      </c>
      <c r="I4498" s="103"/>
    </row>
    <row r="4499" spans="1:9" x14ac:dyDescent="0.3">
      <c r="A4499" t="s">
        <v>405</v>
      </c>
      <c r="B4499" t="s">
        <v>50</v>
      </c>
      <c r="C4499" t="s">
        <v>340</v>
      </c>
      <c r="D4499" t="s">
        <v>54</v>
      </c>
      <c r="E4499" s="103">
        <v>495172.00557652814</v>
      </c>
      <c r="F4499" s="103">
        <v>678455</v>
      </c>
      <c r="G4499" s="103">
        <v>3</v>
      </c>
      <c r="H4499" t="s">
        <v>54</v>
      </c>
      <c r="I4499" s="103"/>
    </row>
    <row r="4500" spans="1:9" x14ac:dyDescent="0.3">
      <c r="A4500" t="s">
        <v>1306</v>
      </c>
      <c r="B4500" t="s">
        <v>51</v>
      </c>
      <c r="C4500" t="s">
        <v>340</v>
      </c>
      <c r="D4500" t="s">
        <v>40</v>
      </c>
      <c r="E4500" s="103">
        <v>1.0703793709597755</v>
      </c>
      <c r="F4500" s="103">
        <v>678455</v>
      </c>
      <c r="G4500" s="103">
        <v>3</v>
      </c>
      <c r="H4500" t="s">
        <v>1078</v>
      </c>
      <c r="I4500" s="103"/>
    </row>
    <row r="4501" spans="1:9" x14ac:dyDescent="0.3">
      <c r="A4501" t="s">
        <v>6498</v>
      </c>
      <c r="B4501" t="s">
        <v>51</v>
      </c>
      <c r="C4501" t="s">
        <v>340</v>
      </c>
      <c r="D4501" t="s">
        <v>5064</v>
      </c>
      <c r="E4501" s="103">
        <v>1.0796668334951867</v>
      </c>
      <c r="F4501" s="103">
        <v>678455</v>
      </c>
      <c r="G4501" s="103">
        <v>3</v>
      </c>
      <c r="H4501" t="s">
        <v>1078</v>
      </c>
      <c r="I4501" s="103"/>
    </row>
    <row r="4502" spans="1:9" x14ac:dyDescent="0.3">
      <c r="A4502" t="s">
        <v>6499</v>
      </c>
      <c r="B4502" t="s">
        <v>51</v>
      </c>
      <c r="C4502" t="s">
        <v>340</v>
      </c>
      <c r="D4502" t="s">
        <v>5065</v>
      </c>
      <c r="E4502" s="103">
        <v>1.0703793709597755</v>
      </c>
      <c r="F4502" s="103">
        <v>678455</v>
      </c>
      <c r="G4502" s="103">
        <v>3</v>
      </c>
      <c r="H4502" t="s">
        <v>1078</v>
      </c>
      <c r="I4502" s="103"/>
    </row>
    <row r="4503" spans="1:9" x14ac:dyDescent="0.3">
      <c r="A4503" t="s">
        <v>6500</v>
      </c>
      <c r="B4503" t="s">
        <v>51</v>
      </c>
      <c r="C4503" t="s">
        <v>340</v>
      </c>
      <c r="D4503" t="s">
        <v>5066</v>
      </c>
      <c r="E4503" s="103">
        <v>1.0794299293715011</v>
      </c>
      <c r="F4503" s="103">
        <v>678455</v>
      </c>
      <c r="G4503" s="103">
        <v>3</v>
      </c>
      <c r="H4503" t="s">
        <v>1078</v>
      </c>
      <c r="I4503" s="103"/>
    </row>
    <row r="4504" spans="1:9" x14ac:dyDescent="0.3">
      <c r="A4504" t="s">
        <v>1307</v>
      </c>
      <c r="B4504" t="s">
        <v>51</v>
      </c>
      <c r="C4504" t="s">
        <v>340</v>
      </c>
      <c r="D4504" t="s">
        <v>42</v>
      </c>
      <c r="E4504" s="103">
        <v>1.0504559714211019</v>
      </c>
      <c r="F4504" s="103">
        <v>678455</v>
      </c>
      <c r="G4504" s="103">
        <v>3</v>
      </c>
      <c r="H4504" t="s">
        <v>1078</v>
      </c>
      <c r="I4504" s="103"/>
    </row>
    <row r="4505" spans="1:9" x14ac:dyDescent="0.3">
      <c r="A4505" t="s">
        <v>2247</v>
      </c>
      <c r="B4505" t="s">
        <v>51</v>
      </c>
      <c r="C4505" t="s">
        <v>340</v>
      </c>
      <c r="D4505" t="s">
        <v>1763</v>
      </c>
      <c r="E4505" s="103">
        <v>1.109301428190586</v>
      </c>
      <c r="F4505" s="103">
        <v>678455</v>
      </c>
      <c r="G4505" s="103">
        <v>3</v>
      </c>
      <c r="H4505" t="s">
        <v>1078</v>
      </c>
      <c r="I4505" s="103"/>
    </row>
    <row r="4506" spans="1:9" x14ac:dyDescent="0.3">
      <c r="A4506" t="s">
        <v>2248</v>
      </c>
      <c r="B4506" t="s">
        <v>51</v>
      </c>
      <c r="C4506" t="s">
        <v>340</v>
      </c>
      <c r="D4506" t="s">
        <v>1764</v>
      </c>
      <c r="E4506" s="103">
        <v>0.47749397956947237</v>
      </c>
      <c r="F4506" s="103">
        <v>678455</v>
      </c>
      <c r="G4506" s="103">
        <v>3</v>
      </c>
      <c r="H4506" t="s">
        <v>1078</v>
      </c>
      <c r="I4506" s="103"/>
    </row>
    <row r="4507" spans="1:9" x14ac:dyDescent="0.3">
      <c r="A4507" t="s">
        <v>1308</v>
      </c>
      <c r="B4507" t="s">
        <v>51</v>
      </c>
      <c r="C4507" t="s">
        <v>340</v>
      </c>
      <c r="D4507" t="s">
        <v>340</v>
      </c>
      <c r="E4507" s="103">
        <v>1</v>
      </c>
      <c r="F4507" s="103">
        <v>678455</v>
      </c>
      <c r="G4507" s="103">
        <v>3</v>
      </c>
      <c r="H4507" t="s">
        <v>1078</v>
      </c>
      <c r="I4507" s="103"/>
    </row>
    <row r="4508" spans="1:9" x14ac:dyDescent="0.3">
      <c r="A4508" t="s">
        <v>1309</v>
      </c>
      <c r="B4508" t="s">
        <v>51</v>
      </c>
      <c r="C4508" t="s">
        <v>340</v>
      </c>
      <c r="D4508" t="s">
        <v>777</v>
      </c>
      <c r="E4508" s="103">
        <v>0.96199707798324519</v>
      </c>
      <c r="F4508" s="103">
        <v>678455</v>
      </c>
      <c r="G4508" s="103">
        <v>3</v>
      </c>
      <c r="H4508" t="s">
        <v>1078</v>
      </c>
      <c r="I4508" s="103"/>
    </row>
    <row r="4509" spans="1:9" x14ac:dyDescent="0.3">
      <c r="A4509" t="s">
        <v>515</v>
      </c>
      <c r="B4509" t="s">
        <v>44</v>
      </c>
      <c r="C4509" t="s">
        <v>340</v>
      </c>
      <c r="D4509" t="s">
        <v>777</v>
      </c>
      <c r="E4509" s="103">
        <v>0.56399466434767231</v>
      </c>
      <c r="F4509" s="103">
        <v>678455</v>
      </c>
      <c r="G4509" s="103">
        <v>3</v>
      </c>
      <c r="H4509" t="s">
        <v>54</v>
      </c>
      <c r="I4509" s="103"/>
    </row>
    <row r="4510" spans="1:9" x14ac:dyDescent="0.3">
      <c r="A4510" t="s">
        <v>516</v>
      </c>
      <c r="B4510" t="s">
        <v>45</v>
      </c>
      <c r="C4510" t="s">
        <v>340</v>
      </c>
      <c r="D4510" t="s">
        <v>777</v>
      </c>
      <c r="E4510" s="103">
        <v>0.11462689768910254</v>
      </c>
      <c r="F4510" s="103">
        <v>678455</v>
      </c>
      <c r="G4510" s="103">
        <v>3</v>
      </c>
      <c r="H4510" t="s">
        <v>54</v>
      </c>
      <c r="I4510" s="103"/>
    </row>
    <row r="4511" spans="1:9" x14ac:dyDescent="0.3">
      <c r="A4511" t="s">
        <v>517</v>
      </c>
      <c r="B4511" t="s">
        <v>46</v>
      </c>
      <c r="C4511" t="s">
        <v>340</v>
      </c>
      <c r="D4511" t="s">
        <v>777</v>
      </c>
      <c r="E4511" s="103">
        <v>2.9120601512898983E-2</v>
      </c>
      <c r="F4511" s="103">
        <v>678455</v>
      </c>
      <c r="G4511" s="103">
        <v>3</v>
      </c>
      <c r="H4511" t="s">
        <v>54</v>
      </c>
      <c r="I4511" s="103"/>
    </row>
    <row r="4512" spans="1:9" x14ac:dyDescent="0.3">
      <c r="A4512" t="s">
        <v>1310</v>
      </c>
      <c r="B4512" t="s">
        <v>51</v>
      </c>
      <c r="C4512" t="s">
        <v>340</v>
      </c>
      <c r="D4512" t="s">
        <v>776</v>
      </c>
      <c r="E4512" s="103">
        <v>2.2158072223657443</v>
      </c>
      <c r="F4512" s="103">
        <v>678455</v>
      </c>
      <c r="G4512" s="103">
        <v>3</v>
      </c>
      <c r="H4512" t="s">
        <v>1078</v>
      </c>
      <c r="I4512" s="103"/>
    </row>
    <row r="4513" spans="1:9" x14ac:dyDescent="0.3">
      <c r="A4513" t="s">
        <v>519</v>
      </c>
      <c r="B4513" t="s">
        <v>44</v>
      </c>
      <c r="C4513" t="s">
        <v>340</v>
      </c>
      <c r="D4513" t="s">
        <v>776</v>
      </c>
      <c r="E4513" s="103">
        <v>0</v>
      </c>
      <c r="F4513" s="103">
        <v>678455</v>
      </c>
      <c r="G4513" s="103">
        <v>3</v>
      </c>
      <c r="H4513" t="s">
        <v>54</v>
      </c>
      <c r="I4513" s="103"/>
    </row>
    <row r="4514" spans="1:9" x14ac:dyDescent="0.3">
      <c r="A4514" t="s">
        <v>520</v>
      </c>
      <c r="B4514" t="s">
        <v>45</v>
      </c>
      <c r="C4514" t="s">
        <v>340</v>
      </c>
      <c r="D4514" t="s">
        <v>776</v>
      </c>
      <c r="E4514" s="103">
        <v>0</v>
      </c>
      <c r="F4514" s="103">
        <v>678455</v>
      </c>
      <c r="G4514" s="103">
        <v>3</v>
      </c>
      <c r="H4514" t="s">
        <v>54</v>
      </c>
      <c r="I4514" s="103"/>
    </row>
    <row r="4515" spans="1:9" x14ac:dyDescent="0.3">
      <c r="A4515" t="s">
        <v>521</v>
      </c>
      <c r="B4515" t="s">
        <v>46</v>
      </c>
      <c r="C4515" t="s">
        <v>340</v>
      </c>
      <c r="D4515" t="s">
        <v>776</v>
      </c>
      <c r="E4515" s="103">
        <v>0</v>
      </c>
      <c r="F4515" s="103">
        <v>678455</v>
      </c>
      <c r="G4515" s="103">
        <v>3</v>
      </c>
      <c r="H4515" t="s">
        <v>54</v>
      </c>
      <c r="I4515" s="103"/>
    </row>
    <row r="4516" spans="1:9" x14ac:dyDescent="0.3">
      <c r="A4516" t="s">
        <v>8847</v>
      </c>
      <c r="B4516" t="s">
        <v>51</v>
      </c>
      <c r="C4516" t="s">
        <v>8750</v>
      </c>
      <c r="D4516" t="s">
        <v>40</v>
      </c>
      <c r="E4516" s="103">
        <v>4.4622529722581475E-2</v>
      </c>
      <c r="F4516" s="103">
        <v>678455</v>
      </c>
      <c r="G4516" s="103">
        <v>3</v>
      </c>
      <c r="H4516" t="s">
        <v>1078</v>
      </c>
      <c r="I4516" s="103"/>
    </row>
    <row r="4517" spans="1:9" x14ac:dyDescent="0.3">
      <c r="A4517" t="s">
        <v>8975</v>
      </c>
      <c r="B4517" t="s">
        <v>51</v>
      </c>
      <c r="C4517" t="s">
        <v>8750</v>
      </c>
      <c r="D4517" t="s">
        <v>5064</v>
      </c>
      <c r="E4517" s="103">
        <v>4.5013731633193596E-2</v>
      </c>
      <c r="F4517" s="103">
        <v>678455</v>
      </c>
      <c r="G4517" s="103">
        <v>3</v>
      </c>
      <c r="H4517" t="s">
        <v>1078</v>
      </c>
      <c r="I4517" s="103"/>
    </row>
    <row r="4518" spans="1:9" x14ac:dyDescent="0.3">
      <c r="A4518" t="s">
        <v>8976</v>
      </c>
      <c r="B4518" t="s">
        <v>51</v>
      </c>
      <c r="C4518" t="s">
        <v>8750</v>
      </c>
      <c r="D4518" t="s">
        <v>5065</v>
      </c>
      <c r="E4518" s="103">
        <v>4.4622529722581475E-2</v>
      </c>
      <c r="F4518" s="103">
        <v>678455</v>
      </c>
      <c r="G4518" s="103">
        <v>3</v>
      </c>
      <c r="H4518" t="s">
        <v>1078</v>
      </c>
      <c r="I4518" s="103"/>
    </row>
    <row r="4519" spans="1:9" x14ac:dyDescent="0.3">
      <c r="A4519" t="s">
        <v>8977</v>
      </c>
      <c r="B4519" t="s">
        <v>51</v>
      </c>
      <c r="C4519" t="s">
        <v>8750</v>
      </c>
      <c r="D4519" t="s">
        <v>5066</v>
      </c>
      <c r="E4519" s="103">
        <v>4.5001701801206537E-2</v>
      </c>
      <c r="F4519" s="103">
        <v>678455</v>
      </c>
      <c r="G4519" s="103">
        <v>3</v>
      </c>
      <c r="H4519" t="s">
        <v>1078</v>
      </c>
      <c r="I4519" s="103"/>
    </row>
    <row r="4520" spans="1:9" x14ac:dyDescent="0.3">
      <c r="A4520" t="s">
        <v>8848</v>
      </c>
      <c r="B4520" t="s">
        <v>51</v>
      </c>
      <c r="C4520" t="s">
        <v>8750</v>
      </c>
      <c r="D4520" t="s">
        <v>42</v>
      </c>
      <c r="E4520" s="103">
        <v>4.3847316841846312E-2</v>
      </c>
      <c r="F4520" s="103">
        <v>678455</v>
      </c>
      <c r="G4520" s="103">
        <v>3</v>
      </c>
      <c r="H4520" t="s">
        <v>1078</v>
      </c>
      <c r="I4520" s="103"/>
    </row>
    <row r="4521" spans="1:9" x14ac:dyDescent="0.3">
      <c r="A4521" t="s">
        <v>8849</v>
      </c>
      <c r="B4521" t="s">
        <v>51</v>
      </c>
      <c r="C4521" t="s">
        <v>8750</v>
      </c>
      <c r="D4521" t="s">
        <v>1763</v>
      </c>
      <c r="E4521" s="103">
        <v>4.7399893324234867E-2</v>
      </c>
      <c r="F4521" s="103">
        <v>678455</v>
      </c>
      <c r="G4521" s="103">
        <v>3</v>
      </c>
      <c r="H4521" t="s">
        <v>1078</v>
      </c>
      <c r="I4521" s="103"/>
    </row>
    <row r="4522" spans="1:9" x14ac:dyDescent="0.3">
      <c r="A4522" t="s">
        <v>8850</v>
      </c>
      <c r="B4522" t="s">
        <v>51</v>
      </c>
      <c r="C4522" t="s">
        <v>8750</v>
      </c>
      <c r="D4522" t="s">
        <v>1764</v>
      </c>
      <c r="E4522" s="103">
        <v>2.0534894703948599E-2</v>
      </c>
      <c r="F4522" s="103">
        <v>678455</v>
      </c>
      <c r="G4522" s="103">
        <v>3</v>
      </c>
      <c r="H4522" t="s">
        <v>1078</v>
      </c>
      <c r="I4522" s="103"/>
    </row>
    <row r="4523" spans="1:9" x14ac:dyDescent="0.3">
      <c r="A4523" t="s">
        <v>8851</v>
      </c>
      <c r="B4523" t="s">
        <v>51</v>
      </c>
      <c r="C4523" t="s">
        <v>8750</v>
      </c>
      <c r="D4523" t="s">
        <v>340</v>
      </c>
      <c r="E4523" s="103">
        <v>4.1628767725343213E-2</v>
      </c>
      <c r="F4523" s="103">
        <v>678455</v>
      </c>
      <c r="G4523" s="103">
        <v>3</v>
      </c>
      <c r="H4523" t="s">
        <v>1078</v>
      </c>
      <c r="I4523" s="103"/>
    </row>
    <row r="4524" spans="1:9" x14ac:dyDescent="0.3">
      <c r="A4524" t="s">
        <v>8852</v>
      </c>
      <c r="B4524" t="s">
        <v>51</v>
      </c>
      <c r="C4524" t="s">
        <v>8750</v>
      </c>
      <c r="D4524" t="s">
        <v>777</v>
      </c>
      <c r="E4524" s="103">
        <v>3.9974737426098604E-2</v>
      </c>
      <c r="F4524" s="103">
        <v>678455</v>
      </c>
      <c r="G4524" s="103">
        <v>3</v>
      </c>
      <c r="H4524" t="s">
        <v>1078</v>
      </c>
      <c r="I4524" s="103"/>
    </row>
    <row r="4525" spans="1:9" x14ac:dyDescent="0.3">
      <c r="A4525" t="s">
        <v>8853</v>
      </c>
      <c r="B4525" t="s">
        <v>51</v>
      </c>
      <c r="C4525" t="s">
        <v>8750</v>
      </c>
      <c r="D4525" t="s">
        <v>776</v>
      </c>
      <c r="E4525" s="103">
        <v>9.2185634081510814E-2</v>
      </c>
      <c r="F4525" s="103">
        <v>678455</v>
      </c>
      <c r="G4525" s="103">
        <v>3</v>
      </c>
      <c r="H4525" t="s">
        <v>1078</v>
      </c>
      <c r="I4525" s="103"/>
    </row>
    <row r="4526" spans="1:9" x14ac:dyDescent="0.3">
      <c r="A4526" t="s">
        <v>9137</v>
      </c>
      <c r="B4526" t="s">
        <v>47</v>
      </c>
      <c r="C4526" t="s">
        <v>9007</v>
      </c>
      <c r="D4526" t="s">
        <v>54</v>
      </c>
      <c r="E4526" s="103">
        <v>634309</v>
      </c>
      <c r="F4526" s="103">
        <v>678455</v>
      </c>
      <c r="G4526" s="103">
        <v>3</v>
      </c>
      <c r="H4526" t="s">
        <v>54</v>
      </c>
      <c r="I4526" s="103"/>
    </row>
    <row r="4527" spans="1:9" x14ac:dyDescent="0.3">
      <c r="A4527" t="s">
        <v>9138</v>
      </c>
      <c r="B4527" t="s">
        <v>48</v>
      </c>
      <c r="C4527" t="s">
        <v>9007</v>
      </c>
      <c r="D4527" t="s">
        <v>54</v>
      </c>
      <c r="E4527" s="103">
        <v>3522466856.8010106</v>
      </c>
      <c r="F4527" s="103">
        <v>678455</v>
      </c>
      <c r="G4527" s="103">
        <v>3</v>
      </c>
      <c r="H4527" t="s">
        <v>54</v>
      </c>
      <c r="I4527" s="103"/>
    </row>
    <row r="4528" spans="1:9" x14ac:dyDescent="0.3">
      <c r="A4528" t="s">
        <v>9139</v>
      </c>
      <c r="B4528" t="s">
        <v>49</v>
      </c>
      <c r="C4528" t="s">
        <v>9007</v>
      </c>
      <c r="D4528" t="s">
        <v>54</v>
      </c>
      <c r="E4528" s="103">
        <v>0.93493157246980274</v>
      </c>
      <c r="F4528" s="103">
        <v>678455</v>
      </c>
      <c r="G4528" s="103">
        <v>3</v>
      </c>
      <c r="H4528" t="s">
        <v>54</v>
      </c>
      <c r="I4528" s="103"/>
    </row>
    <row r="4529" spans="1:9" x14ac:dyDescent="0.3">
      <c r="A4529" t="s">
        <v>9140</v>
      </c>
      <c r="B4529" t="s">
        <v>50</v>
      </c>
      <c r="C4529" t="s">
        <v>9007</v>
      </c>
      <c r="D4529" t="s">
        <v>54</v>
      </c>
      <c r="E4529" s="103">
        <v>5191.894608781733</v>
      </c>
      <c r="F4529" s="103">
        <v>678455</v>
      </c>
      <c r="G4529" s="103">
        <v>3</v>
      </c>
      <c r="H4529" t="s">
        <v>54</v>
      </c>
      <c r="I4529" s="103"/>
    </row>
    <row r="4530" spans="1:9" x14ac:dyDescent="0.3">
      <c r="A4530" t="s">
        <v>9141</v>
      </c>
      <c r="B4530" t="s">
        <v>51</v>
      </c>
      <c r="C4530" t="s">
        <v>9007</v>
      </c>
      <c r="D4530" t="s">
        <v>40</v>
      </c>
      <c r="E4530" s="103">
        <v>1.2023025357662771E-2</v>
      </c>
      <c r="F4530" s="103">
        <v>678455</v>
      </c>
      <c r="G4530" s="103">
        <v>3</v>
      </c>
      <c r="H4530" t="s">
        <v>1078</v>
      </c>
      <c r="I4530" s="103"/>
    </row>
    <row r="4531" spans="1:9" x14ac:dyDescent="0.3">
      <c r="A4531" t="s">
        <v>9142</v>
      </c>
      <c r="B4531" t="s">
        <v>51</v>
      </c>
      <c r="C4531" t="s">
        <v>9007</v>
      </c>
      <c r="D4531" t="s">
        <v>5064</v>
      </c>
      <c r="E4531" s="103">
        <v>1.2152849286310025E-2</v>
      </c>
      <c r="F4531" s="103">
        <v>678455</v>
      </c>
      <c r="G4531" s="103">
        <v>3</v>
      </c>
      <c r="H4531" t="s">
        <v>1078</v>
      </c>
      <c r="I4531" s="103"/>
    </row>
    <row r="4532" spans="1:9" x14ac:dyDescent="0.3">
      <c r="A4532" t="s">
        <v>9143</v>
      </c>
      <c r="B4532" t="s">
        <v>51</v>
      </c>
      <c r="C4532" t="s">
        <v>9007</v>
      </c>
      <c r="D4532" t="s">
        <v>5065</v>
      </c>
      <c r="E4532" s="103">
        <v>1.2023025357662771E-2</v>
      </c>
      <c r="F4532" s="103">
        <v>678455</v>
      </c>
      <c r="G4532" s="103">
        <v>3</v>
      </c>
      <c r="H4532" t="s">
        <v>1078</v>
      </c>
      <c r="I4532" s="103"/>
    </row>
    <row r="4533" spans="1:9" x14ac:dyDescent="0.3">
      <c r="A4533" t="s">
        <v>9144</v>
      </c>
      <c r="B4533" t="s">
        <v>51</v>
      </c>
      <c r="C4533" t="s">
        <v>9007</v>
      </c>
      <c r="D4533" t="s">
        <v>5066</v>
      </c>
      <c r="E4533" s="103">
        <v>1.215105699684999E-2</v>
      </c>
      <c r="F4533" s="103">
        <v>678455</v>
      </c>
      <c r="G4533" s="103">
        <v>3</v>
      </c>
      <c r="H4533" t="s">
        <v>1078</v>
      </c>
      <c r="I4533" s="103"/>
    </row>
    <row r="4534" spans="1:9" x14ac:dyDescent="0.3">
      <c r="A4534" t="s">
        <v>9145</v>
      </c>
      <c r="B4534" t="s">
        <v>51</v>
      </c>
      <c r="C4534" t="s">
        <v>9007</v>
      </c>
      <c r="D4534" t="s">
        <v>42</v>
      </c>
      <c r="E4534" s="103">
        <v>1.1845760066795686E-2</v>
      </c>
      <c r="F4534" s="103">
        <v>678455</v>
      </c>
      <c r="G4534" s="103">
        <v>3</v>
      </c>
      <c r="H4534" t="s">
        <v>1078</v>
      </c>
      <c r="I4534" s="103"/>
    </row>
    <row r="4535" spans="1:9" x14ac:dyDescent="0.3">
      <c r="A4535" t="s">
        <v>9146</v>
      </c>
      <c r="B4535" t="s">
        <v>51</v>
      </c>
      <c r="C4535" t="s">
        <v>9007</v>
      </c>
      <c r="D4535" t="s">
        <v>1763</v>
      </c>
      <c r="E4535" s="103">
        <v>1.2911533078917944E-2</v>
      </c>
      <c r="F4535" s="103">
        <v>678455</v>
      </c>
      <c r="G4535" s="103">
        <v>3</v>
      </c>
      <c r="H4535" t="s">
        <v>1078</v>
      </c>
      <c r="I4535" s="103"/>
    </row>
    <row r="4536" spans="1:9" x14ac:dyDescent="0.3">
      <c r="A4536" t="s">
        <v>9147</v>
      </c>
      <c r="B4536" t="s">
        <v>51</v>
      </c>
      <c r="C4536" t="s">
        <v>9007</v>
      </c>
      <c r="D4536" t="s">
        <v>1764</v>
      </c>
      <c r="E4536" s="103">
        <v>5.589301963519951E-3</v>
      </c>
      <c r="F4536" s="103">
        <v>678455</v>
      </c>
      <c r="G4536" s="103">
        <v>3</v>
      </c>
      <c r="H4536" t="s">
        <v>1078</v>
      </c>
      <c r="I4536" s="103"/>
    </row>
    <row r="4537" spans="1:9" x14ac:dyDescent="0.3">
      <c r="A4537" t="s">
        <v>9148</v>
      </c>
      <c r="B4537" t="s">
        <v>51</v>
      </c>
      <c r="C4537" t="s">
        <v>9007</v>
      </c>
      <c r="D4537" t="s">
        <v>340</v>
      </c>
      <c r="E4537" s="103">
        <v>1.1273332990257238E-2</v>
      </c>
      <c r="F4537" s="103">
        <v>678455</v>
      </c>
      <c r="G4537" s="103">
        <v>3</v>
      </c>
      <c r="H4537" t="s">
        <v>1078</v>
      </c>
      <c r="I4537" s="103"/>
    </row>
    <row r="4538" spans="1:9" x14ac:dyDescent="0.3">
      <c r="A4538" t="s">
        <v>9149</v>
      </c>
      <c r="B4538" t="s">
        <v>51</v>
      </c>
      <c r="C4538" t="s">
        <v>9007</v>
      </c>
      <c r="D4538" t="s">
        <v>777</v>
      </c>
      <c r="E4538" s="103">
        <v>1.0853882992680895E-2</v>
      </c>
      <c r="F4538" s="103">
        <v>678455</v>
      </c>
      <c r="G4538" s="103">
        <v>3</v>
      </c>
      <c r="H4538" t="s">
        <v>1078</v>
      </c>
      <c r="I4538" s="103"/>
    </row>
    <row r="4539" spans="1:9" x14ac:dyDescent="0.3">
      <c r="A4539" t="s">
        <v>9150</v>
      </c>
      <c r="B4539" t="s">
        <v>51</v>
      </c>
      <c r="C4539" t="s">
        <v>9007</v>
      </c>
      <c r="D4539" t="s">
        <v>776</v>
      </c>
      <c r="E4539" s="103">
        <v>2.4890222091137507E-2</v>
      </c>
      <c r="F4539" s="103">
        <v>678455</v>
      </c>
      <c r="G4539" s="103">
        <v>3</v>
      </c>
      <c r="H4539" t="s">
        <v>1078</v>
      </c>
      <c r="I4539" s="103"/>
    </row>
    <row r="4540" spans="1:9" x14ac:dyDescent="0.3">
      <c r="A4540" t="s">
        <v>362</v>
      </c>
      <c r="B4540" t="s">
        <v>47</v>
      </c>
      <c r="C4540" t="s">
        <v>353</v>
      </c>
      <c r="D4540" t="s">
        <v>54</v>
      </c>
      <c r="E4540" s="103">
        <v>81446</v>
      </c>
      <c r="F4540" s="103">
        <v>678455</v>
      </c>
      <c r="G4540" s="103">
        <v>3</v>
      </c>
      <c r="H4540" t="s">
        <v>54</v>
      </c>
      <c r="I4540" s="103"/>
    </row>
    <row r="4541" spans="1:9" x14ac:dyDescent="0.3">
      <c r="A4541" t="s">
        <v>363</v>
      </c>
      <c r="B4541" t="s">
        <v>48</v>
      </c>
      <c r="C4541" t="s">
        <v>353</v>
      </c>
      <c r="D4541" t="s">
        <v>54</v>
      </c>
      <c r="E4541" s="103">
        <v>2718710475.6095209</v>
      </c>
      <c r="F4541" s="103">
        <v>678455</v>
      </c>
      <c r="G4541" s="103">
        <v>3</v>
      </c>
      <c r="H4541" t="s">
        <v>54</v>
      </c>
      <c r="I4541" s="103"/>
    </row>
    <row r="4542" spans="1:9" x14ac:dyDescent="0.3">
      <c r="A4542" t="s">
        <v>364</v>
      </c>
      <c r="B4542" t="s">
        <v>49</v>
      </c>
      <c r="C4542" t="s">
        <v>353</v>
      </c>
      <c r="D4542" t="s">
        <v>54</v>
      </c>
      <c r="E4542" s="103">
        <v>0.12004628162516305</v>
      </c>
      <c r="F4542" s="103">
        <v>678455</v>
      </c>
      <c r="G4542" s="103">
        <v>3</v>
      </c>
      <c r="H4542" t="s">
        <v>54</v>
      </c>
      <c r="I4542" s="103"/>
    </row>
    <row r="4543" spans="1:9" x14ac:dyDescent="0.3">
      <c r="A4543" t="s">
        <v>365</v>
      </c>
      <c r="B4543" t="s">
        <v>50</v>
      </c>
      <c r="C4543" t="s">
        <v>353</v>
      </c>
      <c r="D4543" t="s">
        <v>54</v>
      </c>
      <c r="E4543" s="103">
        <v>4007.2082534722581</v>
      </c>
      <c r="F4543" s="103">
        <v>678455</v>
      </c>
      <c r="G4543" s="103">
        <v>3</v>
      </c>
      <c r="H4543" t="s">
        <v>54</v>
      </c>
      <c r="I4543" s="103"/>
    </row>
    <row r="4544" spans="1:9" x14ac:dyDescent="0.3">
      <c r="A4544" t="s">
        <v>1311</v>
      </c>
      <c r="B4544" t="s">
        <v>51</v>
      </c>
      <c r="C4544" t="s">
        <v>353</v>
      </c>
      <c r="D4544" t="s">
        <v>40</v>
      </c>
      <c r="E4544" s="103">
        <v>7.065455520232683E-2</v>
      </c>
      <c r="F4544" s="103">
        <v>678455</v>
      </c>
      <c r="G4544" s="103">
        <v>3</v>
      </c>
      <c r="H4544" t="s">
        <v>1078</v>
      </c>
      <c r="I4544" s="103"/>
    </row>
    <row r="4545" spans="1:9" x14ac:dyDescent="0.3">
      <c r="A4545" t="s">
        <v>6501</v>
      </c>
      <c r="B4545" t="s">
        <v>51</v>
      </c>
      <c r="C4545" t="s">
        <v>353</v>
      </c>
      <c r="D4545" t="s">
        <v>5064</v>
      </c>
      <c r="E4545" s="103">
        <v>7.6735074647948709E-2</v>
      </c>
      <c r="F4545" s="103">
        <v>678455</v>
      </c>
      <c r="G4545" s="103">
        <v>3</v>
      </c>
      <c r="H4545" t="s">
        <v>1078</v>
      </c>
      <c r="I4545" s="103"/>
    </row>
    <row r="4546" spans="1:9" x14ac:dyDescent="0.3">
      <c r="A4546" t="s">
        <v>6502</v>
      </c>
      <c r="B4546" t="s">
        <v>51</v>
      </c>
      <c r="C4546" t="s">
        <v>353</v>
      </c>
      <c r="D4546" t="s">
        <v>5065</v>
      </c>
      <c r="E4546" s="103">
        <v>7.065455520232683E-2</v>
      </c>
      <c r="F4546" s="103">
        <v>678455</v>
      </c>
      <c r="G4546" s="103">
        <v>3</v>
      </c>
      <c r="H4546" t="s">
        <v>1078</v>
      </c>
      <c r="I4546" s="103"/>
    </row>
    <row r="4547" spans="1:9" x14ac:dyDescent="0.3">
      <c r="A4547" t="s">
        <v>6503</v>
      </c>
      <c r="B4547" t="s">
        <v>51</v>
      </c>
      <c r="C4547" t="s">
        <v>353</v>
      </c>
      <c r="D4547" t="s">
        <v>5066</v>
      </c>
      <c r="E4547" s="103">
        <v>7.6735074647948709E-2</v>
      </c>
      <c r="F4547" s="103">
        <v>678455</v>
      </c>
      <c r="G4547" s="103">
        <v>3</v>
      </c>
      <c r="H4547" t="s">
        <v>1078</v>
      </c>
      <c r="I4547" s="103"/>
    </row>
    <row r="4548" spans="1:9" x14ac:dyDescent="0.3">
      <c r="A4548" t="s">
        <v>1312</v>
      </c>
      <c r="B4548" t="s">
        <v>51</v>
      </c>
      <c r="C4548" t="s">
        <v>353</v>
      </c>
      <c r="D4548" t="s">
        <v>42</v>
      </c>
      <c r="E4548" s="103">
        <v>7.4424891284138719E-2</v>
      </c>
      <c r="F4548" s="103">
        <v>678455</v>
      </c>
      <c r="G4548" s="103">
        <v>3</v>
      </c>
      <c r="H4548" t="s">
        <v>1078</v>
      </c>
      <c r="I4548" s="103"/>
    </row>
    <row r="4549" spans="1:9" x14ac:dyDescent="0.3">
      <c r="A4549" t="s">
        <v>2249</v>
      </c>
      <c r="B4549" t="s">
        <v>51</v>
      </c>
      <c r="C4549" t="s">
        <v>353</v>
      </c>
      <c r="D4549" t="s">
        <v>1763</v>
      </c>
      <c r="E4549" s="103">
        <v>7.8557302233851781E-2</v>
      </c>
      <c r="F4549" s="103">
        <v>678455</v>
      </c>
      <c r="G4549" s="103">
        <v>3</v>
      </c>
      <c r="H4549" t="s">
        <v>1078</v>
      </c>
      <c r="I4549" s="103"/>
    </row>
    <row r="4550" spans="1:9" x14ac:dyDescent="0.3">
      <c r="A4550" t="s">
        <v>2250</v>
      </c>
      <c r="B4550" t="s">
        <v>51</v>
      </c>
      <c r="C4550" t="s">
        <v>353</v>
      </c>
      <c r="D4550" t="s">
        <v>1764</v>
      </c>
      <c r="E4550" s="103">
        <v>2.3846986321829571E-2</v>
      </c>
      <c r="F4550" s="103">
        <v>678455</v>
      </c>
      <c r="G4550" s="103">
        <v>3</v>
      </c>
      <c r="H4550" t="s">
        <v>1078</v>
      </c>
      <c r="I4550" s="103"/>
    </row>
    <row r="4551" spans="1:9" x14ac:dyDescent="0.3">
      <c r="A4551" t="s">
        <v>1313</v>
      </c>
      <c r="B4551" t="s">
        <v>51</v>
      </c>
      <c r="C4551" t="s">
        <v>353</v>
      </c>
      <c r="D4551" t="s">
        <v>340</v>
      </c>
      <c r="E4551" s="103">
        <v>7.2939631295722271E-2</v>
      </c>
      <c r="F4551" s="103">
        <v>678455</v>
      </c>
      <c r="G4551" s="103">
        <v>3</v>
      </c>
      <c r="H4551" t="s">
        <v>1078</v>
      </c>
      <c r="I4551" s="103"/>
    </row>
    <row r="4552" spans="1:9" x14ac:dyDescent="0.3">
      <c r="A4552" t="s">
        <v>1314</v>
      </c>
      <c r="B4552" t="s">
        <v>51</v>
      </c>
      <c r="C4552" t="s">
        <v>353</v>
      </c>
      <c r="D4552" t="s">
        <v>777</v>
      </c>
      <c r="E4552" s="103">
        <v>6.4162774133084008E-2</v>
      </c>
      <c r="F4552" s="103">
        <v>678455</v>
      </c>
      <c r="G4552" s="103">
        <v>3</v>
      </c>
      <c r="H4552" t="s">
        <v>1078</v>
      </c>
      <c r="I4552" s="103"/>
    </row>
    <row r="4553" spans="1:9" x14ac:dyDescent="0.3">
      <c r="A4553" t="s">
        <v>1315</v>
      </c>
      <c r="B4553" t="s">
        <v>51</v>
      </c>
      <c r="C4553" t="s">
        <v>353</v>
      </c>
      <c r="D4553" t="s">
        <v>776</v>
      </c>
      <c r="E4553" s="103">
        <v>0.14894600488730533</v>
      </c>
      <c r="F4553" s="103">
        <v>678455</v>
      </c>
      <c r="G4553" s="103">
        <v>3</v>
      </c>
      <c r="H4553" t="s">
        <v>1078</v>
      </c>
      <c r="I4553" s="103"/>
    </row>
    <row r="4554" spans="1:9" x14ac:dyDescent="0.3">
      <c r="A4554" t="s">
        <v>4631</v>
      </c>
      <c r="B4554" t="s">
        <v>47</v>
      </c>
      <c r="C4554" t="s">
        <v>4351</v>
      </c>
      <c r="D4554" t="s">
        <v>54</v>
      </c>
      <c r="E4554" s="103">
        <v>12863</v>
      </c>
      <c r="F4554" s="103">
        <v>678455</v>
      </c>
      <c r="G4554" s="103">
        <v>3</v>
      </c>
      <c r="H4554" t="s">
        <v>54</v>
      </c>
      <c r="I4554" s="103"/>
    </row>
    <row r="4555" spans="1:9" x14ac:dyDescent="0.3">
      <c r="A4555" t="s">
        <v>4632</v>
      </c>
      <c r="B4555" t="s">
        <v>48</v>
      </c>
      <c r="C4555" t="s">
        <v>4351</v>
      </c>
      <c r="D4555" t="s">
        <v>54</v>
      </c>
      <c r="E4555" s="103">
        <v>72463647.227416992</v>
      </c>
      <c r="F4555" s="103">
        <v>678455</v>
      </c>
      <c r="G4555" s="103">
        <v>3</v>
      </c>
      <c r="H4555" t="s">
        <v>54</v>
      </c>
      <c r="I4555" s="103"/>
    </row>
    <row r="4556" spans="1:9" x14ac:dyDescent="0.3">
      <c r="A4556" t="s">
        <v>4633</v>
      </c>
      <c r="B4556" t="s">
        <v>49</v>
      </c>
      <c r="C4556" t="s">
        <v>4351</v>
      </c>
      <c r="D4556" t="s">
        <v>54</v>
      </c>
      <c r="E4556" s="103">
        <v>1.8959253008674119E-2</v>
      </c>
      <c r="F4556" s="103">
        <v>678455</v>
      </c>
      <c r="G4556" s="103">
        <v>3</v>
      </c>
      <c r="H4556" t="s">
        <v>54</v>
      </c>
      <c r="I4556" s="103"/>
    </row>
    <row r="4557" spans="1:9" x14ac:dyDescent="0.3">
      <c r="A4557" t="s">
        <v>4634</v>
      </c>
      <c r="B4557" t="s">
        <v>50</v>
      </c>
      <c r="C4557" t="s">
        <v>4351</v>
      </c>
      <c r="D4557" t="s">
        <v>54</v>
      </c>
      <c r="E4557" s="103">
        <v>106.8068585645577</v>
      </c>
      <c r="F4557" s="103">
        <v>678455</v>
      </c>
      <c r="G4557" s="103">
        <v>3</v>
      </c>
      <c r="H4557" t="s">
        <v>54</v>
      </c>
      <c r="I4557" s="103"/>
    </row>
    <row r="4558" spans="1:9" x14ac:dyDescent="0.3">
      <c r="A4558" t="s">
        <v>4635</v>
      </c>
      <c r="B4558" t="s">
        <v>51</v>
      </c>
      <c r="C4558" t="s">
        <v>4351</v>
      </c>
      <c r="D4558" t="s">
        <v>40</v>
      </c>
      <c r="E4558" s="103">
        <v>1.1797124932357062E-2</v>
      </c>
      <c r="F4558" s="103">
        <v>678455</v>
      </c>
      <c r="G4558" s="103">
        <v>3</v>
      </c>
      <c r="H4558" t="s">
        <v>1078</v>
      </c>
      <c r="I4558" s="103"/>
    </row>
    <row r="4559" spans="1:9" x14ac:dyDescent="0.3">
      <c r="A4559" t="s">
        <v>6393</v>
      </c>
      <c r="B4559" t="s">
        <v>51</v>
      </c>
      <c r="C4559" t="s">
        <v>4351</v>
      </c>
      <c r="D4559" t="s">
        <v>5064</v>
      </c>
      <c r="E4559" s="103">
        <v>1.206861064858321E-2</v>
      </c>
      <c r="F4559" s="103">
        <v>678455</v>
      </c>
      <c r="G4559" s="103">
        <v>3</v>
      </c>
      <c r="H4559" t="s">
        <v>1078</v>
      </c>
      <c r="I4559" s="103"/>
    </row>
    <row r="4560" spans="1:9" x14ac:dyDescent="0.3">
      <c r="A4560" t="s">
        <v>6394</v>
      </c>
      <c r="B4560" t="s">
        <v>51</v>
      </c>
      <c r="C4560" t="s">
        <v>4351</v>
      </c>
      <c r="D4560" t="s">
        <v>5065</v>
      </c>
      <c r="E4560" s="103">
        <v>1.1797124932357062E-2</v>
      </c>
      <c r="F4560" s="103">
        <v>678455</v>
      </c>
      <c r="G4560" s="103">
        <v>3</v>
      </c>
      <c r="H4560" t="s">
        <v>1078</v>
      </c>
      <c r="I4560" s="103"/>
    </row>
    <row r="4561" spans="1:9" x14ac:dyDescent="0.3">
      <c r="A4561" t="s">
        <v>6395</v>
      </c>
      <c r="B4561" t="s">
        <v>51</v>
      </c>
      <c r="C4561" t="s">
        <v>4351</v>
      </c>
      <c r="D4561" t="s">
        <v>5066</v>
      </c>
      <c r="E4561" s="103">
        <v>1.1797124932357062E-2</v>
      </c>
      <c r="F4561" s="103">
        <v>678455</v>
      </c>
      <c r="G4561" s="103">
        <v>3</v>
      </c>
      <c r="H4561" t="s">
        <v>1078</v>
      </c>
      <c r="I4561" s="103"/>
    </row>
    <row r="4562" spans="1:9" x14ac:dyDescent="0.3">
      <c r="A4562" t="s">
        <v>4636</v>
      </c>
      <c r="B4562" t="s">
        <v>51</v>
      </c>
      <c r="C4562" t="s">
        <v>4351</v>
      </c>
      <c r="D4562" t="s">
        <v>42</v>
      </c>
      <c r="E4562" s="103">
        <v>1.1750759599428489E-2</v>
      </c>
      <c r="F4562" s="103">
        <v>678455</v>
      </c>
      <c r="G4562" s="103">
        <v>3</v>
      </c>
      <c r="H4562" t="s">
        <v>1078</v>
      </c>
      <c r="I4562" s="103"/>
    </row>
    <row r="4563" spans="1:9" x14ac:dyDescent="0.3">
      <c r="A4563" t="s">
        <v>4637</v>
      </c>
      <c r="B4563" t="s">
        <v>51</v>
      </c>
      <c r="C4563" t="s">
        <v>4351</v>
      </c>
      <c r="D4563" t="s">
        <v>1763</v>
      </c>
      <c r="E4563" s="103">
        <v>1.2489793825712322E-2</v>
      </c>
      <c r="F4563" s="103">
        <v>678455</v>
      </c>
      <c r="G4563" s="103">
        <v>3</v>
      </c>
      <c r="H4563" t="s">
        <v>1078</v>
      </c>
      <c r="I4563" s="103"/>
    </row>
    <row r="4564" spans="1:9" x14ac:dyDescent="0.3">
      <c r="A4564" t="s">
        <v>4638</v>
      </c>
      <c r="B4564" t="s">
        <v>51</v>
      </c>
      <c r="C4564" t="s">
        <v>4351</v>
      </c>
      <c r="D4564" t="s">
        <v>1764</v>
      </c>
      <c r="E4564" s="103">
        <v>5.2576959230871741E-3</v>
      </c>
      <c r="F4564" s="103">
        <v>678455</v>
      </c>
      <c r="G4564" s="103">
        <v>3</v>
      </c>
      <c r="H4564" t="s">
        <v>1078</v>
      </c>
      <c r="I4564" s="103"/>
    </row>
    <row r="4565" spans="1:9" x14ac:dyDescent="0.3">
      <c r="A4565" t="s">
        <v>4639</v>
      </c>
      <c r="B4565" t="s">
        <v>51</v>
      </c>
      <c r="C4565" t="s">
        <v>4351</v>
      </c>
      <c r="D4565" t="s">
        <v>340</v>
      </c>
      <c r="E4565" s="103">
        <v>1.1461850543847402E-2</v>
      </c>
      <c r="F4565" s="103">
        <v>678455</v>
      </c>
      <c r="G4565" s="103">
        <v>3</v>
      </c>
      <c r="H4565" t="s">
        <v>1078</v>
      </c>
      <c r="I4565" s="103"/>
    </row>
    <row r="4566" spans="1:9" x14ac:dyDescent="0.3">
      <c r="A4566" t="s">
        <v>4640</v>
      </c>
      <c r="B4566" t="s">
        <v>51</v>
      </c>
      <c r="C4566" t="s">
        <v>4351</v>
      </c>
      <c r="D4566" t="s">
        <v>777</v>
      </c>
      <c r="E4566" s="103">
        <v>1.0700506780946086E-2</v>
      </c>
      <c r="F4566" s="103">
        <v>678455</v>
      </c>
      <c r="G4566" s="103">
        <v>3</v>
      </c>
      <c r="H4566" t="s">
        <v>1078</v>
      </c>
      <c r="I4566" s="103"/>
    </row>
    <row r="4567" spans="1:9" x14ac:dyDescent="0.3">
      <c r="A4567" t="s">
        <v>4641</v>
      </c>
      <c r="B4567" t="s">
        <v>51</v>
      </c>
      <c r="C4567" t="s">
        <v>4351</v>
      </c>
      <c r="D4567" t="s">
        <v>776</v>
      </c>
      <c r="E4567" s="103">
        <v>2.5057696726274937E-2</v>
      </c>
      <c r="F4567" s="103">
        <v>678455</v>
      </c>
      <c r="G4567" s="103">
        <v>3</v>
      </c>
      <c r="H4567" t="s">
        <v>1078</v>
      </c>
      <c r="I4567" s="103"/>
    </row>
    <row r="4568" spans="1:9" x14ac:dyDescent="0.3">
      <c r="A4568" t="s">
        <v>4616</v>
      </c>
      <c r="B4568" t="s">
        <v>47</v>
      </c>
      <c r="C4568" t="s">
        <v>4352</v>
      </c>
      <c r="D4568" t="s">
        <v>54</v>
      </c>
      <c r="E4568" s="103">
        <v>0</v>
      </c>
      <c r="F4568" s="103">
        <v>678455</v>
      </c>
      <c r="G4568" s="103">
        <v>3</v>
      </c>
      <c r="H4568" t="s">
        <v>54</v>
      </c>
      <c r="I4568" s="103"/>
    </row>
    <row r="4569" spans="1:9" x14ac:dyDescent="0.3">
      <c r="A4569" t="s">
        <v>4617</v>
      </c>
      <c r="B4569" t="s">
        <v>48</v>
      </c>
      <c r="C4569" t="s">
        <v>4352</v>
      </c>
      <c r="D4569" t="s">
        <v>54</v>
      </c>
      <c r="E4569" s="103">
        <v>0</v>
      </c>
      <c r="F4569" s="103">
        <v>678455</v>
      </c>
      <c r="G4569" s="103">
        <v>3</v>
      </c>
      <c r="H4569" t="s">
        <v>54</v>
      </c>
      <c r="I4569" s="103"/>
    </row>
    <row r="4570" spans="1:9" x14ac:dyDescent="0.3">
      <c r="A4570" t="s">
        <v>4618</v>
      </c>
      <c r="B4570" t="s">
        <v>49</v>
      </c>
      <c r="C4570" t="s">
        <v>4352</v>
      </c>
      <c r="D4570" t="s">
        <v>54</v>
      </c>
      <c r="E4570" s="103">
        <v>0</v>
      </c>
      <c r="F4570" s="103">
        <v>678455</v>
      </c>
      <c r="G4570" s="103">
        <v>3</v>
      </c>
      <c r="H4570" t="s">
        <v>54</v>
      </c>
      <c r="I4570" s="103"/>
    </row>
    <row r="4571" spans="1:9" x14ac:dyDescent="0.3">
      <c r="A4571" t="s">
        <v>4619</v>
      </c>
      <c r="B4571" t="s">
        <v>50</v>
      </c>
      <c r="C4571" t="s">
        <v>4352</v>
      </c>
      <c r="D4571" t="s">
        <v>54</v>
      </c>
      <c r="E4571" s="103">
        <v>0</v>
      </c>
      <c r="F4571" s="103">
        <v>678455</v>
      </c>
      <c r="G4571" s="103">
        <v>3</v>
      </c>
      <c r="H4571" t="s">
        <v>54</v>
      </c>
      <c r="I4571" s="103"/>
    </row>
    <row r="4572" spans="1:9" x14ac:dyDescent="0.3">
      <c r="A4572" t="s">
        <v>4620</v>
      </c>
      <c r="B4572" t="s">
        <v>47</v>
      </c>
      <c r="C4572" t="s">
        <v>4353</v>
      </c>
      <c r="D4572" t="s">
        <v>54</v>
      </c>
      <c r="E4572" s="103">
        <v>5454</v>
      </c>
      <c r="F4572" s="103">
        <v>678455</v>
      </c>
      <c r="G4572" s="103">
        <v>3</v>
      </c>
      <c r="H4572" t="s">
        <v>54</v>
      </c>
      <c r="I4572" s="103"/>
    </row>
    <row r="4573" spans="1:9" x14ac:dyDescent="0.3">
      <c r="A4573" t="s">
        <v>4621</v>
      </c>
      <c r="B4573" t="s">
        <v>48</v>
      </c>
      <c r="C4573" t="s">
        <v>4353</v>
      </c>
      <c r="D4573" t="s">
        <v>54</v>
      </c>
      <c r="E4573" s="103">
        <v>53074188.850097656</v>
      </c>
      <c r="F4573" s="103">
        <v>678455</v>
      </c>
      <c r="G4573" s="103">
        <v>3</v>
      </c>
      <c r="H4573" t="s">
        <v>54</v>
      </c>
      <c r="I4573" s="103"/>
    </row>
    <row r="4574" spans="1:9" x14ac:dyDescent="0.3">
      <c r="A4574" t="s">
        <v>4622</v>
      </c>
      <c r="B4574" t="s">
        <v>49</v>
      </c>
      <c r="C4574" t="s">
        <v>4353</v>
      </c>
      <c r="D4574" t="s">
        <v>54</v>
      </c>
      <c r="E4574" s="103">
        <v>8.0388529821432513E-3</v>
      </c>
      <c r="F4574" s="103">
        <v>678455</v>
      </c>
      <c r="G4574" s="103">
        <v>3</v>
      </c>
      <c r="H4574" t="s">
        <v>54</v>
      </c>
      <c r="I4574" s="103"/>
    </row>
    <row r="4575" spans="1:9" x14ac:dyDescent="0.3">
      <c r="A4575" t="s">
        <v>4623</v>
      </c>
      <c r="B4575" t="s">
        <v>50</v>
      </c>
      <c r="C4575" t="s">
        <v>4353</v>
      </c>
      <c r="D4575" t="s">
        <v>54</v>
      </c>
      <c r="E4575" s="103">
        <v>78.228016375585199</v>
      </c>
      <c r="F4575" s="103">
        <v>678455</v>
      </c>
      <c r="G4575" s="103">
        <v>3</v>
      </c>
      <c r="H4575" t="s">
        <v>54</v>
      </c>
      <c r="I4575" s="103"/>
    </row>
    <row r="4576" spans="1:9" x14ac:dyDescent="0.3">
      <c r="A4576" t="s">
        <v>4624</v>
      </c>
      <c r="B4576" t="s">
        <v>51</v>
      </c>
      <c r="C4576" t="s">
        <v>4353</v>
      </c>
      <c r="D4576" t="s">
        <v>40</v>
      </c>
      <c r="E4576" s="103">
        <v>2.0311418861495154E-2</v>
      </c>
      <c r="F4576" s="103">
        <v>678455</v>
      </c>
      <c r="G4576" s="103">
        <v>3</v>
      </c>
      <c r="H4576" t="s">
        <v>1078</v>
      </c>
      <c r="I4576" s="103"/>
    </row>
    <row r="4577" spans="1:9" x14ac:dyDescent="0.3">
      <c r="A4577" t="s">
        <v>6396</v>
      </c>
      <c r="B4577" t="s">
        <v>51</v>
      </c>
      <c r="C4577" t="s">
        <v>4353</v>
      </c>
      <c r="D4577" t="s">
        <v>5064</v>
      </c>
      <c r="E4577" s="103">
        <v>2.0872626507497442E-2</v>
      </c>
      <c r="F4577" s="103">
        <v>678455</v>
      </c>
      <c r="G4577" s="103">
        <v>3</v>
      </c>
      <c r="H4577" t="s">
        <v>1078</v>
      </c>
      <c r="I4577" s="103"/>
    </row>
    <row r="4578" spans="1:9" x14ac:dyDescent="0.3">
      <c r="A4578" t="s">
        <v>6397</v>
      </c>
      <c r="B4578" t="s">
        <v>51</v>
      </c>
      <c r="C4578" t="s">
        <v>4353</v>
      </c>
      <c r="D4578" t="s">
        <v>5065</v>
      </c>
      <c r="E4578" s="103">
        <v>2.0311418861495154E-2</v>
      </c>
      <c r="F4578" s="103">
        <v>678455</v>
      </c>
      <c r="G4578" s="103">
        <v>3</v>
      </c>
      <c r="H4578" t="s">
        <v>1078</v>
      </c>
      <c r="I4578" s="103"/>
    </row>
    <row r="4579" spans="1:9" x14ac:dyDescent="0.3">
      <c r="A4579" t="s">
        <v>6398</v>
      </c>
      <c r="B4579" t="s">
        <v>51</v>
      </c>
      <c r="C4579" t="s">
        <v>4353</v>
      </c>
      <c r="D4579" t="s">
        <v>5066</v>
      </c>
      <c r="E4579" s="103">
        <v>2.0311418861495154E-2</v>
      </c>
      <c r="F4579" s="103">
        <v>678455</v>
      </c>
      <c r="G4579" s="103">
        <v>3</v>
      </c>
      <c r="H4579" t="s">
        <v>1078</v>
      </c>
      <c r="I4579" s="103"/>
    </row>
    <row r="4580" spans="1:9" x14ac:dyDescent="0.3">
      <c r="A4580" t="s">
        <v>4625</v>
      </c>
      <c r="B4580" t="s">
        <v>51</v>
      </c>
      <c r="C4580" t="s">
        <v>4353</v>
      </c>
      <c r="D4580" t="s">
        <v>42</v>
      </c>
      <c r="E4580" s="103">
        <v>2.0306905653689398E-2</v>
      </c>
      <c r="F4580" s="103">
        <v>678455</v>
      </c>
      <c r="G4580" s="103">
        <v>3</v>
      </c>
      <c r="H4580" t="s">
        <v>1078</v>
      </c>
      <c r="I4580" s="103"/>
    </row>
    <row r="4581" spans="1:9" x14ac:dyDescent="0.3">
      <c r="A4581" t="s">
        <v>4626</v>
      </c>
      <c r="B4581" t="s">
        <v>51</v>
      </c>
      <c r="C4581" t="s">
        <v>4353</v>
      </c>
      <c r="D4581" t="s">
        <v>1763</v>
      </c>
      <c r="E4581" s="103">
        <v>2.1544350664067603E-2</v>
      </c>
      <c r="F4581" s="103">
        <v>678455</v>
      </c>
      <c r="G4581" s="103">
        <v>3</v>
      </c>
      <c r="H4581" t="s">
        <v>1078</v>
      </c>
      <c r="I4581" s="103"/>
    </row>
    <row r="4582" spans="1:9" x14ac:dyDescent="0.3">
      <c r="A4582" t="s">
        <v>4627</v>
      </c>
      <c r="B4582" t="s">
        <v>51</v>
      </c>
      <c r="C4582" t="s">
        <v>4353</v>
      </c>
      <c r="D4582" t="s">
        <v>1764</v>
      </c>
      <c r="E4582" s="103">
        <v>9.0586002326122003E-3</v>
      </c>
      <c r="F4582" s="103">
        <v>678455</v>
      </c>
      <c r="G4582" s="103">
        <v>3</v>
      </c>
      <c r="H4582" t="s">
        <v>1078</v>
      </c>
      <c r="I4582" s="103"/>
    </row>
    <row r="4583" spans="1:9" x14ac:dyDescent="0.3">
      <c r="A4583" t="s">
        <v>4628</v>
      </c>
      <c r="B4583" t="s">
        <v>51</v>
      </c>
      <c r="C4583" t="s">
        <v>4353</v>
      </c>
      <c r="D4583" t="s">
        <v>340</v>
      </c>
      <c r="E4583" s="103">
        <v>2.0002886666547086E-2</v>
      </c>
      <c r="F4583" s="103">
        <v>678455</v>
      </c>
      <c r="G4583" s="103">
        <v>3</v>
      </c>
      <c r="H4583" t="s">
        <v>1078</v>
      </c>
      <c r="I4583" s="103"/>
    </row>
    <row r="4584" spans="1:9" x14ac:dyDescent="0.3">
      <c r="A4584" t="s">
        <v>4629</v>
      </c>
      <c r="B4584" t="s">
        <v>51</v>
      </c>
      <c r="C4584" t="s">
        <v>4353</v>
      </c>
      <c r="D4584" t="s">
        <v>777</v>
      </c>
      <c r="E4584" s="103">
        <v>1.8421872534808946E-2</v>
      </c>
      <c r="F4584" s="103">
        <v>678455</v>
      </c>
      <c r="G4584" s="103">
        <v>3</v>
      </c>
      <c r="H4584" t="s">
        <v>1078</v>
      </c>
      <c r="I4584" s="103"/>
    </row>
    <row r="4585" spans="1:9" x14ac:dyDescent="0.3">
      <c r="A4585" t="s">
        <v>4630</v>
      </c>
      <c r="B4585" t="s">
        <v>51</v>
      </c>
      <c r="C4585" t="s">
        <v>4353</v>
      </c>
      <c r="D4585" t="s">
        <v>776</v>
      </c>
      <c r="E4585" s="103">
        <v>4.3245939590610301E-2</v>
      </c>
      <c r="F4585" s="103">
        <v>678455</v>
      </c>
      <c r="G4585" s="103">
        <v>3</v>
      </c>
      <c r="H4585" t="s">
        <v>1078</v>
      </c>
      <c r="I4585" s="103"/>
    </row>
    <row r="4586" spans="1:9" x14ac:dyDescent="0.3">
      <c r="A4586" t="s">
        <v>7505</v>
      </c>
      <c r="B4586" t="s">
        <v>47</v>
      </c>
      <c r="C4586" t="s">
        <v>7386</v>
      </c>
      <c r="D4586" t="s">
        <v>54</v>
      </c>
      <c r="E4586" s="103">
        <v>9187</v>
      </c>
      <c r="F4586" s="103">
        <v>678455</v>
      </c>
      <c r="G4586" s="103">
        <v>3</v>
      </c>
      <c r="H4586" t="s">
        <v>54</v>
      </c>
      <c r="I4586" s="103"/>
    </row>
    <row r="4587" spans="1:9" x14ac:dyDescent="0.3">
      <c r="A4587" t="s">
        <v>7506</v>
      </c>
      <c r="B4587" t="s">
        <v>48</v>
      </c>
      <c r="C4587" t="s">
        <v>7386</v>
      </c>
      <c r="D4587" t="s">
        <v>54</v>
      </c>
      <c r="E4587" s="103">
        <v>19389458.377319336</v>
      </c>
      <c r="F4587" s="103">
        <v>678455</v>
      </c>
      <c r="G4587" s="103">
        <v>3</v>
      </c>
      <c r="H4587" t="s">
        <v>54</v>
      </c>
      <c r="I4587" s="103"/>
    </row>
    <row r="4588" spans="1:9" x14ac:dyDescent="0.3">
      <c r="A4588" t="s">
        <v>7507</v>
      </c>
      <c r="B4588" t="s">
        <v>49</v>
      </c>
      <c r="C4588" t="s">
        <v>7386</v>
      </c>
      <c r="D4588" t="s">
        <v>54</v>
      </c>
      <c r="E4588" s="103">
        <v>1.354106020296114E-2</v>
      </c>
      <c r="F4588" s="103">
        <v>678455</v>
      </c>
      <c r="G4588" s="103">
        <v>3</v>
      </c>
      <c r="H4588" t="s">
        <v>54</v>
      </c>
      <c r="I4588" s="103"/>
    </row>
    <row r="4589" spans="1:9" x14ac:dyDescent="0.3">
      <c r="A4589" t="s">
        <v>7508</v>
      </c>
      <c r="B4589" t="s">
        <v>50</v>
      </c>
      <c r="C4589" t="s">
        <v>7386</v>
      </c>
      <c r="D4589" t="s">
        <v>54</v>
      </c>
      <c r="E4589" s="103">
        <v>28.578842188972498</v>
      </c>
      <c r="F4589" s="103">
        <v>678455</v>
      </c>
      <c r="G4589" s="103">
        <v>3</v>
      </c>
      <c r="H4589" t="s">
        <v>54</v>
      </c>
      <c r="I4589" s="103"/>
    </row>
    <row r="4590" spans="1:9" x14ac:dyDescent="0.3">
      <c r="A4590" t="s">
        <v>7509</v>
      </c>
      <c r="B4590" t="s">
        <v>51</v>
      </c>
      <c r="C4590" t="s">
        <v>7386</v>
      </c>
      <c r="D4590" t="s">
        <v>40</v>
      </c>
      <c r="E4590" s="103">
        <v>4.4593381445862997E-3</v>
      </c>
      <c r="F4590" s="103">
        <v>678455</v>
      </c>
      <c r="G4590" s="103">
        <v>3</v>
      </c>
      <c r="H4590" t="s">
        <v>1078</v>
      </c>
      <c r="I4590" s="103"/>
    </row>
    <row r="4591" spans="1:9" x14ac:dyDescent="0.3">
      <c r="A4591" t="s">
        <v>7510</v>
      </c>
      <c r="B4591" t="s">
        <v>51</v>
      </c>
      <c r="C4591" t="s">
        <v>7386</v>
      </c>
      <c r="D4591" t="s">
        <v>5064</v>
      </c>
      <c r="E4591" s="103">
        <v>4.506284293113616E-3</v>
      </c>
      <c r="F4591" s="103">
        <v>678455</v>
      </c>
      <c r="G4591" s="103">
        <v>3</v>
      </c>
      <c r="H4591" t="s">
        <v>1078</v>
      </c>
      <c r="I4591" s="103"/>
    </row>
    <row r="4592" spans="1:9" x14ac:dyDescent="0.3">
      <c r="A4592" t="s">
        <v>7511</v>
      </c>
      <c r="B4592" t="s">
        <v>51</v>
      </c>
      <c r="C4592" t="s">
        <v>7386</v>
      </c>
      <c r="D4592" t="s">
        <v>5065</v>
      </c>
      <c r="E4592" s="103">
        <v>4.4593381445862997E-3</v>
      </c>
      <c r="F4592" s="103">
        <v>678455</v>
      </c>
      <c r="G4592" s="103">
        <v>3</v>
      </c>
      <c r="H4592" t="s">
        <v>1078</v>
      </c>
      <c r="I4592" s="103"/>
    </row>
    <row r="4593" spans="1:9" x14ac:dyDescent="0.3">
      <c r="A4593" t="s">
        <v>7512</v>
      </c>
      <c r="B4593" t="s">
        <v>51</v>
      </c>
      <c r="C4593" t="s">
        <v>7386</v>
      </c>
      <c r="D4593" t="s">
        <v>5066</v>
      </c>
      <c r="E4593" s="103">
        <v>4.4593381445862997E-3</v>
      </c>
      <c r="F4593" s="103">
        <v>678455</v>
      </c>
      <c r="G4593" s="103">
        <v>3</v>
      </c>
      <c r="H4593" t="s">
        <v>1078</v>
      </c>
      <c r="I4593" s="103"/>
    </row>
    <row r="4594" spans="1:9" x14ac:dyDescent="0.3">
      <c r="A4594" t="s">
        <v>7513</v>
      </c>
      <c r="B4594" t="s">
        <v>51</v>
      </c>
      <c r="C4594" t="s">
        <v>7386</v>
      </c>
      <c r="D4594" t="s">
        <v>42</v>
      </c>
      <c r="E4594" s="103">
        <v>4.3970999556140937E-3</v>
      </c>
      <c r="F4594" s="103">
        <v>678455</v>
      </c>
      <c r="G4594" s="103">
        <v>3</v>
      </c>
      <c r="H4594" t="s">
        <v>1078</v>
      </c>
      <c r="I4594" s="103"/>
    </row>
    <row r="4595" spans="1:9" x14ac:dyDescent="0.3">
      <c r="A4595" t="s">
        <v>7514</v>
      </c>
      <c r="B4595" t="s">
        <v>51</v>
      </c>
      <c r="C4595" t="s">
        <v>7386</v>
      </c>
      <c r="D4595" t="s">
        <v>1763</v>
      </c>
      <c r="E4595" s="103">
        <v>4.6972166603148884E-3</v>
      </c>
      <c r="F4595" s="103">
        <v>678455</v>
      </c>
      <c r="G4595" s="103">
        <v>3</v>
      </c>
      <c r="H4595" t="s">
        <v>1078</v>
      </c>
      <c r="I4595" s="103"/>
    </row>
    <row r="4596" spans="1:9" x14ac:dyDescent="0.3">
      <c r="A4596" t="s">
        <v>7515</v>
      </c>
      <c r="B4596" t="s">
        <v>51</v>
      </c>
      <c r="C4596" t="s">
        <v>7386</v>
      </c>
      <c r="D4596" t="s">
        <v>1764</v>
      </c>
      <c r="E4596" s="103">
        <v>1.9836874921087826E-3</v>
      </c>
      <c r="F4596" s="103">
        <v>678455</v>
      </c>
      <c r="G4596" s="103">
        <v>3</v>
      </c>
      <c r="H4596" t="s">
        <v>1078</v>
      </c>
      <c r="I4596" s="103"/>
    </row>
    <row r="4597" spans="1:9" x14ac:dyDescent="0.3">
      <c r="A4597" t="s">
        <v>7516</v>
      </c>
      <c r="B4597" t="s">
        <v>51</v>
      </c>
      <c r="C4597" t="s">
        <v>7386</v>
      </c>
      <c r="D4597" t="s">
        <v>340</v>
      </c>
      <c r="E4597" s="103">
        <v>4.1730749609406046E-3</v>
      </c>
      <c r="F4597" s="103">
        <v>678455</v>
      </c>
      <c r="G4597" s="103">
        <v>3</v>
      </c>
      <c r="H4597" t="s">
        <v>1078</v>
      </c>
      <c r="I4597" s="103"/>
    </row>
    <row r="4598" spans="1:9" x14ac:dyDescent="0.3">
      <c r="A4598" t="s">
        <v>7517</v>
      </c>
      <c r="B4598" t="s">
        <v>51</v>
      </c>
      <c r="C4598" t="s">
        <v>7386</v>
      </c>
      <c r="D4598" t="s">
        <v>777</v>
      </c>
      <c r="E4598" s="103">
        <v>4.0456869400741823E-3</v>
      </c>
      <c r="F4598" s="103">
        <v>678455</v>
      </c>
      <c r="G4598" s="103">
        <v>3</v>
      </c>
      <c r="H4598" t="s">
        <v>1078</v>
      </c>
      <c r="I4598" s="103"/>
    </row>
    <row r="4599" spans="1:9" x14ac:dyDescent="0.3">
      <c r="A4599" t="s">
        <v>7518</v>
      </c>
      <c r="B4599" t="s">
        <v>51</v>
      </c>
      <c r="C4599" t="s">
        <v>7386</v>
      </c>
      <c r="D4599" t="s">
        <v>776</v>
      </c>
      <c r="E4599" s="103">
        <v>9.4104493809606948E-3</v>
      </c>
      <c r="F4599" s="103">
        <v>678455</v>
      </c>
      <c r="G4599" s="103">
        <v>3</v>
      </c>
      <c r="H4599" t="s">
        <v>1078</v>
      </c>
      <c r="I4599" s="103"/>
    </row>
    <row r="4600" spans="1:9" x14ac:dyDescent="0.3">
      <c r="A4600" t="s">
        <v>144</v>
      </c>
      <c r="B4600" t="s">
        <v>47</v>
      </c>
      <c r="C4600" t="s">
        <v>35</v>
      </c>
      <c r="D4600" t="s">
        <v>54</v>
      </c>
      <c r="E4600" s="103">
        <v>348</v>
      </c>
      <c r="F4600" s="103">
        <v>677948</v>
      </c>
      <c r="G4600" s="103">
        <v>4</v>
      </c>
      <c r="H4600" t="s">
        <v>54</v>
      </c>
      <c r="I4600" s="103"/>
    </row>
    <row r="4601" spans="1:9" x14ac:dyDescent="0.3">
      <c r="A4601" t="s">
        <v>145</v>
      </c>
      <c r="B4601" t="s">
        <v>48</v>
      </c>
      <c r="C4601" t="s">
        <v>35</v>
      </c>
      <c r="D4601" t="s">
        <v>54</v>
      </c>
      <c r="E4601" s="103">
        <v>45436572.584413439</v>
      </c>
      <c r="F4601" s="103">
        <v>677948</v>
      </c>
      <c r="G4601" s="103">
        <v>4</v>
      </c>
      <c r="H4601" t="s">
        <v>54</v>
      </c>
      <c r="I4601" s="103"/>
    </row>
    <row r="4602" spans="1:9" x14ac:dyDescent="0.3">
      <c r="A4602" t="s">
        <v>146</v>
      </c>
      <c r="B4602" t="s">
        <v>49</v>
      </c>
      <c r="C4602" t="s">
        <v>35</v>
      </c>
      <c r="D4602" t="s">
        <v>54</v>
      </c>
      <c r="E4602" s="103">
        <v>5.1331370547593618E-4</v>
      </c>
      <c r="F4602" s="103">
        <v>677948</v>
      </c>
      <c r="G4602" s="103">
        <v>4</v>
      </c>
      <c r="H4602" t="s">
        <v>54</v>
      </c>
      <c r="I4602" s="103"/>
    </row>
    <row r="4603" spans="1:9" x14ac:dyDescent="0.3">
      <c r="A4603" t="s">
        <v>147</v>
      </c>
      <c r="B4603" t="s">
        <v>50</v>
      </c>
      <c r="C4603" t="s">
        <v>35</v>
      </c>
      <c r="D4603" t="s">
        <v>54</v>
      </c>
      <c r="E4603" s="103">
        <v>67.020734015608042</v>
      </c>
      <c r="F4603" s="103">
        <v>677948</v>
      </c>
      <c r="G4603" s="103">
        <v>4</v>
      </c>
      <c r="H4603" t="s">
        <v>54</v>
      </c>
      <c r="I4603" s="103"/>
    </row>
    <row r="4604" spans="1:9" x14ac:dyDescent="0.3">
      <c r="A4604" t="s">
        <v>4976</v>
      </c>
      <c r="B4604" t="s">
        <v>47</v>
      </c>
      <c r="C4604" t="s">
        <v>4868</v>
      </c>
      <c r="D4604" t="s">
        <v>54</v>
      </c>
      <c r="E4604" s="103">
        <v>23787</v>
      </c>
      <c r="F4604" s="103">
        <v>677948</v>
      </c>
      <c r="G4604" s="103">
        <v>4</v>
      </c>
      <c r="H4604" t="s">
        <v>54</v>
      </c>
      <c r="I4604" s="103"/>
    </row>
    <row r="4605" spans="1:9" x14ac:dyDescent="0.3">
      <c r="A4605" t="s">
        <v>4977</v>
      </c>
      <c r="B4605" t="s">
        <v>48</v>
      </c>
      <c r="C4605" t="s">
        <v>4868</v>
      </c>
      <c r="D4605" t="s">
        <v>54</v>
      </c>
      <c r="E4605" s="103">
        <v>143467267.35101318</v>
      </c>
      <c r="F4605" s="103">
        <v>677948</v>
      </c>
      <c r="G4605" s="103">
        <v>4</v>
      </c>
      <c r="H4605" t="s">
        <v>54</v>
      </c>
      <c r="I4605" s="103"/>
    </row>
    <row r="4606" spans="1:9" x14ac:dyDescent="0.3">
      <c r="A4606" t="s">
        <v>4978</v>
      </c>
      <c r="B4606" t="s">
        <v>49</v>
      </c>
      <c r="C4606" t="s">
        <v>4868</v>
      </c>
      <c r="D4606" t="s">
        <v>54</v>
      </c>
      <c r="E4606" s="103">
        <v>3.5086761816540503E-2</v>
      </c>
      <c r="F4606" s="103">
        <v>677948</v>
      </c>
      <c r="G4606" s="103">
        <v>4</v>
      </c>
      <c r="H4606" t="s">
        <v>54</v>
      </c>
      <c r="I4606" s="103"/>
    </row>
    <row r="4607" spans="1:9" x14ac:dyDescent="0.3">
      <c r="A4607" t="s">
        <v>4979</v>
      </c>
      <c r="B4607" t="s">
        <v>50</v>
      </c>
      <c r="C4607" t="s">
        <v>4868</v>
      </c>
      <c r="D4607" t="s">
        <v>54</v>
      </c>
      <c r="E4607" s="103">
        <v>211.61986959326259</v>
      </c>
      <c r="F4607" s="103">
        <v>677948</v>
      </c>
      <c r="G4607" s="103">
        <v>4</v>
      </c>
      <c r="H4607" t="s">
        <v>54</v>
      </c>
      <c r="I4607" s="103"/>
    </row>
    <row r="4608" spans="1:9" x14ac:dyDescent="0.3">
      <c r="A4608" t="s">
        <v>4980</v>
      </c>
      <c r="B4608" t="s">
        <v>51</v>
      </c>
      <c r="C4608" t="s">
        <v>4868</v>
      </c>
      <c r="D4608" t="s">
        <v>40</v>
      </c>
      <c r="E4608" s="103">
        <v>9.9702179644852035E-3</v>
      </c>
      <c r="F4608" s="103">
        <v>677948</v>
      </c>
      <c r="G4608" s="103">
        <v>4</v>
      </c>
      <c r="H4608" t="s">
        <v>1078</v>
      </c>
      <c r="I4608" s="103"/>
    </row>
    <row r="4609" spans="1:9" x14ac:dyDescent="0.3">
      <c r="A4609" t="s">
        <v>6621</v>
      </c>
      <c r="B4609" t="s">
        <v>51</v>
      </c>
      <c r="C4609" t="s">
        <v>4868</v>
      </c>
      <c r="D4609" t="s">
        <v>5064</v>
      </c>
      <c r="E4609" s="103">
        <v>1.014017086625553E-2</v>
      </c>
      <c r="F4609" s="103">
        <v>677948</v>
      </c>
      <c r="G4609" s="103">
        <v>4</v>
      </c>
      <c r="H4609" t="s">
        <v>1078</v>
      </c>
      <c r="I4609" s="103"/>
    </row>
    <row r="4610" spans="1:9" x14ac:dyDescent="0.3">
      <c r="A4610" t="s">
        <v>6622</v>
      </c>
      <c r="B4610" t="s">
        <v>51</v>
      </c>
      <c r="C4610" t="s">
        <v>4868</v>
      </c>
      <c r="D4610" t="s">
        <v>5065</v>
      </c>
      <c r="E4610" s="103">
        <v>9.9702179644852035E-3</v>
      </c>
      <c r="F4610" s="103">
        <v>677948</v>
      </c>
      <c r="G4610" s="103">
        <v>4</v>
      </c>
      <c r="H4610" t="s">
        <v>1078</v>
      </c>
      <c r="I4610" s="103"/>
    </row>
    <row r="4611" spans="1:9" x14ac:dyDescent="0.3">
      <c r="A4611" t="s">
        <v>6623</v>
      </c>
      <c r="B4611" t="s">
        <v>51</v>
      </c>
      <c r="C4611" t="s">
        <v>4868</v>
      </c>
      <c r="D4611" t="s">
        <v>5066</v>
      </c>
      <c r="E4611" s="103">
        <v>9.9798073342235415E-3</v>
      </c>
      <c r="F4611" s="103">
        <v>677948</v>
      </c>
      <c r="G4611" s="103">
        <v>4</v>
      </c>
      <c r="H4611" t="s">
        <v>1078</v>
      </c>
      <c r="I4611" s="103"/>
    </row>
    <row r="4612" spans="1:9" x14ac:dyDescent="0.3">
      <c r="A4612" t="s">
        <v>4981</v>
      </c>
      <c r="B4612" t="s">
        <v>51</v>
      </c>
      <c r="C4612" t="s">
        <v>4868</v>
      </c>
      <c r="D4612" t="s">
        <v>42</v>
      </c>
      <c r="E4612" s="103">
        <v>1.0022139228322674E-2</v>
      </c>
      <c r="F4612" s="103">
        <v>677948</v>
      </c>
      <c r="G4612" s="103">
        <v>4</v>
      </c>
      <c r="H4612" t="s">
        <v>1078</v>
      </c>
      <c r="I4612" s="103"/>
    </row>
    <row r="4613" spans="1:9" x14ac:dyDescent="0.3">
      <c r="A4613" t="s">
        <v>4982</v>
      </c>
      <c r="B4613" t="s">
        <v>51</v>
      </c>
      <c r="C4613" t="s">
        <v>4868</v>
      </c>
      <c r="D4613" t="s">
        <v>1763</v>
      </c>
      <c r="E4613" s="103">
        <v>1.0649624358035448E-2</v>
      </c>
      <c r="F4613" s="103">
        <v>677948</v>
      </c>
      <c r="G4613" s="103">
        <v>4</v>
      </c>
      <c r="H4613" t="s">
        <v>1078</v>
      </c>
      <c r="I4613" s="103"/>
    </row>
    <row r="4614" spans="1:9" x14ac:dyDescent="0.3">
      <c r="A4614" t="s">
        <v>4983</v>
      </c>
      <c r="B4614" t="s">
        <v>51</v>
      </c>
      <c r="C4614" t="s">
        <v>4868</v>
      </c>
      <c r="D4614" t="s">
        <v>1764</v>
      </c>
      <c r="E4614" s="103">
        <v>5.5322373067460996E-3</v>
      </c>
      <c r="F4614" s="103">
        <v>677948</v>
      </c>
      <c r="G4614" s="103">
        <v>4</v>
      </c>
      <c r="H4614" t="s">
        <v>1078</v>
      </c>
      <c r="I4614" s="103"/>
    </row>
    <row r="4615" spans="1:9" x14ac:dyDescent="0.3">
      <c r="A4615" t="s">
        <v>4984</v>
      </c>
      <c r="B4615" t="s">
        <v>51</v>
      </c>
      <c r="C4615" t="s">
        <v>4868</v>
      </c>
      <c r="D4615" t="s">
        <v>340</v>
      </c>
      <c r="E4615" s="103">
        <v>9.8354814598420135E-3</v>
      </c>
      <c r="F4615" s="103">
        <v>677948</v>
      </c>
      <c r="G4615" s="103">
        <v>4</v>
      </c>
      <c r="H4615" t="s">
        <v>1078</v>
      </c>
      <c r="I4615" s="103"/>
    </row>
    <row r="4616" spans="1:9" x14ac:dyDescent="0.3">
      <c r="A4616" t="s">
        <v>4985</v>
      </c>
      <c r="B4616" t="s">
        <v>51</v>
      </c>
      <c r="C4616" t="s">
        <v>4868</v>
      </c>
      <c r="D4616" t="s">
        <v>777</v>
      </c>
      <c r="E4616" s="103">
        <v>1.0435543370611953E-2</v>
      </c>
      <c r="F4616" s="103">
        <v>677948</v>
      </c>
      <c r="G4616" s="103">
        <v>4</v>
      </c>
      <c r="H4616" t="s">
        <v>1078</v>
      </c>
      <c r="I4616" s="103"/>
    </row>
    <row r="4617" spans="1:9" x14ac:dyDescent="0.3">
      <c r="A4617" t="s">
        <v>4986</v>
      </c>
      <c r="B4617" t="s">
        <v>51</v>
      </c>
      <c r="C4617" t="s">
        <v>4868</v>
      </c>
      <c r="D4617" t="s">
        <v>776</v>
      </c>
      <c r="E4617" s="103">
        <v>2.619477564808646E-2</v>
      </c>
      <c r="F4617" s="103">
        <v>677948</v>
      </c>
      <c r="G4617" s="103">
        <v>4</v>
      </c>
      <c r="H4617" t="s">
        <v>1078</v>
      </c>
      <c r="I4617" s="103"/>
    </row>
    <row r="4618" spans="1:9" x14ac:dyDescent="0.3">
      <c r="A4618" t="s">
        <v>154</v>
      </c>
      <c r="B4618" t="s">
        <v>47</v>
      </c>
      <c r="C4618" t="s">
        <v>36</v>
      </c>
      <c r="D4618" t="s">
        <v>54</v>
      </c>
      <c r="E4618" s="103">
        <v>61478</v>
      </c>
      <c r="F4618" s="103">
        <v>677948</v>
      </c>
      <c r="G4618" s="103">
        <v>4</v>
      </c>
      <c r="H4618" t="s">
        <v>54</v>
      </c>
      <c r="I4618" s="103"/>
    </row>
    <row r="4619" spans="1:9" x14ac:dyDescent="0.3">
      <c r="A4619" t="s">
        <v>155</v>
      </c>
      <c r="B4619" t="s">
        <v>48</v>
      </c>
      <c r="C4619" t="s">
        <v>36</v>
      </c>
      <c r="D4619" t="s">
        <v>54</v>
      </c>
      <c r="E4619" s="103">
        <v>2163059464.0749998</v>
      </c>
      <c r="F4619" s="103">
        <v>677948</v>
      </c>
      <c r="G4619" s="103">
        <v>4</v>
      </c>
      <c r="H4619" t="s">
        <v>54</v>
      </c>
      <c r="I4619" s="103"/>
    </row>
    <row r="4620" spans="1:9" x14ac:dyDescent="0.3">
      <c r="A4620" t="s">
        <v>156</v>
      </c>
      <c r="B4620" t="s">
        <v>49</v>
      </c>
      <c r="C4620" t="s">
        <v>36</v>
      </c>
      <c r="D4620" t="s">
        <v>54</v>
      </c>
      <c r="E4620" s="103">
        <v>9.0682471221981628E-2</v>
      </c>
      <c r="F4620" s="103">
        <v>677948</v>
      </c>
      <c r="G4620" s="103">
        <v>4</v>
      </c>
      <c r="H4620" t="s">
        <v>54</v>
      </c>
      <c r="I4620" s="103"/>
    </row>
    <row r="4621" spans="1:9" x14ac:dyDescent="0.3">
      <c r="A4621" t="s">
        <v>157</v>
      </c>
      <c r="B4621" t="s">
        <v>50</v>
      </c>
      <c r="C4621" t="s">
        <v>36</v>
      </c>
      <c r="D4621" t="s">
        <v>54</v>
      </c>
      <c r="E4621" s="103">
        <v>3190.5978984745138</v>
      </c>
      <c r="F4621" s="103">
        <v>677948</v>
      </c>
      <c r="G4621" s="103">
        <v>4</v>
      </c>
      <c r="H4621" t="s">
        <v>54</v>
      </c>
      <c r="I4621" s="103"/>
    </row>
    <row r="4622" spans="1:9" x14ac:dyDescent="0.3">
      <c r="A4622" t="s">
        <v>1356</v>
      </c>
      <c r="B4622" t="s">
        <v>51</v>
      </c>
      <c r="C4622" t="s">
        <v>36</v>
      </c>
      <c r="D4622" t="s">
        <v>40</v>
      </c>
      <c r="E4622" s="103">
        <v>5.9504683725350956E-2</v>
      </c>
      <c r="F4622" s="103">
        <v>677948</v>
      </c>
      <c r="G4622" s="103">
        <v>4</v>
      </c>
      <c r="H4622" t="s">
        <v>1078</v>
      </c>
      <c r="I4622" s="103"/>
    </row>
    <row r="4623" spans="1:9" x14ac:dyDescent="0.3">
      <c r="A4623" t="s">
        <v>6513</v>
      </c>
      <c r="B4623" t="s">
        <v>51</v>
      </c>
      <c r="C4623" t="s">
        <v>36</v>
      </c>
      <c r="D4623" t="s">
        <v>5064</v>
      </c>
      <c r="E4623" s="103">
        <v>5.95693064436369E-2</v>
      </c>
      <c r="F4623" s="103">
        <v>677948</v>
      </c>
      <c r="G4623" s="103">
        <v>4</v>
      </c>
      <c r="H4623" t="s">
        <v>1078</v>
      </c>
      <c r="I4623" s="103"/>
    </row>
    <row r="4624" spans="1:9" x14ac:dyDescent="0.3">
      <c r="A4624" t="s">
        <v>6514</v>
      </c>
      <c r="B4624" t="s">
        <v>51</v>
      </c>
      <c r="C4624" t="s">
        <v>36</v>
      </c>
      <c r="D4624" t="s">
        <v>5065</v>
      </c>
      <c r="E4624" s="103">
        <v>5.9504683725350956E-2</v>
      </c>
      <c r="F4624" s="103">
        <v>677948</v>
      </c>
      <c r="G4624" s="103">
        <v>4</v>
      </c>
      <c r="H4624" t="s">
        <v>1078</v>
      </c>
      <c r="I4624" s="103"/>
    </row>
    <row r="4625" spans="1:9" x14ac:dyDescent="0.3">
      <c r="A4625" t="s">
        <v>6515</v>
      </c>
      <c r="B4625" t="s">
        <v>51</v>
      </c>
      <c r="C4625" t="s">
        <v>36</v>
      </c>
      <c r="D4625" t="s">
        <v>5066</v>
      </c>
      <c r="E4625" s="103">
        <v>5.9547447431171241E-2</v>
      </c>
      <c r="F4625" s="103">
        <v>677948</v>
      </c>
      <c r="G4625" s="103">
        <v>4</v>
      </c>
      <c r="H4625" t="s">
        <v>1078</v>
      </c>
      <c r="I4625" s="103"/>
    </row>
    <row r="4626" spans="1:9" x14ac:dyDescent="0.3">
      <c r="A4626" t="s">
        <v>1357</v>
      </c>
      <c r="B4626" t="s">
        <v>51</v>
      </c>
      <c r="C4626" t="s">
        <v>36</v>
      </c>
      <c r="D4626" t="s">
        <v>42</v>
      </c>
      <c r="E4626" s="103">
        <v>5.7922394307580116E-2</v>
      </c>
      <c r="F4626" s="103">
        <v>677948</v>
      </c>
      <c r="G4626" s="103">
        <v>4</v>
      </c>
      <c r="H4626" t="s">
        <v>1078</v>
      </c>
      <c r="I4626" s="103"/>
    </row>
    <row r="4627" spans="1:9" x14ac:dyDescent="0.3">
      <c r="A4627" t="s">
        <v>2297</v>
      </c>
      <c r="B4627" t="s">
        <v>51</v>
      </c>
      <c r="C4627" t="s">
        <v>36</v>
      </c>
      <c r="D4627" t="s">
        <v>1763</v>
      </c>
      <c r="E4627" s="103">
        <v>6.1043099661906026E-2</v>
      </c>
      <c r="F4627" s="103">
        <v>677948</v>
      </c>
      <c r="G4627" s="103">
        <v>4</v>
      </c>
      <c r="H4627" t="s">
        <v>1078</v>
      </c>
      <c r="I4627" s="103"/>
    </row>
    <row r="4628" spans="1:9" x14ac:dyDescent="0.3">
      <c r="A4628" t="s">
        <v>2298</v>
      </c>
      <c r="B4628" t="s">
        <v>51</v>
      </c>
      <c r="C4628" t="s">
        <v>36</v>
      </c>
      <c r="D4628" t="s">
        <v>1764</v>
      </c>
      <c r="E4628" s="103">
        <v>2.7609078065947597E-2</v>
      </c>
      <c r="F4628" s="103">
        <v>677948</v>
      </c>
      <c r="G4628" s="103">
        <v>4</v>
      </c>
      <c r="H4628" t="s">
        <v>1078</v>
      </c>
      <c r="I4628" s="103"/>
    </row>
    <row r="4629" spans="1:9" x14ac:dyDescent="0.3">
      <c r="A4629" t="s">
        <v>1358</v>
      </c>
      <c r="B4629" t="s">
        <v>51</v>
      </c>
      <c r="C4629" t="s">
        <v>36</v>
      </c>
      <c r="D4629" t="s">
        <v>340</v>
      </c>
      <c r="E4629" s="103">
        <v>5.4543118059815821E-2</v>
      </c>
      <c r="F4629" s="103">
        <v>677948</v>
      </c>
      <c r="G4629" s="103">
        <v>4</v>
      </c>
      <c r="H4629" t="s">
        <v>1078</v>
      </c>
      <c r="I4629" s="103"/>
    </row>
    <row r="4630" spans="1:9" x14ac:dyDescent="0.3">
      <c r="A4630" t="s">
        <v>1359</v>
      </c>
      <c r="B4630" t="s">
        <v>51</v>
      </c>
      <c r="C4630" t="s">
        <v>36</v>
      </c>
      <c r="D4630" t="s">
        <v>777</v>
      </c>
      <c r="E4630" s="103">
        <v>7.1912385371203535E-2</v>
      </c>
      <c r="F4630" s="103">
        <v>677948</v>
      </c>
      <c r="G4630" s="103">
        <v>4</v>
      </c>
      <c r="H4630" t="s">
        <v>1078</v>
      </c>
      <c r="I4630" s="103"/>
    </row>
    <row r="4631" spans="1:9" x14ac:dyDescent="0.3">
      <c r="A4631" t="s">
        <v>1360</v>
      </c>
      <c r="B4631" t="s">
        <v>51</v>
      </c>
      <c r="C4631" t="s">
        <v>36</v>
      </c>
      <c r="D4631" t="s">
        <v>776</v>
      </c>
      <c r="E4631" s="103">
        <v>0.15964836194862811</v>
      </c>
      <c r="F4631" s="103">
        <v>677948</v>
      </c>
      <c r="G4631" s="103">
        <v>4</v>
      </c>
      <c r="H4631" t="s">
        <v>1078</v>
      </c>
      <c r="I4631" s="103"/>
    </row>
    <row r="4632" spans="1:9" x14ac:dyDescent="0.3">
      <c r="A4632" t="s">
        <v>158</v>
      </c>
      <c r="B4632" t="s">
        <v>47</v>
      </c>
      <c r="C4632" t="s">
        <v>37</v>
      </c>
      <c r="D4632" t="s">
        <v>54</v>
      </c>
      <c r="E4632" s="103">
        <v>180844</v>
      </c>
      <c r="F4632" s="103">
        <v>677948</v>
      </c>
      <c r="G4632" s="103">
        <v>4</v>
      </c>
      <c r="H4632" t="s">
        <v>54</v>
      </c>
      <c r="I4632" s="103"/>
    </row>
    <row r="4633" spans="1:9" x14ac:dyDescent="0.3">
      <c r="A4633" t="s">
        <v>159</v>
      </c>
      <c r="B4633" t="s">
        <v>48</v>
      </c>
      <c r="C4633" t="s">
        <v>37</v>
      </c>
      <c r="D4633" t="s">
        <v>54</v>
      </c>
      <c r="E4633" s="103">
        <v>23270648513.597656</v>
      </c>
      <c r="F4633" s="103">
        <v>677948</v>
      </c>
      <c r="G4633" s="103">
        <v>4</v>
      </c>
      <c r="H4633" t="s">
        <v>54</v>
      </c>
      <c r="I4633" s="103"/>
    </row>
    <row r="4634" spans="1:9" x14ac:dyDescent="0.3">
      <c r="A4634" t="s">
        <v>160</v>
      </c>
      <c r="B4634" t="s">
        <v>49</v>
      </c>
      <c r="C4634" t="s">
        <v>37</v>
      </c>
      <c r="D4634" t="s">
        <v>54</v>
      </c>
      <c r="E4634" s="103">
        <v>0.26675202227899486</v>
      </c>
      <c r="F4634" s="103">
        <v>677948</v>
      </c>
      <c r="G4634" s="103">
        <v>4</v>
      </c>
      <c r="H4634" t="s">
        <v>54</v>
      </c>
      <c r="I4634" s="103"/>
    </row>
    <row r="4635" spans="1:9" x14ac:dyDescent="0.3">
      <c r="A4635" t="s">
        <v>161</v>
      </c>
      <c r="B4635" t="s">
        <v>50</v>
      </c>
      <c r="C4635" t="s">
        <v>37</v>
      </c>
      <c r="D4635" t="s">
        <v>54</v>
      </c>
      <c r="E4635" s="103">
        <v>34325.12303834167</v>
      </c>
      <c r="F4635" s="103">
        <v>677948</v>
      </c>
      <c r="G4635" s="103">
        <v>4</v>
      </c>
      <c r="H4635" t="s">
        <v>54</v>
      </c>
      <c r="I4635" s="103"/>
    </row>
    <row r="4636" spans="1:9" x14ac:dyDescent="0.3">
      <c r="A4636" t="s">
        <v>1321</v>
      </c>
      <c r="B4636" t="s">
        <v>51</v>
      </c>
      <c r="C4636" t="s">
        <v>37</v>
      </c>
      <c r="D4636" t="s">
        <v>40</v>
      </c>
      <c r="E4636" s="103">
        <v>0.21736024705227877</v>
      </c>
      <c r="F4636" s="103">
        <v>677948</v>
      </c>
      <c r="G4636" s="103">
        <v>4</v>
      </c>
      <c r="H4636" t="s">
        <v>1078</v>
      </c>
      <c r="I4636" s="103"/>
    </row>
    <row r="4637" spans="1:9" x14ac:dyDescent="0.3">
      <c r="A4637" t="s">
        <v>6516</v>
      </c>
      <c r="B4637" t="s">
        <v>51</v>
      </c>
      <c r="C4637" t="s">
        <v>37</v>
      </c>
      <c r="D4637" t="s">
        <v>5064</v>
      </c>
      <c r="E4637" s="103">
        <v>0.21829299597379087</v>
      </c>
      <c r="F4637" s="103">
        <v>677948</v>
      </c>
      <c r="G4637" s="103">
        <v>4</v>
      </c>
      <c r="H4637" t="s">
        <v>1078</v>
      </c>
      <c r="I4637" s="103"/>
    </row>
    <row r="4638" spans="1:9" x14ac:dyDescent="0.3">
      <c r="A4638" t="s">
        <v>6517</v>
      </c>
      <c r="B4638" t="s">
        <v>51</v>
      </c>
      <c r="C4638" t="s">
        <v>37</v>
      </c>
      <c r="D4638" t="s">
        <v>5065</v>
      </c>
      <c r="E4638" s="103">
        <v>0.21736024705227877</v>
      </c>
      <c r="F4638" s="103">
        <v>677948</v>
      </c>
      <c r="G4638" s="103">
        <v>4</v>
      </c>
      <c r="H4638" t="s">
        <v>1078</v>
      </c>
      <c r="I4638" s="103"/>
    </row>
    <row r="4639" spans="1:9" x14ac:dyDescent="0.3">
      <c r="A4639" t="s">
        <v>6518</v>
      </c>
      <c r="B4639" t="s">
        <v>51</v>
      </c>
      <c r="C4639" t="s">
        <v>37</v>
      </c>
      <c r="D4639" t="s">
        <v>5066</v>
      </c>
      <c r="E4639" s="103">
        <v>0.21826995332363283</v>
      </c>
      <c r="F4639" s="103">
        <v>677948</v>
      </c>
      <c r="G4639" s="103">
        <v>4</v>
      </c>
      <c r="H4639" t="s">
        <v>1078</v>
      </c>
      <c r="I4639" s="103"/>
    </row>
    <row r="4640" spans="1:9" x14ac:dyDescent="0.3">
      <c r="A4640" t="s">
        <v>1322</v>
      </c>
      <c r="B4640" t="s">
        <v>51</v>
      </c>
      <c r="C4640" t="s">
        <v>37</v>
      </c>
      <c r="D4640" t="s">
        <v>42</v>
      </c>
      <c r="E4640" s="103">
        <v>0.21380032090117751</v>
      </c>
      <c r="F4640" s="103">
        <v>677948</v>
      </c>
      <c r="G4640" s="103">
        <v>4</v>
      </c>
      <c r="H4640" t="s">
        <v>1078</v>
      </c>
      <c r="I4640" s="103"/>
    </row>
    <row r="4641" spans="1:9" x14ac:dyDescent="0.3">
      <c r="A4641" t="s">
        <v>2253</v>
      </c>
      <c r="B4641" t="s">
        <v>51</v>
      </c>
      <c r="C4641" t="s">
        <v>37</v>
      </c>
      <c r="D4641" t="s">
        <v>1763</v>
      </c>
      <c r="E4641" s="103">
        <v>0.22668875589416251</v>
      </c>
      <c r="F4641" s="103">
        <v>677948</v>
      </c>
      <c r="G4641" s="103">
        <v>4</v>
      </c>
      <c r="H4641" t="s">
        <v>1078</v>
      </c>
      <c r="I4641" s="103"/>
    </row>
    <row r="4642" spans="1:9" x14ac:dyDescent="0.3">
      <c r="A4642" t="s">
        <v>2254</v>
      </c>
      <c r="B4642" t="s">
        <v>51</v>
      </c>
      <c r="C4642" t="s">
        <v>37</v>
      </c>
      <c r="D4642" t="s">
        <v>1764</v>
      </c>
      <c r="E4642" s="103">
        <v>0.11922618863760598</v>
      </c>
      <c r="F4642" s="103">
        <v>677948</v>
      </c>
      <c r="G4642" s="103">
        <v>4</v>
      </c>
      <c r="H4642" t="s">
        <v>1078</v>
      </c>
      <c r="I4642" s="103"/>
    </row>
    <row r="4643" spans="1:9" x14ac:dyDescent="0.3">
      <c r="A4643" t="s">
        <v>1323</v>
      </c>
      <c r="B4643" t="s">
        <v>51</v>
      </c>
      <c r="C4643" t="s">
        <v>37</v>
      </c>
      <c r="D4643" t="s">
        <v>340</v>
      </c>
      <c r="E4643" s="103">
        <v>0.2019643217033886</v>
      </c>
      <c r="F4643" s="103">
        <v>677948</v>
      </c>
      <c r="G4643" s="103">
        <v>4</v>
      </c>
      <c r="H4643" t="s">
        <v>1078</v>
      </c>
      <c r="I4643" s="103"/>
    </row>
    <row r="4644" spans="1:9" x14ac:dyDescent="0.3">
      <c r="A4644" t="s">
        <v>1324</v>
      </c>
      <c r="B4644" t="s">
        <v>51</v>
      </c>
      <c r="C4644" t="s">
        <v>37</v>
      </c>
      <c r="D4644" t="s">
        <v>777</v>
      </c>
      <c r="E4644" s="103">
        <v>0.24080811249497305</v>
      </c>
      <c r="F4644" s="103">
        <v>677948</v>
      </c>
      <c r="G4644" s="103">
        <v>4</v>
      </c>
      <c r="H4644" t="s">
        <v>1078</v>
      </c>
      <c r="I4644" s="103"/>
    </row>
    <row r="4645" spans="1:9" x14ac:dyDescent="0.3">
      <c r="A4645" t="s">
        <v>1325</v>
      </c>
      <c r="B4645" t="s">
        <v>51</v>
      </c>
      <c r="C4645" t="s">
        <v>37</v>
      </c>
      <c r="D4645" t="s">
        <v>776</v>
      </c>
      <c r="E4645" s="103">
        <v>0.57012157537117658</v>
      </c>
      <c r="F4645" s="103">
        <v>677948</v>
      </c>
      <c r="G4645" s="103">
        <v>4</v>
      </c>
      <c r="H4645" t="s">
        <v>1078</v>
      </c>
      <c r="I4645" s="103"/>
    </row>
    <row r="4646" spans="1:9" x14ac:dyDescent="0.3">
      <c r="A4646" t="s">
        <v>162</v>
      </c>
      <c r="B4646" t="s">
        <v>47</v>
      </c>
      <c r="C4646" t="s">
        <v>38</v>
      </c>
      <c r="D4646" t="s">
        <v>54</v>
      </c>
      <c r="E4646" s="103">
        <v>38971</v>
      </c>
      <c r="F4646" s="103">
        <v>677948</v>
      </c>
      <c r="G4646" s="103">
        <v>4</v>
      </c>
      <c r="H4646" t="s">
        <v>54</v>
      </c>
      <c r="I4646" s="103"/>
    </row>
    <row r="4647" spans="1:9" x14ac:dyDescent="0.3">
      <c r="A4647" t="s">
        <v>163</v>
      </c>
      <c r="B4647" t="s">
        <v>48</v>
      </c>
      <c r="C4647" t="s">
        <v>38</v>
      </c>
      <c r="D4647" t="s">
        <v>54</v>
      </c>
      <c r="E4647" s="103">
        <v>6311116362.8610001</v>
      </c>
      <c r="F4647" s="103">
        <v>677948</v>
      </c>
      <c r="G4647" s="103">
        <v>4</v>
      </c>
      <c r="H4647" t="s">
        <v>54</v>
      </c>
      <c r="I4647" s="103"/>
    </row>
    <row r="4648" spans="1:9" x14ac:dyDescent="0.3">
      <c r="A4648" t="s">
        <v>164</v>
      </c>
      <c r="B4648" t="s">
        <v>49</v>
      </c>
      <c r="C4648" t="s">
        <v>38</v>
      </c>
      <c r="D4648" t="s">
        <v>54</v>
      </c>
      <c r="E4648" s="103">
        <v>5.7483759816387099E-2</v>
      </c>
      <c r="F4648" s="103">
        <v>677948</v>
      </c>
      <c r="G4648" s="103">
        <v>4</v>
      </c>
      <c r="H4648" t="s">
        <v>54</v>
      </c>
      <c r="I4648" s="103"/>
    </row>
    <row r="4649" spans="1:9" x14ac:dyDescent="0.3">
      <c r="A4649" t="s">
        <v>165</v>
      </c>
      <c r="B4649" t="s">
        <v>50</v>
      </c>
      <c r="C4649" t="s">
        <v>38</v>
      </c>
      <c r="D4649" t="s">
        <v>54</v>
      </c>
      <c r="E4649" s="103">
        <v>9309.1451893965314</v>
      </c>
      <c r="F4649" s="103">
        <v>677948</v>
      </c>
      <c r="G4649" s="103">
        <v>4</v>
      </c>
      <c r="H4649" t="s">
        <v>54</v>
      </c>
      <c r="I4649" s="103"/>
    </row>
    <row r="4650" spans="1:9" x14ac:dyDescent="0.3">
      <c r="A4650" t="s">
        <v>1326</v>
      </c>
      <c r="B4650" t="s">
        <v>51</v>
      </c>
      <c r="C4650" t="s">
        <v>38</v>
      </c>
      <c r="D4650" t="s">
        <v>40</v>
      </c>
      <c r="E4650" s="103">
        <v>0.2754965795674702</v>
      </c>
      <c r="F4650" s="103">
        <v>677948</v>
      </c>
      <c r="G4650" s="103">
        <v>4</v>
      </c>
      <c r="H4650" t="s">
        <v>1078</v>
      </c>
      <c r="I4650" s="103"/>
    </row>
    <row r="4651" spans="1:9" x14ac:dyDescent="0.3">
      <c r="A4651" t="s">
        <v>6519</v>
      </c>
      <c r="B4651" t="s">
        <v>51</v>
      </c>
      <c r="C4651" t="s">
        <v>38</v>
      </c>
      <c r="D4651" t="s">
        <v>5064</v>
      </c>
      <c r="E4651" s="103">
        <v>0.27663017307615045</v>
      </c>
      <c r="F4651" s="103">
        <v>677948</v>
      </c>
      <c r="G4651" s="103">
        <v>4</v>
      </c>
      <c r="H4651" t="s">
        <v>1078</v>
      </c>
      <c r="I4651" s="103"/>
    </row>
    <row r="4652" spans="1:9" x14ac:dyDescent="0.3">
      <c r="A4652" t="s">
        <v>6520</v>
      </c>
      <c r="B4652" t="s">
        <v>51</v>
      </c>
      <c r="C4652" t="s">
        <v>38</v>
      </c>
      <c r="D4652" t="s">
        <v>5065</v>
      </c>
      <c r="E4652" s="103">
        <v>0.2754965795674702</v>
      </c>
      <c r="F4652" s="103">
        <v>677948</v>
      </c>
      <c r="G4652" s="103">
        <v>4</v>
      </c>
      <c r="H4652" t="s">
        <v>1078</v>
      </c>
      <c r="I4652" s="103"/>
    </row>
    <row r="4653" spans="1:9" x14ac:dyDescent="0.3">
      <c r="A4653" t="s">
        <v>6521</v>
      </c>
      <c r="B4653" t="s">
        <v>51</v>
      </c>
      <c r="C4653" t="s">
        <v>38</v>
      </c>
      <c r="D4653" t="s">
        <v>5066</v>
      </c>
      <c r="E4653" s="103">
        <v>0.27662772337991298</v>
      </c>
      <c r="F4653" s="103">
        <v>677948</v>
      </c>
      <c r="G4653" s="103">
        <v>4</v>
      </c>
      <c r="H4653" t="s">
        <v>1078</v>
      </c>
      <c r="I4653" s="103"/>
    </row>
    <row r="4654" spans="1:9" x14ac:dyDescent="0.3">
      <c r="A4654" t="s">
        <v>1327</v>
      </c>
      <c r="B4654" t="s">
        <v>51</v>
      </c>
      <c r="C4654" t="s">
        <v>38</v>
      </c>
      <c r="D4654" t="s">
        <v>42</v>
      </c>
      <c r="E4654" s="103">
        <v>0.27505554688371847</v>
      </c>
      <c r="F4654" s="103">
        <v>677948</v>
      </c>
      <c r="G4654" s="103">
        <v>4</v>
      </c>
      <c r="H4654" t="s">
        <v>1078</v>
      </c>
      <c r="I4654" s="103"/>
    </row>
    <row r="4655" spans="1:9" x14ac:dyDescent="0.3">
      <c r="A4655" t="s">
        <v>2255</v>
      </c>
      <c r="B4655" t="s">
        <v>51</v>
      </c>
      <c r="C4655" t="s">
        <v>38</v>
      </c>
      <c r="D4655" t="s">
        <v>1763</v>
      </c>
      <c r="E4655" s="103">
        <v>0.30187783493443027</v>
      </c>
      <c r="F4655" s="103">
        <v>677948</v>
      </c>
      <c r="G4655" s="103">
        <v>4</v>
      </c>
      <c r="H4655" t="s">
        <v>1078</v>
      </c>
      <c r="I4655" s="103"/>
    </row>
    <row r="4656" spans="1:9" x14ac:dyDescent="0.3">
      <c r="A4656" t="s">
        <v>2256</v>
      </c>
      <c r="B4656" t="s">
        <v>51</v>
      </c>
      <c r="C4656" t="s">
        <v>38</v>
      </c>
      <c r="D4656" t="s">
        <v>1764</v>
      </c>
      <c r="E4656" s="103">
        <v>0.2009900756785124</v>
      </c>
      <c r="F4656" s="103">
        <v>677948</v>
      </c>
      <c r="G4656" s="103">
        <v>4</v>
      </c>
      <c r="H4656" t="s">
        <v>1078</v>
      </c>
      <c r="I4656" s="103"/>
    </row>
    <row r="4657" spans="1:9" x14ac:dyDescent="0.3">
      <c r="A4657" t="s">
        <v>1328</v>
      </c>
      <c r="B4657" t="s">
        <v>51</v>
      </c>
      <c r="C4657" t="s">
        <v>38</v>
      </c>
      <c r="D4657" t="s">
        <v>340</v>
      </c>
      <c r="E4657" s="103">
        <v>0.19830868665059245</v>
      </c>
      <c r="F4657" s="103">
        <v>677948</v>
      </c>
      <c r="G4657" s="103">
        <v>4</v>
      </c>
      <c r="H4657" t="s">
        <v>1078</v>
      </c>
      <c r="I4657" s="103"/>
    </row>
    <row r="4658" spans="1:9" x14ac:dyDescent="0.3">
      <c r="A4658" t="s">
        <v>1329</v>
      </c>
      <c r="B4658" t="s">
        <v>51</v>
      </c>
      <c r="C4658" t="s">
        <v>38</v>
      </c>
      <c r="D4658" t="s">
        <v>777</v>
      </c>
      <c r="E4658" s="103">
        <v>0.32720902713151157</v>
      </c>
      <c r="F4658" s="103">
        <v>677948</v>
      </c>
      <c r="G4658" s="103">
        <v>4</v>
      </c>
      <c r="H4658" t="s">
        <v>1078</v>
      </c>
      <c r="I4658" s="103"/>
    </row>
    <row r="4659" spans="1:9" x14ac:dyDescent="0.3">
      <c r="A4659" t="s">
        <v>1330</v>
      </c>
      <c r="B4659" t="s">
        <v>51</v>
      </c>
      <c r="C4659" t="s">
        <v>38</v>
      </c>
      <c r="D4659" t="s">
        <v>776</v>
      </c>
      <c r="E4659" s="103">
        <v>0.73247368087742415</v>
      </c>
      <c r="F4659" s="103">
        <v>677948</v>
      </c>
      <c r="G4659" s="103">
        <v>4</v>
      </c>
      <c r="H4659" t="s">
        <v>1078</v>
      </c>
      <c r="I4659" s="103"/>
    </row>
    <row r="4660" spans="1:9" x14ac:dyDescent="0.3">
      <c r="A4660" t="s">
        <v>166</v>
      </c>
      <c r="B4660" t="s">
        <v>47</v>
      </c>
      <c r="C4660" t="s">
        <v>39</v>
      </c>
      <c r="D4660" t="s">
        <v>54</v>
      </c>
      <c r="E4660" s="103">
        <v>1709</v>
      </c>
      <c r="F4660" s="103">
        <v>677948</v>
      </c>
      <c r="G4660" s="103">
        <v>4</v>
      </c>
      <c r="H4660" t="s">
        <v>54</v>
      </c>
      <c r="I4660" s="103"/>
    </row>
    <row r="4661" spans="1:9" x14ac:dyDescent="0.3">
      <c r="A4661" t="s">
        <v>167</v>
      </c>
      <c r="B4661" t="s">
        <v>48</v>
      </c>
      <c r="C4661" t="s">
        <v>39</v>
      </c>
      <c r="D4661" t="s">
        <v>54</v>
      </c>
      <c r="E4661" s="103">
        <v>8493082.3770000003</v>
      </c>
      <c r="F4661" s="103">
        <v>677948</v>
      </c>
      <c r="G4661" s="103">
        <v>4</v>
      </c>
      <c r="H4661" t="s">
        <v>54</v>
      </c>
      <c r="I4661" s="103"/>
    </row>
    <row r="4662" spans="1:9" x14ac:dyDescent="0.3">
      <c r="A4662" t="s">
        <v>168</v>
      </c>
      <c r="B4662" t="s">
        <v>49</v>
      </c>
      <c r="C4662" t="s">
        <v>39</v>
      </c>
      <c r="D4662" t="s">
        <v>54</v>
      </c>
      <c r="E4662" s="103">
        <v>2.5208423064895834E-3</v>
      </c>
      <c r="F4662" s="103">
        <v>677948</v>
      </c>
      <c r="G4662" s="103">
        <v>4</v>
      </c>
      <c r="H4662" t="s">
        <v>54</v>
      </c>
      <c r="I4662" s="103"/>
    </row>
    <row r="4663" spans="1:9" x14ac:dyDescent="0.3">
      <c r="A4663" t="s">
        <v>169</v>
      </c>
      <c r="B4663" t="s">
        <v>50</v>
      </c>
      <c r="C4663" t="s">
        <v>39</v>
      </c>
      <c r="D4663" t="s">
        <v>54</v>
      </c>
      <c r="E4663" s="103">
        <v>12.527630993822536</v>
      </c>
      <c r="F4663" s="103">
        <v>677948</v>
      </c>
      <c r="G4663" s="103">
        <v>4</v>
      </c>
      <c r="H4663" t="s">
        <v>54</v>
      </c>
      <c r="I4663" s="103"/>
    </row>
    <row r="4664" spans="1:9" x14ac:dyDescent="0.3">
      <c r="A4664" t="s">
        <v>1331</v>
      </c>
      <c r="B4664" t="s">
        <v>51</v>
      </c>
      <c r="C4664" t="s">
        <v>39</v>
      </c>
      <c r="D4664" t="s">
        <v>40</v>
      </c>
      <c r="E4664" s="103">
        <v>8.45122418378552E-3</v>
      </c>
      <c r="F4664" s="103">
        <v>677948</v>
      </c>
      <c r="G4664" s="103">
        <v>4</v>
      </c>
      <c r="H4664" t="s">
        <v>1078</v>
      </c>
      <c r="I4664" s="103"/>
    </row>
    <row r="4665" spans="1:9" x14ac:dyDescent="0.3">
      <c r="A4665" t="s">
        <v>6522</v>
      </c>
      <c r="B4665" t="s">
        <v>51</v>
      </c>
      <c r="C4665" t="s">
        <v>39</v>
      </c>
      <c r="D4665" t="s">
        <v>5064</v>
      </c>
      <c r="E4665" s="103">
        <v>8.45122418378552E-3</v>
      </c>
      <c r="F4665" s="103">
        <v>677948</v>
      </c>
      <c r="G4665" s="103">
        <v>4</v>
      </c>
      <c r="H4665" t="s">
        <v>1078</v>
      </c>
      <c r="I4665" s="103"/>
    </row>
    <row r="4666" spans="1:9" x14ac:dyDescent="0.3">
      <c r="A4666" t="s">
        <v>6523</v>
      </c>
      <c r="B4666" t="s">
        <v>51</v>
      </c>
      <c r="C4666" t="s">
        <v>39</v>
      </c>
      <c r="D4666" t="s">
        <v>5065</v>
      </c>
      <c r="E4666" s="103">
        <v>8.45122418378552E-3</v>
      </c>
      <c r="F4666" s="103">
        <v>677948</v>
      </c>
      <c r="G4666" s="103">
        <v>4</v>
      </c>
      <c r="H4666" t="s">
        <v>1078</v>
      </c>
      <c r="I4666" s="103"/>
    </row>
    <row r="4667" spans="1:9" x14ac:dyDescent="0.3">
      <c r="A4667" t="s">
        <v>6524</v>
      </c>
      <c r="B4667" t="s">
        <v>51</v>
      </c>
      <c r="C4667" t="s">
        <v>39</v>
      </c>
      <c r="D4667" t="s">
        <v>5066</v>
      </c>
      <c r="E4667" s="103">
        <v>8.45122418378552E-3</v>
      </c>
      <c r="F4667" s="103">
        <v>677948</v>
      </c>
      <c r="G4667" s="103">
        <v>4</v>
      </c>
      <c r="H4667" t="s">
        <v>1078</v>
      </c>
      <c r="I4667" s="103"/>
    </row>
    <row r="4668" spans="1:9" x14ac:dyDescent="0.3">
      <c r="A4668" t="s">
        <v>1332</v>
      </c>
      <c r="B4668" t="s">
        <v>51</v>
      </c>
      <c r="C4668" t="s">
        <v>39</v>
      </c>
      <c r="D4668" t="s">
        <v>42</v>
      </c>
      <c r="E4668" s="103">
        <v>8.3291694049979111E-3</v>
      </c>
      <c r="F4668" s="103">
        <v>677948</v>
      </c>
      <c r="G4668" s="103">
        <v>4</v>
      </c>
      <c r="H4668" t="s">
        <v>1078</v>
      </c>
      <c r="I4668" s="103"/>
    </row>
    <row r="4669" spans="1:9" x14ac:dyDescent="0.3">
      <c r="A4669" t="s">
        <v>2257</v>
      </c>
      <c r="B4669" t="s">
        <v>51</v>
      </c>
      <c r="C4669" t="s">
        <v>39</v>
      </c>
      <c r="D4669" t="s">
        <v>1763</v>
      </c>
      <c r="E4669" s="103">
        <v>9.2586841115783018E-3</v>
      </c>
      <c r="F4669" s="103">
        <v>677948</v>
      </c>
      <c r="G4669" s="103">
        <v>4</v>
      </c>
      <c r="H4669" t="s">
        <v>1078</v>
      </c>
      <c r="I4669" s="103"/>
    </row>
    <row r="4670" spans="1:9" x14ac:dyDescent="0.3">
      <c r="A4670" t="s">
        <v>2258</v>
      </c>
      <c r="B4670" t="s">
        <v>51</v>
      </c>
      <c r="C4670" t="s">
        <v>39</v>
      </c>
      <c r="D4670" t="s">
        <v>1764</v>
      </c>
      <c r="E4670" s="103">
        <v>4.9504316781461832E-3</v>
      </c>
      <c r="F4670" s="103">
        <v>677948</v>
      </c>
      <c r="G4670" s="103">
        <v>4</v>
      </c>
      <c r="H4670" t="s">
        <v>1078</v>
      </c>
      <c r="I4670" s="103"/>
    </row>
    <row r="4671" spans="1:9" x14ac:dyDescent="0.3">
      <c r="A4671" t="s">
        <v>1333</v>
      </c>
      <c r="B4671" t="s">
        <v>51</v>
      </c>
      <c r="C4671" t="s">
        <v>39</v>
      </c>
      <c r="D4671" t="s">
        <v>340</v>
      </c>
      <c r="E4671" s="103">
        <v>8.1589335786487749E-3</v>
      </c>
      <c r="F4671" s="103">
        <v>677948</v>
      </c>
      <c r="G4671" s="103">
        <v>4</v>
      </c>
      <c r="H4671" t="s">
        <v>1078</v>
      </c>
      <c r="I4671" s="103"/>
    </row>
    <row r="4672" spans="1:9" x14ac:dyDescent="0.3">
      <c r="A4672" t="s">
        <v>1334</v>
      </c>
      <c r="B4672" t="s">
        <v>51</v>
      </c>
      <c r="C4672" t="s">
        <v>39</v>
      </c>
      <c r="D4672" t="s">
        <v>777</v>
      </c>
      <c r="E4672" s="103">
        <v>8.6376252404399521E-3</v>
      </c>
      <c r="F4672" s="103">
        <v>677948</v>
      </c>
      <c r="G4672" s="103">
        <v>4</v>
      </c>
      <c r="H4672" t="s">
        <v>1078</v>
      </c>
      <c r="I4672" s="103"/>
    </row>
    <row r="4673" spans="1:9" x14ac:dyDescent="0.3">
      <c r="A4673" t="s">
        <v>1335</v>
      </c>
      <c r="B4673" t="s">
        <v>51</v>
      </c>
      <c r="C4673" t="s">
        <v>39</v>
      </c>
      <c r="D4673" t="s">
        <v>776</v>
      </c>
      <c r="E4673" s="103">
        <v>2.1607861179267763E-2</v>
      </c>
      <c r="F4673" s="103">
        <v>677948</v>
      </c>
      <c r="G4673" s="103">
        <v>4</v>
      </c>
      <c r="H4673" t="s">
        <v>1078</v>
      </c>
      <c r="I4673" s="103"/>
    </row>
    <row r="4674" spans="1:9" x14ac:dyDescent="0.3">
      <c r="A4674" t="s">
        <v>2907</v>
      </c>
      <c r="B4674" t="s">
        <v>47</v>
      </c>
      <c r="C4674" t="s">
        <v>2584</v>
      </c>
      <c r="D4674" t="s">
        <v>54</v>
      </c>
      <c r="E4674" s="103">
        <v>143103</v>
      </c>
      <c r="F4674" s="103">
        <v>677948</v>
      </c>
      <c r="G4674" s="103">
        <v>4</v>
      </c>
      <c r="H4674" t="s">
        <v>54</v>
      </c>
      <c r="I4674" s="103"/>
    </row>
    <row r="4675" spans="1:9" x14ac:dyDescent="0.3">
      <c r="A4675" t="s">
        <v>2908</v>
      </c>
      <c r="B4675" t="s">
        <v>48</v>
      </c>
      <c r="C4675" t="s">
        <v>2584</v>
      </c>
      <c r="D4675" t="s">
        <v>54</v>
      </c>
      <c r="E4675" s="103">
        <v>581846244.53320313</v>
      </c>
      <c r="F4675" s="103">
        <v>677948</v>
      </c>
      <c r="G4675" s="103">
        <v>4</v>
      </c>
      <c r="H4675" t="s">
        <v>54</v>
      </c>
      <c r="I4675" s="103"/>
    </row>
    <row r="4676" spans="1:9" x14ac:dyDescent="0.3">
      <c r="A4676" t="s">
        <v>2909</v>
      </c>
      <c r="B4676" t="s">
        <v>49</v>
      </c>
      <c r="C4676" t="s">
        <v>2584</v>
      </c>
      <c r="D4676" t="s">
        <v>54</v>
      </c>
      <c r="E4676" s="103">
        <v>0.21108256090437616</v>
      </c>
      <c r="F4676" s="103">
        <v>677948</v>
      </c>
      <c r="G4676" s="103">
        <v>4</v>
      </c>
      <c r="H4676" t="s">
        <v>54</v>
      </c>
      <c r="I4676" s="103"/>
    </row>
    <row r="4677" spans="1:9" x14ac:dyDescent="0.3">
      <c r="A4677" t="s">
        <v>2910</v>
      </c>
      <c r="B4677" t="s">
        <v>50</v>
      </c>
      <c r="C4677" t="s">
        <v>2584</v>
      </c>
      <c r="D4677" t="s">
        <v>54</v>
      </c>
      <c r="E4677" s="103">
        <v>858.24612585803504</v>
      </c>
      <c r="F4677" s="103">
        <v>677948</v>
      </c>
      <c r="G4677" s="103">
        <v>4</v>
      </c>
      <c r="H4677" t="s">
        <v>54</v>
      </c>
      <c r="I4677" s="103"/>
    </row>
    <row r="4678" spans="1:9" x14ac:dyDescent="0.3">
      <c r="A4678" t="s">
        <v>2911</v>
      </c>
      <c r="B4678" t="s">
        <v>51</v>
      </c>
      <c r="C4678" t="s">
        <v>2584</v>
      </c>
      <c r="D4678" t="s">
        <v>40</v>
      </c>
      <c r="E4678" s="103">
        <v>6.8951637854583765E-3</v>
      </c>
      <c r="F4678" s="103">
        <v>677948</v>
      </c>
      <c r="G4678" s="103">
        <v>4</v>
      </c>
      <c r="H4678" t="s">
        <v>1078</v>
      </c>
      <c r="I4678" s="103"/>
    </row>
    <row r="4679" spans="1:9" x14ac:dyDescent="0.3">
      <c r="A4679" t="s">
        <v>6525</v>
      </c>
      <c r="B4679" t="s">
        <v>51</v>
      </c>
      <c r="C4679" t="s">
        <v>2584</v>
      </c>
      <c r="D4679" t="s">
        <v>5064</v>
      </c>
      <c r="E4679" s="103">
        <v>6.9634017072700838E-3</v>
      </c>
      <c r="F4679" s="103">
        <v>677948</v>
      </c>
      <c r="G4679" s="103">
        <v>4</v>
      </c>
      <c r="H4679" t="s">
        <v>1078</v>
      </c>
      <c r="I4679" s="103"/>
    </row>
    <row r="4680" spans="1:9" x14ac:dyDescent="0.3">
      <c r="A4680" t="s">
        <v>6526</v>
      </c>
      <c r="B4680" t="s">
        <v>51</v>
      </c>
      <c r="C4680" t="s">
        <v>2584</v>
      </c>
      <c r="D4680" t="s">
        <v>5065</v>
      </c>
      <c r="E4680" s="103">
        <v>6.8951637854583765E-3</v>
      </c>
      <c r="F4680" s="103">
        <v>677948</v>
      </c>
      <c r="G4680" s="103">
        <v>4</v>
      </c>
      <c r="H4680" t="s">
        <v>1078</v>
      </c>
      <c r="I4680" s="103"/>
    </row>
    <row r="4681" spans="1:9" x14ac:dyDescent="0.3">
      <c r="A4681" t="s">
        <v>6527</v>
      </c>
      <c r="B4681" t="s">
        <v>51</v>
      </c>
      <c r="C4681" t="s">
        <v>2584</v>
      </c>
      <c r="D4681" t="s">
        <v>5066</v>
      </c>
      <c r="E4681" s="103">
        <v>6.9608752416380941E-3</v>
      </c>
      <c r="F4681" s="103">
        <v>677948</v>
      </c>
      <c r="G4681" s="103">
        <v>4</v>
      </c>
      <c r="H4681" t="s">
        <v>1078</v>
      </c>
      <c r="I4681" s="103"/>
    </row>
    <row r="4682" spans="1:9" x14ac:dyDescent="0.3">
      <c r="A4682" t="s">
        <v>2912</v>
      </c>
      <c r="B4682" t="s">
        <v>51</v>
      </c>
      <c r="C4682" t="s">
        <v>2584</v>
      </c>
      <c r="D4682" t="s">
        <v>42</v>
      </c>
      <c r="E4682" s="103">
        <v>6.7944095198914835E-3</v>
      </c>
      <c r="F4682" s="103">
        <v>677948</v>
      </c>
      <c r="G4682" s="103">
        <v>4</v>
      </c>
      <c r="H4682" t="s">
        <v>1078</v>
      </c>
      <c r="I4682" s="103"/>
    </row>
    <row r="4683" spans="1:9" x14ac:dyDescent="0.3">
      <c r="A4683" t="s">
        <v>2913</v>
      </c>
      <c r="B4683" t="s">
        <v>51</v>
      </c>
      <c r="C4683" t="s">
        <v>2584</v>
      </c>
      <c r="D4683" t="s">
        <v>1763</v>
      </c>
      <c r="E4683" s="103">
        <v>7.0994406556144753E-3</v>
      </c>
      <c r="F4683" s="103">
        <v>677948</v>
      </c>
      <c r="G4683" s="103">
        <v>4</v>
      </c>
      <c r="H4683" t="s">
        <v>1078</v>
      </c>
      <c r="I4683" s="103"/>
    </row>
    <row r="4684" spans="1:9" x14ac:dyDescent="0.3">
      <c r="A4684" t="s">
        <v>2914</v>
      </c>
      <c r="B4684" t="s">
        <v>51</v>
      </c>
      <c r="C4684" t="s">
        <v>2584</v>
      </c>
      <c r="D4684" t="s">
        <v>1764</v>
      </c>
      <c r="E4684" s="103">
        <v>3.3685275307996808E-3</v>
      </c>
      <c r="F4684" s="103">
        <v>677948</v>
      </c>
      <c r="G4684" s="103">
        <v>4</v>
      </c>
      <c r="H4684" t="s">
        <v>1078</v>
      </c>
      <c r="I4684" s="103"/>
    </row>
    <row r="4685" spans="1:9" x14ac:dyDescent="0.3">
      <c r="A4685" t="s">
        <v>2915</v>
      </c>
      <c r="B4685" t="s">
        <v>51</v>
      </c>
      <c r="C4685" t="s">
        <v>2584</v>
      </c>
      <c r="D4685" t="s">
        <v>340</v>
      </c>
      <c r="E4685" s="103">
        <v>6.6204356695996449E-3</v>
      </c>
      <c r="F4685" s="103">
        <v>677948</v>
      </c>
      <c r="G4685" s="103">
        <v>4</v>
      </c>
      <c r="H4685" t="s">
        <v>1078</v>
      </c>
      <c r="I4685" s="103"/>
    </row>
    <row r="4686" spans="1:9" x14ac:dyDescent="0.3">
      <c r="A4686" t="s">
        <v>2916</v>
      </c>
      <c r="B4686" t="s">
        <v>51</v>
      </c>
      <c r="C4686" t="s">
        <v>2584</v>
      </c>
      <c r="D4686" t="s">
        <v>777</v>
      </c>
      <c r="E4686" s="103">
        <v>8.0360201959491957E-3</v>
      </c>
      <c r="F4686" s="103">
        <v>677948</v>
      </c>
      <c r="G4686" s="103">
        <v>4</v>
      </c>
      <c r="H4686" t="s">
        <v>1078</v>
      </c>
      <c r="I4686" s="103"/>
    </row>
    <row r="4687" spans="1:9" x14ac:dyDescent="0.3">
      <c r="A4687" t="s">
        <v>2917</v>
      </c>
      <c r="B4687" t="s">
        <v>51</v>
      </c>
      <c r="C4687" t="s">
        <v>2584</v>
      </c>
      <c r="D4687" t="s">
        <v>776</v>
      </c>
      <c r="E4687" s="103">
        <v>1.8279156474772674E-2</v>
      </c>
      <c r="F4687" s="103">
        <v>677948</v>
      </c>
      <c r="G4687" s="103">
        <v>4</v>
      </c>
      <c r="H4687" t="s">
        <v>1078</v>
      </c>
      <c r="I4687" s="103"/>
    </row>
    <row r="4688" spans="1:9" x14ac:dyDescent="0.3">
      <c r="A4688" t="s">
        <v>2918</v>
      </c>
      <c r="B4688" t="s">
        <v>47</v>
      </c>
      <c r="C4688" t="s">
        <v>2585</v>
      </c>
      <c r="D4688" t="s">
        <v>54</v>
      </c>
      <c r="E4688" s="103">
        <v>198617</v>
      </c>
      <c r="F4688" s="103">
        <v>677948</v>
      </c>
      <c r="G4688" s="103">
        <v>4</v>
      </c>
      <c r="H4688" t="s">
        <v>54</v>
      </c>
      <c r="I4688" s="103"/>
    </row>
    <row r="4689" spans="1:9" x14ac:dyDescent="0.3">
      <c r="A4689" t="s">
        <v>2919</v>
      </c>
      <c r="B4689" t="s">
        <v>48</v>
      </c>
      <c r="C4689" t="s">
        <v>2585</v>
      </c>
      <c r="D4689" t="s">
        <v>54</v>
      </c>
      <c r="E4689" s="103">
        <v>2390564400</v>
      </c>
      <c r="F4689" s="103">
        <v>677948</v>
      </c>
      <c r="G4689" s="103">
        <v>4</v>
      </c>
      <c r="H4689" t="s">
        <v>54</v>
      </c>
      <c r="I4689" s="103"/>
    </row>
    <row r="4690" spans="1:9" x14ac:dyDescent="0.3">
      <c r="A4690" t="s">
        <v>2920</v>
      </c>
      <c r="B4690" t="s">
        <v>49</v>
      </c>
      <c r="C4690" t="s">
        <v>2585</v>
      </c>
      <c r="D4690" t="s">
        <v>54</v>
      </c>
      <c r="E4690" s="103">
        <v>0.29296789724285638</v>
      </c>
      <c r="F4690" s="103">
        <v>677948</v>
      </c>
      <c r="G4690" s="103">
        <v>4</v>
      </c>
      <c r="H4690" t="s">
        <v>54</v>
      </c>
      <c r="I4690" s="103"/>
    </row>
    <row r="4691" spans="1:9" x14ac:dyDescent="0.3">
      <c r="A4691" t="s">
        <v>2921</v>
      </c>
      <c r="B4691" t="s">
        <v>50</v>
      </c>
      <c r="C4691" t="s">
        <v>2585</v>
      </c>
      <c r="D4691" t="s">
        <v>54</v>
      </c>
      <c r="E4691" s="103">
        <v>3526.176638916259</v>
      </c>
      <c r="F4691" s="103">
        <v>677948</v>
      </c>
      <c r="G4691" s="103">
        <v>4</v>
      </c>
      <c r="H4691" t="s">
        <v>54</v>
      </c>
      <c r="I4691" s="103"/>
    </row>
    <row r="4692" spans="1:9" x14ac:dyDescent="0.3">
      <c r="A4692" t="s">
        <v>2922</v>
      </c>
      <c r="B4692" t="s">
        <v>51</v>
      </c>
      <c r="C4692" t="s">
        <v>2585</v>
      </c>
      <c r="D4692" t="s">
        <v>40</v>
      </c>
      <c r="E4692" s="103">
        <v>2.0138553836344743E-2</v>
      </c>
      <c r="F4692" s="103">
        <v>677948</v>
      </c>
      <c r="G4692" s="103">
        <v>4</v>
      </c>
      <c r="H4692" t="s">
        <v>1078</v>
      </c>
      <c r="I4692" s="103"/>
    </row>
    <row r="4693" spans="1:9" x14ac:dyDescent="0.3">
      <c r="A4693" t="s">
        <v>6528</v>
      </c>
      <c r="B4693" t="s">
        <v>51</v>
      </c>
      <c r="C4693" t="s">
        <v>2585</v>
      </c>
      <c r="D4693" t="s">
        <v>5064</v>
      </c>
      <c r="E4693" s="103">
        <v>2.0396452111122759E-2</v>
      </c>
      <c r="F4693" s="103">
        <v>677948</v>
      </c>
      <c r="G4693" s="103">
        <v>4</v>
      </c>
      <c r="H4693" t="s">
        <v>1078</v>
      </c>
      <c r="I4693" s="103"/>
    </row>
    <row r="4694" spans="1:9" x14ac:dyDescent="0.3">
      <c r="A4694" t="s">
        <v>6529</v>
      </c>
      <c r="B4694" t="s">
        <v>51</v>
      </c>
      <c r="C4694" t="s">
        <v>2585</v>
      </c>
      <c r="D4694" t="s">
        <v>5065</v>
      </c>
      <c r="E4694" s="103">
        <v>2.0138553836344743E-2</v>
      </c>
      <c r="F4694" s="103">
        <v>677948</v>
      </c>
      <c r="G4694" s="103">
        <v>4</v>
      </c>
      <c r="H4694" t="s">
        <v>1078</v>
      </c>
      <c r="I4694" s="103"/>
    </row>
    <row r="4695" spans="1:9" x14ac:dyDescent="0.3">
      <c r="A4695" t="s">
        <v>6530</v>
      </c>
      <c r="B4695" t="s">
        <v>51</v>
      </c>
      <c r="C4695" t="s">
        <v>2585</v>
      </c>
      <c r="D4695" t="s">
        <v>5066</v>
      </c>
      <c r="E4695" s="103">
        <v>2.0392089510713581E-2</v>
      </c>
      <c r="F4695" s="103">
        <v>677948</v>
      </c>
      <c r="G4695" s="103">
        <v>4</v>
      </c>
      <c r="H4695" t="s">
        <v>1078</v>
      </c>
      <c r="I4695" s="103"/>
    </row>
    <row r="4696" spans="1:9" x14ac:dyDescent="0.3">
      <c r="A4696" t="s">
        <v>2923</v>
      </c>
      <c r="B4696" t="s">
        <v>51</v>
      </c>
      <c r="C4696" t="s">
        <v>2585</v>
      </c>
      <c r="D4696" t="s">
        <v>42</v>
      </c>
      <c r="E4696" s="103">
        <v>1.9923941421376903E-2</v>
      </c>
      <c r="F4696" s="103">
        <v>677948</v>
      </c>
      <c r="G4696" s="103">
        <v>4</v>
      </c>
      <c r="H4696" t="s">
        <v>1078</v>
      </c>
      <c r="I4696" s="103"/>
    </row>
    <row r="4697" spans="1:9" x14ac:dyDescent="0.3">
      <c r="A4697" t="s">
        <v>2924</v>
      </c>
      <c r="B4697" t="s">
        <v>51</v>
      </c>
      <c r="C4697" t="s">
        <v>2585</v>
      </c>
      <c r="D4697" t="s">
        <v>1763</v>
      </c>
      <c r="E4697" s="103">
        <v>2.0329024446160162E-2</v>
      </c>
      <c r="F4697" s="103">
        <v>677948</v>
      </c>
      <c r="G4697" s="103">
        <v>4</v>
      </c>
      <c r="H4697" t="s">
        <v>1078</v>
      </c>
      <c r="I4697" s="103"/>
    </row>
    <row r="4698" spans="1:9" x14ac:dyDescent="0.3">
      <c r="A4698" t="s">
        <v>2925</v>
      </c>
      <c r="B4698" t="s">
        <v>51</v>
      </c>
      <c r="C4698" t="s">
        <v>2585</v>
      </c>
      <c r="D4698" t="s">
        <v>1764</v>
      </c>
      <c r="E4698" s="103">
        <v>8.0645602111004654E-3</v>
      </c>
      <c r="F4698" s="103">
        <v>677948</v>
      </c>
      <c r="G4698" s="103">
        <v>4</v>
      </c>
      <c r="H4698" t="s">
        <v>1078</v>
      </c>
      <c r="I4698" s="103"/>
    </row>
    <row r="4699" spans="1:9" x14ac:dyDescent="0.3">
      <c r="A4699" t="s">
        <v>2926</v>
      </c>
      <c r="B4699" t="s">
        <v>51</v>
      </c>
      <c r="C4699" t="s">
        <v>2585</v>
      </c>
      <c r="D4699" t="s">
        <v>340</v>
      </c>
      <c r="E4699" s="103">
        <v>1.9900183181317307E-2</v>
      </c>
      <c r="F4699" s="103">
        <v>677948</v>
      </c>
      <c r="G4699" s="103">
        <v>4</v>
      </c>
      <c r="H4699" t="s">
        <v>1078</v>
      </c>
      <c r="I4699" s="103"/>
    </row>
    <row r="4700" spans="1:9" x14ac:dyDescent="0.3">
      <c r="A4700" t="s">
        <v>2927</v>
      </c>
      <c r="B4700" t="s">
        <v>51</v>
      </c>
      <c r="C4700" t="s">
        <v>2585</v>
      </c>
      <c r="D4700" t="s">
        <v>777</v>
      </c>
      <c r="E4700" s="103">
        <v>1.9088951015706557E-2</v>
      </c>
      <c r="F4700" s="103">
        <v>677948</v>
      </c>
      <c r="G4700" s="103">
        <v>4</v>
      </c>
      <c r="H4700" t="s">
        <v>1078</v>
      </c>
      <c r="I4700" s="103"/>
    </row>
    <row r="4701" spans="1:9" x14ac:dyDescent="0.3">
      <c r="A4701" t="s">
        <v>2928</v>
      </c>
      <c r="B4701" t="s">
        <v>51</v>
      </c>
      <c r="C4701" t="s">
        <v>2585</v>
      </c>
      <c r="D4701" t="s">
        <v>776</v>
      </c>
      <c r="E4701" s="103">
        <v>5.1198115149605927E-2</v>
      </c>
      <c r="F4701" s="103">
        <v>677948</v>
      </c>
      <c r="G4701" s="103">
        <v>4</v>
      </c>
      <c r="H4701" t="s">
        <v>1078</v>
      </c>
      <c r="I4701" s="103"/>
    </row>
    <row r="4702" spans="1:9" x14ac:dyDescent="0.3">
      <c r="A4702" t="s">
        <v>2896</v>
      </c>
      <c r="B4702" t="s">
        <v>47</v>
      </c>
      <c r="C4702" t="s">
        <v>2586</v>
      </c>
      <c r="D4702" t="s">
        <v>54</v>
      </c>
      <c r="E4702" s="103">
        <v>3217</v>
      </c>
      <c r="F4702" s="103">
        <v>677948</v>
      </c>
      <c r="G4702" s="103">
        <v>4</v>
      </c>
      <c r="H4702" t="s">
        <v>54</v>
      </c>
      <c r="I4702" s="103"/>
    </row>
    <row r="4703" spans="1:9" x14ac:dyDescent="0.3">
      <c r="A4703" t="s">
        <v>2897</v>
      </c>
      <c r="B4703" t="s">
        <v>48</v>
      </c>
      <c r="C4703" t="s">
        <v>2586</v>
      </c>
      <c r="D4703" t="s">
        <v>54</v>
      </c>
      <c r="E4703" s="103">
        <v>55794212</v>
      </c>
      <c r="F4703" s="103">
        <v>677948</v>
      </c>
      <c r="G4703" s="103">
        <v>4</v>
      </c>
      <c r="H4703" t="s">
        <v>54</v>
      </c>
      <c r="I4703" s="103"/>
    </row>
    <row r="4704" spans="1:9" x14ac:dyDescent="0.3">
      <c r="A4704" t="s">
        <v>2898</v>
      </c>
      <c r="B4704" t="s">
        <v>49</v>
      </c>
      <c r="C4704" t="s">
        <v>2586</v>
      </c>
      <c r="D4704" t="s">
        <v>54</v>
      </c>
      <c r="E4704" s="103">
        <v>4.7452016968853065E-3</v>
      </c>
      <c r="F4704" s="103">
        <v>677948</v>
      </c>
      <c r="G4704" s="103">
        <v>4</v>
      </c>
      <c r="H4704" t="s">
        <v>54</v>
      </c>
      <c r="I4704" s="103"/>
    </row>
    <row r="4705" spans="1:9" x14ac:dyDescent="0.3">
      <c r="A4705" t="s">
        <v>2899</v>
      </c>
      <c r="B4705" t="s">
        <v>50</v>
      </c>
      <c r="C4705" t="s">
        <v>2586</v>
      </c>
      <c r="D4705" t="s">
        <v>54</v>
      </c>
      <c r="E4705" s="103">
        <v>82.298660074223989</v>
      </c>
      <c r="F4705" s="103">
        <v>677948</v>
      </c>
      <c r="G4705" s="103">
        <v>4</v>
      </c>
      <c r="H4705" t="s">
        <v>54</v>
      </c>
      <c r="I4705" s="103"/>
    </row>
    <row r="4706" spans="1:9" x14ac:dyDescent="0.3">
      <c r="A4706" t="s">
        <v>2900</v>
      </c>
      <c r="B4706" t="s">
        <v>51</v>
      </c>
      <c r="C4706" t="s">
        <v>2586</v>
      </c>
      <c r="D4706" t="s">
        <v>40</v>
      </c>
      <c r="E4706" s="103">
        <v>3.0977871648650002E-2</v>
      </c>
      <c r="F4706" s="103">
        <v>677948</v>
      </c>
      <c r="G4706" s="103">
        <v>4</v>
      </c>
      <c r="H4706" t="s">
        <v>1078</v>
      </c>
      <c r="I4706" s="103"/>
    </row>
    <row r="4707" spans="1:9" x14ac:dyDescent="0.3">
      <c r="A4707" t="s">
        <v>6531</v>
      </c>
      <c r="B4707" t="s">
        <v>51</v>
      </c>
      <c r="C4707" t="s">
        <v>2586</v>
      </c>
      <c r="D4707" t="s">
        <v>5064</v>
      </c>
      <c r="E4707" s="103">
        <v>3.0977871648650002E-2</v>
      </c>
      <c r="F4707" s="103">
        <v>677948</v>
      </c>
      <c r="G4707" s="103">
        <v>4</v>
      </c>
      <c r="H4707" t="s">
        <v>1078</v>
      </c>
      <c r="I4707" s="103"/>
    </row>
    <row r="4708" spans="1:9" x14ac:dyDescent="0.3">
      <c r="A4708" t="s">
        <v>6532</v>
      </c>
      <c r="B4708" t="s">
        <v>51</v>
      </c>
      <c r="C4708" t="s">
        <v>2586</v>
      </c>
      <c r="D4708" t="s">
        <v>5065</v>
      </c>
      <c r="E4708" s="103">
        <v>3.0977871648650002E-2</v>
      </c>
      <c r="F4708" s="103">
        <v>677948</v>
      </c>
      <c r="G4708" s="103">
        <v>4</v>
      </c>
      <c r="H4708" t="s">
        <v>1078</v>
      </c>
      <c r="I4708" s="103"/>
    </row>
    <row r="4709" spans="1:9" x14ac:dyDescent="0.3">
      <c r="A4709" t="s">
        <v>6533</v>
      </c>
      <c r="B4709" t="s">
        <v>51</v>
      </c>
      <c r="C4709" t="s">
        <v>2586</v>
      </c>
      <c r="D4709" t="s">
        <v>5066</v>
      </c>
      <c r="E4709" s="103">
        <v>3.0977871648650002E-2</v>
      </c>
      <c r="F4709" s="103">
        <v>677948</v>
      </c>
      <c r="G4709" s="103">
        <v>4</v>
      </c>
      <c r="H4709" t="s">
        <v>1078</v>
      </c>
      <c r="I4709" s="103"/>
    </row>
    <row r="4710" spans="1:9" x14ac:dyDescent="0.3">
      <c r="A4710" t="s">
        <v>2901</v>
      </c>
      <c r="B4710" t="s">
        <v>51</v>
      </c>
      <c r="C4710" t="s">
        <v>2586</v>
      </c>
      <c r="D4710" t="s">
        <v>42</v>
      </c>
      <c r="E4710" s="103">
        <v>2.9887497161943485E-2</v>
      </c>
      <c r="F4710" s="103">
        <v>677948</v>
      </c>
      <c r="G4710" s="103">
        <v>4</v>
      </c>
      <c r="H4710" t="s">
        <v>1078</v>
      </c>
      <c r="I4710" s="103"/>
    </row>
    <row r="4711" spans="1:9" x14ac:dyDescent="0.3">
      <c r="A4711" t="s">
        <v>2902</v>
      </c>
      <c r="B4711" t="s">
        <v>51</v>
      </c>
      <c r="C4711" t="s">
        <v>2586</v>
      </c>
      <c r="D4711" t="s">
        <v>1763</v>
      </c>
      <c r="E4711" s="103">
        <v>2.9049343861463853E-2</v>
      </c>
      <c r="F4711" s="103">
        <v>677948</v>
      </c>
      <c r="G4711" s="103">
        <v>4</v>
      </c>
      <c r="H4711" t="s">
        <v>1078</v>
      </c>
      <c r="I4711" s="103"/>
    </row>
    <row r="4712" spans="1:9" x14ac:dyDescent="0.3">
      <c r="A4712" t="s">
        <v>2903</v>
      </c>
      <c r="B4712" t="s">
        <v>51</v>
      </c>
      <c r="C4712" t="s">
        <v>2586</v>
      </c>
      <c r="D4712" t="s">
        <v>1764</v>
      </c>
      <c r="E4712" s="103">
        <v>8.7992490163081895E-3</v>
      </c>
      <c r="F4712" s="103">
        <v>677948</v>
      </c>
      <c r="G4712" s="103">
        <v>4</v>
      </c>
      <c r="H4712" t="s">
        <v>1078</v>
      </c>
      <c r="I4712" s="103"/>
    </row>
    <row r="4713" spans="1:9" x14ac:dyDescent="0.3">
      <c r="A4713" t="s">
        <v>2904</v>
      </c>
      <c r="B4713" t="s">
        <v>51</v>
      </c>
      <c r="C4713" t="s">
        <v>2586</v>
      </c>
      <c r="D4713" t="s">
        <v>340</v>
      </c>
      <c r="E4713" s="103">
        <v>3.0868760631391927E-2</v>
      </c>
      <c r="F4713" s="103">
        <v>677948</v>
      </c>
      <c r="G4713" s="103">
        <v>4</v>
      </c>
      <c r="H4713" t="s">
        <v>1078</v>
      </c>
      <c r="I4713" s="103"/>
    </row>
    <row r="4714" spans="1:9" x14ac:dyDescent="0.3">
      <c r="A4714" t="s">
        <v>2905</v>
      </c>
      <c r="B4714" t="s">
        <v>51</v>
      </c>
      <c r="C4714" t="s">
        <v>2586</v>
      </c>
      <c r="D4714" t="s">
        <v>777</v>
      </c>
      <c r="E4714" s="103">
        <v>3.0659245501551972E-2</v>
      </c>
      <c r="F4714" s="103">
        <v>677948</v>
      </c>
      <c r="G4714" s="103">
        <v>4</v>
      </c>
      <c r="H4714" t="s">
        <v>1078</v>
      </c>
      <c r="I4714" s="103"/>
    </row>
    <row r="4715" spans="1:9" x14ac:dyDescent="0.3">
      <c r="A4715" t="s">
        <v>2906</v>
      </c>
      <c r="B4715" t="s">
        <v>51</v>
      </c>
      <c r="C4715" t="s">
        <v>2586</v>
      </c>
      <c r="D4715" t="s">
        <v>776</v>
      </c>
      <c r="E4715" s="103">
        <v>7.5728535641388942E-2</v>
      </c>
      <c r="F4715" s="103">
        <v>677948</v>
      </c>
      <c r="G4715" s="103">
        <v>4</v>
      </c>
      <c r="H4715" t="s">
        <v>1078</v>
      </c>
      <c r="I4715" s="103"/>
    </row>
    <row r="4716" spans="1:9" x14ac:dyDescent="0.3">
      <c r="A4716" t="s">
        <v>3837</v>
      </c>
      <c r="B4716" t="s">
        <v>47</v>
      </c>
      <c r="C4716" t="s">
        <v>3115</v>
      </c>
      <c r="D4716" t="s">
        <v>54</v>
      </c>
      <c r="E4716" s="103">
        <v>1806</v>
      </c>
      <c r="F4716" s="103">
        <v>677948</v>
      </c>
      <c r="G4716" s="103">
        <v>4</v>
      </c>
      <c r="H4716" t="s">
        <v>54</v>
      </c>
      <c r="I4716" s="103"/>
    </row>
    <row r="4717" spans="1:9" x14ac:dyDescent="0.3">
      <c r="A4717" t="s">
        <v>3838</v>
      </c>
      <c r="B4717" t="s">
        <v>48</v>
      </c>
      <c r="C4717" t="s">
        <v>3115</v>
      </c>
      <c r="D4717" t="s">
        <v>54</v>
      </c>
      <c r="E4717" s="103">
        <v>301000009.40625</v>
      </c>
      <c r="F4717" s="103">
        <v>677948</v>
      </c>
      <c r="G4717" s="103">
        <v>4</v>
      </c>
      <c r="H4717" t="s">
        <v>54</v>
      </c>
      <c r="I4717" s="103"/>
    </row>
    <row r="4718" spans="1:9" x14ac:dyDescent="0.3">
      <c r="A4718" t="s">
        <v>3839</v>
      </c>
      <c r="B4718" t="s">
        <v>49</v>
      </c>
      <c r="C4718" t="s">
        <v>3115</v>
      </c>
      <c r="D4718" t="s">
        <v>54</v>
      </c>
      <c r="E4718" s="103">
        <v>2.6639211266940828E-3</v>
      </c>
      <c r="F4718" s="103">
        <v>677948</v>
      </c>
      <c r="G4718" s="103">
        <v>4</v>
      </c>
      <c r="H4718" t="s">
        <v>54</v>
      </c>
      <c r="I4718" s="103"/>
    </row>
    <row r="4719" spans="1:9" x14ac:dyDescent="0.3">
      <c r="A4719" t="s">
        <v>3840</v>
      </c>
      <c r="B4719" t="s">
        <v>50</v>
      </c>
      <c r="C4719" t="s">
        <v>3115</v>
      </c>
      <c r="D4719" t="s">
        <v>54</v>
      </c>
      <c r="E4719" s="103">
        <v>443.98686832360301</v>
      </c>
      <c r="F4719" s="103">
        <v>677948</v>
      </c>
      <c r="G4719" s="103">
        <v>4</v>
      </c>
      <c r="H4719" t="s">
        <v>54</v>
      </c>
      <c r="I4719" s="103"/>
    </row>
    <row r="4720" spans="1:9" x14ac:dyDescent="0.3">
      <c r="A4720" t="s">
        <v>3841</v>
      </c>
      <c r="B4720" t="s">
        <v>51</v>
      </c>
      <c r="C4720" t="s">
        <v>3115</v>
      </c>
      <c r="D4720" t="s">
        <v>40</v>
      </c>
      <c r="E4720" s="103">
        <v>0.31250000976562498</v>
      </c>
      <c r="F4720" s="103">
        <v>677948</v>
      </c>
      <c r="G4720" s="103">
        <v>4</v>
      </c>
      <c r="H4720" t="s">
        <v>1078</v>
      </c>
      <c r="I4720" s="103"/>
    </row>
    <row r="4721" spans="1:9" x14ac:dyDescent="0.3">
      <c r="A4721" t="s">
        <v>6534</v>
      </c>
      <c r="B4721" t="s">
        <v>51</v>
      </c>
      <c r="C4721" t="s">
        <v>3115</v>
      </c>
      <c r="D4721" t="s">
        <v>5064</v>
      </c>
      <c r="E4721" s="103">
        <v>0.31250000976562498</v>
      </c>
      <c r="F4721" s="103">
        <v>677948</v>
      </c>
      <c r="G4721" s="103">
        <v>4</v>
      </c>
      <c r="H4721" t="s">
        <v>1078</v>
      </c>
      <c r="I4721" s="103"/>
    </row>
    <row r="4722" spans="1:9" x14ac:dyDescent="0.3">
      <c r="A4722" t="s">
        <v>6535</v>
      </c>
      <c r="B4722" t="s">
        <v>51</v>
      </c>
      <c r="C4722" t="s">
        <v>3115</v>
      </c>
      <c r="D4722" t="s">
        <v>5065</v>
      </c>
      <c r="E4722" s="103">
        <v>0.31250000976562498</v>
      </c>
      <c r="F4722" s="103">
        <v>677948</v>
      </c>
      <c r="G4722" s="103">
        <v>4</v>
      </c>
      <c r="H4722" t="s">
        <v>1078</v>
      </c>
      <c r="I4722" s="103"/>
    </row>
    <row r="4723" spans="1:9" x14ac:dyDescent="0.3">
      <c r="A4723" t="s">
        <v>6536</v>
      </c>
      <c r="B4723" t="s">
        <v>51</v>
      </c>
      <c r="C4723" t="s">
        <v>3115</v>
      </c>
      <c r="D4723" t="s">
        <v>5066</v>
      </c>
      <c r="E4723" s="103">
        <v>0.31250000976562498</v>
      </c>
      <c r="F4723" s="103">
        <v>677948</v>
      </c>
      <c r="G4723" s="103">
        <v>4</v>
      </c>
      <c r="H4723" t="s">
        <v>1078</v>
      </c>
      <c r="I4723" s="103"/>
    </row>
    <row r="4724" spans="1:9" x14ac:dyDescent="0.3">
      <c r="A4724" t="s">
        <v>3842</v>
      </c>
      <c r="B4724" t="s">
        <v>51</v>
      </c>
      <c r="C4724" t="s">
        <v>3115</v>
      </c>
      <c r="D4724" t="s">
        <v>42</v>
      </c>
      <c r="E4724" s="103">
        <v>0.2333650547612221</v>
      </c>
      <c r="F4724" s="103">
        <v>677948</v>
      </c>
      <c r="G4724" s="103">
        <v>4</v>
      </c>
      <c r="H4724" t="s">
        <v>1078</v>
      </c>
      <c r="I4724" s="103"/>
    </row>
    <row r="4725" spans="1:9" x14ac:dyDescent="0.3">
      <c r="A4725" t="s">
        <v>3843</v>
      </c>
      <c r="B4725" t="s">
        <v>51</v>
      </c>
      <c r="C4725" t="s">
        <v>3115</v>
      </c>
      <c r="D4725" t="s">
        <v>1763</v>
      </c>
      <c r="E4725" s="103">
        <v>0.24900226963932467</v>
      </c>
      <c r="F4725" s="103">
        <v>677948</v>
      </c>
      <c r="G4725" s="103">
        <v>4</v>
      </c>
      <c r="H4725" t="s">
        <v>1078</v>
      </c>
      <c r="I4725" s="103"/>
    </row>
    <row r="4726" spans="1:9" x14ac:dyDescent="0.3">
      <c r="A4726" t="s">
        <v>3844</v>
      </c>
      <c r="B4726" t="s">
        <v>51</v>
      </c>
      <c r="C4726" t="s">
        <v>3115</v>
      </c>
      <c r="D4726" t="s">
        <v>1764</v>
      </c>
      <c r="E4726" s="103">
        <v>6.4609253812785816E-2</v>
      </c>
      <c r="F4726" s="103">
        <v>677948</v>
      </c>
      <c r="G4726" s="103">
        <v>4</v>
      </c>
      <c r="H4726" t="s">
        <v>1078</v>
      </c>
      <c r="I4726" s="103"/>
    </row>
    <row r="4727" spans="1:9" x14ac:dyDescent="0.3">
      <c r="A4727" t="s">
        <v>3845</v>
      </c>
      <c r="B4727" t="s">
        <v>51</v>
      </c>
      <c r="C4727" t="s">
        <v>3115</v>
      </c>
      <c r="D4727" t="s">
        <v>340</v>
      </c>
      <c r="E4727" s="103">
        <v>0.30871411352899419</v>
      </c>
      <c r="F4727" s="103">
        <v>677948</v>
      </c>
      <c r="G4727" s="103">
        <v>4</v>
      </c>
      <c r="H4727" t="s">
        <v>1078</v>
      </c>
      <c r="I4727" s="103"/>
    </row>
    <row r="4728" spans="1:9" x14ac:dyDescent="0.3">
      <c r="A4728" t="s">
        <v>3846</v>
      </c>
      <c r="B4728" t="s">
        <v>51</v>
      </c>
      <c r="C4728" t="s">
        <v>3115</v>
      </c>
      <c r="D4728" t="s">
        <v>777</v>
      </c>
      <c r="E4728" s="103">
        <v>0.26433020743048052</v>
      </c>
      <c r="F4728" s="103">
        <v>677948</v>
      </c>
      <c r="G4728" s="103">
        <v>4</v>
      </c>
      <c r="H4728" t="s">
        <v>1078</v>
      </c>
      <c r="I4728" s="103"/>
    </row>
    <row r="4729" spans="1:9" x14ac:dyDescent="0.3">
      <c r="A4729" t="s">
        <v>3847</v>
      </c>
      <c r="B4729" t="s">
        <v>51</v>
      </c>
      <c r="C4729" t="s">
        <v>3115</v>
      </c>
      <c r="D4729" t="s">
        <v>776</v>
      </c>
      <c r="E4729" s="103">
        <v>0.7089550592072722</v>
      </c>
      <c r="F4729" s="103">
        <v>677948</v>
      </c>
      <c r="G4729" s="103">
        <v>4</v>
      </c>
      <c r="H4729" t="s">
        <v>1078</v>
      </c>
      <c r="I4729" s="103"/>
    </row>
    <row r="4730" spans="1:9" x14ac:dyDescent="0.3">
      <c r="A4730" t="s">
        <v>3848</v>
      </c>
      <c r="B4730" t="s">
        <v>47</v>
      </c>
      <c r="C4730" t="s">
        <v>3100</v>
      </c>
      <c r="D4730" t="s">
        <v>54</v>
      </c>
      <c r="E4730" s="103">
        <v>105492</v>
      </c>
      <c r="F4730" s="103">
        <v>677948</v>
      </c>
      <c r="G4730" s="103">
        <v>4</v>
      </c>
      <c r="H4730" t="s">
        <v>54</v>
      </c>
      <c r="I4730" s="103"/>
    </row>
    <row r="4731" spans="1:9" x14ac:dyDescent="0.3">
      <c r="A4731" t="s">
        <v>3849</v>
      </c>
      <c r="B4731" t="s">
        <v>48</v>
      </c>
      <c r="C4731" t="s">
        <v>3100</v>
      </c>
      <c r="D4731" t="s">
        <v>54</v>
      </c>
      <c r="E4731" s="103">
        <v>22528533948.171875</v>
      </c>
      <c r="F4731" s="103">
        <v>677948</v>
      </c>
      <c r="G4731" s="103">
        <v>4</v>
      </c>
      <c r="H4731" t="s">
        <v>54</v>
      </c>
      <c r="I4731" s="103"/>
    </row>
    <row r="4732" spans="1:9" x14ac:dyDescent="0.3">
      <c r="A4732" t="s">
        <v>3850</v>
      </c>
      <c r="B4732" t="s">
        <v>49</v>
      </c>
      <c r="C4732" t="s">
        <v>3100</v>
      </c>
      <c r="D4732" t="s">
        <v>54</v>
      </c>
      <c r="E4732" s="103">
        <v>0.15560485464961915</v>
      </c>
      <c r="F4732" s="103">
        <v>677948</v>
      </c>
      <c r="G4732" s="103">
        <v>4</v>
      </c>
      <c r="H4732" t="s">
        <v>54</v>
      </c>
      <c r="I4732" s="103"/>
    </row>
    <row r="4733" spans="1:9" x14ac:dyDescent="0.3">
      <c r="A4733" t="s">
        <v>3851</v>
      </c>
      <c r="B4733" t="s">
        <v>50</v>
      </c>
      <c r="C4733" t="s">
        <v>3100</v>
      </c>
      <c r="D4733" t="s">
        <v>54</v>
      </c>
      <c r="E4733" s="103">
        <v>33230.474827231403</v>
      </c>
      <c r="F4733" s="103">
        <v>677948</v>
      </c>
      <c r="G4733" s="103">
        <v>4</v>
      </c>
      <c r="H4733" t="s">
        <v>54</v>
      </c>
      <c r="I4733" s="103"/>
    </row>
    <row r="4734" spans="1:9" x14ac:dyDescent="0.3">
      <c r="A4734" t="s">
        <v>3852</v>
      </c>
      <c r="B4734" t="s">
        <v>51</v>
      </c>
      <c r="C4734" t="s">
        <v>3100</v>
      </c>
      <c r="D4734" t="s">
        <v>40</v>
      </c>
      <c r="E4734" s="103">
        <v>0.3615427657076038</v>
      </c>
      <c r="F4734" s="103">
        <v>677948</v>
      </c>
      <c r="G4734" s="103">
        <v>4</v>
      </c>
      <c r="H4734" t="s">
        <v>1078</v>
      </c>
      <c r="I4734" s="103"/>
    </row>
    <row r="4735" spans="1:9" x14ac:dyDescent="0.3">
      <c r="A4735" t="s">
        <v>6537</v>
      </c>
      <c r="B4735" t="s">
        <v>51</v>
      </c>
      <c r="C4735" t="s">
        <v>3100</v>
      </c>
      <c r="D4735" t="s">
        <v>5064</v>
      </c>
      <c r="E4735" s="103">
        <v>0.36579499003113625</v>
      </c>
      <c r="F4735" s="103">
        <v>677948</v>
      </c>
      <c r="G4735" s="103">
        <v>4</v>
      </c>
      <c r="H4735" t="s">
        <v>1078</v>
      </c>
      <c r="I4735" s="103"/>
    </row>
    <row r="4736" spans="1:9" x14ac:dyDescent="0.3">
      <c r="A4736" t="s">
        <v>6538</v>
      </c>
      <c r="B4736" t="s">
        <v>51</v>
      </c>
      <c r="C4736" t="s">
        <v>3100</v>
      </c>
      <c r="D4736" t="s">
        <v>5065</v>
      </c>
      <c r="E4736" s="103">
        <v>0.3615427657076038</v>
      </c>
      <c r="F4736" s="103">
        <v>677948</v>
      </c>
      <c r="G4736" s="103">
        <v>4</v>
      </c>
      <c r="H4736" t="s">
        <v>1078</v>
      </c>
      <c r="I4736" s="103"/>
    </row>
    <row r="4737" spans="1:9" x14ac:dyDescent="0.3">
      <c r="A4737" t="s">
        <v>6539</v>
      </c>
      <c r="B4737" t="s">
        <v>51</v>
      </c>
      <c r="C4737" t="s">
        <v>3100</v>
      </c>
      <c r="D4737" t="s">
        <v>5066</v>
      </c>
      <c r="E4737" s="103">
        <v>0.36572642554803164</v>
      </c>
      <c r="F4737" s="103">
        <v>677948</v>
      </c>
      <c r="G4737" s="103">
        <v>4</v>
      </c>
      <c r="H4737" t="s">
        <v>1078</v>
      </c>
      <c r="I4737" s="103"/>
    </row>
    <row r="4738" spans="1:9" x14ac:dyDescent="0.3">
      <c r="A4738" t="s">
        <v>3853</v>
      </c>
      <c r="B4738" t="s">
        <v>51</v>
      </c>
      <c r="C4738" t="s">
        <v>3100</v>
      </c>
      <c r="D4738" t="s">
        <v>42</v>
      </c>
      <c r="E4738" s="103">
        <v>0.35158340618298639</v>
      </c>
      <c r="F4738" s="103">
        <v>677948</v>
      </c>
      <c r="G4738" s="103">
        <v>4</v>
      </c>
      <c r="H4738" t="s">
        <v>1078</v>
      </c>
      <c r="I4738" s="103"/>
    </row>
    <row r="4739" spans="1:9" x14ac:dyDescent="0.3">
      <c r="A4739" t="s">
        <v>3854</v>
      </c>
      <c r="B4739" t="s">
        <v>51</v>
      </c>
      <c r="C4739" t="s">
        <v>3100</v>
      </c>
      <c r="D4739" t="s">
        <v>1763</v>
      </c>
      <c r="E4739" s="103">
        <v>0.36647039548518545</v>
      </c>
      <c r="F4739" s="103">
        <v>677948</v>
      </c>
      <c r="G4739" s="103">
        <v>4</v>
      </c>
      <c r="H4739" t="s">
        <v>1078</v>
      </c>
      <c r="I4739" s="103"/>
    </row>
    <row r="4740" spans="1:9" x14ac:dyDescent="0.3">
      <c r="A4740" t="s">
        <v>3855</v>
      </c>
      <c r="B4740" t="s">
        <v>51</v>
      </c>
      <c r="C4740" t="s">
        <v>3100</v>
      </c>
      <c r="D4740" t="s">
        <v>1764</v>
      </c>
      <c r="E4740" s="103">
        <v>0.12296821893031717</v>
      </c>
      <c r="F4740" s="103">
        <v>677948</v>
      </c>
      <c r="G4740" s="103">
        <v>4</v>
      </c>
      <c r="H4740" t="s">
        <v>1078</v>
      </c>
      <c r="I4740" s="103"/>
    </row>
    <row r="4741" spans="1:9" x14ac:dyDescent="0.3">
      <c r="A4741" t="s">
        <v>3856</v>
      </c>
      <c r="B4741" t="s">
        <v>51</v>
      </c>
      <c r="C4741" t="s">
        <v>3100</v>
      </c>
      <c r="D4741" t="s">
        <v>340</v>
      </c>
      <c r="E4741" s="103">
        <v>0.35352638363973049</v>
      </c>
      <c r="F4741" s="103">
        <v>677948</v>
      </c>
      <c r="G4741" s="103">
        <v>4</v>
      </c>
      <c r="H4741" t="s">
        <v>1078</v>
      </c>
      <c r="I4741" s="103"/>
    </row>
    <row r="4742" spans="1:9" x14ac:dyDescent="0.3">
      <c r="A4742" t="s">
        <v>3857</v>
      </c>
      <c r="B4742" t="s">
        <v>51</v>
      </c>
      <c r="C4742" t="s">
        <v>3100</v>
      </c>
      <c r="D4742" t="s">
        <v>777</v>
      </c>
      <c r="E4742" s="103">
        <v>0.38808267808631769</v>
      </c>
      <c r="F4742" s="103">
        <v>677948</v>
      </c>
      <c r="G4742" s="103">
        <v>4</v>
      </c>
      <c r="H4742" t="s">
        <v>1078</v>
      </c>
      <c r="I4742" s="103"/>
    </row>
    <row r="4743" spans="1:9" x14ac:dyDescent="0.3">
      <c r="A4743" t="s">
        <v>3858</v>
      </c>
      <c r="B4743" t="s">
        <v>51</v>
      </c>
      <c r="C4743" t="s">
        <v>3100</v>
      </c>
      <c r="D4743" t="s">
        <v>776</v>
      </c>
      <c r="E4743" s="103">
        <v>0.93901746402738273</v>
      </c>
      <c r="F4743" s="103">
        <v>677948</v>
      </c>
      <c r="G4743" s="103">
        <v>4</v>
      </c>
      <c r="H4743" t="s">
        <v>1078</v>
      </c>
      <c r="I4743" s="103"/>
    </row>
    <row r="4744" spans="1:9" x14ac:dyDescent="0.3">
      <c r="A4744" t="s">
        <v>7687</v>
      </c>
      <c r="B4744" t="s">
        <v>51</v>
      </c>
      <c r="C4744" t="s">
        <v>35</v>
      </c>
      <c r="D4744" t="s">
        <v>40</v>
      </c>
      <c r="E4744" s="103">
        <v>0.21760810624719082</v>
      </c>
      <c r="F4744" s="103">
        <v>677948</v>
      </c>
      <c r="G4744" s="103">
        <v>4</v>
      </c>
      <c r="H4744" t="s">
        <v>1078</v>
      </c>
      <c r="I4744" s="103"/>
    </row>
    <row r="4745" spans="1:9" x14ac:dyDescent="0.3">
      <c r="A4745" t="s">
        <v>7688</v>
      </c>
      <c r="B4745" t="s">
        <v>51</v>
      </c>
      <c r="C4745" t="s">
        <v>35</v>
      </c>
      <c r="D4745" t="s">
        <v>5064</v>
      </c>
      <c r="E4745" s="103">
        <v>0.2781318518056406</v>
      </c>
      <c r="F4745" s="103">
        <v>677948</v>
      </c>
      <c r="G4745" s="103">
        <v>4</v>
      </c>
      <c r="H4745" t="s">
        <v>1078</v>
      </c>
      <c r="I4745" s="103"/>
    </row>
    <row r="4746" spans="1:9" x14ac:dyDescent="0.3">
      <c r="A4746" t="s">
        <v>7689</v>
      </c>
      <c r="B4746" t="s">
        <v>51</v>
      </c>
      <c r="C4746" t="s">
        <v>35</v>
      </c>
      <c r="D4746" t="s">
        <v>5065</v>
      </c>
      <c r="E4746" s="103">
        <v>0.2781318518056406</v>
      </c>
      <c r="F4746" s="103">
        <v>677948</v>
      </c>
      <c r="G4746" s="103">
        <v>4</v>
      </c>
      <c r="H4746" t="s">
        <v>1078</v>
      </c>
      <c r="I4746" s="103"/>
    </row>
    <row r="4747" spans="1:9" x14ac:dyDescent="0.3">
      <c r="A4747" t="s">
        <v>7690</v>
      </c>
      <c r="B4747" t="s">
        <v>51</v>
      </c>
      <c r="C4747" t="s">
        <v>35</v>
      </c>
      <c r="D4747" t="s">
        <v>5066</v>
      </c>
      <c r="E4747" s="103">
        <v>0.2781318518056406</v>
      </c>
      <c r="F4747" s="103">
        <v>677948</v>
      </c>
      <c r="G4747" s="103">
        <v>4</v>
      </c>
      <c r="H4747" t="s">
        <v>1078</v>
      </c>
      <c r="I4747" s="103"/>
    </row>
    <row r="4748" spans="1:9" x14ac:dyDescent="0.3">
      <c r="A4748" t="s">
        <v>7691</v>
      </c>
      <c r="B4748" t="s">
        <v>51</v>
      </c>
      <c r="C4748" t="s">
        <v>35</v>
      </c>
      <c r="D4748" t="s">
        <v>42</v>
      </c>
      <c r="E4748" s="103">
        <v>0.2781318518056406</v>
      </c>
      <c r="F4748" s="103">
        <v>677948</v>
      </c>
      <c r="G4748" s="103">
        <v>4</v>
      </c>
      <c r="H4748" t="s">
        <v>1078</v>
      </c>
      <c r="I4748" s="103"/>
    </row>
    <row r="4749" spans="1:9" x14ac:dyDescent="0.3">
      <c r="A4749" t="s">
        <v>7692</v>
      </c>
      <c r="B4749" t="s">
        <v>51</v>
      </c>
      <c r="C4749" t="s">
        <v>35</v>
      </c>
      <c r="D4749" t="s">
        <v>1763</v>
      </c>
      <c r="E4749" s="103">
        <v>0.32772753654753384</v>
      </c>
      <c r="F4749" s="103">
        <v>677948</v>
      </c>
      <c r="G4749" s="103">
        <v>4</v>
      </c>
      <c r="H4749" t="s">
        <v>1078</v>
      </c>
      <c r="I4749" s="103"/>
    </row>
    <row r="4750" spans="1:9" x14ac:dyDescent="0.3">
      <c r="A4750" t="s">
        <v>7693</v>
      </c>
      <c r="B4750" t="s">
        <v>51</v>
      </c>
      <c r="C4750" t="s">
        <v>35</v>
      </c>
      <c r="D4750" t="s">
        <v>1764</v>
      </c>
      <c r="E4750" s="103">
        <v>0.32772753654753384</v>
      </c>
      <c r="F4750" s="103">
        <v>677948</v>
      </c>
      <c r="G4750" s="103">
        <v>4</v>
      </c>
      <c r="H4750" t="s">
        <v>1078</v>
      </c>
      <c r="I4750" s="103"/>
    </row>
    <row r="4751" spans="1:9" x14ac:dyDescent="0.3">
      <c r="A4751" t="s">
        <v>7694</v>
      </c>
      <c r="B4751" t="s">
        <v>51</v>
      </c>
      <c r="C4751" t="s">
        <v>35</v>
      </c>
      <c r="D4751" t="s">
        <v>340</v>
      </c>
      <c r="E4751" s="103">
        <v>2.3367313422517133E-2</v>
      </c>
      <c r="F4751" s="103">
        <v>677948</v>
      </c>
      <c r="G4751" s="103">
        <v>4</v>
      </c>
      <c r="H4751" t="s">
        <v>1078</v>
      </c>
      <c r="I4751" s="103"/>
    </row>
    <row r="4752" spans="1:9" x14ac:dyDescent="0.3">
      <c r="A4752" t="s">
        <v>7695</v>
      </c>
      <c r="B4752" t="s">
        <v>51</v>
      </c>
      <c r="C4752" t="s">
        <v>35</v>
      </c>
      <c r="D4752" t="s">
        <v>777</v>
      </c>
      <c r="E4752" s="103">
        <v>0.20707341863530201</v>
      </c>
      <c r="F4752" s="103">
        <v>677948</v>
      </c>
      <c r="G4752" s="103">
        <v>4</v>
      </c>
      <c r="H4752" t="s">
        <v>1078</v>
      </c>
      <c r="I4752" s="103"/>
    </row>
    <row r="4753" spans="1:9" x14ac:dyDescent="0.3">
      <c r="A4753" t="s">
        <v>7696</v>
      </c>
      <c r="B4753" t="s">
        <v>51</v>
      </c>
      <c r="C4753" t="s">
        <v>35</v>
      </c>
      <c r="D4753" t="s">
        <v>776</v>
      </c>
      <c r="E4753" s="103">
        <v>0.55538770689858852</v>
      </c>
      <c r="F4753" s="103">
        <v>677948</v>
      </c>
      <c r="G4753" s="103">
        <v>4</v>
      </c>
      <c r="H4753" t="s">
        <v>1078</v>
      </c>
      <c r="I4753" s="103"/>
    </row>
    <row r="4754" spans="1:9" x14ac:dyDescent="0.3">
      <c r="A4754" t="s">
        <v>150</v>
      </c>
      <c r="B4754" t="s">
        <v>47</v>
      </c>
      <c r="C4754" t="s">
        <v>58</v>
      </c>
      <c r="D4754" t="s">
        <v>54</v>
      </c>
      <c r="E4754" s="103">
        <v>348</v>
      </c>
      <c r="F4754" s="103">
        <v>677948</v>
      </c>
      <c r="G4754" s="103">
        <v>4</v>
      </c>
      <c r="H4754" t="s">
        <v>54</v>
      </c>
      <c r="I4754" s="103"/>
    </row>
    <row r="4755" spans="1:9" x14ac:dyDescent="0.3">
      <c r="A4755" t="s">
        <v>151</v>
      </c>
      <c r="B4755" t="s">
        <v>48</v>
      </c>
      <c r="C4755" t="s">
        <v>58</v>
      </c>
      <c r="D4755" t="s">
        <v>54</v>
      </c>
      <c r="E4755" s="103">
        <v>1172042888</v>
      </c>
      <c r="F4755" s="103">
        <v>677948</v>
      </c>
      <c r="G4755" s="103">
        <v>4</v>
      </c>
      <c r="H4755" t="s">
        <v>54</v>
      </c>
      <c r="I4755" s="103"/>
    </row>
    <row r="4756" spans="1:9" x14ac:dyDescent="0.3">
      <c r="A4756" t="s">
        <v>152</v>
      </c>
      <c r="B4756" t="s">
        <v>49</v>
      </c>
      <c r="C4756" t="s">
        <v>58</v>
      </c>
      <c r="D4756" t="s">
        <v>54</v>
      </c>
      <c r="E4756" s="103">
        <v>5.1331370547593618E-4</v>
      </c>
      <c r="F4756" s="103">
        <v>677948</v>
      </c>
      <c r="G4756" s="103">
        <v>4</v>
      </c>
      <c r="H4756" t="s">
        <v>54</v>
      </c>
      <c r="I4756" s="103"/>
    </row>
    <row r="4757" spans="1:9" x14ac:dyDescent="0.3">
      <c r="A4757" t="s">
        <v>153</v>
      </c>
      <c r="B4757" t="s">
        <v>50</v>
      </c>
      <c r="C4757" t="s">
        <v>58</v>
      </c>
      <c r="D4757" t="s">
        <v>54</v>
      </c>
      <c r="E4757" s="103">
        <v>1728.8094190114875</v>
      </c>
      <c r="F4757" s="103">
        <v>677948</v>
      </c>
      <c r="G4757" s="103">
        <v>4</v>
      </c>
      <c r="H4757" t="s">
        <v>54</v>
      </c>
      <c r="I4757" s="103"/>
    </row>
    <row r="4758" spans="1:9" x14ac:dyDescent="0.3">
      <c r="A4758" t="s">
        <v>3859</v>
      </c>
      <c r="B4758" t="s">
        <v>47</v>
      </c>
      <c r="C4758" t="s">
        <v>3102</v>
      </c>
      <c r="D4758" t="s">
        <v>54</v>
      </c>
      <c r="E4758" s="103">
        <v>474337</v>
      </c>
      <c r="F4758" s="103">
        <v>677948</v>
      </c>
      <c r="G4758" s="103">
        <v>4</v>
      </c>
      <c r="H4758" t="s">
        <v>54</v>
      </c>
      <c r="I4758" s="103"/>
    </row>
    <row r="4759" spans="1:9" x14ac:dyDescent="0.3">
      <c r="A4759" t="s">
        <v>3860</v>
      </c>
      <c r="B4759" t="s">
        <v>48</v>
      </c>
      <c r="C4759" t="s">
        <v>3102</v>
      </c>
      <c r="D4759" t="s">
        <v>54</v>
      </c>
      <c r="E4759" s="103">
        <v>164540048377.375</v>
      </c>
      <c r="F4759" s="103">
        <v>677948</v>
      </c>
      <c r="G4759" s="103">
        <v>4</v>
      </c>
      <c r="H4759" t="s">
        <v>54</v>
      </c>
      <c r="I4759" s="103"/>
    </row>
    <row r="4760" spans="1:9" x14ac:dyDescent="0.3">
      <c r="A4760" t="s">
        <v>3861</v>
      </c>
      <c r="B4760" t="s">
        <v>49</v>
      </c>
      <c r="C4760" t="s">
        <v>3102</v>
      </c>
      <c r="D4760" t="s">
        <v>54</v>
      </c>
      <c r="E4760" s="103">
        <v>0.69966575607568726</v>
      </c>
      <c r="F4760" s="103">
        <v>677948</v>
      </c>
      <c r="G4760" s="103">
        <v>4</v>
      </c>
      <c r="H4760" t="s">
        <v>54</v>
      </c>
      <c r="I4760" s="103"/>
    </row>
    <row r="4761" spans="1:9" x14ac:dyDescent="0.3">
      <c r="A4761" t="s">
        <v>3862</v>
      </c>
      <c r="B4761" t="s">
        <v>50</v>
      </c>
      <c r="C4761" t="s">
        <v>3102</v>
      </c>
      <c r="D4761" t="s">
        <v>54</v>
      </c>
      <c r="E4761" s="103">
        <v>242703.05152810391</v>
      </c>
      <c r="F4761" s="103">
        <v>677948</v>
      </c>
      <c r="G4761" s="103">
        <v>4</v>
      </c>
      <c r="H4761" t="s">
        <v>54</v>
      </c>
      <c r="I4761" s="103"/>
    </row>
    <row r="4762" spans="1:9" x14ac:dyDescent="0.3">
      <c r="A4762" t="s">
        <v>3863</v>
      </c>
      <c r="B4762" t="s">
        <v>51</v>
      </c>
      <c r="C4762" t="s">
        <v>3102</v>
      </c>
      <c r="D4762" t="s">
        <v>40</v>
      </c>
      <c r="E4762" s="103">
        <v>0.58565214781842423</v>
      </c>
      <c r="F4762" s="103">
        <v>677948</v>
      </c>
      <c r="G4762" s="103">
        <v>4</v>
      </c>
      <c r="H4762" t="s">
        <v>1078</v>
      </c>
      <c r="I4762" s="103"/>
    </row>
    <row r="4763" spans="1:9" x14ac:dyDescent="0.3">
      <c r="A4763" t="s">
        <v>6540</v>
      </c>
      <c r="B4763" t="s">
        <v>51</v>
      </c>
      <c r="C4763" t="s">
        <v>3102</v>
      </c>
      <c r="D4763" t="s">
        <v>5064</v>
      </c>
      <c r="E4763" s="103">
        <v>0.59150382724807038</v>
      </c>
      <c r="F4763" s="103">
        <v>677948</v>
      </c>
      <c r="G4763" s="103">
        <v>4</v>
      </c>
      <c r="H4763" t="s">
        <v>1078</v>
      </c>
      <c r="I4763" s="103"/>
    </row>
    <row r="4764" spans="1:9" x14ac:dyDescent="0.3">
      <c r="A4764" t="s">
        <v>6541</v>
      </c>
      <c r="B4764" t="s">
        <v>51</v>
      </c>
      <c r="C4764" t="s">
        <v>3102</v>
      </c>
      <c r="D4764" t="s">
        <v>5065</v>
      </c>
      <c r="E4764" s="103">
        <v>0.58565214781842423</v>
      </c>
      <c r="F4764" s="103">
        <v>677948</v>
      </c>
      <c r="G4764" s="103">
        <v>4</v>
      </c>
      <c r="H4764" t="s">
        <v>1078</v>
      </c>
      <c r="I4764" s="103"/>
    </row>
    <row r="4765" spans="1:9" x14ac:dyDescent="0.3">
      <c r="A4765" t="s">
        <v>6542</v>
      </c>
      <c r="B4765" t="s">
        <v>51</v>
      </c>
      <c r="C4765" t="s">
        <v>3102</v>
      </c>
      <c r="D4765" t="s">
        <v>5066</v>
      </c>
      <c r="E4765" s="103">
        <v>0.59138280548698885</v>
      </c>
      <c r="F4765" s="103">
        <v>677948</v>
      </c>
      <c r="G4765" s="103">
        <v>4</v>
      </c>
      <c r="H4765" t="s">
        <v>1078</v>
      </c>
      <c r="I4765" s="103"/>
    </row>
    <row r="4766" spans="1:9" x14ac:dyDescent="0.3">
      <c r="A4766" t="s">
        <v>3864</v>
      </c>
      <c r="B4766" t="s">
        <v>51</v>
      </c>
      <c r="C4766" t="s">
        <v>3102</v>
      </c>
      <c r="D4766" t="s">
        <v>42</v>
      </c>
      <c r="E4766" s="103">
        <v>0.56925848416945313</v>
      </c>
      <c r="F4766" s="103">
        <v>677948</v>
      </c>
      <c r="G4766" s="103">
        <v>4</v>
      </c>
      <c r="H4766" t="s">
        <v>1078</v>
      </c>
      <c r="I4766" s="103"/>
    </row>
    <row r="4767" spans="1:9" x14ac:dyDescent="0.3">
      <c r="A4767" t="s">
        <v>3865</v>
      </c>
      <c r="B4767" t="s">
        <v>51</v>
      </c>
      <c r="C4767" t="s">
        <v>3102</v>
      </c>
      <c r="D4767" t="s">
        <v>1763</v>
      </c>
      <c r="E4767" s="103">
        <v>0.59230275720369541</v>
      </c>
      <c r="F4767" s="103">
        <v>677948</v>
      </c>
      <c r="G4767" s="103">
        <v>4</v>
      </c>
      <c r="H4767" t="s">
        <v>1078</v>
      </c>
      <c r="I4767" s="103"/>
    </row>
    <row r="4768" spans="1:9" x14ac:dyDescent="0.3">
      <c r="A4768" t="s">
        <v>3866</v>
      </c>
      <c r="B4768" t="s">
        <v>51</v>
      </c>
      <c r="C4768" t="s">
        <v>3102</v>
      </c>
      <c r="D4768" t="s">
        <v>1764</v>
      </c>
      <c r="E4768" s="103">
        <v>0.2179618808941535</v>
      </c>
      <c r="F4768" s="103">
        <v>677948</v>
      </c>
      <c r="G4768" s="103">
        <v>4</v>
      </c>
      <c r="H4768" t="s">
        <v>1078</v>
      </c>
      <c r="I4768" s="103"/>
    </row>
    <row r="4769" spans="1:9" x14ac:dyDescent="0.3">
      <c r="A4769" t="s">
        <v>3867</v>
      </c>
      <c r="B4769" t="s">
        <v>51</v>
      </c>
      <c r="C4769" t="s">
        <v>3102</v>
      </c>
      <c r="D4769" t="s">
        <v>340</v>
      </c>
      <c r="E4769" s="103">
        <v>0.57090420832229172</v>
      </c>
      <c r="F4769" s="103">
        <v>677948</v>
      </c>
      <c r="G4769" s="103">
        <v>4</v>
      </c>
      <c r="H4769" t="s">
        <v>1078</v>
      </c>
      <c r="I4769" s="103"/>
    </row>
    <row r="4770" spans="1:9" x14ac:dyDescent="0.3">
      <c r="A4770" t="s">
        <v>3868</v>
      </c>
      <c r="B4770" t="s">
        <v>51</v>
      </c>
      <c r="C4770" t="s">
        <v>3102</v>
      </c>
      <c r="D4770" t="s">
        <v>777</v>
      </c>
      <c r="E4770" s="103">
        <v>0.63797376969812825</v>
      </c>
      <c r="F4770" s="103">
        <v>677948</v>
      </c>
      <c r="G4770" s="103">
        <v>4</v>
      </c>
      <c r="H4770" t="s">
        <v>1078</v>
      </c>
      <c r="I4770" s="103"/>
    </row>
    <row r="4771" spans="1:9" x14ac:dyDescent="0.3">
      <c r="A4771" t="s">
        <v>3869</v>
      </c>
      <c r="B4771" t="s">
        <v>51</v>
      </c>
      <c r="C4771" t="s">
        <v>3102</v>
      </c>
      <c r="D4771" t="s">
        <v>776</v>
      </c>
      <c r="E4771" s="103">
        <v>1.5299756614746725</v>
      </c>
      <c r="F4771" s="103">
        <v>677948</v>
      </c>
      <c r="G4771" s="103">
        <v>4</v>
      </c>
      <c r="H4771" t="s">
        <v>1078</v>
      </c>
      <c r="I4771" s="103"/>
    </row>
    <row r="4772" spans="1:9" x14ac:dyDescent="0.3">
      <c r="A4772" t="s">
        <v>3870</v>
      </c>
      <c r="B4772" t="s">
        <v>47</v>
      </c>
      <c r="C4772" t="s">
        <v>3104</v>
      </c>
      <c r="D4772" t="s">
        <v>54</v>
      </c>
      <c r="E4772" s="103">
        <v>151796</v>
      </c>
      <c r="F4772" s="103">
        <v>677948</v>
      </c>
      <c r="G4772" s="103">
        <v>4</v>
      </c>
      <c r="H4772" t="s">
        <v>54</v>
      </c>
      <c r="I4772" s="103"/>
    </row>
    <row r="4773" spans="1:9" x14ac:dyDescent="0.3">
      <c r="A4773" t="s">
        <v>3871</v>
      </c>
      <c r="B4773" t="s">
        <v>48</v>
      </c>
      <c r="C4773" t="s">
        <v>3104</v>
      </c>
      <c r="D4773" t="s">
        <v>54</v>
      </c>
      <c r="E4773" s="103">
        <v>62668634610.34375</v>
      </c>
      <c r="F4773" s="103">
        <v>677948</v>
      </c>
      <c r="G4773" s="103">
        <v>4</v>
      </c>
      <c r="H4773" t="s">
        <v>54</v>
      </c>
      <c r="I4773" s="103"/>
    </row>
    <row r="4774" spans="1:9" x14ac:dyDescent="0.3">
      <c r="A4774" t="s">
        <v>3872</v>
      </c>
      <c r="B4774" t="s">
        <v>49</v>
      </c>
      <c r="C4774" t="s">
        <v>3104</v>
      </c>
      <c r="D4774" t="s">
        <v>54</v>
      </c>
      <c r="E4774" s="103">
        <v>0.2239050782655897</v>
      </c>
      <c r="F4774" s="103">
        <v>677948</v>
      </c>
      <c r="G4774" s="103">
        <v>4</v>
      </c>
      <c r="H4774" t="s">
        <v>54</v>
      </c>
      <c r="I4774" s="103"/>
    </row>
    <row r="4775" spans="1:9" x14ac:dyDescent="0.3">
      <c r="A4775" t="s">
        <v>3873</v>
      </c>
      <c r="B4775" t="s">
        <v>50</v>
      </c>
      <c r="C4775" t="s">
        <v>3104</v>
      </c>
      <c r="D4775" t="s">
        <v>54</v>
      </c>
      <c r="E4775" s="103">
        <v>92438.7041636582</v>
      </c>
      <c r="F4775" s="103">
        <v>677948</v>
      </c>
      <c r="G4775" s="103">
        <v>4</v>
      </c>
      <c r="H4775" t="s">
        <v>54</v>
      </c>
      <c r="I4775" s="103"/>
    </row>
    <row r="4776" spans="1:9" x14ac:dyDescent="0.3">
      <c r="A4776" t="s">
        <v>3874</v>
      </c>
      <c r="B4776" t="s">
        <v>51</v>
      </c>
      <c r="C4776" t="s">
        <v>3104</v>
      </c>
      <c r="D4776" t="s">
        <v>40</v>
      </c>
      <c r="E4776" s="103">
        <v>0.69057539116150113</v>
      </c>
      <c r="F4776" s="103">
        <v>677948</v>
      </c>
      <c r="G4776" s="103">
        <v>4</v>
      </c>
      <c r="H4776" t="s">
        <v>1078</v>
      </c>
      <c r="I4776" s="103"/>
    </row>
    <row r="4777" spans="1:9" x14ac:dyDescent="0.3">
      <c r="A4777" t="s">
        <v>6543</v>
      </c>
      <c r="B4777" t="s">
        <v>51</v>
      </c>
      <c r="C4777" t="s">
        <v>3104</v>
      </c>
      <c r="D4777" t="s">
        <v>5064</v>
      </c>
      <c r="E4777" s="103">
        <v>0.70177983951651313</v>
      </c>
      <c r="F4777" s="103">
        <v>677948</v>
      </c>
      <c r="G4777" s="103">
        <v>4</v>
      </c>
      <c r="H4777" t="s">
        <v>1078</v>
      </c>
      <c r="I4777" s="103"/>
    </row>
    <row r="4778" spans="1:9" x14ac:dyDescent="0.3">
      <c r="A4778" t="s">
        <v>6544</v>
      </c>
      <c r="B4778" t="s">
        <v>51</v>
      </c>
      <c r="C4778" t="s">
        <v>3104</v>
      </c>
      <c r="D4778" t="s">
        <v>5065</v>
      </c>
      <c r="E4778" s="103">
        <v>0.69057539116150113</v>
      </c>
      <c r="F4778" s="103">
        <v>677948</v>
      </c>
      <c r="G4778" s="103">
        <v>4</v>
      </c>
      <c r="H4778" t="s">
        <v>1078</v>
      </c>
      <c r="I4778" s="103"/>
    </row>
    <row r="4779" spans="1:9" x14ac:dyDescent="0.3">
      <c r="A4779" t="s">
        <v>6545</v>
      </c>
      <c r="B4779" t="s">
        <v>51</v>
      </c>
      <c r="C4779" t="s">
        <v>3104</v>
      </c>
      <c r="D4779" t="s">
        <v>5066</v>
      </c>
      <c r="E4779" s="103">
        <v>0.70173112404848803</v>
      </c>
      <c r="F4779" s="103">
        <v>677948</v>
      </c>
      <c r="G4779" s="103">
        <v>4</v>
      </c>
      <c r="H4779" t="s">
        <v>1078</v>
      </c>
      <c r="I4779" s="103"/>
    </row>
    <row r="4780" spans="1:9" x14ac:dyDescent="0.3">
      <c r="A4780" t="s">
        <v>3875</v>
      </c>
      <c r="B4780" t="s">
        <v>51</v>
      </c>
      <c r="C4780" t="s">
        <v>3104</v>
      </c>
      <c r="D4780" t="s">
        <v>42</v>
      </c>
      <c r="E4780" s="103">
        <v>0.67900717203570415</v>
      </c>
      <c r="F4780" s="103">
        <v>677948</v>
      </c>
      <c r="G4780" s="103">
        <v>4</v>
      </c>
      <c r="H4780" t="s">
        <v>1078</v>
      </c>
      <c r="I4780" s="103"/>
    </row>
    <row r="4781" spans="1:9" x14ac:dyDescent="0.3">
      <c r="A4781" t="s">
        <v>3876</v>
      </c>
      <c r="B4781" t="s">
        <v>51</v>
      </c>
      <c r="C4781" t="s">
        <v>3104</v>
      </c>
      <c r="D4781" t="s">
        <v>1763</v>
      </c>
      <c r="E4781" s="103">
        <v>0.70665816842690987</v>
      </c>
      <c r="F4781" s="103">
        <v>677948</v>
      </c>
      <c r="G4781" s="103">
        <v>4</v>
      </c>
      <c r="H4781" t="s">
        <v>1078</v>
      </c>
      <c r="I4781" s="103"/>
    </row>
    <row r="4782" spans="1:9" x14ac:dyDescent="0.3">
      <c r="A4782" t="s">
        <v>3877</v>
      </c>
      <c r="B4782" t="s">
        <v>51</v>
      </c>
      <c r="C4782" t="s">
        <v>3104</v>
      </c>
      <c r="D4782" t="s">
        <v>1764</v>
      </c>
      <c r="E4782" s="103">
        <v>0.22240195902690271</v>
      </c>
      <c r="F4782" s="103">
        <v>677948</v>
      </c>
      <c r="G4782" s="103">
        <v>4</v>
      </c>
      <c r="H4782" t="s">
        <v>1078</v>
      </c>
      <c r="I4782" s="103"/>
    </row>
    <row r="4783" spans="1:9" x14ac:dyDescent="0.3">
      <c r="A4783" t="s">
        <v>3878</v>
      </c>
      <c r="B4783" t="s">
        <v>51</v>
      </c>
      <c r="C4783" t="s">
        <v>3104</v>
      </c>
      <c r="D4783" t="s">
        <v>340</v>
      </c>
      <c r="E4783" s="103">
        <v>0.68005068874675012</v>
      </c>
      <c r="F4783" s="103">
        <v>677948</v>
      </c>
      <c r="G4783" s="103">
        <v>4</v>
      </c>
      <c r="H4783" t="s">
        <v>1078</v>
      </c>
      <c r="I4783" s="103"/>
    </row>
    <row r="4784" spans="1:9" x14ac:dyDescent="0.3">
      <c r="A4784" t="s">
        <v>3879</v>
      </c>
      <c r="B4784" t="s">
        <v>51</v>
      </c>
      <c r="C4784" t="s">
        <v>3104</v>
      </c>
      <c r="D4784" t="s">
        <v>777</v>
      </c>
      <c r="E4784" s="103">
        <v>0.7472928301587547</v>
      </c>
      <c r="F4784" s="103">
        <v>677948</v>
      </c>
      <c r="G4784" s="103">
        <v>4</v>
      </c>
      <c r="H4784" t="s">
        <v>1078</v>
      </c>
      <c r="I4784" s="103"/>
    </row>
    <row r="4785" spans="1:9" x14ac:dyDescent="0.3">
      <c r="A4785" t="s">
        <v>3880</v>
      </c>
      <c r="B4785" t="s">
        <v>51</v>
      </c>
      <c r="C4785" t="s">
        <v>3104</v>
      </c>
      <c r="D4785" t="s">
        <v>776</v>
      </c>
      <c r="E4785" s="103">
        <v>1.8134804114254854</v>
      </c>
      <c r="F4785" s="103">
        <v>677948</v>
      </c>
      <c r="G4785" s="103">
        <v>4</v>
      </c>
      <c r="H4785" t="s">
        <v>1078</v>
      </c>
      <c r="I4785" s="103"/>
    </row>
    <row r="4786" spans="1:9" x14ac:dyDescent="0.3">
      <c r="A4786" t="s">
        <v>3881</v>
      </c>
      <c r="B4786" t="s">
        <v>47</v>
      </c>
      <c r="C4786" t="s">
        <v>3106</v>
      </c>
      <c r="D4786" t="s">
        <v>54</v>
      </c>
      <c r="E4786" s="103">
        <v>20877</v>
      </c>
      <c r="F4786" s="103">
        <v>677948</v>
      </c>
      <c r="G4786" s="103">
        <v>4</v>
      </c>
      <c r="H4786" t="s">
        <v>54</v>
      </c>
      <c r="I4786" s="103"/>
    </row>
    <row r="4787" spans="1:9" x14ac:dyDescent="0.3">
      <c r="A4787" t="s">
        <v>3882</v>
      </c>
      <c r="B4787" t="s">
        <v>48</v>
      </c>
      <c r="C4787" t="s">
        <v>3106</v>
      </c>
      <c r="D4787" t="s">
        <v>54</v>
      </c>
      <c r="E4787" s="103">
        <v>23377670972.75</v>
      </c>
      <c r="F4787" s="103">
        <v>677948</v>
      </c>
      <c r="G4787" s="103">
        <v>4</v>
      </c>
      <c r="H4787" t="s">
        <v>54</v>
      </c>
      <c r="I4787" s="103"/>
    </row>
    <row r="4788" spans="1:9" x14ac:dyDescent="0.3">
      <c r="A4788" t="s">
        <v>3883</v>
      </c>
      <c r="B4788" t="s">
        <v>49</v>
      </c>
      <c r="C4788" t="s">
        <v>3106</v>
      </c>
      <c r="D4788" t="s">
        <v>54</v>
      </c>
      <c r="E4788" s="103">
        <v>3.0794397210405517E-2</v>
      </c>
      <c r="F4788" s="103">
        <v>677948</v>
      </c>
      <c r="G4788" s="103">
        <v>4</v>
      </c>
      <c r="H4788" t="s">
        <v>54</v>
      </c>
      <c r="I4788" s="103"/>
    </row>
    <row r="4789" spans="1:9" x14ac:dyDescent="0.3">
      <c r="A4789" t="s">
        <v>3884</v>
      </c>
      <c r="B4789" t="s">
        <v>50</v>
      </c>
      <c r="C4789" t="s">
        <v>3106</v>
      </c>
      <c r="D4789" t="s">
        <v>54</v>
      </c>
      <c r="E4789" s="103">
        <v>34482.985380515907</v>
      </c>
      <c r="F4789" s="103">
        <v>677948</v>
      </c>
      <c r="G4789" s="103">
        <v>4</v>
      </c>
      <c r="H4789" t="s">
        <v>54</v>
      </c>
      <c r="I4789" s="103"/>
    </row>
    <row r="4790" spans="1:9" x14ac:dyDescent="0.3">
      <c r="A4790" t="s">
        <v>3885</v>
      </c>
      <c r="B4790" t="s">
        <v>51</v>
      </c>
      <c r="C4790" t="s">
        <v>3106</v>
      </c>
      <c r="D4790" t="s">
        <v>40</v>
      </c>
      <c r="E4790" s="103">
        <v>1.8826016271798947</v>
      </c>
      <c r="F4790" s="103">
        <v>677948</v>
      </c>
      <c r="G4790" s="103">
        <v>4</v>
      </c>
      <c r="H4790" t="s">
        <v>1078</v>
      </c>
      <c r="I4790" s="103"/>
    </row>
    <row r="4791" spans="1:9" x14ac:dyDescent="0.3">
      <c r="A4791" t="s">
        <v>6546</v>
      </c>
      <c r="B4791" t="s">
        <v>51</v>
      </c>
      <c r="C4791" t="s">
        <v>3106</v>
      </c>
      <c r="D4791" t="s">
        <v>5064</v>
      </c>
      <c r="E4791" s="103">
        <v>1.8912083915415803</v>
      </c>
      <c r="F4791" s="103">
        <v>677948</v>
      </c>
      <c r="G4791" s="103">
        <v>4</v>
      </c>
      <c r="H4791" t="s">
        <v>1078</v>
      </c>
      <c r="I4791" s="103"/>
    </row>
    <row r="4792" spans="1:9" x14ac:dyDescent="0.3">
      <c r="A4792" t="s">
        <v>6547</v>
      </c>
      <c r="B4792" t="s">
        <v>51</v>
      </c>
      <c r="C4792" t="s">
        <v>3106</v>
      </c>
      <c r="D4792" t="s">
        <v>5065</v>
      </c>
      <c r="E4792" s="103">
        <v>1.8826016271798947</v>
      </c>
      <c r="F4792" s="103">
        <v>677948</v>
      </c>
      <c r="G4792" s="103">
        <v>4</v>
      </c>
      <c r="H4792" t="s">
        <v>1078</v>
      </c>
      <c r="I4792" s="103"/>
    </row>
    <row r="4793" spans="1:9" x14ac:dyDescent="0.3">
      <c r="A4793" t="s">
        <v>6548</v>
      </c>
      <c r="B4793" t="s">
        <v>51</v>
      </c>
      <c r="C4793" t="s">
        <v>3106</v>
      </c>
      <c r="D4793" t="s">
        <v>5066</v>
      </c>
      <c r="E4793" s="103">
        <v>1.8883453306896376</v>
      </c>
      <c r="F4793" s="103">
        <v>677948</v>
      </c>
      <c r="G4793" s="103">
        <v>4</v>
      </c>
      <c r="H4793" t="s">
        <v>1078</v>
      </c>
      <c r="I4793" s="103"/>
    </row>
    <row r="4794" spans="1:9" x14ac:dyDescent="0.3">
      <c r="A4794" t="s">
        <v>3886</v>
      </c>
      <c r="B4794" t="s">
        <v>51</v>
      </c>
      <c r="C4794" t="s">
        <v>3106</v>
      </c>
      <c r="D4794" t="s">
        <v>42</v>
      </c>
      <c r="E4794" s="103">
        <v>1.7982553592977097</v>
      </c>
      <c r="F4794" s="103">
        <v>677948</v>
      </c>
      <c r="G4794" s="103">
        <v>4</v>
      </c>
      <c r="H4794" t="s">
        <v>1078</v>
      </c>
      <c r="I4794" s="103"/>
    </row>
    <row r="4795" spans="1:9" x14ac:dyDescent="0.3">
      <c r="A4795" t="s">
        <v>3887</v>
      </c>
      <c r="B4795" t="s">
        <v>51</v>
      </c>
      <c r="C4795" t="s">
        <v>3106</v>
      </c>
      <c r="D4795" t="s">
        <v>1763</v>
      </c>
      <c r="E4795" s="103">
        <v>1.9367303892495717</v>
      </c>
      <c r="F4795" s="103">
        <v>677948</v>
      </c>
      <c r="G4795" s="103">
        <v>4</v>
      </c>
      <c r="H4795" t="s">
        <v>1078</v>
      </c>
      <c r="I4795" s="103"/>
    </row>
    <row r="4796" spans="1:9" x14ac:dyDescent="0.3">
      <c r="A4796" t="s">
        <v>3888</v>
      </c>
      <c r="B4796" t="s">
        <v>51</v>
      </c>
      <c r="C4796" t="s">
        <v>3106</v>
      </c>
      <c r="D4796" t="s">
        <v>1764</v>
      </c>
      <c r="E4796" s="103">
        <v>0.43403473886599703</v>
      </c>
      <c r="F4796" s="103">
        <v>677948</v>
      </c>
      <c r="G4796" s="103">
        <v>4</v>
      </c>
      <c r="H4796" t="s">
        <v>1078</v>
      </c>
      <c r="I4796" s="103"/>
    </row>
    <row r="4797" spans="1:9" x14ac:dyDescent="0.3">
      <c r="A4797" t="s">
        <v>3889</v>
      </c>
      <c r="B4797" t="s">
        <v>51</v>
      </c>
      <c r="C4797" t="s">
        <v>3106</v>
      </c>
      <c r="D4797" t="s">
        <v>340</v>
      </c>
      <c r="E4797" s="103">
        <v>1.8587511806982475</v>
      </c>
      <c r="F4797" s="103">
        <v>677948</v>
      </c>
      <c r="G4797" s="103">
        <v>4</v>
      </c>
      <c r="H4797" t="s">
        <v>1078</v>
      </c>
      <c r="I4797" s="103"/>
    </row>
    <row r="4798" spans="1:9" x14ac:dyDescent="0.3">
      <c r="A4798" t="s">
        <v>3890</v>
      </c>
      <c r="B4798" t="s">
        <v>51</v>
      </c>
      <c r="C4798" t="s">
        <v>3106</v>
      </c>
      <c r="D4798" t="s">
        <v>777</v>
      </c>
      <c r="E4798" s="103">
        <v>2.0215968434897662</v>
      </c>
      <c r="F4798" s="103">
        <v>677948</v>
      </c>
      <c r="G4798" s="103">
        <v>4</v>
      </c>
      <c r="H4798" t="s">
        <v>1078</v>
      </c>
      <c r="I4798" s="103"/>
    </row>
    <row r="4799" spans="1:9" x14ac:dyDescent="0.3">
      <c r="A4799" t="s">
        <v>3891</v>
      </c>
      <c r="B4799" t="s">
        <v>51</v>
      </c>
      <c r="C4799" t="s">
        <v>3106</v>
      </c>
      <c r="D4799" t="s">
        <v>776</v>
      </c>
      <c r="E4799" s="103">
        <v>4.9154740427968528</v>
      </c>
      <c r="F4799" s="103">
        <v>677948</v>
      </c>
      <c r="G4799" s="103">
        <v>4</v>
      </c>
      <c r="H4799" t="s">
        <v>1078</v>
      </c>
      <c r="I4799" s="103"/>
    </row>
    <row r="4800" spans="1:9" x14ac:dyDescent="0.3">
      <c r="A4800" t="s">
        <v>3892</v>
      </c>
      <c r="B4800" t="s">
        <v>47</v>
      </c>
      <c r="C4800" t="s">
        <v>3109</v>
      </c>
      <c r="D4800" t="s">
        <v>54</v>
      </c>
      <c r="E4800" s="103">
        <v>341434</v>
      </c>
      <c r="F4800" s="103">
        <v>677948</v>
      </c>
      <c r="G4800" s="103">
        <v>4</v>
      </c>
      <c r="H4800" t="s">
        <v>54</v>
      </c>
      <c r="I4800" s="103"/>
    </row>
    <row r="4801" spans="1:9" x14ac:dyDescent="0.3">
      <c r="A4801" t="s">
        <v>3893</v>
      </c>
      <c r="B4801" t="s">
        <v>48</v>
      </c>
      <c r="C4801" t="s">
        <v>3109</v>
      </c>
      <c r="D4801" t="s">
        <v>54</v>
      </c>
      <c r="E4801" s="103">
        <v>2834879995.6069946</v>
      </c>
      <c r="F4801" s="103">
        <v>677948</v>
      </c>
      <c r="G4801" s="103">
        <v>4</v>
      </c>
      <c r="H4801" t="s">
        <v>54</v>
      </c>
      <c r="I4801" s="103"/>
    </row>
    <row r="4802" spans="1:9" x14ac:dyDescent="0.3">
      <c r="A4802" t="s">
        <v>3894</v>
      </c>
      <c r="B4802" t="s">
        <v>49</v>
      </c>
      <c r="C4802" t="s">
        <v>3109</v>
      </c>
      <c r="D4802" t="s">
        <v>54</v>
      </c>
      <c r="E4802" s="103">
        <v>0.50362859688353678</v>
      </c>
      <c r="F4802" s="103">
        <v>677948</v>
      </c>
      <c r="G4802" s="103">
        <v>4</v>
      </c>
      <c r="H4802" t="s">
        <v>54</v>
      </c>
      <c r="I4802" s="103"/>
    </row>
    <row r="4803" spans="1:9" x14ac:dyDescent="0.3">
      <c r="A4803" t="s">
        <v>3895</v>
      </c>
      <c r="B4803" t="s">
        <v>50</v>
      </c>
      <c r="C4803" t="s">
        <v>3109</v>
      </c>
      <c r="D4803" t="s">
        <v>54</v>
      </c>
      <c r="E4803" s="103">
        <v>4181.5596411627357</v>
      </c>
      <c r="F4803" s="103">
        <v>677948</v>
      </c>
      <c r="G4803" s="103">
        <v>4</v>
      </c>
      <c r="H4803" t="s">
        <v>54</v>
      </c>
      <c r="I4803" s="103"/>
    </row>
    <row r="4804" spans="1:9" x14ac:dyDescent="0.3">
      <c r="A4804" t="s">
        <v>3896</v>
      </c>
      <c r="B4804" t="s">
        <v>51</v>
      </c>
      <c r="C4804" t="s">
        <v>3109</v>
      </c>
      <c r="D4804" t="s">
        <v>40</v>
      </c>
      <c r="E4804" s="103">
        <v>1.4024382832750093E-2</v>
      </c>
      <c r="F4804" s="103">
        <v>677948</v>
      </c>
      <c r="G4804" s="103">
        <v>4</v>
      </c>
      <c r="H4804" t="s">
        <v>1078</v>
      </c>
      <c r="I4804" s="103"/>
    </row>
    <row r="4805" spans="1:9" x14ac:dyDescent="0.3">
      <c r="A4805" t="s">
        <v>6549</v>
      </c>
      <c r="B4805" t="s">
        <v>51</v>
      </c>
      <c r="C4805" t="s">
        <v>3109</v>
      </c>
      <c r="D4805" t="s">
        <v>5064</v>
      </c>
      <c r="E4805" s="103">
        <v>1.4157655544784806E-2</v>
      </c>
      <c r="F4805" s="103">
        <v>677948</v>
      </c>
      <c r="G4805" s="103">
        <v>4</v>
      </c>
      <c r="H4805" t="s">
        <v>1078</v>
      </c>
      <c r="I4805" s="103"/>
    </row>
    <row r="4806" spans="1:9" x14ac:dyDescent="0.3">
      <c r="A4806" t="s">
        <v>6550</v>
      </c>
      <c r="B4806" t="s">
        <v>51</v>
      </c>
      <c r="C4806" t="s">
        <v>3109</v>
      </c>
      <c r="D4806" t="s">
        <v>5065</v>
      </c>
      <c r="E4806" s="103">
        <v>1.4024382832750093E-2</v>
      </c>
      <c r="F4806" s="103">
        <v>677948</v>
      </c>
      <c r="G4806" s="103">
        <v>4</v>
      </c>
      <c r="H4806" t="s">
        <v>1078</v>
      </c>
      <c r="I4806" s="103"/>
    </row>
    <row r="4807" spans="1:9" x14ac:dyDescent="0.3">
      <c r="A4807" t="s">
        <v>6551</v>
      </c>
      <c r="B4807" t="s">
        <v>51</v>
      </c>
      <c r="C4807" t="s">
        <v>3109</v>
      </c>
      <c r="D4807" t="s">
        <v>5066</v>
      </c>
      <c r="E4807" s="103">
        <v>1.415432123487138E-2</v>
      </c>
      <c r="F4807" s="103">
        <v>677948</v>
      </c>
      <c r="G4807" s="103">
        <v>4</v>
      </c>
      <c r="H4807" t="s">
        <v>1078</v>
      </c>
      <c r="I4807" s="103"/>
    </row>
    <row r="4808" spans="1:9" x14ac:dyDescent="0.3">
      <c r="A4808" t="s">
        <v>3897</v>
      </c>
      <c r="B4808" t="s">
        <v>51</v>
      </c>
      <c r="C4808" t="s">
        <v>3109</v>
      </c>
      <c r="D4808" t="s">
        <v>42</v>
      </c>
      <c r="E4808" s="103">
        <v>1.3488426910466134E-2</v>
      </c>
      <c r="F4808" s="103">
        <v>677948</v>
      </c>
      <c r="G4808" s="103">
        <v>4</v>
      </c>
      <c r="H4808" t="s">
        <v>1078</v>
      </c>
      <c r="I4808" s="103"/>
    </row>
    <row r="4809" spans="1:9" x14ac:dyDescent="0.3">
      <c r="A4809" t="s">
        <v>3898</v>
      </c>
      <c r="B4809" t="s">
        <v>51</v>
      </c>
      <c r="C4809" t="s">
        <v>3109</v>
      </c>
      <c r="D4809" t="s">
        <v>1763</v>
      </c>
      <c r="E4809" s="103">
        <v>1.4149095395577075E-2</v>
      </c>
      <c r="F4809" s="103">
        <v>677948</v>
      </c>
      <c r="G4809" s="103">
        <v>4</v>
      </c>
      <c r="H4809" t="s">
        <v>1078</v>
      </c>
      <c r="I4809" s="103"/>
    </row>
    <row r="4810" spans="1:9" x14ac:dyDescent="0.3">
      <c r="A4810" t="s">
        <v>3899</v>
      </c>
      <c r="B4810" t="s">
        <v>51</v>
      </c>
      <c r="C4810" t="s">
        <v>3109</v>
      </c>
      <c r="D4810" t="s">
        <v>1764</v>
      </c>
      <c r="E4810" s="103">
        <v>5.244502218429533E-3</v>
      </c>
      <c r="F4810" s="103">
        <v>677948</v>
      </c>
      <c r="G4810" s="103">
        <v>4</v>
      </c>
      <c r="H4810" t="s">
        <v>1078</v>
      </c>
      <c r="I4810" s="103"/>
    </row>
    <row r="4811" spans="1:9" x14ac:dyDescent="0.3">
      <c r="A4811" t="s">
        <v>3900</v>
      </c>
      <c r="B4811" t="s">
        <v>51</v>
      </c>
      <c r="C4811" t="s">
        <v>3109</v>
      </c>
      <c r="D4811" t="s">
        <v>340</v>
      </c>
      <c r="E4811" s="103">
        <v>1.3502866006176711E-2</v>
      </c>
      <c r="F4811" s="103">
        <v>677948</v>
      </c>
      <c r="G4811" s="103">
        <v>4</v>
      </c>
      <c r="H4811" t="s">
        <v>1078</v>
      </c>
      <c r="I4811" s="103"/>
    </row>
    <row r="4812" spans="1:9" x14ac:dyDescent="0.3">
      <c r="A4812" t="s">
        <v>3901</v>
      </c>
      <c r="B4812" t="s">
        <v>51</v>
      </c>
      <c r="C4812" t="s">
        <v>3109</v>
      </c>
      <c r="D4812" t="s">
        <v>777</v>
      </c>
      <c r="E4812" s="103">
        <v>1.5873177484611509E-2</v>
      </c>
      <c r="F4812" s="103">
        <v>677948</v>
      </c>
      <c r="G4812" s="103">
        <v>4</v>
      </c>
      <c r="H4812" t="s">
        <v>1078</v>
      </c>
      <c r="I4812" s="103"/>
    </row>
    <row r="4813" spans="1:9" x14ac:dyDescent="0.3">
      <c r="A4813" t="s">
        <v>3902</v>
      </c>
      <c r="B4813" t="s">
        <v>51</v>
      </c>
      <c r="C4813" t="s">
        <v>3109</v>
      </c>
      <c r="D4813" t="s">
        <v>776</v>
      </c>
      <c r="E4813" s="103">
        <v>3.6994436237268953E-2</v>
      </c>
      <c r="F4813" s="103">
        <v>677948</v>
      </c>
      <c r="G4813" s="103">
        <v>4</v>
      </c>
      <c r="H4813" t="s">
        <v>1078</v>
      </c>
      <c r="I4813" s="103"/>
    </row>
    <row r="4814" spans="1:9" x14ac:dyDescent="0.3">
      <c r="A4814" t="s">
        <v>3903</v>
      </c>
      <c r="B4814" t="s">
        <v>47</v>
      </c>
      <c r="C4814" t="s">
        <v>3111</v>
      </c>
      <c r="D4814" t="s">
        <v>54</v>
      </c>
      <c r="E4814" s="103">
        <v>485117</v>
      </c>
      <c r="F4814" s="103">
        <v>677948</v>
      </c>
      <c r="G4814" s="103">
        <v>4</v>
      </c>
      <c r="H4814" t="s">
        <v>54</v>
      </c>
      <c r="I4814" s="103"/>
    </row>
    <row r="4815" spans="1:9" x14ac:dyDescent="0.3">
      <c r="A4815" t="s">
        <v>3904</v>
      </c>
      <c r="B4815" t="s">
        <v>48</v>
      </c>
      <c r="C4815" t="s">
        <v>3111</v>
      </c>
      <c r="D4815" t="s">
        <v>54</v>
      </c>
      <c r="E4815" s="103">
        <v>5235860733.9580078</v>
      </c>
      <c r="F4815" s="103">
        <v>677948</v>
      </c>
      <c r="G4815" s="103">
        <v>4</v>
      </c>
      <c r="H4815" t="s">
        <v>54</v>
      </c>
      <c r="I4815" s="103"/>
    </row>
    <row r="4816" spans="1:9" x14ac:dyDescent="0.3">
      <c r="A4816" t="s">
        <v>3905</v>
      </c>
      <c r="B4816" t="s">
        <v>49</v>
      </c>
      <c r="C4816" t="s">
        <v>3111</v>
      </c>
      <c r="D4816" t="s">
        <v>54</v>
      </c>
      <c r="E4816" s="103">
        <v>0.71556668063037288</v>
      </c>
      <c r="F4816" s="103">
        <v>677948</v>
      </c>
      <c r="G4816" s="103">
        <v>4</v>
      </c>
      <c r="H4816" t="s">
        <v>54</v>
      </c>
      <c r="I4816" s="103"/>
    </row>
    <row r="4817" spans="1:9" x14ac:dyDescent="0.3">
      <c r="A4817" t="s">
        <v>3906</v>
      </c>
      <c r="B4817" t="s">
        <v>50</v>
      </c>
      <c r="C4817" t="s">
        <v>3111</v>
      </c>
      <c r="D4817" t="s">
        <v>54</v>
      </c>
      <c r="E4817" s="103">
        <v>7723.1007893791375</v>
      </c>
      <c r="F4817" s="103">
        <v>677948</v>
      </c>
      <c r="G4817" s="103">
        <v>4</v>
      </c>
      <c r="H4817" t="s">
        <v>54</v>
      </c>
      <c r="I4817" s="103"/>
    </row>
    <row r="4818" spans="1:9" x14ac:dyDescent="0.3">
      <c r="A4818" t="s">
        <v>3907</v>
      </c>
      <c r="B4818" t="s">
        <v>51</v>
      </c>
      <c r="C4818" t="s">
        <v>3111</v>
      </c>
      <c r="D4818" t="s">
        <v>40</v>
      </c>
      <c r="E4818" s="103">
        <v>1.8202897793339456E-2</v>
      </c>
      <c r="F4818" s="103">
        <v>677948</v>
      </c>
      <c r="G4818" s="103">
        <v>4</v>
      </c>
      <c r="H4818" t="s">
        <v>1078</v>
      </c>
      <c r="I4818" s="103"/>
    </row>
    <row r="4819" spans="1:9" x14ac:dyDescent="0.3">
      <c r="A4819" t="s">
        <v>6552</v>
      </c>
      <c r="B4819" t="s">
        <v>51</v>
      </c>
      <c r="C4819" t="s">
        <v>3111</v>
      </c>
      <c r="D4819" t="s">
        <v>5064</v>
      </c>
      <c r="E4819" s="103">
        <v>1.8405983871356276E-2</v>
      </c>
      <c r="F4819" s="103">
        <v>677948</v>
      </c>
      <c r="G4819" s="103">
        <v>4</v>
      </c>
      <c r="H4819" t="s">
        <v>1078</v>
      </c>
      <c r="I4819" s="103"/>
    </row>
    <row r="4820" spans="1:9" x14ac:dyDescent="0.3">
      <c r="A4820" t="s">
        <v>6553</v>
      </c>
      <c r="B4820" t="s">
        <v>51</v>
      </c>
      <c r="C4820" t="s">
        <v>3111</v>
      </c>
      <c r="D4820" t="s">
        <v>5065</v>
      </c>
      <c r="E4820" s="103">
        <v>1.8202897793339456E-2</v>
      </c>
      <c r="F4820" s="103">
        <v>677948</v>
      </c>
      <c r="G4820" s="103">
        <v>4</v>
      </c>
      <c r="H4820" t="s">
        <v>1078</v>
      </c>
      <c r="I4820" s="103"/>
    </row>
    <row r="4821" spans="1:9" x14ac:dyDescent="0.3">
      <c r="A4821" t="s">
        <v>6554</v>
      </c>
      <c r="B4821" t="s">
        <v>51</v>
      </c>
      <c r="C4821" t="s">
        <v>3111</v>
      </c>
      <c r="D4821" t="s">
        <v>5066</v>
      </c>
      <c r="E4821" s="103">
        <v>1.8402480799943166E-2</v>
      </c>
      <c r="F4821" s="103">
        <v>677948</v>
      </c>
      <c r="G4821" s="103">
        <v>4</v>
      </c>
      <c r="H4821" t="s">
        <v>1078</v>
      </c>
      <c r="I4821" s="103"/>
    </row>
    <row r="4822" spans="1:9" x14ac:dyDescent="0.3">
      <c r="A4822" t="s">
        <v>3908</v>
      </c>
      <c r="B4822" t="s">
        <v>51</v>
      </c>
      <c r="C4822" t="s">
        <v>3111</v>
      </c>
      <c r="D4822" t="s">
        <v>42</v>
      </c>
      <c r="E4822" s="103">
        <v>1.7713055748074816E-2</v>
      </c>
      <c r="F4822" s="103">
        <v>677948</v>
      </c>
      <c r="G4822" s="103">
        <v>4</v>
      </c>
      <c r="H4822" t="s">
        <v>1078</v>
      </c>
      <c r="I4822" s="103"/>
    </row>
    <row r="4823" spans="1:9" x14ac:dyDescent="0.3">
      <c r="A4823" t="s">
        <v>3909</v>
      </c>
      <c r="B4823" t="s">
        <v>51</v>
      </c>
      <c r="C4823" t="s">
        <v>3111</v>
      </c>
      <c r="D4823" t="s">
        <v>1763</v>
      </c>
      <c r="E4823" s="103">
        <v>1.8428515559439008E-2</v>
      </c>
      <c r="F4823" s="103">
        <v>677948</v>
      </c>
      <c r="G4823" s="103">
        <v>4</v>
      </c>
      <c r="H4823" t="s">
        <v>1078</v>
      </c>
      <c r="I4823" s="103"/>
    </row>
    <row r="4824" spans="1:9" x14ac:dyDescent="0.3">
      <c r="A4824" t="s">
        <v>3910</v>
      </c>
      <c r="B4824" t="s">
        <v>51</v>
      </c>
      <c r="C4824" t="s">
        <v>3111</v>
      </c>
      <c r="D4824" t="s">
        <v>1764</v>
      </c>
      <c r="E4824" s="103">
        <v>6.5788155711760067E-3</v>
      </c>
      <c r="F4824" s="103">
        <v>677948</v>
      </c>
      <c r="G4824" s="103">
        <v>4</v>
      </c>
      <c r="H4824" t="s">
        <v>1078</v>
      </c>
      <c r="I4824" s="103"/>
    </row>
    <row r="4825" spans="1:9" x14ac:dyDescent="0.3">
      <c r="A4825" t="s">
        <v>3911</v>
      </c>
      <c r="B4825" t="s">
        <v>51</v>
      </c>
      <c r="C4825" t="s">
        <v>3111</v>
      </c>
      <c r="D4825" t="s">
        <v>340</v>
      </c>
      <c r="E4825" s="103">
        <v>1.7773432749575473E-2</v>
      </c>
      <c r="F4825" s="103">
        <v>677948</v>
      </c>
      <c r="G4825" s="103">
        <v>4</v>
      </c>
      <c r="H4825" t="s">
        <v>1078</v>
      </c>
      <c r="I4825" s="103"/>
    </row>
    <row r="4826" spans="1:9" x14ac:dyDescent="0.3">
      <c r="A4826" t="s">
        <v>3912</v>
      </c>
      <c r="B4826" t="s">
        <v>51</v>
      </c>
      <c r="C4826" t="s">
        <v>3111</v>
      </c>
      <c r="D4826" t="s">
        <v>777</v>
      </c>
      <c r="E4826" s="103">
        <v>1.9828376108567518E-2</v>
      </c>
      <c r="F4826" s="103">
        <v>677948</v>
      </c>
      <c r="G4826" s="103">
        <v>4</v>
      </c>
      <c r="H4826" t="s">
        <v>1078</v>
      </c>
      <c r="I4826" s="103"/>
    </row>
    <row r="4827" spans="1:9" x14ac:dyDescent="0.3">
      <c r="A4827" t="s">
        <v>3913</v>
      </c>
      <c r="B4827" t="s">
        <v>51</v>
      </c>
      <c r="C4827" t="s">
        <v>3111</v>
      </c>
      <c r="D4827" t="s">
        <v>776</v>
      </c>
      <c r="E4827" s="103">
        <v>4.7590406070797252E-2</v>
      </c>
      <c r="F4827" s="103">
        <v>677948</v>
      </c>
      <c r="G4827" s="103">
        <v>4</v>
      </c>
      <c r="H4827" t="s">
        <v>1078</v>
      </c>
      <c r="I4827" s="103"/>
    </row>
    <row r="4828" spans="1:9" x14ac:dyDescent="0.3">
      <c r="A4828" t="s">
        <v>170</v>
      </c>
      <c r="B4828" t="s">
        <v>49</v>
      </c>
      <c r="C4828" t="s">
        <v>40</v>
      </c>
      <c r="D4828" t="s">
        <v>54</v>
      </c>
      <c r="E4828" s="103">
        <v>1</v>
      </c>
      <c r="F4828" s="103">
        <v>677948</v>
      </c>
      <c r="G4828" s="103">
        <v>4</v>
      </c>
      <c r="H4828" t="s">
        <v>54</v>
      </c>
      <c r="I4828" s="103"/>
    </row>
    <row r="4829" spans="1:9" x14ac:dyDescent="0.3">
      <c r="A4829" t="s">
        <v>171</v>
      </c>
      <c r="B4829" t="s">
        <v>50</v>
      </c>
      <c r="C4829" t="s">
        <v>40</v>
      </c>
      <c r="D4829" t="s">
        <v>54</v>
      </c>
      <c r="E4829" s="103">
        <v>595606.68730775244</v>
      </c>
      <c r="F4829" s="103">
        <v>677948</v>
      </c>
      <c r="G4829" s="103">
        <v>4</v>
      </c>
      <c r="H4829" t="s">
        <v>54</v>
      </c>
      <c r="I4829" s="103"/>
    </row>
    <row r="4830" spans="1:9" x14ac:dyDescent="0.3">
      <c r="A4830" t="s">
        <v>1336</v>
      </c>
      <c r="B4830" t="s">
        <v>51</v>
      </c>
      <c r="C4830" t="s">
        <v>40</v>
      </c>
      <c r="D4830" t="s">
        <v>40</v>
      </c>
      <c r="E4830" s="103">
        <v>1</v>
      </c>
      <c r="F4830" s="103">
        <v>677948</v>
      </c>
      <c r="G4830" s="103">
        <v>4</v>
      </c>
      <c r="H4830" t="s">
        <v>1078</v>
      </c>
      <c r="I4830" s="103"/>
    </row>
    <row r="4831" spans="1:9" x14ac:dyDescent="0.3">
      <c r="A4831" t="s">
        <v>6555</v>
      </c>
      <c r="B4831" t="s">
        <v>51</v>
      </c>
      <c r="C4831" t="s">
        <v>40</v>
      </c>
      <c r="D4831" t="s">
        <v>5064</v>
      </c>
      <c r="E4831" s="103">
        <v>1.0102565684415079</v>
      </c>
      <c r="F4831" s="103">
        <v>677948</v>
      </c>
      <c r="G4831" s="103">
        <v>4</v>
      </c>
      <c r="H4831" t="s">
        <v>1078</v>
      </c>
      <c r="I4831" s="103"/>
    </row>
    <row r="4832" spans="1:9" x14ac:dyDescent="0.3">
      <c r="A4832" t="s">
        <v>6556</v>
      </c>
      <c r="B4832" t="s">
        <v>51</v>
      </c>
      <c r="C4832" t="s">
        <v>40</v>
      </c>
      <c r="D4832" t="s">
        <v>5065</v>
      </c>
      <c r="E4832" s="103">
        <v>1.0001427688914613</v>
      </c>
      <c r="F4832" s="103">
        <v>677948</v>
      </c>
      <c r="G4832" s="103">
        <v>4</v>
      </c>
      <c r="H4832" t="s">
        <v>1078</v>
      </c>
      <c r="I4832" s="103"/>
    </row>
    <row r="4833" spans="1:9" x14ac:dyDescent="0.3">
      <c r="A4833" t="s">
        <v>6557</v>
      </c>
      <c r="B4833" t="s">
        <v>51</v>
      </c>
      <c r="C4833" t="s">
        <v>40</v>
      </c>
      <c r="D4833" t="s">
        <v>5066</v>
      </c>
      <c r="E4833" s="103">
        <v>1.0099004297179037</v>
      </c>
      <c r="F4833" s="103">
        <v>677948</v>
      </c>
      <c r="G4833" s="103">
        <v>4</v>
      </c>
      <c r="H4833" t="s">
        <v>1078</v>
      </c>
      <c r="I4833" s="103"/>
    </row>
    <row r="4834" spans="1:9" x14ac:dyDescent="0.3">
      <c r="A4834" t="s">
        <v>1337</v>
      </c>
      <c r="B4834" t="s">
        <v>51</v>
      </c>
      <c r="C4834" t="s">
        <v>40</v>
      </c>
      <c r="D4834" t="s">
        <v>42</v>
      </c>
      <c r="E4834" s="103">
        <v>0.98994923921232625</v>
      </c>
      <c r="F4834" s="103">
        <v>677948</v>
      </c>
      <c r="G4834" s="103">
        <v>4</v>
      </c>
      <c r="H4834" t="s">
        <v>1078</v>
      </c>
      <c r="I4834" s="103"/>
    </row>
    <row r="4835" spans="1:9" x14ac:dyDescent="0.3">
      <c r="A4835" t="s">
        <v>2259</v>
      </c>
      <c r="B4835" t="s">
        <v>51</v>
      </c>
      <c r="C4835" t="s">
        <v>40</v>
      </c>
      <c r="D4835" t="s">
        <v>1763</v>
      </c>
      <c r="E4835" s="103">
        <v>1.0389586609956747</v>
      </c>
      <c r="F4835" s="103">
        <v>677948</v>
      </c>
      <c r="G4835" s="103">
        <v>4</v>
      </c>
      <c r="H4835" t="s">
        <v>1078</v>
      </c>
      <c r="I4835" s="103"/>
    </row>
    <row r="4836" spans="1:9" x14ac:dyDescent="0.3">
      <c r="A4836" t="s">
        <v>2260</v>
      </c>
      <c r="B4836" t="s">
        <v>51</v>
      </c>
      <c r="C4836" t="s">
        <v>40</v>
      </c>
      <c r="D4836" t="s">
        <v>1764</v>
      </c>
      <c r="E4836" s="103">
        <v>0.5008265503841749</v>
      </c>
      <c r="F4836" s="103">
        <v>677948</v>
      </c>
      <c r="G4836" s="103">
        <v>4</v>
      </c>
      <c r="H4836" t="s">
        <v>1078</v>
      </c>
      <c r="I4836" s="103"/>
    </row>
    <row r="4837" spans="1:9" x14ac:dyDescent="0.3">
      <c r="A4837" t="s">
        <v>1338</v>
      </c>
      <c r="B4837" t="s">
        <v>51</v>
      </c>
      <c r="C4837" t="s">
        <v>40</v>
      </c>
      <c r="D4837" t="s">
        <v>340</v>
      </c>
      <c r="E4837" s="103">
        <v>0.97291715458548056</v>
      </c>
      <c r="F4837" s="103">
        <v>677948</v>
      </c>
      <c r="G4837" s="103">
        <v>4</v>
      </c>
      <c r="H4837" t="s">
        <v>1078</v>
      </c>
      <c r="I4837" s="103"/>
    </row>
    <row r="4838" spans="1:9" x14ac:dyDescent="0.3">
      <c r="A4838" t="s">
        <v>1339</v>
      </c>
      <c r="B4838" t="s">
        <v>51</v>
      </c>
      <c r="C4838" t="s">
        <v>40</v>
      </c>
      <c r="D4838" t="s">
        <v>777</v>
      </c>
      <c r="E4838" s="103">
        <v>1.1037377302118294</v>
      </c>
      <c r="F4838" s="103">
        <v>677948</v>
      </c>
      <c r="G4838" s="103">
        <v>4</v>
      </c>
      <c r="H4838" t="s">
        <v>1078</v>
      </c>
      <c r="I4838" s="103"/>
    </row>
    <row r="4839" spans="1:9" x14ac:dyDescent="0.3">
      <c r="A4839" t="s">
        <v>565</v>
      </c>
      <c r="B4839" t="s">
        <v>44</v>
      </c>
      <c r="C4839" t="s">
        <v>40</v>
      </c>
      <c r="D4839" t="s">
        <v>777</v>
      </c>
      <c r="E4839" s="103">
        <v>0.44224040781888874</v>
      </c>
      <c r="F4839" s="103">
        <v>677948</v>
      </c>
      <c r="G4839" s="103">
        <v>4</v>
      </c>
      <c r="H4839" t="s">
        <v>54</v>
      </c>
      <c r="I4839" s="103"/>
    </row>
    <row r="4840" spans="1:9" x14ac:dyDescent="0.3">
      <c r="A4840" t="s">
        <v>566</v>
      </c>
      <c r="B4840" t="s">
        <v>45</v>
      </c>
      <c r="C4840" t="s">
        <v>40</v>
      </c>
      <c r="D4840" t="s">
        <v>777</v>
      </c>
      <c r="E4840" s="103">
        <v>3.6560329605456868E-2</v>
      </c>
      <c r="F4840" s="103">
        <v>677948</v>
      </c>
      <c r="G4840" s="103">
        <v>4</v>
      </c>
      <c r="H4840" t="s">
        <v>54</v>
      </c>
      <c r="I4840" s="103"/>
    </row>
    <row r="4841" spans="1:9" x14ac:dyDescent="0.3">
      <c r="A4841" t="s">
        <v>567</v>
      </c>
      <c r="B4841" t="s">
        <v>46</v>
      </c>
      <c r="C4841" t="s">
        <v>40</v>
      </c>
      <c r="D4841" t="s">
        <v>777</v>
      </c>
      <c r="E4841" s="103">
        <v>4.1292338040532454E-3</v>
      </c>
      <c r="F4841" s="103">
        <v>677948</v>
      </c>
      <c r="G4841" s="103">
        <v>4</v>
      </c>
      <c r="H4841" t="s">
        <v>54</v>
      </c>
      <c r="I4841" s="103"/>
    </row>
    <row r="4842" spans="1:9" x14ac:dyDescent="0.3">
      <c r="A4842" t="s">
        <v>1340</v>
      </c>
      <c r="B4842" t="s">
        <v>51</v>
      </c>
      <c r="C4842" t="s">
        <v>40</v>
      </c>
      <c r="D4842" t="s">
        <v>776</v>
      </c>
      <c r="E4842" s="103">
        <v>2.632155404946241</v>
      </c>
      <c r="F4842" s="103">
        <v>677948</v>
      </c>
      <c r="G4842" s="103">
        <v>4</v>
      </c>
      <c r="H4842" t="s">
        <v>1078</v>
      </c>
      <c r="I4842" s="103"/>
    </row>
    <row r="4843" spans="1:9" x14ac:dyDescent="0.3">
      <c r="A4843" t="s">
        <v>569</v>
      </c>
      <c r="B4843" t="s">
        <v>44</v>
      </c>
      <c r="C4843" t="s">
        <v>40</v>
      </c>
      <c r="D4843" t="s">
        <v>776</v>
      </c>
      <c r="E4843" s="103">
        <v>0</v>
      </c>
      <c r="F4843" s="103">
        <v>677948</v>
      </c>
      <c r="G4843" s="103">
        <v>4</v>
      </c>
      <c r="H4843" t="s">
        <v>54</v>
      </c>
      <c r="I4843" s="103"/>
    </row>
    <row r="4844" spans="1:9" x14ac:dyDescent="0.3">
      <c r="A4844" t="s">
        <v>570</v>
      </c>
      <c r="B4844" t="s">
        <v>45</v>
      </c>
      <c r="C4844" t="s">
        <v>40</v>
      </c>
      <c r="D4844" t="s">
        <v>776</v>
      </c>
      <c r="E4844" s="103">
        <v>0</v>
      </c>
      <c r="F4844" s="103">
        <v>677948</v>
      </c>
      <c r="G4844" s="103">
        <v>4</v>
      </c>
      <c r="H4844" t="s">
        <v>54</v>
      </c>
      <c r="I4844" s="103"/>
    </row>
    <row r="4845" spans="1:9" x14ac:dyDescent="0.3">
      <c r="A4845" t="s">
        <v>571</v>
      </c>
      <c r="B4845" t="s">
        <v>46</v>
      </c>
      <c r="C4845" t="s">
        <v>40</v>
      </c>
      <c r="D4845" t="s">
        <v>776</v>
      </c>
      <c r="E4845" s="103">
        <v>0</v>
      </c>
      <c r="F4845" s="103">
        <v>677948</v>
      </c>
      <c r="G4845" s="103">
        <v>4</v>
      </c>
      <c r="H4845" t="s">
        <v>54</v>
      </c>
      <c r="I4845" s="103"/>
    </row>
    <row r="4846" spans="1:9" x14ac:dyDescent="0.3">
      <c r="A4846" t="s">
        <v>6558</v>
      </c>
      <c r="B4846" t="s">
        <v>49</v>
      </c>
      <c r="C4846" t="s">
        <v>5064</v>
      </c>
      <c r="D4846" t="s">
        <v>54</v>
      </c>
      <c r="E4846" s="103">
        <v>1</v>
      </c>
      <c r="F4846" s="103">
        <v>677948</v>
      </c>
      <c r="G4846" s="103">
        <v>4</v>
      </c>
      <c r="H4846" t="s">
        <v>54</v>
      </c>
      <c r="I4846" s="103"/>
    </row>
    <row r="4847" spans="1:9" x14ac:dyDescent="0.3">
      <c r="A4847" t="s">
        <v>6559</v>
      </c>
      <c r="B4847" t="s">
        <v>50</v>
      </c>
      <c r="C4847" t="s">
        <v>5064</v>
      </c>
      <c r="D4847" t="s">
        <v>54</v>
      </c>
      <c r="E4847" s="103">
        <v>589910.93332876859</v>
      </c>
      <c r="F4847" s="103">
        <v>677948</v>
      </c>
      <c r="G4847" s="103">
        <v>4</v>
      </c>
      <c r="H4847" t="s">
        <v>54</v>
      </c>
      <c r="I4847" s="103"/>
    </row>
    <row r="4848" spans="1:9" x14ac:dyDescent="0.3">
      <c r="A4848" t="s">
        <v>6560</v>
      </c>
      <c r="B4848" t="s">
        <v>51</v>
      </c>
      <c r="C4848" t="s">
        <v>5064</v>
      </c>
      <c r="D4848" t="s">
        <v>40</v>
      </c>
      <c r="E4848" s="103">
        <v>0.99047860001593102</v>
      </c>
      <c r="F4848" s="103">
        <v>677948</v>
      </c>
      <c r="G4848" s="103">
        <v>4</v>
      </c>
      <c r="H4848" t="s">
        <v>1078</v>
      </c>
      <c r="I4848" s="103"/>
    </row>
    <row r="4849" spans="1:9" x14ac:dyDescent="0.3">
      <c r="A4849" t="s">
        <v>6561</v>
      </c>
      <c r="B4849" t="s">
        <v>51</v>
      </c>
      <c r="C4849" t="s">
        <v>5064</v>
      </c>
      <c r="D4849" t="s">
        <v>5064</v>
      </c>
      <c r="E4849" s="103">
        <v>1</v>
      </c>
      <c r="F4849" s="103">
        <v>677948</v>
      </c>
      <c r="G4849" s="103">
        <v>4</v>
      </c>
      <c r="H4849" t="s">
        <v>1078</v>
      </c>
      <c r="I4849" s="103"/>
    </row>
    <row r="4850" spans="1:9" x14ac:dyDescent="0.3">
      <c r="A4850" t="s">
        <v>6562</v>
      </c>
      <c r="B4850" t="s">
        <v>51</v>
      </c>
      <c r="C4850" t="s">
        <v>5064</v>
      </c>
      <c r="D4850" t="s">
        <v>5065</v>
      </c>
      <c r="E4850" s="103">
        <v>0.99059030123929037</v>
      </c>
      <c r="F4850" s="103">
        <v>677948</v>
      </c>
      <c r="G4850" s="103">
        <v>4</v>
      </c>
      <c r="H4850" t="s">
        <v>1078</v>
      </c>
      <c r="I4850" s="103"/>
    </row>
    <row r="4851" spans="1:9" x14ac:dyDescent="0.3">
      <c r="A4851" t="s">
        <v>6563</v>
      </c>
      <c r="B4851" t="s">
        <v>51</v>
      </c>
      <c r="C4851" t="s">
        <v>5064</v>
      </c>
      <c r="D4851" t="s">
        <v>5066</v>
      </c>
      <c r="E4851" s="103">
        <v>0.99964984087708919</v>
      </c>
      <c r="F4851" s="103">
        <v>677948</v>
      </c>
      <c r="G4851" s="103">
        <v>4</v>
      </c>
      <c r="H4851" t="s">
        <v>1078</v>
      </c>
      <c r="I4851" s="103"/>
    </row>
    <row r="4852" spans="1:9" x14ac:dyDescent="0.3">
      <c r="A4852" t="s">
        <v>6564</v>
      </c>
      <c r="B4852" t="s">
        <v>51</v>
      </c>
      <c r="C4852" t="s">
        <v>5064</v>
      </c>
      <c r="D4852" t="s">
        <v>42</v>
      </c>
      <c r="E4852" s="103">
        <v>0.97991030387583467</v>
      </c>
      <c r="F4852" s="103">
        <v>677948</v>
      </c>
      <c r="G4852" s="103">
        <v>4</v>
      </c>
      <c r="H4852" t="s">
        <v>1078</v>
      </c>
      <c r="I4852" s="103"/>
    </row>
    <row r="4853" spans="1:9" x14ac:dyDescent="0.3">
      <c r="A4853" t="s">
        <v>6565</v>
      </c>
      <c r="B4853" t="s">
        <v>51</v>
      </c>
      <c r="C4853" t="s">
        <v>5064</v>
      </c>
      <c r="D4853" t="s">
        <v>1763</v>
      </c>
      <c r="E4853" s="103">
        <v>1.028438502423445</v>
      </c>
      <c r="F4853" s="103">
        <v>677948</v>
      </c>
      <c r="G4853" s="103">
        <v>4</v>
      </c>
      <c r="H4853" t="s">
        <v>1078</v>
      </c>
      <c r="I4853" s="103"/>
    </row>
    <row r="4854" spans="1:9" x14ac:dyDescent="0.3">
      <c r="A4854" t="s">
        <v>6566</v>
      </c>
      <c r="B4854" t="s">
        <v>51</v>
      </c>
      <c r="C4854" t="s">
        <v>5064</v>
      </c>
      <c r="D4854" t="s">
        <v>1764</v>
      </c>
      <c r="E4854" s="103">
        <v>0.49680624917825639</v>
      </c>
      <c r="F4854" s="103">
        <v>677948</v>
      </c>
      <c r="G4854" s="103">
        <v>4</v>
      </c>
      <c r="H4854" t="s">
        <v>1078</v>
      </c>
      <c r="I4854" s="103"/>
    </row>
    <row r="4855" spans="1:9" x14ac:dyDescent="0.3">
      <c r="A4855" t="s">
        <v>6567</v>
      </c>
      <c r="B4855" t="s">
        <v>51</v>
      </c>
      <c r="C4855" t="s">
        <v>5064</v>
      </c>
      <c r="D4855" t="s">
        <v>340</v>
      </c>
      <c r="E4855" s="103">
        <v>0.9630976298137085</v>
      </c>
      <c r="F4855" s="103">
        <v>677948</v>
      </c>
      <c r="G4855" s="103">
        <v>4</v>
      </c>
      <c r="H4855" t="s">
        <v>1078</v>
      </c>
      <c r="I4855" s="103"/>
    </row>
    <row r="4856" spans="1:9" x14ac:dyDescent="0.3">
      <c r="A4856" t="s">
        <v>6568</v>
      </c>
      <c r="B4856" t="s">
        <v>51</v>
      </c>
      <c r="C4856" t="s">
        <v>5064</v>
      </c>
      <c r="D4856" t="s">
        <v>777</v>
      </c>
      <c r="E4856" s="103">
        <v>1.0937423779198669</v>
      </c>
      <c r="F4856" s="103">
        <v>677948</v>
      </c>
      <c r="G4856" s="103">
        <v>4</v>
      </c>
      <c r="H4856" t="s">
        <v>1078</v>
      </c>
      <c r="I4856" s="103"/>
    </row>
    <row r="4857" spans="1:9" x14ac:dyDescent="0.3">
      <c r="A4857" t="s">
        <v>6569</v>
      </c>
      <c r="B4857" t="s">
        <v>44</v>
      </c>
      <c r="C4857" t="s">
        <v>5064</v>
      </c>
      <c r="D4857" t="s">
        <v>777</v>
      </c>
      <c r="E4857" s="103">
        <v>0.46163127555505734</v>
      </c>
      <c r="F4857" s="103">
        <v>677948</v>
      </c>
      <c r="G4857" s="103">
        <v>4</v>
      </c>
      <c r="H4857" t="s">
        <v>54</v>
      </c>
      <c r="I4857" s="103"/>
    </row>
    <row r="4858" spans="1:9" x14ac:dyDescent="0.3">
      <c r="A4858" t="s">
        <v>6570</v>
      </c>
      <c r="B4858" t="s">
        <v>45</v>
      </c>
      <c r="C4858" t="s">
        <v>5064</v>
      </c>
      <c r="D4858" t="s">
        <v>777</v>
      </c>
      <c r="E4858" s="103">
        <v>4.2525429201000088E-2</v>
      </c>
      <c r="F4858" s="103">
        <v>677948</v>
      </c>
      <c r="G4858" s="103">
        <v>4</v>
      </c>
      <c r="H4858" t="s">
        <v>54</v>
      </c>
      <c r="I4858" s="103"/>
    </row>
    <row r="4859" spans="1:9" x14ac:dyDescent="0.3">
      <c r="A4859" t="s">
        <v>6571</v>
      </c>
      <c r="B4859" t="s">
        <v>46</v>
      </c>
      <c r="C4859" t="s">
        <v>5064</v>
      </c>
      <c r="D4859" t="s">
        <v>777</v>
      </c>
      <c r="E4859" s="103">
        <v>5.2810118846763066E-3</v>
      </c>
      <c r="F4859" s="103">
        <v>677948</v>
      </c>
      <c r="G4859" s="103">
        <v>4</v>
      </c>
      <c r="H4859" t="s">
        <v>54</v>
      </c>
      <c r="I4859" s="103"/>
    </row>
    <row r="4860" spans="1:9" x14ac:dyDescent="0.3">
      <c r="A4860" t="s">
        <v>6572</v>
      </c>
      <c r="B4860" t="s">
        <v>51</v>
      </c>
      <c r="C4860" t="s">
        <v>5064</v>
      </c>
      <c r="D4860" t="s">
        <v>776</v>
      </c>
      <c r="E4860" s="103">
        <v>2.6073310530255402</v>
      </c>
      <c r="F4860" s="103">
        <v>677948</v>
      </c>
      <c r="G4860" s="103">
        <v>4</v>
      </c>
      <c r="H4860" t="s">
        <v>1078</v>
      </c>
      <c r="I4860" s="103"/>
    </row>
    <row r="4861" spans="1:9" x14ac:dyDescent="0.3">
      <c r="A4861" t="s">
        <v>6573</v>
      </c>
      <c r="B4861" t="s">
        <v>44</v>
      </c>
      <c r="C4861" t="s">
        <v>5064</v>
      </c>
      <c r="D4861" t="s">
        <v>776</v>
      </c>
      <c r="E4861" s="103">
        <v>0</v>
      </c>
      <c r="F4861" s="103">
        <v>677948</v>
      </c>
      <c r="G4861" s="103">
        <v>4</v>
      </c>
      <c r="H4861" t="s">
        <v>54</v>
      </c>
      <c r="I4861" s="103"/>
    </row>
    <row r="4862" spans="1:9" x14ac:dyDescent="0.3">
      <c r="A4862" t="s">
        <v>6574</v>
      </c>
      <c r="B4862" t="s">
        <v>45</v>
      </c>
      <c r="C4862" t="s">
        <v>5064</v>
      </c>
      <c r="D4862" t="s">
        <v>776</v>
      </c>
      <c r="E4862" s="103">
        <v>0</v>
      </c>
      <c r="F4862" s="103">
        <v>677948</v>
      </c>
      <c r="G4862" s="103">
        <v>4</v>
      </c>
      <c r="H4862" t="s">
        <v>54</v>
      </c>
      <c r="I4862" s="103"/>
    </row>
    <row r="4863" spans="1:9" x14ac:dyDescent="0.3">
      <c r="A4863" t="s">
        <v>6575</v>
      </c>
      <c r="B4863" t="s">
        <v>46</v>
      </c>
      <c r="C4863" t="s">
        <v>5064</v>
      </c>
      <c r="D4863" t="s">
        <v>776</v>
      </c>
      <c r="E4863" s="103">
        <v>0</v>
      </c>
      <c r="F4863" s="103">
        <v>677948</v>
      </c>
      <c r="G4863" s="103">
        <v>4</v>
      </c>
      <c r="H4863" t="s">
        <v>54</v>
      </c>
      <c r="I4863" s="103"/>
    </row>
    <row r="4864" spans="1:9" x14ac:dyDescent="0.3">
      <c r="A4864" t="s">
        <v>6576</v>
      </c>
      <c r="B4864" t="s">
        <v>49</v>
      </c>
      <c r="C4864" t="s">
        <v>5065</v>
      </c>
      <c r="D4864" t="s">
        <v>54</v>
      </c>
      <c r="E4864" s="103">
        <v>1</v>
      </c>
      <c r="F4864" s="103">
        <v>677948</v>
      </c>
      <c r="G4864" s="103">
        <v>4</v>
      </c>
      <c r="H4864" t="s">
        <v>54</v>
      </c>
      <c r="I4864" s="103"/>
    </row>
    <row r="4865" spans="1:9" x14ac:dyDescent="0.3">
      <c r="A4865" t="s">
        <v>6577</v>
      </c>
      <c r="B4865" t="s">
        <v>50</v>
      </c>
      <c r="C4865" t="s">
        <v>5065</v>
      </c>
      <c r="D4865" t="s">
        <v>54</v>
      </c>
      <c r="E4865" s="103">
        <v>595539.66657373682</v>
      </c>
      <c r="F4865" s="103">
        <v>677948</v>
      </c>
      <c r="G4865" s="103">
        <v>4</v>
      </c>
      <c r="H4865" t="s">
        <v>54</v>
      </c>
      <c r="I4865" s="103"/>
    </row>
    <row r="4866" spans="1:9" x14ac:dyDescent="0.3">
      <c r="A4866" t="s">
        <v>6578</v>
      </c>
      <c r="B4866" t="s">
        <v>51</v>
      </c>
      <c r="C4866" t="s">
        <v>5065</v>
      </c>
      <c r="D4866" t="s">
        <v>40</v>
      </c>
      <c r="E4866" s="103">
        <v>0.99988829877664054</v>
      </c>
      <c r="F4866" s="103">
        <v>677948</v>
      </c>
      <c r="G4866" s="103">
        <v>4</v>
      </c>
      <c r="H4866" t="s">
        <v>1078</v>
      </c>
      <c r="I4866" s="103"/>
    </row>
    <row r="4867" spans="1:9" x14ac:dyDescent="0.3">
      <c r="A4867" t="s">
        <v>6579</v>
      </c>
      <c r="B4867" t="s">
        <v>51</v>
      </c>
      <c r="C4867" t="s">
        <v>5065</v>
      </c>
      <c r="D4867" t="s">
        <v>5064</v>
      </c>
      <c r="E4867" s="103">
        <v>1.0101137995500469</v>
      </c>
      <c r="F4867" s="103">
        <v>677948</v>
      </c>
      <c r="G4867" s="103">
        <v>4</v>
      </c>
      <c r="H4867" t="s">
        <v>1078</v>
      </c>
      <c r="I4867" s="103"/>
    </row>
    <row r="4868" spans="1:9" x14ac:dyDescent="0.3">
      <c r="A4868" t="s">
        <v>6580</v>
      </c>
      <c r="B4868" t="s">
        <v>51</v>
      </c>
      <c r="C4868" t="s">
        <v>5065</v>
      </c>
      <c r="D4868" t="s">
        <v>5065</v>
      </c>
      <c r="E4868" s="103">
        <v>1</v>
      </c>
      <c r="F4868" s="103">
        <v>677948</v>
      </c>
      <c r="G4868" s="103">
        <v>4</v>
      </c>
      <c r="H4868" t="s">
        <v>1078</v>
      </c>
      <c r="I4868" s="103"/>
    </row>
    <row r="4869" spans="1:9" x14ac:dyDescent="0.3">
      <c r="A4869" t="s">
        <v>6581</v>
      </c>
      <c r="B4869" t="s">
        <v>51</v>
      </c>
      <c r="C4869" t="s">
        <v>5065</v>
      </c>
      <c r="D4869" t="s">
        <v>5066</v>
      </c>
      <c r="E4869" s="103">
        <v>1.0097576608264425</v>
      </c>
      <c r="F4869" s="103">
        <v>677948</v>
      </c>
      <c r="G4869" s="103">
        <v>4</v>
      </c>
      <c r="H4869" t="s">
        <v>1078</v>
      </c>
      <c r="I4869" s="103"/>
    </row>
    <row r="4870" spans="1:9" x14ac:dyDescent="0.3">
      <c r="A4870" t="s">
        <v>6582</v>
      </c>
      <c r="B4870" t="s">
        <v>51</v>
      </c>
      <c r="C4870" t="s">
        <v>5065</v>
      </c>
      <c r="D4870" t="s">
        <v>42</v>
      </c>
      <c r="E4870" s="103">
        <v>0.989806470320865</v>
      </c>
      <c r="F4870" s="103">
        <v>677948</v>
      </c>
      <c r="G4870" s="103">
        <v>4</v>
      </c>
      <c r="H4870" t="s">
        <v>1078</v>
      </c>
      <c r="I4870" s="103"/>
    </row>
    <row r="4871" spans="1:9" x14ac:dyDescent="0.3">
      <c r="A4871" t="s">
        <v>6583</v>
      </c>
      <c r="B4871" t="s">
        <v>51</v>
      </c>
      <c r="C4871" t="s">
        <v>5065</v>
      </c>
      <c r="D4871" t="s">
        <v>1763</v>
      </c>
      <c r="E4871" s="103">
        <v>1.0387904339595029</v>
      </c>
      <c r="F4871" s="103">
        <v>677948</v>
      </c>
      <c r="G4871" s="103">
        <v>4</v>
      </c>
      <c r="H4871" t="s">
        <v>1078</v>
      </c>
      <c r="I4871" s="103"/>
    </row>
    <row r="4872" spans="1:9" x14ac:dyDescent="0.3">
      <c r="A4872" t="s">
        <v>6584</v>
      </c>
      <c r="B4872" t="s">
        <v>51</v>
      </c>
      <c r="C4872" t="s">
        <v>5065</v>
      </c>
      <c r="D4872" t="s">
        <v>1764</v>
      </c>
      <c r="E4872" s="103">
        <v>0.5006583233480032</v>
      </c>
      <c r="F4872" s="103">
        <v>677948</v>
      </c>
      <c r="G4872" s="103">
        <v>4</v>
      </c>
      <c r="H4872" t="s">
        <v>1078</v>
      </c>
      <c r="I4872" s="103"/>
    </row>
    <row r="4873" spans="1:9" x14ac:dyDescent="0.3">
      <c r="A4873" t="s">
        <v>6585</v>
      </c>
      <c r="B4873" t="s">
        <v>51</v>
      </c>
      <c r="C4873" t="s">
        <v>5065</v>
      </c>
      <c r="D4873" t="s">
        <v>340</v>
      </c>
      <c r="E4873" s="103">
        <v>0.97290515982324055</v>
      </c>
      <c r="F4873" s="103">
        <v>677948</v>
      </c>
      <c r="G4873" s="103">
        <v>4</v>
      </c>
      <c r="H4873" t="s">
        <v>1078</v>
      </c>
      <c r="I4873" s="103"/>
    </row>
    <row r="4874" spans="1:9" x14ac:dyDescent="0.3">
      <c r="A4874" t="s">
        <v>6586</v>
      </c>
      <c r="B4874" t="s">
        <v>51</v>
      </c>
      <c r="C4874" t="s">
        <v>5065</v>
      </c>
      <c r="D4874" t="s">
        <v>777</v>
      </c>
      <c r="E4874" s="103">
        <v>1.1036314365880042</v>
      </c>
      <c r="F4874" s="103">
        <v>677948</v>
      </c>
      <c r="G4874" s="103">
        <v>4</v>
      </c>
      <c r="H4874" t="s">
        <v>1078</v>
      </c>
      <c r="I4874" s="103"/>
    </row>
    <row r="4875" spans="1:9" x14ac:dyDescent="0.3">
      <c r="A4875" t="s">
        <v>6587</v>
      </c>
      <c r="B4875" t="s">
        <v>44</v>
      </c>
      <c r="C4875" t="s">
        <v>5065</v>
      </c>
      <c r="D4875" t="s">
        <v>777</v>
      </c>
      <c r="E4875" s="103">
        <v>0.44224040781888874</v>
      </c>
      <c r="F4875" s="103">
        <v>677948</v>
      </c>
      <c r="G4875" s="103">
        <v>4</v>
      </c>
      <c r="H4875" t="s">
        <v>54</v>
      </c>
      <c r="I4875" s="103"/>
    </row>
    <row r="4876" spans="1:9" x14ac:dyDescent="0.3">
      <c r="A4876" t="s">
        <v>6588</v>
      </c>
      <c r="B4876" t="s">
        <v>45</v>
      </c>
      <c r="C4876" t="s">
        <v>5065</v>
      </c>
      <c r="D4876" t="s">
        <v>777</v>
      </c>
      <c r="E4876" s="103">
        <v>3.6666623228217302E-2</v>
      </c>
      <c r="F4876" s="103">
        <v>677948</v>
      </c>
      <c r="G4876" s="103">
        <v>4</v>
      </c>
      <c r="H4876" t="s">
        <v>54</v>
      </c>
      <c r="I4876" s="103"/>
    </row>
    <row r="4877" spans="1:9" x14ac:dyDescent="0.3">
      <c r="A4877" t="s">
        <v>6589</v>
      </c>
      <c r="B4877" t="s">
        <v>46</v>
      </c>
      <c r="C4877" t="s">
        <v>5065</v>
      </c>
      <c r="D4877" t="s">
        <v>777</v>
      </c>
      <c r="E4877" s="103">
        <v>4.1615360109601134E-3</v>
      </c>
      <c r="F4877" s="103">
        <v>677948</v>
      </c>
      <c r="G4877" s="103">
        <v>4</v>
      </c>
      <c r="H4877" t="s">
        <v>54</v>
      </c>
      <c r="I4877" s="103"/>
    </row>
    <row r="4878" spans="1:9" x14ac:dyDescent="0.3">
      <c r="A4878" t="s">
        <v>6590</v>
      </c>
      <c r="B4878" t="s">
        <v>51</v>
      </c>
      <c r="C4878" t="s">
        <v>5065</v>
      </c>
      <c r="D4878" t="s">
        <v>776</v>
      </c>
      <c r="E4878" s="103">
        <v>2.6318703168244371</v>
      </c>
      <c r="F4878" s="103">
        <v>677948</v>
      </c>
      <c r="G4878" s="103">
        <v>4</v>
      </c>
      <c r="H4878" t="s">
        <v>1078</v>
      </c>
      <c r="I4878" s="103"/>
    </row>
    <row r="4879" spans="1:9" x14ac:dyDescent="0.3">
      <c r="A4879" t="s">
        <v>6591</v>
      </c>
      <c r="B4879" t="s">
        <v>44</v>
      </c>
      <c r="C4879" t="s">
        <v>5065</v>
      </c>
      <c r="D4879" t="s">
        <v>776</v>
      </c>
      <c r="E4879" s="103">
        <v>0</v>
      </c>
      <c r="F4879" s="103">
        <v>677948</v>
      </c>
      <c r="G4879" s="103">
        <v>4</v>
      </c>
      <c r="H4879" t="s">
        <v>54</v>
      </c>
      <c r="I4879" s="103"/>
    </row>
    <row r="4880" spans="1:9" x14ac:dyDescent="0.3">
      <c r="A4880" t="s">
        <v>6592</v>
      </c>
      <c r="B4880" t="s">
        <v>45</v>
      </c>
      <c r="C4880" t="s">
        <v>5065</v>
      </c>
      <c r="D4880" t="s">
        <v>776</v>
      </c>
      <c r="E4880" s="103">
        <v>0</v>
      </c>
      <c r="F4880" s="103">
        <v>677948</v>
      </c>
      <c r="G4880" s="103">
        <v>4</v>
      </c>
      <c r="H4880" t="s">
        <v>54</v>
      </c>
      <c r="I4880" s="103"/>
    </row>
    <row r="4881" spans="1:9" x14ac:dyDescent="0.3">
      <c r="A4881" t="s">
        <v>6593</v>
      </c>
      <c r="B4881" t="s">
        <v>46</v>
      </c>
      <c r="C4881" t="s">
        <v>5065</v>
      </c>
      <c r="D4881" t="s">
        <v>776</v>
      </c>
      <c r="E4881" s="103">
        <v>0</v>
      </c>
      <c r="F4881" s="103">
        <v>677948</v>
      </c>
      <c r="G4881" s="103">
        <v>4</v>
      </c>
      <c r="H4881" t="s">
        <v>54</v>
      </c>
      <c r="I4881" s="103"/>
    </row>
    <row r="4882" spans="1:9" x14ac:dyDescent="0.3">
      <c r="A4882" t="s">
        <v>6594</v>
      </c>
      <c r="B4882" t="s">
        <v>49</v>
      </c>
      <c r="C4882" t="s">
        <v>5066</v>
      </c>
      <c r="D4882" t="s">
        <v>54</v>
      </c>
      <c r="E4882" s="103">
        <v>1</v>
      </c>
      <c r="F4882" s="103">
        <v>677948</v>
      </c>
      <c r="G4882" s="103">
        <v>4</v>
      </c>
      <c r="H4882" t="s">
        <v>54</v>
      </c>
      <c r="I4882" s="103"/>
    </row>
    <row r="4883" spans="1:9" x14ac:dyDescent="0.3">
      <c r="A4883" t="s">
        <v>6595</v>
      </c>
      <c r="B4883" t="s">
        <v>50</v>
      </c>
      <c r="C4883" t="s">
        <v>5066</v>
      </c>
      <c r="D4883" t="s">
        <v>54</v>
      </c>
      <c r="E4883" s="103">
        <v>590122.55319836189</v>
      </c>
      <c r="F4883" s="103">
        <v>677948</v>
      </c>
      <c r="G4883" s="103">
        <v>4</v>
      </c>
      <c r="H4883" t="s">
        <v>54</v>
      </c>
      <c r="I4883" s="103"/>
    </row>
    <row r="4884" spans="1:9" x14ac:dyDescent="0.3">
      <c r="A4884" t="s">
        <v>6596</v>
      </c>
      <c r="B4884" t="s">
        <v>51</v>
      </c>
      <c r="C4884" t="s">
        <v>5066</v>
      </c>
      <c r="D4884" t="s">
        <v>40</v>
      </c>
      <c r="E4884" s="103">
        <v>0.99082842267890991</v>
      </c>
      <c r="F4884" s="103">
        <v>677948</v>
      </c>
      <c r="G4884" s="103">
        <v>4</v>
      </c>
      <c r="H4884" t="s">
        <v>1078</v>
      </c>
      <c r="I4884" s="103"/>
    </row>
    <row r="4885" spans="1:9" x14ac:dyDescent="0.3">
      <c r="A4885" t="s">
        <v>6597</v>
      </c>
      <c r="B4885" t="s">
        <v>51</v>
      </c>
      <c r="C4885" t="s">
        <v>5066</v>
      </c>
      <c r="D4885" t="s">
        <v>5064</v>
      </c>
      <c r="E4885" s="103">
        <v>1.0003557857599632</v>
      </c>
      <c r="F4885" s="103">
        <v>677948</v>
      </c>
      <c r="G4885" s="103">
        <v>4</v>
      </c>
      <c r="H4885" t="s">
        <v>1078</v>
      </c>
      <c r="I4885" s="103"/>
    </row>
    <row r="4886" spans="1:9" x14ac:dyDescent="0.3">
      <c r="A4886" t="s">
        <v>6598</v>
      </c>
      <c r="B4886" t="s">
        <v>51</v>
      </c>
      <c r="C4886" t="s">
        <v>5066</v>
      </c>
      <c r="D4886" t="s">
        <v>5065</v>
      </c>
      <c r="E4886" s="103">
        <v>0.99094012390226927</v>
      </c>
      <c r="F4886" s="103">
        <v>677948</v>
      </c>
      <c r="G4886" s="103">
        <v>4</v>
      </c>
      <c r="H4886" t="s">
        <v>1078</v>
      </c>
      <c r="I4886" s="103"/>
    </row>
    <row r="4887" spans="1:9" x14ac:dyDescent="0.3">
      <c r="A4887" t="s">
        <v>6599</v>
      </c>
      <c r="B4887" t="s">
        <v>51</v>
      </c>
      <c r="C4887" t="s">
        <v>5066</v>
      </c>
      <c r="D4887" t="s">
        <v>5066</v>
      </c>
      <c r="E4887" s="103">
        <v>1</v>
      </c>
      <c r="F4887" s="103">
        <v>677948</v>
      </c>
      <c r="G4887" s="103">
        <v>4</v>
      </c>
      <c r="H4887" t="s">
        <v>1078</v>
      </c>
      <c r="I4887" s="103"/>
    </row>
    <row r="4888" spans="1:9" x14ac:dyDescent="0.3">
      <c r="A4888" t="s">
        <v>6600</v>
      </c>
      <c r="B4888" t="s">
        <v>51</v>
      </c>
      <c r="C4888" t="s">
        <v>5066</v>
      </c>
      <c r="D4888" t="s">
        <v>42</v>
      </c>
      <c r="E4888" s="103">
        <v>0.98026194828783109</v>
      </c>
      <c r="F4888" s="103">
        <v>677948</v>
      </c>
      <c r="G4888" s="103">
        <v>4</v>
      </c>
      <c r="H4888" t="s">
        <v>1078</v>
      </c>
      <c r="I4888" s="103"/>
    </row>
    <row r="4889" spans="1:9" x14ac:dyDescent="0.3">
      <c r="A4889" t="s">
        <v>6601</v>
      </c>
      <c r="B4889" t="s">
        <v>51</v>
      </c>
      <c r="C4889" t="s">
        <v>5066</v>
      </c>
      <c r="D4889" t="s">
        <v>1763</v>
      </c>
      <c r="E4889" s="103">
        <v>1.0288121632567311</v>
      </c>
      <c r="F4889" s="103">
        <v>677948</v>
      </c>
      <c r="G4889" s="103">
        <v>4</v>
      </c>
      <c r="H4889" t="s">
        <v>1078</v>
      </c>
      <c r="I4889" s="103"/>
    </row>
    <row r="4890" spans="1:9" x14ac:dyDescent="0.3">
      <c r="A4890" t="s">
        <v>6602</v>
      </c>
      <c r="B4890" t="s">
        <v>51</v>
      </c>
      <c r="C4890" t="s">
        <v>5066</v>
      </c>
      <c r="D4890" t="s">
        <v>1764</v>
      </c>
      <c r="E4890" s="103">
        <v>0.49700035747095067</v>
      </c>
      <c r="F4890" s="103">
        <v>677948</v>
      </c>
      <c r="G4890" s="103">
        <v>4</v>
      </c>
      <c r="H4890" t="s">
        <v>1078</v>
      </c>
      <c r="I4890" s="103"/>
    </row>
    <row r="4891" spans="1:9" x14ac:dyDescent="0.3">
      <c r="A4891" t="s">
        <v>6603</v>
      </c>
      <c r="B4891" t="s">
        <v>51</v>
      </c>
      <c r="C4891" t="s">
        <v>5066</v>
      </c>
      <c r="D4891" t="s">
        <v>340</v>
      </c>
      <c r="E4891" s="103">
        <v>0.96344272500904093</v>
      </c>
      <c r="F4891" s="103">
        <v>677948</v>
      </c>
      <c r="G4891" s="103">
        <v>4</v>
      </c>
      <c r="H4891" t="s">
        <v>1078</v>
      </c>
      <c r="I4891" s="103"/>
    </row>
    <row r="4892" spans="1:9" x14ac:dyDescent="0.3">
      <c r="A4892" t="s">
        <v>6604</v>
      </c>
      <c r="B4892" t="s">
        <v>51</v>
      </c>
      <c r="C4892" t="s">
        <v>5066</v>
      </c>
      <c r="D4892" t="s">
        <v>777</v>
      </c>
      <c r="E4892" s="103">
        <v>1.0941085273445379</v>
      </c>
      <c r="F4892" s="103">
        <v>677948</v>
      </c>
      <c r="G4892" s="103">
        <v>4</v>
      </c>
      <c r="H4892" t="s">
        <v>1078</v>
      </c>
      <c r="I4892" s="103"/>
    </row>
    <row r="4893" spans="1:9" x14ac:dyDescent="0.3">
      <c r="A4893" t="s">
        <v>7342</v>
      </c>
      <c r="B4893" t="s">
        <v>44</v>
      </c>
      <c r="C4893" t="s">
        <v>5066</v>
      </c>
      <c r="D4893" t="s">
        <v>777</v>
      </c>
      <c r="E4893" s="103">
        <v>0.46118876373999185</v>
      </c>
      <c r="F4893" s="103">
        <v>677948</v>
      </c>
      <c r="G4893" s="103">
        <v>4</v>
      </c>
      <c r="H4893" t="s">
        <v>54</v>
      </c>
      <c r="I4893" s="103"/>
    </row>
    <row r="4894" spans="1:9" x14ac:dyDescent="0.3">
      <c r="A4894" t="s">
        <v>7343</v>
      </c>
      <c r="B4894" t="s">
        <v>45</v>
      </c>
      <c r="C4894" t="s">
        <v>5066</v>
      </c>
      <c r="D4894" t="s">
        <v>777</v>
      </c>
      <c r="E4894" s="103">
        <v>4.2324578739522813E-2</v>
      </c>
      <c r="F4894" s="103">
        <v>677948</v>
      </c>
      <c r="G4894" s="103">
        <v>4</v>
      </c>
      <c r="H4894" t="s">
        <v>54</v>
      </c>
      <c r="I4894" s="103"/>
    </row>
    <row r="4895" spans="1:9" x14ac:dyDescent="0.3">
      <c r="A4895" t="s">
        <v>7344</v>
      </c>
      <c r="B4895" t="s">
        <v>46</v>
      </c>
      <c r="C4895" t="s">
        <v>5066</v>
      </c>
      <c r="D4895" t="s">
        <v>777</v>
      </c>
      <c r="E4895" s="103">
        <v>5.2619588495637065E-3</v>
      </c>
      <c r="F4895" s="103">
        <v>677948</v>
      </c>
      <c r="G4895" s="103">
        <v>4</v>
      </c>
      <c r="H4895" t="s">
        <v>54</v>
      </c>
      <c r="I4895" s="103"/>
    </row>
    <row r="4896" spans="1:9" x14ac:dyDescent="0.3">
      <c r="A4896" t="s">
        <v>6605</v>
      </c>
      <c r="B4896" t="s">
        <v>51</v>
      </c>
      <c r="C4896" t="s">
        <v>5066</v>
      </c>
      <c r="D4896" t="s">
        <v>776</v>
      </c>
      <c r="E4896" s="103">
        <v>2.6082501428795424</v>
      </c>
      <c r="F4896" s="103">
        <v>677948</v>
      </c>
      <c r="G4896" s="103">
        <v>4</v>
      </c>
      <c r="H4896" t="s">
        <v>1078</v>
      </c>
      <c r="I4896" s="103"/>
    </row>
    <row r="4897" spans="1:9" x14ac:dyDescent="0.3">
      <c r="A4897" t="s">
        <v>7345</v>
      </c>
      <c r="B4897" t="s">
        <v>44</v>
      </c>
      <c r="C4897" t="s">
        <v>5066</v>
      </c>
      <c r="D4897" t="s">
        <v>776</v>
      </c>
      <c r="E4897" s="103">
        <v>0</v>
      </c>
      <c r="F4897" s="103">
        <v>677948</v>
      </c>
      <c r="G4897" s="103">
        <v>4</v>
      </c>
      <c r="H4897" t="s">
        <v>54</v>
      </c>
      <c r="I4897" s="103"/>
    </row>
    <row r="4898" spans="1:9" x14ac:dyDescent="0.3">
      <c r="A4898" t="s">
        <v>7346</v>
      </c>
      <c r="B4898" t="s">
        <v>45</v>
      </c>
      <c r="C4898" t="s">
        <v>5066</v>
      </c>
      <c r="D4898" t="s">
        <v>776</v>
      </c>
      <c r="E4898" s="103">
        <v>0</v>
      </c>
      <c r="F4898" s="103">
        <v>677948</v>
      </c>
      <c r="G4898" s="103">
        <v>4</v>
      </c>
      <c r="H4898" t="s">
        <v>54</v>
      </c>
      <c r="I4898" s="103"/>
    </row>
    <row r="4899" spans="1:9" x14ac:dyDescent="0.3">
      <c r="A4899" t="s">
        <v>7347</v>
      </c>
      <c r="B4899" t="s">
        <v>46</v>
      </c>
      <c r="C4899" t="s">
        <v>5066</v>
      </c>
      <c r="D4899" t="s">
        <v>776</v>
      </c>
      <c r="E4899" s="103">
        <v>0</v>
      </c>
      <c r="F4899" s="103">
        <v>677948</v>
      </c>
      <c r="G4899" s="103">
        <v>4</v>
      </c>
      <c r="H4899" t="s">
        <v>54</v>
      </c>
      <c r="I4899" s="103"/>
    </row>
    <row r="4900" spans="1:9" x14ac:dyDescent="0.3">
      <c r="A4900" t="s">
        <v>148</v>
      </c>
      <c r="B4900" t="s">
        <v>49</v>
      </c>
      <c r="C4900" t="s">
        <v>42</v>
      </c>
      <c r="D4900" t="s">
        <v>54</v>
      </c>
      <c r="E4900" s="103">
        <v>1</v>
      </c>
      <c r="F4900" s="103">
        <v>677948</v>
      </c>
      <c r="G4900" s="103">
        <v>4</v>
      </c>
      <c r="H4900" t="s">
        <v>54</v>
      </c>
      <c r="I4900" s="103"/>
    </row>
    <row r="4901" spans="1:9" x14ac:dyDescent="0.3">
      <c r="A4901" t="s">
        <v>149</v>
      </c>
      <c r="B4901" t="s">
        <v>50</v>
      </c>
      <c r="C4901" t="s">
        <v>42</v>
      </c>
      <c r="D4901" t="s">
        <v>54</v>
      </c>
      <c r="E4901" s="103">
        <v>602259.58062763407</v>
      </c>
      <c r="F4901" s="103">
        <v>677948</v>
      </c>
      <c r="G4901" s="103">
        <v>4</v>
      </c>
      <c r="H4901" t="s">
        <v>54</v>
      </c>
      <c r="I4901" s="103"/>
    </row>
    <row r="4902" spans="1:9" x14ac:dyDescent="0.3">
      <c r="A4902" t="s">
        <v>1341</v>
      </c>
      <c r="B4902" t="s">
        <v>51</v>
      </c>
      <c r="C4902" t="s">
        <v>42</v>
      </c>
      <c r="D4902" t="s">
        <v>40</v>
      </c>
      <c r="E4902" s="103">
        <v>1.0113995427940872</v>
      </c>
      <c r="F4902" s="103">
        <v>677948</v>
      </c>
      <c r="G4902" s="103">
        <v>4</v>
      </c>
      <c r="H4902" t="s">
        <v>1078</v>
      </c>
      <c r="I4902" s="103"/>
    </row>
    <row r="4903" spans="1:9" x14ac:dyDescent="0.3">
      <c r="A4903" t="s">
        <v>6606</v>
      </c>
      <c r="B4903" t="s">
        <v>51</v>
      </c>
      <c r="C4903" t="s">
        <v>42</v>
      </c>
      <c r="D4903" t="s">
        <v>5064</v>
      </c>
      <c r="E4903" s="103">
        <v>1.0211333843578496</v>
      </c>
      <c r="F4903" s="103">
        <v>677948</v>
      </c>
      <c r="G4903" s="103">
        <v>4</v>
      </c>
      <c r="H4903" t="s">
        <v>1078</v>
      </c>
      <c r="I4903" s="103"/>
    </row>
    <row r="4904" spans="1:9" x14ac:dyDescent="0.3">
      <c r="A4904" t="s">
        <v>6607</v>
      </c>
      <c r="B4904" t="s">
        <v>51</v>
      </c>
      <c r="C4904" t="s">
        <v>42</v>
      </c>
      <c r="D4904" t="s">
        <v>5065</v>
      </c>
      <c r="E4904" s="103">
        <v>1.0115112440174465</v>
      </c>
      <c r="F4904" s="103">
        <v>677948</v>
      </c>
      <c r="G4904" s="103">
        <v>4</v>
      </c>
      <c r="H4904" t="s">
        <v>1078</v>
      </c>
      <c r="I4904" s="103"/>
    </row>
    <row r="4905" spans="1:9" x14ac:dyDescent="0.3">
      <c r="A4905" t="s">
        <v>6608</v>
      </c>
      <c r="B4905" t="s">
        <v>51</v>
      </c>
      <c r="C4905" t="s">
        <v>42</v>
      </c>
      <c r="D4905" t="s">
        <v>5066</v>
      </c>
      <c r="E4905" s="103">
        <v>1.0207790392999325</v>
      </c>
      <c r="F4905" s="103">
        <v>677948</v>
      </c>
      <c r="G4905" s="103">
        <v>4</v>
      </c>
      <c r="H4905" t="s">
        <v>1078</v>
      </c>
      <c r="I4905" s="103"/>
    </row>
    <row r="4906" spans="1:9" x14ac:dyDescent="0.3">
      <c r="A4906" t="s">
        <v>1342</v>
      </c>
      <c r="B4906" t="s">
        <v>51</v>
      </c>
      <c r="C4906" t="s">
        <v>42</v>
      </c>
      <c r="D4906" t="s">
        <v>42</v>
      </c>
      <c r="E4906" s="103">
        <v>1</v>
      </c>
      <c r="F4906" s="103">
        <v>677948</v>
      </c>
      <c r="G4906" s="103">
        <v>4</v>
      </c>
      <c r="H4906" t="s">
        <v>1078</v>
      </c>
      <c r="I4906" s="103"/>
    </row>
    <row r="4907" spans="1:9" x14ac:dyDescent="0.3">
      <c r="A4907" t="s">
        <v>2261</v>
      </c>
      <c r="B4907" t="s">
        <v>51</v>
      </c>
      <c r="C4907" t="s">
        <v>42</v>
      </c>
      <c r="D4907" t="s">
        <v>1763</v>
      </c>
      <c r="E4907" s="103">
        <v>1.0494145455991908</v>
      </c>
      <c r="F4907" s="103">
        <v>677948</v>
      </c>
      <c r="G4907" s="103">
        <v>4</v>
      </c>
      <c r="H4907" t="s">
        <v>1078</v>
      </c>
      <c r="I4907" s="103"/>
    </row>
    <row r="4908" spans="1:9" x14ac:dyDescent="0.3">
      <c r="A4908" t="s">
        <v>2262</v>
      </c>
      <c r="B4908" t="s">
        <v>51</v>
      </c>
      <c r="C4908" t="s">
        <v>42</v>
      </c>
      <c r="D4908" t="s">
        <v>1764</v>
      </c>
      <c r="E4908" s="103">
        <v>0.50432722564883425</v>
      </c>
      <c r="F4908" s="103">
        <v>677948</v>
      </c>
      <c r="G4908" s="103">
        <v>4</v>
      </c>
      <c r="H4908" t="s">
        <v>1078</v>
      </c>
      <c r="I4908" s="103"/>
    </row>
    <row r="4909" spans="1:9" x14ac:dyDescent="0.3">
      <c r="A4909" t="s">
        <v>1343</v>
      </c>
      <c r="B4909" t="s">
        <v>51</v>
      </c>
      <c r="C4909" t="s">
        <v>42</v>
      </c>
      <c r="D4909" t="s">
        <v>340</v>
      </c>
      <c r="E4909" s="103">
        <v>0.9834385255994651</v>
      </c>
      <c r="F4909" s="103">
        <v>677948</v>
      </c>
      <c r="G4909" s="103">
        <v>4</v>
      </c>
      <c r="H4909" t="s">
        <v>1078</v>
      </c>
      <c r="I4909" s="103"/>
    </row>
    <row r="4910" spans="1:9" x14ac:dyDescent="0.3">
      <c r="A4910" t="s">
        <v>1344</v>
      </c>
      <c r="B4910" t="s">
        <v>51</v>
      </c>
      <c r="C4910" t="s">
        <v>42</v>
      </c>
      <c r="D4910" t="s">
        <v>777</v>
      </c>
      <c r="E4910" s="103">
        <v>1.1166292441228209</v>
      </c>
      <c r="F4910" s="103">
        <v>677948</v>
      </c>
      <c r="G4910" s="103">
        <v>4</v>
      </c>
      <c r="H4910" t="s">
        <v>1078</v>
      </c>
      <c r="I4910" s="103"/>
    </row>
    <row r="4911" spans="1:9" x14ac:dyDescent="0.3">
      <c r="A4911" t="s">
        <v>539</v>
      </c>
      <c r="B4911" t="s">
        <v>44</v>
      </c>
      <c r="C4911" t="s">
        <v>42</v>
      </c>
      <c r="D4911" t="s">
        <v>777</v>
      </c>
      <c r="E4911" s="103">
        <v>0.41834329476597026</v>
      </c>
      <c r="F4911" s="103">
        <v>677948</v>
      </c>
      <c r="G4911" s="103">
        <v>4</v>
      </c>
      <c r="H4911" t="s">
        <v>54</v>
      </c>
      <c r="I4911" s="103"/>
    </row>
    <row r="4912" spans="1:9" x14ac:dyDescent="0.3">
      <c r="A4912" t="s">
        <v>540</v>
      </c>
      <c r="B4912" t="s">
        <v>45</v>
      </c>
      <c r="C4912" t="s">
        <v>42</v>
      </c>
      <c r="D4912" t="s">
        <v>777</v>
      </c>
      <c r="E4912" s="103">
        <v>3.5049640362352662E-2</v>
      </c>
      <c r="F4912" s="103">
        <v>677948</v>
      </c>
      <c r="G4912" s="103">
        <v>4</v>
      </c>
      <c r="H4912" t="s">
        <v>54</v>
      </c>
      <c r="I4912" s="103"/>
    </row>
    <row r="4913" spans="1:9" x14ac:dyDescent="0.3">
      <c r="A4913" t="s">
        <v>541</v>
      </c>
      <c r="B4913" t="s">
        <v>46</v>
      </c>
      <c r="C4913" t="s">
        <v>42</v>
      </c>
      <c r="D4913" t="s">
        <v>777</v>
      </c>
      <c r="E4913" s="103">
        <v>3.9605855345702544E-3</v>
      </c>
      <c r="F4913" s="103">
        <v>677948</v>
      </c>
      <c r="G4913" s="103">
        <v>4</v>
      </c>
      <c r="H4913" t="s">
        <v>54</v>
      </c>
      <c r="I4913" s="103"/>
    </row>
    <row r="4914" spans="1:9" x14ac:dyDescent="0.3">
      <c r="A4914" t="s">
        <v>1345</v>
      </c>
      <c r="B4914" t="s">
        <v>51</v>
      </c>
      <c r="C4914" t="s">
        <v>42</v>
      </c>
      <c r="D4914" t="s">
        <v>776</v>
      </c>
      <c r="E4914" s="103">
        <v>2.6619052183022447</v>
      </c>
      <c r="F4914" s="103">
        <v>677948</v>
      </c>
      <c r="G4914" s="103">
        <v>4</v>
      </c>
      <c r="H4914" t="s">
        <v>1078</v>
      </c>
      <c r="I4914" s="103"/>
    </row>
    <row r="4915" spans="1:9" x14ac:dyDescent="0.3">
      <c r="A4915" t="s">
        <v>543</v>
      </c>
      <c r="B4915" t="s">
        <v>44</v>
      </c>
      <c r="C4915" t="s">
        <v>42</v>
      </c>
      <c r="D4915" t="s">
        <v>776</v>
      </c>
      <c r="E4915" s="103">
        <v>0</v>
      </c>
      <c r="F4915" s="103">
        <v>677948</v>
      </c>
      <c r="G4915" s="103">
        <v>4</v>
      </c>
      <c r="H4915" t="s">
        <v>54</v>
      </c>
      <c r="I4915" s="103"/>
    </row>
    <row r="4916" spans="1:9" x14ac:dyDescent="0.3">
      <c r="A4916" t="s">
        <v>544</v>
      </c>
      <c r="B4916" t="s">
        <v>45</v>
      </c>
      <c r="C4916" t="s">
        <v>42</v>
      </c>
      <c r="D4916" t="s">
        <v>776</v>
      </c>
      <c r="E4916" s="103">
        <v>0</v>
      </c>
      <c r="F4916" s="103">
        <v>677948</v>
      </c>
      <c r="G4916" s="103">
        <v>4</v>
      </c>
      <c r="H4916" t="s">
        <v>54</v>
      </c>
      <c r="I4916" s="103"/>
    </row>
    <row r="4917" spans="1:9" x14ac:dyDescent="0.3">
      <c r="A4917" t="s">
        <v>545</v>
      </c>
      <c r="B4917" t="s">
        <v>46</v>
      </c>
      <c r="C4917" t="s">
        <v>42</v>
      </c>
      <c r="D4917" t="s">
        <v>776</v>
      </c>
      <c r="E4917" s="103">
        <v>0</v>
      </c>
      <c r="F4917" s="103">
        <v>677948</v>
      </c>
      <c r="G4917" s="103">
        <v>4</v>
      </c>
      <c r="H4917" t="s">
        <v>54</v>
      </c>
      <c r="I4917" s="103"/>
    </row>
    <row r="4918" spans="1:9" x14ac:dyDescent="0.3">
      <c r="A4918" t="s">
        <v>7697</v>
      </c>
      <c r="B4918" t="s">
        <v>51</v>
      </c>
      <c r="C4918" t="s">
        <v>58</v>
      </c>
      <c r="D4918" t="s">
        <v>40</v>
      </c>
      <c r="E4918" s="103">
        <v>5.6132322222222228</v>
      </c>
      <c r="F4918" s="103">
        <v>677948</v>
      </c>
      <c r="G4918" s="103">
        <v>4</v>
      </c>
      <c r="H4918" t="s">
        <v>1078</v>
      </c>
      <c r="I4918" s="103"/>
    </row>
    <row r="4919" spans="1:9" x14ac:dyDescent="0.3">
      <c r="A4919" t="s">
        <v>7698</v>
      </c>
      <c r="B4919" t="s">
        <v>51</v>
      </c>
      <c r="C4919" t="s">
        <v>58</v>
      </c>
      <c r="D4919" t="s">
        <v>5064</v>
      </c>
      <c r="E4919" s="103">
        <v>7.1744508948039796</v>
      </c>
      <c r="F4919" s="103">
        <v>677948</v>
      </c>
      <c r="G4919" s="103">
        <v>4</v>
      </c>
      <c r="H4919" t="s">
        <v>1078</v>
      </c>
      <c r="I4919" s="103"/>
    </row>
    <row r="4920" spans="1:9" x14ac:dyDescent="0.3">
      <c r="A4920" t="s">
        <v>7699</v>
      </c>
      <c r="B4920" t="s">
        <v>51</v>
      </c>
      <c r="C4920" t="s">
        <v>58</v>
      </c>
      <c r="D4920" t="s">
        <v>5065</v>
      </c>
      <c r="E4920" s="103">
        <v>7.1744508948039796</v>
      </c>
      <c r="F4920" s="103">
        <v>677948</v>
      </c>
      <c r="G4920" s="103">
        <v>4</v>
      </c>
      <c r="H4920" t="s">
        <v>1078</v>
      </c>
      <c r="I4920" s="103"/>
    </row>
    <row r="4921" spans="1:9" x14ac:dyDescent="0.3">
      <c r="A4921" t="s">
        <v>7700</v>
      </c>
      <c r="B4921" t="s">
        <v>51</v>
      </c>
      <c r="C4921" t="s">
        <v>58</v>
      </c>
      <c r="D4921" t="s">
        <v>5066</v>
      </c>
      <c r="E4921" s="103">
        <v>7.1744508948039796</v>
      </c>
      <c r="F4921" s="103">
        <v>677948</v>
      </c>
      <c r="G4921" s="103">
        <v>4</v>
      </c>
      <c r="H4921" t="s">
        <v>1078</v>
      </c>
      <c r="I4921" s="103"/>
    </row>
    <row r="4922" spans="1:9" x14ac:dyDescent="0.3">
      <c r="A4922" t="s">
        <v>7701</v>
      </c>
      <c r="B4922" t="s">
        <v>51</v>
      </c>
      <c r="C4922" t="s">
        <v>58</v>
      </c>
      <c r="D4922" t="s">
        <v>42</v>
      </c>
      <c r="E4922" s="103">
        <v>7.1744508948039796</v>
      </c>
      <c r="F4922" s="103">
        <v>677948</v>
      </c>
      <c r="G4922" s="103">
        <v>4</v>
      </c>
      <c r="H4922" t="s">
        <v>1078</v>
      </c>
      <c r="I4922" s="103"/>
    </row>
    <row r="4923" spans="1:9" x14ac:dyDescent="0.3">
      <c r="A4923" t="s">
        <v>7702</v>
      </c>
      <c r="B4923" t="s">
        <v>51</v>
      </c>
      <c r="C4923" t="s">
        <v>58</v>
      </c>
      <c r="D4923" t="s">
        <v>1763</v>
      </c>
      <c r="E4923" s="103">
        <v>8.4537786757283371</v>
      </c>
      <c r="F4923" s="103">
        <v>677948</v>
      </c>
      <c r="G4923" s="103">
        <v>4</v>
      </c>
      <c r="H4923" t="s">
        <v>1078</v>
      </c>
      <c r="I4923" s="103"/>
    </row>
    <row r="4924" spans="1:9" x14ac:dyDescent="0.3">
      <c r="A4924" t="s">
        <v>7703</v>
      </c>
      <c r="B4924" t="s">
        <v>51</v>
      </c>
      <c r="C4924" t="s">
        <v>58</v>
      </c>
      <c r="D4924" t="s">
        <v>1764</v>
      </c>
      <c r="E4924" s="103">
        <v>8.4537786757283371</v>
      </c>
      <c r="F4924" s="103">
        <v>677948</v>
      </c>
      <c r="G4924" s="103">
        <v>4</v>
      </c>
      <c r="H4924" t="s">
        <v>1078</v>
      </c>
      <c r="I4924" s="103"/>
    </row>
    <row r="4925" spans="1:9" x14ac:dyDescent="0.3">
      <c r="A4925" t="s">
        <v>7704</v>
      </c>
      <c r="B4925" t="s">
        <v>51</v>
      </c>
      <c r="C4925" t="s">
        <v>58</v>
      </c>
      <c r="D4925" t="s">
        <v>340</v>
      </c>
      <c r="E4925" s="103">
        <v>0.60276319164802394</v>
      </c>
      <c r="F4925" s="103">
        <v>677948</v>
      </c>
      <c r="G4925" s="103">
        <v>4</v>
      </c>
      <c r="H4925" t="s">
        <v>1078</v>
      </c>
      <c r="I4925" s="103"/>
    </row>
    <row r="4926" spans="1:9" x14ac:dyDescent="0.3">
      <c r="A4926" t="s">
        <v>7705</v>
      </c>
      <c r="B4926" t="s">
        <v>51</v>
      </c>
      <c r="C4926" t="s">
        <v>58</v>
      </c>
      <c r="D4926" t="s">
        <v>777</v>
      </c>
      <c r="E4926" s="103">
        <v>5.3414884486381311</v>
      </c>
      <c r="F4926" s="103">
        <v>677948</v>
      </c>
      <c r="G4926" s="103">
        <v>4</v>
      </c>
      <c r="H4926" t="s">
        <v>1078</v>
      </c>
      <c r="I4926" s="103"/>
    </row>
    <row r="4927" spans="1:9" x14ac:dyDescent="0.3">
      <c r="A4927" t="s">
        <v>7706</v>
      </c>
      <c r="B4927" t="s">
        <v>51</v>
      </c>
      <c r="C4927" t="s">
        <v>58</v>
      </c>
      <c r="D4927" t="s">
        <v>776</v>
      </c>
      <c r="E4927" s="103">
        <v>14.326305329121963</v>
      </c>
      <c r="F4927" s="103">
        <v>677948</v>
      </c>
      <c r="G4927" s="103">
        <v>4</v>
      </c>
      <c r="H4927" t="s">
        <v>1078</v>
      </c>
      <c r="I4927" s="103"/>
    </row>
    <row r="4928" spans="1:9" x14ac:dyDescent="0.3">
      <c r="A4928" t="s">
        <v>8854</v>
      </c>
      <c r="B4928" t="s">
        <v>47</v>
      </c>
      <c r="C4928" t="s">
        <v>8750</v>
      </c>
      <c r="D4928" t="s">
        <v>54</v>
      </c>
      <c r="E4928" s="103">
        <v>677948</v>
      </c>
      <c r="F4928" s="103">
        <v>677948</v>
      </c>
      <c r="G4928" s="103">
        <v>4</v>
      </c>
      <c r="H4928" t="s">
        <v>54</v>
      </c>
      <c r="I4928" s="103"/>
    </row>
    <row r="4929" spans="1:9" x14ac:dyDescent="0.3">
      <c r="A4929" t="s">
        <v>8855</v>
      </c>
      <c r="B4929" t="s">
        <v>48</v>
      </c>
      <c r="C4929" t="s">
        <v>8750</v>
      </c>
      <c r="D4929" t="s">
        <v>54</v>
      </c>
      <c r="E4929" s="103">
        <v>17239504862.482666</v>
      </c>
      <c r="F4929" s="103">
        <v>677948</v>
      </c>
      <c r="G4929" s="103">
        <v>4</v>
      </c>
      <c r="H4929" t="s">
        <v>54</v>
      </c>
      <c r="I4929" s="103"/>
    </row>
    <row r="4930" spans="1:9" x14ac:dyDescent="0.3">
      <c r="A4930" t="s">
        <v>8856</v>
      </c>
      <c r="B4930" t="s">
        <v>49</v>
      </c>
      <c r="C4930" t="s">
        <v>8750</v>
      </c>
      <c r="D4930" t="s">
        <v>54</v>
      </c>
      <c r="E4930" s="103">
        <v>1</v>
      </c>
      <c r="F4930" s="103">
        <v>677948</v>
      </c>
      <c r="G4930" s="103">
        <v>4</v>
      </c>
      <c r="H4930" t="s">
        <v>54</v>
      </c>
      <c r="I4930" s="103"/>
    </row>
    <row r="4931" spans="1:9" x14ac:dyDescent="0.3">
      <c r="A4931" t="s">
        <v>8857</v>
      </c>
      <c r="B4931" t="s">
        <v>50</v>
      </c>
      <c r="C4931" t="s">
        <v>8750</v>
      </c>
      <c r="D4931" t="s">
        <v>54</v>
      </c>
      <c r="E4931" s="103">
        <v>25428.948625090223</v>
      </c>
      <c r="F4931" s="103">
        <v>677948</v>
      </c>
      <c r="G4931" s="103">
        <v>4</v>
      </c>
      <c r="H4931" t="s">
        <v>54</v>
      </c>
      <c r="I4931" s="103"/>
    </row>
    <row r="4932" spans="1:9" x14ac:dyDescent="0.3">
      <c r="A4932" t="s">
        <v>2263</v>
      </c>
      <c r="B4932" t="s">
        <v>49</v>
      </c>
      <c r="C4932" t="s">
        <v>1763</v>
      </c>
      <c r="D4932" t="s">
        <v>54</v>
      </c>
      <c r="E4932" s="103">
        <v>1</v>
      </c>
      <c r="F4932" s="103">
        <v>677948</v>
      </c>
      <c r="G4932" s="103">
        <v>4</v>
      </c>
      <c r="H4932" t="s">
        <v>54</v>
      </c>
      <c r="I4932" s="103"/>
    </row>
    <row r="4933" spans="1:9" x14ac:dyDescent="0.3">
      <c r="A4933" t="s">
        <v>2264</v>
      </c>
      <c r="B4933" t="s">
        <v>50</v>
      </c>
      <c r="C4933" t="s">
        <v>1763</v>
      </c>
      <c r="D4933" t="s">
        <v>54</v>
      </c>
      <c r="E4933" s="103">
        <v>574883.86970308225</v>
      </c>
      <c r="F4933" s="103">
        <v>677948</v>
      </c>
      <c r="G4933" s="103">
        <v>4</v>
      </c>
      <c r="H4933" t="s">
        <v>54</v>
      </c>
      <c r="I4933" s="103"/>
    </row>
    <row r="4934" spans="1:9" x14ac:dyDescent="0.3">
      <c r="A4934" t="s">
        <v>2265</v>
      </c>
      <c r="B4934" t="s">
        <v>51</v>
      </c>
      <c r="C4934" t="s">
        <v>1763</v>
      </c>
      <c r="D4934" t="s">
        <v>40</v>
      </c>
      <c r="E4934" s="103">
        <v>0.96540239191254396</v>
      </c>
      <c r="F4934" s="103">
        <v>677948</v>
      </c>
      <c r="G4934" s="103">
        <v>4</v>
      </c>
      <c r="H4934" t="s">
        <v>1078</v>
      </c>
      <c r="I4934" s="103"/>
    </row>
    <row r="4935" spans="1:9" x14ac:dyDescent="0.3">
      <c r="A4935" t="s">
        <v>6609</v>
      </c>
      <c r="B4935" t="s">
        <v>51</v>
      </c>
      <c r="C4935" t="s">
        <v>1763</v>
      </c>
      <c r="D4935" t="s">
        <v>5064</v>
      </c>
      <c r="E4935" s="103">
        <v>0.97471209293613914</v>
      </c>
      <c r="F4935" s="103">
        <v>677948</v>
      </c>
      <c r="G4935" s="103">
        <v>4</v>
      </c>
      <c r="H4935" t="s">
        <v>1078</v>
      </c>
      <c r="I4935" s="103"/>
    </row>
    <row r="4936" spans="1:9" x14ac:dyDescent="0.3">
      <c r="A4936" t="s">
        <v>6610</v>
      </c>
      <c r="B4936" t="s">
        <v>51</v>
      </c>
      <c r="C4936" t="s">
        <v>1763</v>
      </c>
      <c r="D4936" t="s">
        <v>5065</v>
      </c>
      <c r="E4936" s="103">
        <v>0.96549718915915073</v>
      </c>
      <c r="F4936" s="103">
        <v>677948</v>
      </c>
      <c r="G4936" s="103">
        <v>4</v>
      </c>
      <c r="H4936" t="s">
        <v>1078</v>
      </c>
      <c r="I4936" s="103"/>
    </row>
    <row r="4937" spans="1:9" x14ac:dyDescent="0.3">
      <c r="A4937" t="s">
        <v>6611</v>
      </c>
      <c r="B4937" t="s">
        <v>51</v>
      </c>
      <c r="C4937" t="s">
        <v>1763</v>
      </c>
      <c r="D4937" t="s">
        <v>5066</v>
      </c>
      <c r="E4937" s="103">
        <v>0.97437812410531499</v>
      </c>
      <c r="F4937" s="103">
        <v>677948</v>
      </c>
      <c r="G4937" s="103">
        <v>4</v>
      </c>
      <c r="H4937" t="s">
        <v>1078</v>
      </c>
      <c r="I4937" s="103"/>
    </row>
    <row r="4938" spans="1:9" x14ac:dyDescent="0.3">
      <c r="A4938" t="s">
        <v>2266</v>
      </c>
      <c r="B4938" t="s">
        <v>51</v>
      </c>
      <c r="C4938" t="s">
        <v>1763</v>
      </c>
      <c r="D4938" t="s">
        <v>42</v>
      </c>
      <c r="E4938" s="103">
        <v>0.95444951219051621</v>
      </c>
      <c r="F4938" s="103">
        <v>677948</v>
      </c>
      <c r="G4938" s="103">
        <v>4</v>
      </c>
      <c r="H4938" t="s">
        <v>1078</v>
      </c>
      <c r="I4938" s="103"/>
    </row>
    <row r="4939" spans="1:9" x14ac:dyDescent="0.3">
      <c r="A4939" t="s">
        <v>2267</v>
      </c>
      <c r="B4939" t="s">
        <v>51</v>
      </c>
      <c r="C4939" t="s">
        <v>1763</v>
      </c>
      <c r="D4939" t="s">
        <v>1763</v>
      </c>
      <c r="E4939" s="103">
        <v>1</v>
      </c>
      <c r="F4939" s="103">
        <v>677948</v>
      </c>
      <c r="G4939" s="103">
        <v>4</v>
      </c>
      <c r="H4939" t="s">
        <v>1078</v>
      </c>
      <c r="I4939" s="103"/>
    </row>
    <row r="4940" spans="1:9" x14ac:dyDescent="0.3">
      <c r="A4940" t="s">
        <v>2268</v>
      </c>
      <c r="B4940" t="s">
        <v>51</v>
      </c>
      <c r="C4940" t="s">
        <v>1763</v>
      </c>
      <c r="D4940" t="s">
        <v>1764</v>
      </c>
      <c r="E4940" s="103">
        <v>0.47938014748534979</v>
      </c>
      <c r="F4940" s="103">
        <v>677948</v>
      </c>
      <c r="G4940" s="103">
        <v>4</v>
      </c>
      <c r="H4940" t="s">
        <v>1078</v>
      </c>
      <c r="I4940" s="103"/>
    </row>
    <row r="4941" spans="1:9" x14ac:dyDescent="0.3">
      <c r="A4941" t="s">
        <v>2269</v>
      </c>
      <c r="B4941" t="s">
        <v>51</v>
      </c>
      <c r="C4941" t="s">
        <v>1763</v>
      </c>
      <c r="D4941" t="s">
        <v>340</v>
      </c>
      <c r="E4941" s="103">
        <v>0.93934428842478324</v>
      </c>
      <c r="F4941" s="103">
        <v>677948</v>
      </c>
      <c r="G4941" s="103">
        <v>4</v>
      </c>
      <c r="H4941" t="s">
        <v>1078</v>
      </c>
      <c r="I4941" s="103"/>
    </row>
    <row r="4942" spans="1:9" x14ac:dyDescent="0.3">
      <c r="A4942" t="s">
        <v>2270</v>
      </c>
      <c r="B4942" t="s">
        <v>51</v>
      </c>
      <c r="C4942" t="s">
        <v>1763</v>
      </c>
      <c r="D4942" t="s">
        <v>777</v>
      </c>
      <c r="E4942" s="103">
        <v>1.0648375169841586</v>
      </c>
      <c r="F4942" s="103">
        <v>677948</v>
      </c>
      <c r="G4942" s="103">
        <v>4</v>
      </c>
      <c r="H4942" t="s">
        <v>1078</v>
      </c>
      <c r="I4942" s="103"/>
    </row>
    <row r="4943" spans="1:9" x14ac:dyDescent="0.3">
      <c r="A4943" t="s">
        <v>2271</v>
      </c>
      <c r="B4943" t="s">
        <v>44</v>
      </c>
      <c r="C4943" t="s">
        <v>1763</v>
      </c>
      <c r="D4943" t="s">
        <v>777</v>
      </c>
      <c r="E4943" s="103">
        <v>0.49748505785104463</v>
      </c>
      <c r="F4943" s="103">
        <v>677948</v>
      </c>
      <c r="G4943" s="103">
        <v>4</v>
      </c>
      <c r="H4943" t="s">
        <v>54</v>
      </c>
      <c r="I4943" s="103"/>
    </row>
    <row r="4944" spans="1:9" x14ac:dyDescent="0.3">
      <c r="A4944" t="s">
        <v>2272</v>
      </c>
      <c r="B4944" t="s">
        <v>45</v>
      </c>
      <c r="C4944" t="s">
        <v>1763</v>
      </c>
      <c r="D4944" t="s">
        <v>777</v>
      </c>
      <c r="E4944" s="103">
        <v>5.4109867463109015E-2</v>
      </c>
      <c r="F4944" s="103">
        <v>677948</v>
      </c>
      <c r="G4944" s="103">
        <v>4</v>
      </c>
      <c r="H4944" t="s">
        <v>54</v>
      </c>
      <c r="I4944" s="103"/>
    </row>
    <row r="4945" spans="1:9" x14ac:dyDescent="0.3">
      <c r="A4945" t="s">
        <v>2273</v>
      </c>
      <c r="B4945" t="s">
        <v>46</v>
      </c>
      <c r="C4945" t="s">
        <v>1763</v>
      </c>
      <c r="D4945" t="s">
        <v>777</v>
      </c>
      <c r="E4945" s="103">
        <v>7.7578979745867782E-3</v>
      </c>
      <c r="F4945" s="103">
        <v>677948</v>
      </c>
      <c r="G4945" s="103">
        <v>4</v>
      </c>
      <c r="H4945" t="s">
        <v>54</v>
      </c>
      <c r="I4945" s="103"/>
    </row>
    <row r="4946" spans="1:9" x14ac:dyDescent="0.3">
      <c r="A4946" t="s">
        <v>2274</v>
      </c>
      <c r="B4946" t="s">
        <v>51</v>
      </c>
      <c r="C4946" t="s">
        <v>1763</v>
      </c>
      <c r="D4946" t="s">
        <v>776</v>
      </c>
      <c r="E4946" s="103">
        <v>2.5402667039517848</v>
      </c>
      <c r="F4946" s="103">
        <v>677948</v>
      </c>
      <c r="G4946" s="103">
        <v>4</v>
      </c>
      <c r="H4946" t="s">
        <v>1078</v>
      </c>
      <c r="I4946" s="103"/>
    </row>
    <row r="4947" spans="1:9" x14ac:dyDescent="0.3">
      <c r="A4947" t="s">
        <v>2275</v>
      </c>
      <c r="B4947" t="s">
        <v>44</v>
      </c>
      <c r="C4947" t="s">
        <v>1763</v>
      </c>
      <c r="D4947" t="s">
        <v>776</v>
      </c>
      <c r="E4947" s="103">
        <v>0</v>
      </c>
      <c r="F4947" s="103">
        <v>677948</v>
      </c>
      <c r="G4947" s="103">
        <v>4</v>
      </c>
      <c r="H4947" t="s">
        <v>54</v>
      </c>
      <c r="I4947" s="103"/>
    </row>
    <row r="4948" spans="1:9" x14ac:dyDescent="0.3">
      <c r="A4948" t="s">
        <v>2276</v>
      </c>
      <c r="B4948" t="s">
        <v>45</v>
      </c>
      <c r="C4948" t="s">
        <v>1763</v>
      </c>
      <c r="D4948" t="s">
        <v>776</v>
      </c>
      <c r="E4948" s="103">
        <v>0</v>
      </c>
      <c r="F4948" s="103">
        <v>677948</v>
      </c>
      <c r="G4948" s="103">
        <v>4</v>
      </c>
      <c r="H4948" t="s">
        <v>54</v>
      </c>
      <c r="I4948" s="103"/>
    </row>
    <row r="4949" spans="1:9" x14ac:dyDescent="0.3">
      <c r="A4949" t="s">
        <v>2277</v>
      </c>
      <c r="B4949" t="s">
        <v>46</v>
      </c>
      <c r="C4949" t="s">
        <v>1763</v>
      </c>
      <c r="D4949" t="s">
        <v>776</v>
      </c>
      <c r="E4949" s="103">
        <v>0</v>
      </c>
      <c r="F4949" s="103">
        <v>677948</v>
      </c>
      <c r="G4949" s="103">
        <v>4</v>
      </c>
      <c r="H4949" t="s">
        <v>54</v>
      </c>
      <c r="I4949" s="103"/>
    </row>
    <row r="4950" spans="1:9" x14ac:dyDescent="0.3">
      <c r="A4950" t="s">
        <v>2278</v>
      </c>
      <c r="B4950" t="s">
        <v>49</v>
      </c>
      <c r="C4950" t="s">
        <v>1764</v>
      </c>
      <c r="D4950" t="s">
        <v>54</v>
      </c>
      <c r="E4950" s="103">
        <v>1</v>
      </c>
      <c r="F4950" s="103">
        <v>677948</v>
      </c>
      <c r="G4950" s="103">
        <v>4</v>
      </c>
      <c r="H4950" t="s">
        <v>54</v>
      </c>
      <c r="I4950" s="103"/>
    </row>
    <row r="4951" spans="1:9" x14ac:dyDescent="0.3">
      <c r="A4951" t="s">
        <v>2279</v>
      </c>
      <c r="B4951" t="s">
        <v>50</v>
      </c>
      <c r="C4951" t="s">
        <v>1764</v>
      </c>
      <c r="D4951" t="s">
        <v>54</v>
      </c>
      <c r="E4951" s="103">
        <v>1378067.5950683751</v>
      </c>
      <c r="F4951" s="103">
        <v>677948</v>
      </c>
      <c r="G4951" s="103">
        <v>4</v>
      </c>
      <c r="H4951" t="s">
        <v>54</v>
      </c>
      <c r="I4951" s="103"/>
    </row>
    <row r="4952" spans="1:9" x14ac:dyDescent="0.3">
      <c r="A4952" t="s">
        <v>2280</v>
      </c>
      <c r="B4952" t="s">
        <v>51</v>
      </c>
      <c r="C4952" t="s">
        <v>1764</v>
      </c>
      <c r="D4952" t="s">
        <v>40</v>
      </c>
      <c r="E4952" s="103">
        <v>2.3215623099759557</v>
      </c>
      <c r="F4952" s="103">
        <v>677948</v>
      </c>
      <c r="G4952" s="103">
        <v>4</v>
      </c>
      <c r="H4952" t="s">
        <v>1078</v>
      </c>
      <c r="I4952" s="103"/>
    </row>
    <row r="4953" spans="1:9" x14ac:dyDescent="0.3">
      <c r="A4953" t="s">
        <v>6612</v>
      </c>
      <c r="B4953" t="s">
        <v>51</v>
      </c>
      <c r="C4953" t="s">
        <v>1764</v>
      </c>
      <c r="D4953" t="s">
        <v>5064</v>
      </c>
      <c r="E4953" s="103">
        <v>2.3496783737660611</v>
      </c>
      <c r="F4953" s="103">
        <v>677948</v>
      </c>
      <c r="G4953" s="103">
        <v>4</v>
      </c>
      <c r="H4953" t="s">
        <v>1078</v>
      </c>
      <c r="I4953" s="103"/>
    </row>
    <row r="4954" spans="1:9" x14ac:dyDescent="0.3">
      <c r="A4954" t="s">
        <v>6613</v>
      </c>
      <c r="B4954" t="s">
        <v>51</v>
      </c>
      <c r="C4954" t="s">
        <v>1764</v>
      </c>
      <c r="D4954" t="s">
        <v>5065</v>
      </c>
      <c r="E4954" s="103">
        <v>2.3216571072225625</v>
      </c>
      <c r="F4954" s="103">
        <v>677948</v>
      </c>
      <c r="G4954" s="103">
        <v>4</v>
      </c>
      <c r="H4954" t="s">
        <v>1078</v>
      </c>
      <c r="I4954" s="103"/>
    </row>
    <row r="4955" spans="1:9" x14ac:dyDescent="0.3">
      <c r="A4955" t="s">
        <v>6614</v>
      </c>
      <c r="B4955" t="s">
        <v>51</v>
      </c>
      <c r="C4955" t="s">
        <v>1764</v>
      </c>
      <c r="D4955" t="s">
        <v>5066</v>
      </c>
      <c r="E4955" s="103">
        <v>2.3489586790520431</v>
      </c>
      <c r="F4955" s="103">
        <v>677948</v>
      </c>
      <c r="G4955" s="103">
        <v>4</v>
      </c>
      <c r="H4955" t="s">
        <v>1078</v>
      </c>
      <c r="I4955" s="103"/>
    </row>
    <row r="4956" spans="1:9" x14ac:dyDescent="0.3">
      <c r="A4956" t="s">
        <v>2281</v>
      </c>
      <c r="B4956" t="s">
        <v>51</v>
      </c>
      <c r="C4956" t="s">
        <v>1764</v>
      </c>
      <c r="D4956" t="s">
        <v>42</v>
      </c>
      <c r="E4956" s="103">
        <v>2.2855628714948679</v>
      </c>
      <c r="F4956" s="103">
        <v>677948</v>
      </c>
      <c r="G4956" s="103">
        <v>4</v>
      </c>
      <c r="H4956" t="s">
        <v>1078</v>
      </c>
      <c r="I4956" s="103"/>
    </row>
    <row r="4957" spans="1:9" x14ac:dyDescent="0.3">
      <c r="A4957" t="s">
        <v>2282</v>
      </c>
      <c r="B4957" t="s">
        <v>51</v>
      </c>
      <c r="C4957" t="s">
        <v>1764</v>
      </c>
      <c r="D4957" t="s">
        <v>1763</v>
      </c>
      <c r="E4957" s="103">
        <v>2.3892379719074222</v>
      </c>
      <c r="F4957" s="103">
        <v>677948</v>
      </c>
      <c r="G4957" s="103">
        <v>4</v>
      </c>
      <c r="H4957" t="s">
        <v>1078</v>
      </c>
      <c r="I4957" s="103"/>
    </row>
    <row r="4958" spans="1:9" x14ac:dyDescent="0.3">
      <c r="A4958" t="s">
        <v>2283</v>
      </c>
      <c r="B4958" t="s">
        <v>51</v>
      </c>
      <c r="C4958" t="s">
        <v>1764</v>
      </c>
      <c r="D4958" t="s">
        <v>1764</v>
      </c>
      <c r="E4958" s="103">
        <v>1</v>
      </c>
      <c r="F4958" s="103">
        <v>677948</v>
      </c>
      <c r="G4958" s="103">
        <v>4</v>
      </c>
      <c r="H4958" t="s">
        <v>1078</v>
      </c>
      <c r="I4958" s="103"/>
    </row>
    <row r="4959" spans="1:9" x14ac:dyDescent="0.3">
      <c r="A4959" t="s">
        <v>2284</v>
      </c>
      <c r="B4959" t="s">
        <v>51</v>
      </c>
      <c r="C4959" t="s">
        <v>1764</v>
      </c>
      <c r="D4959" t="s">
        <v>340</v>
      </c>
      <c r="E4959" s="103">
        <v>2.2693282314886662</v>
      </c>
      <c r="F4959" s="103">
        <v>677948</v>
      </c>
      <c r="G4959" s="103">
        <v>4</v>
      </c>
      <c r="H4959" t="s">
        <v>1078</v>
      </c>
      <c r="I4959" s="103"/>
    </row>
    <row r="4960" spans="1:9" x14ac:dyDescent="0.3">
      <c r="A4960" t="s">
        <v>2285</v>
      </c>
      <c r="B4960" t="s">
        <v>51</v>
      </c>
      <c r="C4960" t="s">
        <v>1764</v>
      </c>
      <c r="D4960" t="s">
        <v>777</v>
      </c>
      <c r="E4960" s="103">
        <v>2.5328785201925776</v>
      </c>
      <c r="F4960" s="103">
        <v>677948</v>
      </c>
      <c r="G4960" s="103">
        <v>4</v>
      </c>
      <c r="H4960" t="s">
        <v>1078</v>
      </c>
      <c r="I4960" s="103"/>
    </row>
    <row r="4961" spans="1:9" x14ac:dyDescent="0.3">
      <c r="A4961" t="s">
        <v>2286</v>
      </c>
      <c r="B4961" t="s">
        <v>44</v>
      </c>
      <c r="C4961" t="s">
        <v>1764</v>
      </c>
      <c r="D4961" t="s">
        <v>777</v>
      </c>
      <c r="E4961" s="103">
        <v>5.6936520205089474E-3</v>
      </c>
      <c r="F4961" s="103">
        <v>677948</v>
      </c>
      <c r="G4961" s="103">
        <v>4</v>
      </c>
      <c r="H4961" t="s">
        <v>54</v>
      </c>
      <c r="I4961" s="103"/>
    </row>
    <row r="4962" spans="1:9" x14ac:dyDescent="0.3">
      <c r="A4962" t="s">
        <v>2287</v>
      </c>
      <c r="B4962" t="s">
        <v>45</v>
      </c>
      <c r="C4962" t="s">
        <v>1764</v>
      </c>
      <c r="D4962" t="s">
        <v>777</v>
      </c>
      <c r="E4962" s="103">
        <v>5.7141600698886711E-4</v>
      </c>
      <c r="F4962" s="103">
        <v>677948</v>
      </c>
      <c r="G4962" s="103">
        <v>4</v>
      </c>
      <c r="H4962" t="s">
        <v>54</v>
      </c>
      <c r="I4962" s="103"/>
    </row>
    <row r="4963" spans="1:9" x14ac:dyDescent="0.3">
      <c r="A4963" t="s">
        <v>2288</v>
      </c>
      <c r="B4963" t="s">
        <v>46</v>
      </c>
      <c r="C4963" t="s">
        <v>1764</v>
      </c>
      <c r="D4963" t="s">
        <v>777</v>
      </c>
      <c r="E4963" s="103">
        <v>1.2034374523352875E-4</v>
      </c>
      <c r="F4963" s="103">
        <v>677948</v>
      </c>
      <c r="G4963" s="103">
        <v>4</v>
      </c>
      <c r="H4963" t="s">
        <v>54</v>
      </c>
      <c r="I4963" s="103"/>
    </row>
    <row r="4964" spans="1:9" x14ac:dyDescent="0.3">
      <c r="A4964" t="s">
        <v>2289</v>
      </c>
      <c r="B4964" t="s">
        <v>51</v>
      </c>
      <c r="C4964" t="s">
        <v>1764</v>
      </c>
      <c r="D4964" t="s">
        <v>776</v>
      </c>
      <c r="E4964" s="103">
        <v>6.0771442317752378</v>
      </c>
      <c r="F4964" s="103">
        <v>677948</v>
      </c>
      <c r="G4964" s="103">
        <v>4</v>
      </c>
      <c r="H4964" t="s">
        <v>1078</v>
      </c>
      <c r="I4964" s="103"/>
    </row>
    <row r="4965" spans="1:9" x14ac:dyDescent="0.3">
      <c r="A4965" t="s">
        <v>2290</v>
      </c>
      <c r="B4965" t="s">
        <v>44</v>
      </c>
      <c r="C4965" t="s">
        <v>1764</v>
      </c>
      <c r="D4965" t="s">
        <v>776</v>
      </c>
      <c r="E4965" s="103">
        <v>0</v>
      </c>
      <c r="F4965" s="103">
        <v>677948</v>
      </c>
      <c r="G4965" s="103">
        <v>4</v>
      </c>
      <c r="H4965" t="s">
        <v>54</v>
      </c>
      <c r="I4965" s="103"/>
    </row>
    <row r="4966" spans="1:9" x14ac:dyDescent="0.3">
      <c r="A4966" t="s">
        <v>2291</v>
      </c>
      <c r="B4966" t="s">
        <v>45</v>
      </c>
      <c r="C4966" t="s">
        <v>1764</v>
      </c>
      <c r="D4966" t="s">
        <v>776</v>
      </c>
      <c r="E4966" s="103">
        <v>0</v>
      </c>
      <c r="F4966" s="103">
        <v>677948</v>
      </c>
      <c r="G4966" s="103">
        <v>4</v>
      </c>
      <c r="H4966" t="s">
        <v>54</v>
      </c>
      <c r="I4966" s="103"/>
    </row>
    <row r="4967" spans="1:9" x14ac:dyDescent="0.3">
      <c r="A4967" t="s">
        <v>2292</v>
      </c>
      <c r="B4967" t="s">
        <v>46</v>
      </c>
      <c r="C4967" t="s">
        <v>1764</v>
      </c>
      <c r="D4967" t="s">
        <v>776</v>
      </c>
      <c r="E4967" s="103">
        <v>0</v>
      </c>
      <c r="F4967" s="103">
        <v>677948</v>
      </c>
      <c r="G4967" s="103">
        <v>4</v>
      </c>
      <c r="H4967" t="s">
        <v>54</v>
      </c>
      <c r="I4967" s="103"/>
    </row>
    <row r="4968" spans="1:9" x14ac:dyDescent="0.3">
      <c r="A4968" t="s">
        <v>406</v>
      </c>
      <c r="B4968" t="s">
        <v>49</v>
      </c>
      <c r="C4968" t="s">
        <v>340</v>
      </c>
      <c r="D4968" t="s">
        <v>54</v>
      </c>
      <c r="E4968" s="103">
        <v>1</v>
      </c>
      <c r="F4968" s="103">
        <v>677948</v>
      </c>
      <c r="G4968" s="103">
        <v>4</v>
      </c>
      <c r="H4968" t="s">
        <v>54</v>
      </c>
      <c r="I4968" s="103"/>
    </row>
    <row r="4969" spans="1:9" x14ac:dyDescent="0.3">
      <c r="A4969" t="s">
        <v>407</v>
      </c>
      <c r="B4969" t="s">
        <v>50</v>
      </c>
      <c r="C4969" t="s">
        <v>340</v>
      </c>
      <c r="D4969" t="s">
        <v>54</v>
      </c>
      <c r="E4969" s="103">
        <v>619751.83252502163</v>
      </c>
      <c r="F4969" s="103">
        <v>677948</v>
      </c>
      <c r="G4969" s="103">
        <v>4</v>
      </c>
      <c r="H4969" t="s">
        <v>54</v>
      </c>
      <c r="I4969" s="103"/>
    </row>
    <row r="4970" spans="1:9" x14ac:dyDescent="0.3">
      <c r="A4970" t="s">
        <v>1346</v>
      </c>
      <c r="B4970" t="s">
        <v>51</v>
      </c>
      <c r="C4970" t="s">
        <v>340</v>
      </c>
      <c r="D4970" t="s">
        <v>40</v>
      </c>
      <c r="E4970" s="103">
        <v>1.04084239776263</v>
      </c>
      <c r="F4970" s="103">
        <v>677948</v>
      </c>
      <c r="G4970" s="103">
        <v>4</v>
      </c>
      <c r="H4970" t="s">
        <v>1078</v>
      </c>
      <c r="I4970" s="103"/>
    </row>
    <row r="4971" spans="1:9" x14ac:dyDescent="0.3">
      <c r="A4971" t="s">
        <v>6615</v>
      </c>
      <c r="B4971" t="s">
        <v>51</v>
      </c>
      <c r="C4971" t="s">
        <v>340</v>
      </c>
      <c r="D4971" t="s">
        <v>5064</v>
      </c>
      <c r="E4971" s="103">
        <v>1.0519098827302731</v>
      </c>
      <c r="F4971" s="103">
        <v>677948</v>
      </c>
      <c r="G4971" s="103">
        <v>4</v>
      </c>
      <c r="H4971" t="s">
        <v>1078</v>
      </c>
      <c r="I4971" s="103"/>
    </row>
    <row r="4972" spans="1:9" x14ac:dyDescent="0.3">
      <c r="A4972" t="s">
        <v>6616</v>
      </c>
      <c r="B4972" t="s">
        <v>51</v>
      </c>
      <c r="C4972" t="s">
        <v>340</v>
      </c>
      <c r="D4972" t="s">
        <v>5065</v>
      </c>
      <c r="E4972" s="103">
        <v>1.0421719330643628</v>
      </c>
      <c r="F4972" s="103">
        <v>677948</v>
      </c>
      <c r="G4972" s="103">
        <v>4</v>
      </c>
      <c r="H4972" t="s">
        <v>1078</v>
      </c>
      <c r="I4972" s="103"/>
    </row>
    <row r="4973" spans="1:9" x14ac:dyDescent="0.3">
      <c r="A4973" t="s">
        <v>6617</v>
      </c>
      <c r="B4973" t="s">
        <v>51</v>
      </c>
      <c r="C4973" t="s">
        <v>340</v>
      </c>
      <c r="D4973" t="s">
        <v>5066</v>
      </c>
      <c r="E4973" s="103">
        <v>1.0515476442814384</v>
      </c>
      <c r="F4973" s="103">
        <v>677948</v>
      </c>
      <c r="G4973" s="103">
        <v>4</v>
      </c>
      <c r="H4973" t="s">
        <v>1078</v>
      </c>
      <c r="I4973" s="103"/>
    </row>
    <row r="4974" spans="1:9" x14ac:dyDescent="0.3">
      <c r="A4974" t="s">
        <v>1347</v>
      </c>
      <c r="B4974" t="s">
        <v>51</v>
      </c>
      <c r="C4974" t="s">
        <v>340</v>
      </c>
      <c r="D4974" t="s">
        <v>42</v>
      </c>
      <c r="E4974" s="103">
        <v>1.0309803897509291</v>
      </c>
      <c r="F4974" s="103">
        <v>677948</v>
      </c>
      <c r="G4974" s="103">
        <v>4</v>
      </c>
      <c r="H4974" t="s">
        <v>1078</v>
      </c>
      <c r="I4974" s="103"/>
    </row>
    <row r="4975" spans="1:9" x14ac:dyDescent="0.3">
      <c r="A4975" t="s">
        <v>2293</v>
      </c>
      <c r="B4975" t="s">
        <v>51</v>
      </c>
      <c r="C4975" t="s">
        <v>340</v>
      </c>
      <c r="D4975" t="s">
        <v>1763</v>
      </c>
      <c r="E4975" s="103">
        <v>1.0841875842895425</v>
      </c>
      <c r="F4975" s="103">
        <v>677948</v>
      </c>
      <c r="G4975" s="103">
        <v>4</v>
      </c>
      <c r="H4975" t="s">
        <v>1078</v>
      </c>
      <c r="I4975" s="103"/>
    </row>
    <row r="4976" spans="1:9" x14ac:dyDescent="0.3">
      <c r="A4976" t="s">
        <v>2294</v>
      </c>
      <c r="B4976" t="s">
        <v>51</v>
      </c>
      <c r="C4976" t="s">
        <v>340</v>
      </c>
      <c r="D4976" t="s">
        <v>1764</v>
      </c>
      <c r="E4976" s="103">
        <v>0.53058314852276334</v>
      </c>
      <c r="F4976" s="103">
        <v>677948</v>
      </c>
      <c r="G4976" s="103">
        <v>4</v>
      </c>
      <c r="H4976" t="s">
        <v>1078</v>
      </c>
      <c r="I4976" s="103"/>
    </row>
    <row r="4977" spans="1:9" x14ac:dyDescent="0.3">
      <c r="A4977" t="s">
        <v>1348</v>
      </c>
      <c r="B4977" t="s">
        <v>51</v>
      </c>
      <c r="C4977" t="s">
        <v>340</v>
      </c>
      <c r="D4977" t="s">
        <v>340</v>
      </c>
      <c r="E4977" s="103">
        <v>1</v>
      </c>
      <c r="F4977" s="103">
        <v>677948</v>
      </c>
      <c r="G4977" s="103">
        <v>4</v>
      </c>
      <c r="H4977" t="s">
        <v>1078</v>
      </c>
      <c r="I4977" s="103"/>
    </row>
    <row r="4978" spans="1:9" x14ac:dyDescent="0.3">
      <c r="A4978" t="s">
        <v>1349</v>
      </c>
      <c r="B4978" t="s">
        <v>51</v>
      </c>
      <c r="C4978" t="s">
        <v>340</v>
      </c>
      <c r="D4978" t="s">
        <v>777</v>
      </c>
      <c r="E4978" s="103">
        <v>1.1503175346809971</v>
      </c>
      <c r="F4978" s="103">
        <v>677948</v>
      </c>
      <c r="G4978" s="103">
        <v>4</v>
      </c>
      <c r="H4978" t="s">
        <v>1078</v>
      </c>
      <c r="I4978" s="103"/>
    </row>
    <row r="4979" spans="1:9" x14ac:dyDescent="0.3">
      <c r="A4979" t="s">
        <v>547</v>
      </c>
      <c r="B4979" t="s">
        <v>44</v>
      </c>
      <c r="C4979" t="s">
        <v>340</v>
      </c>
      <c r="D4979" t="s">
        <v>777</v>
      </c>
      <c r="E4979" s="103">
        <v>0.39309504563771852</v>
      </c>
      <c r="F4979" s="103">
        <v>677948</v>
      </c>
      <c r="G4979" s="103">
        <v>4</v>
      </c>
      <c r="H4979" t="s">
        <v>54</v>
      </c>
      <c r="I4979" s="103"/>
    </row>
    <row r="4980" spans="1:9" x14ac:dyDescent="0.3">
      <c r="A4980" t="s">
        <v>548</v>
      </c>
      <c r="B4980" t="s">
        <v>45</v>
      </c>
      <c r="C4980" t="s">
        <v>340</v>
      </c>
      <c r="D4980" t="s">
        <v>777</v>
      </c>
      <c r="E4980" s="103">
        <v>3.3890729215300695E-2</v>
      </c>
      <c r="F4980" s="103">
        <v>677948</v>
      </c>
      <c r="G4980" s="103">
        <v>4</v>
      </c>
      <c r="H4980" t="s">
        <v>54</v>
      </c>
      <c r="I4980" s="103"/>
    </row>
    <row r="4981" spans="1:9" x14ac:dyDescent="0.3">
      <c r="A4981" t="s">
        <v>549</v>
      </c>
      <c r="B4981" t="s">
        <v>46</v>
      </c>
      <c r="C4981" t="s">
        <v>340</v>
      </c>
      <c r="D4981" t="s">
        <v>777</v>
      </c>
      <c r="E4981" s="103">
        <v>4.0049013315386203E-3</v>
      </c>
      <c r="F4981" s="103">
        <v>677948</v>
      </c>
      <c r="G4981" s="103">
        <v>4</v>
      </c>
      <c r="H4981" t="s">
        <v>54</v>
      </c>
      <c r="I4981" s="103"/>
    </row>
    <row r="4982" spans="1:9" x14ac:dyDescent="0.3">
      <c r="A4982" t="s">
        <v>1350</v>
      </c>
      <c r="B4982" t="s">
        <v>51</v>
      </c>
      <c r="C4982" t="s">
        <v>340</v>
      </c>
      <c r="D4982" t="s">
        <v>776</v>
      </c>
      <c r="E4982" s="103">
        <v>2.739997240619672</v>
      </c>
      <c r="F4982" s="103">
        <v>677948</v>
      </c>
      <c r="G4982" s="103">
        <v>4</v>
      </c>
      <c r="H4982" t="s">
        <v>1078</v>
      </c>
      <c r="I4982" s="103"/>
    </row>
    <row r="4983" spans="1:9" x14ac:dyDescent="0.3">
      <c r="A4983" t="s">
        <v>551</v>
      </c>
      <c r="B4983" t="s">
        <v>44</v>
      </c>
      <c r="C4983" t="s">
        <v>340</v>
      </c>
      <c r="D4983" t="s">
        <v>776</v>
      </c>
      <c r="E4983" s="103">
        <v>0</v>
      </c>
      <c r="F4983" s="103">
        <v>677948</v>
      </c>
      <c r="G4983" s="103">
        <v>4</v>
      </c>
      <c r="H4983" t="s">
        <v>54</v>
      </c>
      <c r="I4983" s="103"/>
    </row>
    <row r="4984" spans="1:9" x14ac:dyDescent="0.3">
      <c r="A4984" t="s">
        <v>552</v>
      </c>
      <c r="B4984" t="s">
        <v>45</v>
      </c>
      <c r="C4984" t="s">
        <v>340</v>
      </c>
      <c r="D4984" t="s">
        <v>776</v>
      </c>
      <c r="E4984" s="103">
        <v>0</v>
      </c>
      <c r="F4984" s="103">
        <v>677948</v>
      </c>
      <c r="G4984" s="103">
        <v>4</v>
      </c>
      <c r="H4984" t="s">
        <v>54</v>
      </c>
      <c r="I4984" s="103"/>
    </row>
    <row r="4985" spans="1:9" x14ac:dyDescent="0.3">
      <c r="A4985" t="s">
        <v>553</v>
      </c>
      <c r="B4985" t="s">
        <v>46</v>
      </c>
      <c r="C4985" t="s">
        <v>340</v>
      </c>
      <c r="D4985" t="s">
        <v>776</v>
      </c>
      <c r="E4985" s="103">
        <v>0</v>
      </c>
      <c r="F4985" s="103">
        <v>677948</v>
      </c>
      <c r="G4985" s="103">
        <v>4</v>
      </c>
      <c r="H4985" t="s">
        <v>54</v>
      </c>
      <c r="I4985" s="103"/>
    </row>
    <row r="4986" spans="1:9" x14ac:dyDescent="0.3">
      <c r="A4986" t="s">
        <v>8858</v>
      </c>
      <c r="B4986" t="s">
        <v>51</v>
      </c>
      <c r="C4986" t="s">
        <v>8750</v>
      </c>
      <c r="D4986" t="s">
        <v>40</v>
      </c>
      <c r="E4986" s="103">
        <v>4.2727435657541647E-2</v>
      </c>
      <c r="F4986" s="103">
        <v>677948</v>
      </c>
      <c r="G4986" s="103">
        <v>4</v>
      </c>
      <c r="H4986" t="s">
        <v>1078</v>
      </c>
      <c r="I4986" s="103"/>
    </row>
    <row r="4987" spans="1:9" x14ac:dyDescent="0.3">
      <c r="A4987" t="s">
        <v>8978</v>
      </c>
      <c r="B4987" t="s">
        <v>51</v>
      </c>
      <c r="C4987" t="s">
        <v>8750</v>
      </c>
      <c r="D4987" t="s">
        <v>5064</v>
      </c>
      <c r="E4987" s="103">
        <v>4.3138706720044072E-2</v>
      </c>
      <c r="F4987" s="103">
        <v>677948</v>
      </c>
      <c r="G4987" s="103">
        <v>4</v>
      </c>
      <c r="H4987" t="s">
        <v>1078</v>
      </c>
      <c r="I4987" s="103"/>
    </row>
    <row r="4988" spans="1:9" x14ac:dyDescent="0.3">
      <c r="A4988" t="s">
        <v>8979</v>
      </c>
      <c r="B4988" t="s">
        <v>51</v>
      </c>
      <c r="C4988" t="s">
        <v>8750</v>
      </c>
      <c r="D4988" t="s">
        <v>5065</v>
      </c>
      <c r="E4988" s="103">
        <v>4.2743016280416213E-2</v>
      </c>
      <c r="F4988" s="103">
        <v>677948</v>
      </c>
      <c r="G4988" s="103">
        <v>4</v>
      </c>
      <c r="H4988" t="s">
        <v>1078</v>
      </c>
      <c r="I4988" s="103"/>
    </row>
    <row r="4989" spans="1:9" x14ac:dyDescent="0.3">
      <c r="A4989" t="s">
        <v>8980</v>
      </c>
      <c r="B4989" t="s">
        <v>51</v>
      </c>
      <c r="C4989" t="s">
        <v>8750</v>
      </c>
      <c r="D4989" t="s">
        <v>5066</v>
      </c>
      <c r="E4989" s="103">
        <v>4.3121945821360717E-2</v>
      </c>
      <c r="F4989" s="103">
        <v>677948</v>
      </c>
      <c r="G4989" s="103">
        <v>4</v>
      </c>
      <c r="H4989" t="s">
        <v>1078</v>
      </c>
      <c r="I4989" s="103"/>
    </row>
    <row r="4990" spans="1:9" x14ac:dyDescent="0.3">
      <c r="A4990" t="s">
        <v>8859</v>
      </c>
      <c r="B4990" t="s">
        <v>51</v>
      </c>
      <c r="C4990" t="s">
        <v>8750</v>
      </c>
      <c r="D4990" t="s">
        <v>42</v>
      </c>
      <c r="E4990" s="103">
        <v>4.2320383021938919E-2</v>
      </c>
      <c r="F4990" s="103">
        <v>677948</v>
      </c>
      <c r="G4990" s="103">
        <v>4</v>
      </c>
      <c r="H4990" t="s">
        <v>1078</v>
      </c>
      <c r="I4990" s="103"/>
    </row>
    <row r="4991" spans="1:9" x14ac:dyDescent="0.3">
      <c r="A4991" t="s">
        <v>8860</v>
      </c>
      <c r="B4991" t="s">
        <v>51</v>
      </c>
      <c r="C4991" t="s">
        <v>8750</v>
      </c>
      <c r="D4991" t="s">
        <v>1763</v>
      </c>
      <c r="E4991" s="103">
        <v>4.543902660502451E-2</v>
      </c>
      <c r="F4991" s="103">
        <v>677948</v>
      </c>
      <c r="G4991" s="103">
        <v>4</v>
      </c>
      <c r="H4991" t="s">
        <v>1078</v>
      </c>
      <c r="I4991" s="103"/>
    </row>
    <row r="4992" spans="1:9" x14ac:dyDescent="0.3">
      <c r="A4992" t="s">
        <v>8861</v>
      </c>
      <c r="B4992" t="s">
        <v>51</v>
      </c>
      <c r="C4992" t="s">
        <v>8750</v>
      </c>
      <c r="D4992" t="s">
        <v>1764</v>
      </c>
      <c r="E4992" s="103">
        <v>2.2567073779184103E-2</v>
      </c>
      <c r="F4992" s="103">
        <v>677948</v>
      </c>
      <c r="G4992" s="103">
        <v>4</v>
      </c>
      <c r="H4992" t="s">
        <v>1078</v>
      </c>
      <c r="I4992" s="103"/>
    </row>
    <row r="4993" spans="1:9" x14ac:dyDescent="0.3">
      <c r="A4993" t="s">
        <v>8862</v>
      </c>
      <c r="B4993" t="s">
        <v>51</v>
      </c>
      <c r="C4993" t="s">
        <v>8750</v>
      </c>
      <c r="D4993" t="s">
        <v>340</v>
      </c>
      <c r="E4993" s="103">
        <v>4.1107092804090022E-2</v>
      </c>
      <c r="F4993" s="103">
        <v>677948</v>
      </c>
      <c r="G4993" s="103">
        <v>4</v>
      </c>
      <c r="H4993" t="s">
        <v>1078</v>
      </c>
      <c r="I4993" s="103"/>
    </row>
    <row r="4994" spans="1:9" x14ac:dyDescent="0.3">
      <c r="A4994" t="s">
        <v>8863</v>
      </c>
      <c r="B4994" t="s">
        <v>51</v>
      </c>
      <c r="C4994" t="s">
        <v>8750</v>
      </c>
      <c r="D4994" t="s">
        <v>777</v>
      </c>
      <c r="E4994" s="103">
        <v>4.7232575213015514E-2</v>
      </c>
      <c r="F4994" s="103">
        <v>677948</v>
      </c>
      <c r="G4994" s="103">
        <v>4</v>
      </c>
      <c r="H4994" t="s">
        <v>1078</v>
      </c>
      <c r="I4994" s="103"/>
    </row>
    <row r="4995" spans="1:9" x14ac:dyDescent="0.3">
      <c r="A4995" t="s">
        <v>8864</v>
      </c>
      <c r="B4995" t="s">
        <v>51</v>
      </c>
      <c r="C4995" t="s">
        <v>8750</v>
      </c>
      <c r="D4995" t="s">
        <v>776</v>
      </c>
      <c r="E4995" s="103">
        <v>0.112445542032098</v>
      </c>
      <c r="F4995" s="103">
        <v>677948</v>
      </c>
      <c r="G4995" s="103">
        <v>4</v>
      </c>
      <c r="H4995" t="s">
        <v>1078</v>
      </c>
      <c r="I4995" s="103"/>
    </row>
    <row r="4996" spans="1:9" x14ac:dyDescent="0.3">
      <c r="A4996" t="s">
        <v>9151</v>
      </c>
      <c r="B4996" t="s">
        <v>47</v>
      </c>
      <c r="C4996" t="s">
        <v>9007</v>
      </c>
      <c r="D4996" t="s">
        <v>54</v>
      </c>
      <c r="E4996" s="103">
        <v>634504</v>
      </c>
      <c r="F4996" s="103">
        <v>677948</v>
      </c>
      <c r="G4996" s="103">
        <v>4</v>
      </c>
      <c r="H4996" t="s">
        <v>54</v>
      </c>
      <c r="I4996" s="103"/>
    </row>
    <row r="4997" spans="1:9" x14ac:dyDescent="0.3">
      <c r="A4997" t="s">
        <v>9152</v>
      </c>
      <c r="B4997" t="s">
        <v>48</v>
      </c>
      <c r="C4997" t="s">
        <v>9007</v>
      </c>
      <c r="D4997" t="s">
        <v>54</v>
      </c>
      <c r="E4997" s="103">
        <v>4348008463.9286041</v>
      </c>
      <c r="F4997" s="103">
        <v>677948</v>
      </c>
      <c r="G4997" s="103">
        <v>4</v>
      </c>
      <c r="H4997" t="s">
        <v>54</v>
      </c>
      <c r="I4997" s="103"/>
    </row>
    <row r="4998" spans="1:9" x14ac:dyDescent="0.3">
      <c r="A4998" t="s">
        <v>9153</v>
      </c>
      <c r="B4998" t="s">
        <v>49</v>
      </c>
      <c r="C4998" t="s">
        <v>9007</v>
      </c>
      <c r="D4998" t="s">
        <v>54</v>
      </c>
      <c r="E4998" s="103">
        <v>0.9359183890209869</v>
      </c>
      <c r="F4998" s="103">
        <v>677948</v>
      </c>
      <c r="G4998" s="103">
        <v>4</v>
      </c>
      <c r="H4998" t="s">
        <v>54</v>
      </c>
      <c r="I4998" s="103"/>
    </row>
    <row r="4999" spans="1:9" x14ac:dyDescent="0.3">
      <c r="A4999" t="s">
        <v>9154</v>
      </c>
      <c r="B4999" t="s">
        <v>50</v>
      </c>
      <c r="C4999" t="s">
        <v>9007</v>
      </c>
      <c r="D4999" t="s">
        <v>54</v>
      </c>
      <c r="E4999" s="103">
        <v>6413.4837243101301</v>
      </c>
      <c r="F4999" s="103">
        <v>677948</v>
      </c>
      <c r="G4999" s="103">
        <v>4</v>
      </c>
      <c r="H4999" t="s">
        <v>54</v>
      </c>
      <c r="I4999" s="103"/>
    </row>
    <row r="5000" spans="1:9" x14ac:dyDescent="0.3">
      <c r="A5000" t="s">
        <v>9155</v>
      </c>
      <c r="B5000" t="s">
        <v>51</v>
      </c>
      <c r="C5000" t="s">
        <v>9007</v>
      </c>
      <c r="D5000" t="s">
        <v>40</v>
      </c>
      <c r="E5000" s="103">
        <v>1.1509668150679645E-2</v>
      </c>
      <c r="F5000" s="103">
        <v>677948</v>
      </c>
      <c r="G5000" s="103">
        <v>4</v>
      </c>
      <c r="H5000" t="s">
        <v>1078</v>
      </c>
      <c r="I5000" s="103"/>
    </row>
    <row r="5001" spans="1:9" x14ac:dyDescent="0.3">
      <c r="A5001" t="s">
        <v>9156</v>
      </c>
      <c r="B5001" t="s">
        <v>51</v>
      </c>
      <c r="C5001" t="s">
        <v>9007</v>
      </c>
      <c r="D5001" t="s">
        <v>5064</v>
      </c>
      <c r="E5001" s="103">
        <v>1.1619538016922591E-2</v>
      </c>
      <c r="F5001" s="103">
        <v>677948</v>
      </c>
      <c r="G5001" s="103">
        <v>4</v>
      </c>
      <c r="H5001" t="s">
        <v>1078</v>
      </c>
      <c r="I5001" s="103"/>
    </row>
    <row r="5002" spans="1:9" x14ac:dyDescent="0.3">
      <c r="A5002" t="s">
        <v>9157</v>
      </c>
      <c r="B5002" t="s">
        <v>51</v>
      </c>
      <c r="C5002" t="s">
        <v>9007</v>
      </c>
      <c r="D5002" t="s">
        <v>5065</v>
      </c>
      <c r="E5002" s="103">
        <v>1.1511082113578168E-2</v>
      </c>
      <c r="F5002" s="103">
        <v>677948</v>
      </c>
      <c r="G5002" s="103">
        <v>4</v>
      </c>
      <c r="H5002" t="s">
        <v>1078</v>
      </c>
      <c r="I5002" s="103"/>
    </row>
    <row r="5003" spans="1:9" x14ac:dyDescent="0.3">
      <c r="A5003" t="s">
        <v>9158</v>
      </c>
      <c r="B5003" t="s">
        <v>51</v>
      </c>
      <c r="C5003" t="s">
        <v>9007</v>
      </c>
      <c r="D5003" t="s">
        <v>5066</v>
      </c>
      <c r="E5003" s="103">
        <v>1.1613739730258484E-2</v>
      </c>
      <c r="F5003" s="103">
        <v>677948</v>
      </c>
      <c r="G5003" s="103">
        <v>4</v>
      </c>
      <c r="H5003" t="s">
        <v>1078</v>
      </c>
      <c r="I5003" s="103"/>
    </row>
    <row r="5004" spans="1:9" x14ac:dyDescent="0.3">
      <c r="A5004" t="s">
        <v>9159</v>
      </c>
      <c r="B5004" t="s">
        <v>51</v>
      </c>
      <c r="C5004" t="s">
        <v>9007</v>
      </c>
      <c r="D5004" t="s">
        <v>42</v>
      </c>
      <c r="E5004" s="103">
        <v>1.137191415293058E-2</v>
      </c>
      <c r="F5004" s="103">
        <v>677948</v>
      </c>
      <c r="G5004" s="103">
        <v>4</v>
      </c>
      <c r="H5004" t="s">
        <v>1078</v>
      </c>
      <c r="I5004" s="103"/>
    </row>
    <row r="5005" spans="1:9" x14ac:dyDescent="0.3">
      <c r="A5005" t="s">
        <v>9160</v>
      </c>
      <c r="B5005" t="s">
        <v>51</v>
      </c>
      <c r="C5005" t="s">
        <v>9007</v>
      </c>
      <c r="D5005" t="s">
        <v>1763</v>
      </c>
      <c r="E5005" s="103">
        <v>1.2359714036196375E-2</v>
      </c>
      <c r="F5005" s="103">
        <v>677948</v>
      </c>
      <c r="G5005" s="103">
        <v>4</v>
      </c>
      <c r="H5005" t="s">
        <v>1078</v>
      </c>
      <c r="I5005" s="103"/>
    </row>
    <row r="5006" spans="1:9" x14ac:dyDescent="0.3">
      <c r="A5006" t="s">
        <v>9161</v>
      </c>
      <c r="B5006" t="s">
        <v>51</v>
      </c>
      <c r="C5006" t="s">
        <v>9007</v>
      </c>
      <c r="D5006" t="s">
        <v>1764</v>
      </c>
      <c r="E5006" s="103">
        <v>5.8717227111275468E-3</v>
      </c>
      <c r="F5006" s="103">
        <v>677948</v>
      </c>
      <c r="G5006" s="103">
        <v>4</v>
      </c>
      <c r="H5006" t="s">
        <v>1078</v>
      </c>
      <c r="I5006" s="103"/>
    </row>
    <row r="5007" spans="1:9" x14ac:dyDescent="0.3">
      <c r="A5007" t="s">
        <v>9162</v>
      </c>
      <c r="B5007" t="s">
        <v>51</v>
      </c>
      <c r="C5007" t="s">
        <v>9007</v>
      </c>
      <c r="D5007" t="s">
        <v>340</v>
      </c>
      <c r="E5007" s="103">
        <v>1.1070619323527672E-2</v>
      </c>
      <c r="F5007" s="103">
        <v>677948</v>
      </c>
      <c r="G5007" s="103">
        <v>4</v>
      </c>
      <c r="H5007" t="s">
        <v>1078</v>
      </c>
      <c r="I5007" s="103"/>
    </row>
    <row r="5008" spans="1:9" x14ac:dyDescent="0.3">
      <c r="A5008" t="s">
        <v>9163</v>
      </c>
      <c r="B5008" t="s">
        <v>51</v>
      </c>
      <c r="C5008" t="s">
        <v>9007</v>
      </c>
      <c r="D5008" t="s">
        <v>777</v>
      </c>
      <c r="E5008" s="103">
        <v>1.2814525210959054E-2</v>
      </c>
      <c r="F5008" s="103">
        <v>677948</v>
      </c>
      <c r="G5008" s="103">
        <v>4</v>
      </c>
      <c r="H5008" t="s">
        <v>1078</v>
      </c>
      <c r="I5008" s="103"/>
    </row>
    <row r="5009" spans="1:9" x14ac:dyDescent="0.3">
      <c r="A5009" t="s">
        <v>9164</v>
      </c>
      <c r="B5009" t="s">
        <v>51</v>
      </c>
      <c r="C5009" t="s">
        <v>9007</v>
      </c>
      <c r="D5009" t="s">
        <v>776</v>
      </c>
      <c r="E5009" s="103">
        <v>3.0355354831688313E-2</v>
      </c>
      <c r="F5009" s="103">
        <v>677948</v>
      </c>
      <c r="G5009" s="103">
        <v>4</v>
      </c>
      <c r="H5009" t="s">
        <v>1078</v>
      </c>
      <c r="I5009" s="103"/>
    </row>
    <row r="5010" spans="1:9" x14ac:dyDescent="0.3">
      <c r="A5010" t="s">
        <v>366</v>
      </c>
      <c r="B5010" t="s">
        <v>47</v>
      </c>
      <c r="C5010" t="s">
        <v>353</v>
      </c>
      <c r="D5010" t="s">
        <v>54</v>
      </c>
      <c r="E5010" s="103">
        <v>97687</v>
      </c>
      <c r="F5010" s="103">
        <v>677948</v>
      </c>
      <c r="G5010" s="103">
        <v>4</v>
      </c>
      <c r="H5010" t="s">
        <v>54</v>
      </c>
      <c r="I5010" s="103"/>
    </row>
    <row r="5011" spans="1:9" x14ac:dyDescent="0.3">
      <c r="A5011" t="s">
        <v>367</v>
      </c>
      <c r="B5011" t="s">
        <v>48</v>
      </c>
      <c r="C5011" t="s">
        <v>353</v>
      </c>
      <c r="D5011" t="s">
        <v>54</v>
      </c>
      <c r="E5011" s="103">
        <v>3672521178.6086984</v>
      </c>
      <c r="F5011" s="103">
        <v>677948</v>
      </c>
      <c r="G5011" s="103">
        <v>4</v>
      </c>
      <c r="H5011" t="s">
        <v>54</v>
      </c>
      <c r="I5011" s="103"/>
    </row>
    <row r="5012" spans="1:9" x14ac:dyDescent="0.3">
      <c r="A5012" t="s">
        <v>368</v>
      </c>
      <c r="B5012" t="s">
        <v>49</v>
      </c>
      <c r="C5012" t="s">
        <v>353</v>
      </c>
      <c r="D5012" t="s">
        <v>54</v>
      </c>
      <c r="E5012" s="103">
        <v>0.14409217226099938</v>
      </c>
      <c r="F5012" s="103">
        <v>677948</v>
      </c>
      <c r="G5012" s="103">
        <v>4</v>
      </c>
      <c r="H5012" t="s">
        <v>54</v>
      </c>
      <c r="I5012" s="103"/>
    </row>
    <row r="5013" spans="1:9" x14ac:dyDescent="0.3">
      <c r="A5013" t="s">
        <v>369</v>
      </c>
      <c r="B5013" t="s">
        <v>50</v>
      </c>
      <c r="C5013" t="s">
        <v>353</v>
      </c>
      <c r="D5013" t="s">
        <v>54</v>
      </c>
      <c r="E5013" s="103">
        <v>5417.1133753749527</v>
      </c>
      <c r="F5013" s="103">
        <v>677948</v>
      </c>
      <c r="G5013" s="103">
        <v>4</v>
      </c>
      <c r="H5013" t="s">
        <v>54</v>
      </c>
      <c r="I5013" s="103"/>
    </row>
    <row r="5014" spans="1:9" x14ac:dyDescent="0.3">
      <c r="A5014" t="s">
        <v>1351</v>
      </c>
      <c r="B5014" t="s">
        <v>51</v>
      </c>
      <c r="C5014" t="s">
        <v>353</v>
      </c>
      <c r="D5014" t="s">
        <v>40</v>
      </c>
      <c r="E5014" s="103">
        <v>6.2875560521915216E-2</v>
      </c>
      <c r="F5014" s="103">
        <v>677948</v>
      </c>
      <c r="G5014" s="103">
        <v>4</v>
      </c>
      <c r="H5014" t="s">
        <v>1078</v>
      </c>
      <c r="I5014" s="103"/>
    </row>
    <row r="5015" spans="1:9" x14ac:dyDescent="0.3">
      <c r="A5015" t="s">
        <v>6618</v>
      </c>
      <c r="B5015" t="s">
        <v>51</v>
      </c>
      <c r="C5015" t="s">
        <v>353</v>
      </c>
      <c r="D5015" t="s">
        <v>5064</v>
      </c>
      <c r="E5015" s="103">
        <v>6.7720637679112503E-2</v>
      </c>
      <c r="F5015" s="103">
        <v>677948</v>
      </c>
      <c r="G5015" s="103">
        <v>4</v>
      </c>
      <c r="H5015" t="s">
        <v>1078</v>
      </c>
      <c r="I5015" s="103"/>
    </row>
    <row r="5016" spans="1:9" x14ac:dyDescent="0.3">
      <c r="A5016" t="s">
        <v>6619</v>
      </c>
      <c r="B5016" t="s">
        <v>51</v>
      </c>
      <c r="C5016" t="s">
        <v>353</v>
      </c>
      <c r="D5016" t="s">
        <v>5065</v>
      </c>
      <c r="E5016" s="103">
        <v>6.2875560521915216E-2</v>
      </c>
      <c r="F5016" s="103">
        <v>677948</v>
      </c>
      <c r="G5016" s="103">
        <v>4</v>
      </c>
      <c r="H5016" t="s">
        <v>1078</v>
      </c>
      <c r="I5016" s="103"/>
    </row>
    <row r="5017" spans="1:9" x14ac:dyDescent="0.3">
      <c r="A5017" t="s">
        <v>6620</v>
      </c>
      <c r="B5017" t="s">
        <v>51</v>
      </c>
      <c r="C5017" t="s">
        <v>353</v>
      </c>
      <c r="D5017" t="s">
        <v>5066</v>
      </c>
      <c r="E5017" s="103">
        <v>6.7718188110650071E-2</v>
      </c>
      <c r="F5017" s="103">
        <v>677948</v>
      </c>
      <c r="G5017" s="103">
        <v>4</v>
      </c>
      <c r="H5017" t="s">
        <v>1078</v>
      </c>
      <c r="I5017" s="103"/>
    </row>
    <row r="5018" spans="1:9" x14ac:dyDescent="0.3">
      <c r="A5018" t="s">
        <v>1352</v>
      </c>
      <c r="B5018" t="s">
        <v>51</v>
      </c>
      <c r="C5018" t="s">
        <v>353</v>
      </c>
      <c r="D5018" t="s">
        <v>42</v>
      </c>
      <c r="E5018" s="103">
        <v>6.6239004404387264E-2</v>
      </c>
      <c r="F5018" s="103">
        <v>677948</v>
      </c>
      <c r="G5018" s="103">
        <v>4</v>
      </c>
      <c r="H5018" t="s">
        <v>1078</v>
      </c>
      <c r="I5018" s="103"/>
    </row>
    <row r="5019" spans="1:9" x14ac:dyDescent="0.3">
      <c r="A5019" t="s">
        <v>2295</v>
      </c>
      <c r="B5019" t="s">
        <v>51</v>
      </c>
      <c r="C5019" t="s">
        <v>353</v>
      </c>
      <c r="D5019" t="s">
        <v>1763</v>
      </c>
      <c r="E5019" s="103">
        <v>6.9249221149209075E-2</v>
      </c>
      <c r="F5019" s="103">
        <v>677948</v>
      </c>
      <c r="G5019" s="103">
        <v>4</v>
      </c>
      <c r="H5019" t="s">
        <v>1078</v>
      </c>
      <c r="I5019" s="103"/>
    </row>
    <row r="5020" spans="1:9" x14ac:dyDescent="0.3">
      <c r="A5020" t="s">
        <v>2296</v>
      </c>
      <c r="B5020" t="s">
        <v>51</v>
      </c>
      <c r="C5020" t="s">
        <v>353</v>
      </c>
      <c r="D5020" t="s">
        <v>1764</v>
      </c>
      <c r="E5020" s="103">
        <v>2.5386291424815681E-2</v>
      </c>
      <c r="F5020" s="103">
        <v>677948</v>
      </c>
      <c r="G5020" s="103">
        <v>4</v>
      </c>
      <c r="H5020" t="s">
        <v>1078</v>
      </c>
      <c r="I5020" s="103"/>
    </row>
    <row r="5021" spans="1:9" x14ac:dyDescent="0.3">
      <c r="A5021" t="s">
        <v>1353</v>
      </c>
      <c r="B5021" t="s">
        <v>51</v>
      </c>
      <c r="C5021" t="s">
        <v>353</v>
      </c>
      <c r="D5021" t="s">
        <v>340</v>
      </c>
      <c r="E5021" s="103">
        <v>6.5669318920808906E-2</v>
      </c>
      <c r="F5021" s="103">
        <v>677948</v>
      </c>
      <c r="G5021" s="103">
        <v>4</v>
      </c>
      <c r="H5021" t="s">
        <v>1078</v>
      </c>
      <c r="I5021" s="103"/>
    </row>
    <row r="5022" spans="1:9" x14ac:dyDescent="0.3">
      <c r="A5022" t="s">
        <v>1354</v>
      </c>
      <c r="B5022" t="s">
        <v>51</v>
      </c>
      <c r="C5022" t="s">
        <v>353</v>
      </c>
      <c r="D5022" t="s">
        <v>777</v>
      </c>
      <c r="E5022" s="103">
        <v>6.6089011596113315E-2</v>
      </c>
      <c r="F5022" s="103">
        <v>677948</v>
      </c>
      <c r="G5022" s="103">
        <v>4</v>
      </c>
      <c r="H5022" t="s">
        <v>1078</v>
      </c>
      <c r="I5022" s="103"/>
    </row>
    <row r="5023" spans="1:9" x14ac:dyDescent="0.3">
      <c r="A5023" t="s">
        <v>1355</v>
      </c>
      <c r="B5023" t="s">
        <v>51</v>
      </c>
      <c r="C5023" t="s">
        <v>353</v>
      </c>
      <c r="D5023" t="s">
        <v>776</v>
      </c>
      <c r="E5023" s="103">
        <v>0.16392406037234739</v>
      </c>
      <c r="F5023" s="103">
        <v>677948</v>
      </c>
      <c r="G5023" s="103">
        <v>4</v>
      </c>
      <c r="H5023" t="s">
        <v>1078</v>
      </c>
      <c r="I5023" s="103"/>
    </row>
    <row r="5024" spans="1:9" x14ac:dyDescent="0.3">
      <c r="A5024" t="s">
        <v>4657</v>
      </c>
      <c r="B5024" t="s">
        <v>47</v>
      </c>
      <c r="C5024" t="s">
        <v>4351</v>
      </c>
      <c r="D5024" t="s">
        <v>54</v>
      </c>
      <c r="E5024" s="103">
        <v>24135</v>
      </c>
      <c r="F5024" s="103">
        <v>677948</v>
      </c>
      <c r="G5024" s="103">
        <v>4</v>
      </c>
      <c r="H5024" t="s">
        <v>54</v>
      </c>
      <c r="I5024" s="103"/>
    </row>
    <row r="5025" spans="1:9" x14ac:dyDescent="0.3">
      <c r="A5025" t="s">
        <v>4658</v>
      </c>
      <c r="B5025" t="s">
        <v>48</v>
      </c>
      <c r="C5025" t="s">
        <v>4351</v>
      </c>
      <c r="D5025" t="s">
        <v>54</v>
      </c>
      <c r="E5025" s="103">
        <v>188903839.93542662</v>
      </c>
      <c r="F5025" s="103">
        <v>677948</v>
      </c>
      <c r="G5025" s="103">
        <v>4</v>
      </c>
      <c r="H5025" t="s">
        <v>54</v>
      </c>
      <c r="I5025" s="103"/>
    </row>
    <row r="5026" spans="1:9" x14ac:dyDescent="0.3">
      <c r="A5026" t="s">
        <v>4659</v>
      </c>
      <c r="B5026" t="s">
        <v>49</v>
      </c>
      <c r="C5026" t="s">
        <v>4351</v>
      </c>
      <c r="D5026" t="s">
        <v>54</v>
      </c>
      <c r="E5026" s="103">
        <v>3.5600075522016439E-2</v>
      </c>
      <c r="F5026" s="103">
        <v>677948</v>
      </c>
      <c r="G5026" s="103">
        <v>4</v>
      </c>
      <c r="H5026" t="s">
        <v>54</v>
      </c>
      <c r="I5026" s="103"/>
    </row>
    <row r="5027" spans="1:9" x14ac:dyDescent="0.3">
      <c r="A5027" t="s">
        <v>4660</v>
      </c>
      <c r="B5027" t="s">
        <v>50</v>
      </c>
      <c r="C5027" t="s">
        <v>4351</v>
      </c>
      <c r="D5027" t="s">
        <v>54</v>
      </c>
      <c r="E5027" s="103">
        <v>278.64060360887061</v>
      </c>
      <c r="F5027" s="103">
        <v>677948</v>
      </c>
      <c r="G5027" s="103">
        <v>4</v>
      </c>
      <c r="H5027" t="s">
        <v>54</v>
      </c>
      <c r="I5027" s="103"/>
    </row>
    <row r="5028" spans="1:9" x14ac:dyDescent="0.3">
      <c r="A5028" t="s">
        <v>4661</v>
      </c>
      <c r="B5028" t="s">
        <v>51</v>
      </c>
      <c r="C5028" t="s">
        <v>4351</v>
      </c>
      <c r="D5028" t="s">
        <v>40</v>
      </c>
      <c r="E5028" s="103">
        <v>1.2964126608462065E-2</v>
      </c>
      <c r="F5028" s="103">
        <v>677948</v>
      </c>
      <c r="G5028" s="103">
        <v>4</v>
      </c>
      <c r="H5028" t="s">
        <v>1078</v>
      </c>
      <c r="I5028" s="103"/>
    </row>
    <row r="5029" spans="1:9" x14ac:dyDescent="0.3">
      <c r="A5029" t="s">
        <v>6507</v>
      </c>
      <c r="B5029" t="s">
        <v>51</v>
      </c>
      <c r="C5029" t="s">
        <v>4351</v>
      </c>
      <c r="D5029" t="s">
        <v>5064</v>
      </c>
      <c r="E5029" s="103">
        <v>1.4004314432317514E-2</v>
      </c>
      <c r="F5029" s="103">
        <v>677948</v>
      </c>
      <c r="G5029" s="103">
        <v>4</v>
      </c>
      <c r="H5029" t="s">
        <v>1078</v>
      </c>
      <c r="I5029" s="103"/>
    </row>
    <row r="5030" spans="1:9" x14ac:dyDescent="0.3">
      <c r="A5030" t="s">
        <v>6508</v>
      </c>
      <c r="B5030" t="s">
        <v>51</v>
      </c>
      <c r="C5030" t="s">
        <v>4351</v>
      </c>
      <c r="D5030" t="s">
        <v>5065</v>
      </c>
      <c r="E5030" s="103">
        <v>1.3836812063375699E-2</v>
      </c>
      <c r="F5030" s="103">
        <v>677948</v>
      </c>
      <c r="G5030" s="103">
        <v>4</v>
      </c>
      <c r="H5030" t="s">
        <v>1078</v>
      </c>
      <c r="I5030" s="103"/>
    </row>
    <row r="5031" spans="1:9" x14ac:dyDescent="0.3">
      <c r="A5031" t="s">
        <v>6509</v>
      </c>
      <c r="B5031" t="s">
        <v>51</v>
      </c>
      <c r="C5031" t="s">
        <v>4351</v>
      </c>
      <c r="D5031" t="s">
        <v>5066</v>
      </c>
      <c r="E5031" s="103">
        <v>1.384626316501091E-2</v>
      </c>
      <c r="F5031" s="103">
        <v>677948</v>
      </c>
      <c r="G5031" s="103">
        <v>4</v>
      </c>
      <c r="H5031" t="s">
        <v>1078</v>
      </c>
      <c r="I5031" s="103"/>
    </row>
    <row r="5032" spans="1:9" x14ac:dyDescent="0.3">
      <c r="A5032" t="s">
        <v>4662</v>
      </c>
      <c r="B5032" t="s">
        <v>51</v>
      </c>
      <c r="C5032" t="s">
        <v>4351</v>
      </c>
      <c r="D5032" t="s">
        <v>42</v>
      </c>
      <c r="E5032" s="103">
        <v>1.3887984680027941E-2</v>
      </c>
      <c r="F5032" s="103">
        <v>677948</v>
      </c>
      <c r="G5032" s="103">
        <v>4</v>
      </c>
      <c r="H5032" t="s">
        <v>1078</v>
      </c>
      <c r="I5032" s="103"/>
    </row>
    <row r="5033" spans="1:9" x14ac:dyDescent="0.3">
      <c r="A5033" t="s">
        <v>4663</v>
      </c>
      <c r="B5033" t="s">
        <v>51</v>
      </c>
      <c r="C5033" t="s">
        <v>4351</v>
      </c>
      <c r="D5033" t="s">
        <v>1763</v>
      </c>
      <c r="E5033" s="103">
        <v>1.5221537075746052E-2</v>
      </c>
      <c r="F5033" s="103">
        <v>677948</v>
      </c>
      <c r="G5033" s="103">
        <v>4</v>
      </c>
      <c r="H5033" t="s">
        <v>1078</v>
      </c>
      <c r="I5033" s="103"/>
    </row>
    <row r="5034" spans="1:9" x14ac:dyDescent="0.3">
      <c r="A5034" t="s">
        <v>4664</v>
      </c>
      <c r="B5034" t="s">
        <v>51</v>
      </c>
      <c r="C5034" t="s">
        <v>4351</v>
      </c>
      <c r="D5034" t="s">
        <v>1764</v>
      </c>
      <c r="E5034" s="103">
        <v>1.0177937084487726E-2</v>
      </c>
      <c r="F5034" s="103">
        <v>677948</v>
      </c>
      <c r="G5034" s="103">
        <v>4</v>
      </c>
      <c r="H5034" t="s">
        <v>1078</v>
      </c>
      <c r="I5034" s="103"/>
    </row>
    <row r="5035" spans="1:9" x14ac:dyDescent="0.3">
      <c r="A5035" t="s">
        <v>4665</v>
      </c>
      <c r="B5035" t="s">
        <v>51</v>
      </c>
      <c r="C5035" t="s">
        <v>4351</v>
      </c>
      <c r="D5035" t="s">
        <v>340</v>
      </c>
      <c r="E5035" s="103">
        <v>1.0030595506786739E-2</v>
      </c>
      <c r="F5035" s="103">
        <v>677948</v>
      </c>
      <c r="G5035" s="103">
        <v>4</v>
      </c>
      <c r="H5035" t="s">
        <v>1078</v>
      </c>
      <c r="I5035" s="103"/>
    </row>
    <row r="5036" spans="1:9" x14ac:dyDescent="0.3">
      <c r="A5036" t="s">
        <v>4666</v>
      </c>
      <c r="B5036" t="s">
        <v>51</v>
      </c>
      <c r="C5036" t="s">
        <v>4351</v>
      </c>
      <c r="D5036" t="s">
        <v>777</v>
      </c>
      <c r="E5036" s="103">
        <v>1.327084399593253E-2</v>
      </c>
      <c r="F5036" s="103">
        <v>677948</v>
      </c>
      <c r="G5036" s="103">
        <v>4</v>
      </c>
      <c r="H5036" t="s">
        <v>1078</v>
      </c>
      <c r="I5036" s="103"/>
    </row>
    <row r="5037" spans="1:9" x14ac:dyDescent="0.3">
      <c r="A5037" t="s">
        <v>4667</v>
      </c>
      <c r="B5037" t="s">
        <v>51</v>
      </c>
      <c r="C5037" t="s">
        <v>4351</v>
      </c>
      <c r="D5037" t="s">
        <v>776</v>
      </c>
      <c r="E5037" s="103">
        <v>3.3825152282649325E-2</v>
      </c>
      <c r="F5037" s="103">
        <v>677948</v>
      </c>
      <c r="G5037" s="103">
        <v>4</v>
      </c>
      <c r="H5037" t="s">
        <v>1078</v>
      </c>
      <c r="I5037" s="103"/>
    </row>
    <row r="5038" spans="1:9" x14ac:dyDescent="0.3">
      <c r="A5038" t="s">
        <v>4642</v>
      </c>
      <c r="B5038" t="s">
        <v>47</v>
      </c>
      <c r="C5038" t="s">
        <v>4352</v>
      </c>
      <c r="D5038" t="s">
        <v>54</v>
      </c>
      <c r="E5038" s="103">
        <v>0</v>
      </c>
      <c r="F5038" s="103">
        <v>677948</v>
      </c>
      <c r="G5038" s="103">
        <v>4</v>
      </c>
      <c r="H5038" t="s">
        <v>54</v>
      </c>
      <c r="I5038" s="103"/>
    </row>
    <row r="5039" spans="1:9" x14ac:dyDescent="0.3">
      <c r="A5039" t="s">
        <v>4643</v>
      </c>
      <c r="B5039" t="s">
        <v>48</v>
      </c>
      <c r="C5039" t="s">
        <v>4352</v>
      </c>
      <c r="D5039" t="s">
        <v>54</v>
      </c>
      <c r="E5039" s="103">
        <v>0</v>
      </c>
      <c r="F5039" s="103">
        <v>677948</v>
      </c>
      <c r="G5039" s="103">
        <v>4</v>
      </c>
      <c r="H5039" t="s">
        <v>54</v>
      </c>
      <c r="I5039" s="103"/>
    </row>
    <row r="5040" spans="1:9" x14ac:dyDescent="0.3">
      <c r="A5040" t="s">
        <v>4644</v>
      </c>
      <c r="B5040" t="s">
        <v>49</v>
      </c>
      <c r="C5040" t="s">
        <v>4352</v>
      </c>
      <c r="D5040" t="s">
        <v>54</v>
      </c>
      <c r="E5040" s="103">
        <v>0</v>
      </c>
      <c r="F5040" s="103">
        <v>677948</v>
      </c>
      <c r="G5040" s="103">
        <v>4</v>
      </c>
      <c r="H5040" t="s">
        <v>54</v>
      </c>
      <c r="I5040" s="103"/>
    </row>
    <row r="5041" spans="1:9" x14ac:dyDescent="0.3">
      <c r="A5041" t="s">
        <v>4645</v>
      </c>
      <c r="B5041" t="s">
        <v>50</v>
      </c>
      <c r="C5041" t="s">
        <v>4352</v>
      </c>
      <c r="D5041" t="s">
        <v>54</v>
      </c>
      <c r="E5041" s="103">
        <v>0</v>
      </c>
      <c r="F5041" s="103">
        <v>677948</v>
      </c>
      <c r="G5041" s="103">
        <v>4</v>
      </c>
      <c r="H5041" t="s">
        <v>54</v>
      </c>
      <c r="I5041" s="103"/>
    </row>
    <row r="5042" spans="1:9" x14ac:dyDescent="0.3">
      <c r="A5042" t="s">
        <v>4646</v>
      </c>
      <c r="B5042" t="s">
        <v>47</v>
      </c>
      <c r="C5042" t="s">
        <v>4353</v>
      </c>
      <c r="D5042" t="s">
        <v>54</v>
      </c>
      <c r="E5042" s="103">
        <v>9407</v>
      </c>
      <c r="F5042" s="103">
        <v>677948</v>
      </c>
      <c r="G5042" s="103">
        <v>4</v>
      </c>
      <c r="H5042" t="s">
        <v>54</v>
      </c>
      <c r="I5042" s="103"/>
    </row>
    <row r="5043" spans="1:9" x14ac:dyDescent="0.3">
      <c r="A5043" t="s">
        <v>4647</v>
      </c>
      <c r="B5043" t="s">
        <v>48</v>
      </c>
      <c r="C5043" t="s">
        <v>4353</v>
      </c>
      <c r="D5043" t="s">
        <v>54</v>
      </c>
      <c r="E5043" s="103">
        <v>97186408.859863281</v>
      </c>
      <c r="F5043" s="103">
        <v>677948</v>
      </c>
      <c r="G5043" s="103">
        <v>4</v>
      </c>
      <c r="H5043" t="s">
        <v>54</v>
      </c>
      <c r="I5043" s="103"/>
    </row>
    <row r="5044" spans="1:9" x14ac:dyDescent="0.3">
      <c r="A5044" t="s">
        <v>4648</v>
      </c>
      <c r="B5044" t="s">
        <v>49</v>
      </c>
      <c r="C5044" t="s">
        <v>4353</v>
      </c>
      <c r="D5044" t="s">
        <v>54</v>
      </c>
      <c r="E5044" s="103">
        <v>1.3875695481069344E-2</v>
      </c>
      <c r="F5044" s="103">
        <v>677948</v>
      </c>
      <c r="G5044" s="103">
        <v>4</v>
      </c>
      <c r="H5044" t="s">
        <v>54</v>
      </c>
      <c r="I5044" s="103"/>
    </row>
    <row r="5045" spans="1:9" x14ac:dyDescent="0.3">
      <c r="A5045" t="s">
        <v>4649</v>
      </c>
      <c r="B5045" t="s">
        <v>50</v>
      </c>
      <c r="C5045" t="s">
        <v>4353</v>
      </c>
      <c r="D5045" t="s">
        <v>54</v>
      </c>
      <c r="E5045" s="103">
        <v>143.35378061424075</v>
      </c>
      <c r="F5045" s="103">
        <v>677948</v>
      </c>
      <c r="G5045" s="103">
        <v>4</v>
      </c>
      <c r="H5045" t="s">
        <v>54</v>
      </c>
      <c r="I5045" s="103"/>
    </row>
    <row r="5046" spans="1:9" x14ac:dyDescent="0.3">
      <c r="A5046" t="s">
        <v>4650</v>
      </c>
      <c r="B5046" t="s">
        <v>51</v>
      </c>
      <c r="C5046" t="s">
        <v>4353</v>
      </c>
      <c r="D5046" t="s">
        <v>40</v>
      </c>
      <c r="E5046" s="103">
        <v>1.7097171295686178E-2</v>
      </c>
      <c r="F5046" s="103">
        <v>677948</v>
      </c>
      <c r="G5046" s="103">
        <v>4</v>
      </c>
      <c r="H5046" t="s">
        <v>1078</v>
      </c>
      <c r="I5046" s="103"/>
    </row>
    <row r="5047" spans="1:9" x14ac:dyDescent="0.3">
      <c r="A5047" t="s">
        <v>6510</v>
      </c>
      <c r="B5047" t="s">
        <v>51</v>
      </c>
      <c r="C5047" t="s">
        <v>4353</v>
      </c>
      <c r="D5047" t="s">
        <v>5064</v>
      </c>
      <c r="E5047" s="103">
        <v>1.7477707172603836E-2</v>
      </c>
      <c r="F5047" s="103">
        <v>677948</v>
      </c>
      <c r="G5047" s="103">
        <v>4</v>
      </c>
      <c r="H5047" t="s">
        <v>1078</v>
      </c>
      <c r="I5047" s="103"/>
    </row>
    <row r="5048" spans="1:9" x14ac:dyDescent="0.3">
      <c r="A5048" t="s">
        <v>6511</v>
      </c>
      <c r="B5048" t="s">
        <v>51</v>
      </c>
      <c r="C5048" t="s">
        <v>4353</v>
      </c>
      <c r="D5048" t="s">
        <v>5065</v>
      </c>
      <c r="E5048" s="103">
        <v>1.7097171295686178E-2</v>
      </c>
      <c r="F5048" s="103">
        <v>677948</v>
      </c>
      <c r="G5048" s="103">
        <v>4</v>
      </c>
      <c r="H5048" t="s">
        <v>1078</v>
      </c>
      <c r="I5048" s="103"/>
    </row>
    <row r="5049" spans="1:9" x14ac:dyDescent="0.3">
      <c r="A5049" t="s">
        <v>6512</v>
      </c>
      <c r="B5049" t="s">
        <v>51</v>
      </c>
      <c r="C5049" t="s">
        <v>4353</v>
      </c>
      <c r="D5049" t="s">
        <v>5066</v>
      </c>
      <c r="E5049" s="103">
        <v>1.7121419444720499E-2</v>
      </c>
      <c r="F5049" s="103">
        <v>677948</v>
      </c>
      <c r="G5049" s="103">
        <v>4</v>
      </c>
      <c r="H5049" t="s">
        <v>1078</v>
      </c>
      <c r="I5049" s="103"/>
    </row>
    <row r="5050" spans="1:9" x14ac:dyDescent="0.3">
      <c r="A5050" t="s">
        <v>4651</v>
      </c>
      <c r="B5050" t="s">
        <v>51</v>
      </c>
      <c r="C5050" t="s">
        <v>4353</v>
      </c>
      <c r="D5050" t="s">
        <v>42</v>
      </c>
      <c r="E5050" s="103">
        <v>1.7241853246681704E-2</v>
      </c>
      <c r="F5050" s="103">
        <v>677948</v>
      </c>
      <c r="G5050" s="103">
        <v>4</v>
      </c>
      <c r="H5050" t="s">
        <v>1078</v>
      </c>
      <c r="I5050" s="103"/>
    </row>
    <row r="5051" spans="1:9" x14ac:dyDescent="0.3">
      <c r="A5051" t="s">
        <v>4652</v>
      </c>
      <c r="B5051" t="s">
        <v>51</v>
      </c>
      <c r="C5051" t="s">
        <v>4353</v>
      </c>
      <c r="D5051" t="s">
        <v>1763</v>
      </c>
      <c r="E5051" s="103">
        <v>1.8395958673703333E-2</v>
      </c>
      <c r="F5051" s="103">
        <v>677948</v>
      </c>
      <c r="G5051" s="103">
        <v>4</v>
      </c>
      <c r="H5051" t="s">
        <v>1078</v>
      </c>
      <c r="I5051" s="103"/>
    </row>
    <row r="5052" spans="1:9" x14ac:dyDescent="0.3">
      <c r="A5052" t="s">
        <v>4653</v>
      </c>
      <c r="B5052" t="s">
        <v>51</v>
      </c>
      <c r="C5052" t="s">
        <v>4353</v>
      </c>
      <c r="D5052" t="s">
        <v>1764</v>
      </c>
      <c r="E5052" s="103">
        <v>9.579027070776203E-3</v>
      </c>
      <c r="F5052" s="103">
        <v>677948</v>
      </c>
      <c r="G5052" s="103">
        <v>4</v>
      </c>
      <c r="H5052" t="s">
        <v>1078</v>
      </c>
      <c r="I5052" s="103"/>
    </row>
    <row r="5053" spans="1:9" x14ac:dyDescent="0.3">
      <c r="A5053" t="s">
        <v>4654</v>
      </c>
      <c r="B5053" t="s">
        <v>51</v>
      </c>
      <c r="C5053" t="s">
        <v>4353</v>
      </c>
      <c r="D5053" t="s">
        <v>340</v>
      </c>
      <c r="E5053" s="103">
        <v>1.6835289328408373E-2</v>
      </c>
      <c r="F5053" s="103">
        <v>677948</v>
      </c>
      <c r="G5053" s="103">
        <v>4</v>
      </c>
      <c r="H5053" t="s">
        <v>1078</v>
      </c>
      <c r="I5053" s="103"/>
    </row>
    <row r="5054" spans="1:9" x14ac:dyDescent="0.3">
      <c r="A5054" t="s">
        <v>4655</v>
      </c>
      <c r="B5054" t="s">
        <v>51</v>
      </c>
      <c r="C5054" t="s">
        <v>4353</v>
      </c>
      <c r="D5054" t="s">
        <v>777</v>
      </c>
      <c r="E5054" s="103">
        <v>1.8189549627939412E-2</v>
      </c>
      <c r="F5054" s="103">
        <v>677948</v>
      </c>
      <c r="G5054" s="103">
        <v>4</v>
      </c>
      <c r="H5054" t="s">
        <v>1078</v>
      </c>
      <c r="I5054" s="103"/>
    </row>
    <row r="5055" spans="1:9" x14ac:dyDescent="0.3">
      <c r="A5055" t="s">
        <v>4656</v>
      </c>
      <c r="B5055" t="s">
        <v>51</v>
      </c>
      <c r="C5055" t="s">
        <v>4353</v>
      </c>
      <c r="D5055" t="s">
        <v>776</v>
      </c>
      <c r="E5055" s="103">
        <v>4.5064650629482728E-2</v>
      </c>
      <c r="F5055" s="103">
        <v>677948</v>
      </c>
      <c r="G5055" s="103">
        <v>4</v>
      </c>
      <c r="H5055" t="s">
        <v>1078</v>
      </c>
      <c r="I5055" s="103"/>
    </row>
    <row r="5056" spans="1:9" x14ac:dyDescent="0.3">
      <c r="A5056" t="s">
        <v>7519</v>
      </c>
      <c r="B5056" t="s">
        <v>47</v>
      </c>
      <c r="C5056" t="s">
        <v>7386</v>
      </c>
      <c r="D5056" t="s">
        <v>54</v>
      </c>
      <c r="E5056" s="103">
        <v>14380</v>
      </c>
      <c r="F5056" s="103">
        <v>677948</v>
      </c>
      <c r="G5056" s="103">
        <v>4</v>
      </c>
      <c r="H5056" t="s">
        <v>54</v>
      </c>
      <c r="I5056" s="103"/>
    </row>
    <row r="5057" spans="1:9" x14ac:dyDescent="0.3">
      <c r="A5057" t="s">
        <v>7520</v>
      </c>
      <c r="B5057" t="s">
        <v>48</v>
      </c>
      <c r="C5057" t="s">
        <v>7386</v>
      </c>
      <c r="D5057" t="s">
        <v>54</v>
      </c>
      <c r="E5057" s="103">
        <v>46280858.491149902</v>
      </c>
      <c r="F5057" s="103">
        <v>677948</v>
      </c>
      <c r="G5057" s="103">
        <v>4</v>
      </c>
      <c r="H5057" t="s">
        <v>54</v>
      </c>
      <c r="I5057" s="103"/>
    </row>
    <row r="5058" spans="1:9" x14ac:dyDescent="0.3">
      <c r="A5058" t="s">
        <v>7521</v>
      </c>
      <c r="B5058" t="s">
        <v>49</v>
      </c>
      <c r="C5058" t="s">
        <v>7386</v>
      </c>
      <c r="D5058" t="s">
        <v>54</v>
      </c>
      <c r="E5058" s="103">
        <v>2.1211066335471158E-2</v>
      </c>
      <c r="F5058" s="103">
        <v>677948</v>
      </c>
      <c r="G5058" s="103">
        <v>4</v>
      </c>
      <c r="H5058" t="s">
        <v>54</v>
      </c>
      <c r="I5058" s="103"/>
    </row>
    <row r="5059" spans="1:9" x14ac:dyDescent="0.3">
      <c r="A5059" t="s">
        <v>7522</v>
      </c>
      <c r="B5059" t="s">
        <v>50</v>
      </c>
      <c r="C5059" t="s">
        <v>7386</v>
      </c>
      <c r="D5059" t="s">
        <v>54</v>
      </c>
      <c r="E5059" s="103">
        <v>68.266088979021845</v>
      </c>
      <c r="F5059" s="103">
        <v>677948</v>
      </c>
      <c r="G5059" s="103">
        <v>4</v>
      </c>
      <c r="H5059" t="s">
        <v>54</v>
      </c>
      <c r="I5059" s="103"/>
    </row>
    <row r="5060" spans="1:9" x14ac:dyDescent="0.3">
      <c r="A5060" t="s">
        <v>7523</v>
      </c>
      <c r="B5060" t="s">
        <v>51</v>
      </c>
      <c r="C5060" t="s">
        <v>7386</v>
      </c>
      <c r="D5060" t="s">
        <v>40</v>
      </c>
      <c r="E5060" s="103">
        <v>5.307961359018753E-3</v>
      </c>
      <c r="F5060" s="103">
        <v>677948</v>
      </c>
      <c r="G5060" s="103">
        <v>4</v>
      </c>
      <c r="H5060" t="s">
        <v>1078</v>
      </c>
      <c r="I5060" s="103"/>
    </row>
    <row r="5061" spans="1:9" x14ac:dyDescent="0.3">
      <c r="A5061" t="s">
        <v>7524</v>
      </c>
      <c r="B5061" t="s">
        <v>51</v>
      </c>
      <c r="C5061" t="s">
        <v>7386</v>
      </c>
      <c r="D5061" t="s">
        <v>5064</v>
      </c>
      <c r="E5061" s="103">
        <v>5.340156677533796E-3</v>
      </c>
      <c r="F5061" s="103">
        <v>677948</v>
      </c>
      <c r="G5061" s="103">
        <v>4</v>
      </c>
      <c r="H5061" t="s">
        <v>1078</v>
      </c>
      <c r="I5061" s="103"/>
    </row>
    <row r="5062" spans="1:9" x14ac:dyDescent="0.3">
      <c r="A5062" t="s">
        <v>7525</v>
      </c>
      <c r="B5062" t="s">
        <v>51</v>
      </c>
      <c r="C5062" t="s">
        <v>7386</v>
      </c>
      <c r="D5062" t="s">
        <v>5065</v>
      </c>
      <c r="E5062" s="103">
        <v>5.307961359018753E-3</v>
      </c>
      <c r="F5062" s="103">
        <v>677948</v>
      </c>
      <c r="G5062" s="103">
        <v>4</v>
      </c>
      <c r="H5062" t="s">
        <v>1078</v>
      </c>
      <c r="I5062" s="103"/>
    </row>
    <row r="5063" spans="1:9" x14ac:dyDescent="0.3">
      <c r="A5063" t="s">
        <v>7526</v>
      </c>
      <c r="B5063" t="s">
        <v>51</v>
      </c>
      <c r="C5063" t="s">
        <v>7386</v>
      </c>
      <c r="D5063" t="s">
        <v>5066</v>
      </c>
      <c r="E5063" s="103">
        <v>5.307961359018753E-3</v>
      </c>
      <c r="F5063" s="103">
        <v>677948</v>
      </c>
      <c r="G5063" s="103">
        <v>4</v>
      </c>
      <c r="H5063" t="s">
        <v>1078</v>
      </c>
      <c r="I5063" s="103"/>
    </row>
    <row r="5064" spans="1:9" x14ac:dyDescent="0.3">
      <c r="A5064" t="s">
        <v>7527</v>
      </c>
      <c r="B5064" t="s">
        <v>51</v>
      </c>
      <c r="C5064" t="s">
        <v>7386</v>
      </c>
      <c r="D5064" t="s">
        <v>42</v>
      </c>
      <c r="E5064" s="103">
        <v>5.2992011357841928E-3</v>
      </c>
      <c r="F5064" s="103">
        <v>677948</v>
      </c>
      <c r="G5064" s="103">
        <v>4</v>
      </c>
      <c r="H5064" t="s">
        <v>1078</v>
      </c>
      <c r="I5064" s="103"/>
    </row>
    <row r="5065" spans="1:9" x14ac:dyDescent="0.3">
      <c r="A5065" t="s">
        <v>7528</v>
      </c>
      <c r="B5065" t="s">
        <v>51</v>
      </c>
      <c r="C5065" t="s">
        <v>7386</v>
      </c>
      <c r="D5065" t="s">
        <v>1763</v>
      </c>
      <c r="E5065" s="103">
        <v>5.5821857691976309E-3</v>
      </c>
      <c r="F5065" s="103">
        <v>677948</v>
      </c>
      <c r="G5065" s="103">
        <v>4</v>
      </c>
      <c r="H5065" t="s">
        <v>1078</v>
      </c>
      <c r="I5065" s="103"/>
    </row>
    <row r="5066" spans="1:9" x14ac:dyDescent="0.3">
      <c r="A5066" t="s">
        <v>7529</v>
      </c>
      <c r="B5066" t="s">
        <v>51</v>
      </c>
      <c r="C5066" t="s">
        <v>7386</v>
      </c>
      <c r="D5066" t="s">
        <v>1764</v>
      </c>
      <c r="E5066" s="103">
        <v>2.8849388846159765E-3</v>
      </c>
      <c r="F5066" s="103">
        <v>677948</v>
      </c>
      <c r="G5066" s="103">
        <v>4</v>
      </c>
      <c r="H5066" t="s">
        <v>1078</v>
      </c>
      <c r="I5066" s="103"/>
    </row>
    <row r="5067" spans="1:9" x14ac:dyDescent="0.3">
      <c r="A5067" t="s">
        <v>7530</v>
      </c>
      <c r="B5067" t="s">
        <v>51</v>
      </c>
      <c r="C5067" t="s">
        <v>7386</v>
      </c>
      <c r="D5067" t="s">
        <v>340</v>
      </c>
      <c r="E5067" s="103">
        <v>5.2563999146678997E-3</v>
      </c>
      <c r="F5067" s="103">
        <v>677948</v>
      </c>
      <c r="G5067" s="103">
        <v>4</v>
      </c>
      <c r="H5067" t="s">
        <v>1078</v>
      </c>
      <c r="I5067" s="103"/>
    </row>
    <row r="5068" spans="1:9" x14ac:dyDescent="0.3">
      <c r="A5068" t="s">
        <v>7531</v>
      </c>
      <c r="B5068" t="s">
        <v>51</v>
      </c>
      <c r="C5068" t="s">
        <v>7386</v>
      </c>
      <c r="D5068" t="s">
        <v>777</v>
      </c>
      <c r="E5068" s="103">
        <v>5.3630860088122708E-3</v>
      </c>
      <c r="F5068" s="103">
        <v>677948</v>
      </c>
      <c r="G5068" s="103">
        <v>4</v>
      </c>
      <c r="H5068" t="s">
        <v>1078</v>
      </c>
      <c r="I5068" s="103"/>
    </row>
    <row r="5069" spans="1:9" x14ac:dyDescent="0.3">
      <c r="A5069" t="s">
        <v>7532</v>
      </c>
      <c r="B5069" t="s">
        <v>51</v>
      </c>
      <c r="C5069" t="s">
        <v>7386</v>
      </c>
      <c r="D5069" t="s">
        <v>776</v>
      </c>
      <c r="E5069" s="103">
        <v>1.3850623078545801E-2</v>
      </c>
      <c r="F5069" s="103">
        <v>677948</v>
      </c>
      <c r="G5069" s="103">
        <v>4</v>
      </c>
      <c r="H5069" t="s">
        <v>1078</v>
      </c>
      <c r="I5069" s="103"/>
    </row>
    <row r="5070" spans="1:9" x14ac:dyDescent="0.3">
      <c r="A5070" t="s">
        <v>172</v>
      </c>
      <c r="B5070" t="s">
        <v>47</v>
      </c>
      <c r="C5070" t="s">
        <v>35</v>
      </c>
      <c r="D5070" t="s">
        <v>54</v>
      </c>
      <c r="E5070" s="103">
        <v>0</v>
      </c>
      <c r="F5070" s="103">
        <v>677609</v>
      </c>
      <c r="G5070" s="103">
        <v>5</v>
      </c>
      <c r="H5070" t="s">
        <v>54</v>
      </c>
      <c r="I5070" s="103"/>
    </row>
    <row r="5071" spans="1:9" x14ac:dyDescent="0.3">
      <c r="A5071" t="s">
        <v>173</v>
      </c>
      <c r="B5071" t="s">
        <v>48</v>
      </c>
      <c r="C5071" t="s">
        <v>35</v>
      </c>
      <c r="D5071" t="s">
        <v>54</v>
      </c>
      <c r="E5071" s="103">
        <v>0</v>
      </c>
      <c r="F5071" s="103">
        <v>677609</v>
      </c>
      <c r="G5071" s="103">
        <v>5</v>
      </c>
      <c r="H5071" t="s">
        <v>54</v>
      </c>
      <c r="I5071" s="103"/>
    </row>
    <row r="5072" spans="1:9" x14ac:dyDescent="0.3">
      <c r="A5072" t="s">
        <v>174</v>
      </c>
      <c r="B5072" t="s">
        <v>49</v>
      </c>
      <c r="C5072" t="s">
        <v>35</v>
      </c>
      <c r="D5072" t="s">
        <v>54</v>
      </c>
      <c r="E5072" s="103">
        <v>0</v>
      </c>
      <c r="F5072" s="103">
        <v>677609</v>
      </c>
      <c r="G5072" s="103">
        <v>5</v>
      </c>
      <c r="H5072" t="s">
        <v>54</v>
      </c>
      <c r="I5072" s="103"/>
    </row>
    <row r="5073" spans="1:9" x14ac:dyDescent="0.3">
      <c r="A5073" t="s">
        <v>175</v>
      </c>
      <c r="B5073" t="s">
        <v>50</v>
      </c>
      <c r="C5073" t="s">
        <v>35</v>
      </c>
      <c r="D5073" t="s">
        <v>54</v>
      </c>
      <c r="E5073" s="103">
        <v>0</v>
      </c>
      <c r="F5073" s="103">
        <v>677609</v>
      </c>
      <c r="G5073" s="103">
        <v>5</v>
      </c>
      <c r="H5073" t="s">
        <v>54</v>
      </c>
      <c r="I5073" s="103"/>
    </row>
    <row r="5074" spans="1:9" x14ac:dyDescent="0.3">
      <c r="A5074" t="s">
        <v>4987</v>
      </c>
      <c r="B5074" t="s">
        <v>47</v>
      </c>
      <c r="C5074" t="s">
        <v>4868</v>
      </c>
      <c r="D5074" t="s">
        <v>54</v>
      </c>
      <c r="E5074" s="103">
        <v>51979</v>
      </c>
      <c r="F5074" s="103">
        <v>677609</v>
      </c>
      <c r="G5074" s="103">
        <v>5</v>
      </c>
      <c r="H5074" t="s">
        <v>54</v>
      </c>
      <c r="I5074" s="103"/>
    </row>
    <row r="5075" spans="1:9" x14ac:dyDescent="0.3">
      <c r="A5075" t="s">
        <v>4988</v>
      </c>
      <c r="B5075" t="s">
        <v>48</v>
      </c>
      <c r="C5075" t="s">
        <v>4868</v>
      </c>
      <c r="D5075" t="s">
        <v>54</v>
      </c>
      <c r="E5075" s="103">
        <v>284358082.30004883</v>
      </c>
      <c r="F5075" s="103">
        <v>677609</v>
      </c>
      <c r="G5075" s="103">
        <v>5</v>
      </c>
      <c r="H5075" t="s">
        <v>54</v>
      </c>
      <c r="I5075" s="103"/>
    </row>
    <row r="5076" spans="1:9" x14ac:dyDescent="0.3">
      <c r="A5076" t="s">
        <v>4989</v>
      </c>
      <c r="B5076" t="s">
        <v>49</v>
      </c>
      <c r="C5076" t="s">
        <v>4868</v>
      </c>
      <c r="D5076" t="s">
        <v>54</v>
      </c>
      <c r="E5076" s="103">
        <v>7.6709429774397916E-2</v>
      </c>
      <c r="F5076" s="103">
        <v>677609</v>
      </c>
      <c r="G5076" s="103">
        <v>5</v>
      </c>
      <c r="H5076" t="s">
        <v>54</v>
      </c>
      <c r="I5076" s="103"/>
    </row>
    <row r="5077" spans="1:9" x14ac:dyDescent="0.3">
      <c r="A5077" t="s">
        <v>4990</v>
      </c>
      <c r="B5077" t="s">
        <v>50</v>
      </c>
      <c r="C5077" t="s">
        <v>4868</v>
      </c>
      <c r="D5077" t="s">
        <v>54</v>
      </c>
      <c r="E5077" s="103">
        <v>419.64921112330092</v>
      </c>
      <c r="F5077" s="103">
        <v>677609</v>
      </c>
      <c r="G5077" s="103">
        <v>5</v>
      </c>
      <c r="H5077" t="s">
        <v>54</v>
      </c>
      <c r="I5077" s="103"/>
    </row>
    <row r="5078" spans="1:9" x14ac:dyDescent="0.3">
      <c r="A5078" t="s">
        <v>4991</v>
      </c>
      <c r="B5078" t="s">
        <v>51</v>
      </c>
      <c r="C5078" t="s">
        <v>4868</v>
      </c>
      <c r="D5078" t="s">
        <v>40</v>
      </c>
      <c r="E5078" s="103">
        <v>7.06520005731953E-3</v>
      </c>
      <c r="F5078" s="103">
        <v>677609</v>
      </c>
      <c r="G5078" s="103">
        <v>5</v>
      </c>
      <c r="H5078" t="s">
        <v>1078</v>
      </c>
      <c r="I5078" s="103"/>
    </row>
    <row r="5079" spans="1:9" x14ac:dyDescent="0.3">
      <c r="A5079" t="s">
        <v>6738</v>
      </c>
      <c r="B5079" t="s">
        <v>51</v>
      </c>
      <c r="C5079" t="s">
        <v>4868</v>
      </c>
      <c r="D5079" t="s">
        <v>5064</v>
      </c>
      <c r="E5079" s="103">
        <v>7.2031053449428846E-3</v>
      </c>
      <c r="F5079" s="103">
        <v>677609</v>
      </c>
      <c r="G5079" s="103">
        <v>5</v>
      </c>
      <c r="H5079" t="s">
        <v>1078</v>
      </c>
      <c r="I5079" s="103"/>
    </row>
    <row r="5080" spans="1:9" x14ac:dyDescent="0.3">
      <c r="A5080" t="s">
        <v>6739</v>
      </c>
      <c r="B5080" t="s">
        <v>51</v>
      </c>
      <c r="C5080" t="s">
        <v>4868</v>
      </c>
      <c r="D5080" t="s">
        <v>5065</v>
      </c>
      <c r="E5080" s="103">
        <v>7.06520005731953E-3</v>
      </c>
      <c r="F5080" s="103">
        <v>677609</v>
      </c>
      <c r="G5080" s="103">
        <v>5</v>
      </c>
      <c r="H5080" t="s">
        <v>1078</v>
      </c>
      <c r="I5080" s="103"/>
    </row>
    <row r="5081" spans="1:9" x14ac:dyDescent="0.3">
      <c r="A5081" t="s">
        <v>6740</v>
      </c>
      <c r="B5081" t="s">
        <v>51</v>
      </c>
      <c r="C5081" t="s">
        <v>4868</v>
      </c>
      <c r="D5081" t="s">
        <v>5066</v>
      </c>
      <c r="E5081" s="103">
        <v>7.1232679050359767E-3</v>
      </c>
      <c r="F5081" s="103">
        <v>677609</v>
      </c>
      <c r="G5081" s="103">
        <v>5</v>
      </c>
      <c r="H5081" t="s">
        <v>1078</v>
      </c>
      <c r="I5081" s="103"/>
    </row>
    <row r="5082" spans="1:9" x14ac:dyDescent="0.3">
      <c r="A5082" t="s">
        <v>4992</v>
      </c>
      <c r="B5082" t="s">
        <v>51</v>
      </c>
      <c r="C5082" t="s">
        <v>4868</v>
      </c>
      <c r="D5082" t="s">
        <v>42</v>
      </c>
      <c r="E5082" s="103">
        <v>7.1187425771301639E-3</v>
      </c>
      <c r="F5082" s="103">
        <v>677609</v>
      </c>
      <c r="G5082" s="103">
        <v>5</v>
      </c>
      <c r="H5082" t="s">
        <v>1078</v>
      </c>
      <c r="I5082" s="103"/>
    </row>
    <row r="5083" spans="1:9" x14ac:dyDescent="0.3">
      <c r="A5083" t="s">
        <v>4993</v>
      </c>
      <c r="B5083" t="s">
        <v>51</v>
      </c>
      <c r="C5083" t="s">
        <v>4868</v>
      </c>
      <c r="D5083" t="s">
        <v>1763</v>
      </c>
      <c r="E5083" s="103">
        <v>7.483459561404812E-3</v>
      </c>
      <c r="F5083" s="103">
        <v>677609</v>
      </c>
      <c r="G5083" s="103">
        <v>5</v>
      </c>
      <c r="H5083" t="s">
        <v>1078</v>
      </c>
      <c r="I5083" s="103"/>
    </row>
    <row r="5084" spans="1:9" x14ac:dyDescent="0.3">
      <c r="A5084" t="s">
        <v>4994</v>
      </c>
      <c r="B5084" t="s">
        <v>51</v>
      </c>
      <c r="C5084" t="s">
        <v>4868</v>
      </c>
      <c r="D5084" t="s">
        <v>1764</v>
      </c>
      <c r="E5084" s="103">
        <v>3.5809765865582785E-3</v>
      </c>
      <c r="F5084" s="103">
        <v>677609</v>
      </c>
      <c r="G5084" s="103">
        <v>5</v>
      </c>
      <c r="H5084" t="s">
        <v>1078</v>
      </c>
      <c r="I5084" s="103"/>
    </row>
    <row r="5085" spans="1:9" x14ac:dyDescent="0.3">
      <c r="A5085" t="s">
        <v>4995</v>
      </c>
      <c r="B5085" t="s">
        <v>51</v>
      </c>
      <c r="C5085" t="s">
        <v>4868</v>
      </c>
      <c r="D5085" t="s">
        <v>340</v>
      </c>
      <c r="E5085" s="103">
        <v>6.9511576614404852E-3</v>
      </c>
      <c r="F5085" s="103">
        <v>677609</v>
      </c>
      <c r="G5085" s="103">
        <v>5</v>
      </c>
      <c r="H5085" t="s">
        <v>1078</v>
      </c>
      <c r="I5085" s="103"/>
    </row>
    <row r="5086" spans="1:9" x14ac:dyDescent="0.3">
      <c r="A5086" t="s">
        <v>4996</v>
      </c>
      <c r="B5086" t="s">
        <v>51</v>
      </c>
      <c r="C5086" t="s">
        <v>4868</v>
      </c>
      <c r="D5086" t="s">
        <v>777</v>
      </c>
      <c r="E5086" s="103">
        <v>9.8763894386818818E-3</v>
      </c>
      <c r="F5086" s="103">
        <v>677609</v>
      </c>
      <c r="G5086" s="103">
        <v>5</v>
      </c>
      <c r="H5086" t="s">
        <v>1078</v>
      </c>
      <c r="I5086" s="103"/>
    </row>
    <row r="5087" spans="1:9" x14ac:dyDescent="0.3">
      <c r="A5087" t="s">
        <v>4997</v>
      </c>
      <c r="B5087" t="s">
        <v>51</v>
      </c>
      <c r="C5087" t="s">
        <v>4868</v>
      </c>
      <c r="D5087" t="s">
        <v>776</v>
      </c>
      <c r="E5087" s="103">
        <v>2.4014286978598056E-2</v>
      </c>
      <c r="F5087" s="103">
        <v>677609</v>
      </c>
      <c r="G5087" s="103">
        <v>5</v>
      </c>
      <c r="H5087" t="s">
        <v>1078</v>
      </c>
      <c r="I5087" s="103"/>
    </row>
    <row r="5088" spans="1:9" x14ac:dyDescent="0.3">
      <c r="A5088" t="s">
        <v>182</v>
      </c>
      <c r="B5088" t="s">
        <v>47</v>
      </c>
      <c r="C5088" t="s">
        <v>36</v>
      </c>
      <c r="D5088" t="s">
        <v>54</v>
      </c>
      <c r="E5088" s="103">
        <v>38371</v>
      </c>
      <c r="F5088" s="103">
        <v>677609</v>
      </c>
      <c r="G5088" s="103">
        <v>5</v>
      </c>
      <c r="H5088" t="s">
        <v>54</v>
      </c>
      <c r="I5088" s="103"/>
    </row>
    <row r="5089" spans="1:9" x14ac:dyDescent="0.3">
      <c r="A5089" t="s">
        <v>183</v>
      </c>
      <c r="B5089" t="s">
        <v>48</v>
      </c>
      <c r="C5089" t="s">
        <v>36</v>
      </c>
      <c r="D5089" t="s">
        <v>54</v>
      </c>
      <c r="E5089" s="103">
        <v>1509320329.023</v>
      </c>
      <c r="F5089" s="103">
        <v>677609</v>
      </c>
      <c r="G5089" s="103">
        <v>5</v>
      </c>
      <c r="H5089" t="s">
        <v>54</v>
      </c>
      <c r="I5089" s="103"/>
    </row>
    <row r="5090" spans="1:9" x14ac:dyDescent="0.3">
      <c r="A5090" t="s">
        <v>184</v>
      </c>
      <c r="B5090" t="s">
        <v>49</v>
      </c>
      <c r="C5090" t="s">
        <v>36</v>
      </c>
      <c r="D5090" t="s">
        <v>54</v>
      </c>
      <c r="E5090" s="103">
        <v>5.6627051883903552E-2</v>
      </c>
      <c r="F5090" s="103">
        <v>677609</v>
      </c>
      <c r="G5090" s="103">
        <v>5</v>
      </c>
      <c r="H5090" t="s">
        <v>54</v>
      </c>
      <c r="I5090" s="103"/>
    </row>
    <row r="5091" spans="1:9" x14ac:dyDescent="0.3">
      <c r="A5091" t="s">
        <v>185</v>
      </c>
      <c r="B5091" t="s">
        <v>50</v>
      </c>
      <c r="C5091" t="s">
        <v>36</v>
      </c>
      <c r="D5091" t="s">
        <v>54</v>
      </c>
      <c r="E5091" s="103">
        <v>2227.4207234895052</v>
      </c>
      <c r="F5091" s="103">
        <v>677609</v>
      </c>
      <c r="G5091" s="103">
        <v>5</v>
      </c>
      <c r="H5091" t="s">
        <v>54</v>
      </c>
      <c r="I5091" s="103"/>
    </row>
    <row r="5092" spans="1:9" x14ac:dyDescent="0.3">
      <c r="A5092" t="s">
        <v>1396</v>
      </c>
      <c r="B5092" t="s">
        <v>51</v>
      </c>
      <c r="C5092" t="s">
        <v>36</v>
      </c>
      <c r="D5092" t="s">
        <v>40</v>
      </c>
      <c r="E5092" s="103">
        <v>5.2643338920195064E-2</v>
      </c>
      <c r="F5092" s="103">
        <v>677609</v>
      </c>
      <c r="G5092" s="103">
        <v>5</v>
      </c>
      <c r="H5092" t="s">
        <v>1078</v>
      </c>
      <c r="I5092" s="103"/>
    </row>
    <row r="5093" spans="1:9" x14ac:dyDescent="0.3">
      <c r="A5093" t="s">
        <v>6630</v>
      </c>
      <c r="B5093" t="s">
        <v>51</v>
      </c>
      <c r="C5093" t="s">
        <v>36</v>
      </c>
      <c r="D5093" t="s">
        <v>5064</v>
      </c>
      <c r="E5093" s="103">
        <v>5.2940952658840149E-2</v>
      </c>
      <c r="F5093" s="103">
        <v>677609</v>
      </c>
      <c r="G5093" s="103">
        <v>5</v>
      </c>
      <c r="H5093" t="s">
        <v>1078</v>
      </c>
      <c r="I5093" s="103"/>
    </row>
    <row r="5094" spans="1:9" x14ac:dyDescent="0.3">
      <c r="A5094" t="s">
        <v>6631</v>
      </c>
      <c r="B5094" t="s">
        <v>51</v>
      </c>
      <c r="C5094" t="s">
        <v>36</v>
      </c>
      <c r="D5094" t="s">
        <v>5065</v>
      </c>
      <c r="E5094" s="103">
        <v>5.2643338920195064E-2</v>
      </c>
      <c r="F5094" s="103">
        <v>677609</v>
      </c>
      <c r="G5094" s="103">
        <v>5</v>
      </c>
      <c r="H5094" t="s">
        <v>1078</v>
      </c>
      <c r="I5094" s="103"/>
    </row>
    <row r="5095" spans="1:9" x14ac:dyDescent="0.3">
      <c r="A5095" t="s">
        <v>6632</v>
      </c>
      <c r="B5095" t="s">
        <v>51</v>
      </c>
      <c r="C5095" t="s">
        <v>36</v>
      </c>
      <c r="D5095" t="s">
        <v>5066</v>
      </c>
      <c r="E5095" s="103">
        <v>5.2937505724964591E-2</v>
      </c>
      <c r="F5095" s="103">
        <v>677609</v>
      </c>
      <c r="G5095" s="103">
        <v>5</v>
      </c>
      <c r="H5095" t="s">
        <v>1078</v>
      </c>
      <c r="I5095" s="103"/>
    </row>
    <row r="5096" spans="1:9" x14ac:dyDescent="0.3">
      <c r="A5096" t="s">
        <v>1397</v>
      </c>
      <c r="B5096" t="s">
        <v>51</v>
      </c>
      <c r="C5096" t="s">
        <v>36</v>
      </c>
      <c r="D5096" t="s">
        <v>42</v>
      </c>
      <c r="E5096" s="103">
        <v>5.2226953775964279E-2</v>
      </c>
      <c r="F5096" s="103">
        <v>677609</v>
      </c>
      <c r="G5096" s="103">
        <v>5</v>
      </c>
      <c r="H5096" t="s">
        <v>1078</v>
      </c>
      <c r="I5096" s="103"/>
    </row>
    <row r="5097" spans="1:9" x14ac:dyDescent="0.3">
      <c r="A5097" t="s">
        <v>2343</v>
      </c>
      <c r="B5097" t="s">
        <v>51</v>
      </c>
      <c r="C5097" t="s">
        <v>36</v>
      </c>
      <c r="D5097" t="s">
        <v>1763</v>
      </c>
      <c r="E5097" s="103">
        <v>5.5182202477993297E-2</v>
      </c>
      <c r="F5097" s="103">
        <v>677609</v>
      </c>
      <c r="G5097" s="103">
        <v>5</v>
      </c>
      <c r="H5097" t="s">
        <v>1078</v>
      </c>
      <c r="I5097" s="103"/>
    </row>
    <row r="5098" spans="1:9" x14ac:dyDescent="0.3">
      <c r="A5098" t="s">
        <v>2344</v>
      </c>
      <c r="B5098" t="s">
        <v>51</v>
      </c>
      <c r="C5098" t="s">
        <v>36</v>
      </c>
      <c r="D5098" t="s">
        <v>1764</v>
      </c>
      <c r="E5098" s="103">
        <v>3.0493806195270846E-2</v>
      </c>
      <c r="F5098" s="103">
        <v>677609</v>
      </c>
      <c r="G5098" s="103">
        <v>5</v>
      </c>
      <c r="H5098" t="s">
        <v>1078</v>
      </c>
      <c r="I5098" s="103"/>
    </row>
    <row r="5099" spans="1:9" x14ac:dyDescent="0.3">
      <c r="A5099" t="s">
        <v>1398</v>
      </c>
      <c r="B5099" t="s">
        <v>51</v>
      </c>
      <c r="C5099" t="s">
        <v>36</v>
      </c>
      <c r="D5099" t="s">
        <v>340</v>
      </c>
      <c r="E5099" s="103">
        <v>4.9092221500225533E-2</v>
      </c>
      <c r="F5099" s="103">
        <v>677609</v>
      </c>
      <c r="G5099" s="103">
        <v>5</v>
      </c>
      <c r="H5099" t="s">
        <v>1078</v>
      </c>
      <c r="I5099" s="103"/>
    </row>
    <row r="5100" spans="1:9" x14ac:dyDescent="0.3">
      <c r="A5100" t="s">
        <v>1399</v>
      </c>
      <c r="B5100" t="s">
        <v>51</v>
      </c>
      <c r="C5100" t="s">
        <v>36</v>
      </c>
      <c r="D5100" t="s">
        <v>777</v>
      </c>
      <c r="E5100" s="103">
        <v>8.1641639299793622E-2</v>
      </c>
      <c r="F5100" s="103">
        <v>677609</v>
      </c>
      <c r="G5100" s="103">
        <v>5</v>
      </c>
      <c r="H5100" t="s">
        <v>1078</v>
      </c>
      <c r="I5100" s="103"/>
    </row>
    <row r="5101" spans="1:9" x14ac:dyDescent="0.3">
      <c r="A5101" t="s">
        <v>1400</v>
      </c>
      <c r="B5101" t="s">
        <v>51</v>
      </c>
      <c r="C5101" t="s">
        <v>36</v>
      </c>
      <c r="D5101" t="s">
        <v>776</v>
      </c>
      <c r="E5101" s="103">
        <v>0.179253905112817</v>
      </c>
      <c r="F5101" s="103">
        <v>677609</v>
      </c>
      <c r="G5101" s="103">
        <v>5</v>
      </c>
      <c r="H5101" t="s">
        <v>1078</v>
      </c>
      <c r="I5101" s="103"/>
    </row>
    <row r="5102" spans="1:9" x14ac:dyDescent="0.3">
      <c r="A5102" t="s">
        <v>186</v>
      </c>
      <c r="B5102" t="s">
        <v>47</v>
      </c>
      <c r="C5102" t="s">
        <v>37</v>
      </c>
      <c r="D5102" t="s">
        <v>54</v>
      </c>
      <c r="E5102" s="103">
        <v>188307</v>
      </c>
      <c r="F5102" s="103">
        <v>677609</v>
      </c>
      <c r="G5102" s="103">
        <v>5</v>
      </c>
      <c r="H5102" t="s">
        <v>54</v>
      </c>
      <c r="I5102" s="103"/>
    </row>
    <row r="5103" spans="1:9" x14ac:dyDescent="0.3">
      <c r="A5103" t="s">
        <v>187</v>
      </c>
      <c r="B5103" t="s">
        <v>48</v>
      </c>
      <c r="C5103" t="s">
        <v>37</v>
      </c>
      <c r="D5103" t="s">
        <v>54</v>
      </c>
      <c r="E5103" s="103">
        <v>30830929434.931641</v>
      </c>
      <c r="F5103" s="103">
        <v>677609</v>
      </c>
      <c r="G5103" s="103">
        <v>5</v>
      </c>
      <c r="H5103" t="s">
        <v>54</v>
      </c>
      <c r="I5103" s="103"/>
    </row>
    <row r="5104" spans="1:9" x14ac:dyDescent="0.3">
      <c r="A5104" t="s">
        <v>188</v>
      </c>
      <c r="B5104" t="s">
        <v>49</v>
      </c>
      <c r="C5104" t="s">
        <v>37</v>
      </c>
      <c r="D5104" t="s">
        <v>54</v>
      </c>
      <c r="E5104" s="103">
        <v>0.2778992014568874</v>
      </c>
      <c r="F5104" s="103">
        <v>677609</v>
      </c>
      <c r="G5104" s="103">
        <v>5</v>
      </c>
      <c r="H5104" t="s">
        <v>54</v>
      </c>
      <c r="I5104" s="103"/>
    </row>
    <row r="5105" spans="1:9" x14ac:dyDescent="0.3">
      <c r="A5105" t="s">
        <v>189</v>
      </c>
      <c r="B5105" t="s">
        <v>50</v>
      </c>
      <c r="C5105" t="s">
        <v>37</v>
      </c>
      <c r="D5105" t="s">
        <v>54</v>
      </c>
      <c r="E5105" s="103">
        <v>45499.58668632152</v>
      </c>
      <c r="F5105" s="103">
        <v>677609</v>
      </c>
      <c r="G5105" s="103">
        <v>5</v>
      </c>
      <c r="H5105" t="s">
        <v>54</v>
      </c>
      <c r="I5105" s="103"/>
    </row>
    <row r="5106" spans="1:9" x14ac:dyDescent="0.3">
      <c r="A5106" t="s">
        <v>1361</v>
      </c>
      <c r="B5106" t="s">
        <v>51</v>
      </c>
      <c r="C5106" t="s">
        <v>37</v>
      </c>
      <c r="D5106" t="s">
        <v>40</v>
      </c>
      <c r="E5106" s="103">
        <v>0.21607474377893118</v>
      </c>
      <c r="F5106" s="103">
        <v>677609</v>
      </c>
      <c r="G5106" s="103">
        <v>5</v>
      </c>
      <c r="H5106" t="s">
        <v>1078</v>
      </c>
      <c r="I5106" s="103"/>
    </row>
    <row r="5107" spans="1:9" x14ac:dyDescent="0.3">
      <c r="A5107" t="s">
        <v>6633</v>
      </c>
      <c r="B5107" t="s">
        <v>51</v>
      </c>
      <c r="C5107" t="s">
        <v>37</v>
      </c>
      <c r="D5107" t="s">
        <v>5064</v>
      </c>
      <c r="E5107" s="103">
        <v>0.2170871889235014</v>
      </c>
      <c r="F5107" s="103">
        <v>677609</v>
      </c>
      <c r="G5107" s="103">
        <v>5</v>
      </c>
      <c r="H5107" t="s">
        <v>1078</v>
      </c>
      <c r="I5107" s="103"/>
    </row>
    <row r="5108" spans="1:9" x14ac:dyDescent="0.3">
      <c r="A5108" t="s">
        <v>6634</v>
      </c>
      <c r="B5108" t="s">
        <v>51</v>
      </c>
      <c r="C5108" t="s">
        <v>37</v>
      </c>
      <c r="D5108" t="s">
        <v>5065</v>
      </c>
      <c r="E5108" s="103">
        <v>0.21607474377893118</v>
      </c>
      <c r="F5108" s="103">
        <v>677609</v>
      </c>
      <c r="G5108" s="103">
        <v>5</v>
      </c>
      <c r="H5108" t="s">
        <v>1078</v>
      </c>
      <c r="I5108" s="103"/>
    </row>
    <row r="5109" spans="1:9" x14ac:dyDescent="0.3">
      <c r="A5109" t="s">
        <v>6635</v>
      </c>
      <c r="B5109" t="s">
        <v>51</v>
      </c>
      <c r="C5109" t="s">
        <v>37</v>
      </c>
      <c r="D5109" t="s">
        <v>5066</v>
      </c>
      <c r="E5109" s="103">
        <v>0.21700601656370139</v>
      </c>
      <c r="F5109" s="103">
        <v>677609</v>
      </c>
      <c r="G5109" s="103">
        <v>5</v>
      </c>
      <c r="H5109" t="s">
        <v>1078</v>
      </c>
      <c r="I5109" s="103"/>
    </row>
    <row r="5110" spans="1:9" x14ac:dyDescent="0.3">
      <c r="A5110" t="s">
        <v>1362</v>
      </c>
      <c r="B5110" t="s">
        <v>51</v>
      </c>
      <c r="C5110" t="s">
        <v>37</v>
      </c>
      <c r="D5110" t="s">
        <v>42</v>
      </c>
      <c r="E5110" s="103">
        <v>0.21368571992255062</v>
      </c>
      <c r="F5110" s="103">
        <v>677609</v>
      </c>
      <c r="G5110" s="103">
        <v>5</v>
      </c>
      <c r="H5110" t="s">
        <v>1078</v>
      </c>
      <c r="I5110" s="103"/>
    </row>
    <row r="5111" spans="1:9" x14ac:dyDescent="0.3">
      <c r="A5111" t="s">
        <v>2299</v>
      </c>
      <c r="B5111" t="s">
        <v>51</v>
      </c>
      <c r="C5111" t="s">
        <v>37</v>
      </c>
      <c r="D5111" t="s">
        <v>1763</v>
      </c>
      <c r="E5111" s="103">
        <v>0.22669636228109027</v>
      </c>
      <c r="F5111" s="103">
        <v>677609</v>
      </c>
      <c r="G5111" s="103">
        <v>5</v>
      </c>
      <c r="H5111" t="s">
        <v>1078</v>
      </c>
      <c r="I5111" s="103"/>
    </row>
    <row r="5112" spans="1:9" x14ac:dyDescent="0.3">
      <c r="A5112" t="s">
        <v>2300</v>
      </c>
      <c r="B5112" t="s">
        <v>51</v>
      </c>
      <c r="C5112" t="s">
        <v>37</v>
      </c>
      <c r="D5112" t="s">
        <v>1764</v>
      </c>
      <c r="E5112" s="103">
        <v>0.12949263931399616</v>
      </c>
      <c r="F5112" s="103">
        <v>677609</v>
      </c>
      <c r="G5112" s="103">
        <v>5</v>
      </c>
      <c r="H5112" t="s">
        <v>1078</v>
      </c>
      <c r="I5112" s="103"/>
    </row>
    <row r="5113" spans="1:9" x14ac:dyDescent="0.3">
      <c r="A5113" t="s">
        <v>1363</v>
      </c>
      <c r="B5113" t="s">
        <v>51</v>
      </c>
      <c r="C5113" t="s">
        <v>37</v>
      </c>
      <c r="D5113" t="s">
        <v>340</v>
      </c>
      <c r="E5113" s="103">
        <v>0.20197827895941928</v>
      </c>
      <c r="F5113" s="103">
        <v>677609</v>
      </c>
      <c r="G5113" s="103">
        <v>5</v>
      </c>
      <c r="H5113" t="s">
        <v>1078</v>
      </c>
      <c r="I5113" s="103"/>
    </row>
    <row r="5114" spans="1:9" x14ac:dyDescent="0.3">
      <c r="A5114" t="s">
        <v>1364</v>
      </c>
      <c r="B5114" t="s">
        <v>51</v>
      </c>
      <c r="C5114" t="s">
        <v>37</v>
      </c>
      <c r="D5114" t="s">
        <v>777</v>
      </c>
      <c r="E5114" s="103">
        <v>0.30035733435370032</v>
      </c>
      <c r="F5114" s="103">
        <v>677609</v>
      </c>
      <c r="G5114" s="103">
        <v>5</v>
      </c>
      <c r="H5114" t="s">
        <v>1078</v>
      </c>
      <c r="I5114" s="103"/>
    </row>
    <row r="5115" spans="1:9" x14ac:dyDescent="0.3">
      <c r="A5115" t="s">
        <v>1365</v>
      </c>
      <c r="B5115" t="s">
        <v>51</v>
      </c>
      <c r="C5115" t="s">
        <v>37</v>
      </c>
      <c r="D5115" t="s">
        <v>776</v>
      </c>
      <c r="E5115" s="103">
        <v>0.72166567160514516</v>
      </c>
      <c r="F5115" s="103">
        <v>677609</v>
      </c>
      <c r="G5115" s="103">
        <v>5</v>
      </c>
      <c r="H5115" t="s">
        <v>1078</v>
      </c>
      <c r="I5115" s="103"/>
    </row>
    <row r="5116" spans="1:9" x14ac:dyDescent="0.3">
      <c r="A5116" t="s">
        <v>190</v>
      </c>
      <c r="B5116" t="s">
        <v>47</v>
      </c>
      <c r="C5116" t="s">
        <v>38</v>
      </c>
      <c r="D5116" t="s">
        <v>54</v>
      </c>
      <c r="E5116" s="103">
        <v>35483</v>
      </c>
      <c r="F5116" s="103">
        <v>677609</v>
      </c>
      <c r="G5116" s="103">
        <v>5</v>
      </c>
      <c r="H5116" t="s">
        <v>54</v>
      </c>
      <c r="I5116" s="103"/>
    </row>
    <row r="5117" spans="1:9" x14ac:dyDescent="0.3">
      <c r="A5117" t="s">
        <v>191</v>
      </c>
      <c r="B5117" t="s">
        <v>48</v>
      </c>
      <c r="C5117" t="s">
        <v>38</v>
      </c>
      <c r="D5117" t="s">
        <v>54</v>
      </c>
      <c r="E5117" s="103">
        <v>5433975257.6569996</v>
      </c>
      <c r="F5117" s="103">
        <v>677609</v>
      </c>
      <c r="G5117" s="103">
        <v>5</v>
      </c>
      <c r="H5117" t="s">
        <v>54</v>
      </c>
      <c r="I5117" s="103"/>
    </row>
    <row r="5118" spans="1:9" x14ac:dyDescent="0.3">
      <c r="A5118" t="s">
        <v>192</v>
      </c>
      <c r="B5118" t="s">
        <v>49</v>
      </c>
      <c r="C5118" t="s">
        <v>38</v>
      </c>
      <c r="D5118" t="s">
        <v>54</v>
      </c>
      <c r="E5118" s="103">
        <v>5.2365006958290106E-2</v>
      </c>
      <c r="F5118" s="103">
        <v>677609</v>
      </c>
      <c r="G5118" s="103">
        <v>5</v>
      </c>
      <c r="H5118" t="s">
        <v>54</v>
      </c>
      <c r="I5118" s="103"/>
    </row>
    <row r="5119" spans="1:9" x14ac:dyDescent="0.3">
      <c r="A5119" t="s">
        <v>193</v>
      </c>
      <c r="B5119" t="s">
        <v>50</v>
      </c>
      <c r="C5119" t="s">
        <v>38</v>
      </c>
      <c r="D5119" t="s">
        <v>54</v>
      </c>
      <c r="E5119" s="103">
        <v>8019.3374905838018</v>
      </c>
      <c r="F5119" s="103">
        <v>677609</v>
      </c>
      <c r="G5119" s="103">
        <v>5</v>
      </c>
      <c r="H5119" t="s">
        <v>54</v>
      </c>
      <c r="I5119" s="103"/>
    </row>
    <row r="5120" spans="1:9" x14ac:dyDescent="0.3">
      <c r="A5120" t="s">
        <v>1366</v>
      </c>
      <c r="B5120" t="s">
        <v>51</v>
      </c>
      <c r="C5120" t="s">
        <v>38</v>
      </c>
      <c r="D5120" t="s">
        <v>40</v>
      </c>
      <c r="E5120" s="103">
        <v>0.2048160817196456</v>
      </c>
      <c r="F5120" s="103">
        <v>677609</v>
      </c>
      <c r="G5120" s="103">
        <v>5</v>
      </c>
      <c r="H5120" t="s">
        <v>1078</v>
      </c>
      <c r="I5120" s="103"/>
    </row>
    <row r="5121" spans="1:9" x14ac:dyDescent="0.3">
      <c r="A5121" t="s">
        <v>6636</v>
      </c>
      <c r="B5121" t="s">
        <v>51</v>
      </c>
      <c r="C5121" t="s">
        <v>38</v>
      </c>
      <c r="D5121" t="s">
        <v>5064</v>
      </c>
      <c r="E5121" s="103">
        <v>0.20765533027914504</v>
      </c>
      <c r="F5121" s="103">
        <v>677609</v>
      </c>
      <c r="G5121" s="103">
        <v>5</v>
      </c>
      <c r="H5121" t="s">
        <v>1078</v>
      </c>
      <c r="I5121" s="103"/>
    </row>
    <row r="5122" spans="1:9" x14ac:dyDescent="0.3">
      <c r="A5122" t="s">
        <v>6637</v>
      </c>
      <c r="B5122" t="s">
        <v>51</v>
      </c>
      <c r="C5122" t="s">
        <v>38</v>
      </c>
      <c r="D5122" t="s">
        <v>5065</v>
      </c>
      <c r="E5122" s="103">
        <v>0.2048160817196456</v>
      </c>
      <c r="F5122" s="103">
        <v>677609</v>
      </c>
      <c r="G5122" s="103">
        <v>5</v>
      </c>
      <c r="H5122" t="s">
        <v>1078</v>
      </c>
      <c r="I5122" s="103"/>
    </row>
    <row r="5123" spans="1:9" x14ac:dyDescent="0.3">
      <c r="A5123" t="s">
        <v>6638</v>
      </c>
      <c r="B5123" t="s">
        <v>51</v>
      </c>
      <c r="C5123" t="s">
        <v>38</v>
      </c>
      <c r="D5123" t="s">
        <v>5066</v>
      </c>
      <c r="E5123" s="103">
        <v>0.20764546341085474</v>
      </c>
      <c r="F5123" s="103">
        <v>677609</v>
      </c>
      <c r="G5123" s="103">
        <v>5</v>
      </c>
      <c r="H5123" t="s">
        <v>1078</v>
      </c>
      <c r="I5123" s="103"/>
    </row>
    <row r="5124" spans="1:9" x14ac:dyDescent="0.3">
      <c r="A5124" t="s">
        <v>1367</v>
      </c>
      <c r="B5124" t="s">
        <v>51</v>
      </c>
      <c r="C5124" t="s">
        <v>38</v>
      </c>
      <c r="D5124" t="s">
        <v>42</v>
      </c>
      <c r="E5124" s="103">
        <v>0.20623653698451566</v>
      </c>
      <c r="F5124" s="103">
        <v>677609</v>
      </c>
      <c r="G5124" s="103">
        <v>5</v>
      </c>
      <c r="H5124" t="s">
        <v>1078</v>
      </c>
      <c r="I5124" s="103"/>
    </row>
    <row r="5125" spans="1:9" x14ac:dyDescent="0.3">
      <c r="A5125" t="s">
        <v>2301</v>
      </c>
      <c r="B5125" t="s">
        <v>51</v>
      </c>
      <c r="C5125" t="s">
        <v>38</v>
      </c>
      <c r="D5125" t="s">
        <v>1763</v>
      </c>
      <c r="E5125" s="103">
        <v>0.22351294483784895</v>
      </c>
      <c r="F5125" s="103">
        <v>677609</v>
      </c>
      <c r="G5125" s="103">
        <v>5</v>
      </c>
      <c r="H5125" t="s">
        <v>1078</v>
      </c>
      <c r="I5125" s="103"/>
    </row>
    <row r="5126" spans="1:9" x14ac:dyDescent="0.3">
      <c r="A5126" t="s">
        <v>2302</v>
      </c>
      <c r="B5126" t="s">
        <v>51</v>
      </c>
      <c r="C5126" t="s">
        <v>38</v>
      </c>
      <c r="D5126" t="s">
        <v>1764</v>
      </c>
      <c r="E5126" s="103">
        <v>0.1439866081120407</v>
      </c>
      <c r="F5126" s="103">
        <v>677609</v>
      </c>
      <c r="G5126" s="103">
        <v>5</v>
      </c>
      <c r="H5126" t="s">
        <v>1078</v>
      </c>
      <c r="I5126" s="103"/>
    </row>
    <row r="5127" spans="1:9" x14ac:dyDescent="0.3">
      <c r="A5127" t="s">
        <v>1368</v>
      </c>
      <c r="B5127" t="s">
        <v>51</v>
      </c>
      <c r="C5127" t="s">
        <v>38</v>
      </c>
      <c r="D5127" t="s">
        <v>340</v>
      </c>
      <c r="E5127" s="103">
        <v>0.15944950782796996</v>
      </c>
      <c r="F5127" s="103">
        <v>677609</v>
      </c>
      <c r="G5127" s="103">
        <v>5</v>
      </c>
      <c r="H5127" t="s">
        <v>1078</v>
      </c>
      <c r="I5127" s="103"/>
    </row>
    <row r="5128" spans="1:9" x14ac:dyDescent="0.3">
      <c r="A5128" t="s">
        <v>1369</v>
      </c>
      <c r="B5128" t="s">
        <v>51</v>
      </c>
      <c r="C5128" t="s">
        <v>38</v>
      </c>
      <c r="D5128" t="s">
        <v>777</v>
      </c>
      <c r="E5128" s="103">
        <v>0.30465722959859898</v>
      </c>
      <c r="F5128" s="103">
        <v>677609</v>
      </c>
      <c r="G5128" s="103">
        <v>5</v>
      </c>
      <c r="H5128" t="s">
        <v>1078</v>
      </c>
      <c r="I5128" s="103"/>
    </row>
    <row r="5129" spans="1:9" x14ac:dyDescent="0.3">
      <c r="A5129" t="s">
        <v>1370</v>
      </c>
      <c r="B5129" t="s">
        <v>51</v>
      </c>
      <c r="C5129" t="s">
        <v>38</v>
      </c>
      <c r="D5129" t="s">
        <v>776</v>
      </c>
      <c r="E5129" s="103">
        <v>0.68971160432876466</v>
      </c>
      <c r="F5129" s="103">
        <v>677609</v>
      </c>
      <c r="G5129" s="103">
        <v>5</v>
      </c>
      <c r="H5129" t="s">
        <v>1078</v>
      </c>
      <c r="I5129" s="103"/>
    </row>
    <row r="5130" spans="1:9" x14ac:dyDescent="0.3">
      <c r="A5130" t="s">
        <v>194</v>
      </c>
      <c r="B5130" t="s">
        <v>47</v>
      </c>
      <c r="C5130" t="s">
        <v>39</v>
      </c>
      <c r="D5130" t="s">
        <v>54</v>
      </c>
      <c r="E5130" s="103">
        <v>1992</v>
      </c>
      <c r="F5130" s="103">
        <v>677609</v>
      </c>
      <c r="G5130" s="103">
        <v>5</v>
      </c>
      <c r="H5130" t="s">
        <v>54</v>
      </c>
      <c r="I5130" s="103"/>
    </row>
    <row r="5131" spans="1:9" x14ac:dyDescent="0.3">
      <c r="A5131" t="s">
        <v>195</v>
      </c>
      <c r="B5131" t="s">
        <v>48</v>
      </c>
      <c r="C5131" t="s">
        <v>39</v>
      </c>
      <c r="D5131" t="s">
        <v>54</v>
      </c>
      <c r="E5131" s="103">
        <v>69305254.222000003</v>
      </c>
      <c r="F5131" s="103">
        <v>677609</v>
      </c>
      <c r="G5131" s="103">
        <v>5</v>
      </c>
      <c r="H5131" t="s">
        <v>54</v>
      </c>
      <c r="I5131" s="103"/>
    </row>
    <row r="5132" spans="1:9" x14ac:dyDescent="0.3">
      <c r="A5132" t="s">
        <v>196</v>
      </c>
      <c r="B5132" t="s">
        <v>49</v>
      </c>
      <c r="C5132" t="s">
        <v>39</v>
      </c>
      <c r="D5132" t="s">
        <v>54</v>
      </c>
      <c r="E5132" s="103">
        <v>2.9397484389965304E-3</v>
      </c>
      <c r="F5132" s="103">
        <v>677609</v>
      </c>
      <c r="G5132" s="103">
        <v>5</v>
      </c>
      <c r="H5132" t="s">
        <v>54</v>
      </c>
      <c r="I5132" s="103"/>
    </row>
    <row r="5133" spans="1:9" x14ac:dyDescent="0.3">
      <c r="A5133" t="s">
        <v>197</v>
      </c>
      <c r="B5133" t="s">
        <v>50</v>
      </c>
      <c r="C5133" t="s">
        <v>39</v>
      </c>
      <c r="D5133" t="s">
        <v>54</v>
      </c>
      <c r="E5133" s="103">
        <v>102.27912294848504</v>
      </c>
      <c r="F5133" s="103">
        <v>677609</v>
      </c>
      <c r="G5133" s="103">
        <v>5</v>
      </c>
      <c r="H5133" t="s">
        <v>54</v>
      </c>
      <c r="I5133" s="103"/>
    </row>
    <row r="5134" spans="1:9" x14ac:dyDescent="0.3">
      <c r="A5134" t="s">
        <v>1371</v>
      </c>
      <c r="B5134" t="s">
        <v>51</v>
      </c>
      <c r="C5134" t="s">
        <v>39</v>
      </c>
      <c r="D5134" t="s">
        <v>40</v>
      </c>
      <c r="E5134" s="103">
        <v>4.6017790941679695E-2</v>
      </c>
      <c r="F5134" s="103">
        <v>677609</v>
      </c>
      <c r="G5134" s="103">
        <v>5</v>
      </c>
      <c r="H5134" t="s">
        <v>1078</v>
      </c>
      <c r="I5134" s="103"/>
    </row>
    <row r="5135" spans="1:9" x14ac:dyDescent="0.3">
      <c r="A5135" t="s">
        <v>6639</v>
      </c>
      <c r="B5135" t="s">
        <v>51</v>
      </c>
      <c r="C5135" t="s">
        <v>39</v>
      </c>
      <c r="D5135" t="s">
        <v>5064</v>
      </c>
      <c r="E5135" s="103">
        <v>4.6017790941679695E-2</v>
      </c>
      <c r="F5135" s="103">
        <v>677609</v>
      </c>
      <c r="G5135" s="103">
        <v>5</v>
      </c>
      <c r="H5135" t="s">
        <v>1078</v>
      </c>
      <c r="I5135" s="103"/>
    </row>
    <row r="5136" spans="1:9" x14ac:dyDescent="0.3">
      <c r="A5136" t="s">
        <v>6640</v>
      </c>
      <c r="B5136" t="s">
        <v>51</v>
      </c>
      <c r="C5136" t="s">
        <v>39</v>
      </c>
      <c r="D5136" t="s">
        <v>5065</v>
      </c>
      <c r="E5136" s="103">
        <v>4.6017790941679695E-2</v>
      </c>
      <c r="F5136" s="103">
        <v>677609</v>
      </c>
      <c r="G5136" s="103">
        <v>5</v>
      </c>
      <c r="H5136" t="s">
        <v>1078</v>
      </c>
      <c r="I5136" s="103"/>
    </row>
    <row r="5137" spans="1:9" x14ac:dyDescent="0.3">
      <c r="A5137" t="s">
        <v>6641</v>
      </c>
      <c r="B5137" t="s">
        <v>51</v>
      </c>
      <c r="C5137" t="s">
        <v>39</v>
      </c>
      <c r="D5137" t="s">
        <v>5066</v>
      </c>
      <c r="E5137" s="103">
        <v>4.6017790941679695E-2</v>
      </c>
      <c r="F5137" s="103">
        <v>677609</v>
      </c>
      <c r="G5137" s="103">
        <v>5</v>
      </c>
      <c r="H5137" t="s">
        <v>1078</v>
      </c>
      <c r="I5137" s="103"/>
    </row>
    <row r="5138" spans="1:9" x14ac:dyDescent="0.3">
      <c r="A5138" t="s">
        <v>1372</v>
      </c>
      <c r="B5138" t="s">
        <v>51</v>
      </c>
      <c r="C5138" t="s">
        <v>39</v>
      </c>
      <c r="D5138" t="s">
        <v>42</v>
      </c>
      <c r="E5138" s="103">
        <v>4.5418080207416285E-2</v>
      </c>
      <c r="F5138" s="103">
        <v>677609</v>
      </c>
      <c r="G5138" s="103">
        <v>5</v>
      </c>
      <c r="H5138" t="s">
        <v>1078</v>
      </c>
      <c r="I5138" s="103"/>
    </row>
    <row r="5139" spans="1:9" x14ac:dyDescent="0.3">
      <c r="A5139" t="s">
        <v>2303</v>
      </c>
      <c r="B5139" t="s">
        <v>51</v>
      </c>
      <c r="C5139" t="s">
        <v>39</v>
      </c>
      <c r="D5139" t="s">
        <v>1763</v>
      </c>
      <c r="E5139" s="103">
        <v>4.8078273813664654E-2</v>
      </c>
      <c r="F5139" s="103">
        <v>677609</v>
      </c>
      <c r="G5139" s="103">
        <v>5</v>
      </c>
      <c r="H5139" t="s">
        <v>1078</v>
      </c>
      <c r="I5139" s="103"/>
    </row>
    <row r="5140" spans="1:9" x14ac:dyDescent="0.3">
      <c r="A5140" t="s">
        <v>2304</v>
      </c>
      <c r="B5140" t="s">
        <v>51</v>
      </c>
      <c r="C5140" t="s">
        <v>39</v>
      </c>
      <c r="D5140" t="s">
        <v>1764</v>
      </c>
      <c r="E5140" s="103">
        <v>2.881363341235086E-2</v>
      </c>
      <c r="F5140" s="103">
        <v>677609</v>
      </c>
      <c r="G5140" s="103">
        <v>5</v>
      </c>
      <c r="H5140" t="s">
        <v>1078</v>
      </c>
      <c r="I5140" s="103"/>
    </row>
    <row r="5141" spans="1:9" x14ac:dyDescent="0.3">
      <c r="A5141" t="s">
        <v>1373</v>
      </c>
      <c r="B5141" t="s">
        <v>51</v>
      </c>
      <c r="C5141" t="s">
        <v>39</v>
      </c>
      <c r="D5141" t="s">
        <v>340</v>
      </c>
      <c r="E5141" s="103">
        <v>3.7921361097814993E-2</v>
      </c>
      <c r="F5141" s="103">
        <v>677609</v>
      </c>
      <c r="G5141" s="103">
        <v>5</v>
      </c>
      <c r="H5141" t="s">
        <v>1078</v>
      </c>
      <c r="I5141" s="103"/>
    </row>
    <row r="5142" spans="1:9" x14ac:dyDescent="0.3">
      <c r="A5142" t="s">
        <v>1374</v>
      </c>
      <c r="B5142" t="s">
        <v>51</v>
      </c>
      <c r="C5142" t="s">
        <v>39</v>
      </c>
      <c r="D5142" t="s">
        <v>777</v>
      </c>
      <c r="E5142" s="103">
        <v>6.4954658863252537E-2</v>
      </c>
      <c r="F5142" s="103">
        <v>677609</v>
      </c>
      <c r="G5142" s="103">
        <v>5</v>
      </c>
      <c r="H5142" t="s">
        <v>1078</v>
      </c>
      <c r="I5142" s="103"/>
    </row>
    <row r="5143" spans="1:9" x14ac:dyDescent="0.3">
      <c r="A5143" t="s">
        <v>1375</v>
      </c>
      <c r="B5143" t="s">
        <v>51</v>
      </c>
      <c r="C5143" t="s">
        <v>39</v>
      </c>
      <c r="D5143" t="s">
        <v>776</v>
      </c>
      <c r="E5143" s="103">
        <v>0.15405283829928373</v>
      </c>
      <c r="F5143" s="103">
        <v>677609</v>
      </c>
      <c r="G5143" s="103">
        <v>5</v>
      </c>
      <c r="H5143" t="s">
        <v>1078</v>
      </c>
      <c r="I5143" s="103"/>
    </row>
    <row r="5144" spans="1:9" x14ac:dyDescent="0.3">
      <c r="A5144" t="s">
        <v>2940</v>
      </c>
      <c r="B5144" t="s">
        <v>47</v>
      </c>
      <c r="C5144" t="s">
        <v>2584</v>
      </c>
      <c r="D5144" t="s">
        <v>54</v>
      </c>
      <c r="E5144" s="103">
        <v>92950</v>
      </c>
      <c r="F5144" s="103">
        <v>677609</v>
      </c>
      <c r="G5144" s="103">
        <v>5</v>
      </c>
      <c r="H5144" t="s">
        <v>54</v>
      </c>
      <c r="I5144" s="103"/>
    </row>
    <row r="5145" spans="1:9" x14ac:dyDescent="0.3">
      <c r="A5145" t="s">
        <v>2941</v>
      </c>
      <c r="B5145" t="s">
        <v>48</v>
      </c>
      <c r="C5145" t="s">
        <v>2584</v>
      </c>
      <c r="D5145" t="s">
        <v>54</v>
      </c>
      <c r="E5145" s="103">
        <v>422248107.28125</v>
      </c>
      <c r="F5145" s="103">
        <v>677609</v>
      </c>
      <c r="G5145" s="103">
        <v>5</v>
      </c>
      <c r="H5145" t="s">
        <v>54</v>
      </c>
      <c r="I5145" s="103"/>
    </row>
    <row r="5146" spans="1:9" x14ac:dyDescent="0.3">
      <c r="A5146" t="s">
        <v>2942</v>
      </c>
      <c r="B5146" t="s">
        <v>49</v>
      </c>
      <c r="C5146" t="s">
        <v>2584</v>
      </c>
      <c r="D5146" t="s">
        <v>54</v>
      </c>
      <c r="E5146" s="103">
        <v>0.13717350271321663</v>
      </c>
      <c r="F5146" s="103">
        <v>677609</v>
      </c>
      <c r="G5146" s="103">
        <v>5</v>
      </c>
      <c r="H5146" t="s">
        <v>54</v>
      </c>
      <c r="I5146" s="103"/>
    </row>
    <row r="5147" spans="1:9" x14ac:dyDescent="0.3">
      <c r="A5147" t="s">
        <v>2943</v>
      </c>
      <c r="B5147" t="s">
        <v>50</v>
      </c>
      <c r="C5147" t="s">
        <v>2584</v>
      </c>
      <c r="D5147" t="s">
        <v>54</v>
      </c>
      <c r="E5147" s="103">
        <v>623.14418386008742</v>
      </c>
      <c r="F5147" s="103">
        <v>677609</v>
      </c>
      <c r="G5147" s="103">
        <v>5</v>
      </c>
      <c r="H5147" t="s">
        <v>54</v>
      </c>
      <c r="I5147" s="103"/>
    </row>
    <row r="5148" spans="1:9" x14ac:dyDescent="0.3">
      <c r="A5148" t="s">
        <v>2944</v>
      </c>
      <c r="B5148" t="s">
        <v>51</v>
      </c>
      <c r="C5148" t="s">
        <v>2584</v>
      </c>
      <c r="D5148" t="s">
        <v>40</v>
      </c>
      <c r="E5148" s="103">
        <v>6.0151441009496489E-3</v>
      </c>
      <c r="F5148" s="103">
        <v>677609</v>
      </c>
      <c r="G5148" s="103">
        <v>5</v>
      </c>
      <c r="H5148" t="s">
        <v>1078</v>
      </c>
      <c r="I5148" s="103"/>
    </row>
    <row r="5149" spans="1:9" x14ac:dyDescent="0.3">
      <c r="A5149" t="s">
        <v>6642</v>
      </c>
      <c r="B5149" t="s">
        <v>51</v>
      </c>
      <c r="C5149" t="s">
        <v>2584</v>
      </c>
      <c r="D5149" t="s">
        <v>5064</v>
      </c>
      <c r="E5149" s="103">
        <v>6.0962609399854793E-3</v>
      </c>
      <c r="F5149" s="103">
        <v>677609</v>
      </c>
      <c r="G5149" s="103">
        <v>5</v>
      </c>
      <c r="H5149" t="s">
        <v>1078</v>
      </c>
      <c r="I5149" s="103"/>
    </row>
    <row r="5150" spans="1:9" x14ac:dyDescent="0.3">
      <c r="A5150" t="s">
        <v>6643</v>
      </c>
      <c r="B5150" t="s">
        <v>51</v>
      </c>
      <c r="C5150" t="s">
        <v>2584</v>
      </c>
      <c r="D5150" t="s">
        <v>5065</v>
      </c>
      <c r="E5150" s="103">
        <v>6.0151441009496489E-3</v>
      </c>
      <c r="F5150" s="103">
        <v>677609</v>
      </c>
      <c r="G5150" s="103">
        <v>5</v>
      </c>
      <c r="H5150" t="s">
        <v>1078</v>
      </c>
      <c r="I5150" s="103"/>
    </row>
    <row r="5151" spans="1:9" x14ac:dyDescent="0.3">
      <c r="A5151" t="s">
        <v>6644</v>
      </c>
      <c r="B5151" t="s">
        <v>51</v>
      </c>
      <c r="C5151" t="s">
        <v>2584</v>
      </c>
      <c r="D5151" t="s">
        <v>5066</v>
      </c>
      <c r="E5151" s="103">
        <v>6.0944366341785837E-3</v>
      </c>
      <c r="F5151" s="103">
        <v>677609</v>
      </c>
      <c r="G5151" s="103">
        <v>5</v>
      </c>
      <c r="H5151" t="s">
        <v>1078</v>
      </c>
      <c r="I5151" s="103"/>
    </row>
    <row r="5152" spans="1:9" x14ac:dyDescent="0.3">
      <c r="A5152" t="s">
        <v>2945</v>
      </c>
      <c r="B5152" t="s">
        <v>51</v>
      </c>
      <c r="C5152" t="s">
        <v>2584</v>
      </c>
      <c r="D5152" t="s">
        <v>42</v>
      </c>
      <c r="E5152" s="103">
        <v>5.9949042703920105E-3</v>
      </c>
      <c r="F5152" s="103">
        <v>677609</v>
      </c>
      <c r="G5152" s="103">
        <v>5</v>
      </c>
      <c r="H5152" t="s">
        <v>1078</v>
      </c>
      <c r="I5152" s="103"/>
    </row>
    <row r="5153" spans="1:9" x14ac:dyDescent="0.3">
      <c r="A5153" t="s">
        <v>2946</v>
      </c>
      <c r="B5153" t="s">
        <v>51</v>
      </c>
      <c r="C5153" t="s">
        <v>2584</v>
      </c>
      <c r="D5153" t="s">
        <v>1763</v>
      </c>
      <c r="E5153" s="103">
        <v>6.3214059338015053E-3</v>
      </c>
      <c r="F5153" s="103">
        <v>677609</v>
      </c>
      <c r="G5153" s="103">
        <v>5</v>
      </c>
      <c r="H5153" t="s">
        <v>1078</v>
      </c>
      <c r="I5153" s="103"/>
    </row>
    <row r="5154" spans="1:9" x14ac:dyDescent="0.3">
      <c r="A5154" t="s">
        <v>2947</v>
      </c>
      <c r="B5154" t="s">
        <v>51</v>
      </c>
      <c r="C5154" t="s">
        <v>2584</v>
      </c>
      <c r="D5154" t="s">
        <v>1764</v>
      </c>
      <c r="E5154" s="103">
        <v>3.3826839658294087E-3</v>
      </c>
      <c r="F5154" s="103">
        <v>677609</v>
      </c>
      <c r="G5154" s="103">
        <v>5</v>
      </c>
      <c r="H5154" t="s">
        <v>1078</v>
      </c>
      <c r="I5154" s="103"/>
    </row>
    <row r="5155" spans="1:9" x14ac:dyDescent="0.3">
      <c r="A5155" t="s">
        <v>2948</v>
      </c>
      <c r="B5155" t="s">
        <v>51</v>
      </c>
      <c r="C5155" t="s">
        <v>2584</v>
      </c>
      <c r="D5155" t="s">
        <v>340</v>
      </c>
      <c r="E5155" s="103">
        <v>5.8593024977733549E-3</v>
      </c>
      <c r="F5155" s="103">
        <v>677609</v>
      </c>
      <c r="G5155" s="103">
        <v>5</v>
      </c>
      <c r="H5155" t="s">
        <v>1078</v>
      </c>
      <c r="I5155" s="103"/>
    </row>
    <row r="5156" spans="1:9" x14ac:dyDescent="0.3">
      <c r="A5156" t="s">
        <v>2949</v>
      </c>
      <c r="B5156" t="s">
        <v>51</v>
      </c>
      <c r="C5156" t="s">
        <v>2584</v>
      </c>
      <c r="D5156" t="s">
        <v>777</v>
      </c>
      <c r="E5156" s="103">
        <v>9.1920852196495876E-3</v>
      </c>
      <c r="F5156" s="103">
        <v>677609</v>
      </c>
      <c r="G5156" s="103">
        <v>5</v>
      </c>
      <c r="H5156" t="s">
        <v>1078</v>
      </c>
      <c r="I5156" s="103"/>
    </row>
    <row r="5157" spans="1:9" x14ac:dyDescent="0.3">
      <c r="A5157" t="s">
        <v>2950</v>
      </c>
      <c r="B5157" t="s">
        <v>51</v>
      </c>
      <c r="C5157" t="s">
        <v>2584</v>
      </c>
      <c r="D5157" t="s">
        <v>776</v>
      </c>
      <c r="E5157" s="103">
        <v>2.0555195396990404E-2</v>
      </c>
      <c r="F5157" s="103">
        <v>677609</v>
      </c>
      <c r="G5157" s="103">
        <v>5</v>
      </c>
      <c r="H5157" t="s">
        <v>1078</v>
      </c>
      <c r="I5157" s="103"/>
    </row>
    <row r="5158" spans="1:9" x14ac:dyDescent="0.3">
      <c r="A5158" t="s">
        <v>2951</v>
      </c>
      <c r="B5158" t="s">
        <v>47</v>
      </c>
      <c r="C5158" t="s">
        <v>2585</v>
      </c>
      <c r="D5158" t="s">
        <v>54</v>
      </c>
      <c r="E5158" s="103">
        <v>233850</v>
      </c>
      <c r="F5158" s="103">
        <v>677609</v>
      </c>
      <c r="G5158" s="103">
        <v>5</v>
      </c>
      <c r="H5158" t="s">
        <v>54</v>
      </c>
      <c r="I5158" s="103"/>
    </row>
    <row r="5159" spans="1:9" x14ac:dyDescent="0.3">
      <c r="A5159" t="s">
        <v>2952</v>
      </c>
      <c r="B5159" t="s">
        <v>48</v>
      </c>
      <c r="C5159" t="s">
        <v>2585</v>
      </c>
      <c r="D5159" t="s">
        <v>54</v>
      </c>
      <c r="E5159" s="103">
        <v>3077226800</v>
      </c>
      <c r="F5159" s="103">
        <v>677609</v>
      </c>
      <c r="G5159" s="103">
        <v>5</v>
      </c>
      <c r="H5159" t="s">
        <v>54</v>
      </c>
      <c r="I5159" s="103"/>
    </row>
    <row r="5160" spans="1:9" x14ac:dyDescent="0.3">
      <c r="A5160" t="s">
        <v>2953</v>
      </c>
      <c r="B5160" t="s">
        <v>49</v>
      </c>
      <c r="C5160" t="s">
        <v>2585</v>
      </c>
      <c r="D5160" t="s">
        <v>54</v>
      </c>
      <c r="E5160" s="103">
        <v>0.34511052834304151</v>
      </c>
      <c r="F5160" s="103">
        <v>677609</v>
      </c>
      <c r="G5160" s="103">
        <v>5</v>
      </c>
      <c r="H5160" t="s">
        <v>54</v>
      </c>
      <c r="I5160" s="103"/>
    </row>
    <row r="5161" spans="1:9" x14ac:dyDescent="0.3">
      <c r="A5161" t="s">
        <v>2954</v>
      </c>
      <c r="B5161" t="s">
        <v>50</v>
      </c>
      <c r="C5161" t="s">
        <v>2585</v>
      </c>
      <c r="D5161" t="s">
        <v>54</v>
      </c>
      <c r="E5161" s="103">
        <v>4541.3015470573737</v>
      </c>
      <c r="F5161" s="103">
        <v>677609</v>
      </c>
      <c r="G5161" s="103">
        <v>5</v>
      </c>
      <c r="H5161" t="s">
        <v>54</v>
      </c>
      <c r="I5161" s="103"/>
    </row>
    <row r="5162" spans="1:9" x14ac:dyDescent="0.3">
      <c r="A5162" t="s">
        <v>2955</v>
      </c>
      <c r="B5162" t="s">
        <v>51</v>
      </c>
      <c r="C5162" t="s">
        <v>2585</v>
      </c>
      <c r="D5162" t="s">
        <v>40</v>
      </c>
      <c r="E5162" s="103">
        <v>1.735852718778123E-2</v>
      </c>
      <c r="F5162" s="103">
        <v>677609</v>
      </c>
      <c r="G5162" s="103">
        <v>5</v>
      </c>
      <c r="H5162" t="s">
        <v>1078</v>
      </c>
      <c r="I5162" s="103"/>
    </row>
    <row r="5163" spans="1:9" x14ac:dyDescent="0.3">
      <c r="A5163" t="s">
        <v>6645</v>
      </c>
      <c r="B5163" t="s">
        <v>51</v>
      </c>
      <c r="C5163" t="s">
        <v>2585</v>
      </c>
      <c r="D5163" t="s">
        <v>5064</v>
      </c>
      <c r="E5163" s="103">
        <v>1.7661964925310279E-2</v>
      </c>
      <c r="F5163" s="103">
        <v>677609</v>
      </c>
      <c r="G5163" s="103">
        <v>5</v>
      </c>
      <c r="H5163" t="s">
        <v>1078</v>
      </c>
      <c r="I5163" s="103"/>
    </row>
    <row r="5164" spans="1:9" x14ac:dyDescent="0.3">
      <c r="A5164" t="s">
        <v>6646</v>
      </c>
      <c r="B5164" t="s">
        <v>51</v>
      </c>
      <c r="C5164" t="s">
        <v>2585</v>
      </c>
      <c r="D5164" t="s">
        <v>5065</v>
      </c>
      <c r="E5164" s="103">
        <v>1.735852718778123E-2</v>
      </c>
      <c r="F5164" s="103">
        <v>677609</v>
      </c>
      <c r="G5164" s="103">
        <v>5</v>
      </c>
      <c r="H5164" t="s">
        <v>1078</v>
      </c>
      <c r="I5164" s="103"/>
    </row>
    <row r="5165" spans="1:9" x14ac:dyDescent="0.3">
      <c r="A5165" t="s">
        <v>6647</v>
      </c>
      <c r="B5165" t="s">
        <v>51</v>
      </c>
      <c r="C5165" t="s">
        <v>2585</v>
      </c>
      <c r="D5165" t="s">
        <v>5066</v>
      </c>
      <c r="E5165" s="103">
        <v>1.7646032350600367E-2</v>
      </c>
      <c r="F5165" s="103">
        <v>677609</v>
      </c>
      <c r="G5165" s="103">
        <v>5</v>
      </c>
      <c r="H5165" t="s">
        <v>1078</v>
      </c>
      <c r="I5165" s="103"/>
    </row>
    <row r="5166" spans="1:9" x14ac:dyDescent="0.3">
      <c r="A5166" t="s">
        <v>2956</v>
      </c>
      <c r="B5166" t="s">
        <v>51</v>
      </c>
      <c r="C5166" t="s">
        <v>2585</v>
      </c>
      <c r="D5166" t="s">
        <v>42</v>
      </c>
      <c r="E5166" s="103">
        <v>1.7343340521114546E-2</v>
      </c>
      <c r="F5166" s="103">
        <v>677609</v>
      </c>
      <c r="G5166" s="103">
        <v>5</v>
      </c>
      <c r="H5166" t="s">
        <v>1078</v>
      </c>
      <c r="I5166" s="103"/>
    </row>
    <row r="5167" spans="1:9" x14ac:dyDescent="0.3">
      <c r="A5167" t="s">
        <v>2957</v>
      </c>
      <c r="B5167" t="s">
        <v>51</v>
      </c>
      <c r="C5167" t="s">
        <v>2585</v>
      </c>
      <c r="D5167" t="s">
        <v>1763</v>
      </c>
      <c r="E5167" s="103">
        <v>1.762528916212577E-2</v>
      </c>
      <c r="F5167" s="103">
        <v>677609</v>
      </c>
      <c r="G5167" s="103">
        <v>5</v>
      </c>
      <c r="H5167" t="s">
        <v>1078</v>
      </c>
      <c r="I5167" s="103"/>
    </row>
    <row r="5168" spans="1:9" x14ac:dyDescent="0.3">
      <c r="A5168" t="s">
        <v>2958</v>
      </c>
      <c r="B5168" t="s">
        <v>51</v>
      </c>
      <c r="C5168" t="s">
        <v>2585</v>
      </c>
      <c r="D5168" t="s">
        <v>1764</v>
      </c>
      <c r="E5168" s="103">
        <v>7.505556194276993E-3</v>
      </c>
      <c r="F5168" s="103">
        <v>677609</v>
      </c>
      <c r="G5168" s="103">
        <v>5</v>
      </c>
      <c r="H5168" t="s">
        <v>1078</v>
      </c>
      <c r="I5168" s="103"/>
    </row>
    <row r="5169" spans="1:9" x14ac:dyDescent="0.3">
      <c r="A5169" t="s">
        <v>2959</v>
      </c>
      <c r="B5169" t="s">
        <v>51</v>
      </c>
      <c r="C5169" t="s">
        <v>2585</v>
      </c>
      <c r="D5169" t="s">
        <v>340</v>
      </c>
      <c r="E5169" s="103">
        <v>1.7353285515959761E-2</v>
      </c>
      <c r="F5169" s="103">
        <v>677609</v>
      </c>
      <c r="G5169" s="103">
        <v>5</v>
      </c>
      <c r="H5169" t="s">
        <v>1078</v>
      </c>
      <c r="I5169" s="103"/>
    </row>
    <row r="5170" spans="1:9" x14ac:dyDescent="0.3">
      <c r="A5170" t="s">
        <v>2960</v>
      </c>
      <c r="B5170" t="s">
        <v>51</v>
      </c>
      <c r="C5170" t="s">
        <v>2585</v>
      </c>
      <c r="D5170" t="s">
        <v>777</v>
      </c>
      <c r="E5170" s="103">
        <v>2.086989026134085E-2</v>
      </c>
      <c r="F5170" s="103">
        <v>677609</v>
      </c>
      <c r="G5170" s="103">
        <v>5</v>
      </c>
      <c r="H5170" t="s">
        <v>1078</v>
      </c>
      <c r="I5170" s="103"/>
    </row>
    <row r="5171" spans="1:9" x14ac:dyDescent="0.3">
      <c r="A5171" t="s">
        <v>2961</v>
      </c>
      <c r="B5171" t="s">
        <v>51</v>
      </c>
      <c r="C5171" t="s">
        <v>2585</v>
      </c>
      <c r="D5171" t="s">
        <v>776</v>
      </c>
      <c r="E5171" s="103">
        <v>5.5974738678966574E-2</v>
      </c>
      <c r="F5171" s="103">
        <v>677609</v>
      </c>
      <c r="G5171" s="103">
        <v>5</v>
      </c>
      <c r="H5171" t="s">
        <v>1078</v>
      </c>
      <c r="I5171" s="103"/>
    </row>
    <row r="5172" spans="1:9" x14ac:dyDescent="0.3">
      <c r="A5172" t="s">
        <v>2929</v>
      </c>
      <c r="B5172" t="s">
        <v>47</v>
      </c>
      <c r="C5172" t="s">
        <v>2586</v>
      </c>
      <c r="D5172" t="s">
        <v>54</v>
      </c>
      <c r="E5172" s="103">
        <v>7724</v>
      </c>
      <c r="F5172" s="103">
        <v>677609</v>
      </c>
      <c r="G5172" s="103">
        <v>5</v>
      </c>
      <c r="H5172" t="s">
        <v>54</v>
      </c>
      <c r="I5172" s="103"/>
    </row>
    <row r="5173" spans="1:9" x14ac:dyDescent="0.3">
      <c r="A5173" t="s">
        <v>2930</v>
      </c>
      <c r="B5173" t="s">
        <v>48</v>
      </c>
      <c r="C5173" t="s">
        <v>2586</v>
      </c>
      <c r="D5173" t="s">
        <v>54</v>
      </c>
      <c r="E5173" s="103">
        <v>461555290</v>
      </c>
      <c r="F5173" s="103">
        <v>677609</v>
      </c>
      <c r="G5173" s="103">
        <v>5</v>
      </c>
      <c r="H5173" t="s">
        <v>54</v>
      </c>
      <c r="I5173" s="103"/>
    </row>
    <row r="5174" spans="1:9" x14ac:dyDescent="0.3">
      <c r="A5174" t="s">
        <v>2931</v>
      </c>
      <c r="B5174" t="s">
        <v>49</v>
      </c>
      <c r="C5174" t="s">
        <v>2586</v>
      </c>
      <c r="D5174" t="s">
        <v>54</v>
      </c>
      <c r="E5174" s="103">
        <v>1.1398904087755624E-2</v>
      </c>
      <c r="F5174" s="103">
        <v>677609</v>
      </c>
      <c r="G5174" s="103">
        <v>5</v>
      </c>
      <c r="H5174" t="s">
        <v>54</v>
      </c>
      <c r="I5174" s="103"/>
    </row>
    <row r="5175" spans="1:9" x14ac:dyDescent="0.3">
      <c r="A5175" t="s">
        <v>2932</v>
      </c>
      <c r="B5175" t="s">
        <v>50</v>
      </c>
      <c r="C5175" t="s">
        <v>2586</v>
      </c>
      <c r="D5175" t="s">
        <v>54</v>
      </c>
      <c r="E5175" s="103">
        <v>681.15283297594931</v>
      </c>
      <c r="F5175" s="103">
        <v>677609</v>
      </c>
      <c r="G5175" s="103">
        <v>5</v>
      </c>
      <c r="H5175" t="s">
        <v>54</v>
      </c>
      <c r="I5175" s="103"/>
    </row>
    <row r="5176" spans="1:9" x14ac:dyDescent="0.3">
      <c r="A5176" t="s">
        <v>2933</v>
      </c>
      <c r="B5176" t="s">
        <v>51</v>
      </c>
      <c r="C5176" t="s">
        <v>2586</v>
      </c>
      <c r="D5176" t="s">
        <v>40</v>
      </c>
      <c r="E5176" s="103">
        <v>7.9041088306742002E-2</v>
      </c>
      <c r="F5176" s="103">
        <v>677609</v>
      </c>
      <c r="G5176" s="103">
        <v>5</v>
      </c>
      <c r="H5176" t="s">
        <v>1078</v>
      </c>
      <c r="I5176" s="103"/>
    </row>
    <row r="5177" spans="1:9" x14ac:dyDescent="0.3">
      <c r="A5177" t="s">
        <v>6648</v>
      </c>
      <c r="B5177" t="s">
        <v>51</v>
      </c>
      <c r="C5177" t="s">
        <v>2586</v>
      </c>
      <c r="D5177" t="s">
        <v>5064</v>
      </c>
      <c r="E5177" s="103">
        <v>7.9477480115236504E-2</v>
      </c>
      <c r="F5177" s="103">
        <v>677609</v>
      </c>
      <c r="G5177" s="103">
        <v>5</v>
      </c>
      <c r="H5177" t="s">
        <v>1078</v>
      </c>
      <c r="I5177" s="103"/>
    </row>
    <row r="5178" spans="1:9" x14ac:dyDescent="0.3">
      <c r="A5178" t="s">
        <v>6649</v>
      </c>
      <c r="B5178" t="s">
        <v>51</v>
      </c>
      <c r="C5178" t="s">
        <v>2586</v>
      </c>
      <c r="D5178" t="s">
        <v>5065</v>
      </c>
      <c r="E5178" s="103">
        <v>7.9041088306742002E-2</v>
      </c>
      <c r="F5178" s="103">
        <v>677609</v>
      </c>
      <c r="G5178" s="103">
        <v>5</v>
      </c>
      <c r="H5178" t="s">
        <v>1078</v>
      </c>
      <c r="I5178" s="103"/>
    </row>
    <row r="5179" spans="1:9" x14ac:dyDescent="0.3">
      <c r="A5179" t="s">
        <v>6650</v>
      </c>
      <c r="B5179" t="s">
        <v>51</v>
      </c>
      <c r="C5179" t="s">
        <v>2586</v>
      </c>
      <c r="D5179" t="s">
        <v>5066</v>
      </c>
      <c r="E5179" s="103">
        <v>7.9477480115236504E-2</v>
      </c>
      <c r="F5179" s="103">
        <v>677609</v>
      </c>
      <c r="G5179" s="103">
        <v>5</v>
      </c>
      <c r="H5179" t="s">
        <v>1078</v>
      </c>
      <c r="I5179" s="103"/>
    </row>
    <row r="5180" spans="1:9" x14ac:dyDescent="0.3">
      <c r="A5180" t="s">
        <v>2934</v>
      </c>
      <c r="B5180" t="s">
        <v>51</v>
      </c>
      <c r="C5180" t="s">
        <v>2586</v>
      </c>
      <c r="D5180" t="s">
        <v>42</v>
      </c>
      <c r="E5180" s="103">
        <v>7.8158356090897843E-2</v>
      </c>
      <c r="F5180" s="103">
        <v>677609</v>
      </c>
      <c r="G5180" s="103">
        <v>5</v>
      </c>
      <c r="H5180" t="s">
        <v>1078</v>
      </c>
      <c r="I5180" s="103"/>
    </row>
    <row r="5181" spans="1:9" x14ac:dyDescent="0.3">
      <c r="A5181" t="s">
        <v>2935</v>
      </c>
      <c r="B5181" t="s">
        <v>51</v>
      </c>
      <c r="C5181" t="s">
        <v>2586</v>
      </c>
      <c r="D5181" t="s">
        <v>1763</v>
      </c>
      <c r="E5181" s="103">
        <v>7.3595461531045417E-2</v>
      </c>
      <c r="F5181" s="103">
        <v>677609</v>
      </c>
      <c r="G5181" s="103">
        <v>5</v>
      </c>
      <c r="H5181" t="s">
        <v>1078</v>
      </c>
      <c r="I5181" s="103"/>
    </row>
    <row r="5182" spans="1:9" x14ac:dyDescent="0.3">
      <c r="A5182" t="s">
        <v>2936</v>
      </c>
      <c r="B5182" t="s">
        <v>51</v>
      </c>
      <c r="C5182" t="s">
        <v>2586</v>
      </c>
      <c r="D5182" t="s">
        <v>1764</v>
      </c>
      <c r="E5182" s="103">
        <v>2.7937813806877074E-2</v>
      </c>
      <c r="F5182" s="103">
        <v>677609</v>
      </c>
      <c r="G5182" s="103">
        <v>5</v>
      </c>
      <c r="H5182" t="s">
        <v>1078</v>
      </c>
      <c r="I5182" s="103"/>
    </row>
    <row r="5183" spans="1:9" x14ac:dyDescent="0.3">
      <c r="A5183" t="s">
        <v>2937</v>
      </c>
      <c r="B5183" t="s">
        <v>51</v>
      </c>
      <c r="C5183" t="s">
        <v>2586</v>
      </c>
      <c r="D5183" t="s">
        <v>340</v>
      </c>
      <c r="E5183" s="103">
        <v>7.8600657609582764E-2</v>
      </c>
      <c r="F5183" s="103">
        <v>677609</v>
      </c>
      <c r="G5183" s="103">
        <v>5</v>
      </c>
      <c r="H5183" t="s">
        <v>1078</v>
      </c>
      <c r="I5183" s="103"/>
    </row>
    <row r="5184" spans="1:9" x14ac:dyDescent="0.3">
      <c r="A5184" t="s">
        <v>2938</v>
      </c>
      <c r="B5184" t="s">
        <v>51</v>
      </c>
      <c r="C5184" t="s">
        <v>2586</v>
      </c>
      <c r="D5184" t="s">
        <v>777</v>
      </c>
      <c r="E5184" s="103">
        <v>0.10040469424605457</v>
      </c>
      <c r="F5184" s="103">
        <v>677609</v>
      </c>
      <c r="G5184" s="103">
        <v>5</v>
      </c>
      <c r="H5184" t="s">
        <v>1078</v>
      </c>
      <c r="I5184" s="103"/>
    </row>
    <row r="5185" spans="1:9" x14ac:dyDescent="0.3">
      <c r="A5185" t="s">
        <v>2939</v>
      </c>
      <c r="B5185" t="s">
        <v>51</v>
      </c>
      <c r="C5185" t="s">
        <v>2586</v>
      </c>
      <c r="D5185" t="s">
        <v>776</v>
      </c>
      <c r="E5185" s="103">
        <v>0.25767654906387549</v>
      </c>
      <c r="F5185" s="103">
        <v>677609</v>
      </c>
      <c r="G5185" s="103">
        <v>5</v>
      </c>
      <c r="H5185" t="s">
        <v>1078</v>
      </c>
      <c r="I5185" s="103"/>
    </row>
    <row r="5186" spans="1:9" x14ac:dyDescent="0.3">
      <c r="A5186" t="s">
        <v>3914</v>
      </c>
      <c r="B5186" t="s">
        <v>47</v>
      </c>
      <c r="C5186" t="s">
        <v>3115</v>
      </c>
      <c r="D5186" t="s">
        <v>54</v>
      </c>
      <c r="E5186" s="103">
        <v>5036</v>
      </c>
      <c r="F5186" s="103">
        <v>677609</v>
      </c>
      <c r="G5186" s="103">
        <v>5</v>
      </c>
      <c r="H5186" t="s">
        <v>54</v>
      </c>
      <c r="I5186" s="103"/>
    </row>
    <row r="5187" spans="1:9" x14ac:dyDescent="0.3">
      <c r="A5187" t="s">
        <v>3915</v>
      </c>
      <c r="B5187" t="s">
        <v>48</v>
      </c>
      <c r="C5187" t="s">
        <v>3115</v>
      </c>
      <c r="D5187" t="s">
        <v>54</v>
      </c>
      <c r="E5187" s="103">
        <v>839333359.5625</v>
      </c>
      <c r="F5187" s="103">
        <v>677609</v>
      </c>
      <c r="G5187" s="103">
        <v>5</v>
      </c>
      <c r="H5187" t="s">
        <v>54</v>
      </c>
      <c r="I5187" s="103"/>
    </row>
    <row r="5188" spans="1:9" x14ac:dyDescent="0.3">
      <c r="A5188" t="s">
        <v>3916</v>
      </c>
      <c r="B5188" t="s">
        <v>49</v>
      </c>
      <c r="C5188" t="s">
        <v>3115</v>
      </c>
      <c r="D5188" t="s">
        <v>54</v>
      </c>
      <c r="E5188" s="103">
        <v>7.4320146279048833E-3</v>
      </c>
      <c r="F5188" s="103">
        <v>677609</v>
      </c>
      <c r="G5188" s="103">
        <v>5</v>
      </c>
      <c r="H5188" t="s">
        <v>54</v>
      </c>
      <c r="I5188" s="103"/>
    </row>
    <row r="5189" spans="1:9" x14ac:dyDescent="0.3">
      <c r="A5189" t="s">
        <v>3917</v>
      </c>
      <c r="B5189" t="s">
        <v>50</v>
      </c>
      <c r="C5189" t="s">
        <v>3115</v>
      </c>
      <c r="D5189" t="s">
        <v>54</v>
      </c>
      <c r="E5189" s="103">
        <v>1238.6691433592234</v>
      </c>
      <c r="F5189" s="103">
        <v>677609</v>
      </c>
      <c r="G5189" s="103">
        <v>5</v>
      </c>
      <c r="H5189" t="s">
        <v>54</v>
      </c>
      <c r="I5189" s="103"/>
    </row>
    <row r="5190" spans="1:9" x14ac:dyDescent="0.3">
      <c r="A5190" t="s">
        <v>3918</v>
      </c>
      <c r="B5190" t="s">
        <v>51</v>
      </c>
      <c r="C5190" t="s">
        <v>3115</v>
      </c>
      <c r="D5190" t="s">
        <v>40</v>
      </c>
      <c r="E5190" s="103">
        <v>0.21275987338065863</v>
      </c>
      <c r="F5190" s="103">
        <v>677609</v>
      </c>
      <c r="G5190" s="103">
        <v>5</v>
      </c>
      <c r="H5190" t="s">
        <v>1078</v>
      </c>
      <c r="I5190" s="103"/>
    </row>
    <row r="5191" spans="1:9" x14ac:dyDescent="0.3">
      <c r="A5191" t="s">
        <v>6651</v>
      </c>
      <c r="B5191" t="s">
        <v>51</v>
      </c>
      <c r="C5191" t="s">
        <v>3115</v>
      </c>
      <c r="D5191" t="s">
        <v>5064</v>
      </c>
      <c r="E5191" s="103">
        <v>0.21596424611940229</v>
      </c>
      <c r="F5191" s="103">
        <v>677609</v>
      </c>
      <c r="G5191" s="103">
        <v>5</v>
      </c>
      <c r="H5191" t="s">
        <v>1078</v>
      </c>
      <c r="I5191" s="103"/>
    </row>
    <row r="5192" spans="1:9" x14ac:dyDescent="0.3">
      <c r="A5192" t="s">
        <v>6652</v>
      </c>
      <c r="B5192" t="s">
        <v>51</v>
      </c>
      <c r="C5192" t="s">
        <v>3115</v>
      </c>
      <c r="D5192" t="s">
        <v>5065</v>
      </c>
      <c r="E5192" s="103">
        <v>0.21275987338065863</v>
      </c>
      <c r="F5192" s="103">
        <v>677609</v>
      </c>
      <c r="G5192" s="103">
        <v>5</v>
      </c>
      <c r="H5192" t="s">
        <v>1078</v>
      </c>
      <c r="I5192" s="103"/>
    </row>
    <row r="5193" spans="1:9" x14ac:dyDescent="0.3">
      <c r="A5193" t="s">
        <v>6653</v>
      </c>
      <c r="B5193" t="s">
        <v>51</v>
      </c>
      <c r="C5193" t="s">
        <v>3115</v>
      </c>
      <c r="D5193" t="s">
        <v>5066</v>
      </c>
      <c r="E5193" s="103">
        <v>0.21596424611940229</v>
      </c>
      <c r="F5193" s="103">
        <v>677609</v>
      </c>
      <c r="G5193" s="103">
        <v>5</v>
      </c>
      <c r="H5193" t="s">
        <v>1078</v>
      </c>
      <c r="I5193" s="103"/>
    </row>
    <row r="5194" spans="1:9" x14ac:dyDescent="0.3">
      <c r="A5194" t="s">
        <v>3919</v>
      </c>
      <c r="B5194" t="s">
        <v>51</v>
      </c>
      <c r="C5194" t="s">
        <v>3115</v>
      </c>
      <c r="D5194" t="s">
        <v>42</v>
      </c>
      <c r="E5194" s="103">
        <v>0.17636204749304993</v>
      </c>
      <c r="F5194" s="103">
        <v>677609</v>
      </c>
      <c r="G5194" s="103">
        <v>5</v>
      </c>
      <c r="H5194" t="s">
        <v>1078</v>
      </c>
      <c r="I5194" s="103"/>
    </row>
    <row r="5195" spans="1:9" x14ac:dyDescent="0.3">
      <c r="A5195" t="s">
        <v>3920</v>
      </c>
      <c r="B5195" t="s">
        <v>51</v>
      </c>
      <c r="C5195" t="s">
        <v>3115</v>
      </c>
      <c r="D5195" t="s">
        <v>1763</v>
      </c>
      <c r="E5195" s="103">
        <v>0.18263649928044481</v>
      </c>
      <c r="F5195" s="103">
        <v>677609</v>
      </c>
      <c r="G5195" s="103">
        <v>5</v>
      </c>
      <c r="H5195" t="s">
        <v>1078</v>
      </c>
      <c r="I5195" s="103"/>
    </row>
    <row r="5196" spans="1:9" x14ac:dyDescent="0.3">
      <c r="A5196" t="s">
        <v>3921</v>
      </c>
      <c r="B5196" t="s">
        <v>51</v>
      </c>
      <c r="C5196" t="s">
        <v>3115</v>
      </c>
      <c r="D5196" t="s">
        <v>1764</v>
      </c>
      <c r="E5196" s="103">
        <v>6.3594682896618376E-2</v>
      </c>
      <c r="F5196" s="103">
        <v>677609</v>
      </c>
      <c r="G5196" s="103">
        <v>5</v>
      </c>
      <c r="H5196" t="s">
        <v>1078</v>
      </c>
      <c r="I5196" s="103"/>
    </row>
    <row r="5197" spans="1:9" x14ac:dyDescent="0.3">
      <c r="A5197" t="s">
        <v>3922</v>
      </c>
      <c r="B5197" t="s">
        <v>51</v>
      </c>
      <c r="C5197" t="s">
        <v>3115</v>
      </c>
      <c r="D5197" t="s">
        <v>340</v>
      </c>
      <c r="E5197" s="103">
        <v>0.21220264967815081</v>
      </c>
      <c r="F5197" s="103">
        <v>677609</v>
      </c>
      <c r="G5197" s="103">
        <v>5</v>
      </c>
      <c r="H5197" t="s">
        <v>1078</v>
      </c>
      <c r="I5197" s="103"/>
    </row>
    <row r="5198" spans="1:9" x14ac:dyDescent="0.3">
      <c r="A5198" t="s">
        <v>3923</v>
      </c>
      <c r="B5198" t="s">
        <v>51</v>
      </c>
      <c r="C5198" t="s">
        <v>3115</v>
      </c>
      <c r="D5198" t="s">
        <v>777</v>
      </c>
      <c r="E5198" s="103">
        <v>0.26433020743048052</v>
      </c>
      <c r="F5198" s="103">
        <v>677609</v>
      </c>
      <c r="G5198" s="103">
        <v>5</v>
      </c>
      <c r="H5198" t="s">
        <v>1078</v>
      </c>
      <c r="I5198" s="103"/>
    </row>
    <row r="5199" spans="1:9" x14ac:dyDescent="0.3">
      <c r="A5199" t="s">
        <v>3924</v>
      </c>
      <c r="B5199" t="s">
        <v>51</v>
      </c>
      <c r="C5199" t="s">
        <v>3115</v>
      </c>
      <c r="D5199" t="s">
        <v>776</v>
      </c>
      <c r="E5199" s="103">
        <v>0.7089550592072722</v>
      </c>
      <c r="F5199" s="103">
        <v>677609</v>
      </c>
      <c r="G5199" s="103">
        <v>5</v>
      </c>
      <c r="H5199" t="s">
        <v>1078</v>
      </c>
      <c r="I5199" s="103"/>
    </row>
    <row r="5200" spans="1:9" x14ac:dyDescent="0.3">
      <c r="A5200" t="s">
        <v>3925</v>
      </c>
      <c r="B5200" t="s">
        <v>47</v>
      </c>
      <c r="C5200" t="s">
        <v>3100</v>
      </c>
      <c r="D5200" t="s">
        <v>54</v>
      </c>
      <c r="E5200" s="103">
        <v>83470</v>
      </c>
      <c r="F5200" s="103">
        <v>677609</v>
      </c>
      <c r="G5200" s="103">
        <v>5</v>
      </c>
      <c r="H5200" t="s">
        <v>54</v>
      </c>
      <c r="I5200" s="103"/>
    </row>
    <row r="5201" spans="1:9" x14ac:dyDescent="0.3">
      <c r="A5201" t="s">
        <v>3926</v>
      </c>
      <c r="B5201" t="s">
        <v>48</v>
      </c>
      <c r="C5201" t="s">
        <v>3100</v>
      </c>
      <c r="D5201" t="s">
        <v>54</v>
      </c>
      <c r="E5201" s="103">
        <v>16993107365.421875</v>
      </c>
      <c r="F5201" s="103">
        <v>677609</v>
      </c>
      <c r="G5201" s="103">
        <v>5</v>
      </c>
      <c r="H5201" t="s">
        <v>54</v>
      </c>
      <c r="I5201" s="103"/>
    </row>
    <row r="5202" spans="1:9" x14ac:dyDescent="0.3">
      <c r="A5202" t="s">
        <v>3927</v>
      </c>
      <c r="B5202" t="s">
        <v>49</v>
      </c>
      <c r="C5202" t="s">
        <v>3100</v>
      </c>
      <c r="D5202" t="s">
        <v>54</v>
      </c>
      <c r="E5202" s="103">
        <v>0.12318313363606445</v>
      </c>
      <c r="F5202" s="103">
        <v>677609</v>
      </c>
      <c r="G5202" s="103">
        <v>5</v>
      </c>
      <c r="H5202" t="s">
        <v>54</v>
      </c>
      <c r="I5202" s="103"/>
    </row>
    <row r="5203" spans="1:9" x14ac:dyDescent="0.3">
      <c r="A5203" t="s">
        <v>3928</v>
      </c>
      <c r="B5203" t="s">
        <v>50</v>
      </c>
      <c r="C5203" t="s">
        <v>3100</v>
      </c>
      <c r="D5203" t="s">
        <v>54</v>
      </c>
      <c r="E5203" s="103">
        <v>25078.042595983636</v>
      </c>
      <c r="F5203" s="103">
        <v>677609</v>
      </c>
      <c r="G5203" s="103">
        <v>5</v>
      </c>
      <c r="H5203" t="s">
        <v>54</v>
      </c>
      <c r="I5203" s="103"/>
    </row>
    <row r="5204" spans="1:9" x14ac:dyDescent="0.3">
      <c r="A5204" t="s">
        <v>3929</v>
      </c>
      <c r="B5204" t="s">
        <v>51</v>
      </c>
      <c r="C5204" t="s">
        <v>3100</v>
      </c>
      <c r="D5204" t="s">
        <v>40</v>
      </c>
      <c r="E5204" s="103">
        <v>0.26609741234780004</v>
      </c>
      <c r="F5204" s="103">
        <v>677609</v>
      </c>
      <c r="G5204" s="103">
        <v>5</v>
      </c>
      <c r="H5204" t="s">
        <v>1078</v>
      </c>
      <c r="I5204" s="103"/>
    </row>
    <row r="5205" spans="1:9" x14ac:dyDescent="0.3">
      <c r="A5205" t="s">
        <v>6654</v>
      </c>
      <c r="B5205" t="s">
        <v>51</v>
      </c>
      <c r="C5205" t="s">
        <v>3100</v>
      </c>
      <c r="D5205" t="s">
        <v>5064</v>
      </c>
      <c r="E5205" s="103">
        <v>0.27214206356124565</v>
      </c>
      <c r="F5205" s="103">
        <v>677609</v>
      </c>
      <c r="G5205" s="103">
        <v>5</v>
      </c>
      <c r="H5205" t="s">
        <v>1078</v>
      </c>
      <c r="I5205" s="103"/>
    </row>
    <row r="5206" spans="1:9" x14ac:dyDescent="0.3">
      <c r="A5206" t="s">
        <v>6655</v>
      </c>
      <c r="B5206" t="s">
        <v>51</v>
      </c>
      <c r="C5206" t="s">
        <v>3100</v>
      </c>
      <c r="D5206" t="s">
        <v>5065</v>
      </c>
      <c r="E5206" s="103">
        <v>0.26609741234780004</v>
      </c>
      <c r="F5206" s="103">
        <v>677609</v>
      </c>
      <c r="G5206" s="103">
        <v>5</v>
      </c>
      <c r="H5206" t="s">
        <v>1078</v>
      </c>
      <c r="I5206" s="103"/>
    </row>
    <row r="5207" spans="1:9" x14ac:dyDescent="0.3">
      <c r="A5207" t="s">
        <v>6656</v>
      </c>
      <c r="B5207" t="s">
        <v>51</v>
      </c>
      <c r="C5207" t="s">
        <v>3100</v>
      </c>
      <c r="D5207" t="s">
        <v>5066</v>
      </c>
      <c r="E5207" s="103">
        <v>0.27190686046543361</v>
      </c>
      <c r="F5207" s="103">
        <v>677609</v>
      </c>
      <c r="G5207" s="103">
        <v>5</v>
      </c>
      <c r="H5207" t="s">
        <v>1078</v>
      </c>
      <c r="I5207" s="103"/>
    </row>
    <row r="5208" spans="1:9" x14ac:dyDescent="0.3">
      <c r="A5208" t="s">
        <v>3930</v>
      </c>
      <c r="B5208" t="s">
        <v>51</v>
      </c>
      <c r="C5208" t="s">
        <v>3100</v>
      </c>
      <c r="D5208" t="s">
        <v>42</v>
      </c>
      <c r="E5208" s="103">
        <v>0.26668189080126303</v>
      </c>
      <c r="F5208" s="103">
        <v>677609</v>
      </c>
      <c r="G5208" s="103">
        <v>5</v>
      </c>
      <c r="H5208" t="s">
        <v>1078</v>
      </c>
      <c r="I5208" s="103"/>
    </row>
    <row r="5209" spans="1:9" x14ac:dyDescent="0.3">
      <c r="A5209" t="s">
        <v>3931</v>
      </c>
      <c r="B5209" t="s">
        <v>51</v>
      </c>
      <c r="C5209" t="s">
        <v>3100</v>
      </c>
      <c r="D5209" t="s">
        <v>1763</v>
      </c>
      <c r="E5209" s="103">
        <v>0.28140148568593309</v>
      </c>
      <c r="F5209" s="103">
        <v>677609</v>
      </c>
      <c r="G5209" s="103">
        <v>5</v>
      </c>
      <c r="H5209" t="s">
        <v>1078</v>
      </c>
      <c r="I5209" s="103"/>
    </row>
    <row r="5210" spans="1:9" x14ac:dyDescent="0.3">
      <c r="A5210" t="s">
        <v>3932</v>
      </c>
      <c r="B5210" t="s">
        <v>51</v>
      </c>
      <c r="C5210" t="s">
        <v>3100</v>
      </c>
      <c r="D5210" t="s">
        <v>1764</v>
      </c>
      <c r="E5210" s="103">
        <v>0.1147585316575012</v>
      </c>
      <c r="F5210" s="103">
        <v>677609</v>
      </c>
      <c r="G5210" s="103">
        <v>5</v>
      </c>
      <c r="H5210" t="s">
        <v>1078</v>
      </c>
      <c r="I5210" s="103"/>
    </row>
    <row r="5211" spans="1:9" x14ac:dyDescent="0.3">
      <c r="A5211" t="s">
        <v>3933</v>
      </c>
      <c r="B5211" t="s">
        <v>51</v>
      </c>
      <c r="C5211" t="s">
        <v>3100</v>
      </c>
      <c r="D5211" t="s">
        <v>340</v>
      </c>
      <c r="E5211" s="103">
        <v>0.26710217801107788</v>
      </c>
      <c r="F5211" s="103">
        <v>677609</v>
      </c>
      <c r="G5211" s="103">
        <v>5</v>
      </c>
      <c r="H5211" t="s">
        <v>1078</v>
      </c>
      <c r="I5211" s="103"/>
    </row>
    <row r="5212" spans="1:9" x14ac:dyDescent="0.3">
      <c r="A5212" t="s">
        <v>3934</v>
      </c>
      <c r="B5212" t="s">
        <v>51</v>
      </c>
      <c r="C5212" t="s">
        <v>3100</v>
      </c>
      <c r="D5212" t="s">
        <v>777</v>
      </c>
      <c r="E5212" s="103">
        <v>0.37041758180473566</v>
      </c>
      <c r="F5212" s="103">
        <v>677609</v>
      </c>
      <c r="G5212" s="103">
        <v>5</v>
      </c>
      <c r="H5212" t="s">
        <v>1078</v>
      </c>
      <c r="I5212" s="103"/>
    </row>
    <row r="5213" spans="1:9" x14ac:dyDescent="0.3">
      <c r="A5213" t="s">
        <v>3935</v>
      </c>
      <c r="B5213" t="s">
        <v>51</v>
      </c>
      <c r="C5213" t="s">
        <v>3100</v>
      </c>
      <c r="D5213" t="s">
        <v>776</v>
      </c>
      <c r="E5213" s="103">
        <v>0.89544846379532572</v>
      </c>
      <c r="F5213" s="103">
        <v>677609</v>
      </c>
      <c r="G5213" s="103">
        <v>5</v>
      </c>
      <c r="H5213" t="s">
        <v>1078</v>
      </c>
      <c r="I5213" s="103"/>
    </row>
    <row r="5214" spans="1:9" x14ac:dyDescent="0.3">
      <c r="A5214" t="s">
        <v>178</v>
      </c>
      <c r="B5214" t="s">
        <v>47</v>
      </c>
      <c r="C5214" t="s">
        <v>58</v>
      </c>
      <c r="D5214" t="s">
        <v>54</v>
      </c>
      <c r="E5214" s="103">
        <v>210</v>
      </c>
      <c r="F5214" s="103">
        <v>677609</v>
      </c>
      <c r="G5214" s="103">
        <v>5</v>
      </c>
      <c r="H5214" t="s">
        <v>54</v>
      </c>
      <c r="I5214" s="103"/>
    </row>
    <row r="5215" spans="1:9" x14ac:dyDescent="0.3">
      <c r="A5215" t="s">
        <v>179</v>
      </c>
      <c r="B5215" t="s">
        <v>48</v>
      </c>
      <c r="C5215" t="s">
        <v>58</v>
      </c>
      <c r="D5215" t="s">
        <v>54</v>
      </c>
      <c r="E5215" s="103">
        <v>3150000000</v>
      </c>
      <c r="F5215" s="103">
        <v>677609</v>
      </c>
      <c r="G5215" s="103">
        <v>5</v>
      </c>
      <c r="H5215" t="s">
        <v>54</v>
      </c>
      <c r="I5215" s="103"/>
    </row>
    <row r="5216" spans="1:9" x14ac:dyDescent="0.3">
      <c r="A5216" t="s">
        <v>180</v>
      </c>
      <c r="B5216" t="s">
        <v>49</v>
      </c>
      <c r="C5216" t="s">
        <v>58</v>
      </c>
      <c r="D5216" t="s">
        <v>54</v>
      </c>
      <c r="E5216" s="103">
        <v>3.0991323905083906E-4</v>
      </c>
      <c r="F5216" s="103">
        <v>677609</v>
      </c>
      <c r="G5216" s="103">
        <v>5</v>
      </c>
      <c r="H5216" t="s">
        <v>54</v>
      </c>
      <c r="I5216" s="103"/>
    </row>
    <row r="5217" spans="1:9" x14ac:dyDescent="0.3">
      <c r="A5217" t="s">
        <v>181</v>
      </c>
      <c r="B5217" t="s">
        <v>50</v>
      </c>
      <c r="C5217" t="s">
        <v>58</v>
      </c>
      <c r="D5217" t="s">
        <v>54</v>
      </c>
      <c r="E5217" s="103">
        <v>4648.6985857625859</v>
      </c>
      <c r="F5217" s="103">
        <v>677609</v>
      </c>
      <c r="G5217" s="103">
        <v>5</v>
      </c>
      <c r="H5217" t="s">
        <v>54</v>
      </c>
      <c r="I5217" s="103"/>
    </row>
    <row r="5218" spans="1:9" x14ac:dyDescent="0.3">
      <c r="A5218" t="s">
        <v>3936</v>
      </c>
      <c r="B5218" t="s">
        <v>47</v>
      </c>
      <c r="C5218" t="s">
        <v>3102</v>
      </c>
      <c r="D5218" t="s">
        <v>54</v>
      </c>
      <c r="E5218" s="103">
        <v>419645</v>
      </c>
      <c r="F5218" s="103">
        <v>677609</v>
      </c>
      <c r="G5218" s="103">
        <v>5</v>
      </c>
      <c r="H5218" t="s">
        <v>54</v>
      </c>
      <c r="I5218" s="103"/>
    </row>
    <row r="5219" spans="1:9" x14ac:dyDescent="0.3">
      <c r="A5219" t="s">
        <v>3937</v>
      </c>
      <c r="B5219" t="s">
        <v>48</v>
      </c>
      <c r="C5219" t="s">
        <v>3102</v>
      </c>
      <c r="D5219" t="s">
        <v>54</v>
      </c>
      <c r="E5219" s="103">
        <v>130013804676.875</v>
      </c>
      <c r="F5219" s="103">
        <v>677609</v>
      </c>
      <c r="G5219" s="103">
        <v>5</v>
      </c>
      <c r="H5219" t="s">
        <v>54</v>
      </c>
      <c r="I5219" s="103"/>
    </row>
    <row r="5220" spans="1:9" x14ac:dyDescent="0.3">
      <c r="A5220" t="s">
        <v>3938</v>
      </c>
      <c r="B5220" t="s">
        <v>49</v>
      </c>
      <c r="C5220" t="s">
        <v>3102</v>
      </c>
      <c r="D5220" t="s">
        <v>54</v>
      </c>
      <c r="E5220" s="103">
        <v>0.6193025771499493</v>
      </c>
      <c r="F5220" s="103">
        <v>677609</v>
      </c>
      <c r="G5220" s="103">
        <v>5</v>
      </c>
      <c r="H5220" t="s">
        <v>54</v>
      </c>
      <c r="I5220" s="103"/>
    </row>
    <row r="5221" spans="1:9" x14ac:dyDescent="0.3">
      <c r="A5221" t="s">
        <v>3939</v>
      </c>
      <c r="B5221" t="s">
        <v>50</v>
      </c>
      <c r="C5221" t="s">
        <v>3102</v>
      </c>
      <c r="D5221" t="s">
        <v>54</v>
      </c>
      <c r="E5221" s="103">
        <v>191871.42537492124</v>
      </c>
      <c r="F5221" s="103">
        <v>677609</v>
      </c>
      <c r="G5221" s="103">
        <v>5</v>
      </c>
      <c r="H5221" t="s">
        <v>54</v>
      </c>
      <c r="I5221" s="103"/>
    </row>
    <row r="5222" spans="1:9" x14ac:dyDescent="0.3">
      <c r="A5222" t="s">
        <v>3940</v>
      </c>
      <c r="B5222" t="s">
        <v>51</v>
      </c>
      <c r="C5222" t="s">
        <v>3102</v>
      </c>
      <c r="D5222" t="s">
        <v>40</v>
      </c>
      <c r="E5222" s="103">
        <v>0.40989844756949612</v>
      </c>
      <c r="F5222" s="103">
        <v>677609</v>
      </c>
      <c r="G5222" s="103">
        <v>5</v>
      </c>
      <c r="H5222" t="s">
        <v>1078</v>
      </c>
      <c r="I5222" s="103"/>
    </row>
    <row r="5223" spans="1:9" x14ac:dyDescent="0.3">
      <c r="A5223" t="s">
        <v>6657</v>
      </c>
      <c r="B5223" t="s">
        <v>51</v>
      </c>
      <c r="C5223" t="s">
        <v>3102</v>
      </c>
      <c r="D5223" t="s">
        <v>5064</v>
      </c>
      <c r="E5223" s="103">
        <v>0.41616468824596164</v>
      </c>
      <c r="F5223" s="103">
        <v>677609</v>
      </c>
      <c r="G5223" s="103">
        <v>5</v>
      </c>
      <c r="H5223" t="s">
        <v>1078</v>
      </c>
      <c r="I5223" s="103"/>
    </row>
    <row r="5224" spans="1:9" x14ac:dyDescent="0.3">
      <c r="A5224" t="s">
        <v>6658</v>
      </c>
      <c r="B5224" t="s">
        <v>51</v>
      </c>
      <c r="C5224" t="s">
        <v>3102</v>
      </c>
      <c r="D5224" t="s">
        <v>5065</v>
      </c>
      <c r="E5224" s="103">
        <v>0.40989844756949612</v>
      </c>
      <c r="F5224" s="103">
        <v>677609</v>
      </c>
      <c r="G5224" s="103">
        <v>5</v>
      </c>
      <c r="H5224" t="s">
        <v>1078</v>
      </c>
      <c r="I5224" s="103"/>
    </row>
    <row r="5225" spans="1:9" x14ac:dyDescent="0.3">
      <c r="A5225" t="s">
        <v>6659</v>
      </c>
      <c r="B5225" t="s">
        <v>51</v>
      </c>
      <c r="C5225" t="s">
        <v>3102</v>
      </c>
      <c r="D5225" t="s">
        <v>5066</v>
      </c>
      <c r="E5225" s="103">
        <v>0.41592595802379745</v>
      </c>
      <c r="F5225" s="103">
        <v>677609</v>
      </c>
      <c r="G5225" s="103">
        <v>5</v>
      </c>
      <c r="H5225" t="s">
        <v>1078</v>
      </c>
      <c r="I5225" s="103"/>
    </row>
    <row r="5226" spans="1:9" x14ac:dyDescent="0.3">
      <c r="A5226" t="s">
        <v>3941</v>
      </c>
      <c r="B5226" t="s">
        <v>51</v>
      </c>
      <c r="C5226" t="s">
        <v>3102</v>
      </c>
      <c r="D5226" t="s">
        <v>42</v>
      </c>
      <c r="E5226" s="103">
        <v>0.40576916275990349</v>
      </c>
      <c r="F5226" s="103">
        <v>677609</v>
      </c>
      <c r="G5226" s="103">
        <v>5</v>
      </c>
      <c r="H5226" t="s">
        <v>1078</v>
      </c>
      <c r="I5226" s="103"/>
    </row>
    <row r="5227" spans="1:9" x14ac:dyDescent="0.3">
      <c r="A5227" t="s">
        <v>3942</v>
      </c>
      <c r="B5227" t="s">
        <v>51</v>
      </c>
      <c r="C5227" t="s">
        <v>3102</v>
      </c>
      <c r="D5227" t="s">
        <v>1763</v>
      </c>
      <c r="E5227" s="103">
        <v>0.42417702272573604</v>
      </c>
      <c r="F5227" s="103">
        <v>677609</v>
      </c>
      <c r="G5227" s="103">
        <v>5</v>
      </c>
      <c r="H5227" t="s">
        <v>1078</v>
      </c>
      <c r="I5227" s="103"/>
    </row>
    <row r="5228" spans="1:9" x14ac:dyDescent="0.3">
      <c r="A5228" t="s">
        <v>3943</v>
      </c>
      <c r="B5228" t="s">
        <v>51</v>
      </c>
      <c r="C5228" t="s">
        <v>3102</v>
      </c>
      <c r="D5228" t="s">
        <v>1764</v>
      </c>
      <c r="E5228" s="103">
        <v>0.18158203133386369</v>
      </c>
      <c r="F5228" s="103">
        <v>677609</v>
      </c>
      <c r="G5228" s="103">
        <v>5</v>
      </c>
      <c r="H5228" t="s">
        <v>1078</v>
      </c>
      <c r="I5228" s="103"/>
    </row>
    <row r="5229" spans="1:9" x14ac:dyDescent="0.3">
      <c r="A5229" t="s">
        <v>3944</v>
      </c>
      <c r="B5229" t="s">
        <v>51</v>
      </c>
      <c r="C5229" t="s">
        <v>3102</v>
      </c>
      <c r="D5229" t="s">
        <v>340</v>
      </c>
      <c r="E5229" s="103">
        <v>0.40262830363512797</v>
      </c>
      <c r="F5229" s="103">
        <v>677609</v>
      </c>
      <c r="G5229" s="103">
        <v>5</v>
      </c>
      <c r="H5229" t="s">
        <v>1078</v>
      </c>
      <c r="I5229" s="103"/>
    </row>
    <row r="5230" spans="1:9" x14ac:dyDescent="0.3">
      <c r="A5230" t="s">
        <v>3945</v>
      </c>
      <c r="B5230" t="s">
        <v>51</v>
      </c>
      <c r="C5230" t="s">
        <v>3102</v>
      </c>
      <c r="D5230" t="s">
        <v>777</v>
      </c>
      <c r="E5230" s="103">
        <v>0.56884304288188825</v>
      </c>
      <c r="F5230" s="103">
        <v>677609</v>
      </c>
      <c r="G5230" s="103">
        <v>5</v>
      </c>
      <c r="H5230" t="s">
        <v>1078</v>
      </c>
      <c r="I5230" s="103"/>
    </row>
    <row r="5231" spans="1:9" x14ac:dyDescent="0.3">
      <c r="A5231" t="s">
        <v>3946</v>
      </c>
      <c r="B5231" t="s">
        <v>51</v>
      </c>
      <c r="C5231" t="s">
        <v>3102</v>
      </c>
      <c r="D5231" t="s">
        <v>776</v>
      </c>
      <c r="E5231" s="103">
        <v>1.3658970972941979</v>
      </c>
      <c r="F5231" s="103">
        <v>677609</v>
      </c>
      <c r="G5231" s="103">
        <v>5</v>
      </c>
      <c r="H5231" t="s">
        <v>1078</v>
      </c>
      <c r="I5231" s="103"/>
    </row>
    <row r="5232" spans="1:9" x14ac:dyDescent="0.3">
      <c r="A5232" t="s">
        <v>3947</v>
      </c>
      <c r="B5232" t="s">
        <v>47</v>
      </c>
      <c r="C5232" t="s">
        <v>3104</v>
      </c>
      <c r="D5232" t="s">
        <v>54</v>
      </c>
      <c r="E5232" s="103">
        <v>167643</v>
      </c>
      <c r="F5232" s="103">
        <v>677609</v>
      </c>
      <c r="G5232" s="103">
        <v>5</v>
      </c>
      <c r="H5232" t="s">
        <v>54</v>
      </c>
      <c r="I5232" s="103"/>
    </row>
    <row r="5233" spans="1:9" x14ac:dyDescent="0.3">
      <c r="A5233" t="s">
        <v>3948</v>
      </c>
      <c r="B5233" t="s">
        <v>48</v>
      </c>
      <c r="C5233" t="s">
        <v>3104</v>
      </c>
      <c r="D5233" t="s">
        <v>54</v>
      </c>
      <c r="E5233" s="103">
        <v>70678085437.6875</v>
      </c>
      <c r="F5233" s="103">
        <v>677609</v>
      </c>
      <c r="G5233" s="103">
        <v>5</v>
      </c>
      <c r="H5233" t="s">
        <v>54</v>
      </c>
      <c r="I5233" s="103"/>
    </row>
    <row r="5234" spans="1:9" x14ac:dyDescent="0.3">
      <c r="A5234" t="s">
        <v>3949</v>
      </c>
      <c r="B5234" t="s">
        <v>49</v>
      </c>
      <c r="C5234" t="s">
        <v>3104</v>
      </c>
      <c r="D5234" t="s">
        <v>54</v>
      </c>
      <c r="E5234" s="103">
        <v>0.24740373873428481</v>
      </c>
      <c r="F5234" s="103">
        <v>677609</v>
      </c>
      <c r="G5234" s="103">
        <v>5</v>
      </c>
      <c r="H5234" t="s">
        <v>54</v>
      </c>
      <c r="I5234" s="103"/>
    </row>
    <row r="5235" spans="1:9" x14ac:dyDescent="0.3">
      <c r="A5235" t="s">
        <v>3950</v>
      </c>
      <c r="B5235" t="s">
        <v>50</v>
      </c>
      <c r="C5235" t="s">
        <v>3104</v>
      </c>
      <c r="D5235" t="s">
        <v>54</v>
      </c>
      <c r="E5235" s="103">
        <v>104305.11613288416</v>
      </c>
      <c r="F5235" s="103">
        <v>677609</v>
      </c>
      <c r="G5235" s="103">
        <v>5</v>
      </c>
      <c r="H5235" t="s">
        <v>54</v>
      </c>
      <c r="I5235" s="103"/>
    </row>
    <row r="5236" spans="1:9" x14ac:dyDescent="0.3">
      <c r="A5236" t="s">
        <v>3951</v>
      </c>
      <c r="B5236" t="s">
        <v>51</v>
      </c>
      <c r="C5236" t="s">
        <v>3104</v>
      </c>
      <c r="D5236" t="s">
        <v>40</v>
      </c>
      <c r="E5236" s="103">
        <v>0.55632523534208422</v>
      </c>
      <c r="F5236" s="103">
        <v>677609</v>
      </c>
      <c r="G5236" s="103">
        <v>5</v>
      </c>
      <c r="H5236" t="s">
        <v>1078</v>
      </c>
      <c r="I5236" s="103"/>
    </row>
    <row r="5237" spans="1:9" x14ac:dyDescent="0.3">
      <c r="A5237" t="s">
        <v>6660</v>
      </c>
      <c r="B5237" t="s">
        <v>51</v>
      </c>
      <c r="C5237" t="s">
        <v>3104</v>
      </c>
      <c r="D5237" t="s">
        <v>5064</v>
      </c>
      <c r="E5237" s="103">
        <v>0.56675554848076437</v>
      </c>
      <c r="F5237" s="103">
        <v>677609</v>
      </c>
      <c r="G5237" s="103">
        <v>5</v>
      </c>
      <c r="H5237" t="s">
        <v>1078</v>
      </c>
      <c r="I5237" s="103"/>
    </row>
    <row r="5238" spans="1:9" x14ac:dyDescent="0.3">
      <c r="A5238" t="s">
        <v>6661</v>
      </c>
      <c r="B5238" t="s">
        <v>51</v>
      </c>
      <c r="C5238" t="s">
        <v>3104</v>
      </c>
      <c r="D5238" t="s">
        <v>5065</v>
      </c>
      <c r="E5238" s="103">
        <v>0.55632523534208422</v>
      </c>
      <c r="F5238" s="103">
        <v>677609</v>
      </c>
      <c r="G5238" s="103">
        <v>5</v>
      </c>
      <c r="H5238" t="s">
        <v>1078</v>
      </c>
      <c r="I5238" s="103"/>
    </row>
    <row r="5239" spans="1:9" x14ac:dyDescent="0.3">
      <c r="A5239" t="s">
        <v>6662</v>
      </c>
      <c r="B5239" t="s">
        <v>51</v>
      </c>
      <c r="C5239" t="s">
        <v>3104</v>
      </c>
      <c r="D5239" t="s">
        <v>5066</v>
      </c>
      <c r="E5239" s="103">
        <v>0.5662396643085813</v>
      </c>
      <c r="F5239" s="103">
        <v>677609</v>
      </c>
      <c r="G5239" s="103">
        <v>5</v>
      </c>
      <c r="H5239" t="s">
        <v>1078</v>
      </c>
      <c r="I5239" s="103"/>
    </row>
    <row r="5240" spans="1:9" x14ac:dyDescent="0.3">
      <c r="A5240" t="s">
        <v>3952</v>
      </c>
      <c r="B5240" t="s">
        <v>51</v>
      </c>
      <c r="C5240" t="s">
        <v>3104</v>
      </c>
      <c r="D5240" t="s">
        <v>42</v>
      </c>
      <c r="E5240" s="103">
        <v>0.55533976106022442</v>
      </c>
      <c r="F5240" s="103">
        <v>677609</v>
      </c>
      <c r="G5240" s="103">
        <v>5</v>
      </c>
      <c r="H5240" t="s">
        <v>1078</v>
      </c>
      <c r="I5240" s="103"/>
    </row>
    <row r="5241" spans="1:9" x14ac:dyDescent="0.3">
      <c r="A5241" t="s">
        <v>3953</v>
      </c>
      <c r="B5241" t="s">
        <v>51</v>
      </c>
      <c r="C5241" t="s">
        <v>3104</v>
      </c>
      <c r="D5241" t="s">
        <v>1763</v>
      </c>
      <c r="E5241" s="103">
        <v>0.57802774632929743</v>
      </c>
      <c r="F5241" s="103">
        <v>677609</v>
      </c>
      <c r="G5241" s="103">
        <v>5</v>
      </c>
      <c r="H5241" t="s">
        <v>1078</v>
      </c>
      <c r="I5241" s="103"/>
    </row>
    <row r="5242" spans="1:9" x14ac:dyDescent="0.3">
      <c r="A5242" t="s">
        <v>3954</v>
      </c>
      <c r="B5242" t="s">
        <v>51</v>
      </c>
      <c r="C5242" t="s">
        <v>3104</v>
      </c>
      <c r="D5242" t="s">
        <v>1764</v>
      </c>
      <c r="E5242" s="103">
        <v>0.22205311401228628</v>
      </c>
      <c r="F5242" s="103">
        <v>677609</v>
      </c>
      <c r="G5242" s="103">
        <v>5</v>
      </c>
      <c r="H5242" t="s">
        <v>1078</v>
      </c>
      <c r="I5242" s="103"/>
    </row>
    <row r="5243" spans="1:9" x14ac:dyDescent="0.3">
      <c r="A5243" t="s">
        <v>3955</v>
      </c>
      <c r="B5243" t="s">
        <v>51</v>
      </c>
      <c r="C5243" t="s">
        <v>3104</v>
      </c>
      <c r="D5243" t="s">
        <v>340</v>
      </c>
      <c r="E5243" s="103">
        <v>0.5556149525626195</v>
      </c>
      <c r="F5243" s="103">
        <v>677609</v>
      </c>
      <c r="G5243" s="103">
        <v>5</v>
      </c>
      <c r="H5243" t="s">
        <v>1078</v>
      </c>
      <c r="I5243" s="103"/>
    </row>
    <row r="5244" spans="1:9" x14ac:dyDescent="0.3">
      <c r="A5244" t="s">
        <v>3956</v>
      </c>
      <c r="B5244" t="s">
        <v>51</v>
      </c>
      <c r="C5244" t="s">
        <v>3104</v>
      </c>
      <c r="D5244" t="s">
        <v>777</v>
      </c>
      <c r="E5244" s="103">
        <v>0.76748712040324363</v>
      </c>
      <c r="F5244" s="103">
        <v>677609</v>
      </c>
      <c r="G5244" s="103">
        <v>5</v>
      </c>
      <c r="H5244" t="s">
        <v>1078</v>
      </c>
      <c r="I5244" s="103"/>
    </row>
    <row r="5245" spans="1:9" x14ac:dyDescent="0.3">
      <c r="A5245" t="s">
        <v>3957</v>
      </c>
      <c r="B5245" t="s">
        <v>51</v>
      </c>
      <c r="C5245" t="s">
        <v>3104</v>
      </c>
      <c r="D5245" t="s">
        <v>776</v>
      </c>
      <c r="E5245" s="103">
        <v>1.8546186362023758</v>
      </c>
      <c r="F5245" s="103">
        <v>677609</v>
      </c>
      <c r="G5245" s="103">
        <v>5</v>
      </c>
      <c r="H5245" t="s">
        <v>1078</v>
      </c>
      <c r="I5245" s="103"/>
    </row>
    <row r="5246" spans="1:9" x14ac:dyDescent="0.3">
      <c r="A5246" t="s">
        <v>3958</v>
      </c>
      <c r="B5246" t="s">
        <v>47</v>
      </c>
      <c r="C5246" t="s">
        <v>3106</v>
      </c>
      <c r="D5246" t="s">
        <v>54</v>
      </c>
      <c r="E5246" s="103">
        <v>28957</v>
      </c>
      <c r="F5246" s="103">
        <v>677609</v>
      </c>
      <c r="G5246" s="103">
        <v>5</v>
      </c>
      <c r="H5246" t="s">
        <v>54</v>
      </c>
      <c r="I5246" s="103"/>
    </row>
    <row r="5247" spans="1:9" x14ac:dyDescent="0.3">
      <c r="A5247" t="s">
        <v>3959</v>
      </c>
      <c r="B5247" t="s">
        <v>48</v>
      </c>
      <c r="C5247" t="s">
        <v>3106</v>
      </c>
      <c r="D5247" t="s">
        <v>54</v>
      </c>
      <c r="E5247" s="103">
        <v>38750720188.9375</v>
      </c>
      <c r="F5247" s="103">
        <v>677609</v>
      </c>
      <c r="G5247" s="103">
        <v>5</v>
      </c>
      <c r="H5247" t="s">
        <v>54</v>
      </c>
      <c r="I5247" s="103"/>
    </row>
    <row r="5248" spans="1:9" x14ac:dyDescent="0.3">
      <c r="A5248" t="s">
        <v>3960</v>
      </c>
      <c r="B5248" t="s">
        <v>49</v>
      </c>
      <c r="C5248" t="s">
        <v>3106</v>
      </c>
      <c r="D5248" t="s">
        <v>54</v>
      </c>
      <c r="E5248" s="103">
        <v>4.2734084110453076E-2</v>
      </c>
      <c r="F5248" s="103">
        <v>677609</v>
      </c>
      <c r="G5248" s="103">
        <v>5</v>
      </c>
      <c r="H5248" t="s">
        <v>54</v>
      </c>
      <c r="I5248" s="103"/>
    </row>
    <row r="5249" spans="1:9" x14ac:dyDescent="0.3">
      <c r="A5249" t="s">
        <v>3961</v>
      </c>
      <c r="B5249" t="s">
        <v>50</v>
      </c>
      <c r="C5249" t="s">
        <v>3106</v>
      </c>
      <c r="D5249" t="s">
        <v>54</v>
      </c>
      <c r="E5249" s="103">
        <v>57187.434330030301</v>
      </c>
      <c r="F5249" s="103">
        <v>677609</v>
      </c>
      <c r="G5249" s="103">
        <v>5</v>
      </c>
      <c r="H5249" t="s">
        <v>54</v>
      </c>
      <c r="I5249" s="103"/>
    </row>
    <row r="5250" spans="1:9" x14ac:dyDescent="0.3">
      <c r="A5250" t="s">
        <v>3962</v>
      </c>
      <c r="B5250" t="s">
        <v>51</v>
      </c>
      <c r="C5250" t="s">
        <v>3106</v>
      </c>
      <c r="D5250" t="s">
        <v>40</v>
      </c>
      <c r="E5250" s="103">
        <v>1.7554866097690351</v>
      </c>
      <c r="F5250" s="103">
        <v>677609</v>
      </c>
      <c r="G5250" s="103">
        <v>5</v>
      </c>
      <c r="H5250" t="s">
        <v>1078</v>
      </c>
      <c r="I5250" s="103"/>
    </row>
    <row r="5251" spans="1:9" x14ac:dyDescent="0.3">
      <c r="A5251" t="s">
        <v>6663</v>
      </c>
      <c r="B5251" t="s">
        <v>51</v>
      </c>
      <c r="C5251" t="s">
        <v>3106</v>
      </c>
      <c r="D5251" t="s">
        <v>5064</v>
      </c>
      <c r="E5251" s="103">
        <v>1.7744783856359923</v>
      </c>
      <c r="F5251" s="103">
        <v>677609</v>
      </c>
      <c r="G5251" s="103">
        <v>5</v>
      </c>
      <c r="H5251" t="s">
        <v>1078</v>
      </c>
      <c r="I5251" s="103"/>
    </row>
    <row r="5252" spans="1:9" x14ac:dyDescent="0.3">
      <c r="A5252" t="s">
        <v>6664</v>
      </c>
      <c r="B5252" t="s">
        <v>51</v>
      </c>
      <c r="C5252" t="s">
        <v>3106</v>
      </c>
      <c r="D5252" t="s">
        <v>5065</v>
      </c>
      <c r="E5252" s="103">
        <v>1.7554866097690351</v>
      </c>
      <c r="F5252" s="103">
        <v>677609</v>
      </c>
      <c r="G5252" s="103">
        <v>5</v>
      </c>
      <c r="H5252" t="s">
        <v>1078</v>
      </c>
      <c r="I5252" s="103"/>
    </row>
    <row r="5253" spans="1:9" x14ac:dyDescent="0.3">
      <c r="A5253" t="s">
        <v>6665</v>
      </c>
      <c r="B5253" t="s">
        <v>51</v>
      </c>
      <c r="C5253" t="s">
        <v>3106</v>
      </c>
      <c r="D5253" t="s">
        <v>5066</v>
      </c>
      <c r="E5253" s="103">
        <v>1.7735688882664056</v>
      </c>
      <c r="F5253" s="103">
        <v>677609</v>
      </c>
      <c r="G5253" s="103">
        <v>5</v>
      </c>
      <c r="H5253" t="s">
        <v>1078</v>
      </c>
      <c r="I5253" s="103"/>
    </row>
    <row r="5254" spans="1:9" x14ac:dyDescent="0.3">
      <c r="A5254" t="s">
        <v>3963</v>
      </c>
      <c r="B5254" t="s">
        <v>51</v>
      </c>
      <c r="C5254" t="s">
        <v>3106</v>
      </c>
      <c r="D5254" t="s">
        <v>42</v>
      </c>
      <c r="E5254" s="103">
        <v>1.7137417684112204</v>
      </c>
      <c r="F5254" s="103">
        <v>677609</v>
      </c>
      <c r="G5254" s="103">
        <v>5</v>
      </c>
      <c r="H5254" t="s">
        <v>1078</v>
      </c>
      <c r="I5254" s="103"/>
    </row>
    <row r="5255" spans="1:9" x14ac:dyDescent="0.3">
      <c r="A5255" t="s">
        <v>3964</v>
      </c>
      <c r="B5255" t="s">
        <v>51</v>
      </c>
      <c r="C5255" t="s">
        <v>3106</v>
      </c>
      <c r="D5255" t="s">
        <v>1763</v>
      </c>
      <c r="E5255" s="103">
        <v>1.7667533795368098</v>
      </c>
      <c r="F5255" s="103">
        <v>677609</v>
      </c>
      <c r="G5255" s="103">
        <v>5</v>
      </c>
      <c r="H5255" t="s">
        <v>1078</v>
      </c>
      <c r="I5255" s="103"/>
    </row>
    <row r="5256" spans="1:9" x14ac:dyDescent="0.3">
      <c r="A5256" t="s">
        <v>3965</v>
      </c>
      <c r="B5256" t="s">
        <v>51</v>
      </c>
      <c r="C5256" t="s">
        <v>3106</v>
      </c>
      <c r="D5256" t="s">
        <v>1764</v>
      </c>
      <c r="E5256" s="103">
        <v>0.46612718150434851</v>
      </c>
      <c r="F5256" s="103">
        <v>677609</v>
      </c>
      <c r="G5256" s="103">
        <v>5</v>
      </c>
      <c r="H5256" t="s">
        <v>1078</v>
      </c>
      <c r="I5256" s="103"/>
    </row>
    <row r="5257" spans="1:9" x14ac:dyDescent="0.3">
      <c r="A5257" t="s">
        <v>3966</v>
      </c>
      <c r="B5257" t="s">
        <v>51</v>
      </c>
      <c r="C5257" t="s">
        <v>3106</v>
      </c>
      <c r="D5257" t="s">
        <v>340</v>
      </c>
      <c r="E5257" s="103">
        <v>1.7456483437804444</v>
      </c>
      <c r="F5257" s="103">
        <v>677609</v>
      </c>
      <c r="G5257" s="103">
        <v>5</v>
      </c>
      <c r="H5257" t="s">
        <v>1078</v>
      </c>
      <c r="I5257" s="103"/>
    </row>
    <row r="5258" spans="1:9" x14ac:dyDescent="0.3">
      <c r="A5258" t="s">
        <v>3967</v>
      </c>
      <c r="B5258" t="s">
        <v>51</v>
      </c>
      <c r="C5258" t="s">
        <v>3106</v>
      </c>
      <c r="D5258" t="s">
        <v>777</v>
      </c>
      <c r="E5258" s="103">
        <v>2.2650225730125708</v>
      </c>
      <c r="F5258" s="103">
        <v>677609</v>
      </c>
      <c r="G5258" s="103">
        <v>5</v>
      </c>
      <c r="H5258" t="s">
        <v>1078</v>
      </c>
      <c r="I5258" s="103"/>
    </row>
    <row r="5259" spans="1:9" x14ac:dyDescent="0.3">
      <c r="A5259" t="s">
        <v>3968</v>
      </c>
      <c r="B5259" t="s">
        <v>51</v>
      </c>
      <c r="C5259" t="s">
        <v>3106</v>
      </c>
      <c r="D5259" t="s">
        <v>776</v>
      </c>
      <c r="E5259" s="103">
        <v>5.7808025752370904</v>
      </c>
      <c r="F5259" s="103">
        <v>677609</v>
      </c>
      <c r="G5259" s="103">
        <v>5</v>
      </c>
      <c r="H5259" t="s">
        <v>1078</v>
      </c>
      <c r="I5259" s="103"/>
    </row>
    <row r="5260" spans="1:9" x14ac:dyDescent="0.3">
      <c r="A5260" t="s">
        <v>3969</v>
      </c>
      <c r="B5260" t="s">
        <v>47</v>
      </c>
      <c r="C5260" t="s">
        <v>3109</v>
      </c>
      <c r="D5260" t="s">
        <v>54</v>
      </c>
      <c r="E5260" s="103">
        <v>300144</v>
      </c>
      <c r="F5260" s="103">
        <v>677609</v>
      </c>
      <c r="G5260" s="103">
        <v>5</v>
      </c>
      <c r="H5260" t="s">
        <v>54</v>
      </c>
      <c r="I5260" s="103"/>
    </row>
    <row r="5261" spans="1:9" x14ac:dyDescent="0.3">
      <c r="A5261" t="s">
        <v>3970</v>
      </c>
      <c r="B5261" t="s">
        <v>48</v>
      </c>
      <c r="C5261" t="s">
        <v>3109</v>
      </c>
      <c r="D5261" t="s">
        <v>54</v>
      </c>
      <c r="E5261" s="103">
        <v>1987347213.906189</v>
      </c>
      <c r="F5261" s="103">
        <v>677609</v>
      </c>
      <c r="G5261" s="103">
        <v>5</v>
      </c>
      <c r="H5261" t="s">
        <v>54</v>
      </c>
      <c r="I5261" s="103"/>
    </row>
    <row r="5262" spans="1:9" x14ac:dyDescent="0.3">
      <c r="A5262" t="s">
        <v>3971</v>
      </c>
      <c r="B5262" t="s">
        <v>49</v>
      </c>
      <c r="C5262" t="s">
        <v>3109</v>
      </c>
      <c r="D5262" t="s">
        <v>54</v>
      </c>
      <c r="E5262" s="103">
        <v>0.44294571057940496</v>
      </c>
      <c r="F5262" s="103">
        <v>677609</v>
      </c>
      <c r="G5262" s="103">
        <v>5</v>
      </c>
      <c r="H5262" t="s">
        <v>54</v>
      </c>
      <c r="I5262" s="103"/>
    </row>
    <row r="5263" spans="1:9" x14ac:dyDescent="0.3">
      <c r="A5263" t="s">
        <v>3972</v>
      </c>
      <c r="B5263" t="s">
        <v>50</v>
      </c>
      <c r="C5263" t="s">
        <v>3109</v>
      </c>
      <c r="D5263" t="s">
        <v>54</v>
      </c>
      <c r="E5263" s="103">
        <v>2932.8819627634653</v>
      </c>
      <c r="F5263" s="103">
        <v>677609</v>
      </c>
      <c r="G5263" s="103">
        <v>5</v>
      </c>
      <c r="H5263" t="s">
        <v>54</v>
      </c>
      <c r="I5263" s="103"/>
    </row>
    <row r="5264" spans="1:9" x14ac:dyDescent="0.3">
      <c r="A5264" t="s">
        <v>3973</v>
      </c>
      <c r="B5264" t="s">
        <v>51</v>
      </c>
      <c r="C5264" t="s">
        <v>3109</v>
      </c>
      <c r="D5264" t="s">
        <v>40</v>
      </c>
      <c r="E5264" s="103">
        <v>8.7893090833343415E-3</v>
      </c>
      <c r="F5264" s="103">
        <v>677609</v>
      </c>
      <c r="G5264" s="103">
        <v>5</v>
      </c>
      <c r="H5264" t="s">
        <v>1078</v>
      </c>
      <c r="I5264" s="103"/>
    </row>
    <row r="5265" spans="1:9" x14ac:dyDescent="0.3">
      <c r="A5265" t="s">
        <v>6666</v>
      </c>
      <c r="B5265" t="s">
        <v>51</v>
      </c>
      <c r="C5265" t="s">
        <v>3109</v>
      </c>
      <c r="D5265" t="s">
        <v>5064</v>
      </c>
      <c r="E5265" s="103">
        <v>8.9055762303766259E-3</v>
      </c>
      <c r="F5265" s="103">
        <v>677609</v>
      </c>
      <c r="G5265" s="103">
        <v>5</v>
      </c>
      <c r="H5265" t="s">
        <v>1078</v>
      </c>
      <c r="I5265" s="103"/>
    </row>
    <row r="5266" spans="1:9" x14ac:dyDescent="0.3">
      <c r="A5266" t="s">
        <v>6667</v>
      </c>
      <c r="B5266" t="s">
        <v>51</v>
      </c>
      <c r="C5266" t="s">
        <v>3109</v>
      </c>
      <c r="D5266" t="s">
        <v>5065</v>
      </c>
      <c r="E5266" s="103">
        <v>8.7893090833343415E-3</v>
      </c>
      <c r="F5266" s="103">
        <v>677609</v>
      </c>
      <c r="G5266" s="103">
        <v>5</v>
      </c>
      <c r="H5266" t="s">
        <v>1078</v>
      </c>
      <c r="I5266" s="103"/>
    </row>
    <row r="5267" spans="1:9" x14ac:dyDescent="0.3">
      <c r="A5267" t="s">
        <v>6668</v>
      </c>
      <c r="B5267" t="s">
        <v>51</v>
      </c>
      <c r="C5267" t="s">
        <v>3109</v>
      </c>
      <c r="D5267" t="s">
        <v>5066</v>
      </c>
      <c r="E5267" s="103">
        <v>8.9029987650469187E-3</v>
      </c>
      <c r="F5267" s="103">
        <v>677609</v>
      </c>
      <c r="G5267" s="103">
        <v>5</v>
      </c>
      <c r="H5267" t="s">
        <v>1078</v>
      </c>
      <c r="I5267" s="103"/>
    </row>
    <row r="5268" spans="1:9" x14ac:dyDescent="0.3">
      <c r="A5268" t="s">
        <v>3974</v>
      </c>
      <c r="B5268" t="s">
        <v>51</v>
      </c>
      <c r="C5268" t="s">
        <v>3109</v>
      </c>
      <c r="D5268" t="s">
        <v>42</v>
      </c>
      <c r="E5268" s="103">
        <v>8.6426017336843092E-3</v>
      </c>
      <c r="F5268" s="103">
        <v>677609</v>
      </c>
      <c r="G5268" s="103">
        <v>5</v>
      </c>
      <c r="H5268" t="s">
        <v>1078</v>
      </c>
      <c r="I5268" s="103"/>
    </row>
    <row r="5269" spans="1:9" x14ac:dyDescent="0.3">
      <c r="A5269" t="s">
        <v>3975</v>
      </c>
      <c r="B5269" t="s">
        <v>51</v>
      </c>
      <c r="C5269" t="s">
        <v>3109</v>
      </c>
      <c r="D5269" t="s">
        <v>1763</v>
      </c>
      <c r="E5269" s="103">
        <v>9.097316535553724E-3</v>
      </c>
      <c r="F5269" s="103">
        <v>677609</v>
      </c>
      <c r="G5269" s="103">
        <v>5</v>
      </c>
      <c r="H5269" t="s">
        <v>1078</v>
      </c>
      <c r="I5269" s="103"/>
    </row>
    <row r="5270" spans="1:9" x14ac:dyDescent="0.3">
      <c r="A5270" t="s">
        <v>3976</v>
      </c>
      <c r="B5270" t="s">
        <v>51</v>
      </c>
      <c r="C5270" t="s">
        <v>3109</v>
      </c>
      <c r="D5270" t="s">
        <v>1764</v>
      </c>
      <c r="E5270" s="103">
        <v>4.0377373344321404E-3</v>
      </c>
      <c r="F5270" s="103">
        <v>677609</v>
      </c>
      <c r="G5270" s="103">
        <v>5</v>
      </c>
      <c r="H5270" t="s">
        <v>1078</v>
      </c>
      <c r="I5270" s="103"/>
    </row>
    <row r="5271" spans="1:9" x14ac:dyDescent="0.3">
      <c r="A5271" t="s">
        <v>3977</v>
      </c>
      <c r="B5271" t="s">
        <v>51</v>
      </c>
      <c r="C5271" t="s">
        <v>3109</v>
      </c>
      <c r="D5271" t="s">
        <v>340</v>
      </c>
      <c r="E5271" s="103">
        <v>8.5389057214051052E-3</v>
      </c>
      <c r="F5271" s="103">
        <v>677609</v>
      </c>
      <c r="G5271" s="103">
        <v>5</v>
      </c>
      <c r="H5271" t="s">
        <v>1078</v>
      </c>
      <c r="I5271" s="103"/>
    </row>
    <row r="5272" spans="1:9" x14ac:dyDescent="0.3">
      <c r="A5272" t="s">
        <v>3978</v>
      </c>
      <c r="B5272" t="s">
        <v>51</v>
      </c>
      <c r="C5272" t="s">
        <v>3109</v>
      </c>
      <c r="D5272" t="s">
        <v>777</v>
      </c>
      <c r="E5272" s="103">
        <v>1.270705279449142E-2</v>
      </c>
      <c r="F5272" s="103">
        <v>677609</v>
      </c>
      <c r="G5272" s="103">
        <v>5</v>
      </c>
      <c r="H5272" t="s">
        <v>1078</v>
      </c>
      <c r="I5272" s="103"/>
    </row>
    <row r="5273" spans="1:9" x14ac:dyDescent="0.3">
      <c r="A5273" t="s">
        <v>3979</v>
      </c>
      <c r="B5273" t="s">
        <v>51</v>
      </c>
      <c r="C5273" t="s">
        <v>3109</v>
      </c>
      <c r="D5273" t="s">
        <v>776</v>
      </c>
      <c r="E5273" s="103">
        <v>2.9532204605870756E-2</v>
      </c>
      <c r="F5273" s="103">
        <v>677609</v>
      </c>
      <c r="G5273" s="103">
        <v>5</v>
      </c>
      <c r="H5273" t="s">
        <v>1078</v>
      </c>
      <c r="I5273" s="103"/>
    </row>
    <row r="5274" spans="1:9" x14ac:dyDescent="0.3">
      <c r="A5274" t="s">
        <v>3980</v>
      </c>
      <c r="B5274" t="s">
        <v>47</v>
      </c>
      <c r="C5274" t="s">
        <v>3111</v>
      </c>
      <c r="D5274" t="s">
        <v>54</v>
      </c>
      <c r="E5274" s="103">
        <v>443961</v>
      </c>
      <c r="F5274" s="103">
        <v>677609</v>
      </c>
      <c r="G5274" s="103">
        <v>5</v>
      </c>
      <c r="H5274" t="s">
        <v>54</v>
      </c>
      <c r="I5274" s="103"/>
    </row>
    <row r="5275" spans="1:9" x14ac:dyDescent="0.3">
      <c r="A5275" t="s">
        <v>3981</v>
      </c>
      <c r="B5275" t="s">
        <v>48</v>
      </c>
      <c r="C5275" t="s">
        <v>3111</v>
      </c>
      <c r="D5275" t="s">
        <v>54</v>
      </c>
      <c r="E5275" s="103">
        <v>4198937605.7255859</v>
      </c>
      <c r="F5275" s="103">
        <v>677609</v>
      </c>
      <c r="G5275" s="103">
        <v>5</v>
      </c>
      <c r="H5275" t="s">
        <v>54</v>
      </c>
      <c r="I5275" s="103"/>
    </row>
    <row r="5276" spans="1:9" x14ac:dyDescent="0.3">
      <c r="A5276" t="s">
        <v>3982</v>
      </c>
      <c r="B5276" t="s">
        <v>49</v>
      </c>
      <c r="C5276" t="s">
        <v>3111</v>
      </c>
      <c r="D5276" t="s">
        <v>54</v>
      </c>
      <c r="E5276" s="103">
        <v>0.65518757867737887</v>
      </c>
      <c r="F5276" s="103">
        <v>677609</v>
      </c>
      <c r="G5276" s="103">
        <v>5</v>
      </c>
      <c r="H5276" t="s">
        <v>54</v>
      </c>
      <c r="I5276" s="103"/>
    </row>
    <row r="5277" spans="1:9" x14ac:dyDescent="0.3">
      <c r="A5277" t="s">
        <v>3983</v>
      </c>
      <c r="B5277" t="s">
        <v>50</v>
      </c>
      <c r="C5277" t="s">
        <v>3111</v>
      </c>
      <c r="D5277" t="s">
        <v>54</v>
      </c>
      <c r="E5277" s="103">
        <v>6196.6969236323393</v>
      </c>
      <c r="F5277" s="103">
        <v>677609</v>
      </c>
      <c r="G5277" s="103">
        <v>5</v>
      </c>
      <c r="H5277" t="s">
        <v>54</v>
      </c>
      <c r="I5277" s="103"/>
    </row>
    <row r="5278" spans="1:9" x14ac:dyDescent="0.3">
      <c r="A5278" t="s">
        <v>3984</v>
      </c>
      <c r="B5278" t="s">
        <v>51</v>
      </c>
      <c r="C5278" t="s">
        <v>3111</v>
      </c>
      <c r="D5278" t="s">
        <v>40</v>
      </c>
      <c r="E5278" s="103">
        <v>1.2532455842635192E-2</v>
      </c>
      <c r="F5278" s="103">
        <v>677609</v>
      </c>
      <c r="G5278" s="103">
        <v>5</v>
      </c>
      <c r="H5278" t="s">
        <v>1078</v>
      </c>
      <c r="I5278" s="103"/>
    </row>
    <row r="5279" spans="1:9" x14ac:dyDescent="0.3">
      <c r="A5279" t="s">
        <v>6669</v>
      </c>
      <c r="B5279" t="s">
        <v>51</v>
      </c>
      <c r="C5279" t="s">
        <v>3111</v>
      </c>
      <c r="D5279" t="s">
        <v>5064</v>
      </c>
      <c r="E5279" s="103">
        <v>1.2739831585867228E-2</v>
      </c>
      <c r="F5279" s="103">
        <v>677609</v>
      </c>
      <c r="G5279" s="103">
        <v>5</v>
      </c>
      <c r="H5279" t="s">
        <v>1078</v>
      </c>
      <c r="I5279" s="103"/>
    </row>
    <row r="5280" spans="1:9" x14ac:dyDescent="0.3">
      <c r="A5280" t="s">
        <v>6670</v>
      </c>
      <c r="B5280" t="s">
        <v>51</v>
      </c>
      <c r="C5280" t="s">
        <v>3111</v>
      </c>
      <c r="D5280" t="s">
        <v>5065</v>
      </c>
      <c r="E5280" s="103">
        <v>1.2532455842635192E-2</v>
      </c>
      <c r="F5280" s="103">
        <v>677609</v>
      </c>
      <c r="G5280" s="103">
        <v>5</v>
      </c>
      <c r="H5280" t="s">
        <v>1078</v>
      </c>
      <c r="I5280" s="103"/>
    </row>
    <row r="5281" spans="1:9" x14ac:dyDescent="0.3">
      <c r="A5281" t="s">
        <v>6671</v>
      </c>
      <c r="B5281" t="s">
        <v>51</v>
      </c>
      <c r="C5281" t="s">
        <v>3111</v>
      </c>
      <c r="D5281" t="s">
        <v>5066</v>
      </c>
      <c r="E5281" s="103">
        <v>1.2731606473965942E-2</v>
      </c>
      <c r="F5281" s="103">
        <v>677609</v>
      </c>
      <c r="G5281" s="103">
        <v>5</v>
      </c>
      <c r="H5281" t="s">
        <v>1078</v>
      </c>
      <c r="I5281" s="103"/>
    </row>
    <row r="5282" spans="1:9" x14ac:dyDescent="0.3">
      <c r="A5282" t="s">
        <v>3985</v>
      </c>
      <c r="B5282" t="s">
        <v>51</v>
      </c>
      <c r="C5282" t="s">
        <v>3111</v>
      </c>
      <c r="D5282" t="s">
        <v>42</v>
      </c>
      <c r="E5282" s="103">
        <v>1.2425380255806714E-2</v>
      </c>
      <c r="F5282" s="103">
        <v>677609</v>
      </c>
      <c r="G5282" s="103">
        <v>5</v>
      </c>
      <c r="H5282" t="s">
        <v>1078</v>
      </c>
      <c r="I5282" s="103"/>
    </row>
    <row r="5283" spans="1:9" x14ac:dyDescent="0.3">
      <c r="A5283" t="s">
        <v>3986</v>
      </c>
      <c r="B5283" t="s">
        <v>51</v>
      </c>
      <c r="C5283" t="s">
        <v>3111</v>
      </c>
      <c r="D5283" t="s">
        <v>1763</v>
      </c>
      <c r="E5283" s="103">
        <v>1.2972236197794335E-2</v>
      </c>
      <c r="F5283" s="103">
        <v>677609</v>
      </c>
      <c r="G5283" s="103">
        <v>5</v>
      </c>
      <c r="H5283" t="s">
        <v>1078</v>
      </c>
      <c r="I5283" s="103"/>
    </row>
    <row r="5284" spans="1:9" x14ac:dyDescent="0.3">
      <c r="A5284" t="s">
        <v>3987</v>
      </c>
      <c r="B5284" t="s">
        <v>51</v>
      </c>
      <c r="C5284" t="s">
        <v>3111</v>
      </c>
      <c r="D5284" t="s">
        <v>1764</v>
      </c>
      <c r="E5284" s="103">
        <v>5.4297486111825046E-3</v>
      </c>
      <c r="F5284" s="103">
        <v>677609</v>
      </c>
      <c r="G5284" s="103">
        <v>5</v>
      </c>
      <c r="H5284" t="s">
        <v>1078</v>
      </c>
      <c r="I5284" s="103"/>
    </row>
    <row r="5285" spans="1:9" x14ac:dyDescent="0.3">
      <c r="A5285" t="s">
        <v>3988</v>
      </c>
      <c r="B5285" t="s">
        <v>51</v>
      </c>
      <c r="C5285" t="s">
        <v>3111</v>
      </c>
      <c r="D5285" t="s">
        <v>340</v>
      </c>
      <c r="E5285" s="103">
        <v>1.2346666942910917E-2</v>
      </c>
      <c r="F5285" s="103">
        <v>677609</v>
      </c>
      <c r="G5285" s="103">
        <v>5</v>
      </c>
      <c r="H5285" t="s">
        <v>1078</v>
      </c>
      <c r="I5285" s="103"/>
    </row>
    <row r="5286" spans="1:9" x14ac:dyDescent="0.3">
      <c r="A5286" t="s">
        <v>3989</v>
      </c>
      <c r="B5286" t="s">
        <v>51</v>
      </c>
      <c r="C5286" t="s">
        <v>3111</v>
      </c>
      <c r="D5286" t="s">
        <v>777</v>
      </c>
      <c r="E5286" s="103">
        <v>1.7234862101231485E-2</v>
      </c>
      <c r="F5286" s="103">
        <v>677609</v>
      </c>
      <c r="G5286" s="103">
        <v>5</v>
      </c>
      <c r="H5286" t="s">
        <v>1078</v>
      </c>
      <c r="I5286" s="103"/>
    </row>
    <row r="5287" spans="1:9" x14ac:dyDescent="0.3">
      <c r="A5287" t="s">
        <v>3990</v>
      </c>
      <c r="B5287" t="s">
        <v>51</v>
      </c>
      <c r="C5287" t="s">
        <v>3111</v>
      </c>
      <c r="D5287" t="s">
        <v>776</v>
      </c>
      <c r="E5287" s="103">
        <v>4.1616267289099979E-2</v>
      </c>
      <c r="F5287" s="103">
        <v>677609</v>
      </c>
      <c r="G5287" s="103">
        <v>5</v>
      </c>
      <c r="H5287" t="s">
        <v>1078</v>
      </c>
      <c r="I5287" s="103"/>
    </row>
    <row r="5288" spans="1:9" x14ac:dyDescent="0.3">
      <c r="A5288" t="s">
        <v>198</v>
      </c>
      <c r="B5288" t="s">
        <v>49</v>
      </c>
      <c r="C5288" t="s">
        <v>40</v>
      </c>
      <c r="D5288" t="s">
        <v>54</v>
      </c>
      <c r="E5288" s="103">
        <v>1</v>
      </c>
      <c r="F5288" s="103">
        <v>677609</v>
      </c>
      <c r="G5288" s="103">
        <v>5</v>
      </c>
      <c r="H5288" t="s">
        <v>54</v>
      </c>
      <c r="I5288" s="103"/>
    </row>
    <row r="5289" spans="1:9" x14ac:dyDescent="0.3">
      <c r="A5289" t="s">
        <v>199</v>
      </c>
      <c r="B5289" t="s">
        <v>50</v>
      </c>
      <c r="C5289" t="s">
        <v>40</v>
      </c>
      <c r="D5289" t="s">
        <v>54</v>
      </c>
      <c r="E5289" s="103">
        <v>757613.58372404799</v>
      </c>
      <c r="F5289" s="103">
        <v>677609</v>
      </c>
      <c r="G5289" s="103">
        <v>5</v>
      </c>
      <c r="H5289" t="s">
        <v>54</v>
      </c>
      <c r="I5289" s="103"/>
    </row>
    <row r="5290" spans="1:9" x14ac:dyDescent="0.3">
      <c r="A5290" t="s">
        <v>1376</v>
      </c>
      <c r="B5290" t="s">
        <v>51</v>
      </c>
      <c r="C5290" t="s">
        <v>40</v>
      </c>
      <c r="D5290" t="s">
        <v>40</v>
      </c>
      <c r="E5290" s="103">
        <v>1</v>
      </c>
      <c r="F5290" s="103">
        <v>677609</v>
      </c>
      <c r="G5290" s="103">
        <v>5</v>
      </c>
      <c r="H5290" t="s">
        <v>1078</v>
      </c>
      <c r="I5290" s="103"/>
    </row>
    <row r="5291" spans="1:9" x14ac:dyDescent="0.3">
      <c r="A5291" t="s">
        <v>6672</v>
      </c>
      <c r="B5291" t="s">
        <v>51</v>
      </c>
      <c r="C5291" t="s">
        <v>40</v>
      </c>
      <c r="D5291" t="s">
        <v>5064</v>
      </c>
      <c r="E5291" s="103">
        <v>1.0160167099296915</v>
      </c>
      <c r="F5291" s="103">
        <v>677609</v>
      </c>
      <c r="G5291" s="103">
        <v>5</v>
      </c>
      <c r="H5291" t="s">
        <v>1078</v>
      </c>
      <c r="I5291" s="103"/>
    </row>
    <row r="5292" spans="1:9" x14ac:dyDescent="0.3">
      <c r="A5292" t="s">
        <v>6673</v>
      </c>
      <c r="B5292" t="s">
        <v>51</v>
      </c>
      <c r="C5292" t="s">
        <v>40</v>
      </c>
      <c r="D5292" t="s">
        <v>5065</v>
      </c>
      <c r="E5292" s="103">
        <v>1</v>
      </c>
      <c r="F5292" s="103">
        <v>677609</v>
      </c>
      <c r="G5292" s="103">
        <v>5</v>
      </c>
      <c r="H5292" t="s">
        <v>1078</v>
      </c>
      <c r="I5292" s="103"/>
    </row>
    <row r="5293" spans="1:9" x14ac:dyDescent="0.3">
      <c r="A5293" t="s">
        <v>6674</v>
      </c>
      <c r="B5293" t="s">
        <v>51</v>
      </c>
      <c r="C5293" t="s">
        <v>40</v>
      </c>
      <c r="D5293" t="s">
        <v>5066</v>
      </c>
      <c r="E5293" s="103">
        <v>1.0154594314311043</v>
      </c>
      <c r="F5293" s="103">
        <v>677609</v>
      </c>
      <c r="G5293" s="103">
        <v>5</v>
      </c>
      <c r="H5293" t="s">
        <v>1078</v>
      </c>
      <c r="I5293" s="103"/>
    </row>
    <row r="5294" spans="1:9" x14ac:dyDescent="0.3">
      <c r="A5294" t="s">
        <v>1377</v>
      </c>
      <c r="B5294" t="s">
        <v>51</v>
      </c>
      <c r="C5294" t="s">
        <v>40</v>
      </c>
      <c r="D5294" t="s">
        <v>42</v>
      </c>
      <c r="E5294" s="103">
        <v>1.0025194306905363</v>
      </c>
      <c r="F5294" s="103">
        <v>677609</v>
      </c>
      <c r="G5294" s="103">
        <v>5</v>
      </c>
      <c r="H5294" t="s">
        <v>1078</v>
      </c>
      <c r="I5294" s="103"/>
    </row>
    <row r="5295" spans="1:9" x14ac:dyDescent="0.3">
      <c r="A5295" t="s">
        <v>2305</v>
      </c>
      <c r="B5295" t="s">
        <v>51</v>
      </c>
      <c r="C5295" t="s">
        <v>40</v>
      </c>
      <c r="D5295" t="s">
        <v>1763</v>
      </c>
      <c r="E5295" s="103">
        <v>1.0533544759239006</v>
      </c>
      <c r="F5295" s="103">
        <v>677609</v>
      </c>
      <c r="G5295" s="103">
        <v>5</v>
      </c>
      <c r="H5295" t="s">
        <v>1078</v>
      </c>
      <c r="I5295" s="103"/>
    </row>
    <row r="5296" spans="1:9" x14ac:dyDescent="0.3">
      <c r="A5296" t="s">
        <v>2306</v>
      </c>
      <c r="B5296" t="s">
        <v>51</v>
      </c>
      <c r="C5296" t="s">
        <v>40</v>
      </c>
      <c r="D5296" t="s">
        <v>1764</v>
      </c>
      <c r="E5296" s="103">
        <v>0.56789820806328084</v>
      </c>
      <c r="F5296" s="103">
        <v>677609</v>
      </c>
      <c r="G5296" s="103">
        <v>5</v>
      </c>
      <c r="H5296" t="s">
        <v>1078</v>
      </c>
      <c r="I5296" s="103"/>
    </row>
    <row r="5297" spans="1:9" x14ac:dyDescent="0.3">
      <c r="A5297" t="s">
        <v>1378</v>
      </c>
      <c r="B5297" t="s">
        <v>51</v>
      </c>
      <c r="C5297" t="s">
        <v>40</v>
      </c>
      <c r="D5297" t="s">
        <v>340</v>
      </c>
      <c r="E5297" s="103">
        <v>0.98656852494377456</v>
      </c>
      <c r="F5297" s="103">
        <v>677609</v>
      </c>
      <c r="G5297" s="103">
        <v>5</v>
      </c>
      <c r="H5297" t="s">
        <v>1078</v>
      </c>
      <c r="I5297" s="103"/>
    </row>
    <row r="5298" spans="1:9" x14ac:dyDescent="0.3">
      <c r="A5298" t="s">
        <v>1379</v>
      </c>
      <c r="B5298" t="s">
        <v>51</v>
      </c>
      <c r="C5298" t="s">
        <v>40</v>
      </c>
      <c r="D5298" t="s">
        <v>777</v>
      </c>
      <c r="E5298" s="103">
        <v>1.3940740124526481</v>
      </c>
      <c r="F5298" s="103">
        <v>677609</v>
      </c>
      <c r="G5298" s="103">
        <v>5</v>
      </c>
      <c r="H5298" t="s">
        <v>1078</v>
      </c>
      <c r="I5298" s="103"/>
    </row>
    <row r="5299" spans="1:9" x14ac:dyDescent="0.3">
      <c r="A5299" t="s">
        <v>599</v>
      </c>
      <c r="B5299" t="s">
        <v>44</v>
      </c>
      <c r="C5299" t="s">
        <v>40</v>
      </c>
      <c r="D5299" t="s">
        <v>777</v>
      </c>
      <c r="E5299" s="103">
        <v>0</v>
      </c>
      <c r="F5299" s="103">
        <v>677609</v>
      </c>
      <c r="G5299" s="103">
        <v>5</v>
      </c>
      <c r="H5299" t="s">
        <v>54</v>
      </c>
      <c r="I5299" s="103"/>
    </row>
    <row r="5300" spans="1:9" x14ac:dyDescent="0.3">
      <c r="A5300" t="s">
        <v>600</v>
      </c>
      <c r="B5300" t="s">
        <v>45</v>
      </c>
      <c r="C5300" t="s">
        <v>40</v>
      </c>
      <c r="D5300" t="s">
        <v>777</v>
      </c>
      <c r="E5300" s="103">
        <v>0</v>
      </c>
      <c r="F5300" s="103">
        <v>677609</v>
      </c>
      <c r="G5300" s="103">
        <v>5</v>
      </c>
      <c r="H5300" t="s">
        <v>54</v>
      </c>
      <c r="I5300" s="103"/>
    </row>
    <row r="5301" spans="1:9" x14ac:dyDescent="0.3">
      <c r="A5301" t="s">
        <v>601</v>
      </c>
      <c r="B5301" t="s">
        <v>46</v>
      </c>
      <c r="C5301" t="s">
        <v>40</v>
      </c>
      <c r="D5301" t="s">
        <v>777</v>
      </c>
      <c r="E5301" s="103">
        <v>0</v>
      </c>
      <c r="F5301" s="103">
        <v>677609</v>
      </c>
      <c r="G5301" s="103">
        <v>5</v>
      </c>
      <c r="H5301" t="s">
        <v>54</v>
      </c>
      <c r="I5301" s="103"/>
    </row>
    <row r="5302" spans="1:9" x14ac:dyDescent="0.3">
      <c r="A5302" t="s">
        <v>1380</v>
      </c>
      <c r="B5302" t="s">
        <v>51</v>
      </c>
      <c r="C5302" t="s">
        <v>40</v>
      </c>
      <c r="D5302" t="s">
        <v>776</v>
      </c>
      <c r="E5302" s="103">
        <v>3.3419849068411094</v>
      </c>
      <c r="F5302" s="103">
        <v>677609</v>
      </c>
      <c r="G5302" s="103">
        <v>5</v>
      </c>
      <c r="H5302" t="s">
        <v>1078</v>
      </c>
      <c r="I5302" s="103"/>
    </row>
    <row r="5303" spans="1:9" x14ac:dyDescent="0.3">
      <c r="A5303" t="s">
        <v>603</v>
      </c>
      <c r="B5303" t="s">
        <v>44</v>
      </c>
      <c r="C5303" t="s">
        <v>40</v>
      </c>
      <c r="D5303" t="s">
        <v>776</v>
      </c>
      <c r="E5303" s="103">
        <v>0</v>
      </c>
      <c r="F5303" s="103">
        <v>677609</v>
      </c>
      <c r="G5303" s="103">
        <v>5</v>
      </c>
      <c r="H5303" t="s">
        <v>54</v>
      </c>
      <c r="I5303" s="103"/>
    </row>
    <row r="5304" spans="1:9" x14ac:dyDescent="0.3">
      <c r="A5304" t="s">
        <v>604</v>
      </c>
      <c r="B5304" t="s">
        <v>45</v>
      </c>
      <c r="C5304" t="s">
        <v>40</v>
      </c>
      <c r="D5304" t="s">
        <v>776</v>
      </c>
      <c r="E5304" s="103">
        <v>0</v>
      </c>
      <c r="F5304" s="103">
        <v>677609</v>
      </c>
      <c r="G5304" s="103">
        <v>5</v>
      </c>
      <c r="H5304" t="s">
        <v>54</v>
      </c>
      <c r="I5304" s="103"/>
    </row>
    <row r="5305" spans="1:9" x14ac:dyDescent="0.3">
      <c r="A5305" t="s">
        <v>605</v>
      </c>
      <c r="B5305" t="s">
        <v>46</v>
      </c>
      <c r="C5305" t="s">
        <v>40</v>
      </c>
      <c r="D5305" t="s">
        <v>776</v>
      </c>
      <c r="E5305" s="103">
        <v>0</v>
      </c>
      <c r="F5305" s="103">
        <v>677609</v>
      </c>
      <c r="G5305" s="103">
        <v>5</v>
      </c>
      <c r="H5305" t="s">
        <v>54</v>
      </c>
      <c r="I5305" s="103"/>
    </row>
    <row r="5306" spans="1:9" x14ac:dyDescent="0.3">
      <c r="A5306" t="s">
        <v>6675</v>
      </c>
      <c r="B5306" t="s">
        <v>49</v>
      </c>
      <c r="C5306" t="s">
        <v>5064</v>
      </c>
      <c r="D5306" t="s">
        <v>54</v>
      </c>
      <c r="E5306" s="103">
        <v>1</v>
      </c>
      <c r="F5306" s="103">
        <v>677609</v>
      </c>
      <c r="G5306" s="103">
        <v>5</v>
      </c>
      <c r="H5306" t="s">
        <v>54</v>
      </c>
      <c r="I5306" s="103"/>
    </row>
    <row r="5307" spans="1:9" x14ac:dyDescent="0.3">
      <c r="A5307" t="s">
        <v>6676</v>
      </c>
      <c r="B5307" t="s">
        <v>50</v>
      </c>
      <c r="C5307" t="s">
        <v>5064</v>
      </c>
      <c r="D5307" t="s">
        <v>54</v>
      </c>
      <c r="E5307" s="103">
        <v>746300.66506160761</v>
      </c>
      <c r="F5307" s="103">
        <v>677609</v>
      </c>
      <c r="G5307" s="103">
        <v>5</v>
      </c>
      <c r="H5307" t="s">
        <v>54</v>
      </c>
      <c r="I5307" s="103"/>
    </row>
    <row r="5308" spans="1:9" x14ac:dyDescent="0.3">
      <c r="A5308" t="s">
        <v>6677</v>
      </c>
      <c r="B5308" t="s">
        <v>51</v>
      </c>
      <c r="C5308" t="s">
        <v>5064</v>
      </c>
      <c r="D5308" t="s">
        <v>40</v>
      </c>
      <c r="E5308" s="103">
        <v>0.9851583107200691</v>
      </c>
      <c r="F5308" s="103">
        <v>677609</v>
      </c>
      <c r="G5308" s="103">
        <v>5</v>
      </c>
      <c r="H5308" t="s">
        <v>1078</v>
      </c>
      <c r="I5308" s="103"/>
    </row>
    <row r="5309" spans="1:9" x14ac:dyDescent="0.3">
      <c r="A5309" t="s">
        <v>6678</v>
      </c>
      <c r="B5309" t="s">
        <v>51</v>
      </c>
      <c r="C5309" t="s">
        <v>5064</v>
      </c>
      <c r="D5309" t="s">
        <v>5064</v>
      </c>
      <c r="E5309" s="103">
        <v>1</v>
      </c>
      <c r="F5309" s="103">
        <v>677609</v>
      </c>
      <c r="G5309" s="103">
        <v>5</v>
      </c>
      <c r="H5309" t="s">
        <v>1078</v>
      </c>
      <c r="I5309" s="103"/>
    </row>
    <row r="5310" spans="1:9" x14ac:dyDescent="0.3">
      <c r="A5310" t="s">
        <v>6679</v>
      </c>
      <c r="B5310" t="s">
        <v>51</v>
      </c>
      <c r="C5310" t="s">
        <v>5064</v>
      </c>
      <c r="D5310" t="s">
        <v>5065</v>
      </c>
      <c r="E5310" s="103">
        <v>0.9851583107200691</v>
      </c>
      <c r="F5310" s="103">
        <v>677609</v>
      </c>
      <c r="G5310" s="103">
        <v>5</v>
      </c>
      <c r="H5310" t="s">
        <v>1078</v>
      </c>
      <c r="I5310" s="103"/>
    </row>
    <row r="5311" spans="1:9" x14ac:dyDescent="0.3">
      <c r="A5311" t="s">
        <v>6680</v>
      </c>
      <c r="B5311" t="s">
        <v>51</v>
      </c>
      <c r="C5311" t="s">
        <v>5064</v>
      </c>
      <c r="D5311" t="s">
        <v>5066</v>
      </c>
      <c r="E5311" s="103">
        <v>0.99945357818087432</v>
      </c>
      <c r="F5311" s="103">
        <v>677609</v>
      </c>
      <c r="G5311" s="103">
        <v>5</v>
      </c>
      <c r="H5311" t="s">
        <v>1078</v>
      </c>
      <c r="I5311" s="103"/>
    </row>
    <row r="5312" spans="1:9" x14ac:dyDescent="0.3">
      <c r="A5312" t="s">
        <v>6681</v>
      </c>
      <c r="B5312" t="s">
        <v>51</v>
      </c>
      <c r="C5312" t="s">
        <v>5064</v>
      </c>
      <c r="D5312" t="s">
        <v>42</v>
      </c>
      <c r="E5312" s="103">
        <v>0.9867201165130951</v>
      </c>
      <c r="F5312" s="103">
        <v>677609</v>
      </c>
      <c r="G5312" s="103">
        <v>5</v>
      </c>
      <c r="H5312" t="s">
        <v>1078</v>
      </c>
      <c r="I5312" s="103"/>
    </row>
    <row r="5313" spans="1:9" x14ac:dyDescent="0.3">
      <c r="A5313" t="s">
        <v>6682</v>
      </c>
      <c r="B5313" t="s">
        <v>51</v>
      </c>
      <c r="C5313" t="s">
        <v>5064</v>
      </c>
      <c r="D5313" t="s">
        <v>1763</v>
      </c>
      <c r="E5313" s="103">
        <v>1.0367285205622347</v>
      </c>
      <c r="F5313" s="103">
        <v>677609</v>
      </c>
      <c r="G5313" s="103">
        <v>5</v>
      </c>
      <c r="H5313" t="s">
        <v>1078</v>
      </c>
      <c r="I5313" s="103"/>
    </row>
    <row r="5314" spans="1:9" x14ac:dyDescent="0.3">
      <c r="A5314" t="s">
        <v>6683</v>
      </c>
      <c r="B5314" t="s">
        <v>51</v>
      </c>
      <c r="C5314" t="s">
        <v>5064</v>
      </c>
      <c r="D5314" t="s">
        <v>1764</v>
      </c>
      <c r="E5314" s="103">
        <v>0.56039365883421199</v>
      </c>
      <c r="F5314" s="103">
        <v>677609</v>
      </c>
      <c r="G5314" s="103">
        <v>5</v>
      </c>
      <c r="H5314" t="s">
        <v>1078</v>
      </c>
      <c r="I5314" s="103"/>
    </row>
    <row r="5315" spans="1:9" x14ac:dyDescent="0.3">
      <c r="A5315" t="s">
        <v>6684</v>
      </c>
      <c r="B5315" t="s">
        <v>51</v>
      </c>
      <c r="C5315" t="s">
        <v>5064</v>
      </c>
      <c r="D5315" t="s">
        <v>340</v>
      </c>
      <c r="E5315" s="103">
        <v>0.97090930570715961</v>
      </c>
      <c r="F5315" s="103">
        <v>677609</v>
      </c>
      <c r="G5315" s="103">
        <v>5</v>
      </c>
      <c r="H5315" t="s">
        <v>1078</v>
      </c>
      <c r="I5315" s="103"/>
    </row>
    <row r="5316" spans="1:9" x14ac:dyDescent="0.3">
      <c r="A5316" t="s">
        <v>6685</v>
      </c>
      <c r="B5316" t="s">
        <v>51</v>
      </c>
      <c r="C5316" t="s">
        <v>5064</v>
      </c>
      <c r="D5316" t="s">
        <v>777</v>
      </c>
      <c r="E5316" s="103">
        <v>1.3740624022651644</v>
      </c>
      <c r="F5316" s="103">
        <v>677609</v>
      </c>
      <c r="G5316" s="103">
        <v>5</v>
      </c>
      <c r="H5316" t="s">
        <v>1078</v>
      </c>
      <c r="I5316" s="103"/>
    </row>
    <row r="5317" spans="1:9" x14ac:dyDescent="0.3">
      <c r="A5317" t="s">
        <v>6686</v>
      </c>
      <c r="B5317" t="s">
        <v>44</v>
      </c>
      <c r="C5317" t="s">
        <v>5064</v>
      </c>
      <c r="D5317" t="s">
        <v>777</v>
      </c>
      <c r="E5317" s="103">
        <v>5.6064780721625596E-3</v>
      </c>
      <c r="F5317" s="103">
        <v>677609</v>
      </c>
      <c r="G5317" s="103">
        <v>5</v>
      </c>
      <c r="H5317" t="s">
        <v>54</v>
      </c>
      <c r="I5317" s="103"/>
    </row>
    <row r="5318" spans="1:9" x14ac:dyDescent="0.3">
      <c r="A5318" t="s">
        <v>6687</v>
      </c>
      <c r="B5318" t="s">
        <v>45</v>
      </c>
      <c r="C5318" t="s">
        <v>5064</v>
      </c>
      <c r="D5318" t="s">
        <v>777</v>
      </c>
      <c r="E5318" s="103">
        <v>7.3036418153438697E-5</v>
      </c>
      <c r="F5318" s="103">
        <v>677609</v>
      </c>
      <c r="G5318" s="103">
        <v>5</v>
      </c>
      <c r="H5318" t="s">
        <v>54</v>
      </c>
      <c r="I5318" s="103"/>
    </row>
    <row r="5319" spans="1:9" x14ac:dyDescent="0.3">
      <c r="A5319" t="s">
        <v>6688</v>
      </c>
      <c r="B5319" t="s">
        <v>46</v>
      </c>
      <c r="C5319" t="s">
        <v>5064</v>
      </c>
      <c r="D5319" t="s">
        <v>777</v>
      </c>
      <c r="E5319" s="103">
        <v>1.3401761239541574E-6</v>
      </c>
      <c r="F5319" s="103">
        <v>677609</v>
      </c>
      <c r="G5319" s="103">
        <v>5</v>
      </c>
      <c r="H5319" t="s">
        <v>54</v>
      </c>
      <c r="I5319" s="103"/>
    </row>
    <row r="5320" spans="1:9" x14ac:dyDescent="0.3">
      <c r="A5320" t="s">
        <v>6689</v>
      </c>
      <c r="B5320" t="s">
        <v>51</v>
      </c>
      <c r="C5320" t="s">
        <v>5064</v>
      </c>
      <c r="D5320" t="s">
        <v>776</v>
      </c>
      <c r="E5320" s="103">
        <v>3.2925803047884514</v>
      </c>
      <c r="F5320" s="103">
        <v>677609</v>
      </c>
      <c r="G5320" s="103">
        <v>5</v>
      </c>
      <c r="H5320" t="s">
        <v>1078</v>
      </c>
      <c r="I5320" s="103"/>
    </row>
    <row r="5321" spans="1:9" x14ac:dyDescent="0.3">
      <c r="A5321" t="s">
        <v>6690</v>
      </c>
      <c r="B5321" t="s">
        <v>44</v>
      </c>
      <c r="C5321" t="s">
        <v>5064</v>
      </c>
      <c r="D5321" t="s">
        <v>776</v>
      </c>
      <c r="E5321" s="103">
        <v>0</v>
      </c>
      <c r="F5321" s="103">
        <v>677609</v>
      </c>
      <c r="G5321" s="103">
        <v>5</v>
      </c>
      <c r="H5321" t="s">
        <v>54</v>
      </c>
      <c r="I5321" s="103"/>
    </row>
    <row r="5322" spans="1:9" x14ac:dyDescent="0.3">
      <c r="A5322" t="s">
        <v>6691</v>
      </c>
      <c r="B5322" t="s">
        <v>45</v>
      </c>
      <c r="C5322" t="s">
        <v>5064</v>
      </c>
      <c r="D5322" t="s">
        <v>776</v>
      </c>
      <c r="E5322" s="103">
        <v>0</v>
      </c>
      <c r="F5322" s="103">
        <v>677609</v>
      </c>
      <c r="G5322" s="103">
        <v>5</v>
      </c>
      <c r="H5322" t="s">
        <v>54</v>
      </c>
      <c r="I5322" s="103"/>
    </row>
    <row r="5323" spans="1:9" x14ac:dyDescent="0.3">
      <c r="A5323" t="s">
        <v>6692</v>
      </c>
      <c r="B5323" t="s">
        <v>46</v>
      </c>
      <c r="C5323" t="s">
        <v>5064</v>
      </c>
      <c r="D5323" t="s">
        <v>776</v>
      </c>
      <c r="E5323" s="103">
        <v>0</v>
      </c>
      <c r="F5323" s="103">
        <v>677609</v>
      </c>
      <c r="G5323" s="103">
        <v>5</v>
      </c>
      <c r="H5323" t="s">
        <v>54</v>
      </c>
      <c r="I5323" s="103"/>
    </row>
    <row r="5324" spans="1:9" x14ac:dyDescent="0.3">
      <c r="A5324" t="s">
        <v>6693</v>
      </c>
      <c r="B5324" t="s">
        <v>49</v>
      </c>
      <c r="C5324" t="s">
        <v>5065</v>
      </c>
      <c r="D5324" t="s">
        <v>54</v>
      </c>
      <c r="E5324" s="103">
        <v>1</v>
      </c>
      <c r="F5324" s="103">
        <v>677609</v>
      </c>
      <c r="G5324" s="103">
        <v>5</v>
      </c>
      <c r="H5324" t="s">
        <v>54</v>
      </c>
      <c r="I5324" s="103"/>
    </row>
    <row r="5325" spans="1:9" x14ac:dyDescent="0.3">
      <c r="A5325" t="s">
        <v>6694</v>
      </c>
      <c r="B5325" t="s">
        <v>50</v>
      </c>
      <c r="C5325" t="s">
        <v>5065</v>
      </c>
      <c r="D5325" t="s">
        <v>54</v>
      </c>
      <c r="E5325" s="103">
        <v>757613.58372404799</v>
      </c>
      <c r="F5325" s="103">
        <v>677609</v>
      </c>
      <c r="G5325" s="103">
        <v>5</v>
      </c>
      <c r="H5325" t="s">
        <v>54</v>
      </c>
      <c r="I5325" s="103"/>
    </row>
    <row r="5326" spans="1:9" x14ac:dyDescent="0.3">
      <c r="A5326" t="s">
        <v>6695</v>
      </c>
      <c r="B5326" t="s">
        <v>51</v>
      </c>
      <c r="C5326" t="s">
        <v>5065</v>
      </c>
      <c r="D5326" t="s">
        <v>40</v>
      </c>
      <c r="E5326" s="103">
        <v>1</v>
      </c>
      <c r="F5326" s="103">
        <v>677609</v>
      </c>
      <c r="G5326" s="103">
        <v>5</v>
      </c>
      <c r="H5326" t="s">
        <v>1078</v>
      </c>
      <c r="I5326" s="103"/>
    </row>
    <row r="5327" spans="1:9" x14ac:dyDescent="0.3">
      <c r="A5327" t="s">
        <v>6696</v>
      </c>
      <c r="B5327" t="s">
        <v>51</v>
      </c>
      <c r="C5327" t="s">
        <v>5065</v>
      </c>
      <c r="D5327" t="s">
        <v>5064</v>
      </c>
      <c r="E5327" s="103">
        <v>1.0160167099296915</v>
      </c>
      <c r="F5327" s="103">
        <v>677609</v>
      </c>
      <c r="G5327" s="103">
        <v>5</v>
      </c>
      <c r="H5327" t="s">
        <v>1078</v>
      </c>
      <c r="I5327" s="103"/>
    </row>
    <row r="5328" spans="1:9" x14ac:dyDescent="0.3">
      <c r="A5328" t="s">
        <v>6697</v>
      </c>
      <c r="B5328" t="s">
        <v>51</v>
      </c>
      <c r="C5328" t="s">
        <v>5065</v>
      </c>
      <c r="D5328" t="s">
        <v>5065</v>
      </c>
      <c r="E5328" s="103">
        <v>1</v>
      </c>
      <c r="F5328" s="103">
        <v>677609</v>
      </c>
      <c r="G5328" s="103">
        <v>5</v>
      </c>
      <c r="H5328" t="s">
        <v>1078</v>
      </c>
      <c r="I5328" s="103"/>
    </row>
    <row r="5329" spans="1:9" x14ac:dyDescent="0.3">
      <c r="A5329" t="s">
        <v>6698</v>
      </c>
      <c r="B5329" t="s">
        <v>51</v>
      </c>
      <c r="C5329" t="s">
        <v>5065</v>
      </c>
      <c r="D5329" t="s">
        <v>5066</v>
      </c>
      <c r="E5329" s="103">
        <v>1.0154594314311043</v>
      </c>
      <c r="F5329" s="103">
        <v>677609</v>
      </c>
      <c r="G5329" s="103">
        <v>5</v>
      </c>
      <c r="H5329" t="s">
        <v>1078</v>
      </c>
      <c r="I5329" s="103"/>
    </row>
    <row r="5330" spans="1:9" x14ac:dyDescent="0.3">
      <c r="A5330" t="s">
        <v>6699</v>
      </c>
      <c r="B5330" t="s">
        <v>51</v>
      </c>
      <c r="C5330" t="s">
        <v>5065</v>
      </c>
      <c r="D5330" t="s">
        <v>42</v>
      </c>
      <c r="E5330" s="103">
        <v>1.0025194306905363</v>
      </c>
      <c r="F5330" s="103">
        <v>677609</v>
      </c>
      <c r="G5330" s="103">
        <v>5</v>
      </c>
      <c r="H5330" t="s">
        <v>1078</v>
      </c>
      <c r="I5330" s="103"/>
    </row>
    <row r="5331" spans="1:9" x14ac:dyDescent="0.3">
      <c r="A5331" t="s">
        <v>6700</v>
      </c>
      <c r="B5331" t="s">
        <v>51</v>
      </c>
      <c r="C5331" t="s">
        <v>5065</v>
      </c>
      <c r="D5331" t="s">
        <v>1763</v>
      </c>
      <c r="E5331" s="103">
        <v>1.0533544759239006</v>
      </c>
      <c r="F5331" s="103">
        <v>677609</v>
      </c>
      <c r="G5331" s="103">
        <v>5</v>
      </c>
      <c r="H5331" t="s">
        <v>1078</v>
      </c>
      <c r="I5331" s="103"/>
    </row>
    <row r="5332" spans="1:9" x14ac:dyDescent="0.3">
      <c r="A5332" t="s">
        <v>6701</v>
      </c>
      <c r="B5332" t="s">
        <v>51</v>
      </c>
      <c r="C5332" t="s">
        <v>5065</v>
      </c>
      <c r="D5332" t="s">
        <v>1764</v>
      </c>
      <c r="E5332" s="103">
        <v>0.56789820806328084</v>
      </c>
      <c r="F5332" s="103">
        <v>677609</v>
      </c>
      <c r="G5332" s="103">
        <v>5</v>
      </c>
      <c r="H5332" t="s">
        <v>1078</v>
      </c>
      <c r="I5332" s="103"/>
    </row>
    <row r="5333" spans="1:9" x14ac:dyDescent="0.3">
      <c r="A5333" t="s">
        <v>6702</v>
      </c>
      <c r="B5333" t="s">
        <v>51</v>
      </c>
      <c r="C5333" t="s">
        <v>5065</v>
      </c>
      <c r="D5333" t="s">
        <v>340</v>
      </c>
      <c r="E5333" s="103">
        <v>0.98656852494377456</v>
      </c>
      <c r="F5333" s="103">
        <v>677609</v>
      </c>
      <c r="G5333" s="103">
        <v>5</v>
      </c>
      <c r="H5333" t="s">
        <v>1078</v>
      </c>
      <c r="I5333" s="103"/>
    </row>
    <row r="5334" spans="1:9" x14ac:dyDescent="0.3">
      <c r="A5334" t="s">
        <v>6703</v>
      </c>
      <c r="B5334" t="s">
        <v>51</v>
      </c>
      <c r="C5334" t="s">
        <v>5065</v>
      </c>
      <c r="D5334" t="s">
        <v>777</v>
      </c>
      <c r="E5334" s="103">
        <v>1.3940740124526481</v>
      </c>
      <c r="F5334" s="103">
        <v>677609</v>
      </c>
      <c r="G5334" s="103">
        <v>5</v>
      </c>
      <c r="H5334" t="s">
        <v>1078</v>
      </c>
      <c r="I5334" s="103"/>
    </row>
    <row r="5335" spans="1:9" x14ac:dyDescent="0.3">
      <c r="A5335" t="s">
        <v>6704</v>
      </c>
      <c r="B5335" t="s">
        <v>44</v>
      </c>
      <c r="C5335" t="s">
        <v>5065</v>
      </c>
      <c r="D5335" t="s">
        <v>777</v>
      </c>
      <c r="E5335" s="103">
        <v>0</v>
      </c>
      <c r="F5335" s="103">
        <v>677609</v>
      </c>
      <c r="G5335" s="103">
        <v>5</v>
      </c>
      <c r="H5335" t="s">
        <v>54</v>
      </c>
      <c r="I5335" s="103"/>
    </row>
    <row r="5336" spans="1:9" x14ac:dyDescent="0.3">
      <c r="A5336" t="s">
        <v>6705</v>
      </c>
      <c r="B5336" t="s">
        <v>45</v>
      </c>
      <c r="C5336" t="s">
        <v>5065</v>
      </c>
      <c r="D5336" t="s">
        <v>777</v>
      </c>
      <c r="E5336" s="103">
        <v>0</v>
      </c>
      <c r="F5336" s="103">
        <v>677609</v>
      </c>
      <c r="G5336" s="103">
        <v>5</v>
      </c>
      <c r="H5336" t="s">
        <v>54</v>
      </c>
      <c r="I5336" s="103"/>
    </row>
    <row r="5337" spans="1:9" x14ac:dyDescent="0.3">
      <c r="A5337" t="s">
        <v>6706</v>
      </c>
      <c r="B5337" t="s">
        <v>46</v>
      </c>
      <c r="C5337" t="s">
        <v>5065</v>
      </c>
      <c r="D5337" t="s">
        <v>777</v>
      </c>
      <c r="E5337" s="103">
        <v>0</v>
      </c>
      <c r="F5337" s="103">
        <v>677609</v>
      </c>
      <c r="G5337" s="103">
        <v>5</v>
      </c>
      <c r="H5337" t="s">
        <v>54</v>
      </c>
      <c r="I5337" s="103"/>
    </row>
    <row r="5338" spans="1:9" x14ac:dyDescent="0.3">
      <c r="A5338" t="s">
        <v>6707</v>
      </c>
      <c r="B5338" t="s">
        <v>51</v>
      </c>
      <c r="C5338" t="s">
        <v>5065</v>
      </c>
      <c r="D5338" t="s">
        <v>776</v>
      </c>
      <c r="E5338" s="103">
        <v>3.3419849068411094</v>
      </c>
      <c r="F5338" s="103">
        <v>677609</v>
      </c>
      <c r="G5338" s="103">
        <v>5</v>
      </c>
      <c r="H5338" t="s">
        <v>1078</v>
      </c>
      <c r="I5338" s="103"/>
    </row>
    <row r="5339" spans="1:9" x14ac:dyDescent="0.3">
      <c r="A5339" t="s">
        <v>6708</v>
      </c>
      <c r="B5339" t="s">
        <v>44</v>
      </c>
      <c r="C5339" t="s">
        <v>5065</v>
      </c>
      <c r="D5339" t="s">
        <v>776</v>
      </c>
      <c r="E5339" s="103">
        <v>0</v>
      </c>
      <c r="F5339" s="103">
        <v>677609</v>
      </c>
      <c r="G5339" s="103">
        <v>5</v>
      </c>
      <c r="H5339" t="s">
        <v>54</v>
      </c>
      <c r="I5339" s="103"/>
    </row>
    <row r="5340" spans="1:9" x14ac:dyDescent="0.3">
      <c r="A5340" t="s">
        <v>6709</v>
      </c>
      <c r="B5340" t="s">
        <v>45</v>
      </c>
      <c r="C5340" t="s">
        <v>5065</v>
      </c>
      <c r="D5340" t="s">
        <v>776</v>
      </c>
      <c r="E5340" s="103">
        <v>0</v>
      </c>
      <c r="F5340" s="103">
        <v>677609</v>
      </c>
      <c r="G5340" s="103">
        <v>5</v>
      </c>
      <c r="H5340" t="s">
        <v>54</v>
      </c>
      <c r="I5340" s="103"/>
    </row>
    <row r="5341" spans="1:9" x14ac:dyDescent="0.3">
      <c r="A5341" t="s">
        <v>6710</v>
      </c>
      <c r="B5341" t="s">
        <v>46</v>
      </c>
      <c r="C5341" t="s">
        <v>5065</v>
      </c>
      <c r="D5341" t="s">
        <v>776</v>
      </c>
      <c r="E5341" s="103">
        <v>0</v>
      </c>
      <c r="F5341" s="103">
        <v>677609</v>
      </c>
      <c r="G5341" s="103">
        <v>5</v>
      </c>
      <c r="H5341" t="s">
        <v>54</v>
      </c>
      <c r="I5341" s="103"/>
    </row>
    <row r="5342" spans="1:9" x14ac:dyDescent="0.3">
      <c r="A5342" t="s">
        <v>6711</v>
      </c>
      <c r="B5342" t="s">
        <v>49</v>
      </c>
      <c r="C5342" t="s">
        <v>5066</v>
      </c>
      <c r="D5342" t="s">
        <v>54</v>
      </c>
      <c r="E5342" s="103">
        <v>1</v>
      </c>
      <c r="F5342" s="103">
        <v>677609</v>
      </c>
      <c r="G5342" s="103">
        <v>5</v>
      </c>
      <c r="H5342" t="s">
        <v>54</v>
      </c>
      <c r="I5342" s="103"/>
    </row>
    <row r="5343" spans="1:9" x14ac:dyDescent="0.3">
      <c r="A5343" t="s">
        <v>6712</v>
      </c>
      <c r="B5343" t="s">
        <v>50</v>
      </c>
      <c r="C5343" t="s">
        <v>5066</v>
      </c>
      <c r="D5343" t="s">
        <v>54</v>
      </c>
      <c r="E5343" s="103">
        <v>746720.31427273084</v>
      </c>
      <c r="F5343" s="103">
        <v>677609</v>
      </c>
      <c r="G5343" s="103">
        <v>5</v>
      </c>
      <c r="H5343" t="s">
        <v>54</v>
      </c>
      <c r="I5343" s="103"/>
    </row>
    <row r="5344" spans="1:9" x14ac:dyDescent="0.3">
      <c r="A5344" t="s">
        <v>6713</v>
      </c>
      <c r="B5344" t="s">
        <v>51</v>
      </c>
      <c r="C5344" t="s">
        <v>5066</v>
      </c>
      <c r="D5344" t="s">
        <v>40</v>
      </c>
      <c r="E5344" s="103">
        <v>0.98570027818770822</v>
      </c>
      <c r="F5344" s="103">
        <v>677609</v>
      </c>
      <c r="G5344" s="103">
        <v>5</v>
      </c>
      <c r="H5344" t="s">
        <v>1078</v>
      </c>
      <c r="I5344" s="103"/>
    </row>
    <row r="5345" spans="1:9" x14ac:dyDescent="0.3">
      <c r="A5345" t="s">
        <v>6714</v>
      </c>
      <c r="B5345" t="s">
        <v>51</v>
      </c>
      <c r="C5345" t="s">
        <v>5066</v>
      </c>
      <c r="D5345" t="s">
        <v>5064</v>
      </c>
      <c r="E5345" s="103">
        <v>1.0005525461036155</v>
      </c>
      <c r="F5345" s="103">
        <v>677609</v>
      </c>
      <c r="G5345" s="103">
        <v>5</v>
      </c>
      <c r="H5345" t="s">
        <v>1078</v>
      </c>
      <c r="I5345" s="103"/>
    </row>
    <row r="5346" spans="1:9" x14ac:dyDescent="0.3">
      <c r="A5346" t="s">
        <v>6715</v>
      </c>
      <c r="B5346" t="s">
        <v>51</v>
      </c>
      <c r="C5346" t="s">
        <v>5066</v>
      </c>
      <c r="D5346" t="s">
        <v>5065</v>
      </c>
      <c r="E5346" s="103">
        <v>0.98570027818770822</v>
      </c>
      <c r="F5346" s="103">
        <v>677609</v>
      </c>
      <c r="G5346" s="103">
        <v>5</v>
      </c>
      <c r="H5346" t="s">
        <v>1078</v>
      </c>
      <c r="I5346" s="103"/>
    </row>
    <row r="5347" spans="1:9" x14ac:dyDescent="0.3">
      <c r="A5347" t="s">
        <v>6716</v>
      </c>
      <c r="B5347" t="s">
        <v>51</v>
      </c>
      <c r="C5347" t="s">
        <v>5066</v>
      </c>
      <c r="D5347" t="s">
        <v>5066</v>
      </c>
      <c r="E5347" s="103">
        <v>1</v>
      </c>
      <c r="F5347" s="103">
        <v>677609</v>
      </c>
      <c r="G5347" s="103">
        <v>5</v>
      </c>
      <c r="H5347" t="s">
        <v>1078</v>
      </c>
      <c r="I5347" s="103"/>
    </row>
    <row r="5348" spans="1:9" x14ac:dyDescent="0.3">
      <c r="A5348" t="s">
        <v>6717</v>
      </c>
      <c r="B5348" t="s">
        <v>51</v>
      </c>
      <c r="C5348" t="s">
        <v>5066</v>
      </c>
      <c r="D5348" t="s">
        <v>42</v>
      </c>
      <c r="E5348" s="103">
        <v>0.98726619119689751</v>
      </c>
      <c r="F5348" s="103">
        <v>677609</v>
      </c>
      <c r="G5348" s="103">
        <v>5</v>
      </c>
      <c r="H5348" t="s">
        <v>1078</v>
      </c>
      <c r="I5348" s="103"/>
    </row>
    <row r="5349" spans="1:9" x14ac:dyDescent="0.3">
      <c r="A5349" t="s">
        <v>6718</v>
      </c>
      <c r="B5349" t="s">
        <v>51</v>
      </c>
      <c r="C5349" t="s">
        <v>5066</v>
      </c>
      <c r="D5349" t="s">
        <v>1763</v>
      </c>
      <c r="E5349" s="103">
        <v>1.0373025724779297</v>
      </c>
      <c r="F5349" s="103">
        <v>677609</v>
      </c>
      <c r="G5349" s="103">
        <v>5</v>
      </c>
      <c r="H5349" t="s">
        <v>1078</v>
      </c>
      <c r="I5349" s="103"/>
    </row>
    <row r="5350" spans="1:9" x14ac:dyDescent="0.3">
      <c r="A5350" t="s">
        <v>6719</v>
      </c>
      <c r="B5350" t="s">
        <v>51</v>
      </c>
      <c r="C5350" t="s">
        <v>5066</v>
      </c>
      <c r="D5350" t="s">
        <v>1764</v>
      </c>
      <c r="E5350" s="103">
        <v>0.56066835350620237</v>
      </c>
      <c r="F5350" s="103">
        <v>677609</v>
      </c>
      <c r="G5350" s="103">
        <v>5</v>
      </c>
      <c r="H5350" t="s">
        <v>1078</v>
      </c>
      <c r="I5350" s="103"/>
    </row>
    <row r="5351" spans="1:9" x14ac:dyDescent="0.3">
      <c r="A5351" t="s">
        <v>6720</v>
      </c>
      <c r="B5351" t="s">
        <v>51</v>
      </c>
      <c r="C5351" t="s">
        <v>5066</v>
      </c>
      <c r="D5351" t="s">
        <v>340</v>
      </c>
      <c r="E5351" s="103">
        <v>0.97144252504764061</v>
      </c>
      <c r="F5351" s="103">
        <v>677609</v>
      </c>
      <c r="G5351" s="103">
        <v>5</v>
      </c>
      <c r="H5351" t="s">
        <v>1078</v>
      </c>
      <c r="I5351" s="103"/>
    </row>
    <row r="5352" spans="1:9" x14ac:dyDescent="0.3">
      <c r="A5352" t="s">
        <v>6721</v>
      </c>
      <c r="B5352" t="s">
        <v>51</v>
      </c>
      <c r="C5352" t="s">
        <v>5066</v>
      </c>
      <c r="D5352" t="s">
        <v>777</v>
      </c>
      <c r="E5352" s="103">
        <v>1.3748200144672358</v>
      </c>
      <c r="F5352" s="103">
        <v>677609</v>
      </c>
      <c r="G5352" s="103">
        <v>5</v>
      </c>
      <c r="H5352" t="s">
        <v>1078</v>
      </c>
      <c r="I5352" s="103"/>
    </row>
    <row r="5353" spans="1:9" x14ac:dyDescent="0.3">
      <c r="A5353" t="s">
        <v>7348</v>
      </c>
      <c r="B5353" t="s">
        <v>44</v>
      </c>
      <c r="C5353" t="s">
        <v>5066</v>
      </c>
      <c r="D5353" t="s">
        <v>777</v>
      </c>
      <c r="E5353" s="103">
        <v>5.6064780721625596E-3</v>
      </c>
      <c r="F5353" s="103">
        <v>677609</v>
      </c>
      <c r="G5353" s="103">
        <v>5</v>
      </c>
      <c r="H5353" t="s">
        <v>54</v>
      </c>
      <c r="I5353" s="103"/>
    </row>
    <row r="5354" spans="1:9" x14ac:dyDescent="0.3">
      <c r="A5354" t="s">
        <v>7349</v>
      </c>
      <c r="B5354" t="s">
        <v>45</v>
      </c>
      <c r="C5354" t="s">
        <v>5066</v>
      </c>
      <c r="D5354" t="s">
        <v>777</v>
      </c>
      <c r="E5354" s="103">
        <v>5.4079009974981089E-5</v>
      </c>
      <c r="F5354" s="103">
        <v>677609</v>
      </c>
      <c r="G5354" s="103">
        <v>5</v>
      </c>
      <c r="H5354" t="s">
        <v>54</v>
      </c>
      <c r="I5354" s="103"/>
    </row>
    <row r="5355" spans="1:9" x14ac:dyDescent="0.3">
      <c r="A5355" t="s">
        <v>7350</v>
      </c>
      <c r="B5355" t="s">
        <v>46</v>
      </c>
      <c r="C5355" t="s">
        <v>5066</v>
      </c>
      <c r="D5355" t="s">
        <v>777</v>
      </c>
      <c r="E5355" s="103">
        <v>1.1748586838702392E-6</v>
      </c>
      <c r="F5355" s="103">
        <v>677609</v>
      </c>
      <c r="G5355" s="103">
        <v>5</v>
      </c>
      <c r="H5355" t="s">
        <v>54</v>
      </c>
      <c r="I5355" s="103"/>
    </row>
    <row r="5356" spans="1:9" x14ac:dyDescent="0.3">
      <c r="A5356" t="s">
        <v>6722</v>
      </c>
      <c r="B5356" t="s">
        <v>51</v>
      </c>
      <c r="C5356" t="s">
        <v>5066</v>
      </c>
      <c r="D5356" t="s">
        <v>776</v>
      </c>
      <c r="E5356" s="103">
        <v>3.2944224270490183</v>
      </c>
      <c r="F5356" s="103">
        <v>677609</v>
      </c>
      <c r="G5356" s="103">
        <v>5</v>
      </c>
      <c r="H5356" t="s">
        <v>1078</v>
      </c>
      <c r="I5356" s="103"/>
    </row>
    <row r="5357" spans="1:9" x14ac:dyDescent="0.3">
      <c r="A5357" t="s">
        <v>7351</v>
      </c>
      <c r="B5357" t="s">
        <v>44</v>
      </c>
      <c r="C5357" t="s">
        <v>5066</v>
      </c>
      <c r="D5357" t="s">
        <v>776</v>
      </c>
      <c r="E5357" s="103">
        <v>0</v>
      </c>
      <c r="F5357" s="103">
        <v>677609</v>
      </c>
      <c r="G5357" s="103">
        <v>5</v>
      </c>
      <c r="H5357" t="s">
        <v>54</v>
      </c>
      <c r="I5357" s="103"/>
    </row>
    <row r="5358" spans="1:9" x14ac:dyDescent="0.3">
      <c r="A5358" t="s">
        <v>7352</v>
      </c>
      <c r="B5358" t="s">
        <v>45</v>
      </c>
      <c r="C5358" t="s">
        <v>5066</v>
      </c>
      <c r="D5358" t="s">
        <v>776</v>
      </c>
      <c r="E5358" s="103">
        <v>0</v>
      </c>
      <c r="F5358" s="103">
        <v>677609</v>
      </c>
      <c r="G5358" s="103">
        <v>5</v>
      </c>
      <c r="H5358" t="s">
        <v>54</v>
      </c>
      <c r="I5358" s="103"/>
    </row>
    <row r="5359" spans="1:9" x14ac:dyDescent="0.3">
      <c r="A5359" t="s">
        <v>7353</v>
      </c>
      <c r="B5359" t="s">
        <v>46</v>
      </c>
      <c r="C5359" t="s">
        <v>5066</v>
      </c>
      <c r="D5359" t="s">
        <v>776</v>
      </c>
      <c r="E5359" s="103">
        <v>0</v>
      </c>
      <c r="F5359" s="103">
        <v>677609</v>
      </c>
      <c r="G5359" s="103">
        <v>5</v>
      </c>
      <c r="H5359" t="s">
        <v>54</v>
      </c>
      <c r="I5359" s="103"/>
    </row>
    <row r="5360" spans="1:9" x14ac:dyDescent="0.3">
      <c r="A5360" t="s">
        <v>176</v>
      </c>
      <c r="B5360" t="s">
        <v>49</v>
      </c>
      <c r="C5360" t="s">
        <v>42</v>
      </c>
      <c r="D5360" t="s">
        <v>54</v>
      </c>
      <c r="E5360" s="103">
        <v>1</v>
      </c>
      <c r="F5360" s="103">
        <v>677609</v>
      </c>
      <c r="G5360" s="103">
        <v>5</v>
      </c>
      <c r="H5360" t="s">
        <v>54</v>
      </c>
      <c r="I5360" s="103"/>
    </row>
    <row r="5361" spans="1:9" x14ac:dyDescent="0.3">
      <c r="A5361" t="s">
        <v>177</v>
      </c>
      <c r="B5361" t="s">
        <v>50</v>
      </c>
      <c r="C5361" t="s">
        <v>42</v>
      </c>
      <c r="D5361" t="s">
        <v>54</v>
      </c>
      <c r="E5361" s="103">
        <v>756668.91309136257</v>
      </c>
      <c r="F5361" s="103">
        <v>677609</v>
      </c>
      <c r="G5361" s="103">
        <v>5</v>
      </c>
      <c r="H5361" t="s">
        <v>54</v>
      </c>
      <c r="I5361" s="103"/>
    </row>
    <row r="5362" spans="1:9" x14ac:dyDescent="0.3">
      <c r="A5362" t="s">
        <v>1381</v>
      </c>
      <c r="B5362" t="s">
        <v>51</v>
      </c>
      <c r="C5362" t="s">
        <v>42</v>
      </c>
      <c r="D5362" t="s">
        <v>40</v>
      </c>
      <c r="E5362" s="103">
        <v>0.99884384136710214</v>
      </c>
      <c r="F5362" s="103">
        <v>677609</v>
      </c>
      <c r="G5362" s="103">
        <v>5</v>
      </c>
      <c r="H5362" t="s">
        <v>1078</v>
      </c>
      <c r="I5362" s="103"/>
    </row>
    <row r="5363" spans="1:9" x14ac:dyDescent="0.3">
      <c r="A5363" t="s">
        <v>6723</v>
      </c>
      <c r="B5363" t="s">
        <v>51</v>
      </c>
      <c r="C5363" t="s">
        <v>42</v>
      </c>
      <c r="D5363" t="s">
        <v>5064</v>
      </c>
      <c r="E5363" s="103">
        <v>1.0138967156372489</v>
      </c>
      <c r="F5363" s="103">
        <v>677609</v>
      </c>
      <c r="G5363" s="103">
        <v>5</v>
      </c>
      <c r="H5363" t="s">
        <v>1078</v>
      </c>
      <c r="I5363" s="103"/>
    </row>
    <row r="5364" spans="1:9" x14ac:dyDescent="0.3">
      <c r="A5364" t="s">
        <v>6724</v>
      </c>
      <c r="B5364" t="s">
        <v>51</v>
      </c>
      <c r="C5364" t="s">
        <v>42</v>
      </c>
      <c r="D5364" t="s">
        <v>5065</v>
      </c>
      <c r="E5364" s="103">
        <v>0.99884384136710214</v>
      </c>
      <c r="F5364" s="103">
        <v>677609</v>
      </c>
      <c r="G5364" s="103">
        <v>5</v>
      </c>
      <c r="H5364" t="s">
        <v>1078</v>
      </c>
      <c r="I5364" s="103"/>
    </row>
    <row r="5365" spans="1:9" x14ac:dyDescent="0.3">
      <c r="A5365" t="s">
        <v>6725</v>
      </c>
      <c r="B5365" t="s">
        <v>51</v>
      </c>
      <c r="C5365" t="s">
        <v>42</v>
      </c>
      <c r="D5365" t="s">
        <v>5066</v>
      </c>
      <c r="E5365" s="103">
        <v>1.0133437631497606</v>
      </c>
      <c r="F5365" s="103">
        <v>677609</v>
      </c>
      <c r="G5365" s="103">
        <v>5</v>
      </c>
      <c r="H5365" t="s">
        <v>1078</v>
      </c>
      <c r="I5365" s="103"/>
    </row>
    <row r="5366" spans="1:9" x14ac:dyDescent="0.3">
      <c r="A5366" t="s">
        <v>1382</v>
      </c>
      <c r="B5366" t="s">
        <v>51</v>
      </c>
      <c r="C5366" t="s">
        <v>42</v>
      </c>
      <c r="D5366" t="s">
        <v>42</v>
      </c>
      <c r="E5366" s="103">
        <v>1</v>
      </c>
      <c r="F5366" s="103">
        <v>677609</v>
      </c>
      <c r="G5366" s="103">
        <v>5</v>
      </c>
      <c r="H5366" t="s">
        <v>1078</v>
      </c>
      <c r="I5366" s="103"/>
    </row>
    <row r="5367" spans="1:9" x14ac:dyDescent="0.3">
      <c r="A5367" t="s">
        <v>2307</v>
      </c>
      <c r="B5367" t="s">
        <v>51</v>
      </c>
      <c r="C5367" t="s">
        <v>42</v>
      </c>
      <c r="D5367" t="s">
        <v>1763</v>
      </c>
      <c r="E5367" s="103">
        <v>1.0506147430581467</v>
      </c>
      <c r="F5367" s="103">
        <v>677609</v>
      </c>
      <c r="G5367" s="103">
        <v>5</v>
      </c>
      <c r="H5367" t="s">
        <v>1078</v>
      </c>
      <c r="I5367" s="103"/>
    </row>
    <row r="5368" spans="1:9" x14ac:dyDescent="0.3">
      <c r="A5368" t="s">
        <v>2308</v>
      </c>
      <c r="B5368" t="s">
        <v>51</v>
      </c>
      <c r="C5368" t="s">
        <v>42</v>
      </c>
      <c r="D5368" t="s">
        <v>1764</v>
      </c>
      <c r="E5368" s="103">
        <v>0.56621229772587722</v>
      </c>
      <c r="F5368" s="103">
        <v>677609</v>
      </c>
      <c r="G5368" s="103">
        <v>5</v>
      </c>
      <c r="H5368" t="s">
        <v>1078</v>
      </c>
      <c r="I5368" s="103"/>
    </row>
    <row r="5369" spans="1:9" x14ac:dyDescent="0.3">
      <c r="A5369" t="s">
        <v>1383</v>
      </c>
      <c r="B5369" t="s">
        <v>51</v>
      </c>
      <c r="C5369" t="s">
        <v>42</v>
      </c>
      <c r="D5369" t="s">
        <v>340</v>
      </c>
      <c r="E5369" s="103">
        <v>0.984358053385048</v>
      </c>
      <c r="F5369" s="103">
        <v>677609</v>
      </c>
      <c r="G5369" s="103">
        <v>5</v>
      </c>
      <c r="H5369" t="s">
        <v>1078</v>
      </c>
      <c r="I5369" s="103"/>
    </row>
    <row r="5370" spans="1:9" x14ac:dyDescent="0.3">
      <c r="A5370" t="s">
        <v>1384</v>
      </c>
      <c r="B5370" t="s">
        <v>51</v>
      </c>
      <c r="C5370" t="s">
        <v>42</v>
      </c>
      <c r="D5370" t="s">
        <v>777</v>
      </c>
      <c r="E5370" s="103">
        <v>1.3929475103317555</v>
      </c>
      <c r="F5370" s="103">
        <v>677609</v>
      </c>
      <c r="G5370" s="103">
        <v>5</v>
      </c>
      <c r="H5370" t="s">
        <v>1078</v>
      </c>
      <c r="I5370" s="103"/>
    </row>
    <row r="5371" spans="1:9" x14ac:dyDescent="0.3">
      <c r="A5371" t="s">
        <v>573</v>
      </c>
      <c r="B5371" t="s">
        <v>44</v>
      </c>
      <c r="C5371" t="s">
        <v>42</v>
      </c>
      <c r="D5371" t="s">
        <v>777</v>
      </c>
      <c r="E5371" s="103">
        <v>2.0277180497897756E-3</v>
      </c>
      <c r="F5371" s="103">
        <v>677609</v>
      </c>
      <c r="G5371" s="103">
        <v>5</v>
      </c>
      <c r="H5371" t="s">
        <v>54</v>
      </c>
      <c r="I5371" s="103"/>
    </row>
    <row r="5372" spans="1:9" x14ac:dyDescent="0.3">
      <c r="A5372" t="s">
        <v>574</v>
      </c>
      <c r="B5372" t="s">
        <v>45</v>
      </c>
      <c r="C5372" t="s">
        <v>42</v>
      </c>
      <c r="D5372" t="s">
        <v>777</v>
      </c>
      <c r="E5372" s="103">
        <v>4.8632287551879997E-5</v>
      </c>
      <c r="F5372" s="103">
        <v>677609</v>
      </c>
      <c r="G5372" s="103">
        <v>5</v>
      </c>
      <c r="H5372" t="s">
        <v>54</v>
      </c>
      <c r="I5372" s="103"/>
    </row>
    <row r="5373" spans="1:9" x14ac:dyDescent="0.3">
      <c r="A5373" t="s">
        <v>575</v>
      </c>
      <c r="B5373" t="s">
        <v>46</v>
      </c>
      <c r="C5373" t="s">
        <v>42</v>
      </c>
      <c r="D5373" t="s">
        <v>777</v>
      </c>
      <c r="E5373" s="103">
        <v>1.1663846432238944E-6</v>
      </c>
      <c r="F5373" s="103">
        <v>677609</v>
      </c>
      <c r="G5373" s="103">
        <v>5</v>
      </c>
      <c r="H5373" t="s">
        <v>54</v>
      </c>
      <c r="I5373" s="103"/>
    </row>
    <row r="5374" spans="1:9" x14ac:dyDescent="0.3">
      <c r="A5374" t="s">
        <v>1385</v>
      </c>
      <c r="B5374" t="s">
        <v>51</v>
      </c>
      <c r="C5374" t="s">
        <v>42</v>
      </c>
      <c r="D5374" t="s">
        <v>776</v>
      </c>
      <c r="E5374" s="103">
        <v>3.3381968939118671</v>
      </c>
      <c r="F5374" s="103">
        <v>677609</v>
      </c>
      <c r="G5374" s="103">
        <v>5</v>
      </c>
      <c r="H5374" t="s">
        <v>1078</v>
      </c>
      <c r="I5374" s="103"/>
    </row>
    <row r="5375" spans="1:9" x14ac:dyDescent="0.3">
      <c r="A5375" t="s">
        <v>577</v>
      </c>
      <c r="B5375" t="s">
        <v>44</v>
      </c>
      <c r="C5375" t="s">
        <v>42</v>
      </c>
      <c r="D5375" t="s">
        <v>776</v>
      </c>
      <c r="E5375" s="103">
        <v>0</v>
      </c>
      <c r="F5375" s="103">
        <v>677609</v>
      </c>
      <c r="G5375" s="103">
        <v>5</v>
      </c>
      <c r="H5375" t="s">
        <v>54</v>
      </c>
      <c r="I5375" s="103"/>
    </row>
    <row r="5376" spans="1:9" x14ac:dyDescent="0.3">
      <c r="A5376" t="s">
        <v>578</v>
      </c>
      <c r="B5376" t="s">
        <v>45</v>
      </c>
      <c r="C5376" t="s">
        <v>42</v>
      </c>
      <c r="D5376" t="s">
        <v>776</v>
      </c>
      <c r="E5376" s="103">
        <v>0</v>
      </c>
      <c r="F5376" s="103">
        <v>677609</v>
      </c>
      <c r="G5376" s="103">
        <v>5</v>
      </c>
      <c r="H5376" t="s">
        <v>54</v>
      </c>
      <c r="I5376" s="103"/>
    </row>
    <row r="5377" spans="1:9" x14ac:dyDescent="0.3">
      <c r="A5377" t="s">
        <v>579</v>
      </c>
      <c r="B5377" t="s">
        <v>46</v>
      </c>
      <c r="C5377" t="s">
        <v>42</v>
      </c>
      <c r="D5377" t="s">
        <v>776</v>
      </c>
      <c r="E5377" s="103">
        <v>0</v>
      </c>
      <c r="F5377" s="103">
        <v>677609</v>
      </c>
      <c r="G5377" s="103">
        <v>5</v>
      </c>
      <c r="H5377" t="s">
        <v>54</v>
      </c>
      <c r="I5377" s="103"/>
    </row>
    <row r="5378" spans="1:9" x14ac:dyDescent="0.3">
      <c r="A5378" t="s">
        <v>7707</v>
      </c>
      <c r="B5378" t="s">
        <v>51</v>
      </c>
      <c r="C5378" t="s">
        <v>58</v>
      </c>
      <c r="D5378" t="s">
        <v>40</v>
      </c>
      <c r="E5378" s="103">
        <v>20</v>
      </c>
      <c r="F5378" s="103">
        <v>677609</v>
      </c>
      <c r="G5378" s="103">
        <v>5</v>
      </c>
      <c r="H5378" t="s">
        <v>1078</v>
      </c>
      <c r="I5378" s="103"/>
    </row>
    <row r="5379" spans="1:9" x14ac:dyDescent="0.3">
      <c r="A5379" t="s">
        <v>7708</v>
      </c>
      <c r="B5379" t="s">
        <v>51</v>
      </c>
      <c r="C5379" t="s">
        <v>58</v>
      </c>
      <c r="D5379" t="s">
        <v>5064</v>
      </c>
      <c r="E5379" s="103">
        <v>20</v>
      </c>
      <c r="F5379" s="103">
        <v>677609</v>
      </c>
      <c r="G5379" s="103">
        <v>5</v>
      </c>
      <c r="H5379" t="s">
        <v>1078</v>
      </c>
      <c r="I5379" s="103"/>
    </row>
    <row r="5380" spans="1:9" x14ac:dyDescent="0.3">
      <c r="A5380" t="s">
        <v>7709</v>
      </c>
      <c r="B5380" t="s">
        <v>51</v>
      </c>
      <c r="C5380" t="s">
        <v>58</v>
      </c>
      <c r="D5380" t="s">
        <v>5065</v>
      </c>
      <c r="E5380" s="103">
        <v>20</v>
      </c>
      <c r="F5380" s="103">
        <v>677609</v>
      </c>
      <c r="G5380" s="103">
        <v>5</v>
      </c>
      <c r="H5380" t="s">
        <v>1078</v>
      </c>
      <c r="I5380" s="103"/>
    </row>
    <row r="5381" spans="1:9" x14ac:dyDescent="0.3">
      <c r="A5381" t="s">
        <v>7710</v>
      </c>
      <c r="B5381" t="s">
        <v>51</v>
      </c>
      <c r="C5381" t="s">
        <v>58</v>
      </c>
      <c r="D5381" t="s">
        <v>5066</v>
      </c>
      <c r="E5381" s="103">
        <v>20</v>
      </c>
      <c r="F5381" s="103">
        <v>677609</v>
      </c>
      <c r="G5381" s="103">
        <v>5</v>
      </c>
      <c r="H5381" t="s">
        <v>1078</v>
      </c>
      <c r="I5381" s="103"/>
    </row>
    <row r="5382" spans="1:9" x14ac:dyDescent="0.3">
      <c r="A5382" t="s">
        <v>7711</v>
      </c>
      <c r="B5382" t="s">
        <v>51</v>
      </c>
      <c r="C5382" t="s">
        <v>58</v>
      </c>
      <c r="D5382" t="s">
        <v>42</v>
      </c>
      <c r="E5382" s="103">
        <v>20</v>
      </c>
      <c r="F5382" s="103">
        <v>677609</v>
      </c>
      <c r="G5382" s="103">
        <v>5</v>
      </c>
      <c r="H5382" t="s">
        <v>1078</v>
      </c>
      <c r="I5382" s="103"/>
    </row>
    <row r="5383" spans="1:9" x14ac:dyDescent="0.3">
      <c r="A5383" t="s">
        <v>7712</v>
      </c>
      <c r="B5383" t="s">
        <v>51</v>
      </c>
      <c r="C5383" t="s">
        <v>58</v>
      </c>
      <c r="D5383" t="s">
        <v>1763</v>
      </c>
      <c r="E5383" s="103">
        <v>31.1980372132676</v>
      </c>
      <c r="F5383" s="103">
        <v>677609</v>
      </c>
      <c r="G5383" s="103">
        <v>5</v>
      </c>
      <c r="H5383" t="s">
        <v>1078</v>
      </c>
      <c r="I5383" s="103"/>
    </row>
    <row r="5384" spans="1:9" x14ac:dyDescent="0.3">
      <c r="A5384" t="s">
        <v>7713</v>
      </c>
      <c r="B5384" t="s">
        <v>51</v>
      </c>
      <c r="C5384" t="s">
        <v>58</v>
      </c>
      <c r="D5384" t="s">
        <v>1764</v>
      </c>
      <c r="E5384" s="103">
        <v>31.1980372132676</v>
      </c>
      <c r="F5384" s="103">
        <v>677609</v>
      </c>
      <c r="G5384" s="103">
        <v>5</v>
      </c>
      <c r="H5384" t="s">
        <v>1078</v>
      </c>
      <c r="I5384" s="103"/>
    </row>
    <row r="5385" spans="1:9" x14ac:dyDescent="0.3">
      <c r="A5385" t="s">
        <v>7714</v>
      </c>
      <c r="B5385" t="s">
        <v>51</v>
      </c>
      <c r="C5385" t="s">
        <v>58</v>
      </c>
      <c r="D5385" t="s">
        <v>340</v>
      </c>
      <c r="E5385" s="103">
        <v>0.95744680851063835</v>
      </c>
      <c r="F5385" s="103">
        <v>677609</v>
      </c>
      <c r="G5385" s="103">
        <v>5</v>
      </c>
      <c r="H5385" t="s">
        <v>1078</v>
      </c>
      <c r="I5385" s="103"/>
    </row>
    <row r="5386" spans="1:9" x14ac:dyDescent="0.3">
      <c r="A5386" t="s">
        <v>7715</v>
      </c>
      <c r="B5386" t="s">
        <v>51</v>
      </c>
      <c r="C5386" t="s">
        <v>58</v>
      </c>
      <c r="D5386" t="s">
        <v>777</v>
      </c>
      <c r="E5386" s="103">
        <v>23.789717925314559</v>
      </c>
      <c r="F5386" s="103">
        <v>677609</v>
      </c>
      <c r="G5386" s="103">
        <v>5</v>
      </c>
      <c r="H5386" t="s">
        <v>1078</v>
      </c>
      <c r="I5386" s="103"/>
    </row>
    <row r="5387" spans="1:9" x14ac:dyDescent="0.3">
      <c r="A5387" t="s">
        <v>7716</v>
      </c>
      <c r="B5387" t="s">
        <v>51</v>
      </c>
      <c r="C5387" t="s">
        <v>58</v>
      </c>
      <c r="D5387" t="s">
        <v>776</v>
      </c>
      <c r="E5387" s="103">
        <v>63.805953334718453</v>
      </c>
      <c r="F5387" s="103">
        <v>677609</v>
      </c>
      <c r="G5387" s="103">
        <v>5</v>
      </c>
      <c r="H5387" t="s">
        <v>1078</v>
      </c>
      <c r="I5387" s="103"/>
    </row>
    <row r="5388" spans="1:9" x14ac:dyDescent="0.3">
      <c r="A5388" t="s">
        <v>8865</v>
      </c>
      <c r="B5388" t="s">
        <v>47</v>
      </c>
      <c r="C5388" t="s">
        <v>8750</v>
      </c>
      <c r="D5388" t="s">
        <v>54</v>
      </c>
      <c r="E5388" s="103">
        <v>677609</v>
      </c>
      <c r="F5388" s="103">
        <v>677609</v>
      </c>
      <c r="G5388" s="103">
        <v>5</v>
      </c>
      <c r="H5388" t="s">
        <v>54</v>
      </c>
      <c r="I5388" s="103"/>
    </row>
    <row r="5389" spans="1:9" x14ac:dyDescent="0.3">
      <c r="A5389" t="s">
        <v>8866</v>
      </c>
      <c r="B5389" t="s">
        <v>48</v>
      </c>
      <c r="C5389" t="s">
        <v>8750</v>
      </c>
      <c r="D5389" t="s">
        <v>54</v>
      </c>
      <c r="E5389" s="103">
        <v>22207224561.94043</v>
      </c>
      <c r="F5389" s="103">
        <v>677609</v>
      </c>
      <c r="G5389" s="103">
        <v>5</v>
      </c>
      <c r="H5389" t="s">
        <v>54</v>
      </c>
      <c r="I5389" s="103"/>
    </row>
    <row r="5390" spans="1:9" x14ac:dyDescent="0.3">
      <c r="A5390" t="s">
        <v>8867</v>
      </c>
      <c r="B5390" t="s">
        <v>49</v>
      </c>
      <c r="C5390" t="s">
        <v>8750</v>
      </c>
      <c r="D5390" t="s">
        <v>54</v>
      </c>
      <c r="E5390" s="103">
        <v>1</v>
      </c>
      <c r="F5390" s="103">
        <v>677609</v>
      </c>
      <c r="G5390" s="103">
        <v>5</v>
      </c>
      <c r="H5390" t="s">
        <v>54</v>
      </c>
      <c r="I5390" s="103"/>
    </row>
    <row r="5391" spans="1:9" x14ac:dyDescent="0.3">
      <c r="A5391" t="s">
        <v>8868</v>
      </c>
      <c r="B5391" t="s">
        <v>50</v>
      </c>
      <c r="C5391" t="s">
        <v>8750</v>
      </c>
      <c r="D5391" t="s">
        <v>54</v>
      </c>
      <c r="E5391" s="103">
        <v>32772.918544382424</v>
      </c>
      <c r="F5391" s="103">
        <v>677609</v>
      </c>
      <c r="G5391" s="103">
        <v>5</v>
      </c>
      <c r="H5391" t="s">
        <v>54</v>
      </c>
      <c r="I5391" s="103"/>
    </row>
    <row r="5392" spans="1:9" x14ac:dyDescent="0.3">
      <c r="A5392" t="s">
        <v>2309</v>
      </c>
      <c r="B5392" t="s">
        <v>49</v>
      </c>
      <c r="C5392" t="s">
        <v>1763</v>
      </c>
      <c r="D5392" t="s">
        <v>54</v>
      </c>
      <c r="E5392" s="103">
        <v>1</v>
      </c>
      <c r="F5392" s="103">
        <v>677609</v>
      </c>
      <c r="G5392" s="103">
        <v>5</v>
      </c>
      <c r="H5392" t="s">
        <v>54</v>
      </c>
      <c r="I5392" s="103"/>
    </row>
    <row r="5393" spans="1:9" x14ac:dyDescent="0.3">
      <c r="A5393" t="s">
        <v>2310</v>
      </c>
      <c r="B5393" t="s">
        <v>50</v>
      </c>
      <c r="C5393" t="s">
        <v>1763</v>
      </c>
      <c r="D5393" t="s">
        <v>54</v>
      </c>
      <c r="E5393" s="103">
        <v>721537.83597751043</v>
      </c>
      <c r="F5393" s="103">
        <v>677609</v>
      </c>
      <c r="G5393" s="103">
        <v>5</v>
      </c>
      <c r="H5393" t="s">
        <v>54</v>
      </c>
      <c r="I5393" s="103"/>
    </row>
    <row r="5394" spans="1:9" x14ac:dyDescent="0.3">
      <c r="A5394" t="s">
        <v>2311</v>
      </c>
      <c r="B5394" t="s">
        <v>51</v>
      </c>
      <c r="C5394" t="s">
        <v>1763</v>
      </c>
      <c r="D5394" t="s">
        <v>40</v>
      </c>
      <c r="E5394" s="103">
        <v>0.95236578531067861</v>
      </c>
      <c r="F5394" s="103">
        <v>677609</v>
      </c>
      <c r="G5394" s="103">
        <v>5</v>
      </c>
      <c r="H5394" t="s">
        <v>1078</v>
      </c>
      <c r="I5394" s="103"/>
    </row>
    <row r="5395" spans="1:9" x14ac:dyDescent="0.3">
      <c r="A5395" t="s">
        <v>6726</v>
      </c>
      <c r="B5395" t="s">
        <v>51</v>
      </c>
      <c r="C5395" t="s">
        <v>1763</v>
      </c>
      <c r="D5395" t="s">
        <v>5064</v>
      </c>
      <c r="E5395" s="103">
        <v>0.96669915717717936</v>
      </c>
      <c r="F5395" s="103">
        <v>677609</v>
      </c>
      <c r="G5395" s="103">
        <v>5</v>
      </c>
      <c r="H5395" t="s">
        <v>1078</v>
      </c>
      <c r="I5395" s="103"/>
    </row>
    <row r="5396" spans="1:9" x14ac:dyDescent="0.3">
      <c r="A5396" t="s">
        <v>6727</v>
      </c>
      <c r="B5396" t="s">
        <v>51</v>
      </c>
      <c r="C5396" t="s">
        <v>1763</v>
      </c>
      <c r="D5396" t="s">
        <v>5065</v>
      </c>
      <c r="E5396" s="103">
        <v>0.95236578531067861</v>
      </c>
      <c r="F5396" s="103">
        <v>677609</v>
      </c>
      <c r="G5396" s="103">
        <v>5</v>
      </c>
      <c r="H5396" t="s">
        <v>1078</v>
      </c>
      <c r="I5396" s="103"/>
    </row>
    <row r="5397" spans="1:9" x14ac:dyDescent="0.3">
      <c r="A5397" t="s">
        <v>6728</v>
      </c>
      <c r="B5397" t="s">
        <v>51</v>
      </c>
      <c r="C5397" t="s">
        <v>1763</v>
      </c>
      <c r="D5397" t="s">
        <v>5066</v>
      </c>
      <c r="E5397" s="103">
        <v>0.96617251922921699</v>
      </c>
      <c r="F5397" s="103">
        <v>677609</v>
      </c>
      <c r="G5397" s="103">
        <v>5</v>
      </c>
      <c r="H5397" t="s">
        <v>1078</v>
      </c>
      <c r="I5397" s="103"/>
    </row>
    <row r="5398" spans="1:9" x14ac:dyDescent="0.3">
      <c r="A5398" t="s">
        <v>2312</v>
      </c>
      <c r="B5398" t="s">
        <v>51</v>
      </c>
      <c r="C5398" t="s">
        <v>1763</v>
      </c>
      <c r="D5398" t="s">
        <v>42</v>
      </c>
      <c r="E5398" s="103">
        <v>0.95338492863385449</v>
      </c>
      <c r="F5398" s="103">
        <v>677609</v>
      </c>
      <c r="G5398" s="103">
        <v>5</v>
      </c>
      <c r="H5398" t="s">
        <v>1078</v>
      </c>
      <c r="I5398" s="103"/>
    </row>
    <row r="5399" spans="1:9" x14ac:dyDescent="0.3">
      <c r="A5399" t="s">
        <v>2313</v>
      </c>
      <c r="B5399" t="s">
        <v>51</v>
      </c>
      <c r="C5399" t="s">
        <v>1763</v>
      </c>
      <c r="D5399" t="s">
        <v>1763</v>
      </c>
      <c r="E5399" s="103">
        <v>1</v>
      </c>
      <c r="F5399" s="103">
        <v>677609</v>
      </c>
      <c r="G5399" s="103">
        <v>5</v>
      </c>
      <c r="H5399" t="s">
        <v>1078</v>
      </c>
      <c r="I5399" s="103"/>
    </row>
    <row r="5400" spans="1:9" x14ac:dyDescent="0.3">
      <c r="A5400" t="s">
        <v>2314</v>
      </c>
      <c r="B5400" t="s">
        <v>51</v>
      </c>
      <c r="C5400" t="s">
        <v>1763</v>
      </c>
      <c r="D5400" t="s">
        <v>1764</v>
      </c>
      <c r="E5400" s="103">
        <v>0.53781130083263884</v>
      </c>
      <c r="F5400" s="103">
        <v>677609</v>
      </c>
      <c r="G5400" s="103">
        <v>5</v>
      </c>
      <c r="H5400" t="s">
        <v>1078</v>
      </c>
      <c r="I5400" s="103"/>
    </row>
    <row r="5401" spans="1:9" x14ac:dyDescent="0.3">
      <c r="A5401" t="s">
        <v>2315</v>
      </c>
      <c r="B5401" t="s">
        <v>51</v>
      </c>
      <c r="C5401" t="s">
        <v>1763</v>
      </c>
      <c r="D5401" t="s">
        <v>340</v>
      </c>
      <c r="E5401" s="103">
        <v>0.93896790944618747</v>
      </c>
      <c r="F5401" s="103">
        <v>677609</v>
      </c>
      <c r="G5401" s="103">
        <v>5</v>
      </c>
      <c r="H5401" t="s">
        <v>1078</v>
      </c>
      <c r="I5401" s="103"/>
    </row>
    <row r="5402" spans="1:9" x14ac:dyDescent="0.3">
      <c r="A5402" t="s">
        <v>2316</v>
      </c>
      <c r="B5402" t="s">
        <v>51</v>
      </c>
      <c r="C5402" t="s">
        <v>1763</v>
      </c>
      <c r="D5402" t="s">
        <v>777</v>
      </c>
      <c r="E5402" s="103">
        <v>1.3263455596130678</v>
      </c>
      <c r="F5402" s="103">
        <v>677609</v>
      </c>
      <c r="G5402" s="103">
        <v>5</v>
      </c>
      <c r="H5402" t="s">
        <v>1078</v>
      </c>
      <c r="I5402" s="103"/>
    </row>
    <row r="5403" spans="1:9" x14ac:dyDescent="0.3">
      <c r="A5403" t="s">
        <v>2317</v>
      </c>
      <c r="B5403" t="s">
        <v>44</v>
      </c>
      <c r="C5403" t="s">
        <v>1763</v>
      </c>
      <c r="D5403" t="s">
        <v>777</v>
      </c>
      <c r="E5403" s="103">
        <v>3.8553206937924377E-2</v>
      </c>
      <c r="F5403" s="103">
        <v>677609</v>
      </c>
      <c r="G5403" s="103">
        <v>5</v>
      </c>
      <c r="H5403" t="s">
        <v>54</v>
      </c>
      <c r="I5403" s="103"/>
    </row>
    <row r="5404" spans="1:9" x14ac:dyDescent="0.3">
      <c r="A5404" t="s">
        <v>2318</v>
      </c>
      <c r="B5404" t="s">
        <v>45</v>
      </c>
      <c r="C5404" t="s">
        <v>1763</v>
      </c>
      <c r="D5404" t="s">
        <v>777</v>
      </c>
      <c r="E5404" s="103">
        <v>1.7699280736345727E-3</v>
      </c>
      <c r="F5404" s="103">
        <v>677609</v>
      </c>
      <c r="G5404" s="103">
        <v>5</v>
      </c>
      <c r="H5404" t="s">
        <v>54</v>
      </c>
      <c r="I5404" s="103"/>
    </row>
    <row r="5405" spans="1:9" x14ac:dyDescent="0.3">
      <c r="A5405" t="s">
        <v>2319</v>
      </c>
      <c r="B5405" t="s">
        <v>46</v>
      </c>
      <c r="C5405" t="s">
        <v>1763</v>
      </c>
      <c r="D5405" t="s">
        <v>777</v>
      </c>
      <c r="E5405" s="103">
        <v>1.5368965426757974E-4</v>
      </c>
      <c r="F5405" s="103">
        <v>677609</v>
      </c>
      <c r="G5405" s="103">
        <v>5</v>
      </c>
      <c r="H5405" t="s">
        <v>54</v>
      </c>
      <c r="I5405" s="103"/>
    </row>
    <row r="5406" spans="1:9" x14ac:dyDescent="0.3">
      <c r="A5406" t="s">
        <v>2320</v>
      </c>
      <c r="B5406" t="s">
        <v>51</v>
      </c>
      <c r="C5406" t="s">
        <v>1763</v>
      </c>
      <c r="D5406" t="s">
        <v>776</v>
      </c>
      <c r="E5406" s="103">
        <v>3.1820134652308538</v>
      </c>
      <c r="F5406" s="103">
        <v>677609</v>
      </c>
      <c r="G5406" s="103">
        <v>5</v>
      </c>
      <c r="H5406" t="s">
        <v>1078</v>
      </c>
      <c r="I5406" s="103"/>
    </row>
    <row r="5407" spans="1:9" x14ac:dyDescent="0.3">
      <c r="A5407" t="s">
        <v>2321</v>
      </c>
      <c r="B5407" t="s">
        <v>44</v>
      </c>
      <c r="C5407" t="s">
        <v>1763</v>
      </c>
      <c r="D5407" t="s">
        <v>776</v>
      </c>
      <c r="E5407" s="103">
        <v>0</v>
      </c>
      <c r="F5407" s="103">
        <v>677609</v>
      </c>
      <c r="G5407" s="103">
        <v>5</v>
      </c>
      <c r="H5407" t="s">
        <v>54</v>
      </c>
      <c r="I5407" s="103"/>
    </row>
    <row r="5408" spans="1:9" x14ac:dyDescent="0.3">
      <c r="A5408" t="s">
        <v>2322</v>
      </c>
      <c r="B5408" t="s">
        <v>45</v>
      </c>
      <c r="C5408" t="s">
        <v>1763</v>
      </c>
      <c r="D5408" t="s">
        <v>776</v>
      </c>
      <c r="E5408" s="103">
        <v>0</v>
      </c>
      <c r="F5408" s="103">
        <v>677609</v>
      </c>
      <c r="G5408" s="103">
        <v>5</v>
      </c>
      <c r="H5408" t="s">
        <v>54</v>
      </c>
      <c r="I5408" s="103"/>
    </row>
    <row r="5409" spans="1:9" x14ac:dyDescent="0.3">
      <c r="A5409" t="s">
        <v>2323</v>
      </c>
      <c r="B5409" t="s">
        <v>46</v>
      </c>
      <c r="C5409" t="s">
        <v>1763</v>
      </c>
      <c r="D5409" t="s">
        <v>776</v>
      </c>
      <c r="E5409" s="103">
        <v>0</v>
      </c>
      <c r="F5409" s="103">
        <v>677609</v>
      </c>
      <c r="G5409" s="103">
        <v>5</v>
      </c>
      <c r="H5409" t="s">
        <v>54</v>
      </c>
      <c r="I5409" s="103"/>
    </row>
    <row r="5410" spans="1:9" x14ac:dyDescent="0.3">
      <c r="A5410" t="s">
        <v>2324</v>
      </c>
      <c r="B5410" t="s">
        <v>49</v>
      </c>
      <c r="C5410" t="s">
        <v>1764</v>
      </c>
      <c r="D5410" t="s">
        <v>54</v>
      </c>
      <c r="E5410" s="103">
        <v>1</v>
      </c>
      <c r="F5410" s="103">
        <v>677609</v>
      </c>
      <c r="G5410" s="103">
        <v>5</v>
      </c>
      <c r="H5410" t="s">
        <v>54</v>
      </c>
      <c r="I5410" s="103"/>
    </row>
    <row r="5411" spans="1:9" x14ac:dyDescent="0.3">
      <c r="A5411" t="s">
        <v>2325</v>
      </c>
      <c r="B5411" t="s">
        <v>50</v>
      </c>
      <c r="C5411" t="s">
        <v>1764</v>
      </c>
      <c r="D5411" t="s">
        <v>54</v>
      </c>
      <c r="E5411" s="103">
        <v>1499466.1537697359</v>
      </c>
      <c r="F5411" s="103">
        <v>677609</v>
      </c>
      <c r="G5411" s="103">
        <v>5</v>
      </c>
      <c r="H5411" t="s">
        <v>54</v>
      </c>
      <c r="I5411" s="103"/>
    </row>
    <row r="5412" spans="1:9" x14ac:dyDescent="0.3">
      <c r="A5412" t="s">
        <v>2326</v>
      </c>
      <c r="B5412" t="s">
        <v>51</v>
      </c>
      <c r="C5412" t="s">
        <v>1764</v>
      </c>
      <c r="D5412" t="s">
        <v>40</v>
      </c>
      <c r="E5412" s="103">
        <v>1.9793754388613767</v>
      </c>
      <c r="F5412" s="103">
        <v>677609</v>
      </c>
      <c r="G5412" s="103">
        <v>5</v>
      </c>
      <c r="H5412" t="s">
        <v>1078</v>
      </c>
      <c r="I5412" s="103"/>
    </row>
    <row r="5413" spans="1:9" x14ac:dyDescent="0.3">
      <c r="A5413" t="s">
        <v>6729</v>
      </c>
      <c r="B5413" t="s">
        <v>51</v>
      </c>
      <c r="C5413" t="s">
        <v>1764</v>
      </c>
      <c r="D5413" t="s">
        <v>5064</v>
      </c>
      <c r="E5413" s="103">
        <v>2.0143999159368673</v>
      </c>
      <c r="F5413" s="103">
        <v>677609</v>
      </c>
      <c r="G5413" s="103">
        <v>5</v>
      </c>
      <c r="H5413" t="s">
        <v>1078</v>
      </c>
      <c r="I5413" s="103"/>
    </row>
    <row r="5414" spans="1:9" x14ac:dyDescent="0.3">
      <c r="A5414" t="s">
        <v>6730</v>
      </c>
      <c r="B5414" t="s">
        <v>51</v>
      </c>
      <c r="C5414" t="s">
        <v>1764</v>
      </c>
      <c r="D5414" t="s">
        <v>5065</v>
      </c>
      <c r="E5414" s="103">
        <v>1.9793754388613767</v>
      </c>
      <c r="F5414" s="103">
        <v>677609</v>
      </c>
      <c r="G5414" s="103">
        <v>5</v>
      </c>
      <c r="H5414" t="s">
        <v>1078</v>
      </c>
      <c r="I5414" s="103"/>
    </row>
    <row r="5415" spans="1:9" x14ac:dyDescent="0.3">
      <c r="A5415" t="s">
        <v>6731</v>
      </c>
      <c r="B5415" t="s">
        <v>51</v>
      </c>
      <c r="C5415" t="s">
        <v>1764</v>
      </c>
      <c r="D5415" t="s">
        <v>5066</v>
      </c>
      <c r="E5415" s="103">
        <v>2.0131761573835414</v>
      </c>
      <c r="F5415" s="103">
        <v>677609</v>
      </c>
      <c r="G5415" s="103">
        <v>5</v>
      </c>
      <c r="H5415" t="s">
        <v>1078</v>
      </c>
      <c r="I5415" s="103"/>
    </row>
    <row r="5416" spans="1:9" x14ac:dyDescent="0.3">
      <c r="A5416" t="s">
        <v>2327</v>
      </c>
      <c r="B5416" t="s">
        <v>51</v>
      </c>
      <c r="C5416" t="s">
        <v>1764</v>
      </c>
      <c r="D5416" t="s">
        <v>42</v>
      </c>
      <c r="E5416" s="103">
        <v>1.9798077000595764</v>
      </c>
      <c r="F5416" s="103">
        <v>677609</v>
      </c>
      <c r="G5416" s="103">
        <v>5</v>
      </c>
      <c r="H5416" t="s">
        <v>1078</v>
      </c>
      <c r="I5416" s="103"/>
    </row>
    <row r="5417" spans="1:9" x14ac:dyDescent="0.3">
      <c r="A5417" t="s">
        <v>2328</v>
      </c>
      <c r="B5417" t="s">
        <v>51</v>
      </c>
      <c r="C5417" t="s">
        <v>1764</v>
      </c>
      <c r="D5417" t="s">
        <v>1763</v>
      </c>
      <c r="E5417" s="103">
        <v>2.0714000827521257</v>
      </c>
      <c r="F5417" s="103">
        <v>677609</v>
      </c>
      <c r="G5417" s="103">
        <v>5</v>
      </c>
      <c r="H5417" t="s">
        <v>1078</v>
      </c>
      <c r="I5417" s="103"/>
    </row>
    <row r="5418" spans="1:9" x14ac:dyDescent="0.3">
      <c r="A5418" t="s">
        <v>2329</v>
      </c>
      <c r="B5418" t="s">
        <v>51</v>
      </c>
      <c r="C5418" t="s">
        <v>1764</v>
      </c>
      <c r="D5418" t="s">
        <v>1764</v>
      </c>
      <c r="E5418" s="103">
        <v>1</v>
      </c>
      <c r="F5418" s="103">
        <v>677609</v>
      </c>
      <c r="G5418" s="103">
        <v>5</v>
      </c>
      <c r="H5418" t="s">
        <v>1078</v>
      </c>
      <c r="I5418" s="103"/>
    </row>
    <row r="5419" spans="1:9" x14ac:dyDescent="0.3">
      <c r="A5419" t="s">
        <v>2330</v>
      </c>
      <c r="B5419" t="s">
        <v>51</v>
      </c>
      <c r="C5419" t="s">
        <v>1764</v>
      </c>
      <c r="D5419" t="s">
        <v>340</v>
      </c>
      <c r="E5419" s="103">
        <v>1.95974702147133</v>
      </c>
      <c r="F5419" s="103">
        <v>677609</v>
      </c>
      <c r="G5419" s="103">
        <v>5</v>
      </c>
      <c r="H5419" t="s">
        <v>1078</v>
      </c>
      <c r="I5419" s="103"/>
    </row>
    <row r="5420" spans="1:9" x14ac:dyDescent="0.3">
      <c r="A5420" t="s">
        <v>2331</v>
      </c>
      <c r="B5420" t="s">
        <v>51</v>
      </c>
      <c r="C5420" t="s">
        <v>1764</v>
      </c>
      <c r="D5420" t="s">
        <v>777</v>
      </c>
      <c r="E5420" s="103">
        <v>2.7395084759402004</v>
      </c>
      <c r="F5420" s="103">
        <v>677609</v>
      </c>
      <c r="G5420" s="103">
        <v>5</v>
      </c>
      <c r="H5420" t="s">
        <v>1078</v>
      </c>
      <c r="I5420" s="103"/>
    </row>
    <row r="5421" spans="1:9" x14ac:dyDescent="0.3">
      <c r="A5421" t="s">
        <v>2332</v>
      </c>
      <c r="B5421" t="s">
        <v>44</v>
      </c>
      <c r="C5421" t="s">
        <v>1764</v>
      </c>
      <c r="D5421" t="s">
        <v>777</v>
      </c>
      <c r="E5421" s="103">
        <v>3.674685548745663E-4</v>
      </c>
      <c r="F5421" s="103">
        <v>677609</v>
      </c>
      <c r="G5421" s="103">
        <v>5</v>
      </c>
      <c r="H5421" t="s">
        <v>54</v>
      </c>
      <c r="I5421" s="103"/>
    </row>
    <row r="5422" spans="1:9" x14ac:dyDescent="0.3">
      <c r="A5422" t="s">
        <v>2333</v>
      </c>
      <c r="B5422" t="s">
        <v>45</v>
      </c>
      <c r="C5422" t="s">
        <v>1764</v>
      </c>
      <c r="D5422" t="s">
        <v>777</v>
      </c>
      <c r="E5422" s="103">
        <v>7.8916860698443074E-5</v>
      </c>
      <c r="F5422" s="103">
        <v>677609</v>
      </c>
      <c r="G5422" s="103">
        <v>5</v>
      </c>
      <c r="H5422" t="s">
        <v>54</v>
      </c>
      <c r="I5422" s="103"/>
    </row>
    <row r="5423" spans="1:9" x14ac:dyDescent="0.3">
      <c r="A5423" t="s">
        <v>2334</v>
      </c>
      <c r="B5423" t="s">
        <v>46</v>
      </c>
      <c r="C5423" t="s">
        <v>1764</v>
      </c>
      <c r="D5423" t="s">
        <v>777</v>
      </c>
      <c r="E5423" s="103">
        <v>1.7967893606903828E-5</v>
      </c>
      <c r="F5423" s="103">
        <v>677609</v>
      </c>
      <c r="G5423" s="103">
        <v>5</v>
      </c>
      <c r="H5423" t="s">
        <v>54</v>
      </c>
      <c r="I5423" s="103"/>
    </row>
    <row r="5424" spans="1:9" x14ac:dyDescent="0.3">
      <c r="A5424" t="s">
        <v>2335</v>
      </c>
      <c r="B5424" t="s">
        <v>51</v>
      </c>
      <c r="C5424" t="s">
        <v>1764</v>
      </c>
      <c r="D5424" t="s">
        <v>776</v>
      </c>
      <c r="E5424" s="103">
        <v>6.6022751323807807</v>
      </c>
      <c r="F5424" s="103">
        <v>677609</v>
      </c>
      <c r="G5424" s="103">
        <v>5</v>
      </c>
      <c r="H5424" t="s">
        <v>1078</v>
      </c>
      <c r="I5424" s="103"/>
    </row>
    <row r="5425" spans="1:9" x14ac:dyDescent="0.3">
      <c r="A5425" t="s">
        <v>2336</v>
      </c>
      <c r="B5425" t="s">
        <v>44</v>
      </c>
      <c r="C5425" t="s">
        <v>1764</v>
      </c>
      <c r="D5425" t="s">
        <v>776</v>
      </c>
      <c r="E5425" s="103">
        <v>0</v>
      </c>
      <c r="F5425" s="103">
        <v>677609</v>
      </c>
      <c r="G5425" s="103">
        <v>5</v>
      </c>
      <c r="H5425" t="s">
        <v>54</v>
      </c>
      <c r="I5425" s="103"/>
    </row>
    <row r="5426" spans="1:9" x14ac:dyDescent="0.3">
      <c r="A5426" t="s">
        <v>2337</v>
      </c>
      <c r="B5426" t="s">
        <v>45</v>
      </c>
      <c r="C5426" t="s">
        <v>1764</v>
      </c>
      <c r="D5426" t="s">
        <v>776</v>
      </c>
      <c r="E5426" s="103">
        <v>0</v>
      </c>
      <c r="F5426" s="103">
        <v>677609</v>
      </c>
      <c r="G5426" s="103">
        <v>5</v>
      </c>
      <c r="H5426" t="s">
        <v>54</v>
      </c>
      <c r="I5426" s="103"/>
    </row>
    <row r="5427" spans="1:9" x14ac:dyDescent="0.3">
      <c r="A5427" t="s">
        <v>2338</v>
      </c>
      <c r="B5427" t="s">
        <v>46</v>
      </c>
      <c r="C5427" t="s">
        <v>1764</v>
      </c>
      <c r="D5427" t="s">
        <v>776</v>
      </c>
      <c r="E5427" s="103">
        <v>0</v>
      </c>
      <c r="F5427" s="103">
        <v>677609</v>
      </c>
      <c r="G5427" s="103">
        <v>5</v>
      </c>
      <c r="H5427" t="s">
        <v>54</v>
      </c>
      <c r="I5427" s="103"/>
    </row>
    <row r="5428" spans="1:9" x14ac:dyDescent="0.3">
      <c r="A5428" t="s">
        <v>408</v>
      </c>
      <c r="B5428" t="s">
        <v>49</v>
      </c>
      <c r="C5428" t="s">
        <v>340</v>
      </c>
      <c r="D5428" t="s">
        <v>54</v>
      </c>
      <c r="E5428" s="103">
        <v>1</v>
      </c>
      <c r="F5428" s="103">
        <v>677609</v>
      </c>
      <c r="G5428" s="103">
        <v>5</v>
      </c>
      <c r="H5428" t="s">
        <v>54</v>
      </c>
      <c r="I5428" s="103"/>
    </row>
    <row r="5429" spans="1:9" x14ac:dyDescent="0.3">
      <c r="A5429" t="s">
        <v>409</v>
      </c>
      <c r="B5429" t="s">
        <v>50</v>
      </c>
      <c r="C5429" t="s">
        <v>340</v>
      </c>
      <c r="D5429" t="s">
        <v>54</v>
      </c>
      <c r="E5429" s="103">
        <v>777956.43003098748</v>
      </c>
      <c r="F5429" s="103">
        <v>677609</v>
      </c>
      <c r="G5429" s="103">
        <v>5</v>
      </c>
      <c r="H5429" t="s">
        <v>54</v>
      </c>
      <c r="I5429" s="103"/>
    </row>
    <row r="5430" spans="1:9" x14ac:dyDescent="0.3">
      <c r="A5430" t="s">
        <v>1386</v>
      </c>
      <c r="B5430" t="s">
        <v>51</v>
      </c>
      <c r="C5430" t="s">
        <v>340</v>
      </c>
      <c r="D5430" t="s">
        <v>40</v>
      </c>
      <c r="E5430" s="103">
        <v>1.0273022886478935</v>
      </c>
      <c r="F5430" s="103">
        <v>677609</v>
      </c>
      <c r="G5430" s="103">
        <v>5</v>
      </c>
      <c r="H5430" t="s">
        <v>1078</v>
      </c>
      <c r="I5430" s="103"/>
    </row>
    <row r="5431" spans="1:9" x14ac:dyDescent="0.3">
      <c r="A5431" t="s">
        <v>6732</v>
      </c>
      <c r="B5431" t="s">
        <v>51</v>
      </c>
      <c r="C5431" t="s">
        <v>340</v>
      </c>
      <c r="D5431" t="s">
        <v>5064</v>
      </c>
      <c r="E5431" s="103">
        <v>1.042531197710201</v>
      </c>
      <c r="F5431" s="103">
        <v>677609</v>
      </c>
      <c r="G5431" s="103">
        <v>5</v>
      </c>
      <c r="H5431" t="s">
        <v>1078</v>
      </c>
      <c r="I5431" s="103"/>
    </row>
    <row r="5432" spans="1:9" x14ac:dyDescent="0.3">
      <c r="A5432" t="s">
        <v>6733</v>
      </c>
      <c r="B5432" t="s">
        <v>51</v>
      </c>
      <c r="C5432" t="s">
        <v>340</v>
      </c>
      <c r="D5432" t="s">
        <v>5065</v>
      </c>
      <c r="E5432" s="103">
        <v>1.0273022886478935</v>
      </c>
      <c r="F5432" s="103">
        <v>677609</v>
      </c>
      <c r="G5432" s="103">
        <v>5</v>
      </c>
      <c r="H5432" t="s">
        <v>1078</v>
      </c>
      <c r="I5432" s="103"/>
    </row>
    <row r="5433" spans="1:9" x14ac:dyDescent="0.3">
      <c r="A5433" t="s">
        <v>6734</v>
      </c>
      <c r="B5433" t="s">
        <v>51</v>
      </c>
      <c r="C5433" t="s">
        <v>340</v>
      </c>
      <c r="D5433" t="s">
        <v>5066</v>
      </c>
      <c r="E5433" s="103">
        <v>1.0419629965296753</v>
      </c>
      <c r="F5433" s="103">
        <v>677609</v>
      </c>
      <c r="G5433" s="103">
        <v>5</v>
      </c>
      <c r="H5433" t="s">
        <v>1078</v>
      </c>
      <c r="I5433" s="103"/>
    </row>
    <row r="5434" spans="1:9" x14ac:dyDescent="0.3">
      <c r="A5434" t="s">
        <v>1387</v>
      </c>
      <c r="B5434" t="s">
        <v>51</v>
      </c>
      <c r="C5434" t="s">
        <v>340</v>
      </c>
      <c r="D5434" t="s">
        <v>42</v>
      </c>
      <c r="E5434" s="103">
        <v>1.0287637265034555</v>
      </c>
      <c r="F5434" s="103">
        <v>677609</v>
      </c>
      <c r="G5434" s="103">
        <v>5</v>
      </c>
      <c r="H5434" t="s">
        <v>1078</v>
      </c>
      <c r="I5434" s="103"/>
    </row>
    <row r="5435" spans="1:9" x14ac:dyDescent="0.3">
      <c r="A5435" t="s">
        <v>2339</v>
      </c>
      <c r="B5435" t="s">
        <v>51</v>
      </c>
      <c r="C5435" t="s">
        <v>340</v>
      </c>
      <c r="D5435" t="s">
        <v>1763</v>
      </c>
      <c r="E5435" s="103">
        <v>1.0846151154514818</v>
      </c>
      <c r="F5435" s="103">
        <v>677609</v>
      </c>
      <c r="G5435" s="103">
        <v>5</v>
      </c>
      <c r="H5435" t="s">
        <v>1078</v>
      </c>
      <c r="I5435" s="103"/>
    </row>
    <row r="5436" spans="1:9" x14ac:dyDescent="0.3">
      <c r="A5436" t="s">
        <v>2340</v>
      </c>
      <c r="B5436" t="s">
        <v>51</v>
      </c>
      <c r="C5436" t="s">
        <v>340</v>
      </c>
      <c r="D5436" t="s">
        <v>1764</v>
      </c>
      <c r="E5436" s="103">
        <v>0.59248866601010342</v>
      </c>
      <c r="F5436" s="103">
        <v>677609</v>
      </c>
      <c r="G5436" s="103">
        <v>5</v>
      </c>
      <c r="H5436" t="s">
        <v>1078</v>
      </c>
      <c r="I5436" s="103"/>
    </row>
    <row r="5437" spans="1:9" x14ac:dyDescent="0.3">
      <c r="A5437" t="s">
        <v>1388</v>
      </c>
      <c r="B5437" t="s">
        <v>51</v>
      </c>
      <c r="C5437" t="s">
        <v>340</v>
      </c>
      <c r="D5437" t="s">
        <v>340</v>
      </c>
      <c r="E5437" s="103">
        <v>1</v>
      </c>
      <c r="F5437" s="103">
        <v>677609</v>
      </c>
      <c r="G5437" s="103">
        <v>5</v>
      </c>
      <c r="H5437" t="s">
        <v>1078</v>
      </c>
      <c r="I5437" s="103"/>
    </row>
    <row r="5438" spans="1:9" x14ac:dyDescent="0.3">
      <c r="A5438" t="s">
        <v>1389</v>
      </c>
      <c r="B5438" t="s">
        <v>51</v>
      </c>
      <c r="C5438" t="s">
        <v>340</v>
      </c>
      <c r="D5438" t="s">
        <v>777</v>
      </c>
      <c r="E5438" s="103">
        <v>1.4309680392797921</v>
      </c>
      <c r="F5438" s="103">
        <v>677609</v>
      </c>
      <c r="G5438" s="103">
        <v>5</v>
      </c>
      <c r="H5438" t="s">
        <v>1078</v>
      </c>
      <c r="I5438" s="103"/>
    </row>
    <row r="5439" spans="1:9" x14ac:dyDescent="0.3">
      <c r="A5439" t="s">
        <v>581</v>
      </c>
      <c r="B5439" t="s">
        <v>44</v>
      </c>
      <c r="C5439" t="s">
        <v>340</v>
      </c>
      <c r="D5439" t="s">
        <v>777</v>
      </c>
      <c r="E5439" s="103">
        <v>2.2830275276745143E-3</v>
      </c>
      <c r="F5439" s="103">
        <v>677609</v>
      </c>
      <c r="G5439" s="103">
        <v>5</v>
      </c>
      <c r="H5439" t="s">
        <v>54</v>
      </c>
      <c r="I5439" s="103"/>
    </row>
    <row r="5440" spans="1:9" x14ac:dyDescent="0.3">
      <c r="A5440" t="s">
        <v>582</v>
      </c>
      <c r="B5440" t="s">
        <v>45</v>
      </c>
      <c r="C5440" t="s">
        <v>340</v>
      </c>
      <c r="D5440" t="s">
        <v>777</v>
      </c>
      <c r="E5440" s="103">
        <v>5.3324332657724385E-5</v>
      </c>
      <c r="F5440" s="103">
        <v>677609</v>
      </c>
      <c r="G5440" s="103">
        <v>5</v>
      </c>
      <c r="H5440" t="s">
        <v>54</v>
      </c>
      <c r="I5440" s="103"/>
    </row>
    <row r="5441" spans="1:9" x14ac:dyDescent="0.3">
      <c r="A5441" t="s">
        <v>583</v>
      </c>
      <c r="B5441" t="s">
        <v>46</v>
      </c>
      <c r="C5441" t="s">
        <v>340</v>
      </c>
      <c r="D5441" t="s">
        <v>777</v>
      </c>
      <c r="E5441" s="103">
        <v>1.382956433672485E-6</v>
      </c>
      <c r="F5441" s="103">
        <v>677609</v>
      </c>
      <c r="G5441" s="103">
        <v>5</v>
      </c>
      <c r="H5441" t="s">
        <v>54</v>
      </c>
      <c r="I5441" s="103"/>
    </row>
    <row r="5442" spans="1:9" x14ac:dyDescent="0.3">
      <c r="A5442" t="s">
        <v>1390</v>
      </c>
      <c r="B5442" t="s">
        <v>51</v>
      </c>
      <c r="C5442" t="s">
        <v>340</v>
      </c>
      <c r="D5442" t="s">
        <v>776</v>
      </c>
      <c r="E5442" s="103">
        <v>3.4313875215576046</v>
      </c>
      <c r="F5442" s="103">
        <v>677609</v>
      </c>
      <c r="G5442" s="103">
        <v>5</v>
      </c>
      <c r="H5442" t="s">
        <v>1078</v>
      </c>
      <c r="I5442" s="103"/>
    </row>
    <row r="5443" spans="1:9" x14ac:dyDescent="0.3">
      <c r="A5443" t="s">
        <v>585</v>
      </c>
      <c r="B5443" t="s">
        <v>44</v>
      </c>
      <c r="C5443" t="s">
        <v>340</v>
      </c>
      <c r="D5443" t="s">
        <v>776</v>
      </c>
      <c r="E5443" s="103">
        <v>0</v>
      </c>
      <c r="F5443" s="103">
        <v>677609</v>
      </c>
      <c r="G5443" s="103">
        <v>5</v>
      </c>
      <c r="H5443" t="s">
        <v>54</v>
      </c>
      <c r="I5443" s="103"/>
    </row>
    <row r="5444" spans="1:9" x14ac:dyDescent="0.3">
      <c r="A5444" t="s">
        <v>586</v>
      </c>
      <c r="B5444" t="s">
        <v>45</v>
      </c>
      <c r="C5444" t="s">
        <v>340</v>
      </c>
      <c r="D5444" t="s">
        <v>776</v>
      </c>
      <c r="E5444" s="103">
        <v>0</v>
      </c>
      <c r="F5444" s="103">
        <v>677609</v>
      </c>
      <c r="G5444" s="103">
        <v>5</v>
      </c>
      <c r="H5444" t="s">
        <v>54</v>
      </c>
      <c r="I5444" s="103"/>
    </row>
    <row r="5445" spans="1:9" x14ac:dyDescent="0.3">
      <c r="A5445" t="s">
        <v>587</v>
      </c>
      <c r="B5445" t="s">
        <v>46</v>
      </c>
      <c r="C5445" t="s">
        <v>340</v>
      </c>
      <c r="D5445" t="s">
        <v>776</v>
      </c>
      <c r="E5445" s="103">
        <v>0</v>
      </c>
      <c r="F5445" s="103">
        <v>677609</v>
      </c>
      <c r="G5445" s="103">
        <v>5</v>
      </c>
      <c r="H5445" t="s">
        <v>54</v>
      </c>
      <c r="I5445" s="103"/>
    </row>
    <row r="5446" spans="1:9" x14ac:dyDescent="0.3">
      <c r="A5446" t="s">
        <v>8869</v>
      </c>
      <c r="B5446" t="s">
        <v>51</v>
      </c>
      <c r="C5446" t="s">
        <v>8750</v>
      </c>
      <c r="D5446" t="s">
        <v>40</v>
      </c>
      <c r="E5446" s="103">
        <v>4.3391827480355298E-2</v>
      </c>
      <c r="F5446" s="103">
        <v>677609</v>
      </c>
      <c r="G5446" s="103">
        <v>5</v>
      </c>
      <c r="H5446" t="s">
        <v>1078</v>
      </c>
      <c r="I5446" s="103"/>
    </row>
    <row r="5447" spans="1:9" x14ac:dyDescent="0.3">
      <c r="A5447" t="s">
        <v>8981</v>
      </c>
      <c r="B5447" t="s">
        <v>51</v>
      </c>
      <c r="C5447" t="s">
        <v>8750</v>
      </c>
      <c r="D5447" t="s">
        <v>5064</v>
      </c>
      <c r="E5447" s="103">
        <v>4.4061719914195066E-2</v>
      </c>
      <c r="F5447" s="103">
        <v>677609</v>
      </c>
      <c r="G5447" s="103">
        <v>5</v>
      </c>
      <c r="H5447" t="s">
        <v>1078</v>
      </c>
      <c r="I5447" s="103"/>
    </row>
    <row r="5448" spans="1:9" x14ac:dyDescent="0.3">
      <c r="A5448" t="s">
        <v>8982</v>
      </c>
      <c r="B5448" t="s">
        <v>51</v>
      </c>
      <c r="C5448" t="s">
        <v>8750</v>
      </c>
      <c r="D5448" t="s">
        <v>5065</v>
      </c>
      <c r="E5448" s="103">
        <v>4.3391827480355298E-2</v>
      </c>
      <c r="F5448" s="103">
        <v>677609</v>
      </c>
      <c r="G5448" s="103">
        <v>5</v>
      </c>
      <c r="H5448" t="s">
        <v>1078</v>
      </c>
      <c r="I5448" s="103"/>
    </row>
    <row r="5449" spans="1:9" x14ac:dyDescent="0.3">
      <c r="A5449" t="s">
        <v>8983</v>
      </c>
      <c r="B5449" t="s">
        <v>51</v>
      </c>
      <c r="C5449" t="s">
        <v>8750</v>
      </c>
      <c r="D5449" t="s">
        <v>5066</v>
      </c>
      <c r="E5449" s="103">
        <v>4.4036827652887307E-2</v>
      </c>
      <c r="F5449" s="103">
        <v>677609</v>
      </c>
      <c r="G5449" s="103">
        <v>5</v>
      </c>
      <c r="H5449" t="s">
        <v>1078</v>
      </c>
      <c r="I5449" s="103"/>
    </row>
    <row r="5450" spans="1:9" x14ac:dyDescent="0.3">
      <c r="A5450" t="s">
        <v>8870</v>
      </c>
      <c r="B5450" t="s">
        <v>51</v>
      </c>
      <c r="C5450" t="s">
        <v>8750</v>
      </c>
      <c r="D5450" t="s">
        <v>42</v>
      </c>
      <c r="E5450" s="103">
        <v>4.349170026035893E-2</v>
      </c>
      <c r="F5450" s="103">
        <v>677609</v>
      </c>
      <c r="G5450" s="103">
        <v>5</v>
      </c>
      <c r="H5450" t="s">
        <v>1078</v>
      </c>
      <c r="I5450" s="103"/>
    </row>
    <row r="5451" spans="1:9" x14ac:dyDescent="0.3">
      <c r="A5451" t="s">
        <v>8871</v>
      </c>
      <c r="B5451" t="s">
        <v>51</v>
      </c>
      <c r="C5451" t="s">
        <v>8750</v>
      </c>
      <c r="D5451" t="s">
        <v>1763</v>
      </c>
      <c r="E5451" s="103">
        <v>4.6673770581522479E-2</v>
      </c>
      <c r="F5451" s="103">
        <v>677609</v>
      </c>
      <c r="G5451" s="103">
        <v>5</v>
      </c>
      <c r="H5451" t="s">
        <v>1078</v>
      </c>
      <c r="I5451" s="103"/>
    </row>
    <row r="5452" spans="1:9" x14ac:dyDescent="0.3">
      <c r="A5452" t="s">
        <v>8872</v>
      </c>
      <c r="B5452" t="s">
        <v>51</v>
      </c>
      <c r="C5452" t="s">
        <v>8750</v>
      </c>
      <c r="D5452" t="s">
        <v>1764</v>
      </c>
      <c r="E5452" s="103">
        <v>2.5493135901800166E-2</v>
      </c>
      <c r="F5452" s="103">
        <v>677609</v>
      </c>
      <c r="G5452" s="103">
        <v>5</v>
      </c>
      <c r="H5452" t="s">
        <v>1078</v>
      </c>
      <c r="I5452" s="103"/>
    </row>
    <row r="5453" spans="1:9" x14ac:dyDescent="0.3">
      <c r="A5453" t="s">
        <v>8873</v>
      </c>
      <c r="B5453" t="s">
        <v>51</v>
      </c>
      <c r="C5453" t="s">
        <v>8750</v>
      </c>
      <c r="D5453" t="s">
        <v>340</v>
      </c>
      <c r="E5453" s="103">
        <v>4.2447794856849269E-2</v>
      </c>
      <c r="F5453" s="103">
        <v>677609</v>
      </c>
      <c r="G5453" s="103">
        <v>5</v>
      </c>
      <c r="H5453" t="s">
        <v>1078</v>
      </c>
      <c r="I5453" s="103"/>
    </row>
    <row r="5454" spans="1:9" x14ac:dyDescent="0.3">
      <c r="A5454" t="s">
        <v>8874</v>
      </c>
      <c r="B5454" t="s">
        <v>51</v>
      </c>
      <c r="C5454" t="s">
        <v>8750</v>
      </c>
      <c r="D5454" t="s">
        <v>777</v>
      </c>
      <c r="E5454" s="103">
        <v>6.1026910306851929E-2</v>
      </c>
      <c r="F5454" s="103">
        <v>677609</v>
      </c>
      <c r="G5454" s="103">
        <v>5</v>
      </c>
      <c r="H5454" t="s">
        <v>1078</v>
      </c>
      <c r="I5454" s="103"/>
    </row>
    <row r="5455" spans="1:9" x14ac:dyDescent="0.3">
      <c r="A5455" t="s">
        <v>8875</v>
      </c>
      <c r="B5455" t="s">
        <v>51</v>
      </c>
      <c r="C5455" t="s">
        <v>8750</v>
      </c>
      <c r="D5455" t="s">
        <v>776</v>
      </c>
      <c r="E5455" s="103">
        <v>0.14501527378403803</v>
      </c>
      <c r="F5455" s="103">
        <v>677609</v>
      </c>
      <c r="G5455" s="103">
        <v>5</v>
      </c>
      <c r="H5455" t="s">
        <v>1078</v>
      </c>
      <c r="I5455" s="103"/>
    </row>
    <row r="5456" spans="1:9" x14ac:dyDescent="0.3">
      <c r="A5456" t="s">
        <v>9165</v>
      </c>
      <c r="B5456" t="s">
        <v>47</v>
      </c>
      <c r="C5456" t="s">
        <v>9007</v>
      </c>
      <c r="D5456" t="s">
        <v>54</v>
      </c>
      <c r="E5456" s="103">
        <v>651011</v>
      </c>
      <c r="F5456" s="103">
        <v>677609</v>
      </c>
      <c r="G5456" s="103">
        <v>5</v>
      </c>
      <c r="H5456" t="s">
        <v>54</v>
      </c>
      <c r="I5456" s="103"/>
    </row>
    <row r="5457" spans="1:9" x14ac:dyDescent="0.3">
      <c r="A5457" t="s">
        <v>9166</v>
      </c>
      <c r="B5457" t="s">
        <v>48</v>
      </c>
      <c r="C5457" t="s">
        <v>9007</v>
      </c>
      <c r="D5457" t="s">
        <v>54</v>
      </c>
      <c r="E5457" s="103">
        <v>5558939667.3810501</v>
      </c>
      <c r="F5457" s="103">
        <v>677609</v>
      </c>
      <c r="G5457" s="103">
        <v>5</v>
      </c>
      <c r="H5457" t="s">
        <v>54</v>
      </c>
      <c r="I5457" s="103"/>
    </row>
    <row r="5458" spans="1:9" x14ac:dyDescent="0.3">
      <c r="A5458" t="s">
        <v>9167</v>
      </c>
      <c r="B5458" t="s">
        <v>49</v>
      </c>
      <c r="C5458" t="s">
        <v>9007</v>
      </c>
      <c r="D5458" t="s">
        <v>54</v>
      </c>
      <c r="E5458" s="103">
        <v>0.96074727460821796</v>
      </c>
      <c r="F5458" s="103">
        <v>677609</v>
      </c>
      <c r="G5458" s="103">
        <v>5</v>
      </c>
      <c r="H5458" t="s">
        <v>54</v>
      </c>
      <c r="I5458" s="103"/>
    </row>
    <row r="5459" spans="1:9" x14ac:dyDescent="0.3">
      <c r="A5459" t="s">
        <v>9168</v>
      </c>
      <c r="B5459" t="s">
        <v>50</v>
      </c>
      <c r="C5459" t="s">
        <v>9007</v>
      </c>
      <c r="D5459" t="s">
        <v>54</v>
      </c>
      <c r="E5459" s="103">
        <v>8203.7571333631204</v>
      </c>
      <c r="F5459" s="103">
        <v>677609</v>
      </c>
      <c r="G5459" s="103">
        <v>5</v>
      </c>
      <c r="H5459" t="s">
        <v>54</v>
      </c>
      <c r="I5459" s="103"/>
    </row>
    <row r="5460" spans="1:9" x14ac:dyDescent="0.3">
      <c r="A5460" t="s">
        <v>9169</v>
      </c>
      <c r="B5460" t="s">
        <v>51</v>
      </c>
      <c r="C5460" t="s">
        <v>9007</v>
      </c>
      <c r="D5460" t="s">
        <v>40</v>
      </c>
      <c r="E5460" s="103">
        <v>1.1244309009107875E-2</v>
      </c>
      <c r="F5460" s="103">
        <v>677609</v>
      </c>
      <c r="G5460" s="103">
        <v>5</v>
      </c>
      <c r="H5460" t="s">
        <v>1078</v>
      </c>
      <c r="I5460" s="103"/>
    </row>
    <row r="5461" spans="1:9" x14ac:dyDescent="0.3">
      <c r="A5461" t="s">
        <v>9170</v>
      </c>
      <c r="B5461" t="s">
        <v>51</v>
      </c>
      <c r="C5461" t="s">
        <v>9007</v>
      </c>
      <c r="D5461" t="s">
        <v>5064</v>
      </c>
      <c r="E5461" s="103">
        <v>1.1421703212076478E-2</v>
      </c>
      <c r="F5461" s="103">
        <v>677609</v>
      </c>
      <c r="G5461" s="103">
        <v>5</v>
      </c>
      <c r="H5461" t="s">
        <v>1078</v>
      </c>
      <c r="I5461" s="103"/>
    </row>
    <row r="5462" spans="1:9" x14ac:dyDescent="0.3">
      <c r="A5462" t="s">
        <v>9171</v>
      </c>
      <c r="B5462" t="s">
        <v>51</v>
      </c>
      <c r="C5462" t="s">
        <v>9007</v>
      </c>
      <c r="D5462" t="s">
        <v>5065</v>
      </c>
      <c r="E5462" s="103">
        <v>1.1244309009107875E-2</v>
      </c>
      <c r="F5462" s="103">
        <v>677609</v>
      </c>
      <c r="G5462" s="103">
        <v>5</v>
      </c>
      <c r="H5462" t="s">
        <v>1078</v>
      </c>
      <c r="I5462" s="103"/>
    </row>
    <row r="5463" spans="1:9" x14ac:dyDescent="0.3">
      <c r="A5463" t="s">
        <v>9172</v>
      </c>
      <c r="B5463" t="s">
        <v>51</v>
      </c>
      <c r="C5463" t="s">
        <v>9007</v>
      </c>
      <c r="D5463" t="s">
        <v>5066</v>
      </c>
      <c r="E5463" s="103">
        <v>1.1414239205566742E-2</v>
      </c>
      <c r="F5463" s="103">
        <v>677609</v>
      </c>
      <c r="G5463" s="103">
        <v>5</v>
      </c>
      <c r="H5463" t="s">
        <v>1078</v>
      </c>
      <c r="I5463" s="103"/>
    </row>
    <row r="5464" spans="1:9" x14ac:dyDescent="0.3">
      <c r="A5464" t="s">
        <v>9173</v>
      </c>
      <c r="B5464" t="s">
        <v>51</v>
      </c>
      <c r="C5464" t="s">
        <v>9007</v>
      </c>
      <c r="D5464" t="s">
        <v>42</v>
      </c>
      <c r="E5464" s="103">
        <v>1.1264150754538099E-2</v>
      </c>
      <c r="F5464" s="103">
        <v>677609</v>
      </c>
      <c r="G5464" s="103">
        <v>5</v>
      </c>
      <c r="H5464" t="s">
        <v>1078</v>
      </c>
      <c r="I5464" s="103"/>
    </row>
    <row r="5465" spans="1:9" x14ac:dyDescent="0.3">
      <c r="A5465" t="s">
        <v>9174</v>
      </c>
      <c r="B5465" t="s">
        <v>51</v>
      </c>
      <c r="C5465" t="s">
        <v>9007</v>
      </c>
      <c r="D5465" t="s">
        <v>1763</v>
      </c>
      <c r="E5465" s="103">
        <v>1.2208915541962684E-2</v>
      </c>
      <c r="F5465" s="103">
        <v>677609</v>
      </c>
      <c r="G5465" s="103">
        <v>5</v>
      </c>
      <c r="H5465" t="s">
        <v>1078</v>
      </c>
      <c r="I5465" s="103"/>
    </row>
    <row r="5466" spans="1:9" x14ac:dyDescent="0.3">
      <c r="A5466" t="s">
        <v>9175</v>
      </c>
      <c r="B5466" t="s">
        <v>51</v>
      </c>
      <c r="C5466" t="s">
        <v>9007</v>
      </c>
      <c r="D5466" t="s">
        <v>1764</v>
      </c>
      <c r="E5466" s="103">
        <v>6.5371848448755538E-3</v>
      </c>
      <c r="F5466" s="103">
        <v>677609</v>
      </c>
      <c r="G5466" s="103">
        <v>5</v>
      </c>
      <c r="H5466" t="s">
        <v>1078</v>
      </c>
      <c r="I5466" s="103"/>
    </row>
    <row r="5467" spans="1:9" x14ac:dyDescent="0.3">
      <c r="A5467" t="s">
        <v>9176</v>
      </c>
      <c r="B5467" t="s">
        <v>51</v>
      </c>
      <c r="C5467" t="s">
        <v>9007</v>
      </c>
      <c r="D5467" t="s">
        <v>340</v>
      </c>
      <c r="E5467" s="103">
        <v>1.1065191960756671E-2</v>
      </c>
      <c r="F5467" s="103">
        <v>677609</v>
      </c>
      <c r="G5467" s="103">
        <v>5</v>
      </c>
      <c r="H5467" t="s">
        <v>1078</v>
      </c>
      <c r="I5467" s="103"/>
    </row>
    <row r="5468" spans="1:9" x14ac:dyDescent="0.3">
      <c r="A5468" t="s">
        <v>9177</v>
      </c>
      <c r="B5468" t="s">
        <v>51</v>
      </c>
      <c r="C5468" t="s">
        <v>9007</v>
      </c>
      <c r="D5468" t="s">
        <v>777</v>
      </c>
      <c r="E5468" s="103">
        <v>1.5803191613599613E-2</v>
      </c>
      <c r="F5468" s="103">
        <v>677609</v>
      </c>
      <c r="G5468" s="103">
        <v>5</v>
      </c>
      <c r="H5468" t="s">
        <v>1078</v>
      </c>
      <c r="I5468" s="103"/>
    </row>
    <row r="5469" spans="1:9" x14ac:dyDescent="0.3">
      <c r="A5469" t="s">
        <v>9178</v>
      </c>
      <c r="B5469" t="s">
        <v>51</v>
      </c>
      <c r="C5469" t="s">
        <v>9007</v>
      </c>
      <c r="D5469" t="s">
        <v>776</v>
      </c>
      <c r="E5469" s="103">
        <v>3.772322432152507E-2</v>
      </c>
      <c r="F5469" s="103">
        <v>677609</v>
      </c>
      <c r="G5469" s="103">
        <v>5</v>
      </c>
      <c r="H5469" t="s">
        <v>1078</v>
      </c>
      <c r="I5469" s="103"/>
    </row>
    <row r="5470" spans="1:9" x14ac:dyDescent="0.3">
      <c r="A5470" t="s">
        <v>370</v>
      </c>
      <c r="B5470" t="s">
        <v>47</v>
      </c>
      <c r="C5470" t="s">
        <v>353</v>
      </c>
      <c r="D5470" t="s">
        <v>54</v>
      </c>
      <c r="E5470" s="103">
        <v>159230</v>
      </c>
      <c r="F5470" s="103">
        <v>677609</v>
      </c>
      <c r="G5470" s="103">
        <v>5</v>
      </c>
      <c r="H5470" t="s">
        <v>54</v>
      </c>
      <c r="I5470" s="103"/>
    </row>
    <row r="5471" spans="1:9" x14ac:dyDescent="0.3">
      <c r="A5471" t="s">
        <v>371</v>
      </c>
      <c r="B5471" t="s">
        <v>48</v>
      </c>
      <c r="C5471" t="s">
        <v>353</v>
      </c>
      <c r="D5471" t="s">
        <v>54</v>
      </c>
      <c r="E5471" s="103">
        <v>7381377419.6375647</v>
      </c>
      <c r="F5471" s="103">
        <v>677609</v>
      </c>
      <c r="G5471" s="103">
        <v>5</v>
      </c>
      <c r="H5471" t="s">
        <v>54</v>
      </c>
      <c r="I5471" s="103"/>
    </row>
    <row r="5472" spans="1:9" x14ac:dyDescent="0.3">
      <c r="A5472" t="s">
        <v>372</v>
      </c>
      <c r="B5472" t="s">
        <v>49</v>
      </c>
      <c r="C5472" t="s">
        <v>353</v>
      </c>
      <c r="D5472" t="s">
        <v>54</v>
      </c>
      <c r="E5472" s="103">
        <v>0.23498802406697669</v>
      </c>
      <c r="F5472" s="103">
        <v>677609</v>
      </c>
      <c r="G5472" s="103">
        <v>5</v>
      </c>
      <c r="H5472" t="s">
        <v>54</v>
      </c>
      <c r="I5472" s="103"/>
    </row>
    <row r="5473" spans="1:9" x14ac:dyDescent="0.3">
      <c r="A5473" t="s">
        <v>373</v>
      </c>
      <c r="B5473" t="s">
        <v>50</v>
      </c>
      <c r="C5473" t="s">
        <v>353</v>
      </c>
      <c r="D5473" t="s">
        <v>54</v>
      </c>
      <c r="E5473" s="103">
        <v>10893.269451317154</v>
      </c>
      <c r="F5473" s="103">
        <v>677609</v>
      </c>
      <c r="G5473" s="103">
        <v>5</v>
      </c>
      <c r="H5473" t="s">
        <v>54</v>
      </c>
      <c r="I5473" s="103"/>
    </row>
    <row r="5474" spans="1:9" x14ac:dyDescent="0.3">
      <c r="A5474" t="s">
        <v>1391</v>
      </c>
      <c r="B5474" t="s">
        <v>51</v>
      </c>
      <c r="C5474" t="s">
        <v>353</v>
      </c>
      <c r="D5474" t="s">
        <v>40</v>
      </c>
      <c r="E5474" s="103">
        <v>6.0852981206464013E-2</v>
      </c>
      <c r="F5474" s="103">
        <v>677609</v>
      </c>
      <c r="G5474" s="103">
        <v>5</v>
      </c>
      <c r="H5474" t="s">
        <v>1078</v>
      </c>
      <c r="I5474" s="103"/>
    </row>
    <row r="5475" spans="1:9" x14ac:dyDescent="0.3">
      <c r="A5475" t="s">
        <v>6735</v>
      </c>
      <c r="B5475" t="s">
        <v>51</v>
      </c>
      <c r="C5475" t="s">
        <v>353</v>
      </c>
      <c r="D5475" t="s">
        <v>5064</v>
      </c>
      <c r="E5475" s="103">
        <v>6.5808306135926073E-2</v>
      </c>
      <c r="F5475" s="103">
        <v>677609</v>
      </c>
      <c r="G5475" s="103">
        <v>5</v>
      </c>
      <c r="H5475" t="s">
        <v>1078</v>
      </c>
      <c r="I5475" s="103"/>
    </row>
    <row r="5476" spans="1:9" x14ac:dyDescent="0.3">
      <c r="A5476" t="s">
        <v>6736</v>
      </c>
      <c r="B5476" t="s">
        <v>51</v>
      </c>
      <c r="C5476" t="s">
        <v>353</v>
      </c>
      <c r="D5476" t="s">
        <v>5065</v>
      </c>
      <c r="E5476" s="103">
        <v>6.0852981206464013E-2</v>
      </c>
      <c r="F5476" s="103">
        <v>677609</v>
      </c>
      <c r="G5476" s="103">
        <v>5</v>
      </c>
      <c r="H5476" t="s">
        <v>1078</v>
      </c>
      <c r="I5476" s="103"/>
    </row>
    <row r="5477" spans="1:9" x14ac:dyDescent="0.3">
      <c r="A5477" t="s">
        <v>6737</v>
      </c>
      <c r="B5477" t="s">
        <v>51</v>
      </c>
      <c r="C5477" t="s">
        <v>353</v>
      </c>
      <c r="D5477" t="s">
        <v>5066</v>
      </c>
      <c r="E5477" s="103">
        <v>6.5788167258677269E-2</v>
      </c>
      <c r="F5477" s="103">
        <v>677609</v>
      </c>
      <c r="G5477" s="103">
        <v>5</v>
      </c>
      <c r="H5477" t="s">
        <v>1078</v>
      </c>
      <c r="I5477" s="103"/>
    </row>
    <row r="5478" spans="1:9" x14ac:dyDescent="0.3">
      <c r="A5478" t="s">
        <v>1392</v>
      </c>
      <c r="B5478" t="s">
        <v>51</v>
      </c>
      <c r="C5478" t="s">
        <v>353</v>
      </c>
      <c r="D5478" t="s">
        <v>42</v>
      </c>
      <c r="E5478" s="103">
        <v>6.4910710042361042E-2</v>
      </c>
      <c r="F5478" s="103">
        <v>677609</v>
      </c>
      <c r="G5478" s="103">
        <v>5</v>
      </c>
      <c r="H5478" t="s">
        <v>1078</v>
      </c>
      <c r="I5478" s="103"/>
    </row>
    <row r="5479" spans="1:9" x14ac:dyDescent="0.3">
      <c r="A5479" t="s">
        <v>2341</v>
      </c>
      <c r="B5479" t="s">
        <v>51</v>
      </c>
      <c r="C5479" t="s">
        <v>353</v>
      </c>
      <c r="D5479" t="s">
        <v>1763</v>
      </c>
      <c r="E5479" s="103">
        <v>6.83094532570548E-2</v>
      </c>
      <c r="F5479" s="103">
        <v>677609</v>
      </c>
      <c r="G5479" s="103">
        <v>5</v>
      </c>
      <c r="H5479" t="s">
        <v>1078</v>
      </c>
      <c r="I5479" s="103"/>
    </row>
    <row r="5480" spans="1:9" x14ac:dyDescent="0.3">
      <c r="A5480" t="s">
        <v>2342</v>
      </c>
      <c r="B5480" t="s">
        <v>51</v>
      </c>
      <c r="C5480" t="s">
        <v>353</v>
      </c>
      <c r="D5480" t="s">
        <v>1764</v>
      </c>
      <c r="E5480" s="103">
        <v>3.0766906465913711E-2</v>
      </c>
      <c r="F5480" s="103">
        <v>677609</v>
      </c>
      <c r="G5480" s="103">
        <v>5</v>
      </c>
      <c r="H5480" t="s">
        <v>1078</v>
      </c>
      <c r="I5480" s="103"/>
    </row>
    <row r="5481" spans="1:9" x14ac:dyDescent="0.3">
      <c r="A5481" t="s">
        <v>1393</v>
      </c>
      <c r="B5481" t="s">
        <v>51</v>
      </c>
      <c r="C5481" t="s">
        <v>353</v>
      </c>
      <c r="D5481" t="s">
        <v>340</v>
      </c>
      <c r="E5481" s="103">
        <v>6.4369237352379774E-2</v>
      </c>
      <c r="F5481" s="103">
        <v>677609</v>
      </c>
      <c r="G5481" s="103">
        <v>5</v>
      </c>
      <c r="H5481" t="s">
        <v>1078</v>
      </c>
      <c r="I5481" s="103"/>
    </row>
    <row r="5482" spans="1:9" x14ac:dyDescent="0.3">
      <c r="A5482" t="s">
        <v>1394</v>
      </c>
      <c r="B5482" t="s">
        <v>51</v>
      </c>
      <c r="C5482" t="s">
        <v>353</v>
      </c>
      <c r="D5482" t="s">
        <v>777</v>
      </c>
      <c r="E5482" s="103">
        <v>8.1936081899750227E-2</v>
      </c>
      <c r="F5482" s="103">
        <v>677609</v>
      </c>
      <c r="G5482" s="103">
        <v>5</v>
      </c>
      <c r="H5482" t="s">
        <v>1078</v>
      </c>
      <c r="I5482" s="103"/>
    </row>
    <row r="5483" spans="1:9" x14ac:dyDescent="0.3">
      <c r="A5483" t="s">
        <v>1395</v>
      </c>
      <c r="B5483" t="s">
        <v>51</v>
      </c>
      <c r="C5483" t="s">
        <v>353</v>
      </c>
      <c r="D5483" t="s">
        <v>776</v>
      </c>
      <c r="E5483" s="103">
        <v>0.20240384581698836</v>
      </c>
      <c r="F5483" s="103">
        <v>677609</v>
      </c>
      <c r="G5483" s="103">
        <v>5</v>
      </c>
      <c r="H5483" t="s">
        <v>1078</v>
      </c>
      <c r="I5483" s="103"/>
    </row>
    <row r="5484" spans="1:9" x14ac:dyDescent="0.3">
      <c r="A5484" t="s">
        <v>4683</v>
      </c>
      <c r="B5484" t="s">
        <v>47</v>
      </c>
      <c r="C5484" t="s">
        <v>4351</v>
      </c>
      <c r="D5484" t="s">
        <v>54</v>
      </c>
      <c r="E5484" s="103">
        <v>51979</v>
      </c>
      <c r="F5484" s="103">
        <v>677609</v>
      </c>
      <c r="G5484" s="103">
        <v>5</v>
      </c>
      <c r="H5484" t="s">
        <v>54</v>
      </c>
      <c r="I5484" s="103"/>
    </row>
    <row r="5485" spans="1:9" x14ac:dyDescent="0.3">
      <c r="A5485" t="s">
        <v>4684</v>
      </c>
      <c r="B5485" t="s">
        <v>48</v>
      </c>
      <c r="C5485" t="s">
        <v>4351</v>
      </c>
      <c r="D5485" t="s">
        <v>54</v>
      </c>
      <c r="E5485" s="103">
        <v>284358082.30004883</v>
      </c>
      <c r="F5485" s="103">
        <v>677609</v>
      </c>
      <c r="G5485" s="103">
        <v>5</v>
      </c>
      <c r="H5485" t="s">
        <v>54</v>
      </c>
      <c r="I5485" s="103"/>
    </row>
    <row r="5486" spans="1:9" x14ac:dyDescent="0.3">
      <c r="A5486" t="s">
        <v>4685</v>
      </c>
      <c r="B5486" t="s">
        <v>49</v>
      </c>
      <c r="C5486" t="s">
        <v>4351</v>
      </c>
      <c r="D5486" t="s">
        <v>54</v>
      </c>
      <c r="E5486" s="103">
        <v>7.6709429774397916E-2</v>
      </c>
      <c r="F5486" s="103">
        <v>677609</v>
      </c>
      <c r="G5486" s="103">
        <v>5</v>
      </c>
      <c r="H5486" t="s">
        <v>54</v>
      </c>
      <c r="I5486" s="103"/>
    </row>
    <row r="5487" spans="1:9" x14ac:dyDescent="0.3">
      <c r="A5487" t="s">
        <v>4686</v>
      </c>
      <c r="B5487" t="s">
        <v>50</v>
      </c>
      <c r="C5487" t="s">
        <v>4351</v>
      </c>
      <c r="D5487" t="s">
        <v>54</v>
      </c>
      <c r="E5487" s="103">
        <v>419.64921112330092</v>
      </c>
      <c r="F5487" s="103">
        <v>677609</v>
      </c>
      <c r="G5487" s="103">
        <v>5</v>
      </c>
      <c r="H5487" t="s">
        <v>54</v>
      </c>
      <c r="I5487" s="103"/>
    </row>
    <row r="5488" spans="1:9" x14ac:dyDescent="0.3">
      <c r="A5488" t="s">
        <v>4687</v>
      </c>
      <c r="B5488" t="s">
        <v>51</v>
      </c>
      <c r="C5488" t="s">
        <v>4351</v>
      </c>
      <c r="D5488" t="s">
        <v>40</v>
      </c>
      <c r="E5488" s="103">
        <v>7.06520005731953E-3</v>
      </c>
      <c r="F5488" s="103">
        <v>677609</v>
      </c>
      <c r="G5488" s="103">
        <v>5</v>
      </c>
      <c r="H5488" t="s">
        <v>1078</v>
      </c>
      <c r="I5488" s="103"/>
    </row>
    <row r="5489" spans="1:9" x14ac:dyDescent="0.3">
      <c r="A5489" t="s">
        <v>6624</v>
      </c>
      <c r="B5489" t="s">
        <v>51</v>
      </c>
      <c r="C5489" t="s">
        <v>4351</v>
      </c>
      <c r="D5489" t="s">
        <v>5064</v>
      </c>
      <c r="E5489" s="103">
        <v>7.2031053449428846E-3</v>
      </c>
      <c r="F5489" s="103">
        <v>677609</v>
      </c>
      <c r="G5489" s="103">
        <v>5</v>
      </c>
      <c r="H5489" t="s">
        <v>1078</v>
      </c>
      <c r="I5489" s="103"/>
    </row>
    <row r="5490" spans="1:9" x14ac:dyDescent="0.3">
      <c r="A5490" t="s">
        <v>6625</v>
      </c>
      <c r="B5490" t="s">
        <v>51</v>
      </c>
      <c r="C5490" t="s">
        <v>4351</v>
      </c>
      <c r="D5490" t="s">
        <v>5065</v>
      </c>
      <c r="E5490" s="103">
        <v>7.06520005731953E-3</v>
      </c>
      <c r="F5490" s="103">
        <v>677609</v>
      </c>
      <c r="G5490" s="103">
        <v>5</v>
      </c>
      <c r="H5490" t="s">
        <v>1078</v>
      </c>
      <c r="I5490" s="103"/>
    </row>
    <row r="5491" spans="1:9" x14ac:dyDescent="0.3">
      <c r="A5491" t="s">
        <v>6626</v>
      </c>
      <c r="B5491" t="s">
        <v>51</v>
      </c>
      <c r="C5491" t="s">
        <v>4351</v>
      </c>
      <c r="D5491" t="s">
        <v>5066</v>
      </c>
      <c r="E5491" s="103">
        <v>7.1232679050359767E-3</v>
      </c>
      <c r="F5491" s="103">
        <v>677609</v>
      </c>
      <c r="G5491" s="103">
        <v>5</v>
      </c>
      <c r="H5491" t="s">
        <v>1078</v>
      </c>
      <c r="I5491" s="103"/>
    </row>
    <row r="5492" spans="1:9" x14ac:dyDescent="0.3">
      <c r="A5492" t="s">
        <v>4688</v>
      </c>
      <c r="B5492" t="s">
        <v>51</v>
      </c>
      <c r="C5492" t="s">
        <v>4351</v>
      </c>
      <c r="D5492" t="s">
        <v>42</v>
      </c>
      <c r="E5492" s="103">
        <v>7.1187425771301639E-3</v>
      </c>
      <c r="F5492" s="103">
        <v>677609</v>
      </c>
      <c r="G5492" s="103">
        <v>5</v>
      </c>
      <c r="H5492" t="s">
        <v>1078</v>
      </c>
      <c r="I5492" s="103"/>
    </row>
    <row r="5493" spans="1:9" x14ac:dyDescent="0.3">
      <c r="A5493" t="s">
        <v>4689</v>
      </c>
      <c r="B5493" t="s">
        <v>51</v>
      </c>
      <c r="C5493" t="s">
        <v>4351</v>
      </c>
      <c r="D5493" t="s">
        <v>1763</v>
      </c>
      <c r="E5493" s="103">
        <v>7.483459561404812E-3</v>
      </c>
      <c r="F5493" s="103">
        <v>677609</v>
      </c>
      <c r="G5493" s="103">
        <v>5</v>
      </c>
      <c r="H5493" t="s">
        <v>1078</v>
      </c>
      <c r="I5493" s="103"/>
    </row>
    <row r="5494" spans="1:9" x14ac:dyDescent="0.3">
      <c r="A5494" t="s">
        <v>4690</v>
      </c>
      <c r="B5494" t="s">
        <v>51</v>
      </c>
      <c r="C5494" t="s">
        <v>4351</v>
      </c>
      <c r="D5494" t="s">
        <v>1764</v>
      </c>
      <c r="E5494" s="103">
        <v>3.5809765865582785E-3</v>
      </c>
      <c r="F5494" s="103">
        <v>677609</v>
      </c>
      <c r="G5494" s="103">
        <v>5</v>
      </c>
      <c r="H5494" t="s">
        <v>1078</v>
      </c>
      <c r="I5494" s="103"/>
    </row>
    <row r="5495" spans="1:9" x14ac:dyDescent="0.3">
      <c r="A5495" t="s">
        <v>4691</v>
      </c>
      <c r="B5495" t="s">
        <v>51</v>
      </c>
      <c r="C5495" t="s">
        <v>4351</v>
      </c>
      <c r="D5495" t="s">
        <v>340</v>
      </c>
      <c r="E5495" s="103">
        <v>6.9511576614404852E-3</v>
      </c>
      <c r="F5495" s="103">
        <v>677609</v>
      </c>
      <c r="G5495" s="103">
        <v>5</v>
      </c>
      <c r="H5495" t="s">
        <v>1078</v>
      </c>
      <c r="I5495" s="103"/>
    </row>
    <row r="5496" spans="1:9" x14ac:dyDescent="0.3">
      <c r="A5496" t="s">
        <v>4692</v>
      </c>
      <c r="B5496" t="s">
        <v>51</v>
      </c>
      <c r="C5496" t="s">
        <v>4351</v>
      </c>
      <c r="D5496" t="s">
        <v>777</v>
      </c>
      <c r="E5496" s="103">
        <v>9.8763894386818818E-3</v>
      </c>
      <c r="F5496" s="103">
        <v>677609</v>
      </c>
      <c r="G5496" s="103">
        <v>5</v>
      </c>
      <c r="H5496" t="s">
        <v>1078</v>
      </c>
      <c r="I5496" s="103"/>
    </row>
    <row r="5497" spans="1:9" x14ac:dyDescent="0.3">
      <c r="A5497" t="s">
        <v>4693</v>
      </c>
      <c r="B5497" t="s">
        <v>51</v>
      </c>
      <c r="C5497" t="s">
        <v>4351</v>
      </c>
      <c r="D5497" t="s">
        <v>776</v>
      </c>
      <c r="E5497" s="103">
        <v>2.4014286978598056E-2</v>
      </c>
      <c r="F5497" s="103">
        <v>677609</v>
      </c>
      <c r="G5497" s="103">
        <v>5</v>
      </c>
      <c r="H5497" t="s">
        <v>1078</v>
      </c>
      <c r="I5497" s="103"/>
    </row>
    <row r="5498" spans="1:9" x14ac:dyDescent="0.3">
      <c r="A5498" t="s">
        <v>4668</v>
      </c>
      <c r="B5498" t="s">
        <v>47</v>
      </c>
      <c r="C5498" t="s">
        <v>4352</v>
      </c>
      <c r="D5498" t="s">
        <v>54</v>
      </c>
      <c r="E5498" s="103">
        <v>0</v>
      </c>
      <c r="F5498" s="103">
        <v>677609</v>
      </c>
      <c r="G5498" s="103">
        <v>5</v>
      </c>
      <c r="H5498" t="s">
        <v>54</v>
      </c>
      <c r="I5498" s="103"/>
    </row>
    <row r="5499" spans="1:9" x14ac:dyDescent="0.3">
      <c r="A5499" t="s">
        <v>4669</v>
      </c>
      <c r="B5499" t="s">
        <v>48</v>
      </c>
      <c r="C5499" t="s">
        <v>4352</v>
      </c>
      <c r="D5499" t="s">
        <v>54</v>
      </c>
      <c r="E5499" s="103">
        <v>0</v>
      </c>
      <c r="F5499" s="103">
        <v>677609</v>
      </c>
      <c r="G5499" s="103">
        <v>5</v>
      </c>
      <c r="H5499" t="s">
        <v>54</v>
      </c>
      <c r="I5499" s="103"/>
    </row>
    <row r="5500" spans="1:9" x14ac:dyDescent="0.3">
      <c r="A5500" t="s">
        <v>4670</v>
      </c>
      <c r="B5500" t="s">
        <v>49</v>
      </c>
      <c r="C5500" t="s">
        <v>4352</v>
      </c>
      <c r="D5500" t="s">
        <v>54</v>
      </c>
      <c r="E5500" s="103">
        <v>0</v>
      </c>
      <c r="F5500" s="103">
        <v>677609</v>
      </c>
      <c r="G5500" s="103">
        <v>5</v>
      </c>
      <c r="H5500" t="s">
        <v>54</v>
      </c>
      <c r="I5500" s="103"/>
    </row>
    <row r="5501" spans="1:9" x14ac:dyDescent="0.3">
      <c r="A5501" t="s">
        <v>4671</v>
      </c>
      <c r="B5501" t="s">
        <v>50</v>
      </c>
      <c r="C5501" t="s">
        <v>4352</v>
      </c>
      <c r="D5501" t="s">
        <v>54</v>
      </c>
      <c r="E5501" s="103">
        <v>0</v>
      </c>
      <c r="F5501" s="103">
        <v>677609</v>
      </c>
      <c r="G5501" s="103">
        <v>5</v>
      </c>
      <c r="H5501" t="s">
        <v>54</v>
      </c>
      <c r="I5501" s="103"/>
    </row>
    <row r="5502" spans="1:9" x14ac:dyDescent="0.3">
      <c r="A5502" t="s">
        <v>4672</v>
      </c>
      <c r="B5502" t="s">
        <v>47</v>
      </c>
      <c r="C5502" t="s">
        <v>4353</v>
      </c>
      <c r="D5502" t="s">
        <v>54</v>
      </c>
      <c r="E5502" s="103">
        <v>19843</v>
      </c>
      <c r="F5502" s="103">
        <v>677609</v>
      </c>
      <c r="G5502" s="103">
        <v>5</v>
      </c>
      <c r="H5502" t="s">
        <v>54</v>
      </c>
      <c r="I5502" s="103"/>
    </row>
    <row r="5503" spans="1:9" x14ac:dyDescent="0.3">
      <c r="A5503" t="s">
        <v>4673</v>
      </c>
      <c r="B5503" t="s">
        <v>48</v>
      </c>
      <c r="C5503" t="s">
        <v>4353</v>
      </c>
      <c r="D5503" t="s">
        <v>54</v>
      </c>
      <c r="E5503" s="103">
        <v>159476709.56689453</v>
      </c>
      <c r="F5503" s="103">
        <v>677609</v>
      </c>
      <c r="G5503" s="103">
        <v>5</v>
      </c>
      <c r="H5503" t="s">
        <v>54</v>
      </c>
      <c r="I5503" s="103"/>
    </row>
    <row r="5504" spans="1:9" x14ac:dyDescent="0.3">
      <c r="A5504" t="s">
        <v>4674</v>
      </c>
      <c r="B5504" t="s">
        <v>49</v>
      </c>
      <c r="C5504" t="s">
        <v>4353</v>
      </c>
      <c r="D5504" t="s">
        <v>54</v>
      </c>
      <c r="E5504" s="103">
        <v>2.9283849535646663E-2</v>
      </c>
      <c r="F5504" s="103">
        <v>677609</v>
      </c>
      <c r="G5504" s="103">
        <v>5</v>
      </c>
      <c r="H5504" t="s">
        <v>54</v>
      </c>
      <c r="I5504" s="103"/>
    </row>
    <row r="5505" spans="1:9" x14ac:dyDescent="0.3">
      <c r="A5505" t="s">
        <v>4675</v>
      </c>
      <c r="B5505" t="s">
        <v>50</v>
      </c>
      <c r="C5505" t="s">
        <v>4353</v>
      </c>
      <c r="D5505" t="s">
        <v>54</v>
      </c>
      <c r="E5505" s="103">
        <v>235.35211245260103</v>
      </c>
      <c r="F5505" s="103">
        <v>677609</v>
      </c>
      <c r="G5505" s="103">
        <v>5</v>
      </c>
      <c r="H5505" t="s">
        <v>54</v>
      </c>
      <c r="I5505" s="103"/>
    </row>
    <row r="5506" spans="1:9" x14ac:dyDescent="0.3">
      <c r="A5506" t="s">
        <v>4676</v>
      </c>
      <c r="B5506" t="s">
        <v>51</v>
      </c>
      <c r="C5506" t="s">
        <v>4353</v>
      </c>
      <c r="D5506" t="s">
        <v>40</v>
      </c>
      <c r="E5506" s="103">
        <v>1.0443752904125244E-2</v>
      </c>
      <c r="F5506" s="103">
        <v>677609</v>
      </c>
      <c r="G5506" s="103">
        <v>5</v>
      </c>
      <c r="H5506" t="s">
        <v>1078</v>
      </c>
      <c r="I5506" s="103"/>
    </row>
    <row r="5507" spans="1:9" x14ac:dyDescent="0.3">
      <c r="A5507" t="s">
        <v>6627</v>
      </c>
      <c r="B5507" t="s">
        <v>51</v>
      </c>
      <c r="C5507" t="s">
        <v>4353</v>
      </c>
      <c r="D5507" t="s">
        <v>5064</v>
      </c>
      <c r="E5507" s="103">
        <v>1.0752963184265416E-2</v>
      </c>
      <c r="F5507" s="103">
        <v>677609</v>
      </c>
      <c r="G5507" s="103">
        <v>5</v>
      </c>
      <c r="H5507" t="s">
        <v>1078</v>
      </c>
      <c r="I5507" s="103"/>
    </row>
    <row r="5508" spans="1:9" x14ac:dyDescent="0.3">
      <c r="A5508" t="s">
        <v>6628</v>
      </c>
      <c r="B5508" t="s">
        <v>51</v>
      </c>
      <c r="C5508" t="s">
        <v>4353</v>
      </c>
      <c r="D5508" t="s">
        <v>5065</v>
      </c>
      <c r="E5508" s="103">
        <v>1.0443752904125244E-2</v>
      </c>
      <c r="F5508" s="103">
        <v>677609</v>
      </c>
      <c r="G5508" s="103">
        <v>5</v>
      </c>
      <c r="H5508" t="s">
        <v>1078</v>
      </c>
      <c r="I5508" s="103"/>
    </row>
    <row r="5509" spans="1:9" x14ac:dyDescent="0.3">
      <c r="A5509" t="s">
        <v>6629</v>
      </c>
      <c r="B5509" t="s">
        <v>51</v>
      </c>
      <c r="C5509" t="s">
        <v>4353</v>
      </c>
      <c r="D5509" t="s">
        <v>5066</v>
      </c>
      <c r="E5509" s="103">
        <v>1.0594316480647004E-2</v>
      </c>
      <c r="F5509" s="103">
        <v>677609</v>
      </c>
      <c r="G5509" s="103">
        <v>5</v>
      </c>
      <c r="H5509" t="s">
        <v>1078</v>
      </c>
      <c r="I5509" s="103"/>
    </row>
    <row r="5510" spans="1:9" x14ac:dyDescent="0.3">
      <c r="A5510" t="s">
        <v>4677</v>
      </c>
      <c r="B5510" t="s">
        <v>51</v>
      </c>
      <c r="C5510" t="s">
        <v>4353</v>
      </c>
      <c r="D5510" t="s">
        <v>42</v>
      </c>
      <c r="E5510" s="103">
        <v>1.0643720564571852E-2</v>
      </c>
      <c r="F5510" s="103">
        <v>677609</v>
      </c>
      <c r="G5510" s="103">
        <v>5</v>
      </c>
      <c r="H5510" t="s">
        <v>1078</v>
      </c>
      <c r="I5510" s="103"/>
    </row>
    <row r="5511" spans="1:9" x14ac:dyDescent="0.3">
      <c r="A5511" t="s">
        <v>4678</v>
      </c>
      <c r="B5511" t="s">
        <v>51</v>
      </c>
      <c r="C5511" t="s">
        <v>4353</v>
      </c>
      <c r="D5511" t="s">
        <v>1763</v>
      </c>
      <c r="E5511" s="103">
        <v>1.1060897925035115E-2</v>
      </c>
      <c r="F5511" s="103">
        <v>677609</v>
      </c>
      <c r="G5511" s="103">
        <v>5</v>
      </c>
      <c r="H5511" t="s">
        <v>1078</v>
      </c>
      <c r="I5511" s="103"/>
    </row>
    <row r="5512" spans="1:9" x14ac:dyDescent="0.3">
      <c r="A5512" t="s">
        <v>4679</v>
      </c>
      <c r="B5512" t="s">
        <v>51</v>
      </c>
      <c r="C5512" t="s">
        <v>4353</v>
      </c>
      <c r="D5512" t="s">
        <v>1764</v>
      </c>
      <c r="E5512" s="103">
        <v>5.1831785316592055E-3</v>
      </c>
      <c r="F5512" s="103">
        <v>677609</v>
      </c>
      <c r="G5512" s="103">
        <v>5</v>
      </c>
      <c r="H5512" t="s">
        <v>1078</v>
      </c>
      <c r="I5512" s="103"/>
    </row>
    <row r="5513" spans="1:9" x14ac:dyDescent="0.3">
      <c r="A5513" t="s">
        <v>4680</v>
      </c>
      <c r="B5513" t="s">
        <v>51</v>
      </c>
      <c r="C5513" t="s">
        <v>4353</v>
      </c>
      <c r="D5513" t="s">
        <v>340</v>
      </c>
      <c r="E5513" s="103">
        <v>1.023774855334569E-2</v>
      </c>
      <c r="F5513" s="103">
        <v>677609</v>
      </c>
      <c r="G5513" s="103">
        <v>5</v>
      </c>
      <c r="H5513" t="s">
        <v>1078</v>
      </c>
      <c r="I5513" s="103"/>
    </row>
    <row r="5514" spans="1:9" x14ac:dyDescent="0.3">
      <c r="A5514" t="s">
        <v>4681</v>
      </c>
      <c r="B5514" t="s">
        <v>51</v>
      </c>
      <c r="C5514" t="s">
        <v>4353</v>
      </c>
      <c r="D5514" t="s">
        <v>777</v>
      </c>
      <c r="E5514" s="103">
        <v>1.3525733335226943E-2</v>
      </c>
      <c r="F5514" s="103">
        <v>677609</v>
      </c>
      <c r="G5514" s="103">
        <v>5</v>
      </c>
      <c r="H5514" t="s">
        <v>1078</v>
      </c>
      <c r="I5514" s="103"/>
    </row>
    <row r="5515" spans="1:9" x14ac:dyDescent="0.3">
      <c r="A5515" t="s">
        <v>4682</v>
      </c>
      <c r="B5515" t="s">
        <v>51</v>
      </c>
      <c r="C5515" t="s">
        <v>4353</v>
      </c>
      <c r="D5515" t="s">
        <v>776</v>
      </c>
      <c r="E5515" s="103">
        <v>3.4669860330157155E-2</v>
      </c>
      <c r="F5515" s="103">
        <v>677609</v>
      </c>
      <c r="G5515" s="103">
        <v>5</v>
      </c>
      <c r="H5515" t="s">
        <v>1078</v>
      </c>
      <c r="I5515" s="103"/>
    </row>
    <row r="5516" spans="1:9" x14ac:dyDescent="0.3">
      <c r="A5516" t="s">
        <v>7533</v>
      </c>
      <c r="B5516" t="s">
        <v>47</v>
      </c>
      <c r="C5516" t="s">
        <v>7386</v>
      </c>
      <c r="D5516" t="s">
        <v>54</v>
      </c>
      <c r="E5516" s="103">
        <v>32876</v>
      </c>
      <c r="F5516" s="103">
        <v>677609</v>
      </c>
      <c r="G5516" s="103">
        <v>5</v>
      </c>
      <c r="H5516" t="s">
        <v>54</v>
      </c>
      <c r="I5516" s="103"/>
    </row>
    <row r="5517" spans="1:9" x14ac:dyDescent="0.3">
      <c r="A5517" t="s">
        <v>7534</v>
      </c>
      <c r="B5517" t="s">
        <v>48</v>
      </c>
      <c r="C5517" t="s">
        <v>7386</v>
      </c>
      <c r="D5517" t="s">
        <v>54</v>
      </c>
      <c r="E5517" s="103">
        <v>124881372.7331543</v>
      </c>
      <c r="F5517" s="103">
        <v>677609</v>
      </c>
      <c r="G5517" s="103">
        <v>5</v>
      </c>
      <c r="H5517" t="s">
        <v>54</v>
      </c>
      <c r="I5517" s="103"/>
    </row>
    <row r="5518" spans="1:9" x14ac:dyDescent="0.3">
      <c r="A5518" t="s">
        <v>7535</v>
      </c>
      <c r="B5518" t="s">
        <v>49</v>
      </c>
      <c r="C5518" t="s">
        <v>7386</v>
      </c>
      <c r="D5518" t="s">
        <v>54</v>
      </c>
      <c r="E5518" s="103">
        <v>4.8517655462073261E-2</v>
      </c>
      <c r="F5518" s="103">
        <v>677609</v>
      </c>
      <c r="G5518" s="103">
        <v>5</v>
      </c>
      <c r="H5518" t="s">
        <v>54</v>
      </c>
      <c r="I5518" s="103"/>
    </row>
    <row r="5519" spans="1:9" x14ac:dyDescent="0.3">
      <c r="A5519" t="s">
        <v>7536</v>
      </c>
      <c r="B5519" t="s">
        <v>50</v>
      </c>
      <c r="C5519" t="s">
        <v>7386</v>
      </c>
      <c r="D5519" t="s">
        <v>54</v>
      </c>
      <c r="E5519" s="103">
        <v>184.29709867069991</v>
      </c>
      <c r="F5519" s="103">
        <v>677609</v>
      </c>
      <c r="G5519" s="103">
        <v>5</v>
      </c>
      <c r="H5519" t="s">
        <v>54</v>
      </c>
      <c r="I5519" s="103"/>
    </row>
    <row r="5520" spans="1:9" x14ac:dyDescent="0.3">
      <c r="A5520" t="s">
        <v>7537</v>
      </c>
      <c r="B5520" t="s">
        <v>51</v>
      </c>
      <c r="C5520" t="s">
        <v>7386</v>
      </c>
      <c r="D5520" t="s">
        <v>40</v>
      </c>
      <c r="E5520" s="103">
        <v>4.8669742335702218E-3</v>
      </c>
      <c r="F5520" s="103">
        <v>677609</v>
      </c>
      <c r="G5520" s="103">
        <v>5</v>
      </c>
      <c r="H5520" t="s">
        <v>1078</v>
      </c>
      <c r="I5520" s="103"/>
    </row>
    <row r="5521" spans="1:9" x14ac:dyDescent="0.3">
      <c r="A5521" t="s">
        <v>7538</v>
      </c>
      <c r="B5521" t="s">
        <v>51</v>
      </c>
      <c r="C5521" t="s">
        <v>7386</v>
      </c>
      <c r="D5521" t="s">
        <v>5064</v>
      </c>
      <c r="E5521" s="103">
        <v>4.8983807111390556E-3</v>
      </c>
      <c r="F5521" s="103">
        <v>677609</v>
      </c>
      <c r="G5521" s="103">
        <v>5</v>
      </c>
      <c r="H5521" t="s">
        <v>1078</v>
      </c>
      <c r="I5521" s="103"/>
    </row>
    <row r="5522" spans="1:9" x14ac:dyDescent="0.3">
      <c r="A5522" t="s">
        <v>7539</v>
      </c>
      <c r="B5522" t="s">
        <v>51</v>
      </c>
      <c r="C5522" t="s">
        <v>7386</v>
      </c>
      <c r="D5522" t="s">
        <v>5065</v>
      </c>
      <c r="E5522" s="103">
        <v>4.8669742335702218E-3</v>
      </c>
      <c r="F5522" s="103">
        <v>677609</v>
      </c>
      <c r="G5522" s="103">
        <v>5</v>
      </c>
      <c r="H5522" t="s">
        <v>1078</v>
      </c>
      <c r="I5522" s="103"/>
    </row>
    <row r="5523" spans="1:9" x14ac:dyDescent="0.3">
      <c r="A5523" t="s">
        <v>7540</v>
      </c>
      <c r="B5523" t="s">
        <v>51</v>
      </c>
      <c r="C5523" t="s">
        <v>7386</v>
      </c>
      <c r="D5523" t="s">
        <v>5066</v>
      </c>
      <c r="E5523" s="103">
        <v>4.8679073035158326E-3</v>
      </c>
      <c r="F5523" s="103">
        <v>677609</v>
      </c>
      <c r="G5523" s="103">
        <v>5</v>
      </c>
      <c r="H5523" t="s">
        <v>1078</v>
      </c>
      <c r="I5523" s="103"/>
    </row>
    <row r="5524" spans="1:9" x14ac:dyDescent="0.3">
      <c r="A5524" t="s">
        <v>7541</v>
      </c>
      <c r="B5524" t="s">
        <v>51</v>
      </c>
      <c r="C5524" t="s">
        <v>7386</v>
      </c>
      <c r="D5524" t="s">
        <v>42</v>
      </c>
      <c r="E5524" s="103">
        <v>4.8309336066994033E-3</v>
      </c>
      <c r="F5524" s="103">
        <v>677609</v>
      </c>
      <c r="G5524" s="103">
        <v>5</v>
      </c>
      <c r="H5524" t="s">
        <v>1078</v>
      </c>
      <c r="I5524" s="103"/>
    </row>
    <row r="5525" spans="1:9" x14ac:dyDescent="0.3">
      <c r="A5525" t="s">
        <v>7542</v>
      </c>
      <c r="B5525" t="s">
        <v>51</v>
      </c>
      <c r="C5525" t="s">
        <v>7386</v>
      </c>
      <c r="D5525" t="s">
        <v>1763</v>
      </c>
      <c r="E5525" s="103">
        <v>5.1557776802466536E-3</v>
      </c>
      <c r="F5525" s="103">
        <v>677609</v>
      </c>
      <c r="G5525" s="103">
        <v>5</v>
      </c>
      <c r="H5525" t="s">
        <v>1078</v>
      </c>
      <c r="I5525" s="103"/>
    </row>
    <row r="5526" spans="1:9" x14ac:dyDescent="0.3">
      <c r="A5526" t="s">
        <v>7543</v>
      </c>
      <c r="B5526" t="s">
        <v>51</v>
      </c>
      <c r="C5526" t="s">
        <v>7386</v>
      </c>
      <c r="D5526" t="s">
        <v>1764</v>
      </c>
      <c r="E5526" s="103">
        <v>2.5333304048241619E-3</v>
      </c>
      <c r="F5526" s="103">
        <v>677609</v>
      </c>
      <c r="G5526" s="103">
        <v>5</v>
      </c>
      <c r="H5526" t="s">
        <v>1078</v>
      </c>
      <c r="I5526" s="103"/>
    </row>
    <row r="5527" spans="1:9" x14ac:dyDescent="0.3">
      <c r="A5527" t="s">
        <v>7544</v>
      </c>
      <c r="B5527" t="s">
        <v>51</v>
      </c>
      <c r="C5527" t="s">
        <v>7386</v>
      </c>
      <c r="D5527" t="s">
        <v>340</v>
      </c>
      <c r="E5527" s="103">
        <v>4.8110043661022169E-3</v>
      </c>
      <c r="F5527" s="103">
        <v>677609</v>
      </c>
      <c r="G5527" s="103">
        <v>5</v>
      </c>
      <c r="H5527" t="s">
        <v>1078</v>
      </c>
      <c r="I5527" s="103"/>
    </row>
    <row r="5528" spans="1:9" x14ac:dyDescent="0.3">
      <c r="A5528" t="s">
        <v>7545</v>
      </c>
      <c r="B5528" t="s">
        <v>51</v>
      </c>
      <c r="C5528" t="s">
        <v>7386</v>
      </c>
      <c r="D5528" t="s">
        <v>777</v>
      </c>
      <c r="E5528" s="103">
        <v>7.4514454332138113E-3</v>
      </c>
      <c r="F5528" s="103">
        <v>677609</v>
      </c>
      <c r="G5528" s="103">
        <v>5</v>
      </c>
      <c r="H5528" t="s">
        <v>1078</v>
      </c>
      <c r="I5528" s="103"/>
    </row>
    <row r="5529" spans="1:9" x14ac:dyDescent="0.3">
      <c r="A5529" t="s">
        <v>7546</v>
      </c>
      <c r="B5529" t="s">
        <v>51</v>
      </c>
      <c r="C5529" t="s">
        <v>7386</v>
      </c>
      <c r="D5529" t="s">
        <v>776</v>
      </c>
      <c r="E5529" s="103">
        <v>1.7042358691119353E-2</v>
      </c>
      <c r="F5529" s="103">
        <v>677609</v>
      </c>
      <c r="G5529" s="103">
        <v>5</v>
      </c>
      <c r="H5529" t="s">
        <v>1078</v>
      </c>
      <c r="I5529" s="103"/>
    </row>
    <row r="5530" spans="1:9" x14ac:dyDescent="0.3">
      <c r="A5530" t="s">
        <v>200</v>
      </c>
      <c r="B5530" t="s">
        <v>47</v>
      </c>
      <c r="C5530" t="s">
        <v>35</v>
      </c>
      <c r="D5530" t="s">
        <v>54</v>
      </c>
      <c r="E5530" s="103">
        <v>0</v>
      </c>
      <c r="F5530" s="103">
        <v>679225</v>
      </c>
      <c r="G5530" s="103">
        <v>6</v>
      </c>
      <c r="H5530" t="s">
        <v>54</v>
      </c>
      <c r="I5530" s="103"/>
    </row>
    <row r="5531" spans="1:9" x14ac:dyDescent="0.3">
      <c r="A5531" t="s">
        <v>201</v>
      </c>
      <c r="B5531" t="s">
        <v>48</v>
      </c>
      <c r="C5531" t="s">
        <v>35</v>
      </c>
      <c r="D5531" t="s">
        <v>54</v>
      </c>
      <c r="E5531" s="103">
        <v>0</v>
      </c>
      <c r="F5531" s="103">
        <v>679225</v>
      </c>
      <c r="G5531" s="103">
        <v>6</v>
      </c>
      <c r="H5531" t="s">
        <v>54</v>
      </c>
      <c r="I5531" s="103"/>
    </row>
    <row r="5532" spans="1:9" x14ac:dyDescent="0.3">
      <c r="A5532" t="s">
        <v>202</v>
      </c>
      <c r="B5532" t="s">
        <v>49</v>
      </c>
      <c r="C5532" t="s">
        <v>35</v>
      </c>
      <c r="D5532" t="s">
        <v>54</v>
      </c>
      <c r="E5532" s="103">
        <v>0</v>
      </c>
      <c r="F5532" s="103">
        <v>679225</v>
      </c>
      <c r="G5532" s="103">
        <v>6</v>
      </c>
      <c r="H5532" t="s">
        <v>54</v>
      </c>
      <c r="I5532" s="103"/>
    </row>
    <row r="5533" spans="1:9" x14ac:dyDescent="0.3">
      <c r="A5533" t="s">
        <v>203</v>
      </c>
      <c r="B5533" t="s">
        <v>50</v>
      </c>
      <c r="C5533" t="s">
        <v>35</v>
      </c>
      <c r="D5533" t="s">
        <v>54</v>
      </c>
      <c r="E5533" s="103">
        <v>0</v>
      </c>
      <c r="F5533" s="103">
        <v>679225</v>
      </c>
      <c r="G5533" s="103">
        <v>6</v>
      </c>
      <c r="H5533" t="s">
        <v>54</v>
      </c>
      <c r="I5533" s="103"/>
    </row>
    <row r="5534" spans="1:9" x14ac:dyDescent="0.3">
      <c r="A5534" t="s">
        <v>4998</v>
      </c>
      <c r="B5534" t="s">
        <v>47</v>
      </c>
      <c r="C5534" t="s">
        <v>4868</v>
      </c>
      <c r="D5534" t="s">
        <v>54</v>
      </c>
      <c r="E5534" s="103">
        <v>77947</v>
      </c>
      <c r="F5534" s="103">
        <v>679225</v>
      </c>
      <c r="G5534" s="103">
        <v>6</v>
      </c>
      <c r="H5534" t="s">
        <v>54</v>
      </c>
      <c r="I5534" s="103"/>
    </row>
    <row r="5535" spans="1:9" x14ac:dyDescent="0.3">
      <c r="A5535" t="s">
        <v>4999</v>
      </c>
      <c r="B5535" t="s">
        <v>48</v>
      </c>
      <c r="C5535" t="s">
        <v>4868</v>
      </c>
      <c r="D5535" t="s">
        <v>54</v>
      </c>
      <c r="E5535" s="103">
        <v>680662724.55047607</v>
      </c>
      <c r="F5535" s="103">
        <v>679225</v>
      </c>
      <c r="G5535" s="103">
        <v>6</v>
      </c>
      <c r="H5535" t="s">
        <v>54</v>
      </c>
      <c r="I5535" s="103"/>
    </row>
    <row r="5536" spans="1:9" x14ac:dyDescent="0.3">
      <c r="A5536" t="s">
        <v>5000</v>
      </c>
      <c r="B5536" t="s">
        <v>49</v>
      </c>
      <c r="C5536" t="s">
        <v>4868</v>
      </c>
      <c r="D5536" t="s">
        <v>54</v>
      </c>
      <c r="E5536" s="103">
        <v>0.11475873237881409</v>
      </c>
      <c r="F5536" s="103">
        <v>679225</v>
      </c>
      <c r="G5536" s="103">
        <v>6</v>
      </c>
      <c r="H5536" t="s">
        <v>54</v>
      </c>
      <c r="I5536" s="103"/>
    </row>
    <row r="5537" spans="1:9" x14ac:dyDescent="0.3">
      <c r="A5537" t="s">
        <v>5001</v>
      </c>
      <c r="B5537" t="s">
        <v>50</v>
      </c>
      <c r="C5537" t="s">
        <v>4868</v>
      </c>
      <c r="D5537" t="s">
        <v>54</v>
      </c>
      <c r="E5537" s="103">
        <v>1002.1167132400545</v>
      </c>
      <c r="F5537" s="103">
        <v>679225</v>
      </c>
      <c r="G5537" s="103">
        <v>6</v>
      </c>
      <c r="H5537" t="s">
        <v>54</v>
      </c>
      <c r="I5537" s="103"/>
    </row>
    <row r="5538" spans="1:9" x14ac:dyDescent="0.3">
      <c r="A5538" t="s">
        <v>5002</v>
      </c>
      <c r="B5538" t="s">
        <v>51</v>
      </c>
      <c r="C5538" t="s">
        <v>4868</v>
      </c>
      <c r="D5538" t="s">
        <v>40</v>
      </c>
      <c r="E5538" s="103">
        <v>8.9411919396296252E-3</v>
      </c>
      <c r="F5538" s="103">
        <v>679225</v>
      </c>
      <c r="G5538" s="103">
        <v>6</v>
      </c>
      <c r="H5538" t="s">
        <v>1078</v>
      </c>
      <c r="I5538" s="103"/>
    </row>
    <row r="5539" spans="1:9" x14ac:dyDescent="0.3">
      <c r="A5539" t="s">
        <v>6852</v>
      </c>
      <c r="B5539" t="s">
        <v>51</v>
      </c>
      <c r="C5539" t="s">
        <v>4868</v>
      </c>
      <c r="D5539" t="s">
        <v>5064</v>
      </c>
      <c r="E5539" s="103">
        <v>9.1518200548701047E-3</v>
      </c>
      <c r="F5539" s="103">
        <v>679225</v>
      </c>
      <c r="G5539" s="103">
        <v>6</v>
      </c>
      <c r="H5539" t="s">
        <v>1078</v>
      </c>
      <c r="I5539" s="103"/>
    </row>
    <row r="5540" spans="1:9" x14ac:dyDescent="0.3">
      <c r="A5540" t="s">
        <v>6853</v>
      </c>
      <c r="B5540" t="s">
        <v>51</v>
      </c>
      <c r="C5540" t="s">
        <v>4868</v>
      </c>
      <c r="D5540" t="s">
        <v>5065</v>
      </c>
      <c r="E5540" s="103">
        <v>8.9411919396296252E-3</v>
      </c>
      <c r="F5540" s="103">
        <v>679225</v>
      </c>
      <c r="G5540" s="103">
        <v>6</v>
      </c>
      <c r="H5540" t="s">
        <v>1078</v>
      </c>
      <c r="I5540" s="103"/>
    </row>
    <row r="5541" spans="1:9" x14ac:dyDescent="0.3">
      <c r="A5541" t="s">
        <v>6854</v>
      </c>
      <c r="B5541" t="s">
        <v>51</v>
      </c>
      <c r="C5541" t="s">
        <v>4868</v>
      </c>
      <c r="D5541" t="s">
        <v>5066</v>
      </c>
      <c r="E5541" s="103">
        <v>9.0125853215079401E-3</v>
      </c>
      <c r="F5541" s="103">
        <v>679225</v>
      </c>
      <c r="G5541" s="103">
        <v>6</v>
      </c>
      <c r="H5541" t="s">
        <v>1078</v>
      </c>
      <c r="I5541" s="103"/>
    </row>
    <row r="5542" spans="1:9" x14ac:dyDescent="0.3">
      <c r="A5542" t="s">
        <v>5003</v>
      </c>
      <c r="B5542" t="s">
        <v>51</v>
      </c>
      <c r="C5542" t="s">
        <v>4868</v>
      </c>
      <c r="D5542" t="s">
        <v>42</v>
      </c>
      <c r="E5542" s="103">
        <v>9.0586695451448044E-3</v>
      </c>
      <c r="F5542" s="103">
        <v>679225</v>
      </c>
      <c r="G5542" s="103">
        <v>6</v>
      </c>
      <c r="H5542" t="s">
        <v>1078</v>
      </c>
      <c r="I5542" s="103"/>
    </row>
    <row r="5543" spans="1:9" x14ac:dyDescent="0.3">
      <c r="A5543" t="s">
        <v>5004</v>
      </c>
      <c r="B5543" t="s">
        <v>51</v>
      </c>
      <c r="C5543" t="s">
        <v>4868</v>
      </c>
      <c r="D5543" t="s">
        <v>1763</v>
      </c>
      <c r="E5543" s="103">
        <v>9.5375165139323995E-3</v>
      </c>
      <c r="F5543" s="103">
        <v>679225</v>
      </c>
      <c r="G5543" s="103">
        <v>6</v>
      </c>
      <c r="H5543" t="s">
        <v>1078</v>
      </c>
      <c r="I5543" s="103"/>
    </row>
    <row r="5544" spans="1:9" x14ac:dyDescent="0.3">
      <c r="A5544" t="s">
        <v>5005</v>
      </c>
      <c r="B5544" t="s">
        <v>51</v>
      </c>
      <c r="C5544" t="s">
        <v>4868</v>
      </c>
      <c r="D5544" t="s">
        <v>1764</v>
      </c>
      <c r="E5544" s="103">
        <v>5.3100682696357896E-3</v>
      </c>
      <c r="F5544" s="103">
        <v>679225</v>
      </c>
      <c r="G5544" s="103">
        <v>6</v>
      </c>
      <c r="H5544" t="s">
        <v>1078</v>
      </c>
      <c r="I5544" s="103"/>
    </row>
    <row r="5545" spans="1:9" x14ac:dyDescent="0.3">
      <c r="A5545" t="s">
        <v>5006</v>
      </c>
      <c r="B5545" t="s">
        <v>51</v>
      </c>
      <c r="C5545" t="s">
        <v>4868</v>
      </c>
      <c r="D5545" t="s">
        <v>340</v>
      </c>
      <c r="E5545" s="103">
        <v>8.8672932326454845E-3</v>
      </c>
      <c r="F5545" s="103">
        <v>679225</v>
      </c>
      <c r="G5545" s="103">
        <v>6</v>
      </c>
      <c r="H5545" t="s">
        <v>1078</v>
      </c>
      <c r="I5545" s="103"/>
    </row>
    <row r="5546" spans="1:9" x14ac:dyDescent="0.3">
      <c r="A5546" t="s">
        <v>5007</v>
      </c>
      <c r="B5546" t="s">
        <v>51</v>
      </c>
      <c r="C5546" t="s">
        <v>4868</v>
      </c>
      <c r="D5546" t="s">
        <v>777</v>
      </c>
      <c r="E5546" s="103">
        <v>1.4505196011484162E-2</v>
      </c>
      <c r="F5546" s="103">
        <v>679225</v>
      </c>
      <c r="G5546" s="103">
        <v>6</v>
      </c>
      <c r="H5546" t="s">
        <v>1078</v>
      </c>
      <c r="I5546" s="103"/>
    </row>
    <row r="5547" spans="1:9" x14ac:dyDescent="0.3">
      <c r="A5547" t="s">
        <v>5008</v>
      </c>
      <c r="B5547" t="s">
        <v>51</v>
      </c>
      <c r="C5547" t="s">
        <v>4868</v>
      </c>
      <c r="D5547" t="s">
        <v>776</v>
      </c>
      <c r="E5547" s="103">
        <v>3.7551589737701695E-2</v>
      </c>
      <c r="F5547" s="103">
        <v>679225</v>
      </c>
      <c r="G5547" s="103">
        <v>6</v>
      </c>
      <c r="H5547" t="s">
        <v>1078</v>
      </c>
      <c r="I5547" s="103"/>
    </row>
    <row r="5548" spans="1:9" x14ac:dyDescent="0.3">
      <c r="A5548" t="s">
        <v>210</v>
      </c>
      <c r="B5548" t="s">
        <v>47</v>
      </c>
      <c r="C5548" t="s">
        <v>36</v>
      </c>
      <c r="D5548" t="s">
        <v>54</v>
      </c>
      <c r="E5548" s="103">
        <v>20884</v>
      </c>
      <c r="F5548" s="103">
        <v>679225</v>
      </c>
      <c r="G5548" s="103">
        <v>6</v>
      </c>
      <c r="H5548" t="s">
        <v>54</v>
      </c>
      <c r="I5548" s="103"/>
    </row>
    <row r="5549" spans="1:9" x14ac:dyDescent="0.3">
      <c r="A5549" t="s">
        <v>211</v>
      </c>
      <c r="B5549" t="s">
        <v>48</v>
      </c>
      <c r="C5549" t="s">
        <v>36</v>
      </c>
      <c r="D5549" t="s">
        <v>54</v>
      </c>
      <c r="E5549" s="103">
        <v>843537759.43099999</v>
      </c>
      <c r="F5549" s="103">
        <v>679225</v>
      </c>
      <c r="G5549" s="103">
        <v>6</v>
      </c>
      <c r="H5549" t="s">
        <v>54</v>
      </c>
      <c r="I5549" s="103"/>
    </row>
    <row r="5550" spans="1:9" x14ac:dyDescent="0.3">
      <c r="A5550" t="s">
        <v>212</v>
      </c>
      <c r="B5550" t="s">
        <v>49</v>
      </c>
      <c r="C5550" t="s">
        <v>36</v>
      </c>
      <c r="D5550" t="s">
        <v>54</v>
      </c>
      <c r="E5550" s="103">
        <v>3.0746807022709707E-2</v>
      </c>
      <c r="F5550" s="103">
        <v>679225</v>
      </c>
      <c r="G5550" s="103">
        <v>6</v>
      </c>
      <c r="H5550" t="s">
        <v>54</v>
      </c>
      <c r="I5550" s="103"/>
    </row>
    <row r="5551" spans="1:9" x14ac:dyDescent="0.3">
      <c r="A5551" t="s">
        <v>213</v>
      </c>
      <c r="B5551" t="s">
        <v>50</v>
      </c>
      <c r="C5551" t="s">
        <v>36</v>
      </c>
      <c r="D5551" t="s">
        <v>54</v>
      </c>
      <c r="E5551" s="103">
        <v>1241.9121195936546</v>
      </c>
      <c r="F5551" s="103">
        <v>679225</v>
      </c>
      <c r="G5551" s="103">
        <v>6</v>
      </c>
      <c r="H5551" t="s">
        <v>54</v>
      </c>
      <c r="I5551" s="103"/>
    </row>
    <row r="5552" spans="1:9" x14ac:dyDescent="0.3">
      <c r="A5552" t="s">
        <v>1436</v>
      </c>
      <c r="B5552" t="s">
        <v>51</v>
      </c>
      <c r="C5552" t="s">
        <v>36</v>
      </c>
      <c r="D5552" t="s">
        <v>40</v>
      </c>
      <c r="E5552" s="103">
        <v>4.293387611472603E-2</v>
      </c>
      <c r="F5552" s="103">
        <v>679225</v>
      </c>
      <c r="G5552" s="103">
        <v>6</v>
      </c>
      <c r="H5552" t="s">
        <v>1078</v>
      </c>
      <c r="I5552" s="103"/>
    </row>
    <row r="5553" spans="1:9" x14ac:dyDescent="0.3">
      <c r="A5553" t="s">
        <v>6747</v>
      </c>
      <c r="B5553" t="s">
        <v>51</v>
      </c>
      <c r="C5553" t="s">
        <v>36</v>
      </c>
      <c r="D5553" t="s">
        <v>5064</v>
      </c>
      <c r="E5553" s="103">
        <v>4.3019593900879914E-2</v>
      </c>
      <c r="F5553" s="103">
        <v>679225</v>
      </c>
      <c r="G5553" s="103">
        <v>6</v>
      </c>
      <c r="H5553" t="s">
        <v>1078</v>
      </c>
      <c r="I5553" s="103"/>
    </row>
    <row r="5554" spans="1:9" x14ac:dyDescent="0.3">
      <c r="A5554" t="s">
        <v>6748</v>
      </c>
      <c r="B5554" t="s">
        <v>51</v>
      </c>
      <c r="C5554" t="s">
        <v>36</v>
      </c>
      <c r="D5554" t="s">
        <v>5065</v>
      </c>
      <c r="E5554" s="103">
        <v>4.293387611472603E-2</v>
      </c>
      <c r="F5554" s="103">
        <v>679225</v>
      </c>
      <c r="G5554" s="103">
        <v>6</v>
      </c>
      <c r="H5554" t="s">
        <v>1078</v>
      </c>
      <c r="I5554" s="103"/>
    </row>
    <row r="5555" spans="1:9" x14ac:dyDescent="0.3">
      <c r="A5555" t="s">
        <v>6749</v>
      </c>
      <c r="B5555" t="s">
        <v>51</v>
      </c>
      <c r="C5555" t="s">
        <v>36</v>
      </c>
      <c r="D5555" t="s">
        <v>5066</v>
      </c>
      <c r="E5555" s="103">
        <v>4.2953426215311341E-2</v>
      </c>
      <c r="F5555" s="103">
        <v>679225</v>
      </c>
      <c r="G5555" s="103">
        <v>6</v>
      </c>
      <c r="H5555" t="s">
        <v>1078</v>
      </c>
      <c r="I5555" s="103"/>
    </row>
    <row r="5556" spans="1:9" x14ac:dyDescent="0.3">
      <c r="A5556" t="s">
        <v>1437</v>
      </c>
      <c r="B5556" t="s">
        <v>51</v>
      </c>
      <c r="C5556" t="s">
        <v>36</v>
      </c>
      <c r="D5556" t="s">
        <v>42</v>
      </c>
      <c r="E5556" s="103">
        <v>4.2465250457272855E-2</v>
      </c>
      <c r="F5556" s="103">
        <v>679225</v>
      </c>
      <c r="G5556" s="103">
        <v>6</v>
      </c>
      <c r="H5556" t="s">
        <v>1078</v>
      </c>
      <c r="I5556" s="103"/>
    </row>
    <row r="5557" spans="1:9" x14ac:dyDescent="0.3">
      <c r="A5557" t="s">
        <v>2389</v>
      </c>
      <c r="B5557" t="s">
        <v>51</v>
      </c>
      <c r="C5557" t="s">
        <v>36</v>
      </c>
      <c r="D5557" t="s">
        <v>1763</v>
      </c>
      <c r="E5557" s="103">
        <v>4.4364135550910594E-2</v>
      </c>
      <c r="F5557" s="103">
        <v>679225</v>
      </c>
      <c r="G5557" s="103">
        <v>6</v>
      </c>
      <c r="H5557" t="s">
        <v>1078</v>
      </c>
      <c r="I5557" s="103"/>
    </row>
    <row r="5558" spans="1:9" x14ac:dyDescent="0.3">
      <c r="A5558" t="s">
        <v>2390</v>
      </c>
      <c r="B5558" t="s">
        <v>51</v>
      </c>
      <c r="C5558" t="s">
        <v>36</v>
      </c>
      <c r="D5558" t="s">
        <v>1764</v>
      </c>
      <c r="E5558" s="103">
        <v>2.6688085949761738E-2</v>
      </c>
      <c r="F5558" s="103">
        <v>679225</v>
      </c>
      <c r="G5558" s="103">
        <v>6</v>
      </c>
      <c r="H5558" t="s">
        <v>1078</v>
      </c>
      <c r="I5558" s="103"/>
    </row>
    <row r="5559" spans="1:9" x14ac:dyDescent="0.3">
      <c r="A5559" t="s">
        <v>1438</v>
      </c>
      <c r="B5559" t="s">
        <v>51</v>
      </c>
      <c r="C5559" t="s">
        <v>36</v>
      </c>
      <c r="D5559" t="s">
        <v>340</v>
      </c>
      <c r="E5559" s="103">
        <v>3.9979900711703799E-2</v>
      </c>
      <c r="F5559" s="103">
        <v>679225</v>
      </c>
      <c r="G5559" s="103">
        <v>6</v>
      </c>
      <c r="H5559" t="s">
        <v>1078</v>
      </c>
      <c r="I5559" s="103"/>
    </row>
    <row r="5560" spans="1:9" x14ac:dyDescent="0.3">
      <c r="A5560" t="s">
        <v>1439</v>
      </c>
      <c r="B5560" t="s">
        <v>51</v>
      </c>
      <c r="C5560" t="s">
        <v>36</v>
      </c>
      <c r="D5560" t="s">
        <v>777</v>
      </c>
      <c r="E5560" s="103">
        <v>8.2941836353370324E-2</v>
      </c>
      <c r="F5560" s="103">
        <v>679225</v>
      </c>
      <c r="G5560" s="103">
        <v>6</v>
      </c>
      <c r="H5560" t="s">
        <v>1078</v>
      </c>
      <c r="I5560" s="103"/>
    </row>
    <row r="5561" spans="1:9" x14ac:dyDescent="0.3">
      <c r="A5561" t="s">
        <v>1440</v>
      </c>
      <c r="B5561" t="s">
        <v>51</v>
      </c>
      <c r="C5561" t="s">
        <v>36</v>
      </c>
      <c r="D5561" t="s">
        <v>776</v>
      </c>
      <c r="E5561" s="103">
        <v>0.18351585327034231</v>
      </c>
      <c r="F5561" s="103">
        <v>679225</v>
      </c>
      <c r="G5561" s="103">
        <v>6</v>
      </c>
      <c r="H5561" t="s">
        <v>1078</v>
      </c>
      <c r="I5561" s="103"/>
    </row>
    <row r="5562" spans="1:9" x14ac:dyDescent="0.3">
      <c r="A5562" t="s">
        <v>214</v>
      </c>
      <c r="B5562" t="s">
        <v>47</v>
      </c>
      <c r="C5562" t="s">
        <v>37</v>
      </c>
      <c r="D5562" t="s">
        <v>54</v>
      </c>
      <c r="E5562" s="103">
        <v>162294</v>
      </c>
      <c r="F5562" s="103">
        <v>679225</v>
      </c>
      <c r="G5562" s="103">
        <v>6</v>
      </c>
      <c r="H5562" t="s">
        <v>54</v>
      </c>
      <c r="I5562" s="103"/>
    </row>
    <row r="5563" spans="1:9" x14ac:dyDescent="0.3">
      <c r="A5563" t="s">
        <v>215</v>
      </c>
      <c r="B5563" t="s">
        <v>48</v>
      </c>
      <c r="C5563" t="s">
        <v>37</v>
      </c>
      <c r="D5563" t="s">
        <v>54</v>
      </c>
      <c r="E5563" s="103">
        <v>28913563071.691406</v>
      </c>
      <c r="F5563" s="103">
        <v>679225</v>
      </c>
      <c r="G5563" s="103">
        <v>6</v>
      </c>
      <c r="H5563" t="s">
        <v>54</v>
      </c>
      <c r="I5563" s="103"/>
    </row>
    <row r="5564" spans="1:9" x14ac:dyDescent="0.3">
      <c r="A5564" t="s">
        <v>216</v>
      </c>
      <c r="B5564" t="s">
        <v>49</v>
      </c>
      <c r="C5564" t="s">
        <v>37</v>
      </c>
      <c r="D5564" t="s">
        <v>54</v>
      </c>
      <c r="E5564" s="103">
        <v>0.23893996834627701</v>
      </c>
      <c r="F5564" s="103">
        <v>679225</v>
      </c>
      <c r="G5564" s="103">
        <v>6</v>
      </c>
      <c r="H5564" t="s">
        <v>54</v>
      </c>
      <c r="I5564" s="103"/>
    </row>
    <row r="5565" spans="1:9" x14ac:dyDescent="0.3">
      <c r="A5565" t="s">
        <v>217</v>
      </c>
      <c r="B5565" t="s">
        <v>50</v>
      </c>
      <c r="C5565" t="s">
        <v>37</v>
      </c>
      <c r="D5565" t="s">
        <v>54</v>
      </c>
      <c r="E5565" s="103">
        <v>42568.461219318204</v>
      </c>
      <c r="F5565" s="103">
        <v>679225</v>
      </c>
      <c r="G5565" s="103">
        <v>6</v>
      </c>
      <c r="H5565" t="s">
        <v>54</v>
      </c>
      <c r="I5565" s="103"/>
    </row>
    <row r="5566" spans="1:9" x14ac:dyDescent="0.3">
      <c r="A5566" t="s">
        <v>1401</v>
      </c>
      <c r="B5566" t="s">
        <v>51</v>
      </c>
      <c r="C5566" t="s">
        <v>37</v>
      </c>
      <c r="D5566" t="s">
        <v>40</v>
      </c>
      <c r="E5566" s="103">
        <v>0.18841996558239671</v>
      </c>
      <c r="F5566" s="103">
        <v>679225</v>
      </c>
      <c r="G5566" s="103">
        <v>6</v>
      </c>
      <c r="H5566" t="s">
        <v>1078</v>
      </c>
      <c r="I5566" s="103"/>
    </row>
    <row r="5567" spans="1:9" x14ac:dyDescent="0.3">
      <c r="A5567" t="s">
        <v>6750</v>
      </c>
      <c r="B5567" t="s">
        <v>51</v>
      </c>
      <c r="C5567" t="s">
        <v>37</v>
      </c>
      <c r="D5567" t="s">
        <v>5064</v>
      </c>
      <c r="E5567" s="103">
        <v>0.19047137049651422</v>
      </c>
      <c r="F5567" s="103">
        <v>679225</v>
      </c>
      <c r="G5567" s="103">
        <v>6</v>
      </c>
      <c r="H5567" t="s">
        <v>1078</v>
      </c>
      <c r="I5567" s="103"/>
    </row>
    <row r="5568" spans="1:9" x14ac:dyDescent="0.3">
      <c r="A5568" t="s">
        <v>6751</v>
      </c>
      <c r="B5568" t="s">
        <v>51</v>
      </c>
      <c r="C5568" t="s">
        <v>37</v>
      </c>
      <c r="D5568" t="s">
        <v>5065</v>
      </c>
      <c r="E5568" s="103">
        <v>0.18841996558239671</v>
      </c>
      <c r="F5568" s="103">
        <v>679225</v>
      </c>
      <c r="G5568" s="103">
        <v>6</v>
      </c>
      <c r="H5568" t="s">
        <v>1078</v>
      </c>
      <c r="I5568" s="103"/>
    </row>
    <row r="5569" spans="1:9" x14ac:dyDescent="0.3">
      <c r="A5569" t="s">
        <v>6752</v>
      </c>
      <c r="B5569" t="s">
        <v>51</v>
      </c>
      <c r="C5569" t="s">
        <v>37</v>
      </c>
      <c r="D5569" t="s">
        <v>5066</v>
      </c>
      <c r="E5569" s="103">
        <v>0.19016533339167002</v>
      </c>
      <c r="F5569" s="103">
        <v>679225</v>
      </c>
      <c r="G5569" s="103">
        <v>6</v>
      </c>
      <c r="H5569" t="s">
        <v>1078</v>
      </c>
      <c r="I5569" s="103"/>
    </row>
    <row r="5570" spans="1:9" x14ac:dyDescent="0.3">
      <c r="A5570" t="s">
        <v>1402</v>
      </c>
      <c r="B5570" t="s">
        <v>51</v>
      </c>
      <c r="C5570" t="s">
        <v>37</v>
      </c>
      <c r="D5570" t="s">
        <v>42</v>
      </c>
      <c r="E5570" s="103">
        <v>0.18868805616530415</v>
      </c>
      <c r="F5570" s="103">
        <v>679225</v>
      </c>
      <c r="G5570" s="103">
        <v>6</v>
      </c>
      <c r="H5570" t="s">
        <v>1078</v>
      </c>
      <c r="I5570" s="103"/>
    </row>
    <row r="5571" spans="1:9" x14ac:dyDescent="0.3">
      <c r="A5571" t="s">
        <v>2345</v>
      </c>
      <c r="B5571" t="s">
        <v>51</v>
      </c>
      <c r="C5571" t="s">
        <v>37</v>
      </c>
      <c r="D5571" t="s">
        <v>1763</v>
      </c>
      <c r="E5571" s="103">
        <v>0.1991211657272848</v>
      </c>
      <c r="F5571" s="103">
        <v>679225</v>
      </c>
      <c r="G5571" s="103">
        <v>6</v>
      </c>
      <c r="H5571" t="s">
        <v>1078</v>
      </c>
      <c r="I5571" s="103"/>
    </row>
    <row r="5572" spans="1:9" x14ac:dyDescent="0.3">
      <c r="A5572" t="s">
        <v>2346</v>
      </c>
      <c r="B5572" t="s">
        <v>51</v>
      </c>
      <c r="C5572" t="s">
        <v>37</v>
      </c>
      <c r="D5572" t="s">
        <v>1764</v>
      </c>
      <c r="E5572" s="103">
        <v>0.12408407300014211</v>
      </c>
      <c r="F5572" s="103">
        <v>679225</v>
      </c>
      <c r="G5572" s="103">
        <v>6</v>
      </c>
      <c r="H5572" t="s">
        <v>1078</v>
      </c>
      <c r="I5572" s="103"/>
    </row>
    <row r="5573" spans="1:9" x14ac:dyDescent="0.3">
      <c r="A5573" t="s">
        <v>1403</v>
      </c>
      <c r="B5573" t="s">
        <v>51</v>
      </c>
      <c r="C5573" t="s">
        <v>37</v>
      </c>
      <c r="D5573" t="s">
        <v>340</v>
      </c>
      <c r="E5573" s="103">
        <v>0.18051000376722928</v>
      </c>
      <c r="F5573" s="103">
        <v>679225</v>
      </c>
      <c r="G5573" s="103">
        <v>6</v>
      </c>
      <c r="H5573" t="s">
        <v>1078</v>
      </c>
      <c r="I5573" s="103"/>
    </row>
    <row r="5574" spans="1:9" x14ac:dyDescent="0.3">
      <c r="A5574" t="s">
        <v>1404</v>
      </c>
      <c r="B5574" t="s">
        <v>51</v>
      </c>
      <c r="C5574" t="s">
        <v>37</v>
      </c>
      <c r="D5574" t="s">
        <v>777</v>
      </c>
      <c r="E5574" s="103">
        <v>0.32485653935557424</v>
      </c>
      <c r="F5574" s="103">
        <v>679225</v>
      </c>
      <c r="G5574" s="103">
        <v>6</v>
      </c>
      <c r="H5574" t="s">
        <v>1078</v>
      </c>
      <c r="I5574" s="103"/>
    </row>
    <row r="5575" spans="1:9" x14ac:dyDescent="0.3">
      <c r="A5575" t="s">
        <v>1405</v>
      </c>
      <c r="B5575" t="s">
        <v>51</v>
      </c>
      <c r="C5575" t="s">
        <v>37</v>
      </c>
      <c r="D5575" t="s">
        <v>776</v>
      </c>
      <c r="E5575" s="103">
        <v>0.78404205521880022</v>
      </c>
      <c r="F5575" s="103">
        <v>679225</v>
      </c>
      <c r="G5575" s="103">
        <v>6</v>
      </c>
      <c r="H5575" t="s">
        <v>1078</v>
      </c>
      <c r="I5575" s="103"/>
    </row>
    <row r="5576" spans="1:9" x14ac:dyDescent="0.3">
      <c r="A5576" t="s">
        <v>218</v>
      </c>
      <c r="B5576" t="s">
        <v>47</v>
      </c>
      <c r="C5576" t="s">
        <v>38</v>
      </c>
      <c r="D5576" t="s">
        <v>54</v>
      </c>
      <c r="E5576" s="103">
        <v>17767</v>
      </c>
      <c r="F5576" s="103">
        <v>679225</v>
      </c>
      <c r="G5576" s="103">
        <v>6</v>
      </c>
      <c r="H5576" t="s">
        <v>54</v>
      </c>
      <c r="I5576" s="103"/>
    </row>
    <row r="5577" spans="1:9" x14ac:dyDescent="0.3">
      <c r="A5577" t="s">
        <v>219</v>
      </c>
      <c r="B5577" t="s">
        <v>48</v>
      </c>
      <c r="C5577" t="s">
        <v>38</v>
      </c>
      <c r="D5577" t="s">
        <v>54</v>
      </c>
      <c r="E5577" s="103">
        <v>2406920655.1329999</v>
      </c>
      <c r="F5577" s="103">
        <v>679225</v>
      </c>
      <c r="G5577" s="103">
        <v>6</v>
      </c>
      <c r="H5577" t="s">
        <v>54</v>
      </c>
      <c r="I5577" s="103"/>
    </row>
    <row r="5578" spans="1:9" x14ac:dyDescent="0.3">
      <c r="A5578" t="s">
        <v>220</v>
      </c>
      <c r="B5578" t="s">
        <v>49</v>
      </c>
      <c r="C5578" t="s">
        <v>38</v>
      </c>
      <c r="D5578" t="s">
        <v>54</v>
      </c>
      <c r="E5578" s="103">
        <v>2.6157753321800582E-2</v>
      </c>
      <c r="F5578" s="103">
        <v>679225</v>
      </c>
      <c r="G5578" s="103">
        <v>6</v>
      </c>
      <c r="H5578" t="s">
        <v>54</v>
      </c>
      <c r="I5578" s="103"/>
    </row>
    <row r="5579" spans="1:9" x14ac:dyDescent="0.3">
      <c r="A5579" t="s">
        <v>221</v>
      </c>
      <c r="B5579" t="s">
        <v>50</v>
      </c>
      <c r="C5579" t="s">
        <v>38</v>
      </c>
      <c r="D5579" t="s">
        <v>54</v>
      </c>
      <c r="E5579" s="103">
        <v>3543.6278922786996</v>
      </c>
      <c r="F5579" s="103">
        <v>679225</v>
      </c>
      <c r="G5579" s="103">
        <v>6</v>
      </c>
      <c r="H5579" t="s">
        <v>54</v>
      </c>
      <c r="I5579" s="103"/>
    </row>
    <row r="5580" spans="1:9" x14ac:dyDescent="0.3">
      <c r="A5580" t="s">
        <v>1406</v>
      </c>
      <c r="B5580" t="s">
        <v>51</v>
      </c>
      <c r="C5580" t="s">
        <v>38</v>
      </c>
      <c r="D5580" t="s">
        <v>40</v>
      </c>
      <c r="E5580" s="103">
        <v>0.14215910528417197</v>
      </c>
      <c r="F5580" s="103">
        <v>679225</v>
      </c>
      <c r="G5580" s="103">
        <v>6</v>
      </c>
      <c r="H5580" t="s">
        <v>1078</v>
      </c>
      <c r="I5580" s="103"/>
    </row>
    <row r="5581" spans="1:9" x14ac:dyDescent="0.3">
      <c r="A5581" t="s">
        <v>6753</v>
      </c>
      <c r="B5581" t="s">
        <v>51</v>
      </c>
      <c r="C5581" t="s">
        <v>38</v>
      </c>
      <c r="D5581" t="s">
        <v>5064</v>
      </c>
      <c r="E5581" s="103">
        <v>0.14499799514869027</v>
      </c>
      <c r="F5581" s="103">
        <v>679225</v>
      </c>
      <c r="G5581" s="103">
        <v>6</v>
      </c>
      <c r="H5581" t="s">
        <v>1078</v>
      </c>
      <c r="I5581" s="103"/>
    </row>
    <row r="5582" spans="1:9" x14ac:dyDescent="0.3">
      <c r="A5582" t="s">
        <v>6754</v>
      </c>
      <c r="B5582" t="s">
        <v>51</v>
      </c>
      <c r="C5582" t="s">
        <v>38</v>
      </c>
      <c r="D5582" t="s">
        <v>5065</v>
      </c>
      <c r="E5582" s="103">
        <v>0.14215910528417197</v>
      </c>
      <c r="F5582" s="103">
        <v>679225</v>
      </c>
      <c r="G5582" s="103">
        <v>6</v>
      </c>
      <c r="H5582" t="s">
        <v>1078</v>
      </c>
      <c r="I5582" s="103"/>
    </row>
    <row r="5583" spans="1:9" x14ac:dyDescent="0.3">
      <c r="A5583" t="s">
        <v>6755</v>
      </c>
      <c r="B5583" t="s">
        <v>51</v>
      </c>
      <c r="C5583" t="s">
        <v>38</v>
      </c>
      <c r="D5583" t="s">
        <v>5066</v>
      </c>
      <c r="E5583" s="103">
        <v>0.14499799514869027</v>
      </c>
      <c r="F5583" s="103">
        <v>679225</v>
      </c>
      <c r="G5583" s="103">
        <v>6</v>
      </c>
      <c r="H5583" t="s">
        <v>1078</v>
      </c>
      <c r="I5583" s="103"/>
    </row>
    <row r="5584" spans="1:9" x14ac:dyDescent="0.3">
      <c r="A5584" t="s">
        <v>1407</v>
      </c>
      <c r="B5584" t="s">
        <v>51</v>
      </c>
      <c r="C5584" t="s">
        <v>38</v>
      </c>
      <c r="D5584" t="s">
        <v>42</v>
      </c>
      <c r="E5584" s="103">
        <v>0.14434376217443931</v>
      </c>
      <c r="F5584" s="103">
        <v>679225</v>
      </c>
      <c r="G5584" s="103">
        <v>6</v>
      </c>
      <c r="H5584" t="s">
        <v>1078</v>
      </c>
      <c r="I5584" s="103"/>
    </row>
    <row r="5585" spans="1:9" x14ac:dyDescent="0.3">
      <c r="A5585" t="s">
        <v>2347</v>
      </c>
      <c r="B5585" t="s">
        <v>51</v>
      </c>
      <c r="C5585" t="s">
        <v>38</v>
      </c>
      <c r="D5585" t="s">
        <v>1763</v>
      </c>
      <c r="E5585" s="103">
        <v>0.15395477305657729</v>
      </c>
      <c r="F5585" s="103">
        <v>679225</v>
      </c>
      <c r="G5585" s="103">
        <v>6</v>
      </c>
      <c r="H5585" t="s">
        <v>1078</v>
      </c>
      <c r="I5585" s="103"/>
    </row>
    <row r="5586" spans="1:9" x14ac:dyDescent="0.3">
      <c r="A5586" t="s">
        <v>2348</v>
      </c>
      <c r="B5586" t="s">
        <v>51</v>
      </c>
      <c r="C5586" t="s">
        <v>38</v>
      </c>
      <c r="D5586" t="s">
        <v>1764</v>
      </c>
      <c r="E5586" s="103">
        <v>0.1096006429721342</v>
      </c>
      <c r="F5586" s="103">
        <v>679225</v>
      </c>
      <c r="G5586" s="103">
        <v>6</v>
      </c>
      <c r="H5586" t="s">
        <v>1078</v>
      </c>
      <c r="I5586" s="103"/>
    </row>
    <row r="5587" spans="1:9" x14ac:dyDescent="0.3">
      <c r="A5587" t="s">
        <v>1408</v>
      </c>
      <c r="B5587" t="s">
        <v>51</v>
      </c>
      <c r="C5587" t="s">
        <v>38</v>
      </c>
      <c r="D5587" t="s">
        <v>340</v>
      </c>
      <c r="E5587" s="103">
        <v>0.12082134457082162</v>
      </c>
      <c r="F5587" s="103">
        <v>679225</v>
      </c>
      <c r="G5587" s="103">
        <v>6</v>
      </c>
      <c r="H5587" t="s">
        <v>1078</v>
      </c>
      <c r="I5587" s="103"/>
    </row>
    <row r="5588" spans="1:9" x14ac:dyDescent="0.3">
      <c r="A5588" t="s">
        <v>1409</v>
      </c>
      <c r="B5588" t="s">
        <v>51</v>
      </c>
      <c r="C5588" t="s">
        <v>38</v>
      </c>
      <c r="D5588" t="s">
        <v>777</v>
      </c>
      <c r="E5588" s="103">
        <v>0.27548303322228407</v>
      </c>
      <c r="F5588" s="103">
        <v>679225</v>
      </c>
      <c r="G5588" s="103">
        <v>6</v>
      </c>
      <c r="H5588" t="s">
        <v>1078</v>
      </c>
      <c r="I5588" s="103"/>
    </row>
    <row r="5589" spans="1:9" x14ac:dyDescent="0.3">
      <c r="A5589" t="s">
        <v>1410</v>
      </c>
      <c r="B5589" t="s">
        <v>51</v>
      </c>
      <c r="C5589" t="s">
        <v>38</v>
      </c>
      <c r="D5589" t="s">
        <v>776</v>
      </c>
      <c r="E5589" s="103">
        <v>0.61383020698904456</v>
      </c>
      <c r="F5589" s="103">
        <v>679225</v>
      </c>
      <c r="G5589" s="103">
        <v>6</v>
      </c>
      <c r="H5589" t="s">
        <v>1078</v>
      </c>
      <c r="I5589" s="103"/>
    </row>
    <row r="5590" spans="1:9" x14ac:dyDescent="0.3">
      <c r="A5590" t="s">
        <v>222</v>
      </c>
      <c r="B5590" t="s">
        <v>47</v>
      </c>
      <c r="C5590" t="s">
        <v>39</v>
      </c>
      <c r="D5590" t="s">
        <v>54</v>
      </c>
      <c r="E5590" s="103">
        <v>3324</v>
      </c>
      <c r="F5590" s="103">
        <v>679225</v>
      </c>
      <c r="G5590" s="103">
        <v>6</v>
      </c>
      <c r="H5590" t="s">
        <v>54</v>
      </c>
      <c r="I5590" s="103"/>
    </row>
    <row r="5591" spans="1:9" x14ac:dyDescent="0.3">
      <c r="A5591" t="s">
        <v>223</v>
      </c>
      <c r="B5591" t="s">
        <v>48</v>
      </c>
      <c r="C5591" t="s">
        <v>39</v>
      </c>
      <c r="D5591" t="s">
        <v>54</v>
      </c>
      <c r="E5591" s="103">
        <v>30979276.023000002</v>
      </c>
      <c r="F5591" s="103">
        <v>679225</v>
      </c>
      <c r="G5591" s="103">
        <v>6</v>
      </c>
      <c r="H5591" t="s">
        <v>54</v>
      </c>
      <c r="I5591" s="103"/>
    </row>
    <row r="5592" spans="1:9" x14ac:dyDescent="0.3">
      <c r="A5592" t="s">
        <v>224</v>
      </c>
      <c r="B5592" t="s">
        <v>49</v>
      </c>
      <c r="C5592" t="s">
        <v>39</v>
      </c>
      <c r="D5592" t="s">
        <v>54</v>
      </c>
      <c r="E5592" s="103">
        <v>4.8938128013544845E-3</v>
      </c>
      <c r="F5592" s="103">
        <v>679225</v>
      </c>
      <c r="G5592" s="103">
        <v>6</v>
      </c>
      <c r="H5592" t="s">
        <v>54</v>
      </c>
      <c r="I5592" s="103"/>
    </row>
    <row r="5593" spans="1:9" x14ac:dyDescent="0.3">
      <c r="A5593" t="s">
        <v>225</v>
      </c>
      <c r="B5593" t="s">
        <v>50</v>
      </c>
      <c r="C5593" t="s">
        <v>39</v>
      </c>
      <c r="D5593" t="s">
        <v>54</v>
      </c>
      <c r="E5593" s="103">
        <v>45.609740546946888</v>
      </c>
      <c r="F5593" s="103">
        <v>679225</v>
      </c>
      <c r="G5593" s="103">
        <v>6</v>
      </c>
      <c r="H5593" t="s">
        <v>54</v>
      </c>
      <c r="I5593" s="103"/>
    </row>
    <row r="5594" spans="1:9" x14ac:dyDescent="0.3">
      <c r="A5594" t="s">
        <v>1411</v>
      </c>
      <c r="B5594" t="s">
        <v>51</v>
      </c>
      <c r="C5594" t="s">
        <v>39</v>
      </c>
      <c r="D5594" t="s">
        <v>40</v>
      </c>
      <c r="E5594" s="103">
        <v>9.288419910695709E-3</v>
      </c>
      <c r="F5594" s="103">
        <v>679225</v>
      </c>
      <c r="G5594" s="103">
        <v>6</v>
      </c>
      <c r="H5594" t="s">
        <v>1078</v>
      </c>
      <c r="I5594" s="103"/>
    </row>
    <row r="5595" spans="1:9" x14ac:dyDescent="0.3">
      <c r="A5595" t="s">
        <v>6756</v>
      </c>
      <c r="B5595" t="s">
        <v>51</v>
      </c>
      <c r="C5595" t="s">
        <v>39</v>
      </c>
      <c r="D5595" t="s">
        <v>5064</v>
      </c>
      <c r="E5595" s="103">
        <v>9.288419910695709E-3</v>
      </c>
      <c r="F5595" s="103">
        <v>679225</v>
      </c>
      <c r="G5595" s="103">
        <v>6</v>
      </c>
      <c r="H5595" t="s">
        <v>1078</v>
      </c>
      <c r="I5595" s="103"/>
    </row>
    <row r="5596" spans="1:9" x14ac:dyDescent="0.3">
      <c r="A5596" t="s">
        <v>6757</v>
      </c>
      <c r="B5596" t="s">
        <v>51</v>
      </c>
      <c r="C5596" t="s">
        <v>39</v>
      </c>
      <c r="D5596" t="s">
        <v>5065</v>
      </c>
      <c r="E5596" s="103">
        <v>9.288419910695709E-3</v>
      </c>
      <c r="F5596" s="103">
        <v>679225</v>
      </c>
      <c r="G5596" s="103">
        <v>6</v>
      </c>
      <c r="H5596" t="s">
        <v>1078</v>
      </c>
      <c r="I5596" s="103"/>
    </row>
    <row r="5597" spans="1:9" x14ac:dyDescent="0.3">
      <c r="A5597" t="s">
        <v>6758</v>
      </c>
      <c r="B5597" t="s">
        <v>51</v>
      </c>
      <c r="C5597" t="s">
        <v>39</v>
      </c>
      <c r="D5597" t="s">
        <v>5066</v>
      </c>
      <c r="E5597" s="103">
        <v>9.288419910695709E-3</v>
      </c>
      <c r="F5597" s="103">
        <v>679225</v>
      </c>
      <c r="G5597" s="103">
        <v>6</v>
      </c>
      <c r="H5597" t="s">
        <v>1078</v>
      </c>
      <c r="I5597" s="103"/>
    </row>
    <row r="5598" spans="1:9" x14ac:dyDescent="0.3">
      <c r="A5598" t="s">
        <v>1412</v>
      </c>
      <c r="B5598" t="s">
        <v>51</v>
      </c>
      <c r="C5598" t="s">
        <v>39</v>
      </c>
      <c r="D5598" t="s">
        <v>42</v>
      </c>
      <c r="E5598" s="103">
        <v>9.2629668913264615E-3</v>
      </c>
      <c r="F5598" s="103">
        <v>679225</v>
      </c>
      <c r="G5598" s="103">
        <v>6</v>
      </c>
      <c r="H5598" t="s">
        <v>1078</v>
      </c>
      <c r="I5598" s="103"/>
    </row>
    <row r="5599" spans="1:9" x14ac:dyDescent="0.3">
      <c r="A5599" t="s">
        <v>2349</v>
      </c>
      <c r="B5599" t="s">
        <v>51</v>
      </c>
      <c r="C5599" t="s">
        <v>39</v>
      </c>
      <c r="D5599" t="s">
        <v>1763</v>
      </c>
      <c r="E5599" s="103">
        <v>9.6949709489742054E-3</v>
      </c>
      <c r="F5599" s="103">
        <v>679225</v>
      </c>
      <c r="G5599" s="103">
        <v>6</v>
      </c>
      <c r="H5599" t="s">
        <v>1078</v>
      </c>
      <c r="I5599" s="103"/>
    </row>
    <row r="5600" spans="1:9" x14ac:dyDescent="0.3">
      <c r="A5600" t="s">
        <v>2350</v>
      </c>
      <c r="B5600" t="s">
        <v>51</v>
      </c>
      <c r="C5600" t="s">
        <v>39</v>
      </c>
      <c r="D5600" t="s">
        <v>1764</v>
      </c>
      <c r="E5600" s="103">
        <v>6.3950455241715857E-3</v>
      </c>
      <c r="F5600" s="103">
        <v>679225</v>
      </c>
      <c r="G5600" s="103">
        <v>6</v>
      </c>
      <c r="H5600" t="s">
        <v>1078</v>
      </c>
      <c r="I5600" s="103"/>
    </row>
    <row r="5601" spans="1:9" x14ac:dyDescent="0.3">
      <c r="A5601" t="s">
        <v>1413</v>
      </c>
      <c r="B5601" t="s">
        <v>51</v>
      </c>
      <c r="C5601" t="s">
        <v>39</v>
      </c>
      <c r="D5601" t="s">
        <v>340</v>
      </c>
      <c r="E5601" s="103">
        <v>9.0972556402159239E-3</v>
      </c>
      <c r="F5601" s="103">
        <v>679225</v>
      </c>
      <c r="G5601" s="103">
        <v>6</v>
      </c>
      <c r="H5601" t="s">
        <v>1078</v>
      </c>
      <c r="I5601" s="103"/>
    </row>
    <row r="5602" spans="1:9" x14ac:dyDescent="0.3">
      <c r="A5602" t="s">
        <v>1414</v>
      </c>
      <c r="B5602" t="s">
        <v>51</v>
      </c>
      <c r="C5602" t="s">
        <v>39</v>
      </c>
      <c r="D5602" t="s">
        <v>777</v>
      </c>
      <c r="E5602" s="103">
        <v>1.7247074471145322E-2</v>
      </c>
      <c r="F5602" s="103">
        <v>679225</v>
      </c>
      <c r="G5602" s="103">
        <v>6</v>
      </c>
      <c r="H5602" t="s">
        <v>1078</v>
      </c>
      <c r="I5602" s="103"/>
    </row>
    <row r="5603" spans="1:9" x14ac:dyDescent="0.3">
      <c r="A5603" t="s">
        <v>1415</v>
      </c>
      <c r="B5603" t="s">
        <v>51</v>
      </c>
      <c r="C5603" t="s">
        <v>39</v>
      </c>
      <c r="D5603" t="s">
        <v>776</v>
      </c>
      <c r="E5603" s="103">
        <v>4.1172390230543608E-2</v>
      </c>
      <c r="F5603" s="103">
        <v>679225</v>
      </c>
      <c r="G5603" s="103">
        <v>6</v>
      </c>
      <c r="H5603" t="s">
        <v>1078</v>
      </c>
      <c r="I5603" s="103"/>
    </row>
    <row r="5604" spans="1:9" x14ac:dyDescent="0.3">
      <c r="A5604" t="s">
        <v>2966</v>
      </c>
      <c r="B5604" t="s">
        <v>47</v>
      </c>
      <c r="C5604" t="s">
        <v>2584</v>
      </c>
      <c r="D5604" t="s">
        <v>54</v>
      </c>
      <c r="E5604" s="103">
        <v>67104</v>
      </c>
      <c r="F5604" s="103">
        <v>679225</v>
      </c>
      <c r="G5604" s="103">
        <v>6</v>
      </c>
      <c r="H5604" t="s">
        <v>54</v>
      </c>
      <c r="I5604" s="103"/>
    </row>
    <row r="5605" spans="1:9" x14ac:dyDescent="0.3">
      <c r="A5605" t="s">
        <v>2967</v>
      </c>
      <c r="B5605" t="s">
        <v>48</v>
      </c>
      <c r="C5605" t="s">
        <v>2584</v>
      </c>
      <c r="D5605" t="s">
        <v>54</v>
      </c>
      <c r="E5605" s="103">
        <v>266917299.90234375</v>
      </c>
      <c r="F5605" s="103">
        <v>679225</v>
      </c>
      <c r="G5605" s="103">
        <v>6</v>
      </c>
      <c r="H5605" t="s">
        <v>54</v>
      </c>
      <c r="I5605" s="103"/>
    </row>
    <row r="5606" spans="1:9" x14ac:dyDescent="0.3">
      <c r="A5606" t="s">
        <v>2968</v>
      </c>
      <c r="B5606" t="s">
        <v>49</v>
      </c>
      <c r="C5606" t="s">
        <v>2584</v>
      </c>
      <c r="D5606" t="s">
        <v>54</v>
      </c>
      <c r="E5606" s="103">
        <v>9.8794950126982958E-2</v>
      </c>
      <c r="F5606" s="103">
        <v>679225</v>
      </c>
      <c r="G5606" s="103">
        <v>6</v>
      </c>
      <c r="H5606" t="s">
        <v>54</v>
      </c>
      <c r="I5606" s="103"/>
    </row>
    <row r="5607" spans="1:9" x14ac:dyDescent="0.3">
      <c r="A5607" t="s">
        <v>2969</v>
      </c>
      <c r="B5607" t="s">
        <v>50</v>
      </c>
      <c r="C5607" t="s">
        <v>2584</v>
      </c>
      <c r="D5607" t="s">
        <v>54</v>
      </c>
      <c r="E5607" s="103">
        <v>392.97331503160774</v>
      </c>
      <c r="F5607" s="103">
        <v>679225</v>
      </c>
      <c r="G5607" s="103">
        <v>6</v>
      </c>
      <c r="H5607" t="s">
        <v>54</v>
      </c>
      <c r="I5607" s="103"/>
    </row>
    <row r="5608" spans="1:9" x14ac:dyDescent="0.3">
      <c r="A5608" t="s">
        <v>2970</v>
      </c>
      <c r="B5608" t="s">
        <v>51</v>
      </c>
      <c r="C5608" t="s">
        <v>2584</v>
      </c>
      <c r="D5608" t="s">
        <v>40</v>
      </c>
      <c r="E5608" s="103">
        <v>4.2306366288293795E-3</v>
      </c>
      <c r="F5608" s="103">
        <v>679225</v>
      </c>
      <c r="G5608" s="103">
        <v>6</v>
      </c>
      <c r="H5608" t="s">
        <v>1078</v>
      </c>
      <c r="I5608" s="103"/>
    </row>
    <row r="5609" spans="1:9" x14ac:dyDescent="0.3">
      <c r="A5609" t="s">
        <v>6759</v>
      </c>
      <c r="B5609" t="s">
        <v>51</v>
      </c>
      <c r="C5609" t="s">
        <v>2584</v>
      </c>
      <c r="D5609" t="s">
        <v>5064</v>
      </c>
      <c r="E5609" s="103">
        <v>4.3653472512082325E-3</v>
      </c>
      <c r="F5609" s="103">
        <v>679225</v>
      </c>
      <c r="G5609" s="103">
        <v>6</v>
      </c>
      <c r="H5609" t="s">
        <v>1078</v>
      </c>
      <c r="I5609" s="103"/>
    </row>
    <row r="5610" spans="1:9" x14ac:dyDescent="0.3">
      <c r="A5610" t="s">
        <v>6760</v>
      </c>
      <c r="B5610" t="s">
        <v>51</v>
      </c>
      <c r="C5610" t="s">
        <v>2584</v>
      </c>
      <c r="D5610" t="s">
        <v>5065</v>
      </c>
      <c r="E5610" s="103">
        <v>4.2306366288293795E-3</v>
      </c>
      <c r="F5610" s="103">
        <v>679225</v>
      </c>
      <c r="G5610" s="103">
        <v>6</v>
      </c>
      <c r="H5610" t="s">
        <v>1078</v>
      </c>
      <c r="I5610" s="103"/>
    </row>
    <row r="5611" spans="1:9" x14ac:dyDescent="0.3">
      <c r="A5611" t="s">
        <v>6761</v>
      </c>
      <c r="B5611" t="s">
        <v>51</v>
      </c>
      <c r="C5611" t="s">
        <v>2584</v>
      </c>
      <c r="D5611" t="s">
        <v>5066</v>
      </c>
      <c r="E5611" s="103">
        <v>4.3615604847678175E-3</v>
      </c>
      <c r="F5611" s="103">
        <v>679225</v>
      </c>
      <c r="G5611" s="103">
        <v>6</v>
      </c>
      <c r="H5611" t="s">
        <v>1078</v>
      </c>
      <c r="I5611" s="103"/>
    </row>
    <row r="5612" spans="1:9" x14ac:dyDescent="0.3">
      <c r="A5612" t="s">
        <v>2971</v>
      </c>
      <c r="B5612" t="s">
        <v>51</v>
      </c>
      <c r="C5612" t="s">
        <v>2584</v>
      </c>
      <c r="D5612" t="s">
        <v>42</v>
      </c>
      <c r="E5612" s="103">
        <v>4.3042661787510679E-3</v>
      </c>
      <c r="F5612" s="103">
        <v>679225</v>
      </c>
      <c r="G5612" s="103">
        <v>6</v>
      </c>
      <c r="H5612" t="s">
        <v>1078</v>
      </c>
      <c r="I5612" s="103"/>
    </row>
    <row r="5613" spans="1:9" x14ac:dyDescent="0.3">
      <c r="A5613" t="s">
        <v>2972</v>
      </c>
      <c r="B5613" t="s">
        <v>51</v>
      </c>
      <c r="C5613" t="s">
        <v>2584</v>
      </c>
      <c r="D5613" t="s">
        <v>1763</v>
      </c>
      <c r="E5613" s="103">
        <v>4.5103111577291955E-3</v>
      </c>
      <c r="F5613" s="103">
        <v>679225</v>
      </c>
      <c r="G5613" s="103">
        <v>6</v>
      </c>
      <c r="H5613" t="s">
        <v>1078</v>
      </c>
      <c r="I5613" s="103"/>
    </row>
    <row r="5614" spans="1:9" x14ac:dyDescent="0.3">
      <c r="A5614" t="s">
        <v>2973</v>
      </c>
      <c r="B5614" t="s">
        <v>51</v>
      </c>
      <c r="C5614" t="s">
        <v>2584</v>
      </c>
      <c r="D5614" t="s">
        <v>1764</v>
      </c>
      <c r="E5614" s="103">
        <v>2.480834698338207E-3</v>
      </c>
      <c r="F5614" s="103">
        <v>679225</v>
      </c>
      <c r="G5614" s="103">
        <v>6</v>
      </c>
      <c r="H5614" t="s">
        <v>1078</v>
      </c>
      <c r="I5614" s="103"/>
    </row>
    <row r="5615" spans="1:9" x14ac:dyDescent="0.3">
      <c r="A5615" t="s">
        <v>2974</v>
      </c>
      <c r="B5615" t="s">
        <v>51</v>
      </c>
      <c r="C5615" t="s">
        <v>2584</v>
      </c>
      <c r="D5615" t="s">
        <v>340</v>
      </c>
      <c r="E5615" s="103">
        <v>4.2369782753413701E-3</v>
      </c>
      <c r="F5615" s="103">
        <v>679225</v>
      </c>
      <c r="G5615" s="103">
        <v>6</v>
      </c>
      <c r="H5615" t="s">
        <v>1078</v>
      </c>
      <c r="I5615" s="103"/>
    </row>
    <row r="5616" spans="1:9" x14ac:dyDescent="0.3">
      <c r="A5616" t="s">
        <v>2975</v>
      </c>
      <c r="B5616" t="s">
        <v>51</v>
      </c>
      <c r="C5616" t="s">
        <v>2584</v>
      </c>
      <c r="D5616" t="s">
        <v>777</v>
      </c>
      <c r="E5616" s="103">
        <v>8.0711946342570083E-3</v>
      </c>
      <c r="F5616" s="103">
        <v>679225</v>
      </c>
      <c r="G5616" s="103">
        <v>6</v>
      </c>
      <c r="H5616" t="s">
        <v>1078</v>
      </c>
      <c r="I5616" s="103"/>
    </row>
    <row r="5617" spans="1:9" x14ac:dyDescent="0.3">
      <c r="A5617" t="s">
        <v>2976</v>
      </c>
      <c r="B5617" t="s">
        <v>51</v>
      </c>
      <c r="C5617" t="s">
        <v>2584</v>
      </c>
      <c r="D5617" t="s">
        <v>776</v>
      </c>
      <c r="E5617" s="103">
        <v>1.8012264515309455E-2</v>
      </c>
      <c r="F5617" s="103">
        <v>679225</v>
      </c>
      <c r="G5617" s="103">
        <v>6</v>
      </c>
      <c r="H5617" t="s">
        <v>1078</v>
      </c>
      <c r="I5617" s="103"/>
    </row>
    <row r="5618" spans="1:9" x14ac:dyDescent="0.3">
      <c r="A5618" t="s">
        <v>2977</v>
      </c>
      <c r="B5618" t="s">
        <v>47</v>
      </c>
      <c r="C5618" t="s">
        <v>2585</v>
      </c>
      <c r="D5618" t="s">
        <v>54</v>
      </c>
      <c r="E5618" s="103">
        <v>235089</v>
      </c>
      <c r="F5618" s="103">
        <v>679225</v>
      </c>
      <c r="G5618" s="103">
        <v>6</v>
      </c>
      <c r="H5618" t="s">
        <v>54</v>
      </c>
      <c r="I5618" s="103"/>
    </row>
    <row r="5619" spans="1:9" x14ac:dyDescent="0.3">
      <c r="A5619" t="s">
        <v>2978</v>
      </c>
      <c r="B5619" t="s">
        <v>48</v>
      </c>
      <c r="C5619" t="s">
        <v>2585</v>
      </c>
      <c r="D5619" t="s">
        <v>54</v>
      </c>
      <c r="E5619" s="103">
        <v>2845194200</v>
      </c>
      <c r="F5619" s="103">
        <v>679225</v>
      </c>
      <c r="G5619" s="103">
        <v>6</v>
      </c>
      <c r="H5619" t="s">
        <v>54</v>
      </c>
      <c r="I5619" s="103"/>
    </row>
    <row r="5620" spans="1:9" x14ac:dyDescent="0.3">
      <c r="A5620" t="s">
        <v>2979</v>
      </c>
      <c r="B5620" t="s">
        <v>49</v>
      </c>
      <c r="C5620" t="s">
        <v>2585</v>
      </c>
      <c r="D5620" t="s">
        <v>54</v>
      </c>
      <c r="E5620" s="103">
        <v>0.34611358533622877</v>
      </c>
      <c r="F5620" s="103">
        <v>679225</v>
      </c>
      <c r="G5620" s="103">
        <v>6</v>
      </c>
      <c r="H5620" t="s">
        <v>54</v>
      </c>
      <c r="I5620" s="103"/>
    </row>
    <row r="5621" spans="1:9" x14ac:dyDescent="0.3">
      <c r="A5621" t="s">
        <v>2980</v>
      </c>
      <c r="B5621" t="s">
        <v>50</v>
      </c>
      <c r="C5621" t="s">
        <v>2585</v>
      </c>
      <c r="D5621" t="s">
        <v>54</v>
      </c>
      <c r="E5621" s="103">
        <v>4188.8832124848177</v>
      </c>
      <c r="F5621" s="103">
        <v>679225</v>
      </c>
      <c r="G5621" s="103">
        <v>6</v>
      </c>
      <c r="H5621" t="s">
        <v>54</v>
      </c>
      <c r="I5621" s="103"/>
    </row>
    <row r="5622" spans="1:9" x14ac:dyDescent="0.3">
      <c r="A5622" t="s">
        <v>2981</v>
      </c>
      <c r="B5622" t="s">
        <v>51</v>
      </c>
      <c r="C5622" t="s">
        <v>2585</v>
      </c>
      <c r="D5622" t="s">
        <v>40</v>
      </c>
      <c r="E5622" s="103">
        <v>1.2720554433900359E-2</v>
      </c>
      <c r="F5622" s="103">
        <v>679225</v>
      </c>
      <c r="G5622" s="103">
        <v>6</v>
      </c>
      <c r="H5622" t="s">
        <v>1078</v>
      </c>
      <c r="I5622" s="103"/>
    </row>
    <row r="5623" spans="1:9" x14ac:dyDescent="0.3">
      <c r="A5623" t="s">
        <v>6762</v>
      </c>
      <c r="B5623" t="s">
        <v>51</v>
      </c>
      <c r="C5623" t="s">
        <v>2585</v>
      </c>
      <c r="D5623" t="s">
        <v>5064</v>
      </c>
      <c r="E5623" s="103">
        <v>1.3211277393833527E-2</v>
      </c>
      <c r="F5623" s="103">
        <v>679225</v>
      </c>
      <c r="G5623" s="103">
        <v>6</v>
      </c>
      <c r="H5623" t="s">
        <v>1078</v>
      </c>
      <c r="I5623" s="103"/>
    </row>
    <row r="5624" spans="1:9" x14ac:dyDescent="0.3">
      <c r="A5624" t="s">
        <v>6763</v>
      </c>
      <c r="B5624" t="s">
        <v>51</v>
      </c>
      <c r="C5624" t="s">
        <v>2585</v>
      </c>
      <c r="D5624" t="s">
        <v>5065</v>
      </c>
      <c r="E5624" s="103">
        <v>1.2720554433900359E-2</v>
      </c>
      <c r="F5624" s="103">
        <v>679225</v>
      </c>
      <c r="G5624" s="103">
        <v>6</v>
      </c>
      <c r="H5624" t="s">
        <v>1078</v>
      </c>
      <c r="I5624" s="103"/>
    </row>
    <row r="5625" spans="1:9" x14ac:dyDescent="0.3">
      <c r="A5625" t="s">
        <v>6764</v>
      </c>
      <c r="B5625" t="s">
        <v>51</v>
      </c>
      <c r="C5625" t="s">
        <v>2585</v>
      </c>
      <c r="D5625" t="s">
        <v>5066</v>
      </c>
      <c r="E5625" s="103">
        <v>1.3189589906934609E-2</v>
      </c>
      <c r="F5625" s="103">
        <v>679225</v>
      </c>
      <c r="G5625" s="103">
        <v>6</v>
      </c>
      <c r="H5625" t="s">
        <v>1078</v>
      </c>
      <c r="I5625" s="103"/>
    </row>
    <row r="5626" spans="1:9" x14ac:dyDescent="0.3">
      <c r="A5626" t="s">
        <v>2982</v>
      </c>
      <c r="B5626" t="s">
        <v>51</v>
      </c>
      <c r="C5626" t="s">
        <v>2585</v>
      </c>
      <c r="D5626" t="s">
        <v>42</v>
      </c>
      <c r="E5626" s="103">
        <v>1.308752979404843E-2</v>
      </c>
      <c r="F5626" s="103">
        <v>679225</v>
      </c>
      <c r="G5626" s="103">
        <v>6</v>
      </c>
      <c r="H5626" t="s">
        <v>1078</v>
      </c>
      <c r="I5626" s="103"/>
    </row>
    <row r="5627" spans="1:9" x14ac:dyDescent="0.3">
      <c r="A5627" t="s">
        <v>2983</v>
      </c>
      <c r="B5627" t="s">
        <v>51</v>
      </c>
      <c r="C5627" t="s">
        <v>2585</v>
      </c>
      <c r="D5627" t="s">
        <v>1763</v>
      </c>
      <c r="E5627" s="103">
        <v>1.3512097272377056E-2</v>
      </c>
      <c r="F5627" s="103">
        <v>679225</v>
      </c>
      <c r="G5627" s="103">
        <v>6</v>
      </c>
      <c r="H5627" t="s">
        <v>1078</v>
      </c>
      <c r="I5627" s="103"/>
    </row>
    <row r="5628" spans="1:9" x14ac:dyDescent="0.3">
      <c r="A5628" t="s">
        <v>2984</v>
      </c>
      <c r="B5628" t="s">
        <v>51</v>
      </c>
      <c r="C5628" t="s">
        <v>2585</v>
      </c>
      <c r="D5628" t="s">
        <v>1764</v>
      </c>
      <c r="E5628" s="103">
        <v>6.7537420781687701E-3</v>
      </c>
      <c r="F5628" s="103">
        <v>679225</v>
      </c>
      <c r="G5628" s="103">
        <v>6</v>
      </c>
      <c r="H5628" t="s">
        <v>1078</v>
      </c>
      <c r="I5628" s="103"/>
    </row>
    <row r="5629" spans="1:9" x14ac:dyDescent="0.3">
      <c r="A5629" t="s">
        <v>2985</v>
      </c>
      <c r="B5629" t="s">
        <v>51</v>
      </c>
      <c r="C5629" t="s">
        <v>2585</v>
      </c>
      <c r="D5629" t="s">
        <v>340</v>
      </c>
      <c r="E5629" s="103">
        <v>1.3038341743829866E-2</v>
      </c>
      <c r="F5629" s="103">
        <v>679225</v>
      </c>
      <c r="G5629" s="103">
        <v>6</v>
      </c>
      <c r="H5629" t="s">
        <v>1078</v>
      </c>
      <c r="I5629" s="103"/>
    </row>
    <row r="5630" spans="1:9" x14ac:dyDescent="0.3">
      <c r="A5630" t="s">
        <v>2986</v>
      </c>
      <c r="B5630" t="s">
        <v>51</v>
      </c>
      <c r="C5630" t="s">
        <v>2585</v>
      </c>
      <c r="D5630" t="s">
        <v>777</v>
      </c>
      <c r="E5630" s="103">
        <v>1.9194536951464058E-2</v>
      </c>
      <c r="F5630" s="103">
        <v>679225</v>
      </c>
      <c r="G5630" s="103">
        <v>6</v>
      </c>
      <c r="H5630" t="s">
        <v>1078</v>
      </c>
      <c r="I5630" s="103"/>
    </row>
    <row r="5631" spans="1:9" x14ac:dyDescent="0.3">
      <c r="A5631" t="s">
        <v>2987</v>
      </c>
      <c r="B5631" t="s">
        <v>51</v>
      </c>
      <c r="C5631" t="s">
        <v>2585</v>
      </c>
      <c r="D5631" t="s">
        <v>776</v>
      </c>
      <c r="E5631" s="103">
        <v>5.1481305194603352E-2</v>
      </c>
      <c r="F5631" s="103">
        <v>679225</v>
      </c>
      <c r="G5631" s="103">
        <v>6</v>
      </c>
      <c r="H5631" t="s">
        <v>1078</v>
      </c>
      <c r="I5631" s="103"/>
    </row>
    <row r="5632" spans="1:9" x14ac:dyDescent="0.3">
      <c r="A5632" t="s">
        <v>2962</v>
      </c>
      <c r="B5632" t="s">
        <v>47</v>
      </c>
      <c r="C5632" t="s">
        <v>2586</v>
      </c>
      <c r="D5632" t="s">
        <v>54</v>
      </c>
      <c r="E5632" s="103">
        <v>574</v>
      </c>
      <c r="F5632" s="103">
        <v>679225</v>
      </c>
      <c r="G5632" s="103">
        <v>6</v>
      </c>
      <c r="H5632" t="s">
        <v>54</v>
      </c>
      <c r="I5632" s="103"/>
    </row>
    <row r="5633" spans="1:9" x14ac:dyDescent="0.3">
      <c r="A5633" t="s">
        <v>2963</v>
      </c>
      <c r="B5633" t="s">
        <v>48</v>
      </c>
      <c r="C5633" t="s">
        <v>2586</v>
      </c>
      <c r="D5633" t="s">
        <v>54</v>
      </c>
      <c r="E5633" s="103">
        <v>5770258</v>
      </c>
      <c r="F5633" s="103">
        <v>679225</v>
      </c>
      <c r="G5633" s="103">
        <v>6</v>
      </c>
      <c r="H5633" t="s">
        <v>54</v>
      </c>
      <c r="I5633" s="103"/>
    </row>
    <row r="5634" spans="1:9" x14ac:dyDescent="0.3">
      <c r="A5634" t="s">
        <v>2964</v>
      </c>
      <c r="B5634" t="s">
        <v>49</v>
      </c>
      <c r="C5634" t="s">
        <v>2586</v>
      </c>
      <c r="D5634" t="s">
        <v>54</v>
      </c>
      <c r="E5634" s="103">
        <v>8.4508079060694168E-4</v>
      </c>
      <c r="F5634" s="103">
        <v>679225</v>
      </c>
      <c r="G5634" s="103">
        <v>6</v>
      </c>
      <c r="H5634" t="s">
        <v>54</v>
      </c>
      <c r="I5634" s="103"/>
    </row>
    <row r="5635" spans="1:9" x14ac:dyDescent="0.3">
      <c r="A5635" t="s">
        <v>2965</v>
      </c>
      <c r="B5635" t="s">
        <v>50</v>
      </c>
      <c r="C5635" t="s">
        <v>2586</v>
      </c>
      <c r="D5635" t="s">
        <v>54</v>
      </c>
      <c r="E5635" s="103">
        <v>8.4953557363171264</v>
      </c>
      <c r="F5635" s="103">
        <v>679225</v>
      </c>
      <c r="G5635" s="103">
        <v>6</v>
      </c>
      <c r="H5635" t="s">
        <v>54</v>
      </c>
      <c r="I5635" s="103"/>
    </row>
    <row r="5636" spans="1:9" x14ac:dyDescent="0.3">
      <c r="A5636" t="s">
        <v>8876</v>
      </c>
      <c r="B5636" t="s">
        <v>51</v>
      </c>
      <c r="C5636" t="s">
        <v>2586</v>
      </c>
      <c r="D5636" t="s">
        <v>40</v>
      </c>
      <c r="E5636" s="103">
        <v>1.116968253968254E-2</v>
      </c>
      <c r="F5636" s="103">
        <v>679225</v>
      </c>
      <c r="G5636" s="103">
        <v>6</v>
      </c>
      <c r="H5636" t="s">
        <v>1078</v>
      </c>
      <c r="I5636" s="103"/>
    </row>
    <row r="5637" spans="1:9" x14ac:dyDescent="0.3">
      <c r="A5637" t="s">
        <v>8984</v>
      </c>
      <c r="B5637" t="s">
        <v>51</v>
      </c>
      <c r="C5637" t="s">
        <v>2586</v>
      </c>
      <c r="D5637" t="s">
        <v>5064</v>
      </c>
      <c r="E5637" s="103">
        <v>1.1570803735858986E-2</v>
      </c>
      <c r="F5637" s="103">
        <v>679225</v>
      </c>
      <c r="G5637" s="103">
        <v>6</v>
      </c>
      <c r="H5637" t="s">
        <v>1078</v>
      </c>
      <c r="I5637" s="103"/>
    </row>
    <row r="5638" spans="1:9" x14ac:dyDescent="0.3">
      <c r="A5638" t="s">
        <v>8985</v>
      </c>
      <c r="B5638" t="s">
        <v>51</v>
      </c>
      <c r="C5638" t="s">
        <v>2586</v>
      </c>
      <c r="D5638" t="s">
        <v>5065</v>
      </c>
      <c r="E5638" s="103">
        <v>1.116968253968254E-2</v>
      </c>
      <c r="F5638" s="103">
        <v>679225</v>
      </c>
      <c r="G5638" s="103">
        <v>6</v>
      </c>
      <c r="H5638" t="s">
        <v>1078</v>
      </c>
      <c r="I5638" s="103"/>
    </row>
    <row r="5639" spans="1:9" x14ac:dyDescent="0.3">
      <c r="A5639" t="s">
        <v>8986</v>
      </c>
      <c r="B5639" t="s">
        <v>51</v>
      </c>
      <c r="C5639" t="s">
        <v>2586</v>
      </c>
      <c r="D5639" t="s">
        <v>5066</v>
      </c>
      <c r="E5639" s="103">
        <v>1.116968253968254E-2</v>
      </c>
      <c r="F5639" s="103">
        <v>679225</v>
      </c>
      <c r="G5639" s="103">
        <v>6</v>
      </c>
      <c r="H5639" t="s">
        <v>1078</v>
      </c>
      <c r="I5639" s="103"/>
    </row>
    <row r="5640" spans="1:9" x14ac:dyDescent="0.3">
      <c r="A5640" t="s">
        <v>8877</v>
      </c>
      <c r="B5640" t="s">
        <v>51</v>
      </c>
      <c r="C5640" t="s">
        <v>2586</v>
      </c>
      <c r="D5640" t="s">
        <v>42</v>
      </c>
      <c r="E5640" s="103">
        <v>1.1126378808575971E-2</v>
      </c>
      <c r="F5640" s="103">
        <v>679225</v>
      </c>
      <c r="G5640" s="103">
        <v>6</v>
      </c>
      <c r="H5640" t="s">
        <v>1078</v>
      </c>
      <c r="I5640" s="103"/>
    </row>
    <row r="5641" spans="1:9" x14ac:dyDescent="0.3">
      <c r="A5641" t="s">
        <v>8878</v>
      </c>
      <c r="B5641" t="s">
        <v>51</v>
      </c>
      <c r="C5641" t="s">
        <v>2586</v>
      </c>
      <c r="D5641" t="s">
        <v>1763</v>
      </c>
      <c r="E5641" s="103">
        <v>1.196174001275415E-2</v>
      </c>
      <c r="F5641" s="103">
        <v>679225</v>
      </c>
      <c r="G5641" s="103">
        <v>6</v>
      </c>
      <c r="H5641" t="s">
        <v>1078</v>
      </c>
      <c r="I5641" s="103"/>
    </row>
    <row r="5642" spans="1:9" x14ac:dyDescent="0.3">
      <c r="A5642" t="s">
        <v>8879</v>
      </c>
      <c r="B5642" t="s">
        <v>51</v>
      </c>
      <c r="C5642" t="s">
        <v>2586</v>
      </c>
      <c r="D5642" t="s">
        <v>1764</v>
      </c>
      <c r="E5642" s="103">
        <v>5.0378562868605955E-3</v>
      </c>
      <c r="F5642" s="103">
        <v>679225</v>
      </c>
      <c r="G5642" s="103">
        <v>6</v>
      </c>
      <c r="H5642" t="s">
        <v>1078</v>
      </c>
      <c r="I5642" s="103"/>
    </row>
    <row r="5643" spans="1:9" x14ac:dyDescent="0.3">
      <c r="A5643" t="s">
        <v>8880</v>
      </c>
      <c r="B5643" t="s">
        <v>51</v>
      </c>
      <c r="C5643" t="s">
        <v>2586</v>
      </c>
      <c r="D5643" t="s">
        <v>340</v>
      </c>
      <c r="E5643" s="103">
        <v>1.0964782090362495E-2</v>
      </c>
      <c r="F5643" s="103">
        <v>679225</v>
      </c>
      <c r="G5643" s="103">
        <v>6</v>
      </c>
      <c r="H5643" t="s">
        <v>1078</v>
      </c>
      <c r="I5643" s="103"/>
    </row>
    <row r="5644" spans="1:9" x14ac:dyDescent="0.3">
      <c r="A5644" t="s">
        <v>8881</v>
      </c>
      <c r="B5644" t="s">
        <v>51</v>
      </c>
      <c r="C5644" t="s">
        <v>2586</v>
      </c>
      <c r="D5644" t="s">
        <v>777</v>
      </c>
      <c r="E5644" s="103">
        <v>1.5943415816061526E-2</v>
      </c>
      <c r="F5644" s="103">
        <v>679225</v>
      </c>
      <c r="G5644" s="103">
        <v>6</v>
      </c>
      <c r="H5644" t="s">
        <v>1078</v>
      </c>
      <c r="I5644" s="103"/>
    </row>
    <row r="5645" spans="1:9" x14ac:dyDescent="0.3">
      <c r="A5645" t="s">
        <v>8882</v>
      </c>
      <c r="B5645" t="s">
        <v>51</v>
      </c>
      <c r="C5645" t="s">
        <v>2586</v>
      </c>
      <c r="D5645" t="s">
        <v>776</v>
      </c>
      <c r="E5645" s="103">
        <v>4.2761534573436219E-2</v>
      </c>
      <c r="F5645" s="103">
        <v>679225</v>
      </c>
      <c r="G5645" s="103">
        <v>6</v>
      </c>
      <c r="H5645" t="s">
        <v>1078</v>
      </c>
      <c r="I5645" s="103"/>
    </row>
    <row r="5646" spans="1:9" x14ac:dyDescent="0.3">
      <c r="A5646" t="s">
        <v>3991</v>
      </c>
      <c r="B5646" t="s">
        <v>47</v>
      </c>
      <c r="C5646" t="s">
        <v>3115</v>
      </c>
      <c r="D5646" t="s">
        <v>54</v>
      </c>
      <c r="E5646" s="103">
        <v>2597</v>
      </c>
      <c r="F5646" s="103">
        <v>679225</v>
      </c>
      <c r="G5646" s="103">
        <v>6</v>
      </c>
      <c r="H5646" t="s">
        <v>54</v>
      </c>
      <c r="I5646" s="103"/>
    </row>
    <row r="5647" spans="1:9" x14ac:dyDescent="0.3">
      <c r="A5647" t="s">
        <v>3992</v>
      </c>
      <c r="B5647" t="s">
        <v>48</v>
      </c>
      <c r="C5647" t="s">
        <v>3115</v>
      </c>
      <c r="D5647" t="s">
        <v>54</v>
      </c>
      <c r="E5647" s="103">
        <v>432833346.859375</v>
      </c>
      <c r="F5647" s="103">
        <v>679225</v>
      </c>
      <c r="G5647" s="103">
        <v>6</v>
      </c>
      <c r="H5647" t="s">
        <v>54</v>
      </c>
      <c r="I5647" s="103"/>
    </row>
    <row r="5648" spans="1:9" x14ac:dyDescent="0.3">
      <c r="A5648" t="s">
        <v>3993</v>
      </c>
      <c r="B5648" t="s">
        <v>49</v>
      </c>
      <c r="C5648" t="s">
        <v>3115</v>
      </c>
      <c r="D5648" t="s">
        <v>54</v>
      </c>
      <c r="E5648" s="103">
        <v>3.8234752843314072E-3</v>
      </c>
      <c r="F5648" s="103">
        <v>679225</v>
      </c>
      <c r="G5648" s="103">
        <v>6</v>
      </c>
      <c r="H5648" t="s">
        <v>54</v>
      </c>
      <c r="I5648" s="103"/>
    </row>
    <row r="5649" spans="1:9" x14ac:dyDescent="0.3">
      <c r="A5649" t="s">
        <v>3994</v>
      </c>
      <c r="B5649" t="s">
        <v>50</v>
      </c>
      <c r="C5649" t="s">
        <v>3115</v>
      </c>
      <c r="D5649" t="s">
        <v>54</v>
      </c>
      <c r="E5649" s="103">
        <v>637.24590063583491</v>
      </c>
      <c r="F5649" s="103">
        <v>679225</v>
      </c>
      <c r="G5649" s="103">
        <v>6</v>
      </c>
      <c r="H5649" t="s">
        <v>54</v>
      </c>
      <c r="I5649" s="103"/>
    </row>
    <row r="5650" spans="1:9" x14ac:dyDescent="0.3">
      <c r="A5650" t="s">
        <v>3995</v>
      </c>
      <c r="B5650" t="s">
        <v>51</v>
      </c>
      <c r="C5650" t="s">
        <v>3115</v>
      </c>
      <c r="D5650" t="s">
        <v>40</v>
      </c>
      <c r="E5650" s="103">
        <v>0.17619154848008314</v>
      </c>
      <c r="F5650" s="103">
        <v>679225</v>
      </c>
      <c r="G5650" s="103">
        <v>6</v>
      </c>
      <c r="H5650" t="s">
        <v>1078</v>
      </c>
      <c r="I5650" s="103"/>
    </row>
    <row r="5651" spans="1:9" x14ac:dyDescent="0.3">
      <c r="A5651" t="s">
        <v>6765</v>
      </c>
      <c r="B5651" t="s">
        <v>51</v>
      </c>
      <c r="C5651" t="s">
        <v>3115</v>
      </c>
      <c r="D5651" t="s">
        <v>5064</v>
      </c>
      <c r="E5651" s="103">
        <v>0.18859092046771048</v>
      </c>
      <c r="F5651" s="103">
        <v>679225</v>
      </c>
      <c r="G5651" s="103">
        <v>6</v>
      </c>
      <c r="H5651" t="s">
        <v>1078</v>
      </c>
      <c r="I5651" s="103"/>
    </row>
    <row r="5652" spans="1:9" x14ac:dyDescent="0.3">
      <c r="A5652" t="s">
        <v>6766</v>
      </c>
      <c r="B5652" t="s">
        <v>51</v>
      </c>
      <c r="C5652" t="s">
        <v>3115</v>
      </c>
      <c r="D5652" t="s">
        <v>5065</v>
      </c>
      <c r="E5652" s="103">
        <v>0.17619154848008314</v>
      </c>
      <c r="F5652" s="103">
        <v>679225</v>
      </c>
      <c r="G5652" s="103">
        <v>6</v>
      </c>
      <c r="H5652" t="s">
        <v>1078</v>
      </c>
      <c r="I5652" s="103"/>
    </row>
    <row r="5653" spans="1:9" x14ac:dyDescent="0.3">
      <c r="A5653" t="s">
        <v>6767</v>
      </c>
      <c r="B5653" t="s">
        <v>51</v>
      </c>
      <c r="C5653" t="s">
        <v>3115</v>
      </c>
      <c r="D5653" t="s">
        <v>5066</v>
      </c>
      <c r="E5653" s="103">
        <v>0.18859092046771048</v>
      </c>
      <c r="F5653" s="103">
        <v>679225</v>
      </c>
      <c r="G5653" s="103">
        <v>6</v>
      </c>
      <c r="H5653" t="s">
        <v>1078</v>
      </c>
      <c r="I5653" s="103"/>
    </row>
    <row r="5654" spans="1:9" x14ac:dyDescent="0.3">
      <c r="A5654" t="s">
        <v>3996</v>
      </c>
      <c r="B5654" t="s">
        <v>51</v>
      </c>
      <c r="C5654" t="s">
        <v>3115</v>
      </c>
      <c r="D5654" t="s">
        <v>42</v>
      </c>
      <c r="E5654" s="103">
        <v>0.15683383730985356</v>
      </c>
      <c r="F5654" s="103">
        <v>679225</v>
      </c>
      <c r="G5654" s="103">
        <v>6</v>
      </c>
      <c r="H5654" t="s">
        <v>1078</v>
      </c>
      <c r="I5654" s="103"/>
    </row>
    <row r="5655" spans="1:9" x14ac:dyDescent="0.3">
      <c r="A5655" t="s">
        <v>3997</v>
      </c>
      <c r="B5655" t="s">
        <v>51</v>
      </c>
      <c r="C5655" t="s">
        <v>3115</v>
      </c>
      <c r="D5655" t="s">
        <v>1763</v>
      </c>
      <c r="E5655" s="103">
        <v>0.16373584782175152</v>
      </c>
      <c r="F5655" s="103">
        <v>679225</v>
      </c>
      <c r="G5655" s="103">
        <v>6</v>
      </c>
      <c r="H5655" t="s">
        <v>1078</v>
      </c>
      <c r="I5655" s="103"/>
    </row>
    <row r="5656" spans="1:9" x14ac:dyDescent="0.3">
      <c r="A5656" t="s">
        <v>3998</v>
      </c>
      <c r="B5656" t="s">
        <v>51</v>
      </c>
      <c r="C5656" t="s">
        <v>3115</v>
      </c>
      <c r="D5656" t="s">
        <v>1764</v>
      </c>
      <c r="E5656" s="103">
        <v>4.6452491442172401E-2</v>
      </c>
      <c r="F5656" s="103">
        <v>679225</v>
      </c>
      <c r="G5656" s="103">
        <v>6</v>
      </c>
      <c r="H5656" t="s">
        <v>1078</v>
      </c>
      <c r="I5656" s="103"/>
    </row>
    <row r="5657" spans="1:9" x14ac:dyDescent="0.3">
      <c r="A5657" t="s">
        <v>3999</v>
      </c>
      <c r="B5657" t="s">
        <v>51</v>
      </c>
      <c r="C5657" t="s">
        <v>3115</v>
      </c>
      <c r="D5657" t="s">
        <v>340</v>
      </c>
      <c r="E5657" s="103">
        <v>0.18939394531249998</v>
      </c>
      <c r="F5657" s="103">
        <v>679225</v>
      </c>
      <c r="G5657" s="103">
        <v>6</v>
      </c>
      <c r="H5657" t="s">
        <v>1078</v>
      </c>
      <c r="I5657" s="103"/>
    </row>
    <row r="5658" spans="1:9" x14ac:dyDescent="0.3">
      <c r="A5658" t="s">
        <v>4000</v>
      </c>
      <c r="B5658" t="s">
        <v>51</v>
      </c>
      <c r="C5658" t="s">
        <v>3115</v>
      </c>
      <c r="D5658" t="s">
        <v>777</v>
      </c>
      <c r="E5658" s="103">
        <v>0.26433020743048052</v>
      </c>
      <c r="F5658" s="103">
        <v>679225</v>
      </c>
      <c r="G5658" s="103">
        <v>6</v>
      </c>
      <c r="H5658" t="s">
        <v>1078</v>
      </c>
      <c r="I5658" s="103"/>
    </row>
    <row r="5659" spans="1:9" x14ac:dyDescent="0.3">
      <c r="A5659" t="s">
        <v>4001</v>
      </c>
      <c r="B5659" t="s">
        <v>51</v>
      </c>
      <c r="C5659" t="s">
        <v>3115</v>
      </c>
      <c r="D5659" t="s">
        <v>776</v>
      </c>
      <c r="E5659" s="103">
        <v>0.7089550592072722</v>
      </c>
      <c r="F5659" s="103">
        <v>679225</v>
      </c>
      <c r="G5659" s="103">
        <v>6</v>
      </c>
      <c r="H5659" t="s">
        <v>1078</v>
      </c>
      <c r="I5659" s="103"/>
    </row>
    <row r="5660" spans="1:9" x14ac:dyDescent="0.3">
      <c r="A5660" t="s">
        <v>4002</v>
      </c>
      <c r="B5660" t="s">
        <v>47</v>
      </c>
      <c r="C5660" t="s">
        <v>3100</v>
      </c>
      <c r="D5660" t="s">
        <v>54</v>
      </c>
      <c r="E5660" s="103">
        <v>77223</v>
      </c>
      <c r="F5660" s="103">
        <v>679225</v>
      </c>
      <c r="G5660" s="103">
        <v>6</v>
      </c>
      <c r="H5660" t="s">
        <v>54</v>
      </c>
      <c r="I5660" s="103"/>
    </row>
    <row r="5661" spans="1:9" x14ac:dyDescent="0.3">
      <c r="A5661" t="s">
        <v>4003</v>
      </c>
      <c r="B5661" t="s">
        <v>48</v>
      </c>
      <c r="C5661" t="s">
        <v>3100</v>
      </c>
      <c r="D5661" t="s">
        <v>54</v>
      </c>
      <c r="E5661" s="103">
        <v>15507092080.359375</v>
      </c>
      <c r="F5661" s="103">
        <v>679225</v>
      </c>
      <c r="G5661" s="103">
        <v>6</v>
      </c>
      <c r="H5661" t="s">
        <v>54</v>
      </c>
      <c r="I5661" s="103"/>
    </row>
    <row r="5662" spans="1:9" x14ac:dyDescent="0.3">
      <c r="A5662" t="s">
        <v>4004</v>
      </c>
      <c r="B5662" t="s">
        <v>49</v>
      </c>
      <c r="C5662" t="s">
        <v>3100</v>
      </c>
      <c r="D5662" t="s">
        <v>54</v>
      </c>
      <c r="E5662" s="103">
        <v>0.1136928116603482</v>
      </c>
      <c r="F5662" s="103">
        <v>679225</v>
      </c>
      <c r="G5662" s="103">
        <v>6</v>
      </c>
      <c r="H5662" t="s">
        <v>54</v>
      </c>
      <c r="I5662" s="103"/>
    </row>
    <row r="5663" spans="1:9" x14ac:dyDescent="0.3">
      <c r="A5663" t="s">
        <v>4005</v>
      </c>
      <c r="B5663" t="s">
        <v>50</v>
      </c>
      <c r="C5663" t="s">
        <v>3100</v>
      </c>
      <c r="D5663" t="s">
        <v>54</v>
      </c>
      <c r="E5663" s="103">
        <v>22830.567308858441</v>
      </c>
      <c r="F5663" s="103">
        <v>679225</v>
      </c>
      <c r="G5663" s="103">
        <v>6</v>
      </c>
      <c r="H5663" t="s">
        <v>54</v>
      </c>
      <c r="I5663" s="103"/>
    </row>
    <row r="5664" spans="1:9" x14ac:dyDescent="0.3">
      <c r="A5664" t="s">
        <v>4006</v>
      </c>
      <c r="B5664" t="s">
        <v>51</v>
      </c>
      <c r="C5664" t="s">
        <v>3100</v>
      </c>
      <c r="D5664" t="s">
        <v>40</v>
      </c>
      <c r="E5664" s="103">
        <v>0.21560592407763715</v>
      </c>
      <c r="F5664" s="103">
        <v>679225</v>
      </c>
      <c r="G5664" s="103">
        <v>6</v>
      </c>
      <c r="H5664" t="s">
        <v>1078</v>
      </c>
      <c r="I5664" s="103"/>
    </row>
    <row r="5665" spans="1:9" x14ac:dyDescent="0.3">
      <c r="A5665" t="s">
        <v>6768</v>
      </c>
      <c r="B5665" t="s">
        <v>51</v>
      </c>
      <c r="C5665" t="s">
        <v>3100</v>
      </c>
      <c r="D5665" t="s">
        <v>5064</v>
      </c>
      <c r="E5665" s="103">
        <v>0.22247918301244524</v>
      </c>
      <c r="F5665" s="103">
        <v>679225</v>
      </c>
      <c r="G5665" s="103">
        <v>6</v>
      </c>
      <c r="H5665" t="s">
        <v>1078</v>
      </c>
      <c r="I5665" s="103"/>
    </row>
    <row r="5666" spans="1:9" x14ac:dyDescent="0.3">
      <c r="A5666" t="s">
        <v>6769</v>
      </c>
      <c r="B5666" t="s">
        <v>51</v>
      </c>
      <c r="C5666" t="s">
        <v>3100</v>
      </c>
      <c r="D5666" t="s">
        <v>5065</v>
      </c>
      <c r="E5666" s="103">
        <v>0.21560592407763715</v>
      </c>
      <c r="F5666" s="103">
        <v>679225</v>
      </c>
      <c r="G5666" s="103">
        <v>6</v>
      </c>
      <c r="H5666" t="s">
        <v>1078</v>
      </c>
      <c r="I5666" s="103"/>
    </row>
    <row r="5667" spans="1:9" x14ac:dyDescent="0.3">
      <c r="A5667" t="s">
        <v>6770</v>
      </c>
      <c r="B5667" t="s">
        <v>51</v>
      </c>
      <c r="C5667" t="s">
        <v>3100</v>
      </c>
      <c r="D5667" t="s">
        <v>5066</v>
      </c>
      <c r="E5667" s="103">
        <v>0.22193596130072871</v>
      </c>
      <c r="F5667" s="103">
        <v>679225</v>
      </c>
      <c r="G5667" s="103">
        <v>6</v>
      </c>
      <c r="H5667" t="s">
        <v>1078</v>
      </c>
      <c r="I5667" s="103"/>
    </row>
    <row r="5668" spans="1:9" x14ac:dyDescent="0.3">
      <c r="A5668" t="s">
        <v>4007</v>
      </c>
      <c r="B5668" t="s">
        <v>51</v>
      </c>
      <c r="C5668" t="s">
        <v>3100</v>
      </c>
      <c r="D5668" t="s">
        <v>42</v>
      </c>
      <c r="E5668" s="103">
        <v>0.21835402900246989</v>
      </c>
      <c r="F5668" s="103">
        <v>679225</v>
      </c>
      <c r="G5668" s="103">
        <v>6</v>
      </c>
      <c r="H5668" t="s">
        <v>1078</v>
      </c>
      <c r="I5668" s="103"/>
    </row>
    <row r="5669" spans="1:9" x14ac:dyDescent="0.3">
      <c r="A5669" t="s">
        <v>4008</v>
      </c>
      <c r="B5669" t="s">
        <v>51</v>
      </c>
      <c r="C5669" t="s">
        <v>3100</v>
      </c>
      <c r="D5669" t="s">
        <v>1763</v>
      </c>
      <c r="E5669" s="103">
        <v>0.2267232500787035</v>
      </c>
      <c r="F5669" s="103">
        <v>679225</v>
      </c>
      <c r="G5669" s="103">
        <v>6</v>
      </c>
      <c r="H5669" t="s">
        <v>1078</v>
      </c>
      <c r="I5669" s="103"/>
    </row>
    <row r="5670" spans="1:9" x14ac:dyDescent="0.3">
      <c r="A5670" t="s">
        <v>4009</v>
      </c>
      <c r="B5670" t="s">
        <v>51</v>
      </c>
      <c r="C5670" t="s">
        <v>3100</v>
      </c>
      <c r="D5670" t="s">
        <v>1764</v>
      </c>
      <c r="E5670" s="103">
        <v>9.8290504936594983E-2</v>
      </c>
      <c r="F5670" s="103">
        <v>679225</v>
      </c>
      <c r="G5670" s="103">
        <v>6</v>
      </c>
      <c r="H5670" t="s">
        <v>1078</v>
      </c>
      <c r="I5670" s="103"/>
    </row>
    <row r="5671" spans="1:9" x14ac:dyDescent="0.3">
      <c r="A5671" t="s">
        <v>4010</v>
      </c>
      <c r="B5671" t="s">
        <v>51</v>
      </c>
      <c r="C5671" t="s">
        <v>3100</v>
      </c>
      <c r="D5671" t="s">
        <v>340</v>
      </c>
      <c r="E5671" s="103">
        <v>0.21585421090456819</v>
      </c>
      <c r="F5671" s="103">
        <v>679225</v>
      </c>
      <c r="G5671" s="103">
        <v>6</v>
      </c>
      <c r="H5671" t="s">
        <v>1078</v>
      </c>
      <c r="I5671" s="103"/>
    </row>
    <row r="5672" spans="1:9" x14ac:dyDescent="0.3">
      <c r="A5672" t="s">
        <v>4011</v>
      </c>
      <c r="B5672" t="s">
        <v>51</v>
      </c>
      <c r="C5672" t="s">
        <v>3100</v>
      </c>
      <c r="D5672" t="s">
        <v>777</v>
      </c>
      <c r="E5672" s="103">
        <v>0.36204387096257873</v>
      </c>
      <c r="F5672" s="103">
        <v>679225</v>
      </c>
      <c r="G5672" s="103">
        <v>6</v>
      </c>
      <c r="H5672" t="s">
        <v>1078</v>
      </c>
      <c r="I5672" s="103"/>
    </row>
    <row r="5673" spans="1:9" x14ac:dyDescent="0.3">
      <c r="A5673" t="s">
        <v>4012</v>
      </c>
      <c r="B5673" t="s">
        <v>51</v>
      </c>
      <c r="C5673" t="s">
        <v>3100</v>
      </c>
      <c r="D5673" t="s">
        <v>776</v>
      </c>
      <c r="E5673" s="103">
        <v>0.88118523460983211</v>
      </c>
      <c r="F5673" s="103">
        <v>679225</v>
      </c>
      <c r="G5673" s="103">
        <v>6</v>
      </c>
      <c r="H5673" t="s">
        <v>1078</v>
      </c>
      <c r="I5673" s="103"/>
    </row>
    <row r="5674" spans="1:9" x14ac:dyDescent="0.3">
      <c r="A5674" t="s">
        <v>206</v>
      </c>
      <c r="B5674" t="s">
        <v>47</v>
      </c>
      <c r="C5674" t="s">
        <v>58</v>
      </c>
      <c r="D5674" t="s">
        <v>54</v>
      </c>
      <c r="E5674" s="103">
        <v>0</v>
      </c>
      <c r="F5674" s="103">
        <v>679225</v>
      </c>
      <c r="G5674" s="103">
        <v>6</v>
      </c>
      <c r="H5674" t="s">
        <v>54</v>
      </c>
      <c r="I5674" s="103"/>
    </row>
    <row r="5675" spans="1:9" x14ac:dyDescent="0.3">
      <c r="A5675" t="s">
        <v>207</v>
      </c>
      <c r="B5675" t="s">
        <v>48</v>
      </c>
      <c r="C5675" t="s">
        <v>58</v>
      </c>
      <c r="D5675" t="s">
        <v>54</v>
      </c>
      <c r="E5675" s="103">
        <v>0</v>
      </c>
      <c r="F5675" s="103">
        <v>679225</v>
      </c>
      <c r="G5675" s="103">
        <v>6</v>
      </c>
      <c r="H5675" t="s">
        <v>54</v>
      </c>
      <c r="I5675" s="103"/>
    </row>
    <row r="5676" spans="1:9" x14ac:dyDescent="0.3">
      <c r="A5676" t="s">
        <v>208</v>
      </c>
      <c r="B5676" t="s">
        <v>49</v>
      </c>
      <c r="C5676" t="s">
        <v>58</v>
      </c>
      <c r="D5676" t="s">
        <v>54</v>
      </c>
      <c r="E5676" s="103">
        <v>0</v>
      </c>
      <c r="F5676" s="103">
        <v>679225</v>
      </c>
      <c r="G5676" s="103">
        <v>6</v>
      </c>
      <c r="H5676" t="s">
        <v>54</v>
      </c>
      <c r="I5676" s="103"/>
    </row>
    <row r="5677" spans="1:9" x14ac:dyDescent="0.3">
      <c r="A5677" t="s">
        <v>209</v>
      </c>
      <c r="B5677" t="s">
        <v>50</v>
      </c>
      <c r="C5677" t="s">
        <v>58</v>
      </c>
      <c r="D5677" t="s">
        <v>54</v>
      </c>
      <c r="E5677" s="103">
        <v>0</v>
      </c>
      <c r="F5677" s="103">
        <v>679225</v>
      </c>
      <c r="G5677" s="103">
        <v>6</v>
      </c>
      <c r="H5677" t="s">
        <v>54</v>
      </c>
      <c r="I5677" s="103"/>
    </row>
    <row r="5678" spans="1:9" x14ac:dyDescent="0.3">
      <c r="A5678" t="s">
        <v>4013</v>
      </c>
      <c r="B5678" t="s">
        <v>47</v>
      </c>
      <c r="C5678" t="s">
        <v>3102</v>
      </c>
      <c r="D5678" t="s">
        <v>54</v>
      </c>
      <c r="E5678" s="103">
        <v>403357</v>
      </c>
      <c r="F5678" s="103">
        <v>679225</v>
      </c>
      <c r="G5678" s="103">
        <v>6</v>
      </c>
      <c r="H5678" t="s">
        <v>54</v>
      </c>
      <c r="I5678" s="103"/>
    </row>
    <row r="5679" spans="1:9" x14ac:dyDescent="0.3">
      <c r="A5679" t="s">
        <v>4014</v>
      </c>
      <c r="B5679" t="s">
        <v>48</v>
      </c>
      <c r="C5679" t="s">
        <v>3102</v>
      </c>
      <c r="D5679" t="s">
        <v>54</v>
      </c>
      <c r="E5679" s="103">
        <v>116070877676.25</v>
      </c>
      <c r="F5679" s="103">
        <v>679225</v>
      </c>
      <c r="G5679" s="103">
        <v>6</v>
      </c>
      <c r="H5679" t="s">
        <v>54</v>
      </c>
      <c r="I5679" s="103"/>
    </row>
    <row r="5680" spans="1:9" x14ac:dyDescent="0.3">
      <c r="A5680" t="s">
        <v>4015</v>
      </c>
      <c r="B5680" t="s">
        <v>49</v>
      </c>
      <c r="C5680" t="s">
        <v>3102</v>
      </c>
      <c r="D5680" t="s">
        <v>54</v>
      </c>
      <c r="E5680" s="103">
        <v>0.59384887187603519</v>
      </c>
      <c r="F5680" s="103">
        <v>679225</v>
      </c>
      <c r="G5680" s="103">
        <v>6</v>
      </c>
      <c r="H5680" t="s">
        <v>54</v>
      </c>
      <c r="I5680" s="103"/>
    </row>
    <row r="5681" spans="1:9" x14ac:dyDescent="0.3">
      <c r="A5681" t="s">
        <v>4016</v>
      </c>
      <c r="B5681" t="s">
        <v>50</v>
      </c>
      <c r="C5681" t="s">
        <v>3102</v>
      </c>
      <c r="D5681" t="s">
        <v>54</v>
      </c>
      <c r="E5681" s="103">
        <v>170887.22835032575</v>
      </c>
      <c r="F5681" s="103">
        <v>679225</v>
      </c>
      <c r="G5681" s="103">
        <v>6</v>
      </c>
      <c r="H5681" t="s">
        <v>54</v>
      </c>
      <c r="I5681" s="103"/>
    </row>
    <row r="5682" spans="1:9" x14ac:dyDescent="0.3">
      <c r="A5682" t="s">
        <v>4017</v>
      </c>
      <c r="B5682" t="s">
        <v>51</v>
      </c>
      <c r="C5682" t="s">
        <v>3102</v>
      </c>
      <c r="D5682" t="s">
        <v>40</v>
      </c>
      <c r="E5682" s="103">
        <v>0.30554550803934671</v>
      </c>
      <c r="F5682" s="103">
        <v>679225</v>
      </c>
      <c r="G5682" s="103">
        <v>6</v>
      </c>
      <c r="H5682" t="s">
        <v>1078</v>
      </c>
      <c r="I5682" s="103"/>
    </row>
    <row r="5683" spans="1:9" x14ac:dyDescent="0.3">
      <c r="A5683" t="s">
        <v>6771</v>
      </c>
      <c r="B5683" t="s">
        <v>51</v>
      </c>
      <c r="C5683" t="s">
        <v>3102</v>
      </c>
      <c r="D5683" t="s">
        <v>5064</v>
      </c>
      <c r="E5683" s="103">
        <v>0.31562580599383111</v>
      </c>
      <c r="F5683" s="103">
        <v>679225</v>
      </c>
      <c r="G5683" s="103">
        <v>6</v>
      </c>
      <c r="H5683" t="s">
        <v>1078</v>
      </c>
      <c r="I5683" s="103"/>
    </row>
    <row r="5684" spans="1:9" x14ac:dyDescent="0.3">
      <c r="A5684" t="s">
        <v>6772</v>
      </c>
      <c r="B5684" t="s">
        <v>51</v>
      </c>
      <c r="C5684" t="s">
        <v>3102</v>
      </c>
      <c r="D5684" t="s">
        <v>5065</v>
      </c>
      <c r="E5684" s="103">
        <v>0.30554550803934671</v>
      </c>
      <c r="F5684" s="103">
        <v>679225</v>
      </c>
      <c r="G5684" s="103">
        <v>6</v>
      </c>
      <c r="H5684" t="s">
        <v>1078</v>
      </c>
      <c r="I5684" s="103"/>
    </row>
    <row r="5685" spans="1:9" x14ac:dyDescent="0.3">
      <c r="A5685" t="s">
        <v>6773</v>
      </c>
      <c r="B5685" t="s">
        <v>51</v>
      </c>
      <c r="C5685" t="s">
        <v>3102</v>
      </c>
      <c r="D5685" t="s">
        <v>5066</v>
      </c>
      <c r="E5685" s="103">
        <v>0.31522694366288595</v>
      </c>
      <c r="F5685" s="103">
        <v>679225</v>
      </c>
      <c r="G5685" s="103">
        <v>6</v>
      </c>
      <c r="H5685" t="s">
        <v>1078</v>
      </c>
      <c r="I5685" s="103"/>
    </row>
    <row r="5686" spans="1:9" x14ac:dyDescent="0.3">
      <c r="A5686" t="s">
        <v>4018</v>
      </c>
      <c r="B5686" t="s">
        <v>51</v>
      </c>
      <c r="C5686" t="s">
        <v>3102</v>
      </c>
      <c r="D5686" t="s">
        <v>42</v>
      </c>
      <c r="E5686" s="103">
        <v>0.30963337521758671</v>
      </c>
      <c r="F5686" s="103">
        <v>679225</v>
      </c>
      <c r="G5686" s="103">
        <v>6</v>
      </c>
      <c r="H5686" t="s">
        <v>1078</v>
      </c>
      <c r="I5686" s="103"/>
    </row>
    <row r="5687" spans="1:9" x14ac:dyDescent="0.3">
      <c r="A5687" t="s">
        <v>4019</v>
      </c>
      <c r="B5687" t="s">
        <v>51</v>
      </c>
      <c r="C5687" t="s">
        <v>3102</v>
      </c>
      <c r="D5687" t="s">
        <v>1763</v>
      </c>
      <c r="E5687" s="103">
        <v>0.32391866590707635</v>
      </c>
      <c r="F5687" s="103">
        <v>679225</v>
      </c>
      <c r="G5687" s="103">
        <v>6</v>
      </c>
      <c r="H5687" t="s">
        <v>1078</v>
      </c>
      <c r="I5687" s="103"/>
    </row>
    <row r="5688" spans="1:9" x14ac:dyDescent="0.3">
      <c r="A5688" t="s">
        <v>4020</v>
      </c>
      <c r="B5688" t="s">
        <v>51</v>
      </c>
      <c r="C5688" t="s">
        <v>3102</v>
      </c>
      <c r="D5688" t="s">
        <v>1764</v>
      </c>
      <c r="E5688" s="103">
        <v>0.15087600614763622</v>
      </c>
      <c r="F5688" s="103">
        <v>679225</v>
      </c>
      <c r="G5688" s="103">
        <v>6</v>
      </c>
      <c r="H5688" t="s">
        <v>1078</v>
      </c>
      <c r="I5688" s="103"/>
    </row>
    <row r="5689" spans="1:9" x14ac:dyDescent="0.3">
      <c r="A5689" t="s">
        <v>4021</v>
      </c>
      <c r="B5689" t="s">
        <v>51</v>
      </c>
      <c r="C5689" t="s">
        <v>3102</v>
      </c>
      <c r="D5689" t="s">
        <v>340</v>
      </c>
      <c r="E5689" s="103">
        <v>0.30825396966586011</v>
      </c>
      <c r="F5689" s="103">
        <v>679225</v>
      </c>
      <c r="G5689" s="103">
        <v>6</v>
      </c>
      <c r="H5689" t="s">
        <v>1078</v>
      </c>
      <c r="I5689" s="103"/>
    </row>
    <row r="5690" spans="1:9" x14ac:dyDescent="0.3">
      <c r="A5690" t="s">
        <v>4022</v>
      </c>
      <c r="B5690" t="s">
        <v>51</v>
      </c>
      <c r="C5690" t="s">
        <v>3102</v>
      </c>
      <c r="D5690" t="s">
        <v>777</v>
      </c>
      <c r="E5690" s="103">
        <v>0.5177701570416553</v>
      </c>
      <c r="F5690" s="103">
        <v>679225</v>
      </c>
      <c r="G5690" s="103">
        <v>6</v>
      </c>
      <c r="H5690" t="s">
        <v>1078</v>
      </c>
      <c r="I5690" s="103"/>
    </row>
    <row r="5691" spans="1:9" x14ac:dyDescent="0.3">
      <c r="A5691" t="s">
        <v>4023</v>
      </c>
      <c r="B5691" t="s">
        <v>51</v>
      </c>
      <c r="C5691" t="s">
        <v>3102</v>
      </c>
      <c r="D5691" t="s">
        <v>776</v>
      </c>
      <c r="E5691" s="103">
        <v>1.2621029481998911</v>
      </c>
      <c r="F5691" s="103">
        <v>679225</v>
      </c>
      <c r="G5691" s="103">
        <v>6</v>
      </c>
      <c r="H5691" t="s">
        <v>1078</v>
      </c>
      <c r="I5691" s="103"/>
    </row>
    <row r="5692" spans="1:9" x14ac:dyDescent="0.3">
      <c r="A5692" t="s">
        <v>4024</v>
      </c>
      <c r="B5692" t="s">
        <v>47</v>
      </c>
      <c r="C5692" t="s">
        <v>3104</v>
      </c>
      <c r="D5692" t="s">
        <v>54</v>
      </c>
      <c r="E5692" s="103">
        <v>168826</v>
      </c>
      <c r="F5692" s="103">
        <v>679225</v>
      </c>
      <c r="G5692" s="103">
        <v>6</v>
      </c>
      <c r="H5692" t="s">
        <v>54</v>
      </c>
      <c r="I5692" s="103"/>
    </row>
    <row r="5693" spans="1:9" x14ac:dyDescent="0.3">
      <c r="A5693" t="s">
        <v>4025</v>
      </c>
      <c r="B5693" t="s">
        <v>48</v>
      </c>
      <c r="C5693" t="s">
        <v>3104</v>
      </c>
      <c r="D5693" t="s">
        <v>54</v>
      </c>
      <c r="E5693" s="103">
        <v>71255684908.21875</v>
      </c>
      <c r="F5693" s="103">
        <v>679225</v>
      </c>
      <c r="G5693" s="103">
        <v>6</v>
      </c>
      <c r="H5693" t="s">
        <v>54</v>
      </c>
      <c r="I5693" s="103"/>
    </row>
    <row r="5694" spans="1:9" x14ac:dyDescent="0.3">
      <c r="A5694" t="s">
        <v>4026</v>
      </c>
      <c r="B5694" t="s">
        <v>49</v>
      </c>
      <c r="C5694" t="s">
        <v>3104</v>
      </c>
      <c r="D5694" t="s">
        <v>54</v>
      </c>
      <c r="E5694" s="103">
        <v>0.24855681107144173</v>
      </c>
      <c r="F5694" s="103">
        <v>679225</v>
      </c>
      <c r="G5694" s="103">
        <v>6</v>
      </c>
      <c r="H5694" t="s">
        <v>54</v>
      </c>
      <c r="I5694" s="103"/>
    </row>
    <row r="5695" spans="1:9" x14ac:dyDescent="0.3">
      <c r="A5695" t="s">
        <v>4027</v>
      </c>
      <c r="B5695" t="s">
        <v>50</v>
      </c>
      <c r="C5695" t="s">
        <v>3104</v>
      </c>
      <c r="D5695" t="s">
        <v>54</v>
      </c>
      <c r="E5695" s="103">
        <v>104907.33543114395</v>
      </c>
      <c r="F5695" s="103">
        <v>679225</v>
      </c>
      <c r="G5695" s="103">
        <v>6</v>
      </c>
      <c r="H5695" t="s">
        <v>54</v>
      </c>
      <c r="I5695" s="103"/>
    </row>
    <row r="5696" spans="1:9" x14ac:dyDescent="0.3">
      <c r="A5696" t="s">
        <v>4028</v>
      </c>
      <c r="B5696" t="s">
        <v>51</v>
      </c>
      <c r="C5696" t="s">
        <v>3104</v>
      </c>
      <c r="D5696" t="s">
        <v>40</v>
      </c>
      <c r="E5696" s="103">
        <v>0.44785220319330815</v>
      </c>
      <c r="F5696" s="103">
        <v>679225</v>
      </c>
      <c r="G5696" s="103">
        <v>6</v>
      </c>
      <c r="H5696" t="s">
        <v>1078</v>
      </c>
      <c r="I5696" s="103"/>
    </row>
    <row r="5697" spans="1:9" x14ac:dyDescent="0.3">
      <c r="A5697" t="s">
        <v>6774</v>
      </c>
      <c r="B5697" t="s">
        <v>51</v>
      </c>
      <c r="C5697" t="s">
        <v>3104</v>
      </c>
      <c r="D5697" t="s">
        <v>5064</v>
      </c>
      <c r="E5697" s="103">
        <v>0.46171278824730738</v>
      </c>
      <c r="F5697" s="103">
        <v>679225</v>
      </c>
      <c r="G5697" s="103">
        <v>6</v>
      </c>
      <c r="H5697" t="s">
        <v>1078</v>
      </c>
      <c r="I5697" s="103"/>
    </row>
    <row r="5698" spans="1:9" x14ac:dyDescent="0.3">
      <c r="A5698" t="s">
        <v>6775</v>
      </c>
      <c r="B5698" t="s">
        <v>51</v>
      </c>
      <c r="C5698" t="s">
        <v>3104</v>
      </c>
      <c r="D5698" t="s">
        <v>5065</v>
      </c>
      <c r="E5698" s="103">
        <v>0.44785220319330815</v>
      </c>
      <c r="F5698" s="103">
        <v>679225</v>
      </c>
      <c r="G5698" s="103">
        <v>6</v>
      </c>
      <c r="H5698" t="s">
        <v>1078</v>
      </c>
      <c r="I5698" s="103"/>
    </row>
    <row r="5699" spans="1:9" x14ac:dyDescent="0.3">
      <c r="A5699" t="s">
        <v>6776</v>
      </c>
      <c r="B5699" t="s">
        <v>51</v>
      </c>
      <c r="C5699" t="s">
        <v>3104</v>
      </c>
      <c r="D5699" t="s">
        <v>5066</v>
      </c>
      <c r="E5699" s="103">
        <v>0.46112853358564593</v>
      </c>
      <c r="F5699" s="103">
        <v>679225</v>
      </c>
      <c r="G5699" s="103">
        <v>6</v>
      </c>
      <c r="H5699" t="s">
        <v>1078</v>
      </c>
      <c r="I5699" s="103"/>
    </row>
    <row r="5700" spans="1:9" x14ac:dyDescent="0.3">
      <c r="A5700" t="s">
        <v>4029</v>
      </c>
      <c r="B5700" t="s">
        <v>51</v>
      </c>
      <c r="C5700" t="s">
        <v>3104</v>
      </c>
      <c r="D5700" t="s">
        <v>42</v>
      </c>
      <c r="E5700" s="103">
        <v>0.45267279860190224</v>
      </c>
      <c r="F5700" s="103">
        <v>679225</v>
      </c>
      <c r="G5700" s="103">
        <v>6</v>
      </c>
      <c r="H5700" t="s">
        <v>1078</v>
      </c>
      <c r="I5700" s="103"/>
    </row>
    <row r="5701" spans="1:9" x14ac:dyDescent="0.3">
      <c r="A5701" t="s">
        <v>4030</v>
      </c>
      <c r="B5701" t="s">
        <v>51</v>
      </c>
      <c r="C5701" t="s">
        <v>3104</v>
      </c>
      <c r="D5701" t="s">
        <v>1763</v>
      </c>
      <c r="E5701" s="103">
        <v>0.47140471004468526</v>
      </c>
      <c r="F5701" s="103">
        <v>679225</v>
      </c>
      <c r="G5701" s="103">
        <v>6</v>
      </c>
      <c r="H5701" t="s">
        <v>1078</v>
      </c>
      <c r="I5701" s="103"/>
    </row>
    <row r="5702" spans="1:9" x14ac:dyDescent="0.3">
      <c r="A5702" t="s">
        <v>4031</v>
      </c>
      <c r="B5702" t="s">
        <v>51</v>
      </c>
      <c r="C5702" t="s">
        <v>3104</v>
      </c>
      <c r="D5702" t="s">
        <v>1764</v>
      </c>
      <c r="E5702" s="103">
        <v>0.19235735812427041</v>
      </c>
      <c r="F5702" s="103">
        <v>679225</v>
      </c>
      <c r="G5702" s="103">
        <v>6</v>
      </c>
      <c r="H5702" t="s">
        <v>1078</v>
      </c>
      <c r="I5702" s="103"/>
    </row>
    <row r="5703" spans="1:9" x14ac:dyDescent="0.3">
      <c r="A5703" t="s">
        <v>4032</v>
      </c>
      <c r="B5703" t="s">
        <v>51</v>
      </c>
      <c r="C5703" t="s">
        <v>3104</v>
      </c>
      <c r="D5703" t="s">
        <v>340</v>
      </c>
      <c r="E5703" s="103">
        <v>0.45124887710101264</v>
      </c>
      <c r="F5703" s="103">
        <v>679225</v>
      </c>
      <c r="G5703" s="103">
        <v>6</v>
      </c>
      <c r="H5703" t="s">
        <v>1078</v>
      </c>
      <c r="I5703" s="103"/>
    </row>
    <row r="5704" spans="1:9" x14ac:dyDescent="0.3">
      <c r="A5704" t="s">
        <v>4033</v>
      </c>
      <c r="B5704" t="s">
        <v>51</v>
      </c>
      <c r="C5704" t="s">
        <v>3104</v>
      </c>
      <c r="D5704" t="s">
        <v>777</v>
      </c>
      <c r="E5704" s="103">
        <v>0.7359462023285217</v>
      </c>
      <c r="F5704" s="103">
        <v>679225</v>
      </c>
      <c r="G5704" s="103">
        <v>6</v>
      </c>
      <c r="H5704" t="s">
        <v>1078</v>
      </c>
      <c r="I5704" s="103"/>
    </row>
    <row r="5705" spans="1:9" x14ac:dyDescent="0.3">
      <c r="A5705" t="s">
        <v>4034</v>
      </c>
      <c r="B5705" t="s">
        <v>51</v>
      </c>
      <c r="C5705" t="s">
        <v>3104</v>
      </c>
      <c r="D5705" t="s">
        <v>776</v>
      </c>
      <c r="E5705" s="103">
        <v>1.8366002391655907</v>
      </c>
      <c r="F5705" s="103">
        <v>679225</v>
      </c>
      <c r="G5705" s="103">
        <v>6</v>
      </c>
      <c r="H5705" t="s">
        <v>1078</v>
      </c>
      <c r="I5705" s="103"/>
    </row>
    <row r="5706" spans="1:9" x14ac:dyDescent="0.3">
      <c r="A5706" t="s">
        <v>4035</v>
      </c>
      <c r="B5706" t="s">
        <v>47</v>
      </c>
      <c r="C5706" t="s">
        <v>3106</v>
      </c>
      <c r="D5706" t="s">
        <v>54</v>
      </c>
      <c r="E5706" s="103">
        <v>49795</v>
      </c>
      <c r="F5706" s="103">
        <v>679225</v>
      </c>
      <c r="G5706" s="103">
        <v>6</v>
      </c>
      <c r="H5706" t="s">
        <v>54</v>
      </c>
      <c r="I5706" s="103"/>
    </row>
    <row r="5707" spans="1:9" x14ac:dyDescent="0.3">
      <c r="A5707" t="s">
        <v>4036</v>
      </c>
      <c r="B5707" t="s">
        <v>48</v>
      </c>
      <c r="C5707" t="s">
        <v>3106</v>
      </c>
      <c r="D5707" t="s">
        <v>54</v>
      </c>
      <c r="E5707" s="103">
        <v>83660523579.0625</v>
      </c>
      <c r="F5707" s="103">
        <v>679225</v>
      </c>
      <c r="G5707" s="103">
        <v>6</v>
      </c>
      <c r="H5707" t="s">
        <v>54</v>
      </c>
      <c r="I5707" s="103"/>
    </row>
    <row r="5708" spans="1:9" x14ac:dyDescent="0.3">
      <c r="A5708" t="s">
        <v>4037</v>
      </c>
      <c r="B5708" t="s">
        <v>49</v>
      </c>
      <c r="C5708" t="s">
        <v>3106</v>
      </c>
      <c r="D5708" t="s">
        <v>54</v>
      </c>
      <c r="E5708" s="103">
        <v>7.3311494718245065E-2</v>
      </c>
      <c r="F5708" s="103">
        <v>679225</v>
      </c>
      <c r="G5708" s="103">
        <v>6</v>
      </c>
      <c r="H5708" t="s">
        <v>54</v>
      </c>
      <c r="I5708" s="103"/>
    </row>
    <row r="5709" spans="1:9" x14ac:dyDescent="0.3">
      <c r="A5709" t="s">
        <v>4038</v>
      </c>
      <c r="B5709" t="s">
        <v>50</v>
      </c>
      <c r="C5709" t="s">
        <v>3106</v>
      </c>
      <c r="D5709" t="s">
        <v>54</v>
      </c>
      <c r="E5709" s="103">
        <v>123170.55994561817</v>
      </c>
      <c r="F5709" s="103">
        <v>679225</v>
      </c>
      <c r="G5709" s="103">
        <v>6</v>
      </c>
      <c r="H5709" t="s">
        <v>54</v>
      </c>
      <c r="I5709" s="103"/>
    </row>
    <row r="5710" spans="1:9" x14ac:dyDescent="0.3">
      <c r="A5710" t="s">
        <v>4039</v>
      </c>
      <c r="B5710" t="s">
        <v>51</v>
      </c>
      <c r="C5710" t="s">
        <v>3106</v>
      </c>
      <c r="D5710" t="s">
        <v>40</v>
      </c>
      <c r="E5710" s="103">
        <v>1.754021738107914</v>
      </c>
      <c r="F5710" s="103">
        <v>679225</v>
      </c>
      <c r="G5710" s="103">
        <v>6</v>
      </c>
      <c r="H5710" t="s">
        <v>1078</v>
      </c>
      <c r="I5710" s="103"/>
    </row>
    <row r="5711" spans="1:9" x14ac:dyDescent="0.3">
      <c r="A5711" t="s">
        <v>6777</v>
      </c>
      <c r="B5711" t="s">
        <v>51</v>
      </c>
      <c r="C5711" t="s">
        <v>3106</v>
      </c>
      <c r="D5711" t="s">
        <v>5064</v>
      </c>
      <c r="E5711" s="103">
        <v>1.8411994321219212</v>
      </c>
      <c r="F5711" s="103">
        <v>679225</v>
      </c>
      <c r="G5711" s="103">
        <v>6</v>
      </c>
      <c r="H5711" t="s">
        <v>1078</v>
      </c>
      <c r="I5711" s="103"/>
    </row>
    <row r="5712" spans="1:9" x14ac:dyDescent="0.3">
      <c r="A5712" t="s">
        <v>6778</v>
      </c>
      <c r="B5712" t="s">
        <v>51</v>
      </c>
      <c r="C5712" t="s">
        <v>3106</v>
      </c>
      <c r="D5712" t="s">
        <v>5065</v>
      </c>
      <c r="E5712" s="103">
        <v>1.754021738107914</v>
      </c>
      <c r="F5712" s="103">
        <v>679225</v>
      </c>
      <c r="G5712" s="103">
        <v>6</v>
      </c>
      <c r="H5712" t="s">
        <v>1078</v>
      </c>
      <c r="I5712" s="103"/>
    </row>
    <row r="5713" spans="1:9" x14ac:dyDescent="0.3">
      <c r="A5713" t="s">
        <v>6779</v>
      </c>
      <c r="B5713" t="s">
        <v>51</v>
      </c>
      <c r="C5713" t="s">
        <v>3106</v>
      </c>
      <c r="D5713" t="s">
        <v>5066</v>
      </c>
      <c r="E5713" s="103">
        <v>1.839768680467569</v>
      </c>
      <c r="F5713" s="103">
        <v>679225</v>
      </c>
      <c r="G5713" s="103">
        <v>6</v>
      </c>
      <c r="H5713" t="s">
        <v>1078</v>
      </c>
      <c r="I5713" s="103"/>
    </row>
    <row r="5714" spans="1:9" x14ac:dyDescent="0.3">
      <c r="A5714" t="s">
        <v>4040</v>
      </c>
      <c r="B5714" t="s">
        <v>51</v>
      </c>
      <c r="C5714" t="s">
        <v>3106</v>
      </c>
      <c r="D5714" t="s">
        <v>42</v>
      </c>
      <c r="E5714" s="103">
        <v>1.8194454058020322</v>
      </c>
      <c r="F5714" s="103">
        <v>679225</v>
      </c>
      <c r="G5714" s="103">
        <v>6</v>
      </c>
      <c r="H5714" t="s">
        <v>1078</v>
      </c>
      <c r="I5714" s="103"/>
    </row>
    <row r="5715" spans="1:9" x14ac:dyDescent="0.3">
      <c r="A5715" t="s">
        <v>4041</v>
      </c>
      <c r="B5715" t="s">
        <v>51</v>
      </c>
      <c r="C5715" t="s">
        <v>3106</v>
      </c>
      <c r="D5715" t="s">
        <v>1763</v>
      </c>
      <c r="E5715" s="103">
        <v>1.8789540434796594</v>
      </c>
      <c r="F5715" s="103">
        <v>679225</v>
      </c>
      <c r="G5715" s="103">
        <v>6</v>
      </c>
      <c r="H5715" t="s">
        <v>1078</v>
      </c>
      <c r="I5715" s="103"/>
    </row>
    <row r="5716" spans="1:9" x14ac:dyDescent="0.3">
      <c r="A5716" t="s">
        <v>4042</v>
      </c>
      <c r="B5716" t="s">
        <v>51</v>
      </c>
      <c r="C5716" t="s">
        <v>3106</v>
      </c>
      <c r="D5716" t="s">
        <v>1764</v>
      </c>
      <c r="E5716" s="103">
        <v>0.47289339948802933</v>
      </c>
      <c r="F5716" s="103">
        <v>679225</v>
      </c>
      <c r="G5716" s="103">
        <v>6</v>
      </c>
      <c r="H5716" t="s">
        <v>1078</v>
      </c>
      <c r="I5716" s="103"/>
    </row>
    <row r="5717" spans="1:9" x14ac:dyDescent="0.3">
      <c r="A5717" t="s">
        <v>4043</v>
      </c>
      <c r="B5717" t="s">
        <v>51</v>
      </c>
      <c r="C5717" t="s">
        <v>3106</v>
      </c>
      <c r="D5717" t="s">
        <v>340</v>
      </c>
      <c r="E5717" s="103">
        <v>1.8521275561694521</v>
      </c>
      <c r="F5717" s="103">
        <v>679225</v>
      </c>
      <c r="G5717" s="103">
        <v>6</v>
      </c>
      <c r="H5717" t="s">
        <v>1078</v>
      </c>
      <c r="I5717" s="103"/>
    </row>
    <row r="5718" spans="1:9" x14ac:dyDescent="0.3">
      <c r="A5718" t="s">
        <v>4044</v>
      </c>
      <c r="B5718" t="s">
        <v>51</v>
      </c>
      <c r="C5718" t="s">
        <v>3106</v>
      </c>
      <c r="D5718" t="s">
        <v>777</v>
      </c>
      <c r="E5718" s="103">
        <v>2.8825836350310694</v>
      </c>
      <c r="F5718" s="103">
        <v>679225</v>
      </c>
      <c r="G5718" s="103">
        <v>6</v>
      </c>
      <c r="H5718" t="s">
        <v>1078</v>
      </c>
      <c r="I5718" s="103"/>
    </row>
    <row r="5719" spans="1:9" x14ac:dyDescent="0.3">
      <c r="A5719" t="s">
        <v>4045</v>
      </c>
      <c r="B5719" t="s">
        <v>51</v>
      </c>
      <c r="C5719" t="s">
        <v>3106</v>
      </c>
      <c r="D5719" t="s">
        <v>776</v>
      </c>
      <c r="E5719" s="103">
        <v>7.2817694182978512</v>
      </c>
      <c r="F5719" s="103">
        <v>679225</v>
      </c>
      <c r="G5719" s="103">
        <v>6</v>
      </c>
      <c r="H5719" t="s">
        <v>1078</v>
      </c>
      <c r="I5719" s="103"/>
    </row>
    <row r="5720" spans="1:9" x14ac:dyDescent="0.3">
      <c r="A5720" t="s">
        <v>4046</v>
      </c>
      <c r="B5720" t="s">
        <v>47</v>
      </c>
      <c r="C5720" t="s">
        <v>3109</v>
      </c>
      <c r="D5720" t="s">
        <v>54</v>
      </c>
      <c r="E5720" s="103">
        <v>274393</v>
      </c>
      <c r="F5720" s="103">
        <v>679225</v>
      </c>
      <c r="G5720" s="103">
        <v>6</v>
      </c>
      <c r="H5720" t="s">
        <v>54</v>
      </c>
      <c r="I5720" s="103"/>
    </row>
    <row r="5721" spans="1:9" x14ac:dyDescent="0.3">
      <c r="A5721" t="s">
        <v>4047</v>
      </c>
      <c r="B5721" t="s">
        <v>48</v>
      </c>
      <c r="C5721" t="s">
        <v>3109</v>
      </c>
      <c r="D5721" t="s">
        <v>54</v>
      </c>
      <c r="E5721" s="103">
        <v>1867840102.1149292</v>
      </c>
      <c r="F5721" s="103">
        <v>679225</v>
      </c>
      <c r="G5721" s="103">
        <v>6</v>
      </c>
      <c r="H5721" t="s">
        <v>54</v>
      </c>
      <c r="I5721" s="103"/>
    </row>
    <row r="5722" spans="1:9" x14ac:dyDescent="0.3">
      <c r="A5722" t="s">
        <v>4048</v>
      </c>
      <c r="B5722" t="s">
        <v>49</v>
      </c>
      <c r="C5722" t="s">
        <v>3109</v>
      </c>
      <c r="D5722" t="s">
        <v>54</v>
      </c>
      <c r="E5722" s="103">
        <v>0.40397953550001842</v>
      </c>
      <c r="F5722" s="103">
        <v>679225</v>
      </c>
      <c r="G5722" s="103">
        <v>6</v>
      </c>
      <c r="H5722" t="s">
        <v>54</v>
      </c>
      <c r="I5722" s="103"/>
    </row>
    <row r="5723" spans="1:9" x14ac:dyDescent="0.3">
      <c r="A5723" t="s">
        <v>4049</v>
      </c>
      <c r="B5723" t="s">
        <v>50</v>
      </c>
      <c r="C5723" t="s">
        <v>3109</v>
      </c>
      <c r="D5723" t="s">
        <v>54</v>
      </c>
      <c r="E5723" s="103">
        <v>2749.9578226875178</v>
      </c>
      <c r="F5723" s="103">
        <v>679225</v>
      </c>
      <c r="G5723" s="103">
        <v>6</v>
      </c>
      <c r="H5723" t="s">
        <v>54</v>
      </c>
      <c r="I5723" s="103"/>
    </row>
    <row r="5724" spans="1:9" x14ac:dyDescent="0.3">
      <c r="A5724" t="s">
        <v>4050</v>
      </c>
      <c r="B5724" t="s">
        <v>51</v>
      </c>
      <c r="C5724" t="s">
        <v>3109</v>
      </c>
      <c r="D5724" t="s">
        <v>40</v>
      </c>
      <c r="E5724" s="103">
        <v>7.2289159874658589E-3</v>
      </c>
      <c r="F5724" s="103">
        <v>679225</v>
      </c>
      <c r="G5724" s="103">
        <v>6</v>
      </c>
      <c r="H5724" t="s">
        <v>1078</v>
      </c>
      <c r="I5724" s="103"/>
    </row>
    <row r="5725" spans="1:9" x14ac:dyDescent="0.3">
      <c r="A5725" t="s">
        <v>6780</v>
      </c>
      <c r="B5725" t="s">
        <v>51</v>
      </c>
      <c r="C5725" t="s">
        <v>3109</v>
      </c>
      <c r="D5725" t="s">
        <v>5064</v>
      </c>
      <c r="E5725" s="103">
        <v>7.4377973165788269E-3</v>
      </c>
      <c r="F5725" s="103">
        <v>679225</v>
      </c>
      <c r="G5725" s="103">
        <v>6</v>
      </c>
      <c r="H5725" t="s">
        <v>1078</v>
      </c>
      <c r="I5725" s="103"/>
    </row>
    <row r="5726" spans="1:9" x14ac:dyDescent="0.3">
      <c r="A5726" t="s">
        <v>6781</v>
      </c>
      <c r="B5726" t="s">
        <v>51</v>
      </c>
      <c r="C5726" t="s">
        <v>3109</v>
      </c>
      <c r="D5726" t="s">
        <v>5065</v>
      </c>
      <c r="E5726" s="103">
        <v>7.2289159874658589E-3</v>
      </c>
      <c r="F5726" s="103">
        <v>679225</v>
      </c>
      <c r="G5726" s="103">
        <v>6</v>
      </c>
      <c r="H5726" t="s">
        <v>1078</v>
      </c>
      <c r="I5726" s="103"/>
    </row>
    <row r="5727" spans="1:9" x14ac:dyDescent="0.3">
      <c r="A5727" t="s">
        <v>6782</v>
      </c>
      <c r="B5727" t="s">
        <v>51</v>
      </c>
      <c r="C5727" t="s">
        <v>3109</v>
      </c>
      <c r="D5727" t="s">
        <v>5066</v>
      </c>
      <c r="E5727" s="103">
        <v>7.4312690021681891E-3</v>
      </c>
      <c r="F5727" s="103">
        <v>679225</v>
      </c>
      <c r="G5727" s="103">
        <v>6</v>
      </c>
      <c r="H5727" t="s">
        <v>1078</v>
      </c>
      <c r="I5727" s="103"/>
    </row>
    <row r="5728" spans="1:9" x14ac:dyDescent="0.3">
      <c r="A5728" t="s">
        <v>4051</v>
      </c>
      <c r="B5728" t="s">
        <v>51</v>
      </c>
      <c r="C5728" t="s">
        <v>3109</v>
      </c>
      <c r="D5728" t="s">
        <v>42</v>
      </c>
      <c r="E5728" s="103">
        <v>7.2564487285300232E-3</v>
      </c>
      <c r="F5728" s="103">
        <v>679225</v>
      </c>
      <c r="G5728" s="103">
        <v>6</v>
      </c>
      <c r="H5728" t="s">
        <v>1078</v>
      </c>
      <c r="I5728" s="103"/>
    </row>
    <row r="5729" spans="1:9" x14ac:dyDescent="0.3">
      <c r="A5729" t="s">
        <v>4052</v>
      </c>
      <c r="B5729" t="s">
        <v>51</v>
      </c>
      <c r="C5729" t="s">
        <v>3109</v>
      </c>
      <c r="D5729" t="s">
        <v>1763</v>
      </c>
      <c r="E5729" s="103">
        <v>7.5955079246164863E-3</v>
      </c>
      <c r="F5729" s="103">
        <v>679225</v>
      </c>
      <c r="G5729" s="103">
        <v>6</v>
      </c>
      <c r="H5729" t="s">
        <v>1078</v>
      </c>
      <c r="I5729" s="103"/>
    </row>
    <row r="5730" spans="1:9" x14ac:dyDescent="0.3">
      <c r="A5730" t="s">
        <v>4053</v>
      </c>
      <c r="B5730" t="s">
        <v>51</v>
      </c>
      <c r="C5730" t="s">
        <v>3109</v>
      </c>
      <c r="D5730" t="s">
        <v>1764</v>
      </c>
      <c r="E5730" s="103">
        <v>3.6271498471462157E-3</v>
      </c>
      <c r="F5730" s="103">
        <v>679225</v>
      </c>
      <c r="G5730" s="103">
        <v>6</v>
      </c>
      <c r="H5730" t="s">
        <v>1078</v>
      </c>
      <c r="I5730" s="103"/>
    </row>
    <row r="5731" spans="1:9" x14ac:dyDescent="0.3">
      <c r="A5731" t="s">
        <v>4054</v>
      </c>
      <c r="B5731" t="s">
        <v>51</v>
      </c>
      <c r="C5731" t="s">
        <v>3109</v>
      </c>
      <c r="D5731" t="s">
        <v>340</v>
      </c>
      <c r="E5731" s="103">
        <v>7.2479241044236418E-3</v>
      </c>
      <c r="F5731" s="103">
        <v>679225</v>
      </c>
      <c r="G5731" s="103">
        <v>6</v>
      </c>
      <c r="H5731" t="s">
        <v>1078</v>
      </c>
      <c r="I5731" s="103"/>
    </row>
    <row r="5732" spans="1:9" x14ac:dyDescent="0.3">
      <c r="A5732" t="s">
        <v>4055</v>
      </c>
      <c r="B5732" t="s">
        <v>51</v>
      </c>
      <c r="C5732" t="s">
        <v>3109</v>
      </c>
      <c r="D5732" t="s">
        <v>777</v>
      </c>
      <c r="E5732" s="103">
        <v>1.2804265527910658E-2</v>
      </c>
      <c r="F5732" s="103">
        <v>679225</v>
      </c>
      <c r="G5732" s="103">
        <v>6</v>
      </c>
      <c r="H5732" t="s">
        <v>1078</v>
      </c>
      <c r="I5732" s="103"/>
    </row>
    <row r="5733" spans="1:9" x14ac:dyDescent="0.3">
      <c r="A5733" t="s">
        <v>4056</v>
      </c>
      <c r="B5733" t="s">
        <v>51</v>
      </c>
      <c r="C5733" t="s">
        <v>3109</v>
      </c>
      <c r="D5733" t="s">
        <v>776</v>
      </c>
      <c r="E5733" s="103">
        <v>3.0200371134167778E-2</v>
      </c>
      <c r="F5733" s="103">
        <v>679225</v>
      </c>
      <c r="G5733" s="103">
        <v>6</v>
      </c>
      <c r="H5733" t="s">
        <v>1078</v>
      </c>
      <c r="I5733" s="103"/>
    </row>
    <row r="5734" spans="1:9" x14ac:dyDescent="0.3">
      <c r="A5734" t="s">
        <v>4057</v>
      </c>
      <c r="B5734" t="s">
        <v>47</v>
      </c>
      <c r="C5734" t="s">
        <v>3111</v>
      </c>
      <c r="D5734" t="s">
        <v>54</v>
      </c>
      <c r="E5734" s="103">
        <v>427842</v>
      </c>
      <c r="F5734" s="103">
        <v>679225</v>
      </c>
      <c r="G5734" s="103">
        <v>6</v>
      </c>
      <c r="H5734" t="s">
        <v>54</v>
      </c>
      <c r="I5734" s="103"/>
    </row>
    <row r="5735" spans="1:9" x14ac:dyDescent="0.3">
      <c r="A5735" t="s">
        <v>4058</v>
      </c>
      <c r="B5735" t="s">
        <v>48</v>
      </c>
      <c r="C5735" t="s">
        <v>3111</v>
      </c>
      <c r="D5735" t="s">
        <v>54</v>
      </c>
      <c r="E5735" s="103">
        <v>3891651025.6811523</v>
      </c>
      <c r="F5735" s="103">
        <v>679225</v>
      </c>
      <c r="G5735" s="103">
        <v>6</v>
      </c>
      <c r="H5735" t="s">
        <v>54</v>
      </c>
      <c r="I5735" s="103"/>
    </row>
    <row r="5736" spans="1:9" x14ac:dyDescent="0.3">
      <c r="A5736" t="s">
        <v>4059</v>
      </c>
      <c r="B5736" t="s">
        <v>49</v>
      </c>
      <c r="C5736" t="s">
        <v>3111</v>
      </c>
      <c r="D5736" t="s">
        <v>54</v>
      </c>
      <c r="E5736" s="103">
        <v>0.6298973094335456</v>
      </c>
      <c r="F5736" s="103">
        <v>679225</v>
      </c>
      <c r="G5736" s="103">
        <v>6</v>
      </c>
      <c r="H5736" t="s">
        <v>54</v>
      </c>
      <c r="I5736" s="103"/>
    </row>
    <row r="5737" spans="1:9" x14ac:dyDescent="0.3">
      <c r="A5737" t="s">
        <v>4060</v>
      </c>
      <c r="B5737" t="s">
        <v>50</v>
      </c>
      <c r="C5737" t="s">
        <v>3111</v>
      </c>
      <c r="D5737" t="s">
        <v>54</v>
      </c>
      <c r="E5737" s="103">
        <v>5729.5462117577417</v>
      </c>
      <c r="F5737" s="103">
        <v>679225</v>
      </c>
      <c r="G5737" s="103">
        <v>6</v>
      </c>
      <c r="H5737" t="s">
        <v>54</v>
      </c>
      <c r="I5737" s="103"/>
    </row>
    <row r="5738" spans="1:9" x14ac:dyDescent="0.3">
      <c r="A5738" t="s">
        <v>4061</v>
      </c>
      <c r="B5738" t="s">
        <v>51</v>
      </c>
      <c r="C5738" t="s">
        <v>3111</v>
      </c>
      <c r="D5738" t="s">
        <v>40</v>
      </c>
      <c r="E5738" s="103">
        <v>9.6612260722985319E-3</v>
      </c>
      <c r="F5738" s="103">
        <v>679225</v>
      </c>
      <c r="G5738" s="103">
        <v>6</v>
      </c>
      <c r="H5738" t="s">
        <v>1078</v>
      </c>
      <c r="I5738" s="103"/>
    </row>
    <row r="5739" spans="1:9" x14ac:dyDescent="0.3">
      <c r="A5739" t="s">
        <v>6783</v>
      </c>
      <c r="B5739" t="s">
        <v>51</v>
      </c>
      <c r="C5739" t="s">
        <v>3111</v>
      </c>
      <c r="D5739" t="s">
        <v>5064</v>
      </c>
      <c r="E5739" s="103">
        <v>9.9692125260021011E-3</v>
      </c>
      <c r="F5739" s="103">
        <v>679225</v>
      </c>
      <c r="G5739" s="103">
        <v>6</v>
      </c>
      <c r="H5739" t="s">
        <v>1078</v>
      </c>
      <c r="I5739" s="103"/>
    </row>
    <row r="5740" spans="1:9" x14ac:dyDescent="0.3">
      <c r="A5740" t="s">
        <v>6784</v>
      </c>
      <c r="B5740" t="s">
        <v>51</v>
      </c>
      <c r="C5740" t="s">
        <v>3111</v>
      </c>
      <c r="D5740" t="s">
        <v>5065</v>
      </c>
      <c r="E5740" s="103">
        <v>9.6612260722985319E-3</v>
      </c>
      <c r="F5740" s="103">
        <v>679225</v>
      </c>
      <c r="G5740" s="103">
        <v>6</v>
      </c>
      <c r="H5740" t="s">
        <v>1078</v>
      </c>
      <c r="I5740" s="103"/>
    </row>
    <row r="5741" spans="1:9" x14ac:dyDescent="0.3">
      <c r="A5741" t="s">
        <v>6785</v>
      </c>
      <c r="B5741" t="s">
        <v>51</v>
      </c>
      <c r="C5741" t="s">
        <v>3111</v>
      </c>
      <c r="D5741" t="s">
        <v>5066</v>
      </c>
      <c r="E5741" s="103">
        <v>9.9564023835105528E-3</v>
      </c>
      <c r="F5741" s="103">
        <v>679225</v>
      </c>
      <c r="G5741" s="103">
        <v>6</v>
      </c>
      <c r="H5741" t="s">
        <v>1078</v>
      </c>
      <c r="I5741" s="103"/>
    </row>
    <row r="5742" spans="1:9" x14ac:dyDescent="0.3">
      <c r="A5742" t="s">
        <v>4062</v>
      </c>
      <c r="B5742" t="s">
        <v>51</v>
      </c>
      <c r="C5742" t="s">
        <v>3111</v>
      </c>
      <c r="D5742" t="s">
        <v>42</v>
      </c>
      <c r="E5742" s="103">
        <v>9.7689814707322374E-3</v>
      </c>
      <c r="F5742" s="103">
        <v>679225</v>
      </c>
      <c r="G5742" s="103">
        <v>6</v>
      </c>
      <c r="H5742" t="s">
        <v>1078</v>
      </c>
      <c r="I5742" s="103"/>
    </row>
    <row r="5743" spans="1:9" x14ac:dyDescent="0.3">
      <c r="A5743" t="s">
        <v>4063</v>
      </c>
      <c r="B5743" t="s">
        <v>51</v>
      </c>
      <c r="C5743" t="s">
        <v>3111</v>
      </c>
      <c r="D5743" t="s">
        <v>1763</v>
      </c>
      <c r="E5743" s="103">
        <v>1.0213337521042349E-2</v>
      </c>
      <c r="F5743" s="103">
        <v>679225</v>
      </c>
      <c r="G5743" s="103">
        <v>6</v>
      </c>
      <c r="H5743" t="s">
        <v>1078</v>
      </c>
      <c r="I5743" s="103"/>
    </row>
    <row r="5744" spans="1:9" x14ac:dyDescent="0.3">
      <c r="A5744" t="s">
        <v>4064</v>
      </c>
      <c r="B5744" t="s">
        <v>51</v>
      </c>
      <c r="C5744" t="s">
        <v>3111</v>
      </c>
      <c r="D5744" t="s">
        <v>1764</v>
      </c>
      <c r="E5744" s="103">
        <v>4.6442748778294986E-3</v>
      </c>
      <c r="F5744" s="103">
        <v>679225</v>
      </c>
      <c r="G5744" s="103">
        <v>6</v>
      </c>
      <c r="H5744" t="s">
        <v>1078</v>
      </c>
      <c r="I5744" s="103"/>
    </row>
    <row r="5745" spans="1:9" x14ac:dyDescent="0.3">
      <c r="A5745" t="s">
        <v>4065</v>
      </c>
      <c r="B5745" t="s">
        <v>51</v>
      </c>
      <c r="C5745" t="s">
        <v>3111</v>
      </c>
      <c r="D5745" t="s">
        <v>340</v>
      </c>
      <c r="E5745" s="103">
        <v>9.7357285894320768E-3</v>
      </c>
      <c r="F5745" s="103">
        <v>679225</v>
      </c>
      <c r="G5745" s="103">
        <v>6</v>
      </c>
      <c r="H5745" t="s">
        <v>1078</v>
      </c>
      <c r="I5745" s="103"/>
    </row>
    <row r="5746" spans="1:9" x14ac:dyDescent="0.3">
      <c r="A5746" t="s">
        <v>4066</v>
      </c>
      <c r="B5746" t="s">
        <v>51</v>
      </c>
      <c r="C5746" t="s">
        <v>3111</v>
      </c>
      <c r="D5746" t="s">
        <v>777</v>
      </c>
      <c r="E5746" s="103">
        <v>1.6323941448796959E-2</v>
      </c>
      <c r="F5746" s="103">
        <v>679225</v>
      </c>
      <c r="G5746" s="103">
        <v>6</v>
      </c>
      <c r="H5746" t="s">
        <v>1078</v>
      </c>
      <c r="I5746" s="103"/>
    </row>
    <row r="5747" spans="1:9" x14ac:dyDescent="0.3">
      <c r="A5747" t="s">
        <v>4067</v>
      </c>
      <c r="B5747" t="s">
        <v>51</v>
      </c>
      <c r="C5747" t="s">
        <v>3111</v>
      </c>
      <c r="D5747" t="s">
        <v>776</v>
      </c>
      <c r="E5747" s="103">
        <v>3.9868040463619268E-2</v>
      </c>
      <c r="F5747" s="103">
        <v>679225</v>
      </c>
      <c r="G5747" s="103">
        <v>6</v>
      </c>
      <c r="H5747" t="s">
        <v>1078</v>
      </c>
      <c r="I5747" s="103"/>
    </row>
    <row r="5748" spans="1:9" x14ac:dyDescent="0.3">
      <c r="A5748" t="s">
        <v>226</v>
      </c>
      <c r="B5748" t="s">
        <v>49</v>
      </c>
      <c r="C5748" t="s">
        <v>40</v>
      </c>
      <c r="D5748" t="s">
        <v>54</v>
      </c>
      <c r="E5748" s="103">
        <v>1</v>
      </c>
      <c r="F5748" s="103">
        <v>679225</v>
      </c>
      <c r="G5748" s="103">
        <v>6</v>
      </c>
      <c r="H5748" t="s">
        <v>54</v>
      </c>
      <c r="I5748" s="103"/>
    </row>
    <row r="5749" spans="1:9" x14ac:dyDescent="0.3">
      <c r="A5749" t="s">
        <v>227</v>
      </c>
      <c r="B5749" t="s">
        <v>50</v>
      </c>
      <c r="C5749" t="s">
        <v>40</v>
      </c>
      <c r="D5749" t="s">
        <v>54</v>
      </c>
      <c r="E5749" s="103">
        <v>950848.64287701319</v>
      </c>
      <c r="F5749" s="103">
        <v>679225</v>
      </c>
      <c r="G5749" s="103">
        <v>6</v>
      </c>
      <c r="H5749" t="s">
        <v>54</v>
      </c>
      <c r="I5749" s="103"/>
    </row>
    <row r="5750" spans="1:9" x14ac:dyDescent="0.3">
      <c r="A5750" t="s">
        <v>1416</v>
      </c>
      <c r="B5750" t="s">
        <v>51</v>
      </c>
      <c r="C5750" t="s">
        <v>40</v>
      </c>
      <c r="D5750" t="s">
        <v>40</v>
      </c>
      <c r="E5750" s="103">
        <v>1</v>
      </c>
      <c r="F5750" s="103">
        <v>679225</v>
      </c>
      <c r="G5750" s="103">
        <v>6</v>
      </c>
      <c r="H5750" t="s">
        <v>1078</v>
      </c>
      <c r="I5750" s="103"/>
    </row>
    <row r="5751" spans="1:9" x14ac:dyDescent="0.3">
      <c r="A5751" t="s">
        <v>6786</v>
      </c>
      <c r="B5751" t="s">
        <v>51</v>
      </c>
      <c r="C5751" t="s">
        <v>40</v>
      </c>
      <c r="D5751" t="s">
        <v>5064</v>
      </c>
      <c r="E5751" s="103">
        <v>1.0295556080064205</v>
      </c>
      <c r="F5751" s="103">
        <v>679225</v>
      </c>
      <c r="G5751" s="103">
        <v>6</v>
      </c>
      <c r="H5751" t="s">
        <v>1078</v>
      </c>
      <c r="I5751" s="103"/>
    </row>
    <row r="5752" spans="1:9" x14ac:dyDescent="0.3">
      <c r="A5752" t="s">
        <v>6787</v>
      </c>
      <c r="B5752" t="s">
        <v>51</v>
      </c>
      <c r="C5752" t="s">
        <v>40</v>
      </c>
      <c r="D5752" t="s">
        <v>5065</v>
      </c>
      <c r="E5752" s="103">
        <v>1</v>
      </c>
      <c r="F5752" s="103">
        <v>679225</v>
      </c>
      <c r="G5752" s="103">
        <v>6</v>
      </c>
      <c r="H5752" t="s">
        <v>1078</v>
      </c>
      <c r="I5752" s="103"/>
    </row>
    <row r="5753" spans="1:9" x14ac:dyDescent="0.3">
      <c r="A5753" t="s">
        <v>6788</v>
      </c>
      <c r="B5753" t="s">
        <v>51</v>
      </c>
      <c r="C5753" t="s">
        <v>40</v>
      </c>
      <c r="D5753" t="s">
        <v>5066</v>
      </c>
      <c r="E5753" s="103">
        <v>1.0275278652091981</v>
      </c>
      <c r="F5753" s="103">
        <v>679225</v>
      </c>
      <c r="G5753" s="103">
        <v>6</v>
      </c>
      <c r="H5753" t="s">
        <v>1078</v>
      </c>
      <c r="I5753" s="103"/>
    </row>
    <row r="5754" spans="1:9" x14ac:dyDescent="0.3">
      <c r="A5754" t="s">
        <v>1417</v>
      </c>
      <c r="B5754" t="s">
        <v>51</v>
      </c>
      <c r="C5754" t="s">
        <v>40</v>
      </c>
      <c r="D5754" t="s">
        <v>42</v>
      </c>
      <c r="E5754" s="103">
        <v>1.0195310240370639</v>
      </c>
      <c r="F5754" s="103">
        <v>679225</v>
      </c>
      <c r="G5754" s="103">
        <v>6</v>
      </c>
      <c r="H5754" t="s">
        <v>1078</v>
      </c>
      <c r="I5754" s="103"/>
    </row>
    <row r="5755" spans="1:9" x14ac:dyDescent="0.3">
      <c r="A5755" t="s">
        <v>2351</v>
      </c>
      <c r="B5755" t="s">
        <v>51</v>
      </c>
      <c r="C5755" t="s">
        <v>40</v>
      </c>
      <c r="D5755" t="s">
        <v>1763</v>
      </c>
      <c r="E5755" s="103">
        <v>1.0694282840432623</v>
      </c>
      <c r="F5755" s="103">
        <v>679225</v>
      </c>
      <c r="G5755" s="103">
        <v>6</v>
      </c>
      <c r="H5755" t="s">
        <v>1078</v>
      </c>
      <c r="I5755" s="103"/>
    </row>
    <row r="5756" spans="1:9" x14ac:dyDescent="0.3">
      <c r="A5756" t="s">
        <v>2352</v>
      </c>
      <c r="B5756" t="s">
        <v>51</v>
      </c>
      <c r="C5756" t="s">
        <v>40</v>
      </c>
      <c r="D5756" t="s">
        <v>1764</v>
      </c>
      <c r="E5756" s="103">
        <v>0.61170210836228822</v>
      </c>
      <c r="F5756" s="103">
        <v>679225</v>
      </c>
      <c r="G5756" s="103">
        <v>6</v>
      </c>
      <c r="H5756" t="s">
        <v>1078</v>
      </c>
      <c r="I5756" s="103"/>
    </row>
    <row r="5757" spans="1:9" x14ac:dyDescent="0.3">
      <c r="A5757" t="s">
        <v>1418</v>
      </c>
      <c r="B5757" t="s">
        <v>51</v>
      </c>
      <c r="C5757" t="s">
        <v>40</v>
      </c>
      <c r="D5757" t="s">
        <v>340</v>
      </c>
      <c r="E5757" s="103">
        <v>1.0073608429873566</v>
      </c>
      <c r="F5757" s="103">
        <v>679225</v>
      </c>
      <c r="G5757" s="103">
        <v>6</v>
      </c>
      <c r="H5757" t="s">
        <v>1078</v>
      </c>
      <c r="I5757" s="103"/>
    </row>
    <row r="5758" spans="1:9" x14ac:dyDescent="0.3">
      <c r="A5758" t="s">
        <v>1419</v>
      </c>
      <c r="B5758" t="s">
        <v>51</v>
      </c>
      <c r="C5758" t="s">
        <v>40</v>
      </c>
      <c r="D5758" t="s">
        <v>777</v>
      </c>
      <c r="E5758" s="103">
        <v>1.7005610671109446</v>
      </c>
      <c r="F5758" s="103">
        <v>679225</v>
      </c>
      <c r="G5758" s="103">
        <v>6</v>
      </c>
      <c r="H5758" t="s">
        <v>1078</v>
      </c>
      <c r="I5758" s="103"/>
    </row>
    <row r="5759" spans="1:9" x14ac:dyDescent="0.3">
      <c r="A5759" t="s">
        <v>633</v>
      </c>
      <c r="B5759" t="s">
        <v>44</v>
      </c>
      <c r="C5759" t="s">
        <v>40</v>
      </c>
      <c r="D5759" t="s">
        <v>777</v>
      </c>
      <c r="E5759" s="103">
        <v>0</v>
      </c>
      <c r="F5759" s="103">
        <v>679225</v>
      </c>
      <c r="G5759" s="103">
        <v>6</v>
      </c>
      <c r="H5759" t="s">
        <v>54</v>
      </c>
      <c r="I5759" s="103"/>
    </row>
    <row r="5760" spans="1:9" x14ac:dyDescent="0.3">
      <c r="A5760" t="s">
        <v>634</v>
      </c>
      <c r="B5760" t="s">
        <v>45</v>
      </c>
      <c r="C5760" t="s">
        <v>40</v>
      </c>
      <c r="D5760" t="s">
        <v>777</v>
      </c>
      <c r="E5760" s="103">
        <v>0</v>
      </c>
      <c r="F5760" s="103">
        <v>679225</v>
      </c>
      <c r="G5760" s="103">
        <v>6</v>
      </c>
      <c r="H5760" t="s">
        <v>54</v>
      </c>
      <c r="I5760" s="103"/>
    </row>
    <row r="5761" spans="1:9" x14ac:dyDescent="0.3">
      <c r="A5761" t="s">
        <v>635</v>
      </c>
      <c r="B5761" t="s">
        <v>46</v>
      </c>
      <c r="C5761" t="s">
        <v>40</v>
      </c>
      <c r="D5761" t="s">
        <v>777</v>
      </c>
      <c r="E5761" s="103">
        <v>0</v>
      </c>
      <c r="F5761" s="103">
        <v>679225</v>
      </c>
      <c r="G5761" s="103">
        <v>6</v>
      </c>
      <c r="H5761" t="s">
        <v>54</v>
      </c>
      <c r="I5761" s="103"/>
    </row>
    <row r="5762" spans="1:9" x14ac:dyDescent="0.3">
      <c r="A5762" t="s">
        <v>1420</v>
      </c>
      <c r="B5762" t="s">
        <v>51</v>
      </c>
      <c r="C5762" t="s">
        <v>40</v>
      </c>
      <c r="D5762" t="s">
        <v>776</v>
      </c>
      <c r="E5762" s="103">
        <v>4.1639670405471749</v>
      </c>
      <c r="F5762" s="103">
        <v>679225</v>
      </c>
      <c r="G5762" s="103">
        <v>6</v>
      </c>
      <c r="H5762" t="s">
        <v>1078</v>
      </c>
      <c r="I5762" s="103"/>
    </row>
    <row r="5763" spans="1:9" x14ac:dyDescent="0.3">
      <c r="A5763" t="s">
        <v>637</v>
      </c>
      <c r="B5763" t="s">
        <v>44</v>
      </c>
      <c r="C5763" t="s">
        <v>40</v>
      </c>
      <c r="D5763" t="s">
        <v>776</v>
      </c>
      <c r="E5763" s="103">
        <v>0</v>
      </c>
      <c r="F5763" s="103">
        <v>679225</v>
      </c>
      <c r="G5763" s="103">
        <v>6</v>
      </c>
      <c r="H5763" t="s">
        <v>54</v>
      </c>
      <c r="I5763" s="103"/>
    </row>
    <row r="5764" spans="1:9" x14ac:dyDescent="0.3">
      <c r="A5764" t="s">
        <v>638</v>
      </c>
      <c r="B5764" t="s">
        <v>45</v>
      </c>
      <c r="C5764" t="s">
        <v>40</v>
      </c>
      <c r="D5764" t="s">
        <v>776</v>
      </c>
      <c r="E5764" s="103">
        <v>0</v>
      </c>
      <c r="F5764" s="103">
        <v>679225</v>
      </c>
      <c r="G5764" s="103">
        <v>6</v>
      </c>
      <c r="H5764" t="s">
        <v>54</v>
      </c>
      <c r="I5764" s="103"/>
    </row>
    <row r="5765" spans="1:9" x14ac:dyDescent="0.3">
      <c r="A5765" t="s">
        <v>639</v>
      </c>
      <c r="B5765" t="s">
        <v>46</v>
      </c>
      <c r="C5765" t="s">
        <v>40</v>
      </c>
      <c r="D5765" t="s">
        <v>776</v>
      </c>
      <c r="E5765" s="103">
        <v>0</v>
      </c>
      <c r="F5765" s="103">
        <v>679225</v>
      </c>
      <c r="G5765" s="103">
        <v>6</v>
      </c>
      <c r="H5765" t="s">
        <v>54</v>
      </c>
      <c r="I5765" s="103"/>
    </row>
    <row r="5766" spans="1:9" x14ac:dyDescent="0.3">
      <c r="A5766" t="s">
        <v>6789</v>
      </c>
      <c r="B5766" t="s">
        <v>49</v>
      </c>
      <c r="C5766" t="s">
        <v>5064</v>
      </c>
      <c r="D5766" t="s">
        <v>54</v>
      </c>
      <c r="E5766" s="103">
        <v>1</v>
      </c>
      <c r="F5766" s="103">
        <v>679225</v>
      </c>
      <c r="G5766" s="103">
        <v>6</v>
      </c>
      <c r="H5766" t="s">
        <v>54</v>
      </c>
      <c r="I5766" s="103"/>
    </row>
    <row r="5767" spans="1:9" x14ac:dyDescent="0.3">
      <c r="A5767" t="s">
        <v>6790</v>
      </c>
      <c r="B5767" t="s">
        <v>50</v>
      </c>
      <c r="C5767" t="s">
        <v>5064</v>
      </c>
      <c r="D5767" t="s">
        <v>54</v>
      </c>
      <c r="E5767" s="103">
        <v>925070.41477371741</v>
      </c>
      <c r="F5767" s="103">
        <v>679225</v>
      </c>
      <c r="G5767" s="103">
        <v>6</v>
      </c>
      <c r="H5767" t="s">
        <v>54</v>
      </c>
      <c r="I5767" s="103"/>
    </row>
    <row r="5768" spans="1:9" x14ac:dyDescent="0.3">
      <c r="A5768" t="s">
        <v>6791</v>
      </c>
      <c r="B5768" t="s">
        <v>51</v>
      </c>
      <c r="C5768" t="s">
        <v>5064</v>
      </c>
      <c r="D5768" t="s">
        <v>40</v>
      </c>
      <c r="E5768" s="103">
        <v>0.97306998720991711</v>
      </c>
      <c r="F5768" s="103">
        <v>679225</v>
      </c>
      <c r="G5768" s="103">
        <v>6</v>
      </c>
      <c r="H5768" t="s">
        <v>1078</v>
      </c>
      <c r="I5768" s="103"/>
    </row>
    <row r="5769" spans="1:9" x14ac:dyDescent="0.3">
      <c r="A5769" t="s">
        <v>6792</v>
      </c>
      <c r="B5769" t="s">
        <v>51</v>
      </c>
      <c r="C5769" t="s">
        <v>5064</v>
      </c>
      <c r="D5769" t="s">
        <v>5064</v>
      </c>
      <c r="E5769" s="103">
        <v>1</v>
      </c>
      <c r="F5769" s="103">
        <v>679225</v>
      </c>
      <c r="G5769" s="103">
        <v>6</v>
      </c>
      <c r="H5769" t="s">
        <v>1078</v>
      </c>
      <c r="I5769" s="103"/>
    </row>
    <row r="5770" spans="1:9" x14ac:dyDescent="0.3">
      <c r="A5770" t="s">
        <v>6793</v>
      </c>
      <c r="B5770" t="s">
        <v>51</v>
      </c>
      <c r="C5770" t="s">
        <v>5064</v>
      </c>
      <c r="D5770" t="s">
        <v>5065</v>
      </c>
      <c r="E5770" s="103">
        <v>0.97306998720991711</v>
      </c>
      <c r="F5770" s="103">
        <v>679225</v>
      </c>
      <c r="G5770" s="103">
        <v>6</v>
      </c>
      <c r="H5770" t="s">
        <v>1078</v>
      </c>
      <c r="I5770" s="103"/>
    </row>
    <row r="5771" spans="1:9" x14ac:dyDescent="0.3">
      <c r="A5771" t="s">
        <v>6794</v>
      </c>
      <c r="B5771" t="s">
        <v>51</v>
      </c>
      <c r="C5771" t="s">
        <v>5064</v>
      </c>
      <c r="D5771" t="s">
        <v>5066</v>
      </c>
      <c r="E5771" s="103">
        <v>0.99839097851279568</v>
      </c>
      <c r="F5771" s="103">
        <v>679225</v>
      </c>
      <c r="G5771" s="103">
        <v>6</v>
      </c>
      <c r="H5771" t="s">
        <v>1078</v>
      </c>
      <c r="I5771" s="103"/>
    </row>
    <row r="5772" spans="1:9" x14ac:dyDescent="0.3">
      <c r="A5772" t="s">
        <v>6795</v>
      </c>
      <c r="B5772" t="s">
        <v>51</v>
      </c>
      <c r="C5772" t="s">
        <v>5064</v>
      </c>
      <c r="D5772" t="s">
        <v>42</v>
      </c>
      <c r="E5772" s="103">
        <v>0.99031543776824726</v>
      </c>
      <c r="F5772" s="103">
        <v>679225</v>
      </c>
      <c r="G5772" s="103">
        <v>6</v>
      </c>
      <c r="H5772" t="s">
        <v>1078</v>
      </c>
      <c r="I5772" s="103"/>
    </row>
    <row r="5773" spans="1:9" x14ac:dyDescent="0.3">
      <c r="A5773" t="s">
        <v>6796</v>
      </c>
      <c r="B5773" t="s">
        <v>51</v>
      </c>
      <c r="C5773" t="s">
        <v>5064</v>
      </c>
      <c r="D5773" t="s">
        <v>1763</v>
      </c>
      <c r="E5773" s="103">
        <v>1.0389144567231898</v>
      </c>
      <c r="F5773" s="103">
        <v>679225</v>
      </c>
      <c r="G5773" s="103">
        <v>6</v>
      </c>
      <c r="H5773" t="s">
        <v>1078</v>
      </c>
      <c r="I5773" s="103"/>
    </row>
    <row r="5774" spans="1:9" x14ac:dyDescent="0.3">
      <c r="A5774" t="s">
        <v>6797</v>
      </c>
      <c r="B5774" t="s">
        <v>51</v>
      </c>
      <c r="C5774" t="s">
        <v>5064</v>
      </c>
      <c r="D5774" t="s">
        <v>1764</v>
      </c>
      <c r="E5774" s="103">
        <v>0.59627875924226237</v>
      </c>
      <c r="F5774" s="103">
        <v>679225</v>
      </c>
      <c r="G5774" s="103">
        <v>6</v>
      </c>
      <c r="H5774" t="s">
        <v>1078</v>
      </c>
      <c r="I5774" s="103"/>
    </row>
    <row r="5775" spans="1:9" x14ac:dyDescent="0.3">
      <c r="A5775" t="s">
        <v>6798</v>
      </c>
      <c r="B5775" t="s">
        <v>51</v>
      </c>
      <c r="C5775" t="s">
        <v>5064</v>
      </c>
      <c r="D5775" t="s">
        <v>340</v>
      </c>
      <c r="E5775" s="103">
        <v>0.9787421951180062</v>
      </c>
      <c r="F5775" s="103">
        <v>679225</v>
      </c>
      <c r="G5775" s="103">
        <v>6</v>
      </c>
      <c r="H5775" t="s">
        <v>1078</v>
      </c>
      <c r="I5775" s="103"/>
    </row>
    <row r="5776" spans="1:9" x14ac:dyDescent="0.3">
      <c r="A5776" t="s">
        <v>6799</v>
      </c>
      <c r="B5776" t="s">
        <v>51</v>
      </c>
      <c r="C5776" t="s">
        <v>5064</v>
      </c>
      <c r="D5776" t="s">
        <v>777</v>
      </c>
      <c r="E5776" s="103">
        <v>1.6552875144157881</v>
      </c>
      <c r="F5776" s="103">
        <v>679225</v>
      </c>
      <c r="G5776" s="103">
        <v>6</v>
      </c>
      <c r="H5776" t="s">
        <v>1078</v>
      </c>
      <c r="I5776" s="103"/>
    </row>
    <row r="5777" spans="1:9" x14ac:dyDescent="0.3">
      <c r="A5777" t="s">
        <v>6800</v>
      </c>
      <c r="B5777" t="s">
        <v>44</v>
      </c>
      <c r="C5777" t="s">
        <v>5064</v>
      </c>
      <c r="D5777" t="s">
        <v>777</v>
      </c>
      <c r="E5777" s="103">
        <v>1.4133755382973242E-3</v>
      </c>
      <c r="F5777" s="103">
        <v>679225</v>
      </c>
      <c r="G5777" s="103">
        <v>6</v>
      </c>
      <c r="H5777" t="s">
        <v>54</v>
      </c>
      <c r="I5777" s="103"/>
    </row>
    <row r="5778" spans="1:9" x14ac:dyDescent="0.3">
      <c r="A5778" t="s">
        <v>6801</v>
      </c>
      <c r="B5778" t="s">
        <v>45</v>
      </c>
      <c r="C5778" t="s">
        <v>5064</v>
      </c>
      <c r="D5778" t="s">
        <v>777</v>
      </c>
      <c r="E5778" s="103">
        <v>1.1592107007121693E-4</v>
      </c>
      <c r="F5778" s="103">
        <v>679225</v>
      </c>
      <c r="G5778" s="103">
        <v>6</v>
      </c>
      <c r="H5778" t="s">
        <v>54</v>
      </c>
      <c r="I5778" s="103"/>
    </row>
    <row r="5779" spans="1:9" x14ac:dyDescent="0.3">
      <c r="A5779" t="s">
        <v>6802</v>
      </c>
      <c r="B5779" t="s">
        <v>46</v>
      </c>
      <c r="C5779" t="s">
        <v>5064</v>
      </c>
      <c r="D5779" t="s">
        <v>777</v>
      </c>
      <c r="E5779" s="103">
        <v>9.5075182623566436E-6</v>
      </c>
      <c r="F5779" s="103">
        <v>679225</v>
      </c>
      <c r="G5779" s="103">
        <v>6</v>
      </c>
      <c r="H5779" t="s">
        <v>54</v>
      </c>
      <c r="I5779" s="103"/>
    </row>
    <row r="5780" spans="1:9" x14ac:dyDescent="0.3">
      <c r="A5780" t="s">
        <v>6803</v>
      </c>
      <c r="B5780" t="s">
        <v>51</v>
      </c>
      <c r="C5780" t="s">
        <v>5064</v>
      </c>
      <c r="D5780" t="s">
        <v>776</v>
      </c>
      <c r="E5780" s="103">
        <v>4.0515930568806322</v>
      </c>
      <c r="F5780" s="103">
        <v>679225</v>
      </c>
      <c r="G5780" s="103">
        <v>6</v>
      </c>
      <c r="H5780" t="s">
        <v>1078</v>
      </c>
      <c r="I5780" s="103"/>
    </row>
    <row r="5781" spans="1:9" x14ac:dyDescent="0.3">
      <c r="A5781" t="s">
        <v>6804</v>
      </c>
      <c r="B5781" t="s">
        <v>44</v>
      </c>
      <c r="C5781" t="s">
        <v>5064</v>
      </c>
      <c r="D5781" t="s">
        <v>776</v>
      </c>
      <c r="E5781" s="103">
        <v>0</v>
      </c>
      <c r="F5781" s="103">
        <v>679225</v>
      </c>
      <c r="G5781" s="103">
        <v>6</v>
      </c>
      <c r="H5781" t="s">
        <v>54</v>
      </c>
      <c r="I5781" s="103"/>
    </row>
    <row r="5782" spans="1:9" x14ac:dyDescent="0.3">
      <c r="A5782" t="s">
        <v>6805</v>
      </c>
      <c r="B5782" t="s">
        <v>45</v>
      </c>
      <c r="C5782" t="s">
        <v>5064</v>
      </c>
      <c r="D5782" t="s">
        <v>776</v>
      </c>
      <c r="E5782" s="103">
        <v>0</v>
      </c>
      <c r="F5782" s="103">
        <v>679225</v>
      </c>
      <c r="G5782" s="103">
        <v>6</v>
      </c>
      <c r="H5782" t="s">
        <v>54</v>
      </c>
      <c r="I5782" s="103"/>
    </row>
    <row r="5783" spans="1:9" x14ac:dyDescent="0.3">
      <c r="A5783" t="s">
        <v>6806</v>
      </c>
      <c r="B5783" t="s">
        <v>46</v>
      </c>
      <c r="C5783" t="s">
        <v>5064</v>
      </c>
      <c r="D5783" t="s">
        <v>776</v>
      </c>
      <c r="E5783" s="103">
        <v>0</v>
      </c>
      <c r="F5783" s="103">
        <v>679225</v>
      </c>
      <c r="G5783" s="103">
        <v>6</v>
      </c>
      <c r="H5783" t="s">
        <v>54</v>
      </c>
      <c r="I5783" s="103"/>
    </row>
    <row r="5784" spans="1:9" x14ac:dyDescent="0.3">
      <c r="A5784" t="s">
        <v>6807</v>
      </c>
      <c r="B5784" t="s">
        <v>49</v>
      </c>
      <c r="C5784" t="s">
        <v>5065</v>
      </c>
      <c r="D5784" t="s">
        <v>54</v>
      </c>
      <c r="E5784" s="103">
        <v>1</v>
      </c>
      <c r="F5784" s="103">
        <v>679225</v>
      </c>
      <c r="G5784" s="103">
        <v>6</v>
      </c>
      <c r="H5784" t="s">
        <v>54</v>
      </c>
      <c r="I5784" s="103"/>
    </row>
    <row r="5785" spans="1:9" x14ac:dyDescent="0.3">
      <c r="A5785" t="s">
        <v>6808</v>
      </c>
      <c r="B5785" t="s">
        <v>50</v>
      </c>
      <c r="C5785" t="s">
        <v>5065</v>
      </c>
      <c r="D5785" t="s">
        <v>54</v>
      </c>
      <c r="E5785" s="103">
        <v>950848.64287701319</v>
      </c>
      <c r="F5785" s="103">
        <v>679225</v>
      </c>
      <c r="G5785" s="103">
        <v>6</v>
      </c>
      <c r="H5785" t="s">
        <v>54</v>
      </c>
      <c r="I5785" s="103"/>
    </row>
    <row r="5786" spans="1:9" x14ac:dyDescent="0.3">
      <c r="A5786" t="s">
        <v>6809</v>
      </c>
      <c r="B5786" t="s">
        <v>51</v>
      </c>
      <c r="C5786" t="s">
        <v>5065</v>
      </c>
      <c r="D5786" t="s">
        <v>40</v>
      </c>
      <c r="E5786" s="103">
        <v>1</v>
      </c>
      <c r="F5786" s="103">
        <v>679225</v>
      </c>
      <c r="G5786" s="103">
        <v>6</v>
      </c>
      <c r="H5786" t="s">
        <v>1078</v>
      </c>
      <c r="I5786" s="103"/>
    </row>
    <row r="5787" spans="1:9" x14ac:dyDescent="0.3">
      <c r="A5787" t="s">
        <v>6810</v>
      </c>
      <c r="B5787" t="s">
        <v>51</v>
      </c>
      <c r="C5787" t="s">
        <v>5065</v>
      </c>
      <c r="D5787" t="s">
        <v>5064</v>
      </c>
      <c r="E5787" s="103">
        <v>1.0295556080064205</v>
      </c>
      <c r="F5787" s="103">
        <v>679225</v>
      </c>
      <c r="G5787" s="103">
        <v>6</v>
      </c>
      <c r="H5787" t="s">
        <v>1078</v>
      </c>
      <c r="I5787" s="103"/>
    </row>
    <row r="5788" spans="1:9" x14ac:dyDescent="0.3">
      <c r="A5788" t="s">
        <v>6811</v>
      </c>
      <c r="B5788" t="s">
        <v>51</v>
      </c>
      <c r="C5788" t="s">
        <v>5065</v>
      </c>
      <c r="D5788" t="s">
        <v>5065</v>
      </c>
      <c r="E5788" s="103">
        <v>1</v>
      </c>
      <c r="F5788" s="103">
        <v>679225</v>
      </c>
      <c r="G5788" s="103">
        <v>6</v>
      </c>
      <c r="H5788" t="s">
        <v>1078</v>
      </c>
      <c r="I5788" s="103"/>
    </row>
    <row r="5789" spans="1:9" x14ac:dyDescent="0.3">
      <c r="A5789" t="s">
        <v>6812</v>
      </c>
      <c r="B5789" t="s">
        <v>51</v>
      </c>
      <c r="C5789" t="s">
        <v>5065</v>
      </c>
      <c r="D5789" t="s">
        <v>5066</v>
      </c>
      <c r="E5789" s="103">
        <v>1.0275278652091981</v>
      </c>
      <c r="F5789" s="103">
        <v>679225</v>
      </c>
      <c r="G5789" s="103">
        <v>6</v>
      </c>
      <c r="H5789" t="s">
        <v>1078</v>
      </c>
      <c r="I5789" s="103"/>
    </row>
    <row r="5790" spans="1:9" x14ac:dyDescent="0.3">
      <c r="A5790" t="s">
        <v>6813</v>
      </c>
      <c r="B5790" t="s">
        <v>51</v>
      </c>
      <c r="C5790" t="s">
        <v>5065</v>
      </c>
      <c r="D5790" t="s">
        <v>42</v>
      </c>
      <c r="E5790" s="103">
        <v>1.0195310240370639</v>
      </c>
      <c r="F5790" s="103">
        <v>679225</v>
      </c>
      <c r="G5790" s="103">
        <v>6</v>
      </c>
      <c r="H5790" t="s">
        <v>1078</v>
      </c>
      <c r="I5790" s="103"/>
    </row>
    <row r="5791" spans="1:9" x14ac:dyDescent="0.3">
      <c r="A5791" t="s">
        <v>6814</v>
      </c>
      <c r="B5791" t="s">
        <v>51</v>
      </c>
      <c r="C5791" t="s">
        <v>5065</v>
      </c>
      <c r="D5791" t="s">
        <v>1763</v>
      </c>
      <c r="E5791" s="103">
        <v>1.0694282840432623</v>
      </c>
      <c r="F5791" s="103">
        <v>679225</v>
      </c>
      <c r="G5791" s="103">
        <v>6</v>
      </c>
      <c r="H5791" t="s">
        <v>1078</v>
      </c>
      <c r="I5791" s="103"/>
    </row>
    <row r="5792" spans="1:9" x14ac:dyDescent="0.3">
      <c r="A5792" t="s">
        <v>6815</v>
      </c>
      <c r="B5792" t="s">
        <v>51</v>
      </c>
      <c r="C5792" t="s">
        <v>5065</v>
      </c>
      <c r="D5792" t="s">
        <v>1764</v>
      </c>
      <c r="E5792" s="103">
        <v>0.61170210836228822</v>
      </c>
      <c r="F5792" s="103">
        <v>679225</v>
      </c>
      <c r="G5792" s="103">
        <v>6</v>
      </c>
      <c r="H5792" t="s">
        <v>1078</v>
      </c>
      <c r="I5792" s="103"/>
    </row>
    <row r="5793" spans="1:9" x14ac:dyDescent="0.3">
      <c r="A5793" t="s">
        <v>6816</v>
      </c>
      <c r="B5793" t="s">
        <v>51</v>
      </c>
      <c r="C5793" t="s">
        <v>5065</v>
      </c>
      <c r="D5793" t="s">
        <v>340</v>
      </c>
      <c r="E5793" s="103">
        <v>1.0073608429873566</v>
      </c>
      <c r="F5793" s="103">
        <v>679225</v>
      </c>
      <c r="G5793" s="103">
        <v>6</v>
      </c>
      <c r="H5793" t="s">
        <v>1078</v>
      </c>
      <c r="I5793" s="103"/>
    </row>
    <row r="5794" spans="1:9" x14ac:dyDescent="0.3">
      <c r="A5794" t="s">
        <v>6817</v>
      </c>
      <c r="B5794" t="s">
        <v>51</v>
      </c>
      <c r="C5794" t="s">
        <v>5065</v>
      </c>
      <c r="D5794" t="s">
        <v>777</v>
      </c>
      <c r="E5794" s="103">
        <v>1.7005610671109446</v>
      </c>
      <c r="F5794" s="103">
        <v>679225</v>
      </c>
      <c r="G5794" s="103">
        <v>6</v>
      </c>
      <c r="H5794" t="s">
        <v>1078</v>
      </c>
      <c r="I5794" s="103"/>
    </row>
    <row r="5795" spans="1:9" x14ac:dyDescent="0.3">
      <c r="A5795" t="s">
        <v>6818</v>
      </c>
      <c r="B5795" t="s">
        <v>44</v>
      </c>
      <c r="C5795" t="s">
        <v>5065</v>
      </c>
      <c r="D5795" t="s">
        <v>777</v>
      </c>
      <c r="E5795" s="103">
        <v>0</v>
      </c>
      <c r="F5795" s="103">
        <v>679225</v>
      </c>
      <c r="G5795" s="103">
        <v>6</v>
      </c>
      <c r="H5795" t="s">
        <v>54</v>
      </c>
      <c r="I5795" s="103"/>
    </row>
    <row r="5796" spans="1:9" x14ac:dyDescent="0.3">
      <c r="A5796" t="s">
        <v>6819</v>
      </c>
      <c r="B5796" t="s">
        <v>45</v>
      </c>
      <c r="C5796" t="s">
        <v>5065</v>
      </c>
      <c r="D5796" t="s">
        <v>777</v>
      </c>
      <c r="E5796" s="103">
        <v>0</v>
      </c>
      <c r="F5796" s="103">
        <v>679225</v>
      </c>
      <c r="G5796" s="103">
        <v>6</v>
      </c>
      <c r="H5796" t="s">
        <v>54</v>
      </c>
      <c r="I5796" s="103"/>
    </row>
    <row r="5797" spans="1:9" x14ac:dyDescent="0.3">
      <c r="A5797" t="s">
        <v>6820</v>
      </c>
      <c r="B5797" t="s">
        <v>46</v>
      </c>
      <c r="C5797" t="s">
        <v>5065</v>
      </c>
      <c r="D5797" t="s">
        <v>777</v>
      </c>
      <c r="E5797" s="103">
        <v>0</v>
      </c>
      <c r="F5797" s="103">
        <v>679225</v>
      </c>
      <c r="G5797" s="103">
        <v>6</v>
      </c>
      <c r="H5797" t="s">
        <v>54</v>
      </c>
      <c r="I5797" s="103"/>
    </row>
    <row r="5798" spans="1:9" x14ac:dyDescent="0.3">
      <c r="A5798" t="s">
        <v>6821</v>
      </c>
      <c r="B5798" t="s">
        <v>51</v>
      </c>
      <c r="C5798" t="s">
        <v>5065</v>
      </c>
      <c r="D5798" t="s">
        <v>776</v>
      </c>
      <c r="E5798" s="103">
        <v>4.1639670405471749</v>
      </c>
      <c r="F5798" s="103">
        <v>679225</v>
      </c>
      <c r="G5798" s="103">
        <v>6</v>
      </c>
      <c r="H5798" t="s">
        <v>1078</v>
      </c>
      <c r="I5798" s="103"/>
    </row>
    <row r="5799" spans="1:9" x14ac:dyDescent="0.3">
      <c r="A5799" t="s">
        <v>6822</v>
      </c>
      <c r="B5799" t="s">
        <v>44</v>
      </c>
      <c r="C5799" t="s">
        <v>5065</v>
      </c>
      <c r="D5799" t="s">
        <v>776</v>
      </c>
      <c r="E5799" s="103">
        <v>0</v>
      </c>
      <c r="F5799" s="103">
        <v>679225</v>
      </c>
      <c r="G5799" s="103">
        <v>6</v>
      </c>
      <c r="H5799" t="s">
        <v>54</v>
      </c>
      <c r="I5799" s="103"/>
    </row>
    <row r="5800" spans="1:9" x14ac:dyDescent="0.3">
      <c r="A5800" t="s">
        <v>6823</v>
      </c>
      <c r="B5800" t="s">
        <v>45</v>
      </c>
      <c r="C5800" t="s">
        <v>5065</v>
      </c>
      <c r="D5800" t="s">
        <v>776</v>
      </c>
      <c r="E5800" s="103">
        <v>0</v>
      </c>
      <c r="F5800" s="103">
        <v>679225</v>
      </c>
      <c r="G5800" s="103">
        <v>6</v>
      </c>
      <c r="H5800" t="s">
        <v>54</v>
      </c>
      <c r="I5800" s="103"/>
    </row>
    <row r="5801" spans="1:9" x14ac:dyDescent="0.3">
      <c r="A5801" t="s">
        <v>6824</v>
      </c>
      <c r="B5801" t="s">
        <v>46</v>
      </c>
      <c r="C5801" t="s">
        <v>5065</v>
      </c>
      <c r="D5801" t="s">
        <v>776</v>
      </c>
      <c r="E5801" s="103">
        <v>0</v>
      </c>
      <c r="F5801" s="103">
        <v>679225</v>
      </c>
      <c r="G5801" s="103">
        <v>6</v>
      </c>
      <c r="H5801" t="s">
        <v>54</v>
      </c>
      <c r="I5801" s="103"/>
    </row>
    <row r="5802" spans="1:9" x14ac:dyDescent="0.3">
      <c r="A5802" t="s">
        <v>6825</v>
      </c>
      <c r="B5802" t="s">
        <v>49</v>
      </c>
      <c r="C5802" t="s">
        <v>5066</v>
      </c>
      <c r="D5802" t="s">
        <v>54</v>
      </c>
      <c r="E5802" s="103">
        <v>1</v>
      </c>
      <c r="F5802" s="103">
        <v>679225</v>
      </c>
      <c r="G5802" s="103">
        <v>6</v>
      </c>
      <c r="H5802" t="s">
        <v>54</v>
      </c>
      <c r="I5802" s="103"/>
    </row>
    <row r="5803" spans="1:9" x14ac:dyDescent="0.3">
      <c r="A5803" t="s">
        <v>6826</v>
      </c>
      <c r="B5803" t="s">
        <v>50</v>
      </c>
      <c r="C5803" t="s">
        <v>5066</v>
      </c>
      <c r="D5803" t="s">
        <v>54</v>
      </c>
      <c r="E5803" s="103">
        <v>926633.19621254923</v>
      </c>
      <c r="F5803" s="103">
        <v>679225</v>
      </c>
      <c r="G5803" s="103">
        <v>6</v>
      </c>
      <c r="H5803" t="s">
        <v>54</v>
      </c>
      <c r="I5803" s="103"/>
    </row>
    <row r="5804" spans="1:9" x14ac:dyDescent="0.3">
      <c r="A5804" t="s">
        <v>6827</v>
      </c>
      <c r="B5804" t="s">
        <v>51</v>
      </c>
      <c r="C5804" t="s">
        <v>5066</v>
      </c>
      <c r="D5804" t="s">
        <v>40</v>
      </c>
      <c r="E5804" s="103">
        <v>0.97467081568311686</v>
      </c>
      <c r="F5804" s="103">
        <v>679225</v>
      </c>
      <c r="G5804" s="103">
        <v>6</v>
      </c>
      <c r="H5804" t="s">
        <v>1078</v>
      </c>
      <c r="I5804" s="103"/>
    </row>
    <row r="5805" spans="1:9" x14ac:dyDescent="0.3">
      <c r="A5805" t="s">
        <v>6828</v>
      </c>
      <c r="B5805" t="s">
        <v>51</v>
      </c>
      <c r="C5805" t="s">
        <v>5066</v>
      </c>
      <c r="D5805" t="s">
        <v>5064</v>
      </c>
      <c r="E5805" s="103">
        <v>1.0020189008825517</v>
      </c>
      <c r="F5805" s="103">
        <v>679225</v>
      </c>
      <c r="G5805" s="103">
        <v>6</v>
      </c>
      <c r="H5805" t="s">
        <v>1078</v>
      </c>
      <c r="I5805" s="103"/>
    </row>
    <row r="5806" spans="1:9" x14ac:dyDescent="0.3">
      <c r="A5806" t="s">
        <v>6829</v>
      </c>
      <c r="B5806" t="s">
        <v>51</v>
      </c>
      <c r="C5806" t="s">
        <v>5066</v>
      </c>
      <c r="D5806" t="s">
        <v>5065</v>
      </c>
      <c r="E5806" s="103">
        <v>0.97467081568311686</v>
      </c>
      <c r="F5806" s="103">
        <v>679225</v>
      </c>
      <c r="G5806" s="103">
        <v>6</v>
      </c>
      <c r="H5806" t="s">
        <v>1078</v>
      </c>
      <c r="I5806" s="103"/>
    </row>
    <row r="5807" spans="1:9" x14ac:dyDescent="0.3">
      <c r="A5807" t="s">
        <v>6830</v>
      </c>
      <c r="B5807" t="s">
        <v>51</v>
      </c>
      <c r="C5807" t="s">
        <v>5066</v>
      </c>
      <c r="D5807" t="s">
        <v>5066</v>
      </c>
      <c r="E5807" s="103">
        <v>1</v>
      </c>
      <c r="F5807" s="103">
        <v>679225</v>
      </c>
      <c r="G5807" s="103">
        <v>6</v>
      </c>
      <c r="H5807" t="s">
        <v>1078</v>
      </c>
      <c r="I5807" s="103"/>
    </row>
    <row r="5808" spans="1:9" x14ac:dyDescent="0.3">
      <c r="A5808" t="s">
        <v>6831</v>
      </c>
      <c r="B5808" t="s">
        <v>51</v>
      </c>
      <c r="C5808" t="s">
        <v>5066</v>
      </c>
      <c r="D5808" t="s">
        <v>42</v>
      </c>
      <c r="E5808" s="103">
        <v>0.99232364881638246</v>
      </c>
      <c r="F5808" s="103">
        <v>679225</v>
      </c>
      <c r="G5808" s="103">
        <v>6</v>
      </c>
      <c r="H5808" t="s">
        <v>1078</v>
      </c>
      <c r="I5808" s="103"/>
    </row>
    <row r="5809" spans="1:9" x14ac:dyDescent="0.3">
      <c r="A5809" t="s">
        <v>6832</v>
      </c>
      <c r="B5809" t="s">
        <v>51</v>
      </c>
      <c r="C5809" t="s">
        <v>5066</v>
      </c>
      <c r="D5809" t="s">
        <v>1763</v>
      </c>
      <c r="E5809" s="103">
        <v>1.0409776196424665</v>
      </c>
      <c r="F5809" s="103">
        <v>679225</v>
      </c>
      <c r="G5809" s="103">
        <v>6</v>
      </c>
      <c r="H5809" t="s">
        <v>1078</v>
      </c>
      <c r="I5809" s="103"/>
    </row>
    <row r="5810" spans="1:9" x14ac:dyDescent="0.3">
      <c r="A5810" t="s">
        <v>6833</v>
      </c>
      <c r="B5810" t="s">
        <v>51</v>
      </c>
      <c r="C5810" t="s">
        <v>5066</v>
      </c>
      <c r="D5810" t="s">
        <v>1764</v>
      </c>
      <c r="E5810" s="103">
        <v>0.59761391063752989</v>
      </c>
      <c r="F5810" s="103">
        <v>679225</v>
      </c>
      <c r="G5810" s="103">
        <v>6</v>
      </c>
      <c r="H5810" t="s">
        <v>1078</v>
      </c>
      <c r="I5810" s="103"/>
    </row>
    <row r="5811" spans="1:9" x14ac:dyDescent="0.3">
      <c r="A5811" t="s">
        <v>6834</v>
      </c>
      <c r="B5811" t="s">
        <v>51</v>
      </c>
      <c r="C5811" t="s">
        <v>5066</v>
      </c>
      <c r="D5811" t="s">
        <v>340</v>
      </c>
      <c r="E5811" s="103">
        <v>0.9803876720820951</v>
      </c>
      <c r="F5811" s="103">
        <v>679225</v>
      </c>
      <c r="G5811" s="103">
        <v>6</v>
      </c>
      <c r="H5811" t="s">
        <v>1078</v>
      </c>
      <c r="I5811" s="103"/>
    </row>
    <row r="5812" spans="1:9" x14ac:dyDescent="0.3">
      <c r="A5812" t="s">
        <v>6835</v>
      </c>
      <c r="B5812" t="s">
        <v>51</v>
      </c>
      <c r="C5812" t="s">
        <v>5066</v>
      </c>
      <c r="D5812" t="s">
        <v>777</v>
      </c>
      <c r="E5812" s="103">
        <v>1.657841316034472</v>
      </c>
      <c r="F5812" s="103">
        <v>679225</v>
      </c>
      <c r="G5812" s="103">
        <v>6</v>
      </c>
      <c r="H5812" t="s">
        <v>1078</v>
      </c>
      <c r="I5812" s="103"/>
    </row>
    <row r="5813" spans="1:9" x14ac:dyDescent="0.3">
      <c r="A5813" t="s">
        <v>7354</v>
      </c>
      <c r="B5813" t="s">
        <v>44</v>
      </c>
      <c r="C5813" t="s">
        <v>5066</v>
      </c>
      <c r="D5813" t="s">
        <v>777</v>
      </c>
      <c r="E5813" s="103">
        <v>0</v>
      </c>
      <c r="F5813" s="103">
        <v>679225</v>
      </c>
      <c r="G5813" s="103">
        <v>6</v>
      </c>
      <c r="H5813" t="s">
        <v>54</v>
      </c>
      <c r="I5813" s="103"/>
    </row>
    <row r="5814" spans="1:9" x14ac:dyDescent="0.3">
      <c r="A5814" t="s">
        <v>7355</v>
      </c>
      <c r="B5814" t="s">
        <v>45</v>
      </c>
      <c r="C5814" t="s">
        <v>5066</v>
      </c>
      <c r="D5814" t="s">
        <v>777</v>
      </c>
      <c r="E5814" s="103">
        <v>0</v>
      </c>
      <c r="F5814" s="103">
        <v>679225</v>
      </c>
      <c r="G5814" s="103">
        <v>6</v>
      </c>
      <c r="H5814" t="s">
        <v>54</v>
      </c>
      <c r="I5814" s="103"/>
    </row>
    <row r="5815" spans="1:9" x14ac:dyDescent="0.3">
      <c r="A5815" t="s">
        <v>7356</v>
      </c>
      <c r="B5815" t="s">
        <v>46</v>
      </c>
      <c r="C5815" t="s">
        <v>5066</v>
      </c>
      <c r="D5815" t="s">
        <v>777</v>
      </c>
      <c r="E5815" s="103">
        <v>0</v>
      </c>
      <c r="F5815" s="103">
        <v>679225</v>
      </c>
      <c r="G5815" s="103">
        <v>6</v>
      </c>
      <c r="H5815" t="s">
        <v>54</v>
      </c>
      <c r="I5815" s="103"/>
    </row>
    <row r="5816" spans="1:9" x14ac:dyDescent="0.3">
      <c r="A5816" t="s">
        <v>6836</v>
      </c>
      <c r="B5816" t="s">
        <v>51</v>
      </c>
      <c r="C5816" t="s">
        <v>5066</v>
      </c>
      <c r="D5816" t="s">
        <v>776</v>
      </c>
      <c r="E5816" s="103">
        <v>4.0582873462055744</v>
      </c>
      <c r="F5816" s="103">
        <v>679225</v>
      </c>
      <c r="G5816" s="103">
        <v>6</v>
      </c>
      <c r="H5816" t="s">
        <v>1078</v>
      </c>
      <c r="I5816" s="103"/>
    </row>
    <row r="5817" spans="1:9" x14ac:dyDescent="0.3">
      <c r="A5817" t="s">
        <v>7357</v>
      </c>
      <c r="B5817" t="s">
        <v>44</v>
      </c>
      <c r="C5817" t="s">
        <v>5066</v>
      </c>
      <c r="D5817" t="s">
        <v>776</v>
      </c>
      <c r="E5817" s="103">
        <v>0</v>
      </c>
      <c r="F5817" s="103">
        <v>679225</v>
      </c>
      <c r="G5817" s="103">
        <v>6</v>
      </c>
      <c r="H5817" t="s">
        <v>54</v>
      </c>
      <c r="I5817" s="103"/>
    </row>
    <row r="5818" spans="1:9" x14ac:dyDescent="0.3">
      <c r="A5818" t="s">
        <v>7358</v>
      </c>
      <c r="B5818" t="s">
        <v>45</v>
      </c>
      <c r="C5818" t="s">
        <v>5066</v>
      </c>
      <c r="D5818" t="s">
        <v>776</v>
      </c>
      <c r="E5818" s="103">
        <v>0</v>
      </c>
      <c r="F5818" s="103">
        <v>679225</v>
      </c>
      <c r="G5818" s="103">
        <v>6</v>
      </c>
      <c r="H5818" t="s">
        <v>54</v>
      </c>
      <c r="I5818" s="103"/>
    </row>
    <row r="5819" spans="1:9" x14ac:dyDescent="0.3">
      <c r="A5819" t="s">
        <v>7359</v>
      </c>
      <c r="B5819" t="s">
        <v>46</v>
      </c>
      <c r="C5819" t="s">
        <v>5066</v>
      </c>
      <c r="D5819" t="s">
        <v>776</v>
      </c>
      <c r="E5819" s="103">
        <v>0</v>
      </c>
      <c r="F5819" s="103">
        <v>679225</v>
      </c>
      <c r="G5819" s="103">
        <v>6</v>
      </c>
      <c r="H5819" t="s">
        <v>54</v>
      </c>
      <c r="I5819" s="103"/>
    </row>
    <row r="5820" spans="1:9" x14ac:dyDescent="0.3">
      <c r="A5820" t="s">
        <v>204</v>
      </c>
      <c r="B5820" t="s">
        <v>49</v>
      </c>
      <c r="C5820" t="s">
        <v>42</v>
      </c>
      <c r="D5820" t="s">
        <v>54</v>
      </c>
      <c r="E5820" s="103">
        <v>1</v>
      </c>
      <c r="F5820" s="103">
        <v>679225</v>
      </c>
      <c r="G5820" s="103">
        <v>6</v>
      </c>
      <c r="H5820" t="s">
        <v>54</v>
      </c>
      <c r="I5820" s="103"/>
    </row>
    <row r="5821" spans="1:9" x14ac:dyDescent="0.3">
      <c r="A5821" t="s">
        <v>205</v>
      </c>
      <c r="B5821" t="s">
        <v>50</v>
      </c>
      <c r="C5821" t="s">
        <v>42</v>
      </c>
      <c r="D5821" t="s">
        <v>54</v>
      </c>
      <c r="E5821" s="103">
        <v>934187.16470879863</v>
      </c>
      <c r="F5821" s="103">
        <v>679225</v>
      </c>
      <c r="G5821" s="103">
        <v>6</v>
      </c>
      <c r="H5821" t="s">
        <v>54</v>
      </c>
      <c r="I5821" s="103"/>
    </row>
    <row r="5822" spans="1:9" x14ac:dyDescent="0.3">
      <c r="A5822" t="s">
        <v>1421</v>
      </c>
      <c r="B5822" t="s">
        <v>51</v>
      </c>
      <c r="C5822" t="s">
        <v>42</v>
      </c>
      <c r="D5822" t="s">
        <v>40</v>
      </c>
      <c r="E5822" s="103">
        <v>0.9827495656723938</v>
      </c>
      <c r="F5822" s="103">
        <v>679225</v>
      </c>
      <c r="G5822" s="103">
        <v>6</v>
      </c>
      <c r="H5822" t="s">
        <v>1078</v>
      </c>
      <c r="I5822" s="103"/>
    </row>
    <row r="5823" spans="1:9" x14ac:dyDescent="0.3">
      <c r="A5823" t="s">
        <v>6837</v>
      </c>
      <c r="B5823" t="s">
        <v>51</v>
      </c>
      <c r="C5823" t="s">
        <v>42</v>
      </c>
      <c r="D5823" t="s">
        <v>5064</v>
      </c>
      <c r="E5823" s="103">
        <v>1.0100053707756522</v>
      </c>
      <c r="F5823" s="103">
        <v>679225</v>
      </c>
      <c r="G5823" s="103">
        <v>6</v>
      </c>
      <c r="H5823" t="s">
        <v>1078</v>
      </c>
      <c r="I5823" s="103"/>
    </row>
    <row r="5824" spans="1:9" x14ac:dyDescent="0.3">
      <c r="A5824" t="s">
        <v>6838</v>
      </c>
      <c r="B5824" t="s">
        <v>51</v>
      </c>
      <c r="C5824" t="s">
        <v>42</v>
      </c>
      <c r="D5824" t="s">
        <v>5065</v>
      </c>
      <c r="E5824" s="103">
        <v>0.9827495656723938</v>
      </c>
      <c r="F5824" s="103">
        <v>679225</v>
      </c>
      <c r="G5824" s="103">
        <v>6</v>
      </c>
      <c r="H5824" t="s">
        <v>1078</v>
      </c>
      <c r="I5824" s="103"/>
    </row>
    <row r="5825" spans="1:9" x14ac:dyDescent="0.3">
      <c r="A5825" t="s">
        <v>6839</v>
      </c>
      <c r="B5825" t="s">
        <v>51</v>
      </c>
      <c r="C5825" t="s">
        <v>42</v>
      </c>
      <c r="D5825" t="s">
        <v>5066</v>
      </c>
      <c r="E5825" s="103">
        <v>1.0083856429087357</v>
      </c>
      <c r="F5825" s="103">
        <v>679225</v>
      </c>
      <c r="G5825" s="103">
        <v>6</v>
      </c>
      <c r="H5825" t="s">
        <v>1078</v>
      </c>
      <c r="I5825" s="103"/>
    </row>
    <row r="5826" spans="1:9" x14ac:dyDescent="0.3">
      <c r="A5826" t="s">
        <v>1422</v>
      </c>
      <c r="B5826" t="s">
        <v>51</v>
      </c>
      <c r="C5826" t="s">
        <v>42</v>
      </c>
      <c r="D5826" t="s">
        <v>42</v>
      </c>
      <c r="E5826" s="103">
        <v>1</v>
      </c>
      <c r="F5826" s="103">
        <v>679225</v>
      </c>
      <c r="G5826" s="103">
        <v>6</v>
      </c>
      <c r="H5826" t="s">
        <v>1078</v>
      </c>
      <c r="I5826" s="103"/>
    </row>
    <row r="5827" spans="1:9" x14ac:dyDescent="0.3">
      <c r="A5827" t="s">
        <v>2353</v>
      </c>
      <c r="B5827" t="s">
        <v>51</v>
      </c>
      <c r="C5827" t="s">
        <v>42</v>
      </c>
      <c r="D5827" t="s">
        <v>1763</v>
      </c>
      <c r="E5827" s="103">
        <v>1.0490422802786097</v>
      </c>
      <c r="F5827" s="103">
        <v>679225</v>
      </c>
      <c r="G5827" s="103">
        <v>6</v>
      </c>
      <c r="H5827" t="s">
        <v>1078</v>
      </c>
      <c r="I5827" s="103"/>
    </row>
    <row r="5828" spans="1:9" x14ac:dyDescent="0.3">
      <c r="A5828" t="s">
        <v>2354</v>
      </c>
      <c r="B5828" t="s">
        <v>51</v>
      </c>
      <c r="C5828" t="s">
        <v>42</v>
      </c>
      <c r="D5828" t="s">
        <v>1764</v>
      </c>
      <c r="E5828" s="103">
        <v>0.60084707975544072</v>
      </c>
      <c r="F5828" s="103">
        <v>679225</v>
      </c>
      <c r="G5828" s="103">
        <v>6</v>
      </c>
      <c r="H5828" t="s">
        <v>1078</v>
      </c>
      <c r="I5828" s="103"/>
    </row>
    <row r="5829" spans="1:9" x14ac:dyDescent="0.3">
      <c r="A5829" t="s">
        <v>1423</v>
      </c>
      <c r="B5829" t="s">
        <v>51</v>
      </c>
      <c r="C5829" t="s">
        <v>42</v>
      </c>
      <c r="D5829" t="s">
        <v>340</v>
      </c>
      <c r="E5829" s="103">
        <v>0.98852686044381355</v>
      </c>
      <c r="F5829" s="103">
        <v>679225</v>
      </c>
      <c r="G5829" s="103">
        <v>6</v>
      </c>
      <c r="H5829" t="s">
        <v>1078</v>
      </c>
      <c r="I5829" s="103"/>
    </row>
    <row r="5830" spans="1:9" x14ac:dyDescent="0.3">
      <c r="A5830" t="s">
        <v>1424</v>
      </c>
      <c r="B5830" t="s">
        <v>51</v>
      </c>
      <c r="C5830" t="s">
        <v>42</v>
      </c>
      <c r="D5830" t="s">
        <v>777</v>
      </c>
      <c r="E5830" s="103">
        <v>1.6717532424691328</v>
      </c>
      <c r="F5830" s="103">
        <v>679225</v>
      </c>
      <c r="G5830" s="103">
        <v>6</v>
      </c>
      <c r="H5830" t="s">
        <v>1078</v>
      </c>
      <c r="I5830" s="103"/>
    </row>
    <row r="5831" spans="1:9" x14ac:dyDescent="0.3">
      <c r="A5831" t="s">
        <v>607</v>
      </c>
      <c r="B5831" t="s">
        <v>44</v>
      </c>
      <c r="C5831" t="s">
        <v>42</v>
      </c>
      <c r="D5831" t="s">
        <v>777</v>
      </c>
      <c r="E5831" s="103">
        <v>1.4133755382973242E-3</v>
      </c>
      <c r="F5831" s="103">
        <v>679225</v>
      </c>
      <c r="G5831" s="103">
        <v>6</v>
      </c>
      <c r="H5831" t="s">
        <v>54</v>
      </c>
      <c r="I5831" s="103"/>
    </row>
    <row r="5832" spans="1:9" x14ac:dyDescent="0.3">
      <c r="A5832" t="s">
        <v>608</v>
      </c>
      <c r="B5832" t="s">
        <v>45</v>
      </c>
      <c r="C5832" t="s">
        <v>42</v>
      </c>
      <c r="D5832" t="s">
        <v>777</v>
      </c>
      <c r="E5832" s="103">
        <v>1.1592107007121693E-4</v>
      </c>
      <c r="F5832" s="103">
        <v>679225</v>
      </c>
      <c r="G5832" s="103">
        <v>6</v>
      </c>
      <c r="H5832" t="s">
        <v>54</v>
      </c>
      <c r="I5832" s="103"/>
    </row>
    <row r="5833" spans="1:9" x14ac:dyDescent="0.3">
      <c r="A5833" t="s">
        <v>609</v>
      </c>
      <c r="B5833" t="s">
        <v>46</v>
      </c>
      <c r="C5833" t="s">
        <v>42</v>
      </c>
      <c r="D5833" t="s">
        <v>777</v>
      </c>
      <c r="E5833" s="103">
        <v>9.5075182623566436E-6</v>
      </c>
      <c r="F5833" s="103">
        <v>679225</v>
      </c>
      <c r="G5833" s="103">
        <v>6</v>
      </c>
      <c r="H5833" t="s">
        <v>54</v>
      </c>
      <c r="I5833" s="103"/>
    </row>
    <row r="5834" spans="1:9" x14ac:dyDescent="0.3">
      <c r="A5834" t="s">
        <v>1425</v>
      </c>
      <c r="B5834" t="s">
        <v>51</v>
      </c>
      <c r="C5834" t="s">
        <v>42</v>
      </c>
      <c r="D5834" t="s">
        <v>776</v>
      </c>
      <c r="E5834" s="103">
        <v>4.0916168323503443</v>
      </c>
      <c r="F5834" s="103">
        <v>679225</v>
      </c>
      <c r="G5834" s="103">
        <v>6</v>
      </c>
      <c r="H5834" t="s">
        <v>1078</v>
      </c>
      <c r="I5834" s="103"/>
    </row>
    <row r="5835" spans="1:9" x14ac:dyDescent="0.3">
      <c r="A5835" t="s">
        <v>611</v>
      </c>
      <c r="B5835" t="s">
        <v>44</v>
      </c>
      <c r="C5835" t="s">
        <v>42</v>
      </c>
      <c r="D5835" t="s">
        <v>776</v>
      </c>
      <c r="E5835" s="103">
        <v>0</v>
      </c>
      <c r="F5835" s="103">
        <v>679225</v>
      </c>
      <c r="G5835" s="103">
        <v>6</v>
      </c>
      <c r="H5835" t="s">
        <v>54</v>
      </c>
      <c r="I5835" s="103"/>
    </row>
    <row r="5836" spans="1:9" x14ac:dyDescent="0.3">
      <c r="A5836" t="s">
        <v>612</v>
      </c>
      <c r="B5836" t="s">
        <v>45</v>
      </c>
      <c r="C5836" t="s">
        <v>42</v>
      </c>
      <c r="D5836" t="s">
        <v>776</v>
      </c>
      <c r="E5836" s="103">
        <v>0</v>
      </c>
      <c r="F5836" s="103">
        <v>679225</v>
      </c>
      <c r="G5836" s="103">
        <v>6</v>
      </c>
      <c r="H5836" t="s">
        <v>54</v>
      </c>
      <c r="I5836" s="103"/>
    </row>
    <row r="5837" spans="1:9" x14ac:dyDescent="0.3">
      <c r="A5837" t="s">
        <v>613</v>
      </c>
      <c r="B5837" t="s">
        <v>46</v>
      </c>
      <c r="C5837" t="s">
        <v>42</v>
      </c>
      <c r="D5837" t="s">
        <v>776</v>
      </c>
      <c r="E5837" s="103">
        <v>0</v>
      </c>
      <c r="F5837" s="103">
        <v>679225</v>
      </c>
      <c r="G5837" s="103">
        <v>6</v>
      </c>
      <c r="H5837" t="s">
        <v>54</v>
      </c>
      <c r="I5837" s="103"/>
    </row>
    <row r="5838" spans="1:9" x14ac:dyDescent="0.3">
      <c r="A5838" t="s">
        <v>8883</v>
      </c>
      <c r="B5838" t="s">
        <v>47</v>
      </c>
      <c r="C5838" t="s">
        <v>8750</v>
      </c>
      <c r="D5838" t="s">
        <v>54</v>
      </c>
      <c r="E5838" s="103">
        <v>678265</v>
      </c>
      <c r="F5838" s="103">
        <v>679225</v>
      </c>
      <c r="G5838" s="103">
        <v>6</v>
      </c>
      <c r="H5838" t="s">
        <v>54</v>
      </c>
      <c r="I5838" s="103"/>
    </row>
    <row r="5839" spans="1:9" x14ac:dyDescent="0.3">
      <c r="A5839" t="s">
        <v>8884</v>
      </c>
      <c r="B5839" t="s">
        <v>48</v>
      </c>
      <c r="C5839" t="s">
        <v>8750</v>
      </c>
      <c r="D5839" t="s">
        <v>54</v>
      </c>
      <c r="E5839" s="103">
        <v>25256556152.683594</v>
      </c>
      <c r="F5839" s="103">
        <v>679225</v>
      </c>
      <c r="G5839" s="103">
        <v>6</v>
      </c>
      <c r="H5839" t="s">
        <v>54</v>
      </c>
      <c r="I5839" s="103"/>
    </row>
    <row r="5840" spans="1:9" x14ac:dyDescent="0.3">
      <c r="A5840" t="s">
        <v>8885</v>
      </c>
      <c r="B5840" t="s">
        <v>49</v>
      </c>
      <c r="C5840" t="s">
        <v>8750</v>
      </c>
      <c r="D5840" t="s">
        <v>54</v>
      </c>
      <c r="E5840" s="103">
        <v>0.99858662446170265</v>
      </c>
      <c r="F5840" s="103">
        <v>679225</v>
      </c>
      <c r="G5840" s="103">
        <v>6</v>
      </c>
      <c r="H5840" t="s">
        <v>54</v>
      </c>
      <c r="I5840" s="103"/>
    </row>
    <row r="5841" spans="1:9" x14ac:dyDescent="0.3">
      <c r="A5841" t="s">
        <v>8886</v>
      </c>
      <c r="B5841" t="s">
        <v>50</v>
      </c>
      <c r="C5841" t="s">
        <v>8750</v>
      </c>
      <c r="D5841" t="s">
        <v>54</v>
      </c>
      <c r="E5841" s="103">
        <v>37184.373591495591</v>
      </c>
      <c r="F5841" s="103">
        <v>679225</v>
      </c>
      <c r="G5841" s="103">
        <v>6</v>
      </c>
      <c r="H5841" t="s">
        <v>54</v>
      </c>
      <c r="I5841" s="103"/>
    </row>
    <row r="5842" spans="1:9" x14ac:dyDescent="0.3">
      <c r="A5842" t="s">
        <v>2355</v>
      </c>
      <c r="B5842" t="s">
        <v>49</v>
      </c>
      <c r="C5842" t="s">
        <v>1763</v>
      </c>
      <c r="D5842" t="s">
        <v>54</v>
      </c>
      <c r="E5842" s="103">
        <v>1</v>
      </c>
      <c r="F5842" s="103">
        <v>679225</v>
      </c>
      <c r="G5842" s="103">
        <v>6</v>
      </c>
      <c r="H5842" t="s">
        <v>54</v>
      </c>
      <c r="I5842" s="103"/>
    </row>
    <row r="5843" spans="1:9" x14ac:dyDescent="0.3">
      <c r="A5843" t="s">
        <v>2356</v>
      </c>
      <c r="B5843" t="s">
        <v>50</v>
      </c>
      <c r="C5843" t="s">
        <v>1763</v>
      </c>
      <c r="D5843" t="s">
        <v>54</v>
      </c>
      <c r="E5843" s="103">
        <v>891398.49836254865</v>
      </c>
      <c r="F5843" s="103">
        <v>679225</v>
      </c>
      <c r="G5843" s="103">
        <v>6</v>
      </c>
      <c r="H5843" t="s">
        <v>54</v>
      </c>
      <c r="I5843" s="103"/>
    </row>
    <row r="5844" spans="1:9" x14ac:dyDescent="0.3">
      <c r="A5844" t="s">
        <v>2357</v>
      </c>
      <c r="B5844" t="s">
        <v>51</v>
      </c>
      <c r="C5844" t="s">
        <v>1763</v>
      </c>
      <c r="D5844" t="s">
        <v>40</v>
      </c>
      <c r="E5844" s="103">
        <v>0.93774597816033478</v>
      </c>
      <c r="F5844" s="103">
        <v>679225</v>
      </c>
      <c r="G5844" s="103">
        <v>6</v>
      </c>
      <c r="H5844" t="s">
        <v>1078</v>
      </c>
      <c r="I5844" s="103"/>
    </row>
    <row r="5845" spans="1:9" x14ac:dyDescent="0.3">
      <c r="A5845" t="s">
        <v>6840</v>
      </c>
      <c r="B5845" t="s">
        <v>51</v>
      </c>
      <c r="C5845" t="s">
        <v>1763</v>
      </c>
      <c r="D5845" t="s">
        <v>5064</v>
      </c>
      <c r="E5845" s="103">
        <v>0.96386247456949947</v>
      </c>
      <c r="F5845" s="103">
        <v>679225</v>
      </c>
      <c r="G5845" s="103">
        <v>6</v>
      </c>
      <c r="H5845" t="s">
        <v>1078</v>
      </c>
      <c r="I5845" s="103"/>
    </row>
    <row r="5846" spans="1:9" x14ac:dyDescent="0.3">
      <c r="A5846" t="s">
        <v>6841</v>
      </c>
      <c r="B5846" t="s">
        <v>51</v>
      </c>
      <c r="C5846" t="s">
        <v>1763</v>
      </c>
      <c r="D5846" t="s">
        <v>5065</v>
      </c>
      <c r="E5846" s="103">
        <v>0.93774597816033478</v>
      </c>
      <c r="F5846" s="103">
        <v>679225</v>
      </c>
      <c r="G5846" s="103">
        <v>6</v>
      </c>
      <c r="H5846" t="s">
        <v>1078</v>
      </c>
      <c r="I5846" s="103"/>
    </row>
    <row r="5847" spans="1:9" x14ac:dyDescent="0.3">
      <c r="A5847" t="s">
        <v>6842</v>
      </c>
      <c r="B5847" t="s">
        <v>51</v>
      </c>
      <c r="C5847" t="s">
        <v>1763</v>
      </c>
      <c r="D5847" t="s">
        <v>5066</v>
      </c>
      <c r="E5847" s="103">
        <v>0.96229443799058401</v>
      </c>
      <c r="F5847" s="103">
        <v>679225</v>
      </c>
      <c r="G5847" s="103">
        <v>6</v>
      </c>
      <c r="H5847" t="s">
        <v>1078</v>
      </c>
      <c r="I5847" s="103"/>
    </row>
    <row r="5848" spans="1:9" x14ac:dyDescent="0.3">
      <c r="A5848" t="s">
        <v>2358</v>
      </c>
      <c r="B5848" t="s">
        <v>51</v>
      </c>
      <c r="C5848" t="s">
        <v>1763</v>
      </c>
      <c r="D5848" t="s">
        <v>42</v>
      </c>
      <c r="E5848" s="103">
        <v>0.95428686824455655</v>
      </c>
      <c r="F5848" s="103">
        <v>679225</v>
      </c>
      <c r="G5848" s="103">
        <v>6</v>
      </c>
      <c r="H5848" t="s">
        <v>1078</v>
      </c>
      <c r="I5848" s="103"/>
    </row>
    <row r="5849" spans="1:9" x14ac:dyDescent="0.3">
      <c r="A5849" t="s">
        <v>2359</v>
      </c>
      <c r="B5849" t="s">
        <v>51</v>
      </c>
      <c r="C5849" t="s">
        <v>1763</v>
      </c>
      <c r="D5849" t="s">
        <v>1763</v>
      </c>
      <c r="E5849" s="103">
        <v>1</v>
      </c>
      <c r="F5849" s="103">
        <v>679225</v>
      </c>
      <c r="G5849" s="103">
        <v>6</v>
      </c>
      <c r="H5849" t="s">
        <v>1078</v>
      </c>
      <c r="I5849" s="103"/>
    </row>
    <row r="5850" spans="1:9" x14ac:dyDescent="0.3">
      <c r="A5850" t="s">
        <v>2360</v>
      </c>
      <c r="B5850" t="s">
        <v>51</v>
      </c>
      <c r="C5850" t="s">
        <v>1763</v>
      </c>
      <c r="D5850" t="s">
        <v>1764</v>
      </c>
      <c r="E5850" s="103">
        <v>0.57170114237328606</v>
      </c>
      <c r="F5850" s="103">
        <v>679225</v>
      </c>
      <c r="G5850" s="103">
        <v>6</v>
      </c>
      <c r="H5850" t="s">
        <v>1078</v>
      </c>
      <c r="I5850" s="103"/>
    </row>
    <row r="5851" spans="1:9" x14ac:dyDescent="0.3">
      <c r="A5851" t="s">
        <v>2361</v>
      </c>
      <c r="B5851" t="s">
        <v>51</v>
      </c>
      <c r="C5851" t="s">
        <v>1763</v>
      </c>
      <c r="D5851" t="s">
        <v>340</v>
      </c>
      <c r="E5851" s="103">
        <v>0.94366754541979303</v>
      </c>
      <c r="F5851" s="103">
        <v>679225</v>
      </c>
      <c r="G5851" s="103">
        <v>6</v>
      </c>
      <c r="H5851" t="s">
        <v>1078</v>
      </c>
      <c r="I5851" s="103"/>
    </row>
    <row r="5852" spans="1:9" x14ac:dyDescent="0.3">
      <c r="A5852" t="s">
        <v>2362</v>
      </c>
      <c r="B5852" t="s">
        <v>51</v>
      </c>
      <c r="C5852" t="s">
        <v>1763</v>
      </c>
      <c r="D5852" t="s">
        <v>777</v>
      </c>
      <c r="E5852" s="103">
        <v>1.5943494491209131</v>
      </c>
      <c r="F5852" s="103">
        <v>679225</v>
      </c>
      <c r="G5852" s="103">
        <v>6</v>
      </c>
      <c r="H5852" t="s">
        <v>1078</v>
      </c>
      <c r="I5852" s="103"/>
    </row>
    <row r="5853" spans="1:9" x14ac:dyDescent="0.3">
      <c r="A5853" t="s">
        <v>2363</v>
      </c>
      <c r="B5853" t="s">
        <v>44</v>
      </c>
      <c r="C5853" t="s">
        <v>1763</v>
      </c>
      <c r="D5853" t="s">
        <v>777</v>
      </c>
      <c r="E5853" s="103">
        <v>1.4133755382973242E-3</v>
      </c>
      <c r="F5853" s="103">
        <v>679225</v>
      </c>
      <c r="G5853" s="103">
        <v>6</v>
      </c>
      <c r="H5853" t="s">
        <v>54</v>
      </c>
      <c r="I5853" s="103"/>
    </row>
    <row r="5854" spans="1:9" x14ac:dyDescent="0.3">
      <c r="A5854" t="s">
        <v>2364</v>
      </c>
      <c r="B5854" t="s">
        <v>45</v>
      </c>
      <c r="C5854" t="s">
        <v>1763</v>
      </c>
      <c r="D5854" t="s">
        <v>777</v>
      </c>
      <c r="E5854" s="103">
        <v>1.1592107007121693E-4</v>
      </c>
      <c r="F5854" s="103">
        <v>679225</v>
      </c>
      <c r="G5854" s="103">
        <v>6</v>
      </c>
      <c r="H5854" t="s">
        <v>54</v>
      </c>
      <c r="I5854" s="103"/>
    </row>
    <row r="5855" spans="1:9" x14ac:dyDescent="0.3">
      <c r="A5855" t="s">
        <v>2365</v>
      </c>
      <c r="B5855" t="s">
        <v>46</v>
      </c>
      <c r="C5855" t="s">
        <v>1763</v>
      </c>
      <c r="D5855" t="s">
        <v>777</v>
      </c>
      <c r="E5855" s="103">
        <v>9.5075182623566436E-6</v>
      </c>
      <c r="F5855" s="103">
        <v>679225</v>
      </c>
      <c r="G5855" s="103">
        <v>6</v>
      </c>
      <c r="H5855" t="s">
        <v>54</v>
      </c>
      <c r="I5855" s="103"/>
    </row>
    <row r="5856" spans="1:9" x14ac:dyDescent="0.3">
      <c r="A5856" t="s">
        <v>2366</v>
      </c>
      <c r="B5856" t="s">
        <v>51</v>
      </c>
      <c r="C5856" t="s">
        <v>1763</v>
      </c>
      <c r="D5856" t="s">
        <v>776</v>
      </c>
      <c r="E5856" s="103">
        <v>3.9036923160703818</v>
      </c>
      <c r="F5856" s="103">
        <v>679225</v>
      </c>
      <c r="G5856" s="103">
        <v>6</v>
      </c>
      <c r="H5856" t="s">
        <v>1078</v>
      </c>
      <c r="I5856" s="103"/>
    </row>
    <row r="5857" spans="1:9" x14ac:dyDescent="0.3">
      <c r="A5857" t="s">
        <v>2367</v>
      </c>
      <c r="B5857" t="s">
        <v>44</v>
      </c>
      <c r="C5857" t="s">
        <v>1763</v>
      </c>
      <c r="D5857" t="s">
        <v>776</v>
      </c>
      <c r="E5857" s="103">
        <v>0</v>
      </c>
      <c r="F5857" s="103">
        <v>679225</v>
      </c>
      <c r="G5857" s="103">
        <v>6</v>
      </c>
      <c r="H5857" t="s">
        <v>54</v>
      </c>
      <c r="I5857" s="103"/>
    </row>
    <row r="5858" spans="1:9" x14ac:dyDescent="0.3">
      <c r="A5858" t="s">
        <v>2368</v>
      </c>
      <c r="B5858" t="s">
        <v>45</v>
      </c>
      <c r="C5858" t="s">
        <v>1763</v>
      </c>
      <c r="D5858" t="s">
        <v>776</v>
      </c>
      <c r="E5858" s="103">
        <v>0</v>
      </c>
      <c r="F5858" s="103">
        <v>679225</v>
      </c>
      <c r="G5858" s="103">
        <v>6</v>
      </c>
      <c r="H5858" t="s">
        <v>54</v>
      </c>
      <c r="I5858" s="103"/>
    </row>
    <row r="5859" spans="1:9" x14ac:dyDescent="0.3">
      <c r="A5859" t="s">
        <v>2369</v>
      </c>
      <c r="B5859" t="s">
        <v>46</v>
      </c>
      <c r="C5859" t="s">
        <v>1763</v>
      </c>
      <c r="D5859" t="s">
        <v>776</v>
      </c>
      <c r="E5859" s="103">
        <v>0</v>
      </c>
      <c r="F5859" s="103">
        <v>679225</v>
      </c>
      <c r="G5859" s="103">
        <v>6</v>
      </c>
      <c r="H5859" t="s">
        <v>54</v>
      </c>
      <c r="I5859" s="103"/>
    </row>
    <row r="5860" spans="1:9" x14ac:dyDescent="0.3">
      <c r="A5860" t="s">
        <v>2370</v>
      </c>
      <c r="B5860" t="s">
        <v>49</v>
      </c>
      <c r="C5860" t="s">
        <v>1764</v>
      </c>
      <c r="D5860" t="s">
        <v>54</v>
      </c>
      <c r="E5860" s="103">
        <v>1</v>
      </c>
      <c r="F5860" s="103">
        <v>679225</v>
      </c>
      <c r="G5860" s="103">
        <v>6</v>
      </c>
      <c r="H5860" t="s">
        <v>54</v>
      </c>
      <c r="I5860" s="103"/>
    </row>
    <row r="5861" spans="1:9" x14ac:dyDescent="0.3">
      <c r="A5861" t="s">
        <v>2371</v>
      </c>
      <c r="B5861" t="s">
        <v>50</v>
      </c>
      <c r="C5861" t="s">
        <v>1764</v>
      </c>
      <c r="D5861" t="s">
        <v>54</v>
      </c>
      <c r="E5861" s="103">
        <v>1747977.5534999103</v>
      </c>
      <c r="F5861" s="103">
        <v>679225</v>
      </c>
      <c r="G5861" s="103">
        <v>6</v>
      </c>
      <c r="H5861" t="s">
        <v>54</v>
      </c>
      <c r="I5861" s="103"/>
    </row>
    <row r="5862" spans="1:9" x14ac:dyDescent="0.3">
      <c r="A5862" t="s">
        <v>2372</v>
      </c>
      <c r="B5862" t="s">
        <v>51</v>
      </c>
      <c r="C5862" t="s">
        <v>1764</v>
      </c>
      <c r="D5862" t="s">
        <v>40</v>
      </c>
      <c r="E5862" s="103">
        <v>1.8417572050992814</v>
      </c>
      <c r="F5862" s="103">
        <v>679225</v>
      </c>
      <c r="G5862" s="103">
        <v>6</v>
      </c>
      <c r="H5862" t="s">
        <v>1078</v>
      </c>
      <c r="I5862" s="103"/>
    </row>
    <row r="5863" spans="1:9" x14ac:dyDescent="0.3">
      <c r="A5863" t="s">
        <v>6843</v>
      </c>
      <c r="B5863" t="s">
        <v>51</v>
      </c>
      <c r="C5863" t="s">
        <v>1764</v>
      </c>
      <c r="D5863" t="s">
        <v>5064</v>
      </c>
      <c r="E5863" s="103">
        <v>1.9023073964193902</v>
      </c>
      <c r="F5863" s="103">
        <v>679225</v>
      </c>
      <c r="G5863" s="103">
        <v>6</v>
      </c>
      <c r="H5863" t="s">
        <v>1078</v>
      </c>
      <c r="I5863" s="103"/>
    </row>
    <row r="5864" spans="1:9" x14ac:dyDescent="0.3">
      <c r="A5864" t="s">
        <v>6844</v>
      </c>
      <c r="B5864" t="s">
        <v>51</v>
      </c>
      <c r="C5864" t="s">
        <v>1764</v>
      </c>
      <c r="D5864" t="s">
        <v>5065</v>
      </c>
      <c r="E5864" s="103">
        <v>1.8417572050992814</v>
      </c>
      <c r="F5864" s="103">
        <v>679225</v>
      </c>
      <c r="G5864" s="103">
        <v>6</v>
      </c>
      <c r="H5864" t="s">
        <v>1078</v>
      </c>
      <c r="I5864" s="103"/>
    </row>
    <row r="5865" spans="1:9" x14ac:dyDescent="0.3">
      <c r="A5865" t="s">
        <v>6845</v>
      </c>
      <c r="B5865" t="s">
        <v>51</v>
      </c>
      <c r="C5865" t="s">
        <v>1764</v>
      </c>
      <c r="D5865" t="s">
        <v>5066</v>
      </c>
      <c r="E5865" s="103">
        <v>1.8995671768970539</v>
      </c>
      <c r="F5865" s="103">
        <v>679225</v>
      </c>
      <c r="G5865" s="103">
        <v>6</v>
      </c>
      <c r="H5865" t="s">
        <v>1078</v>
      </c>
      <c r="I5865" s="103"/>
    </row>
    <row r="5866" spans="1:9" x14ac:dyDescent="0.3">
      <c r="A5866" t="s">
        <v>2373</v>
      </c>
      <c r="B5866" t="s">
        <v>51</v>
      </c>
      <c r="C5866" t="s">
        <v>1764</v>
      </c>
      <c r="D5866" t="s">
        <v>42</v>
      </c>
      <c r="E5866" s="103">
        <v>1.8790252711031274</v>
      </c>
      <c r="F5866" s="103">
        <v>679225</v>
      </c>
      <c r="G5866" s="103">
        <v>6</v>
      </c>
      <c r="H5866" t="s">
        <v>1078</v>
      </c>
      <c r="I5866" s="103"/>
    </row>
    <row r="5867" spans="1:9" x14ac:dyDescent="0.3">
      <c r="A5867" t="s">
        <v>2374</v>
      </c>
      <c r="B5867" t="s">
        <v>51</v>
      </c>
      <c r="C5867" t="s">
        <v>1764</v>
      </c>
      <c r="D5867" t="s">
        <v>1763</v>
      </c>
      <c r="E5867" s="103">
        <v>1.9638415467289825</v>
      </c>
      <c r="F5867" s="103">
        <v>679225</v>
      </c>
      <c r="G5867" s="103">
        <v>6</v>
      </c>
      <c r="H5867" t="s">
        <v>1078</v>
      </c>
      <c r="I5867" s="103"/>
    </row>
    <row r="5868" spans="1:9" x14ac:dyDescent="0.3">
      <c r="A5868" t="s">
        <v>2375</v>
      </c>
      <c r="B5868" t="s">
        <v>51</v>
      </c>
      <c r="C5868" t="s">
        <v>1764</v>
      </c>
      <c r="D5868" t="s">
        <v>1764</v>
      </c>
      <c r="E5868" s="103">
        <v>1</v>
      </c>
      <c r="F5868" s="103">
        <v>679225</v>
      </c>
      <c r="G5868" s="103">
        <v>6</v>
      </c>
      <c r="H5868" t="s">
        <v>1078</v>
      </c>
      <c r="I5868" s="103"/>
    </row>
    <row r="5869" spans="1:9" x14ac:dyDescent="0.3">
      <c r="A5869" t="s">
        <v>2376</v>
      </c>
      <c r="B5869" t="s">
        <v>51</v>
      </c>
      <c r="C5869" t="s">
        <v>1764</v>
      </c>
      <c r="D5869" t="s">
        <v>340</v>
      </c>
      <c r="E5869" s="103">
        <v>1.8641297850492835</v>
      </c>
      <c r="F5869" s="103">
        <v>679225</v>
      </c>
      <c r="G5869" s="103">
        <v>6</v>
      </c>
      <c r="H5869" t="s">
        <v>1078</v>
      </c>
      <c r="I5869" s="103"/>
    </row>
    <row r="5870" spans="1:9" x14ac:dyDescent="0.3">
      <c r="A5870" t="s">
        <v>2377</v>
      </c>
      <c r="B5870" t="s">
        <v>51</v>
      </c>
      <c r="C5870" t="s">
        <v>1764</v>
      </c>
      <c r="D5870" t="s">
        <v>777</v>
      </c>
      <c r="E5870" s="103">
        <v>3.1075844558935488</v>
      </c>
      <c r="F5870" s="103">
        <v>679225</v>
      </c>
      <c r="G5870" s="103">
        <v>6</v>
      </c>
      <c r="H5870" t="s">
        <v>1078</v>
      </c>
      <c r="I5870" s="103"/>
    </row>
    <row r="5871" spans="1:9" x14ac:dyDescent="0.3">
      <c r="A5871" t="s">
        <v>2378</v>
      </c>
      <c r="B5871" t="s">
        <v>44</v>
      </c>
      <c r="C5871" t="s">
        <v>1764</v>
      </c>
      <c r="D5871" t="s">
        <v>777</v>
      </c>
      <c r="E5871" s="103">
        <v>0</v>
      </c>
      <c r="F5871" s="103">
        <v>679225</v>
      </c>
      <c r="G5871" s="103">
        <v>6</v>
      </c>
      <c r="H5871" t="s">
        <v>54</v>
      </c>
      <c r="I5871" s="103"/>
    </row>
    <row r="5872" spans="1:9" x14ac:dyDescent="0.3">
      <c r="A5872" t="s">
        <v>2379</v>
      </c>
      <c r="B5872" t="s">
        <v>45</v>
      </c>
      <c r="C5872" t="s">
        <v>1764</v>
      </c>
      <c r="D5872" t="s">
        <v>777</v>
      </c>
      <c r="E5872" s="103">
        <v>0</v>
      </c>
      <c r="F5872" s="103">
        <v>679225</v>
      </c>
      <c r="G5872" s="103">
        <v>6</v>
      </c>
      <c r="H5872" t="s">
        <v>54</v>
      </c>
      <c r="I5872" s="103"/>
    </row>
    <row r="5873" spans="1:9" x14ac:dyDescent="0.3">
      <c r="A5873" t="s">
        <v>2380</v>
      </c>
      <c r="B5873" t="s">
        <v>46</v>
      </c>
      <c r="C5873" t="s">
        <v>1764</v>
      </c>
      <c r="D5873" t="s">
        <v>777</v>
      </c>
      <c r="E5873" s="103">
        <v>0</v>
      </c>
      <c r="F5873" s="103">
        <v>679225</v>
      </c>
      <c r="G5873" s="103">
        <v>6</v>
      </c>
      <c r="H5873" t="s">
        <v>54</v>
      </c>
      <c r="I5873" s="103"/>
    </row>
    <row r="5874" spans="1:9" x14ac:dyDescent="0.3">
      <c r="A5874" t="s">
        <v>2381</v>
      </c>
      <c r="B5874" t="s">
        <v>51</v>
      </c>
      <c r="C5874" t="s">
        <v>1764</v>
      </c>
      <c r="D5874" t="s">
        <v>776</v>
      </c>
      <c r="E5874" s="103">
        <v>7.6432270779609244</v>
      </c>
      <c r="F5874" s="103">
        <v>679225</v>
      </c>
      <c r="G5874" s="103">
        <v>6</v>
      </c>
      <c r="H5874" t="s">
        <v>1078</v>
      </c>
      <c r="I5874" s="103"/>
    </row>
    <row r="5875" spans="1:9" x14ac:dyDescent="0.3">
      <c r="A5875" t="s">
        <v>2382</v>
      </c>
      <c r="B5875" t="s">
        <v>44</v>
      </c>
      <c r="C5875" t="s">
        <v>1764</v>
      </c>
      <c r="D5875" t="s">
        <v>776</v>
      </c>
      <c r="E5875" s="103">
        <v>0</v>
      </c>
      <c r="F5875" s="103">
        <v>679225</v>
      </c>
      <c r="G5875" s="103">
        <v>6</v>
      </c>
      <c r="H5875" t="s">
        <v>54</v>
      </c>
      <c r="I5875" s="103"/>
    </row>
    <row r="5876" spans="1:9" x14ac:dyDescent="0.3">
      <c r="A5876" t="s">
        <v>2383</v>
      </c>
      <c r="B5876" t="s">
        <v>45</v>
      </c>
      <c r="C5876" t="s">
        <v>1764</v>
      </c>
      <c r="D5876" t="s">
        <v>776</v>
      </c>
      <c r="E5876" s="103">
        <v>0</v>
      </c>
      <c r="F5876" s="103">
        <v>679225</v>
      </c>
      <c r="G5876" s="103">
        <v>6</v>
      </c>
      <c r="H5876" t="s">
        <v>54</v>
      </c>
      <c r="I5876" s="103"/>
    </row>
    <row r="5877" spans="1:9" x14ac:dyDescent="0.3">
      <c r="A5877" t="s">
        <v>2384</v>
      </c>
      <c r="B5877" t="s">
        <v>46</v>
      </c>
      <c r="C5877" t="s">
        <v>1764</v>
      </c>
      <c r="D5877" t="s">
        <v>776</v>
      </c>
      <c r="E5877" s="103">
        <v>0</v>
      </c>
      <c r="F5877" s="103">
        <v>679225</v>
      </c>
      <c r="G5877" s="103">
        <v>6</v>
      </c>
      <c r="H5877" t="s">
        <v>54</v>
      </c>
      <c r="I5877" s="103"/>
    </row>
    <row r="5878" spans="1:9" x14ac:dyDescent="0.3">
      <c r="A5878" t="s">
        <v>410</v>
      </c>
      <c r="B5878" t="s">
        <v>49</v>
      </c>
      <c r="C5878" t="s">
        <v>340</v>
      </c>
      <c r="D5878" t="s">
        <v>54</v>
      </c>
      <c r="E5878" s="103">
        <v>1</v>
      </c>
      <c r="F5878" s="103">
        <v>679225</v>
      </c>
      <c r="G5878" s="103">
        <v>6</v>
      </c>
      <c r="H5878" t="s">
        <v>54</v>
      </c>
      <c r="I5878" s="103"/>
    </row>
    <row r="5879" spans="1:9" x14ac:dyDescent="0.3">
      <c r="A5879" t="s">
        <v>411</v>
      </c>
      <c r="B5879" t="s">
        <v>50</v>
      </c>
      <c r="C5879" t="s">
        <v>340</v>
      </c>
      <c r="D5879" t="s">
        <v>54</v>
      </c>
      <c r="E5879" s="103">
        <v>951648.14155499008</v>
      </c>
      <c r="F5879" s="103">
        <v>679225</v>
      </c>
      <c r="G5879" s="103">
        <v>6</v>
      </c>
      <c r="H5879" t="s">
        <v>54</v>
      </c>
      <c r="I5879" s="103"/>
    </row>
    <row r="5880" spans="1:9" x14ac:dyDescent="0.3">
      <c r="A5880" t="s">
        <v>1426</v>
      </c>
      <c r="B5880" t="s">
        <v>51</v>
      </c>
      <c r="C5880" t="s">
        <v>340</v>
      </c>
      <c r="D5880" t="s">
        <v>40</v>
      </c>
      <c r="E5880" s="103">
        <v>1.0008457534481512</v>
      </c>
      <c r="F5880" s="103">
        <v>679225</v>
      </c>
      <c r="G5880" s="103">
        <v>6</v>
      </c>
      <c r="H5880" t="s">
        <v>1078</v>
      </c>
      <c r="I5880" s="103"/>
    </row>
    <row r="5881" spans="1:9" x14ac:dyDescent="0.3">
      <c r="A5881" t="s">
        <v>6846</v>
      </c>
      <c r="B5881" t="s">
        <v>51</v>
      </c>
      <c r="C5881" t="s">
        <v>340</v>
      </c>
      <c r="D5881" t="s">
        <v>5064</v>
      </c>
      <c r="E5881" s="103">
        <v>1.0289711410048834</v>
      </c>
      <c r="F5881" s="103">
        <v>679225</v>
      </c>
      <c r="G5881" s="103">
        <v>6</v>
      </c>
      <c r="H5881" t="s">
        <v>1078</v>
      </c>
      <c r="I5881" s="103"/>
    </row>
    <row r="5882" spans="1:9" x14ac:dyDescent="0.3">
      <c r="A5882" t="s">
        <v>6847</v>
      </c>
      <c r="B5882" t="s">
        <v>51</v>
      </c>
      <c r="C5882" t="s">
        <v>340</v>
      </c>
      <c r="D5882" t="s">
        <v>5065</v>
      </c>
      <c r="E5882" s="103">
        <v>1.0008457534481512</v>
      </c>
      <c r="F5882" s="103">
        <v>679225</v>
      </c>
      <c r="G5882" s="103">
        <v>6</v>
      </c>
      <c r="H5882" t="s">
        <v>1078</v>
      </c>
      <c r="I5882" s="103"/>
    </row>
    <row r="5883" spans="1:9" x14ac:dyDescent="0.3">
      <c r="A5883" t="s">
        <v>6848</v>
      </c>
      <c r="B5883" t="s">
        <v>51</v>
      </c>
      <c r="C5883" t="s">
        <v>340</v>
      </c>
      <c r="D5883" t="s">
        <v>5066</v>
      </c>
      <c r="E5883" s="103">
        <v>1.0270136488105266</v>
      </c>
      <c r="F5883" s="103">
        <v>679225</v>
      </c>
      <c r="G5883" s="103">
        <v>6</v>
      </c>
      <c r="H5883" t="s">
        <v>1078</v>
      </c>
      <c r="I5883" s="103"/>
    </row>
    <row r="5884" spans="1:9" x14ac:dyDescent="0.3">
      <c r="A5884" t="s">
        <v>1427</v>
      </c>
      <c r="B5884" t="s">
        <v>51</v>
      </c>
      <c r="C5884" t="s">
        <v>340</v>
      </c>
      <c r="D5884" t="s">
        <v>42</v>
      </c>
      <c r="E5884" s="103">
        <v>1.0190315401941954</v>
      </c>
      <c r="F5884" s="103">
        <v>679225</v>
      </c>
      <c r="G5884" s="103">
        <v>6</v>
      </c>
      <c r="H5884" t="s">
        <v>1078</v>
      </c>
      <c r="I5884" s="103"/>
    </row>
    <row r="5885" spans="1:9" x14ac:dyDescent="0.3">
      <c r="A5885" t="s">
        <v>2385</v>
      </c>
      <c r="B5885" t="s">
        <v>51</v>
      </c>
      <c r="C5885" t="s">
        <v>340</v>
      </c>
      <c r="D5885" t="s">
        <v>1763</v>
      </c>
      <c r="E5885" s="103">
        <v>1.0696545504913328</v>
      </c>
      <c r="F5885" s="103">
        <v>679225</v>
      </c>
      <c r="G5885" s="103">
        <v>6</v>
      </c>
      <c r="H5885" t="s">
        <v>1078</v>
      </c>
      <c r="I5885" s="103"/>
    </row>
    <row r="5886" spans="1:9" x14ac:dyDescent="0.3">
      <c r="A5886" t="s">
        <v>2386</v>
      </c>
      <c r="B5886" t="s">
        <v>51</v>
      </c>
      <c r="C5886" t="s">
        <v>340</v>
      </c>
      <c r="D5886" t="s">
        <v>1764</v>
      </c>
      <c r="E5886" s="103">
        <v>0.61446857049225612</v>
      </c>
      <c r="F5886" s="103">
        <v>679225</v>
      </c>
      <c r="G5886" s="103">
        <v>6</v>
      </c>
      <c r="H5886" t="s">
        <v>1078</v>
      </c>
      <c r="I5886" s="103"/>
    </row>
    <row r="5887" spans="1:9" x14ac:dyDescent="0.3">
      <c r="A5887" t="s">
        <v>1428</v>
      </c>
      <c r="B5887" t="s">
        <v>51</v>
      </c>
      <c r="C5887" t="s">
        <v>340</v>
      </c>
      <c r="D5887" t="s">
        <v>340</v>
      </c>
      <c r="E5887" s="103">
        <v>1</v>
      </c>
      <c r="F5887" s="103">
        <v>679225</v>
      </c>
      <c r="G5887" s="103">
        <v>6</v>
      </c>
      <c r="H5887" t="s">
        <v>1078</v>
      </c>
      <c r="I5887" s="103"/>
    </row>
    <row r="5888" spans="1:9" x14ac:dyDescent="0.3">
      <c r="A5888" t="s">
        <v>1429</v>
      </c>
      <c r="B5888" t="s">
        <v>51</v>
      </c>
      <c r="C5888" t="s">
        <v>340</v>
      </c>
      <c r="D5888" t="s">
        <v>777</v>
      </c>
      <c r="E5888" s="103">
        <v>1.7024069974120881</v>
      </c>
      <c r="F5888" s="103">
        <v>679225</v>
      </c>
      <c r="G5888" s="103">
        <v>6</v>
      </c>
      <c r="H5888" t="s">
        <v>1078</v>
      </c>
      <c r="I5888" s="103"/>
    </row>
    <row r="5889" spans="1:9" x14ac:dyDescent="0.3">
      <c r="A5889" t="s">
        <v>615</v>
      </c>
      <c r="B5889" t="s">
        <v>44</v>
      </c>
      <c r="C5889" t="s">
        <v>340</v>
      </c>
      <c r="D5889" t="s">
        <v>777</v>
      </c>
      <c r="E5889" s="103">
        <v>0</v>
      </c>
      <c r="F5889" s="103">
        <v>679225</v>
      </c>
      <c r="G5889" s="103">
        <v>6</v>
      </c>
      <c r="H5889" t="s">
        <v>54</v>
      </c>
      <c r="I5889" s="103"/>
    </row>
    <row r="5890" spans="1:9" x14ac:dyDescent="0.3">
      <c r="A5890" t="s">
        <v>616</v>
      </c>
      <c r="B5890" t="s">
        <v>45</v>
      </c>
      <c r="C5890" t="s">
        <v>340</v>
      </c>
      <c r="D5890" t="s">
        <v>777</v>
      </c>
      <c r="E5890" s="103">
        <v>0</v>
      </c>
      <c r="F5890" s="103">
        <v>679225</v>
      </c>
      <c r="G5890" s="103">
        <v>6</v>
      </c>
      <c r="H5890" t="s">
        <v>54</v>
      </c>
      <c r="I5890" s="103"/>
    </row>
    <row r="5891" spans="1:9" x14ac:dyDescent="0.3">
      <c r="A5891" t="s">
        <v>617</v>
      </c>
      <c r="B5891" t="s">
        <v>46</v>
      </c>
      <c r="C5891" t="s">
        <v>340</v>
      </c>
      <c r="D5891" t="s">
        <v>777</v>
      </c>
      <c r="E5891" s="103">
        <v>0</v>
      </c>
      <c r="F5891" s="103">
        <v>679225</v>
      </c>
      <c r="G5891" s="103">
        <v>6</v>
      </c>
      <c r="H5891" t="s">
        <v>54</v>
      </c>
      <c r="I5891" s="103"/>
    </row>
    <row r="5892" spans="1:9" x14ac:dyDescent="0.3">
      <c r="A5892" t="s">
        <v>1430</v>
      </c>
      <c r="B5892" t="s">
        <v>51</v>
      </c>
      <c r="C5892" t="s">
        <v>340</v>
      </c>
      <c r="D5892" t="s">
        <v>776</v>
      </c>
      <c r="E5892" s="103">
        <v>4.167726044117475</v>
      </c>
      <c r="F5892" s="103">
        <v>679225</v>
      </c>
      <c r="G5892" s="103">
        <v>6</v>
      </c>
      <c r="H5892" t="s">
        <v>1078</v>
      </c>
      <c r="I5892" s="103"/>
    </row>
    <row r="5893" spans="1:9" x14ac:dyDescent="0.3">
      <c r="A5893" t="s">
        <v>619</v>
      </c>
      <c r="B5893" t="s">
        <v>44</v>
      </c>
      <c r="C5893" t="s">
        <v>340</v>
      </c>
      <c r="D5893" t="s">
        <v>776</v>
      </c>
      <c r="E5893" s="103">
        <v>0</v>
      </c>
      <c r="F5893" s="103">
        <v>679225</v>
      </c>
      <c r="G5893" s="103">
        <v>6</v>
      </c>
      <c r="H5893" t="s">
        <v>54</v>
      </c>
      <c r="I5893" s="103"/>
    </row>
    <row r="5894" spans="1:9" x14ac:dyDescent="0.3">
      <c r="A5894" t="s">
        <v>620</v>
      </c>
      <c r="B5894" t="s">
        <v>45</v>
      </c>
      <c r="C5894" t="s">
        <v>340</v>
      </c>
      <c r="D5894" t="s">
        <v>776</v>
      </c>
      <c r="E5894" s="103">
        <v>0</v>
      </c>
      <c r="F5894" s="103">
        <v>679225</v>
      </c>
      <c r="G5894" s="103">
        <v>6</v>
      </c>
      <c r="H5894" t="s">
        <v>54</v>
      </c>
      <c r="I5894" s="103"/>
    </row>
    <row r="5895" spans="1:9" x14ac:dyDescent="0.3">
      <c r="A5895" t="s">
        <v>621</v>
      </c>
      <c r="B5895" t="s">
        <v>46</v>
      </c>
      <c r="C5895" t="s">
        <v>340</v>
      </c>
      <c r="D5895" t="s">
        <v>776</v>
      </c>
      <c r="E5895" s="103">
        <v>0</v>
      </c>
      <c r="F5895" s="103">
        <v>679225</v>
      </c>
      <c r="G5895" s="103">
        <v>6</v>
      </c>
      <c r="H5895" t="s">
        <v>54</v>
      </c>
      <c r="I5895" s="103"/>
    </row>
    <row r="5896" spans="1:9" x14ac:dyDescent="0.3">
      <c r="A5896" t="s">
        <v>8887</v>
      </c>
      <c r="B5896" t="s">
        <v>51</v>
      </c>
      <c r="C5896" t="s">
        <v>8750</v>
      </c>
      <c r="D5896" t="s">
        <v>40</v>
      </c>
      <c r="E5896" s="103">
        <v>3.9177688980480387E-2</v>
      </c>
      <c r="F5896" s="103">
        <v>679225</v>
      </c>
      <c r="G5896" s="103">
        <v>6</v>
      </c>
      <c r="H5896" t="s">
        <v>1078</v>
      </c>
      <c r="I5896" s="103"/>
    </row>
    <row r="5897" spans="1:9" x14ac:dyDescent="0.3">
      <c r="A5897" t="s">
        <v>8987</v>
      </c>
      <c r="B5897" t="s">
        <v>51</v>
      </c>
      <c r="C5897" t="s">
        <v>8750</v>
      </c>
      <c r="D5897" t="s">
        <v>5064</v>
      </c>
      <c r="E5897" s="103">
        <v>4.0181900038736652E-2</v>
      </c>
      <c r="F5897" s="103">
        <v>679225</v>
      </c>
      <c r="G5897" s="103">
        <v>6</v>
      </c>
      <c r="H5897" t="s">
        <v>1078</v>
      </c>
      <c r="I5897" s="103"/>
    </row>
    <row r="5898" spans="1:9" x14ac:dyDescent="0.3">
      <c r="A5898" t="s">
        <v>8988</v>
      </c>
      <c r="B5898" t="s">
        <v>51</v>
      </c>
      <c r="C5898" t="s">
        <v>8750</v>
      </c>
      <c r="D5898" t="s">
        <v>5065</v>
      </c>
      <c r="E5898" s="103">
        <v>3.9177688980480387E-2</v>
      </c>
      <c r="F5898" s="103">
        <v>679225</v>
      </c>
      <c r="G5898" s="103">
        <v>6</v>
      </c>
      <c r="H5898" t="s">
        <v>1078</v>
      </c>
      <c r="I5898" s="103"/>
    </row>
    <row r="5899" spans="1:9" x14ac:dyDescent="0.3">
      <c r="A5899" t="s">
        <v>8989</v>
      </c>
      <c r="B5899" t="s">
        <v>51</v>
      </c>
      <c r="C5899" t="s">
        <v>8750</v>
      </c>
      <c r="D5899" t="s">
        <v>5066</v>
      </c>
      <c r="E5899" s="103">
        <v>4.0135831760748364E-2</v>
      </c>
      <c r="F5899" s="103">
        <v>679225</v>
      </c>
      <c r="G5899" s="103">
        <v>6</v>
      </c>
      <c r="H5899" t="s">
        <v>1078</v>
      </c>
      <c r="I5899" s="103"/>
    </row>
    <row r="5900" spans="1:9" x14ac:dyDescent="0.3">
      <c r="A5900" t="s">
        <v>8888</v>
      </c>
      <c r="B5900" t="s">
        <v>51</v>
      </c>
      <c r="C5900" t="s">
        <v>8750</v>
      </c>
      <c r="D5900" t="s">
        <v>42</v>
      </c>
      <c r="E5900" s="103">
        <v>3.980802891135711E-2</v>
      </c>
      <c r="F5900" s="103">
        <v>679225</v>
      </c>
      <c r="G5900" s="103">
        <v>6</v>
      </c>
      <c r="H5900" t="s">
        <v>1078</v>
      </c>
      <c r="I5900" s="103"/>
    </row>
    <row r="5901" spans="1:9" x14ac:dyDescent="0.3">
      <c r="A5901" t="s">
        <v>8889</v>
      </c>
      <c r="B5901" t="s">
        <v>51</v>
      </c>
      <c r="C5901" t="s">
        <v>8750</v>
      </c>
      <c r="D5901" t="s">
        <v>1763</v>
      </c>
      <c r="E5901" s="103">
        <v>4.245927050012701E-2</v>
      </c>
      <c r="F5901" s="103">
        <v>679225</v>
      </c>
      <c r="G5901" s="103">
        <v>6</v>
      </c>
      <c r="H5901" t="s">
        <v>1078</v>
      </c>
      <c r="I5901" s="103"/>
    </row>
    <row r="5902" spans="1:9" x14ac:dyDescent="0.3">
      <c r="A5902" t="s">
        <v>8890</v>
      </c>
      <c r="B5902" t="s">
        <v>51</v>
      </c>
      <c r="C5902" t="s">
        <v>8750</v>
      </c>
      <c r="D5902" t="s">
        <v>1764</v>
      </c>
      <c r="E5902" s="103">
        <v>2.4950403818986878E-2</v>
      </c>
      <c r="F5902" s="103">
        <v>679225</v>
      </c>
      <c r="G5902" s="103">
        <v>6</v>
      </c>
      <c r="H5902" t="s">
        <v>1078</v>
      </c>
      <c r="I5902" s="103"/>
    </row>
    <row r="5903" spans="1:9" x14ac:dyDescent="0.3">
      <c r="A5903" t="s">
        <v>8891</v>
      </c>
      <c r="B5903" t="s">
        <v>51</v>
      </c>
      <c r="C5903" t="s">
        <v>8750</v>
      </c>
      <c r="D5903" t="s">
        <v>340</v>
      </c>
      <c r="E5903" s="103">
        <v>3.9165286167018365E-2</v>
      </c>
      <c r="F5903" s="103">
        <v>679225</v>
      </c>
      <c r="G5903" s="103">
        <v>6</v>
      </c>
      <c r="H5903" t="s">
        <v>1078</v>
      </c>
      <c r="I5903" s="103"/>
    </row>
    <row r="5904" spans="1:9" x14ac:dyDescent="0.3">
      <c r="A5904" t="s">
        <v>8892</v>
      </c>
      <c r="B5904" t="s">
        <v>51</v>
      </c>
      <c r="C5904" t="s">
        <v>8750</v>
      </c>
      <c r="D5904" t="s">
        <v>777</v>
      </c>
      <c r="E5904" s="103">
        <v>6.6843076018553937E-2</v>
      </c>
      <c r="F5904" s="103">
        <v>679225</v>
      </c>
      <c r="G5904" s="103">
        <v>6</v>
      </c>
      <c r="H5904" t="s">
        <v>1078</v>
      </c>
      <c r="I5904" s="103"/>
    </row>
    <row r="5905" spans="1:9" x14ac:dyDescent="0.3">
      <c r="A5905" t="s">
        <v>8893</v>
      </c>
      <c r="B5905" t="s">
        <v>51</v>
      </c>
      <c r="C5905" t="s">
        <v>8750</v>
      </c>
      <c r="D5905" t="s">
        <v>776</v>
      </c>
      <c r="E5905" s="103">
        <v>0.16322111185466318</v>
      </c>
      <c r="F5905" s="103">
        <v>679225</v>
      </c>
      <c r="G5905" s="103">
        <v>6</v>
      </c>
      <c r="H5905" t="s">
        <v>1078</v>
      </c>
      <c r="I5905" s="103"/>
    </row>
    <row r="5906" spans="1:9" x14ac:dyDescent="0.3">
      <c r="A5906" t="s">
        <v>9179</v>
      </c>
      <c r="B5906" t="s">
        <v>47</v>
      </c>
      <c r="C5906" t="s">
        <v>9007</v>
      </c>
      <c r="D5906" t="s">
        <v>54</v>
      </c>
      <c r="E5906" s="103">
        <v>647839</v>
      </c>
      <c r="F5906" s="103">
        <v>679225</v>
      </c>
      <c r="G5906" s="103">
        <v>6</v>
      </c>
      <c r="H5906" t="s">
        <v>54</v>
      </c>
      <c r="I5906" s="103"/>
    </row>
    <row r="5907" spans="1:9" x14ac:dyDescent="0.3">
      <c r="A5907" t="s">
        <v>9180</v>
      </c>
      <c r="B5907" t="s">
        <v>48</v>
      </c>
      <c r="C5907" t="s">
        <v>9007</v>
      </c>
      <c r="D5907" t="s">
        <v>54</v>
      </c>
      <c r="E5907" s="103">
        <v>6924457504.250392</v>
      </c>
      <c r="F5907" s="103">
        <v>679225</v>
      </c>
      <c r="G5907" s="103">
        <v>6</v>
      </c>
      <c r="H5907" t="s">
        <v>54</v>
      </c>
      <c r="I5907" s="103"/>
    </row>
    <row r="5908" spans="1:9" x14ac:dyDescent="0.3">
      <c r="A5908" t="s">
        <v>9181</v>
      </c>
      <c r="B5908" t="s">
        <v>49</v>
      </c>
      <c r="C5908" t="s">
        <v>9007</v>
      </c>
      <c r="D5908" t="s">
        <v>54</v>
      </c>
      <c r="E5908" s="103">
        <v>0.95379145349479189</v>
      </c>
      <c r="F5908" s="103">
        <v>679225</v>
      </c>
      <c r="G5908" s="103">
        <v>6</v>
      </c>
      <c r="H5908" t="s">
        <v>54</v>
      </c>
      <c r="I5908" s="103"/>
    </row>
    <row r="5909" spans="1:9" x14ac:dyDescent="0.3">
      <c r="A5909" t="s">
        <v>9182</v>
      </c>
      <c r="B5909" t="s">
        <v>50</v>
      </c>
      <c r="C5909" t="s">
        <v>9007</v>
      </c>
      <c r="D5909" t="s">
        <v>54</v>
      </c>
      <c r="E5909" s="103">
        <v>10194.644638007128</v>
      </c>
      <c r="F5909" s="103">
        <v>679225</v>
      </c>
      <c r="G5909" s="103">
        <v>6</v>
      </c>
      <c r="H5909" t="s">
        <v>54</v>
      </c>
      <c r="I5909" s="103"/>
    </row>
    <row r="5910" spans="1:9" x14ac:dyDescent="0.3">
      <c r="A5910" t="s">
        <v>9183</v>
      </c>
      <c r="B5910" t="s">
        <v>51</v>
      </c>
      <c r="C5910" t="s">
        <v>9007</v>
      </c>
      <c r="D5910" t="s">
        <v>40</v>
      </c>
      <c r="E5910" s="103">
        <v>1.1230372007493768E-2</v>
      </c>
      <c r="F5910" s="103">
        <v>679225</v>
      </c>
      <c r="G5910" s="103">
        <v>6</v>
      </c>
      <c r="H5910" t="s">
        <v>1078</v>
      </c>
      <c r="I5910" s="103"/>
    </row>
    <row r="5911" spans="1:9" x14ac:dyDescent="0.3">
      <c r="A5911" t="s">
        <v>9184</v>
      </c>
      <c r="B5911" t="s">
        <v>51</v>
      </c>
      <c r="C5911" t="s">
        <v>9007</v>
      </c>
      <c r="D5911" t="s">
        <v>5064</v>
      </c>
      <c r="E5911" s="103">
        <v>1.1565886185269584E-2</v>
      </c>
      <c r="F5911" s="103">
        <v>679225</v>
      </c>
      <c r="G5911" s="103">
        <v>6</v>
      </c>
      <c r="H5911" t="s">
        <v>1078</v>
      </c>
      <c r="I5911" s="103"/>
    </row>
    <row r="5912" spans="1:9" x14ac:dyDescent="0.3">
      <c r="A5912" t="s">
        <v>9185</v>
      </c>
      <c r="B5912" t="s">
        <v>51</v>
      </c>
      <c r="C5912" t="s">
        <v>9007</v>
      </c>
      <c r="D5912" t="s">
        <v>5065</v>
      </c>
      <c r="E5912" s="103">
        <v>1.1230372007493768E-2</v>
      </c>
      <c r="F5912" s="103">
        <v>679225</v>
      </c>
      <c r="G5912" s="103">
        <v>6</v>
      </c>
      <c r="H5912" t="s">
        <v>1078</v>
      </c>
      <c r="I5912" s="103"/>
    </row>
    <row r="5913" spans="1:9" x14ac:dyDescent="0.3">
      <c r="A5913" t="s">
        <v>9186</v>
      </c>
      <c r="B5913" t="s">
        <v>51</v>
      </c>
      <c r="C5913" t="s">
        <v>9007</v>
      </c>
      <c r="D5913" t="s">
        <v>5066</v>
      </c>
      <c r="E5913" s="103">
        <v>1.1551304854302832E-2</v>
      </c>
      <c r="F5913" s="103">
        <v>679225</v>
      </c>
      <c r="G5913" s="103">
        <v>6</v>
      </c>
      <c r="H5913" t="s">
        <v>1078</v>
      </c>
      <c r="I5913" s="103"/>
    </row>
    <row r="5914" spans="1:9" x14ac:dyDescent="0.3">
      <c r="A5914" t="s">
        <v>9187</v>
      </c>
      <c r="B5914" t="s">
        <v>51</v>
      </c>
      <c r="C5914" t="s">
        <v>9007</v>
      </c>
      <c r="D5914" t="s">
        <v>42</v>
      </c>
      <c r="E5914" s="103">
        <v>1.1455104582894157E-2</v>
      </c>
      <c r="F5914" s="103">
        <v>679225</v>
      </c>
      <c r="G5914" s="103">
        <v>6</v>
      </c>
      <c r="H5914" t="s">
        <v>1078</v>
      </c>
      <c r="I5914" s="103"/>
    </row>
    <row r="5915" spans="1:9" x14ac:dyDescent="0.3">
      <c r="A5915" t="s">
        <v>9188</v>
      </c>
      <c r="B5915" t="s">
        <v>51</v>
      </c>
      <c r="C5915" t="s">
        <v>9007</v>
      </c>
      <c r="D5915" t="s">
        <v>1763</v>
      </c>
      <c r="E5915" s="103">
        <v>1.234593334274651E-2</v>
      </c>
      <c r="F5915" s="103">
        <v>679225</v>
      </c>
      <c r="G5915" s="103">
        <v>6</v>
      </c>
      <c r="H5915" t="s">
        <v>1078</v>
      </c>
      <c r="I5915" s="103"/>
    </row>
    <row r="5916" spans="1:9" x14ac:dyDescent="0.3">
      <c r="A5916" t="s">
        <v>9189</v>
      </c>
      <c r="B5916" t="s">
        <v>51</v>
      </c>
      <c r="C5916" t="s">
        <v>9007</v>
      </c>
      <c r="D5916" t="s">
        <v>1764</v>
      </c>
      <c r="E5916" s="103">
        <v>7.1480102380830331E-3</v>
      </c>
      <c r="F5916" s="103">
        <v>679225</v>
      </c>
      <c r="G5916" s="103">
        <v>6</v>
      </c>
      <c r="H5916" t="s">
        <v>1078</v>
      </c>
      <c r="I5916" s="103"/>
    </row>
    <row r="5917" spans="1:9" x14ac:dyDescent="0.3">
      <c r="A5917" t="s">
        <v>9190</v>
      </c>
      <c r="B5917" t="s">
        <v>51</v>
      </c>
      <c r="C5917" t="s">
        <v>9007</v>
      </c>
      <c r="D5917" t="s">
        <v>340</v>
      </c>
      <c r="E5917" s="103">
        <v>1.1207889803548849E-2</v>
      </c>
      <c r="F5917" s="103">
        <v>679225</v>
      </c>
      <c r="G5917" s="103">
        <v>6</v>
      </c>
      <c r="H5917" t="s">
        <v>1078</v>
      </c>
      <c r="I5917" s="103"/>
    </row>
    <row r="5918" spans="1:9" x14ac:dyDescent="0.3">
      <c r="A5918" t="s">
        <v>9191</v>
      </c>
      <c r="B5918" t="s">
        <v>51</v>
      </c>
      <c r="C5918" t="s">
        <v>9007</v>
      </c>
      <c r="D5918" t="s">
        <v>777</v>
      </c>
      <c r="E5918" s="103">
        <v>1.8986905765195274E-2</v>
      </c>
      <c r="F5918" s="103">
        <v>679225</v>
      </c>
      <c r="G5918" s="103">
        <v>6</v>
      </c>
      <c r="H5918" t="s">
        <v>1078</v>
      </c>
      <c r="I5918" s="103"/>
    </row>
    <row r="5919" spans="1:9" x14ac:dyDescent="0.3">
      <c r="A5919" t="s">
        <v>9192</v>
      </c>
      <c r="B5919" t="s">
        <v>51</v>
      </c>
      <c r="C5919" t="s">
        <v>9007</v>
      </c>
      <c r="D5919" t="s">
        <v>776</v>
      </c>
      <c r="E5919" s="103">
        <v>4.6727336288689601E-2</v>
      </c>
      <c r="F5919" s="103">
        <v>679225</v>
      </c>
      <c r="G5919" s="103">
        <v>6</v>
      </c>
      <c r="H5919" t="s">
        <v>1078</v>
      </c>
      <c r="I5919" s="103"/>
    </row>
    <row r="5920" spans="1:9" x14ac:dyDescent="0.3">
      <c r="A5920" t="s">
        <v>374</v>
      </c>
      <c r="B5920" t="s">
        <v>47</v>
      </c>
      <c r="C5920" t="s">
        <v>353</v>
      </c>
      <c r="D5920" t="s">
        <v>54</v>
      </c>
      <c r="E5920" s="103">
        <v>266124</v>
      </c>
      <c r="F5920" s="103">
        <v>679225</v>
      </c>
      <c r="G5920" s="103">
        <v>6</v>
      </c>
      <c r="H5920" t="s">
        <v>54</v>
      </c>
      <c r="I5920" s="103"/>
    </row>
    <row r="5921" spans="1:9" x14ac:dyDescent="0.3">
      <c r="A5921" t="s">
        <v>375</v>
      </c>
      <c r="B5921" t="s">
        <v>48</v>
      </c>
      <c r="C5921" t="s">
        <v>353</v>
      </c>
      <c r="D5921" t="s">
        <v>54</v>
      </c>
      <c r="E5921" s="103">
        <v>16447736760.670555</v>
      </c>
      <c r="F5921" s="103">
        <v>679225</v>
      </c>
      <c r="G5921" s="103">
        <v>6</v>
      </c>
      <c r="H5921" t="s">
        <v>54</v>
      </c>
      <c r="I5921" s="103"/>
    </row>
    <row r="5922" spans="1:9" x14ac:dyDescent="0.3">
      <c r="A5922" t="s">
        <v>376</v>
      </c>
      <c r="B5922" t="s">
        <v>49</v>
      </c>
      <c r="C5922" t="s">
        <v>353</v>
      </c>
      <c r="D5922" t="s">
        <v>54</v>
      </c>
      <c r="E5922" s="103">
        <v>0.39180536641024699</v>
      </c>
      <c r="F5922" s="103">
        <v>679225</v>
      </c>
      <c r="G5922" s="103">
        <v>6</v>
      </c>
      <c r="H5922" t="s">
        <v>54</v>
      </c>
      <c r="I5922" s="103"/>
    </row>
    <row r="5923" spans="1:9" x14ac:dyDescent="0.3">
      <c r="A5923" t="s">
        <v>377</v>
      </c>
      <c r="B5923" t="s">
        <v>50</v>
      </c>
      <c r="C5923" t="s">
        <v>353</v>
      </c>
      <c r="D5923" t="s">
        <v>54</v>
      </c>
      <c r="E5923" s="103">
        <v>24215.446664463991</v>
      </c>
      <c r="F5923" s="103">
        <v>679225</v>
      </c>
      <c r="G5923" s="103">
        <v>6</v>
      </c>
      <c r="H5923" t="s">
        <v>54</v>
      </c>
      <c r="I5923" s="103"/>
    </row>
    <row r="5924" spans="1:9" x14ac:dyDescent="0.3">
      <c r="A5924" t="s">
        <v>1431</v>
      </c>
      <c r="B5924" t="s">
        <v>51</v>
      </c>
      <c r="C5924" t="s">
        <v>353</v>
      </c>
      <c r="D5924" t="s">
        <v>40</v>
      </c>
      <c r="E5924" s="103">
        <v>6.46473644527924E-2</v>
      </c>
      <c r="F5924" s="103">
        <v>679225</v>
      </c>
      <c r="G5924" s="103">
        <v>6</v>
      </c>
      <c r="H5924" t="s">
        <v>1078</v>
      </c>
      <c r="I5924" s="103"/>
    </row>
    <row r="5925" spans="1:9" x14ac:dyDescent="0.3">
      <c r="A5925" t="s">
        <v>6849</v>
      </c>
      <c r="B5925" t="s">
        <v>51</v>
      </c>
      <c r="C5925" t="s">
        <v>353</v>
      </c>
      <c r="D5925" t="s">
        <v>5064</v>
      </c>
      <c r="E5925" s="103">
        <v>7.0281597662028669E-2</v>
      </c>
      <c r="F5925" s="103">
        <v>679225</v>
      </c>
      <c r="G5925" s="103">
        <v>6</v>
      </c>
      <c r="H5925" t="s">
        <v>1078</v>
      </c>
      <c r="I5925" s="103"/>
    </row>
    <row r="5926" spans="1:9" x14ac:dyDescent="0.3">
      <c r="A5926" t="s">
        <v>6850</v>
      </c>
      <c r="B5926" t="s">
        <v>51</v>
      </c>
      <c r="C5926" t="s">
        <v>353</v>
      </c>
      <c r="D5926" t="s">
        <v>5065</v>
      </c>
      <c r="E5926" s="103">
        <v>6.46473644527924E-2</v>
      </c>
      <c r="F5926" s="103">
        <v>679225</v>
      </c>
      <c r="G5926" s="103">
        <v>6</v>
      </c>
      <c r="H5926" t="s">
        <v>1078</v>
      </c>
      <c r="I5926" s="103"/>
    </row>
    <row r="5927" spans="1:9" x14ac:dyDescent="0.3">
      <c r="A5927" t="s">
        <v>6851</v>
      </c>
      <c r="B5927" t="s">
        <v>51</v>
      </c>
      <c r="C5927" t="s">
        <v>353</v>
      </c>
      <c r="D5927" t="s">
        <v>5066</v>
      </c>
      <c r="E5927" s="103">
        <v>7.025903055236539E-2</v>
      </c>
      <c r="F5927" s="103">
        <v>679225</v>
      </c>
      <c r="G5927" s="103">
        <v>6</v>
      </c>
      <c r="H5927" t="s">
        <v>1078</v>
      </c>
      <c r="I5927" s="103"/>
    </row>
    <row r="5928" spans="1:9" x14ac:dyDescent="0.3">
      <c r="A5928" t="s">
        <v>1432</v>
      </c>
      <c r="B5928" t="s">
        <v>51</v>
      </c>
      <c r="C5928" t="s">
        <v>353</v>
      </c>
      <c r="D5928" t="s">
        <v>42</v>
      </c>
      <c r="E5928" s="103">
        <v>6.9441047911001072E-2</v>
      </c>
      <c r="F5928" s="103">
        <v>679225</v>
      </c>
      <c r="G5928" s="103">
        <v>6</v>
      </c>
      <c r="H5928" t="s">
        <v>1078</v>
      </c>
      <c r="I5928" s="103"/>
    </row>
    <row r="5929" spans="1:9" x14ac:dyDescent="0.3">
      <c r="A5929" t="s">
        <v>2387</v>
      </c>
      <c r="B5929" t="s">
        <v>51</v>
      </c>
      <c r="C5929" t="s">
        <v>353</v>
      </c>
      <c r="D5929" t="s">
        <v>1763</v>
      </c>
      <c r="E5929" s="103">
        <v>7.2614279537473278E-2</v>
      </c>
      <c r="F5929" s="103">
        <v>679225</v>
      </c>
      <c r="G5929" s="103">
        <v>6</v>
      </c>
      <c r="H5929" t="s">
        <v>1078</v>
      </c>
      <c r="I5929" s="103"/>
    </row>
    <row r="5930" spans="1:9" x14ac:dyDescent="0.3">
      <c r="A5930" t="s">
        <v>2388</v>
      </c>
      <c r="B5930" t="s">
        <v>51</v>
      </c>
      <c r="C5930" t="s">
        <v>353</v>
      </c>
      <c r="D5930" t="s">
        <v>1764</v>
      </c>
      <c r="E5930" s="103">
        <v>3.5957133139434883E-2</v>
      </c>
      <c r="F5930" s="103">
        <v>679225</v>
      </c>
      <c r="G5930" s="103">
        <v>6</v>
      </c>
      <c r="H5930" t="s">
        <v>1078</v>
      </c>
      <c r="I5930" s="103"/>
    </row>
    <row r="5931" spans="1:9" x14ac:dyDescent="0.3">
      <c r="A5931" t="s">
        <v>1433</v>
      </c>
      <c r="B5931" t="s">
        <v>51</v>
      </c>
      <c r="C5931" t="s">
        <v>353</v>
      </c>
      <c r="D5931" t="s">
        <v>340</v>
      </c>
      <c r="E5931" s="103">
        <v>6.8843291127918871E-2</v>
      </c>
      <c r="F5931" s="103">
        <v>679225</v>
      </c>
      <c r="G5931" s="103">
        <v>6</v>
      </c>
      <c r="H5931" t="s">
        <v>1078</v>
      </c>
      <c r="I5931" s="103"/>
    </row>
    <row r="5932" spans="1:9" x14ac:dyDescent="0.3">
      <c r="A5932" t="s">
        <v>1434</v>
      </c>
      <c r="B5932" t="s">
        <v>51</v>
      </c>
      <c r="C5932" t="s">
        <v>353</v>
      </c>
      <c r="D5932" t="s">
        <v>777</v>
      </c>
      <c r="E5932" s="103">
        <v>0.1090330933133319</v>
      </c>
      <c r="F5932" s="103">
        <v>679225</v>
      </c>
      <c r="G5932" s="103">
        <v>6</v>
      </c>
      <c r="H5932" t="s">
        <v>1078</v>
      </c>
      <c r="I5932" s="103"/>
    </row>
    <row r="5933" spans="1:9" x14ac:dyDescent="0.3">
      <c r="A5933" t="s">
        <v>1435</v>
      </c>
      <c r="B5933" t="s">
        <v>51</v>
      </c>
      <c r="C5933" t="s">
        <v>353</v>
      </c>
      <c r="D5933" t="s">
        <v>776</v>
      </c>
      <c r="E5933" s="103">
        <v>0.26972497929225753</v>
      </c>
      <c r="F5933" s="103">
        <v>679225</v>
      </c>
      <c r="G5933" s="103">
        <v>6</v>
      </c>
      <c r="H5933" t="s">
        <v>1078</v>
      </c>
      <c r="I5933" s="103"/>
    </row>
    <row r="5934" spans="1:9" x14ac:dyDescent="0.3">
      <c r="A5934" t="s">
        <v>4709</v>
      </c>
      <c r="B5934" t="s">
        <v>47</v>
      </c>
      <c r="C5934" t="s">
        <v>4351</v>
      </c>
      <c r="D5934" t="s">
        <v>54</v>
      </c>
      <c r="E5934" s="103">
        <v>77947</v>
      </c>
      <c r="F5934" s="103">
        <v>679225</v>
      </c>
      <c r="G5934" s="103">
        <v>6</v>
      </c>
      <c r="H5934" t="s">
        <v>54</v>
      </c>
      <c r="I5934" s="103"/>
    </row>
    <row r="5935" spans="1:9" x14ac:dyDescent="0.3">
      <c r="A5935" t="s">
        <v>4710</v>
      </c>
      <c r="B5935" t="s">
        <v>48</v>
      </c>
      <c r="C5935" t="s">
        <v>4351</v>
      </c>
      <c r="D5935" t="s">
        <v>54</v>
      </c>
      <c r="E5935" s="103">
        <v>680662724.55047607</v>
      </c>
      <c r="F5935" s="103">
        <v>679225</v>
      </c>
      <c r="G5935" s="103">
        <v>6</v>
      </c>
      <c r="H5935" t="s">
        <v>54</v>
      </c>
      <c r="I5935" s="103"/>
    </row>
    <row r="5936" spans="1:9" x14ac:dyDescent="0.3">
      <c r="A5936" t="s">
        <v>4711</v>
      </c>
      <c r="B5936" t="s">
        <v>49</v>
      </c>
      <c r="C5936" t="s">
        <v>4351</v>
      </c>
      <c r="D5936" t="s">
        <v>54</v>
      </c>
      <c r="E5936" s="103">
        <v>0.11475873237881409</v>
      </c>
      <c r="F5936" s="103">
        <v>679225</v>
      </c>
      <c r="G5936" s="103">
        <v>6</v>
      </c>
      <c r="H5936" t="s">
        <v>54</v>
      </c>
      <c r="I5936" s="103"/>
    </row>
    <row r="5937" spans="1:9" x14ac:dyDescent="0.3">
      <c r="A5937" t="s">
        <v>4712</v>
      </c>
      <c r="B5937" t="s">
        <v>50</v>
      </c>
      <c r="C5937" t="s">
        <v>4351</v>
      </c>
      <c r="D5937" t="s">
        <v>54</v>
      </c>
      <c r="E5937" s="103">
        <v>1002.1167132400545</v>
      </c>
      <c r="F5937" s="103">
        <v>679225</v>
      </c>
      <c r="G5937" s="103">
        <v>6</v>
      </c>
      <c r="H5937" t="s">
        <v>54</v>
      </c>
      <c r="I5937" s="103"/>
    </row>
    <row r="5938" spans="1:9" x14ac:dyDescent="0.3">
      <c r="A5938" t="s">
        <v>4713</v>
      </c>
      <c r="B5938" t="s">
        <v>51</v>
      </c>
      <c r="C5938" t="s">
        <v>4351</v>
      </c>
      <c r="D5938" t="s">
        <v>40</v>
      </c>
      <c r="E5938" s="103">
        <v>8.9411919396296252E-3</v>
      </c>
      <c r="F5938" s="103">
        <v>679225</v>
      </c>
      <c r="G5938" s="103">
        <v>6</v>
      </c>
      <c r="H5938" t="s">
        <v>1078</v>
      </c>
      <c r="I5938" s="103"/>
    </row>
    <row r="5939" spans="1:9" x14ac:dyDescent="0.3">
      <c r="A5939" t="s">
        <v>6741</v>
      </c>
      <c r="B5939" t="s">
        <v>51</v>
      </c>
      <c r="C5939" t="s">
        <v>4351</v>
      </c>
      <c r="D5939" t="s">
        <v>5064</v>
      </c>
      <c r="E5939" s="103">
        <v>9.1518200548701047E-3</v>
      </c>
      <c r="F5939" s="103">
        <v>679225</v>
      </c>
      <c r="G5939" s="103">
        <v>6</v>
      </c>
      <c r="H5939" t="s">
        <v>1078</v>
      </c>
      <c r="I5939" s="103"/>
    </row>
    <row r="5940" spans="1:9" x14ac:dyDescent="0.3">
      <c r="A5940" t="s">
        <v>6742</v>
      </c>
      <c r="B5940" t="s">
        <v>51</v>
      </c>
      <c r="C5940" t="s">
        <v>4351</v>
      </c>
      <c r="D5940" t="s">
        <v>5065</v>
      </c>
      <c r="E5940" s="103">
        <v>8.9411919396296252E-3</v>
      </c>
      <c r="F5940" s="103">
        <v>679225</v>
      </c>
      <c r="G5940" s="103">
        <v>6</v>
      </c>
      <c r="H5940" t="s">
        <v>1078</v>
      </c>
      <c r="I5940" s="103"/>
    </row>
    <row r="5941" spans="1:9" x14ac:dyDescent="0.3">
      <c r="A5941" t="s">
        <v>6743</v>
      </c>
      <c r="B5941" t="s">
        <v>51</v>
      </c>
      <c r="C5941" t="s">
        <v>4351</v>
      </c>
      <c r="D5941" t="s">
        <v>5066</v>
      </c>
      <c r="E5941" s="103">
        <v>9.0125853215079401E-3</v>
      </c>
      <c r="F5941" s="103">
        <v>679225</v>
      </c>
      <c r="G5941" s="103">
        <v>6</v>
      </c>
      <c r="H5941" t="s">
        <v>1078</v>
      </c>
      <c r="I5941" s="103"/>
    </row>
    <row r="5942" spans="1:9" x14ac:dyDescent="0.3">
      <c r="A5942" t="s">
        <v>4714</v>
      </c>
      <c r="B5942" t="s">
        <v>51</v>
      </c>
      <c r="C5942" t="s">
        <v>4351</v>
      </c>
      <c r="D5942" t="s">
        <v>42</v>
      </c>
      <c r="E5942" s="103">
        <v>9.0586695451448044E-3</v>
      </c>
      <c r="F5942" s="103">
        <v>679225</v>
      </c>
      <c r="G5942" s="103">
        <v>6</v>
      </c>
      <c r="H5942" t="s">
        <v>1078</v>
      </c>
      <c r="I5942" s="103"/>
    </row>
    <row r="5943" spans="1:9" x14ac:dyDescent="0.3">
      <c r="A5943" t="s">
        <v>4715</v>
      </c>
      <c r="B5943" t="s">
        <v>51</v>
      </c>
      <c r="C5943" t="s">
        <v>4351</v>
      </c>
      <c r="D5943" t="s">
        <v>1763</v>
      </c>
      <c r="E5943" s="103">
        <v>9.5375165139323995E-3</v>
      </c>
      <c r="F5943" s="103">
        <v>679225</v>
      </c>
      <c r="G5943" s="103">
        <v>6</v>
      </c>
      <c r="H5943" t="s">
        <v>1078</v>
      </c>
      <c r="I5943" s="103"/>
    </row>
    <row r="5944" spans="1:9" x14ac:dyDescent="0.3">
      <c r="A5944" t="s">
        <v>4716</v>
      </c>
      <c r="B5944" t="s">
        <v>51</v>
      </c>
      <c r="C5944" t="s">
        <v>4351</v>
      </c>
      <c r="D5944" t="s">
        <v>1764</v>
      </c>
      <c r="E5944" s="103">
        <v>5.3100682696357896E-3</v>
      </c>
      <c r="F5944" s="103">
        <v>679225</v>
      </c>
      <c r="G5944" s="103">
        <v>6</v>
      </c>
      <c r="H5944" t="s">
        <v>1078</v>
      </c>
      <c r="I5944" s="103"/>
    </row>
    <row r="5945" spans="1:9" x14ac:dyDescent="0.3">
      <c r="A5945" t="s">
        <v>4717</v>
      </c>
      <c r="B5945" t="s">
        <v>51</v>
      </c>
      <c r="C5945" t="s">
        <v>4351</v>
      </c>
      <c r="D5945" t="s">
        <v>340</v>
      </c>
      <c r="E5945" s="103">
        <v>8.8672932326454845E-3</v>
      </c>
      <c r="F5945" s="103">
        <v>679225</v>
      </c>
      <c r="G5945" s="103">
        <v>6</v>
      </c>
      <c r="H5945" t="s">
        <v>1078</v>
      </c>
      <c r="I5945" s="103"/>
    </row>
    <row r="5946" spans="1:9" x14ac:dyDescent="0.3">
      <c r="A5946" t="s">
        <v>4718</v>
      </c>
      <c r="B5946" t="s">
        <v>51</v>
      </c>
      <c r="C5946" t="s">
        <v>4351</v>
      </c>
      <c r="D5946" t="s">
        <v>777</v>
      </c>
      <c r="E5946" s="103">
        <v>1.4505196011484162E-2</v>
      </c>
      <c r="F5946" s="103">
        <v>679225</v>
      </c>
      <c r="G5946" s="103">
        <v>6</v>
      </c>
      <c r="H5946" t="s">
        <v>1078</v>
      </c>
      <c r="I5946" s="103"/>
    </row>
    <row r="5947" spans="1:9" x14ac:dyDescent="0.3">
      <c r="A5947" t="s">
        <v>4719</v>
      </c>
      <c r="B5947" t="s">
        <v>51</v>
      </c>
      <c r="C5947" t="s">
        <v>4351</v>
      </c>
      <c r="D5947" t="s">
        <v>776</v>
      </c>
      <c r="E5947" s="103">
        <v>3.7551589737701695E-2</v>
      </c>
      <c r="F5947" s="103">
        <v>679225</v>
      </c>
      <c r="G5947" s="103">
        <v>6</v>
      </c>
      <c r="H5947" t="s">
        <v>1078</v>
      </c>
      <c r="I5947" s="103"/>
    </row>
    <row r="5948" spans="1:9" x14ac:dyDescent="0.3">
      <c r="A5948" t="s">
        <v>4694</v>
      </c>
      <c r="B5948" t="s">
        <v>47</v>
      </c>
      <c r="C5948" t="s">
        <v>4352</v>
      </c>
      <c r="D5948" t="s">
        <v>54</v>
      </c>
      <c r="E5948" s="103">
        <v>0</v>
      </c>
      <c r="F5948" s="103">
        <v>679225</v>
      </c>
      <c r="G5948" s="103">
        <v>6</v>
      </c>
      <c r="H5948" t="s">
        <v>54</v>
      </c>
      <c r="I5948" s="103"/>
    </row>
    <row r="5949" spans="1:9" x14ac:dyDescent="0.3">
      <c r="A5949" t="s">
        <v>4695</v>
      </c>
      <c r="B5949" t="s">
        <v>48</v>
      </c>
      <c r="C5949" t="s">
        <v>4352</v>
      </c>
      <c r="D5949" t="s">
        <v>54</v>
      </c>
      <c r="E5949" s="103">
        <v>0</v>
      </c>
      <c r="F5949" s="103">
        <v>679225</v>
      </c>
      <c r="G5949" s="103">
        <v>6</v>
      </c>
      <c r="H5949" t="s">
        <v>54</v>
      </c>
      <c r="I5949" s="103"/>
    </row>
    <row r="5950" spans="1:9" x14ac:dyDescent="0.3">
      <c r="A5950" t="s">
        <v>4696</v>
      </c>
      <c r="B5950" t="s">
        <v>49</v>
      </c>
      <c r="C5950" t="s">
        <v>4352</v>
      </c>
      <c r="D5950" t="s">
        <v>54</v>
      </c>
      <c r="E5950" s="103">
        <v>0</v>
      </c>
      <c r="F5950" s="103">
        <v>679225</v>
      </c>
      <c r="G5950" s="103">
        <v>6</v>
      </c>
      <c r="H5950" t="s">
        <v>54</v>
      </c>
      <c r="I5950" s="103"/>
    </row>
    <row r="5951" spans="1:9" x14ac:dyDescent="0.3">
      <c r="A5951" t="s">
        <v>4697</v>
      </c>
      <c r="B5951" t="s">
        <v>50</v>
      </c>
      <c r="C5951" t="s">
        <v>4352</v>
      </c>
      <c r="D5951" t="s">
        <v>54</v>
      </c>
      <c r="E5951" s="103">
        <v>0</v>
      </c>
      <c r="F5951" s="103">
        <v>679225</v>
      </c>
      <c r="G5951" s="103">
        <v>6</v>
      </c>
      <c r="H5951" t="s">
        <v>54</v>
      </c>
      <c r="I5951" s="103"/>
    </row>
    <row r="5952" spans="1:9" x14ac:dyDescent="0.3">
      <c r="A5952" t="s">
        <v>4698</v>
      </c>
      <c r="B5952" t="s">
        <v>47</v>
      </c>
      <c r="C5952" t="s">
        <v>4353</v>
      </c>
      <c r="D5952" t="s">
        <v>54</v>
      </c>
      <c r="E5952" s="103">
        <v>31158</v>
      </c>
      <c r="F5952" s="103">
        <v>679225</v>
      </c>
      <c r="G5952" s="103">
        <v>6</v>
      </c>
      <c r="H5952" t="s">
        <v>54</v>
      </c>
      <c r="I5952" s="103"/>
    </row>
    <row r="5953" spans="1:9" x14ac:dyDescent="0.3">
      <c r="A5953" t="s">
        <v>4699</v>
      </c>
      <c r="B5953" t="s">
        <v>48</v>
      </c>
      <c r="C5953" t="s">
        <v>4353</v>
      </c>
      <c r="D5953" t="s">
        <v>54</v>
      </c>
      <c r="E5953" s="103">
        <v>448503659.5</v>
      </c>
      <c r="F5953" s="103">
        <v>679225</v>
      </c>
      <c r="G5953" s="103">
        <v>6</v>
      </c>
      <c r="H5953" t="s">
        <v>54</v>
      </c>
      <c r="I5953" s="103"/>
    </row>
    <row r="5954" spans="1:9" x14ac:dyDescent="0.3">
      <c r="A5954" t="s">
        <v>4700</v>
      </c>
      <c r="B5954" t="s">
        <v>49</v>
      </c>
      <c r="C5954" t="s">
        <v>4353</v>
      </c>
      <c r="D5954" t="s">
        <v>54</v>
      </c>
      <c r="E5954" s="103">
        <v>4.5872869814862528E-2</v>
      </c>
      <c r="F5954" s="103">
        <v>679225</v>
      </c>
      <c r="G5954" s="103">
        <v>6</v>
      </c>
      <c r="H5954" t="s">
        <v>54</v>
      </c>
      <c r="I5954" s="103"/>
    </row>
    <row r="5955" spans="1:9" x14ac:dyDescent="0.3">
      <c r="A5955" t="s">
        <v>4701</v>
      </c>
      <c r="B5955" t="s">
        <v>50</v>
      </c>
      <c r="C5955" t="s">
        <v>4353</v>
      </c>
      <c r="D5955" t="s">
        <v>54</v>
      </c>
      <c r="E5955" s="103">
        <v>660.31677205638778</v>
      </c>
      <c r="F5955" s="103">
        <v>679225</v>
      </c>
      <c r="G5955" s="103">
        <v>6</v>
      </c>
      <c r="H5955" t="s">
        <v>54</v>
      </c>
      <c r="I5955" s="103"/>
    </row>
    <row r="5956" spans="1:9" x14ac:dyDescent="0.3">
      <c r="A5956" t="s">
        <v>4702</v>
      </c>
      <c r="B5956" t="s">
        <v>51</v>
      </c>
      <c r="C5956" t="s">
        <v>4353</v>
      </c>
      <c r="D5956" t="s">
        <v>40</v>
      </c>
      <c r="E5956" s="103">
        <v>1.4541854142045349E-2</v>
      </c>
      <c r="F5956" s="103">
        <v>679225</v>
      </c>
      <c r="G5956" s="103">
        <v>6</v>
      </c>
      <c r="H5956" t="s">
        <v>1078</v>
      </c>
      <c r="I5956" s="103"/>
    </row>
    <row r="5957" spans="1:9" x14ac:dyDescent="0.3">
      <c r="A5957" t="s">
        <v>6744</v>
      </c>
      <c r="B5957" t="s">
        <v>51</v>
      </c>
      <c r="C5957" t="s">
        <v>4353</v>
      </c>
      <c r="D5957" t="s">
        <v>5064</v>
      </c>
      <c r="E5957" s="103">
        <v>1.4948458587723493E-2</v>
      </c>
      <c r="F5957" s="103">
        <v>679225</v>
      </c>
      <c r="G5957" s="103">
        <v>6</v>
      </c>
      <c r="H5957" t="s">
        <v>1078</v>
      </c>
      <c r="I5957" s="103"/>
    </row>
    <row r="5958" spans="1:9" x14ac:dyDescent="0.3">
      <c r="A5958" t="s">
        <v>6745</v>
      </c>
      <c r="B5958" t="s">
        <v>51</v>
      </c>
      <c r="C5958" t="s">
        <v>4353</v>
      </c>
      <c r="D5958" t="s">
        <v>5065</v>
      </c>
      <c r="E5958" s="103">
        <v>1.4541854142045349E-2</v>
      </c>
      <c r="F5958" s="103">
        <v>679225</v>
      </c>
      <c r="G5958" s="103">
        <v>6</v>
      </c>
      <c r="H5958" t="s">
        <v>1078</v>
      </c>
      <c r="I5958" s="103"/>
    </row>
    <row r="5959" spans="1:9" x14ac:dyDescent="0.3">
      <c r="A5959" t="s">
        <v>6746</v>
      </c>
      <c r="B5959" t="s">
        <v>51</v>
      </c>
      <c r="C5959" t="s">
        <v>4353</v>
      </c>
      <c r="D5959" t="s">
        <v>5066</v>
      </c>
      <c r="E5959" s="103">
        <v>1.464955757063223E-2</v>
      </c>
      <c r="F5959" s="103">
        <v>679225</v>
      </c>
      <c r="G5959" s="103">
        <v>6</v>
      </c>
      <c r="H5959" t="s">
        <v>1078</v>
      </c>
      <c r="I5959" s="103"/>
    </row>
    <row r="5960" spans="1:9" x14ac:dyDescent="0.3">
      <c r="A5960" t="s">
        <v>4703</v>
      </c>
      <c r="B5960" t="s">
        <v>51</v>
      </c>
      <c r="C5960" t="s">
        <v>4353</v>
      </c>
      <c r="D5960" t="s">
        <v>42</v>
      </c>
      <c r="E5960" s="103">
        <v>1.4799836963821819E-2</v>
      </c>
      <c r="F5960" s="103">
        <v>679225</v>
      </c>
      <c r="G5960" s="103">
        <v>6</v>
      </c>
      <c r="H5960" t="s">
        <v>1078</v>
      </c>
      <c r="I5960" s="103"/>
    </row>
    <row r="5961" spans="1:9" x14ac:dyDescent="0.3">
      <c r="A5961" t="s">
        <v>4704</v>
      </c>
      <c r="B5961" t="s">
        <v>51</v>
      </c>
      <c r="C5961" t="s">
        <v>4353</v>
      </c>
      <c r="D5961" t="s">
        <v>1763</v>
      </c>
      <c r="E5961" s="103">
        <v>1.5664967065255383E-2</v>
      </c>
      <c r="F5961" s="103">
        <v>679225</v>
      </c>
      <c r="G5961" s="103">
        <v>6</v>
      </c>
      <c r="H5961" t="s">
        <v>1078</v>
      </c>
      <c r="I5961" s="103"/>
    </row>
    <row r="5962" spans="1:9" x14ac:dyDescent="0.3">
      <c r="A5962" t="s">
        <v>4705</v>
      </c>
      <c r="B5962" t="s">
        <v>51</v>
      </c>
      <c r="C5962" t="s">
        <v>4353</v>
      </c>
      <c r="D5962" t="s">
        <v>1764</v>
      </c>
      <c r="E5962" s="103">
        <v>9.1585483159361651E-3</v>
      </c>
      <c r="F5962" s="103">
        <v>679225</v>
      </c>
      <c r="G5962" s="103">
        <v>6</v>
      </c>
      <c r="H5962" t="s">
        <v>1078</v>
      </c>
      <c r="I5962" s="103"/>
    </row>
    <row r="5963" spans="1:9" x14ac:dyDescent="0.3">
      <c r="A5963" t="s">
        <v>4706</v>
      </c>
      <c r="B5963" t="s">
        <v>51</v>
      </c>
      <c r="C5963" t="s">
        <v>4353</v>
      </c>
      <c r="D5963" t="s">
        <v>340</v>
      </c>
      <c r="E5963" s="103">
        <v>1.4470067728214804E-2</v>
      </c>
      <c r="F5963" s="103">
        <v>679225</v>
      </c>
      <c r="G5963" s="103">
        <v>6</v>
      </c>
      <c r="H5963" t="s">
        <v>1078</v>
      </c>
      <c r="I5963" s="103"/>
    </row>
    <row r="5964" spans="1:9" x14ac:dyDescent="0.3">
      <c r="A5964" t="s">
        <v>4707</v>
      </c>
      <c r="B5964" t="s">
        <v>51</v>
      </c>
      <c r="C5964" t="s">
        <v>4353</v>
      </c>
      <c r="D5964" t="s">
        <v>777</v>
      </c>
      <c r="E5964" s="103">
        <v>2.3506721711555122E-2</v>
      </c>
      <c r="F5964" s="103">
        <v>679225</v>
      </c>
      <c r="G5964" s="103">
        <v>6</v>
      </c>
      <c r="H5964" t="s">
        <v>1078</v>
      </c>
      <c r="I5964" s="103"/>
    </row>
    <row r="5965" spans="1:9" x14ac:dyDescent="0.3">
      <c r="A5965" t="s">
        <v>4708</v>
      </c>
      <c r="B5965" t="s">
        <v>51</v>
      </c>
      <c r="C5965" t="s">
        <v>4353</v>
      </c>
      <c r="D5965" t="s">
        <v>776</v>
      </c>
      <c r="E5965" s="103">
        <v>6.165003660727985E-2</v>
      </c>
      <c r="F5965" s="103">
        <v>679225</v>
      </c>
      <c r="G5965" s="103">
        <v>6</v>
      </c>
      <c r="H5965" t="s">
        <v>1078</v>
      </c>
      <c r="I5965" s="103"/>
    </row>
    <row r="5966" spans="1:9" x14ac:dyDescent="0.3">
      <c r="A5966" t="s">
        <v>7547</v>
      </c>
      <c r="B5966" t="s">
        <v>47</v>
      </c>
      <c r="C5966" t="s">
        <v>7386</v>
      </c>
      <c r="D5966" t="s">
        <v>54</v>
      </c>
      <c r="E5966" s="103">
        <v>49973</v>
      </c>
      <c r="F5966" s="103">
        <v>679225</v>
      </c>
      <c r="G5966" s="103">
        <v>6</v>
      </c>
      <c r="H5966" t="s">
        <v>54</v>
      </c>
      <c r="I5966" s="103"/>
    </row>
    <row r="5967" spans="1:9" x14ac:dyDescent="0.3">
      <c r="A5967" t="s">
        <v>7548</v>
      </c>
      <c r="B5967" t="s">
        <v>48</v>
      </c>
      <c r="C5967" t="s">
        <v>7386</v>
      </c>
      <c r="D5967" t="s">
        <v>54</v>
      </c>
      <c r="E5967" s="103">
        <v>232159065.05047607</v>
      </c>
      <c r="F5967" s="103">
        <v>679225</v>
      </c>
      <c r="G5967" s="103">
        <v>6</v>
      </c>
      <c r="H5967" t="s">
        <v>54</v>
      </c>
      <c r="I5967" s="103"/>
    </row>
    <row r="5968" spans="1:9" x14ac:dyDescent="0.3">
      <c r="A5968" t="s">
        <v>7549</v>
      </c>
      <c r="B5968" t="s">
        <v>49</v>
      </c>
      <c r="C5968" t="s">
        <v>7386</v>
      </c>
      <c r="D5968" t="s">
        <v>54</v>
      </c>
      <c r="E5968" s="103">
        <v>7.3573558099304354E-2</v>
      </c>
      <c r="F5968" s="103">
        <v>679225</v>
      </c>
      <c r="G5968" s="103">
        <v>6</v>
      </c>
      <c r="H5968" t="s">
        <v>54</v>
      </c>
      <c r="I5968" s="103"/>
    </row>
    <row r="5969" spans="1:9" x14ac:dyDescent="0.3">
      <c r="A5969" t="s">
        <v>7550</v>
      </c>
      <c r="B5969" t="s">
        <v>50</v>
      </c>
      <c r="C5969" t="s">
        <v>7386</v>
      </c>
      <c r="D5969" t="s">
        <v>54</v>
      </c>
      <c r="E5969" s="103">
        <v>341.79994118366676</v>
      </c>
      <c r="F5969" s="103">
        <v>679225</v>
      </c>
      <c r="G5969" s="103">
        <v>6</v>
      </c>
      <c r="H5969" t="s">
        <v>54</v>
      </c>
      <c r="I5969" s="103"/>
    </row>
    <row r="5970" spans="1:9" x14ac:dyDescent="0.3">
      <c r="A5970" t="s">
        <v>7551</v>
      </c>
      <c r="B5970" t="s">
        <v>51</v>
      </c>
      <c r="C5970" t="s">
        <v>7386</v>
      </c>
      <c r="D5970" t="s">
        <v>40</v>
      </c>
      <c r="E5970" s="103">
        <v>4.8795148732407789E-3</v>
      </c>
      <c r="F5970" s="103">
        <v>679225</v>
      </c>
      <c r="G5970" s="103">
        <v>6</v>
      </c>
      <c r="H5970" t="s">
        <v>1078</v>
      </c>
      <c r="I5970" s="103"/>
    </row>
    <row r="5971" spans="1:9" x14ac:dyDescent="0.3">
      <c r="A5971" t="s">
        <v>7552</v>
      </c>
      <c r="B5971" t="s">
        <v>51</v>
      </c>
      <c r="C5971" t="s">
        <v>7386</v>
      </c>
      <c r="D5971" t="s">
        <v>5064</v>
      </c>
      <c r="E5971" s="103">
        <v>4.9545323502825809E-3</v>
      </c>
      <c r="F5971" s="103">
        <v>679225</v>
      </c>
      <c r="G5971" s="103">
        <v>6</v>
      </c>
      <c r="H5971" t="s">
        <v>1078</v>
      </c>
      <c r="I5971" s="103"/>
    </row>
    <row r="5972" spans="1:9" x14ac:dyDescent="0.3">
      <c r="A5972" t="s">
        <v>7553</v>
      </c>
      <c r="B5972" t="s">
        <v>51</v>
      </c>
      <c r="C5972" t="s">
        <v>7386</v>
      </c>
      <c r="D5972" t="s">
        <v>5065</v>
      </c>
      <c r="E5972" s="103">
        <v>4.8795148732407789E-3</v>
      </c>
      <c r="F5972" s="103">
        <v>679225</v>
      </c>
      <c r="G5972" s="103">
        <v>6</v>
      </c>
      <c r="H5972" t="s">
        <v>1078</v>
      </c>
      <c r="I5972" s="103"/>
    </row>
    <row r="5973" spans="1:9" x14ac:dyDescent="0.3">
      <c r="A5973" t="s">
        <v>7554</v>
      </c>
      <c r="B5973" t="s">
        <v>51</v>
      </c>
      <c r="C5973" t="s">
        <v>7386</v>
      </c>
      <c r="D5973" t="s">
        <v>5066</v>
      </c>
      <c r="E5973" s="103">
        <v>4.9237202743445535E-3</v>
      </c>
      <c r="F5973" s="103">
        <v>679225</v>
      </c>
      <c r="G5973" s="103">
        <v>6</v>
      </c>
      <c r="H5973" t="s">
        <v>1078</v>
      </c>
      <c r="I5973" s="103"/>
    </row>
    <row r="5974" spans="1:9" x14ac:dyDescent="0.3">
      <c r="A5974" t="s">
        <v>7555</v>
      </c>
      <c r="B5974" t="s">
        <v>51</v>
      </c>
      <c r="C5974" t="s">
        <v>7386</v>
      </c>
      <c r="D5974" t="s">
        <v>42</v>
      </c>
      <c r="E5974" s="103">
        <v>4.9019029259128287E-3</v>
      </c>
      <c r="F5974" s="103">
        <v>679225</v>
      </c>
      <c r="G5974" s="103">
        <v>6</v>
      </c>
      <c r="H5974" t="s">
        <v>1078</v>
      </c>
      <c r="I5974" s="103"/>
    </row>
    <row r="5975" spans="1:9" x14ac:dyDescent="0.3">
      <c r="A5975" t="s">
        <v>7556</v>
      </c>
      <c r="B5975" t="s">
        <v>51</v>
      </c>
      <c r="C5975" t="s">
        <v>7386</v>
      </c>
      <c r="D5975" t="s">
        <v>1763</v>
      </c>
      <c r="E5975" s="103">
        <v>5.109394190708212E-3</v>
      </c>
      <c r="F5975" s="103">
        <v>679225</v>
      </c>
      <c r="G5975" s="103">
        <v>6</v>
      </c>
      <c r="H5975" t="s">
        <v>1078</v>
      </c>
      <c r="I5975" s="103"/>
    </row>
    <row r="5976" spans="1:9" x14ac:dyDescent="0.3">
      <c r="A5976" t="s">
        <v>7557</v>
      </c>
      <c r="B5976" t="s">
        <v>51</v>
      </c>
      <c r="C5976" t="s">
        <v>7386</v>
      </c>
      <c r="D5976" t="s">
        <v>1764</v>
      </c>
      <c r="E5976" s="103">
        <v>2.5722258616725406E-3</v>
      </c>
      <c r="F5976" s="103">
        <v>679225</v>
      </c>
      <c r="G5976" s="103">
        <v>6</v>
      </c>
      <c r="H5976" t="s">
        <v>1078</v>
      </c>
      <c r="I5976" s="103"/>
    </row>
    <row r="5977" spans="1:9" x14ac:dyDescent="0.3">
      <c r="A5977" t="s">
        <v>7558</v>
      </c>
      <c r="B5977" t="s">
        <v>51</v>
      </c>
      <c r="C5977" t="s">
        <v>7386</v>
      </c>
      <c r="D5977" t="s">
        <v>340</v>
      </c>
      <c r="E5977" s="103">
        <v>4.8090075706741777E-3</v>
      </c>
      <c r="F5977" s="103">
        <v>679225</v>
      </c>
      <c r="G5977" s="103">
        <v>6</v>
      </c>
      <c r="H5977" t="s">
        <v>1078</v>
      </c>
      <c r="I5977" s="103"/>
    </row>
    <row r="5978" spans="1:9" x14ac:dyDescent="0.3">
      <c r="A5978" t="s">
        <v>7559</v>
      </c>
      <c r="B5978" t="s">
        <v>51</v>
      </c>
      <c r="C5978" t="s">
        <v>7386</v>
      </c>
      <c r="D5978" t="s">
        <v>777</v>
      </c>
      <c r="E5978" s="103">
        <v>7.968584604056618E-3</v>
      </c>
      <c r="F5978" s="103">
        <v>679225</v>
      </c>
      <c r="G5978" s="103">
        <v>6</v>
      </c>
      <c r="H5978" t="s">
        <v>1078</v>
      </c>
      <c r="I5978" s="103"/>
    </row>
    <row r="5979" spans="1:9" x14ac:dyDescent="0.3">
      <c r="A5979" t="s">
        <v>7560</v>
      </c>
      <c r="B5979" t="s">
        <v>51</v>
      </c>
      <c r="C5979" t="s">
        <v>7386</v>
      </c>
      <c r="D5979" t="s">
        <v>776</v>
      </c>
      <c r="E5979" s="103">
        <v>2.0133710697276697E-2</v>
      </c>
      <c r="F5979" s="103">
        <v>679225</v>
      </c>
      <c r="G5979" s="103">
        <v>6</v>
      </c>
      <c r="H5979" t="s">
        <v>1078</v>
      </c>
      <c r="I5979" s="103"/>
    </row>
    <row r="5980" spans="1:9" x14ac:dyDescent="0.3">
      <c r="A5980" t="s">
        <v>228</v>
      </c>
      <c r="B5980" t="s">
        <v>47</v>
      </c>
      <c r="C5980" t="s">
        <v>35</v>
      </c>
      <c r="D5980" t="s">
        <v>54</v>
      </c>
      <c r="E5980" s="103">
        <v>0</v>
      </c>
      <c r="F5980" s="103">
        <v>678218</v>
      </c>
      <c r="G5980" s="103">
        <v>7</v>
      </c>
      <c r="H5980" t="s">
        <v>54</v>
      </c>
      <c r="I5980" s="103"/>
    </row>
    <row r="5981" spans="1:9" x14ac:dyDescent="0.3">
      <c r="A5981" t="s">
        <v>229</v>
      </c>
      <c r="B5981" t="s">
        <v>48</v>
      </c>
      <c r="C5981" t="s">
        <v>35</v>
      </c>
      <c r="D5981" t="s">
        <v>54</v>
      </c>
      <c r="E5981" s="103">
        <v>0</v>
      </c>
      <c r="F5981" s="103">
        <v>678218</v>
      </c>
      <c r="G5981" s="103">
        <v>7</v>
      </c>
      <c r="H5981" t="s">
        <v>54</v>
      </c>
      <c r="I5981" s="103"/>
    </row>
    <row r="5982" spans="1:9" x14ac:dyDescent="0.3">
      <c r="A5982" t="s">
        <v>230</v>
      </c>
      <c r="B5982" t="s">
        <v>49</v>
      </c>
      <c r="C5982" t="s">
        <v>35</v>
      </c>
      <c r="D5982" t="s">
        <v>54</v>
      </c>
      <c r="E5982" s="103">
        <v>0</v>
      </c>
      <c r="F5982" s="103">
        <v>678218</v>
      </c>
      <c r="G5982" s="103">
        <v>7</v>
      </c>
      <c r="H5982" t="s">
        <v>54</v>
      </c>
      <c r="I5982" s="103"/>
    </row>
    <row r="5983" spans="1:9" x14ac:dyDescent="0.3">
      <c r="A5983" t="s">
        <v>231</v>
      </c>
      <c r="B5983" t="s">
        <v>50</v>
      </c>
      <c r="C5983" t="s">
        <v>35</v>
      </c>
      <c r="D5983" t="s">
        <v>54</v>
      </c>
      <c r="E5983" s="103">
        <v>0</v>
      </c>
      <c r="F5983" s="103">
        <v>678218</v>
      </c>
      <c r="G5983" s="103">
        <v>7</v>
      </c>
      <c r="H5983" t="s">
        <v>54</v>
      </c>
      <c r="I5983" s="103"/>
    </row>
    <row r="5984" spans="1:9" x14ac:dyDescent="0.3">
      <c r="A5984" t="s">
        <v>5009</v>
      </c>
      <c r="B5984" t="s">
        <v>47</v>
      </c>
      <c r="C5984" t="s">
        <v>4868</v>
      </c>
      <c r="D5984" t="s">
        <v>54</v>
      </c>
      <c r="E5984" s="103">
        <v>77032</v>
      </c>
      <c r="F5984" s="103">
        <v>678218</v>
      </c>
      <c r="G5984" s="103">
        <v>7</v>
      </c>
      <c r="H5984" t="s">
        <v>54</v>
      </c>
      <c r="I5984" s="103"/>
    </row>
    <row r="5985" spans="1:9" x14ac:dyDescent="0.3">
      <c r="A5985" t="s">
        <v>5010</v>
      </c>
      <c r="B5985" t="s">
        <v>48</v>
      </c>
      <c r="C5985" t="s">
        <v>4868</v>
      </c>
      <c r="D5985" t="s">
        <v>54</v>
      </c>
      <c r="E5985" s="103">
        <v>790223659.48721313</v>
      </c>
      <c r="F5985" s="103">
        <v>678218</v>
      </c>
      <c r="G5985" s="103">
        <v>7</v>
      </c>
      <c r="H5985" t="s">
        <v>54</v>
      </c>
      <c r="I5985" s="103"/>
    </row>
    <row r="5986" spans="1:9" x14ac:dyDescent="0.3">
      <c r="A5986" t="s">
        <v>5011</v>
      </c>
      <c r="B5986" t="s">
        <v>49</v>
      </c>
      <c r="C5986" t="s">
        <v>4868</v>
      </c>
      <c r="D5986" t="s">
        <v>54</v>
      </c>
      <c r="E5986" s="103">
        <v>0.11357999935124105</v>
      </c>
      <c r="F5986" s="103">
        <v>678218</v>
      </c>
      <c r="G5986" s="103">
        <v>7</v>
      </c>
      <c r="H5986" t="s">
        <v>54</v>
      </c>
      <c r="I5986" s="103"/>
    </row>
    <row r="5987" spans="1:9" x14ac:dyDescent="0.3">
      <c r="A5987" t="s">
        <v>5012</v>
      </c>
      <c r="B5987" t="s">
        <v>50</v>
      </c>
      <c r="C5987" t="s">
        <v>4868</v>
      </c>
      <c r="D5987" t="s">
        <v>54</v>
      </c>
      <c r="E5987" s="103">
        <v>1165.1469873804781</v>
      </c>
      <c r="F5987" s="103">
        <v>678218</v>
      </c>
      <c r="G5987" s="103">
        <v>7</v>
      </c>
      <c r="H5987" t="s">
        <v>54</v>
      </c>
      <c r="I5987" s="103"/>
    </row>
    <row r="5988" spans="1:9" x14ac:dyDescent="0.3">
      <c r="A5988" t="s">
        <v>5013</v>
      </c>
      <c r="B5988" t="s">
        <v>51</v>
      </c>
      <c r="C5988" t="s">
        <v>4868</v>
      </c>
      <c r="D5988" t="s">
        <v>40</v>
      </c>
      <c r="E5988" s="103">
        <v>8.5255608269039149E-3</v>
      </c>
      <c r="F5988" s="103">
        <v>678218</v>
      </c>
      <c r="G5988" s="103">
        <v>7</v>
      </c>
      <c r="H5988" t="s">
        <v>1078</v>
      </c>
      <c r="I5988" s="103"/>
    </row>
    <row r="5989" spans="1:9" x14ac:dyDescent="0.3">
      <c r="A5989" t="s">
        <v>6963</v>
      </c>
      <c r="B5989" t="s">
        <v>51</v>
      </c>
      <c r="C5989" t="s">
        <v>4868</v>
      </c>
      <c r="D5989" t="s">
        <v>5064</v>
      </c>
      <c r="E5989" s="103">
        <v>8.8194910062957509E-3</v>
      </c>
      <c r="F5989" s="103">
        <v>678218</v>
      </c>
      <c r="G5989" s="103">
        <v>7</v>
      </c>
      <c r="H5989" t="s">
        <v>1078</v>
      </c>
      <c r="I5989" s="103"/>
    </row>
    <row r="5990" spans="1:9" x14ac:dyDescent="0.3">
      <c r="A5990" t="s">
        <v>6964</v>
      </c>
      <c r="B5990" t="s">
        <v>51</v>
      </c>
      <c r="C5990" t="s">
        <v>4868</v>
      </c>
      <c r="D5990" t="s">
        <v>5065</v>
      </c>
      <c r="E5990" s="103">
        <v>8.5255608269039149E-3</v>
      </c>
      <c r="F5990" s="103">
        <v>678218</v>
      </c>
      <c r="G5990" s="103">
        <v>7</v>
      </c>
      <c r="H5990" t="s">
        <v>1078</v>
      </c>
      <c r="I5990" s="103"/>
    </row>
    <row r="5991" spans="1:9" x14ac:dyDescent="0.3">
      <c r="A5991" t="s">
        <v>6965</v>
      </c>
      <c r="B5991" t="s">
        <v>51</v>
      </c>
      <c r="C5991" t="s">
        <v>4868</v>
      </c>
      <c r="D5991" t="s">
        <v>5066</v>
      </c>
      <c r="E5991" s="103">
        <v>8.6310202814546093E-3</v>
      </c>
      <c r="F5991" s="103">
        <v>678218</v>
      </c>
      <c r="G5991" s="103">
        <v>7</v>
      </c>
      <c r="H5991" t="s">
        <v>1078</v>
      </c>
      <c r="I5991" s="103"/>
    </row>
    <row r="5992" spans="1:9" x14ac:dyDescent="0.3">
      <c r="A5992" t="s">
        <v>5014</v>
      </c>
      <c r="B5992" t="s">
        <v>51</v>
      </c>
      <c r="C5992" t="s">
        <v>4868</v>
      </c>
      <c r="D5992" t="s">
        <v>42</v>
      </c>
      <c r="E5992" s="103">
        <v>8.7739833020367697E-3</v>
      </c>
      <c r="F5992" s="103">
        <v>678218</v>
      </c>
      <c r="G5992" s="103">
        <v>7</v>
      </c>
      <c r="H5992" t="s">
        <v>1078</v>
      </c>
      <c r="I5992" s="103"/>
    </row>
    <row r="5993" spans="1:9" x14ac:dyDescent="0.3">
      <c r="A5993" t="s">
        <v>5015</v>
      </c>
      <c r="B5993" t="s">
        <v>51</v>
      </c>
      <c r="C5993" t="s">
        <v>4868</v>
      </c>
      <c r="D5993" t="s">
        <v>1763</v>
      </c>
      <c r="E5993" s="103">
        <v>9.2753192486609466E-3</v>
      </c>
      <c r="F5993" s="103">
        <v>678218</v>
      </c>
      <c r="G5993" s="103">
        <v>7</v>
      </c>
      <c r="H5993" t="s">
        <v>1078</v>
      </c>
      <c r="I5993" s="103"/>
    </row>
    <row r="5994" spans="1:9" x14ac:dyDescent="0.3">
      <c r="A5994" t="s">
        <v>5016</v>
      </c>
      <c r="B5994" t="s">
        <v>51</v>
      </c>
      <c r="C5994" t="s">
        <v>4868</v>
      </c>
      <c r="D5994" t="s">
        <v>1764</v>
      </c>
      <c r="E5994" s="103">
        <v>6.136640035309027E-3</v>
      </c>
      <c r="F5994" s="103">
        <v>678218</v>
      </c>
      <c r="G5994" s="103">
        <v>7</v>
      </c>
      <c r="H5994" t="s">
        <v>1078</v>
      </c>
      <c r="I5994" s="103"/>
    </row>
    <row r="5995" spans="1:9" x14ac:dyDescent="0.3">
      <c r="A5995" t="s">
        <v>5017</v>
      </c>
      <c r="B5995" t="s">
        <v>51</v>
      </c>
      <c r="C5995" t="s">
        <v>4868</v>
      </c>
      <c r="D5995" t="s">
        <v>340</v>
      </c>
      <c r="E5995" s="103">
        <v>8.5384096626274081E-3</v>
      </c>
      <c r="F5995" s="103">
        <v>678218</v>
      </c>
      <c r="G5995" s="103">
        <v>7</v>
      </c>
      <c r="H5995" t="s">
        <v>1078</v>
      </c>
      <c r="I5995" s="103"/>
    </row>
    <row r="5996" spans="1:9" x14ac:dyDescent="0.3">
      <c r="A5996" t="s">
        <v>5018</v>
      </c>
      <c r="B5996" t="s">
        <v>51</v>
      </c>
      <c r="C5996" t="s">
        <v>4868</v>
      </c>
      <c r="D5996" t="s">
        <v>777</v>
      </c>
      <c r="E5996" s="103">
        <v>1.7668192622368337E-2</v>
      </c>
      <c r="F5996" s="103">
        <v>678218</v>
      </c>
      <c r="G5996" s="103">
        <v>7</v>
      </c>
      <c r="H5996" t="s">
        <v>1078</v>
      </c>
      <c r="I5996" s="103"/>
    </row>
    <row r="5997" spans="1:9" x14ac:dyDescent="0.3">
      <c r="A5997" t="s">
        <v>5019</v>
      </c>
      <c r="B5997" t="s">
        <v>51</v>
      </c>
      <c r="C5997" t="s">
        <v>4868</v>
      </c>
      <c r="D5997" t="s">
        <v>776</v>
      </c>
      <c r="E5997" s="103">
        <v>4.4503101155588011E-2</v>
      </c>
      <c r="F5997" s="103">
        <v>678218</v>
      </c>
      <c r="G5997" s="103">
        <v>7</v>
      </c>
      <c r="H5997" t="s">
        <v>1078</v>
      </c>
      <c r="I5997" s="103"/>
    </row>
    <row r="5998" spans="1:9" x14ac:dyDescent="0.3">
      <c r="A5998" t="s">
        <v>238</v>
      </c>
      <c r="B5998" t="s">
        <v>47</v>
      </c>
      <c r="C5998" t="s">
        <v>36</v>
      </c>
      <c r="D5998" t="s">
        <v>54</v>
      </c>
      <c r="E5998" s="103">
        <v>2745</v>
      </c>
      <c r="F5998" s="103">
        <v>678218</v>
      </c>
      <c r="G5998" s="103">
        <v>7</v>
      </c>
      <c r="H5998" t="s">
        <v>54</v>
      </c>
      <c r="I5998" s="103"/>
    </row>
    <row r="5999" spans="1:9" x14ac:dyDescent="0.3">
      <c r="A5999" t="s">
        <v>239</v>
      </c>
      <c r="B5999" t="s">
        <v>48</v>
      </c>
      <c r="C5999" t="s">
        <v>36</v>
      </c>
      <c r="D5999" t="s">
        <v>54</v>
      </c>
      <c r="E5999" s="103">
        <v>154349507.32300001</v>
      </c>
      <c r="F5999" s="103">
        <v>678218</v>
      </c>
      <c r="G5999" s="103">
        <v>7</v>
      </c>
      <c r="H5999" t="s">
        <v>54</v>
      </c>
      <c r="I5999" s="103"/>
    </row>
    <row r="6000" spans="1:9" x14ac:dyDescent="0.3">
      <c r="A6000" t="s">
        <v>240</v>
      </c>
      <c r="B6000" t="s">
        <v>49</v>
      </c>
      <c r="C6000" t="s">
        <v>36</v>
      </c>
      <c r="D6000" t="s">
        <v>54</v>
      </c>
      <c r="E6000" s="103">
        <v>4.0473711992309262E-3</v>
      </c>
      <c r="F6000" s="103">
        <v>678218</v>
      </c>
      <c r="G6000" s="103">
        <v>7</v>
      </c>
      <c r="H6000" t="s">
        <v>54</v>
      </c>
      <c r="I6000" s="103"/>
    </row>
    <row r="6001" spans="1:9" x14ac:dyDescent="0.3">
      <c r="A6001" t="s">
        <v>241</v>
      </c>
      <c r="B6001" t="s">
        <v>50</v>
      </c>
      <c r="C6001" t="s">
        <v>36</v>
      </c>
      <c r="D6001" t="s">
        <v>54</v>
      </c>
      <c r="E6001" s="103">
        <v>227.5809655936587</v>
      </c>
      <c r="F6001" s="103">
        <v>678218</v>
      </c>
      <c r="G6001" s="103">
        <v>7</v>
      </c>
      <c r="H6001" t="s">
        <v>54</v>
      </c>
      <c r="I6001" s="103"/>
    </row>
    <row r="6002" spans="1:9" x14ac:dyDescent="0.3">
      <c r="A6002" t="s">
        <v>1471</v>
      </c>
      <c r="B6002" t="s">
        <v>51</v>
      </c>
      <c r="C6002" t="s">
        <v>36</v>
      </c>
      <c r="D6002" t="s">
        <v>40</v>
      </c>
      <c r="E6002" s="103">
        <v>4.8249009387889272E-2</v>
      </c>
      <c r="F6002" s="103">
        <v>678218</v>
      </c>
      <c r="G6002" s="103">
        <v>7</v>
      </c>
      <c r="H6002" t="s">
        <v>1078</v>
      </c>
      <c r="I6002" s="103"/>
    </row>
    <row r="6003" spans="1:9" x14ac:dyDescent="0.3">
      <c r="A6003" t="s">
        <v>6864</v>
      </c>
      <c r="B6003" t="s">
        <v>51</v>
      </c>
      <c r="C6003" t="s">
        <v>36</v>
      </c>
      <c r="D6003" t="s">
        <v>5064</v>
      </c>
      <c r="E6003" s="103">
        <v>4.8249009387889272E-2</v>
      </c>
      <c r="F6003" s="103">
        <v>678218</v>
      </c>
      <c r="G6003" s="103">
        <v>7</v>
      </c>
      <c r="H6003" t="s">
        <v>1078</v>
      </c>
      <c r="I6003" s="103"/>
    </row>
    <row r="6004" spans="1:9" x14ac:dyDescent="0.3">
      <c r="A6004" t="s">
        <v>6865</v>
      </c>
      <c r="B6004" t="s">
        <v>51</v>
      </c>
      <c r="C6004" t="s">
        <v>36</v>
      </c>
      <c r="D6004" t="s">
        <v>5065</v>
      </c>
      <c r="E6004" s="103">
        <v>4.8249009387889272E-2</v>
      </c>
      <c r="F6004" s="103">
        <v>678218</v>
      </c>
      <c r="G6004" s="103">
        <v>7</v>
      </c>
      <c r="H6004" t="s">
        <v>1078</v>
      </c>
      <c r="I6004" s="103"/>
    </row>
    <row r="6005" spans="1:9" x14ac:dyDescent="0.3">
      <c r="A6005" t="s">
        <v>6866</v>
      </c>
      <c r="B6005" t="s">
        <v>51</v>
      </c>
      <c r="C6005" t="s">
        <v>36</v>
      </c>
      <c r="D6005" t="s">
        <v>5066</v>
      </c>
      <c r="E6005" s="103">
        <v>4.8249009387889272E-2</v>
      </c>
      <c r="F6005" s="103">
        <v>678218</v>
      </c>
      <c r="G6005" s="103">
        <v>7</v>
      </c>
      <c r="H6005" t="s">
        <v>1078</v>
      </c>
      <c r="I6005" s="103"/>
    </row>
    <row r="6006" spans="1:9" x14ac:dyDescent="0.3">
      <c r="A6006" t="s">
        <v>1472</v>
      </c>
      <c r="B6006" t="s">
        <v>51</v>
      </c>
      <c r="C6006" t="s">
        <v>36</v>
      </c>
      <c r="D6006" t="s">
        <v>42</v>
      </c>
      <c r="E6006" s="103">
        <v>4.7919359247633582E-2</v>
      </c>
      <c r="F6006" s="103">
        <v>678218</v>
      </c>
      <c r="G6006" s="103">
        <v>7</v>
      </c>
      <c r="H6006" t="s">
        <v>1078</v>
      </c>
      <c r="I6006" s="103"/>
    </row>
    <row r="6007" spans="1:9" x14ac:dyDescent="0.3">
      <c r="A6007" t="s">
        <v>2433</v>
      </c>
      <c r="B6007" t="s">
        <v>51</v>
      </c>
      <c r="C6007" t="s">
        <v>36</v>
      </c>
      <c r="D6007" t="s">
        <v>1763</v>
      </c>
      <c r="E6007" s="103">
        <v>5.1195122118098194E-2</v>
      </c>
      <c r="F6007" s="103">
        <v>678218</v>
      </c>
      <c r="G6007" s="103">
        <v>7</v>
      </c>
      <c r="H6007" t="s">
        <v>1078</v>
      </c>
      <c r="I6007" s="103"/>
    </row>
    <row r="6008" spans="1:9" x14ac:dyDescent="0.3">
      <c r="A6008" t="s">
        <v>2434</v>
      </c>
      <c r="B6008" t="s">
        <v>51</v>
      </c>
      <c r="C6008" t="s">
        <v>36</v>
      </c>
      <c r="D6008" t="s">
        <v>1764</v>
      </c>
      <c r="E6008" s="103">
        <v>3.5733605090398531E-2</v>
      </c>
      <c r="F6008" s="103">
        <v>678218</v>
      </c>
      <c r="G6008" s="103">
        <v>7</v>
      </c>
      <c r="H6008" t="s">
        <v>1078</v>
      </c>
      <c r="I6008" s="103"/>
    </row>
    <row r="6009" spans="1:9" x14ac:dyDescent="0.3">
      <c r="A6009" t="s">
        <v>1473</v>
      </c>
      <c r="B6009" t="s">
        <v>51</v>
      </c>
      <c r="C6009" t="s">
        <v>36</v>
      </c>
      <c r="D6009" t="s">
        <v>340</v>
      </c>
      <c r="E6009" s="103">
        <v>4.5028376950491278E-2</v>
      </c>
      <c r="F6009" s="103">
        <v>678218</v>
      </c>
      <c r="G6009" s="103">
        <v>7</v>
      </c>
      <c r="H6009" t="s">
        <v>1078</v>
      </c>
      <c r="I6009" s="103"/>
    </row>
    <row r="6010" spans="1:9" x14ac:dyDescent="0.3">
      <c r="A6010" t="s">
        <v>1474</v>
      </c>
      <c r="B6010" t="s">
        <v>51</v>
      </c>
      <c r="C6010" t="s">
        <v>36</v>
      </c>
      <c r="D6010" t="s">
        <v>777</v>
      </c>
      <c r="E6010" s="103">
        <v>0.1156550977302766</v>
      </c>
      <c r="F6010" s="103">
        <v>678218</v>
      </c>
      <c r="G6010" s="103">
        <v>7</v>
      </c>
      <c r="H6010" t="s">
        <v>1078</v>
      </c>
      <c r="I6010" s="103"/>
    </row>
    <row r="6011" spans="1:9" x14ac:dyDescent="0.3">
      <c r="A6011" t="s">
        <v>1475</v>
      </c>
      <c r="B6011" t="s">
        <v>51</v>
      </c>
      <c r="C6011" t="s">
        <v>36</v>
      </c>
      <c r="D6011" t="s">
        <v>776</v>
      </c>
      <c r="E6011" s="103">
        <v>0.25559194522922141</v>
      </c>
      <c r="F6011" s="103">
        <v>678218</v>
      </c>
      <c r="G6011" s="103">
        <v>7</v>
      </c>
      <c r="H6011" t="s">
        <v>1078</v>
      </c>
      <c r="I6011" s="103"/>
    </row>
    <row r="6012" spans="1:9" x14ac:dyDescent="0.3">
      <c r="A6012" t="s">
        <v>242</v>
      </c>
      <c r="B6012" t="s">
        <v>47</v>
      </c>
      <c r="C6012" t="s">
        <v>37</v>
      </c>
      <c r="D6012" t="s">
        <v>54</v>
      </c>
      <c r="E6012" s="103">
        <v>156419</v>
      </c>
      <c r="F6012" s="103">
        <v>678218</v>
      </c>
      <c r="G6012" s="103">
        <v>7</v>
      </c>
      <c r="H6012" t="s">
        <v>54</v>
      </c>
      <c r="I6012" s="103"/>
    </row>
    <row r="6013" spans="1:9" x14ac:dyDescent="0.3">
      <c r="A6013" t="s">
        <v>243</v>
      </c>
      <c r="B6013" t="s">
        <v>48</v>
      </c>
      <c r="C6013" t="s">
        <v>37</v>
      </c>
      <c r="D6013" t="s">
        <v>54</v>
      </c>
      <c r="E6013" s="103">
        <v>34823073707.736328</v>
      </c>
      <c r="F6013" s="103">
        <v>678218</v>
      </c>
      <c r="G6013" s="103">
        <v>7</v>
      </c>
      <c r="H6013" t="s">
        <v>54</v>
      </c>
      <c r="I6013" s="103"/>
    </row>
    <row r="6014" spans="1:9" x14ac:dyDescent="0.3">
      <c r="A6014" t="s">
        <v>244</v>
      </c>
      <c r="B6014" t="s">
        <v>49</v>
      </c>
      <c r="C6014" t="s">
        <v>37</v>
      </c>
      <c r="D6014" t="s">
        <v>54</v>
      </c>
      <c r="E6014" s="103">
        <v>0.23063233355646709</v>
      </c>
      <c r="F6014" s="103">
        <v>678218</v>
      </c>
      <c r="G6014" s="103">
        <v>7</v>
      </c>
      <c r="H6014" t="s">
        <v>54</v>
      </c>
      <c r="I6014" s="103"/>
    </row>
    <row r="6015" spans="1:9" x14ac:dyDescent="0.3">
      <c r="A6015" t="s">
        <v>245</v>
      </c>
      <c r="B6015" t="s">
        <v>50</v>
      </c>
      <c r="C6015" t="s">
        <v>37</v>
      </c>
      <c r="D6015" t="s">
        <v>54</v>
      </c>
      <c r="E6015" s="103">
        <v>51344.956500323387</v>
      </c>
      <c r="F6015" s="103">
        <v>678218</v>
      </c>
      <c r="G6015" s="103">
        <v>7</v>
      </c>
      <c r="H6015" t="s">
        <v>54</v>
      </c>
      <c r="I6015" s="103"/>
    </row>
    <row r="6016" spans="1:9" x14ac:dyDescent="0.3">
      <c r="A6016" t="s">
        <v>1441</v>
      </c>
      <c r="B6016" t="s">
        <v>51</v>
      </c>
      <c r="C6016" t="s">
        <v>37</v>
      </c>
      <c r="D6016" t="s">
        <v>40</v>
      </c>
      <c r="E6016" s="103">
        <v>0.18458651218878902</v>
      </c>
      <c r="F6016" s="103">
        <v>678218</v>
      </c>
      <c r="G6016" s="103">
        <v>7</v>
      </c>
      <c r="H6016" t="s">
        <v>1078</v>
      </c>
      <c r="I6016" s="103"/>
    </row>
    <row r="6017" spans="1:9" x14ac:dyDescent="0.3">
      <c r="A6017" t="s">
        <v>6867</v>
      </c>
      <c r="B6017" t="s">
        <v>51</v>
      </c>
      <c r="C6017" t="s">
        <v>37</v>
      </c>
      <c r="D6017" t="s">
        <v>5064</v>
      </c>
      <c r="E6017" s="103">
        <v>0.18697843347025583</v>
      </c>
      <c r="F6017" s="103">
        <v>678218</v>
      </c>
      <c r="G6017" s="103">
        <v>7</v>
      </c>
      <c r="H6017" t="s">
        <v>1078</v>
      </c>
      <c r="I6017" s="103"/>
    </row>
    <row r="6018" spans="1:9" x14ac:dyDescent="0.3">
      <c r="A6018" t="s">
        <v>6868</v>
      </c>
      <c r="B6018" t="s">
        <v>51</v>
      </c>
      <c r="C6018" t="s">
        <v>37</v>
      </c>
      <c r="D6018" t="s">
        <v>5065</v>
      </c>
      <c r="E6018" s="103">
        <v>0.18458651218878902</v>
      </c>
      <c r="F6018" s="103">
        <v>678218</v>
      </c>
      <c r="G6018" s="103">
        <v>7</v>
      </c>
      <c r="H6018" t="s">
        <v>1078</v>
      </c>
      <c r="I6018" s="103"/>
    </row>
    <row r="6019" spans="1:9" x14ac:dyDescent="0.3">
      <c r="A6019" t="s">
        <v>6869</v>
      </c>
      <c r="B6019" t="s">
        <v>51</v>
      </c>
      <c r="C6019" t="s">
        <v>37</v>
      </c>
      <c r="D6019" t="s">
        <v>5066</v>
      </c>
      <c r="E6019" s="103">
        <v>0.18648443645845839</v>
      </c>
      <c r="F6019" s="103">
        <v>678218</v>
      </c>
      <c r="G6019" s="103">
        <v>7</v>
      </c>
      <c r="H6019" t="s">
        <v>1078</v>
      </c>
      <c r="I6019" s="103"/>
    </row>
    <row r="6020" spans="1:9" x14ac:dyDescent="0.3">
      <c r="A6020" t="s">
        <v>1442</v>
      </c>
      <c r="B6020" t="s">
        <v>51</v>
      </c>
      <c r="C6020" t="s">
        <v>37</v>
      </c>
      <c r="D6020" t="s">
        <v>42</v>
      </c>
      <c r="E6020" s="103">
        <v>0.18627705902714564</v>
      </c>
      <c r="F6020" s="103">
        <v>678218</v>
      </c>
      <c r="G6020" s="103">
        <v>7</v>
      </c>
      <c r="H6020" t="s">
        <v>1078</v>
      </c>
      <c r="I6020" s="103"/>
    </row>
    <row r="6021" spans="1:9" x14ac:dyDescent="0.3">
      <c r="A6021" t="s">
        <v>2391</v>
      </c>
      <c r="B6021" t="s">
        <v>51</v>
      </c>
      <c r="C6021" t="s">
        <v>37</v>
      </c>
      <c r="D6021" t="s">
        <v>1763</v>
      </c>
      <c r="E6021" s="103">
        <v>0.19689088991501319</v>
      </c>
      <c r="F6021" s="103">
        <v>678218</v>
      </c>
      <c r="G6021" s="103">
        <v>7</v>
      </c>
      <c r="H6021" t="s">
        <v>1078</v>
      </c>
      <c r="I6021" s="103"/>
    </row>
    <row r="6022" spans="1:9" x14ac:dyDescent="0.3">
      <c r="A6022" t="s">
        <v>2392</v>
      </c>
      <c r="B6022" t="s">
        <v>51</v>
      </c>
      <c r="C6022" t="s">
        <v>37</v>
      </c>
      <c r="D6022" t="s">
        <v>1764</v>
      </c>
      <c r="E6022" s="103">
        <v>0.13773409357413105</v>
      </c>
      <c r="F6022" s="103">
        <v>678218</v>
      </c>
      <c r="G6022" s="103">
        <v>7</v>
      </c>
      <c r="H6022" t="s">
        <v>1078</v>
      </c>
      <c r="I6022" s="103"/>
    </row>
    <row r="6023" spans="1:9" x14ac:dyDescent="0.3">
      <c r="A6023" t="s">
        <v>1443</v>
      </c>
      <c r="B6023" t="s">
        <v>51</v>
      </c>
      <c r="C6023" t="s">
        <v>37</v>
      </c>
      <c r="D6023" t="s">
        <v>340</v>
      </c>
      <c r="E6023" s="103">
        <v>0.17677880636036658</v>
      </c>
      <c r="F6023" s="103">
        <v>678218</v>
      </c>
      <c r="G6023" s="103">
        <v>7</v>
      </c>
      <c r="H6023" t="s">
        <v>1078</v>
      </c>
      <c r="I6023" s="103"/>
    </row>
    <row r="6024" spans="1:9" x14ac:dyDescent="0.3">
      <c r="A6024" t="s">
        <v>1444</v>
      </c>
      <c r="B6024" t="s">
        <v>51</v>
      </c>
      <c r="C6024" t="s">
        <v>37</v>
      </c>
      <c r="D6024" t="s">
        <v>777</v>
      </c>
      <c r="E6024" s="103">
        <v>0.39681130432795697</v>
      </c>
      <c r="F6024" s="103">
        <v>678218</v>
      </c>
      <c r="G6024" s="103">
        <v>7</v>
      </c>
      <c r="H6024" t="s">
        <v>1078</v>
      </c>
      <c r="I6024" s="103"/>
    </row>
    <row r="6025" spans="1:9" x14ac:dyDescent="0.3">
      <c r="A6025" t="s">
        <v>1445</v>
      </c>
      <c r="B6025" t="s">
        <v>51</v>
      </c>
      <c r="C6025" t="s">
        <v>37</v>
      </c>
      <c r="D6025" t="s">
        <v>776</v>
      </c>
      <c r="E6025" s="103">
        <v>0.97409387082301424</v>
      </c>
      <c r="F6025" s="103">
        <v>678218</v>
      </c>
      <c r="G6025" s="103">
        <v>7</v>
      </c>
      <c r="H6025" t="s">
        <v>1078</v>
      </c>
      <c r="I6025" s="103"/>
    </row>
    <row r="6026" spans="1:9" x14ac:dyDescent="0.3">
      <c r="A6026" t="s">
        <v>246</v>
      </c>
      <c r="B6026" t="s">
        <v>47</v>
      </c>
      <c r="C6026" t="s">
        <v>38</v>
      </c>
      <c r="D6026" t="s">
        <v>54</v>
      </c>
      <c r="E6026" s="103">
        <v>23549</v>
      </c>
      <c r="F6026" s="103">
        <v>678218</v>
      </c>
      <c r="G6026" s="103">
        <v>7</v>
      </c>
      <c r="H6026" t="s">
        <v>54</v>
      </c>
      <c r="I6026" s="103"/>
    </row>
    <row r="6027" spans="1:9" x14ac:dyDescent="0.3">
      <c r="A6027" t="s">
        <v>247</v>
      </c>
      <c r="B6027" t="s">
        <v>48</v>
      </c>
      <c r="C6027" t="s">
        <v>38</v>
      </c>
      <c r="D6027" t="s">
        <v>54</v>
      </c>
      <c r="E6027" s="103">
        <v>3032693093.4070001</v>
      </c>
      <c r="F6027" s="103">
        <v>678218</v>
      </c>
      <c r="G6027" s="103">
        <v>7</v>
      </c>
      <c r="H6027" t="s">
        <v>54</v>
      </c>
      <c r="I6027" s="103"/>
    </row>
    <row r="6028" spans="1:9" x14ac:dyDescent="0.3">
      <c r="A6028" t="s">
        <v>248</v>
      </c>
      <c r="B6028" t="s">
        <v>49</v>
      </c>
      <c r="C6028" t="s">
        <v>38</v>
      </c>
      <c r="D6028" t="s">
        <v>54</v>
      </c>
      <c r="E6028" s="103">
        <v>3.4721874087682722E-2</v>
      </c>
      <c r="F6028" s="103">
        <v>678218</v>
      </c>
      <c r="G6028" s="103">
        <v>7</v>
      </c>
      <c r="H6028" t="s">
        <v>54</v>
      </c>
      <c r="I6028" s="103"/>
    </row>
    <row r="6029" spans="1:9" x14ac:dyDescent="0.3">
      <c r="A6029" t="s">
        <v>249</v>
      </c>
      <c r="B6029" t="s">
        <v>50</v>
      </c>
      <c r="C6029" t="s">
        <v>38</v>
      </c>
      <c r="D6029" t="s">
        <v>54</v>
      </c>
      <c r="E6029" s="103">
        <v>4471.5609043213244</v>
      </c>
      <c r="F6029" s="103">
        <v>678218</v>
      </c>
      <c r="G6029" s="103">
        <v>7</v>
      </c>
      <c r="H6029" t="s">
        <v>54</v>
      </c>
      <c r="I6029" s="103"/>
    </row>
    <row r="6030" spans="1:9" x14ac:dyDescent="0.3">
      <c r="A6030" t="s">
        <v>1446</v>
      </c>
      <c r="B6030" t="s">
        <v>51</v>
      </c>
      <c r="C6030" t="s">
        <v>38</v>
      </c>
      <c r="D6030" t="s">
        <v>40</v>
      </c>
      <c r="E6030" s="103">
        <v>0.10879737123848403</v>
      </c>
      <c r="F6030" s="103">
        <v>678218</v>
      </c>
      <c r="G6030" s="103">
        <v>7</v>
      </c>
      <c r="H6030" t="s">
        <v>1078</v>
      </c>
      <c r="I6030" s="103"/>
    </row>
    <row r="6031" spans="1:9" x14ac:dyDescent="0.3">
      <c r="A6031" t="s">
        <v>6870</v>
      </c>
      <c r="B6031" t="s">
        <v>51</v>
      </c>
      <c r="C6031" t="s">
        <v>38</v>
      </c>
      <c r="D6031" t="s">
        <v>5064</v>
      </c>
      <c r="E6031" s="103">
        <v>0.11960593029951662</v>
      </c>
      <c r="F6031" s="103">
        <v>678218</v>
      </c>
      <c r="G6031" s="103">
        <v>7</v>
      </c>
      <c r="H6031" t="s">
        <v>1078</v>
      </c>
      <c r="I6031" s="103"/>
    </row>
    <row r="6032" spans="1:9" x14ac:dyDescent="0.3">
      <c r="A6032" t="s">
        <v>6871</v>
      </c>
      <c r="B6032" t="s">
        <v>51</v>
      </c>
      <c r="C6032" t="s">
        <v>38</v>
      </c>
      <c r="D6032" t="s">
        <v>5065</v>
      </c>
      <c r="E6032" s="103">
        <v>0.10879737123848403</v>
      </c>
      <c r="F6032" s="103">
        <v>678218</v>
      </c>
      <c r="G6032" s="103">
        <v>7</v>
      </c>
      <c r="H6032" t="s">
        <v>1078</v>
      </c>
      <c r="I6032" s="103"/>
    </row>
    <row r="6033" spans="1:9" x14ac:dyDescent="0.3">
      <c r="A6033" t="s">
        <v>6872</v>
      </c>
      <c r="B6033" t="s">
        <v>51</v>
      </c>
      <c r="C6033" t="s">
        <v>38</v>
      </c>
      <c r="D6033" t="s">
        <v>5066</v>
      </c>
      <c r="E6033" s="103">
        <v>0.11310537009927739</v>
      </c>
      <c r="F6033" s="103">
        <v>678218</v>
      </c>
      <c r="G6033" s="103">
        <v>7</v>
      </c>
      <c r="H6033" t="s">
        <v>1078</v>
      </c>
      <c r="I6033" s="103"/>
    </row>
    <row r="6034" spans="1:9" x14ac:dyDescent="0.3">
      <c r="A6034" t="s">
        <v>1447</v>
      </c>
      <c r="B6034" t="s">
        <v>51</v>
      </c>
      <c r="C6034" t="s">
        <v>38</v>
      </c>
      <c r="D6034" t="s">
        <v>42</v>
      </c>
      <c r="E6034" s="103">
        <v>0.11937879326948511</v>
      </c>
      <c r="F6034" s="103">
        <v>678218</v>
      </c>
      <c r="G6034" s="103">
        <v>7</v>
      </c>
      <c r="H6034" t="s">
        <v>1078</v>
      </c>
      <c r="I6034" s="103"/>
    </row>
    <row r="6035" spans="1:9" x14ac:dyDescent="0.3">
      <c r="A6035" t="s">
        <v>2393</v>
      </c>
      <c r="B6035" t="s">
        <v>51</v>
      </c>
      <c r="C6035" t="s">
        <v>38</v>
      </c>
      <c r="D6035" t="s">
        <v>1763</v>
      </c>
      <c r="E6035" s="103">
        <v>0.12669282956573436</v>
      </c>
      <c r="F6035" s="103">
        <v>678218</v>
      </c>
      <c r="G6035" s="103">
        <v>7</v>
      </c>
      <c r="H6035" t="s">
        <v>1078</v>
      </c>
      <c r="I6035" s="103"/>
    </row>
    <row r="6036" spans="1:9" x14ac:dyDescent="0.3">
      <c r="A6036" t="s">
        <v>2394</v>
      </c>
      <c r="B6036" t="s">
        <v>51</v>
      </c>
      <c r="C6036" t="s">
        <v>38</v>
      </c>
      <c r="D6036" t="s">
        <v>1764</v>
      </c>
      <c r="E6036" s="103">
        <v>9.2173752364899234E-2</v>
      </c>
      <c r="F6036" s="103">
        <v>678218</v>
      </c>
      <c r="G6036" s="103">
        <v>7</v>
      </c>
      <c r="H6036" t="s">
        <v>1078</v>
      </c>
      <c r="I6036" s="103"/>
    </row>
    <row r="6037" spans="1:9" x14ac:dyDescent="0.3">
      <c r="A6037" t="s">
        <v>1448</v>
      </c>
      <c r="B6037" t="s">
        <v>51</v>
      </c>
      <c r="C6037" t="s">
        <v>38</v>
      </c>
      <c r="D6037" t="s">
        <v>340</v>
      </c>
      <c r="E6037" s="103">
        <v>9.7589455592311566E-2</v>
      </c>
      <c r="F6037" s="103">
        <v>678218</v>
      </c>
      <c r="G6037" s="103">
        <v>7</v>
      </c>
      <c r="H6037" t="s">
        <v>1078</v>
      </c>
      <c r="I6037" s="103"/>
    </row>
    <row r="6038" spans="1:9" x14ac:dyDescent="0.3">
      <c r="A6038" t="s">
        <v>1449</v>
      </c>
      <c r="B6038" t="s">
        <v>51</v>
      </c>
      <c r="C6038" t="s">
        <v>38</v>
      </c>
      <c r="D6038" t="s">
        <v>777</v>
      </c>
      <c r="E6038" s="103">
        <v>0.25631636624490578</v>
      </c>
      <c r="F6038" s="103">
        <v>678218</v>
      </c>
      <c r="G6038" s="103">
        <v>7</v>
      </c>
      <c r="H6038" t="s">
        <v>1078</v>
      </c>
      <c r="I6038" s="103"/>
    </row>
    <row r="6039" spans="1:9" x14ac:dyDescent="0.3">
      <c r="A6039" t="s">
        <v>1450</v>
      </c>
      <c r="B6039" t="s">
        <v>51</v>
      </c>
      <c r="C6039" t="s">
        <v>38</v>
      </c>
      <c r="D6039" t="s">
        <v>776</v>
      </c>
      <c r="E6039" s="103">
        <v>0.5800729966025181</v>
      </c>
      <c r="F6039" s="103">
        <v>678218</v>
      </c>
      <c r="G6039" s="103">
        <v>7</v>
      </c>
      <c r="H6039" t="s">
        <v>1078</v>
      </c>
      <c r="I6039" s="103"/>
    </row>
    <row r="6040" spans="1:9" x14ac:dyDescent="0.3">
      <c r="A6040" t="s">
        <v>250</v>
      </c>
      <c r="B6040" t="s">
        <v>47</v>
      </c>
      <c r="C6040" t="s">
        <v>39</v>
      </c>
      <c r="D6040" t="s">
        <v>54</v>
      </c>
      <c r="E6040" s="103">
        <v>0</v>
      </c>
      <c r="F6040" s="103">
        <v>678218</v>
      </c>
      <c r="G6040" s="103">
        <v>7</v>
      </c>
      <c r="H6040" t="s">
        <v>54</v>
      </c>
      <c r="I6040" s="103"/>
    </row>
    <row r="6041" spans="1:9" x14ac:dyDescent="0.3">
      <c r="A6041" t="s">
        <v>251</v>
      </c>
      <c r="B6041" t="s">
        <v>48</v>
      </c>
      <c r="C6041" t="s">
        <v>39</v>
      </c>
      <c r="D6041" t="s">
        <v>54</v>
      </c>
      <c r="E6041" s="103">
        <v>0</v>
      </c>
      <c r="F6041" s="103">
        <v>678218</v>
      </c>
      <c r="G6041" s="103">
        <v>7</v>
      </c>
      <c r="H6041" t="s">
        <v>54</v>
      </c>
      <c r="I6041" s="103"/>
    </row>
    <row r="6042" spans="1:9" x14ac:dyDescent="0.3">
      <c r="A6042" t="s">
        <v>252</v>
      </c>
      <c r="B6042" t="s">
        <v>49</v>
      </c>
      <c r="C6042" t="s">
        <v>39</v>
      </c>
      <c r="D6042" t="s">
        <v>54</v>
      </c>
      <c r="E6042" s="103">
        <v>0</v>
      </c>
      <c r="F6042" s="103">
        <v>678218</v>
      </c>
      <c r="G6042" s="103">
        <v>7</v>
      </c>
      <c r="H6042" t="s">
        <v>54</v>
      </c>
      <c r="I6042" s="103"/>
    </row>
    <row r="6043" spans="1:9" x14ac:dyDescent="0.3">
      <c r="A6043" t="s">
        <v>253</v>
      </c>
      <c r="B6043" t="s">
        <v>50</v>
      </c>
      <c r="C6043" t="s">
        <v>39</v>
      </c>
      <c r="D6043" t="s">
        <v>54</v>
      </c>
      <c r="E6043" s="103">
        <v>0</v>
      </c>
      <c r="F6043" s="103">
        <v>678218</v>
      </c>
      <c r="G6043" s="103">
        <v>7</v>
      </c>
      <c r="H6043" t="s">
        <v>54</v>
      </c>
      <c r="I6043" s="103"/>
    </row>
    <row r="6044" spans="1:9" x14ac:dyDescent="0.3">
      <c r="A6044" t="s">
        <v>2992</v>
      </c>
      <c r="B6044" t="s">
        <v>47</v>
      </c>
      <c r="C6044" t="s">
        <v>2584</v>
      </c>
      <c r="D6044" t="s">
        <v>54</v>
      </c>
      <c r="E6044" s="103">
        <v>51529</v>
      </c>
      <c r="F6044" s="103">
        <v>678218</v>
      </c>
      <c r="G6044" s="103">
        <v>7</v>
      </c>
      <c r="H6044" t="s">
        <v>54</v>
      </c>
      <c r="I6044" s="103"/>
    </row>
    <row r="6045" spans="1:9" x14ac:dyDescent="0.3">
      <c r="A6045" t="s">
        <v>2993</v>
      </c>
      <c r="B6045" t="s">
        <v>48</v>
      </c>
      <c r="C6045" t="s">
        <v>2584</v>
      </c>
      <c r="D6045" t="s">
        <v>54</v>
      </c>
      <c r="E6045" s="103">
        <v>262131196.59375</v>
      </c>
      <c r="F6045" s="103">
        <v>678218</v>
      </c>
      <c r="G6045" s="103">
        <v>7</v>
      </c>
      <c r="H6045" t="s">
        <v>54</v>
      </c>
      <c r="I6045" s="103"/>
    </row>
    <row r="6046" spans="1:9" x14ac:dyDescent="0.3">
      <c r="A6046" t="s">
        <v>2994</v>
      </c>
      <c r="B6046" t="s">
        <v>49</v>
      </c>
      <c r="C6046" t="s">
        <v>2584</v>
      </c>
      <c r="D6046" t="s">
        <v>54</v>
      </c>
      <c r="E6046" s="103">
        <v>7.5977045728659515E-2</v>
      </c>
      <c r="F6046" s="103">
        <v>678218</v>
      </c>
      <c r="G6046" s="103">
        <v>7</v>
      </c>
      <c r="H6046" t="s">
        <v>54</v>
      </c>
      <c r="I6046" s="103"/>
    </row>
    <row r="6047" spans="1:9" x14ac:dyDescent="0.3">
      <c r="A6047" t="s">
        <v>2995</v>
      </c>
      <c r="B6047" t="s">
        <v>50</v>
      </c>
      <c r="C6047" t="s">
        <v>2584</v>
      </c>
      <c r="D6047" t="s">
        <v>54</v>
      </c>
      <c r="E6047" s="103">
        <v>386.49991093387376</v>
      </c>
      <c r="F6047" s="103">
        <v>678218</v>
      </c>
      <c r="G6047" s="103">
        <v>7</v>
      </c>
      <c r="H6047" t="s">
        <v>54</v>
      </c>
      <c r="I6047" s="103"/>
    </row>
    <row r="6048" spans="1:9" x14ac:dyDescent="0.3">
      <c r="A6048" t="s">
        <v>2996</v>
      </c>
      <c r="B6048" t="s">
        <v>51</v>
      </c>
      <c r="C6048" t="s">
        <v>2584</v>
      </c>
      <c r="D6048" t="s">
        <v>40</v>
      </c>
      <c r="E6048" s="103">
        <v>4.2335546296395788E-3</v>
      </c>
      <c r="F6048" s="103">
        <v>678218</v>
      </c>
      <c r="G6048" s="103">
        <v>7</v>
      </c>
      <c r="H6048" t="s">
        <v>1078</v>
      </c>
      <c r="I6048" s="103"/>
    </row>
    <row r="6049" spans="1:9" x14ac:dyDescent="0.3">
      <c r="A6049" t="s">
        <v>6873</v>
      </c>
      <c r="B6049" t="s">
        <v>51</v>
      </c>
      <c r="C6049" t="s">
        <v>2584</v>
      </c>
      <c r="D6049" t="s">
        <v>5064</v>
      </c>
      <c r="E6049" s="103">
        <v>4.4499418151220868E-3</v>
      </c>
      <c r="F6049" s="103">
        <v>678218</v>
      </c>
      <c r="G6049" s="103">
        <v>7</v>
      </c>
      <c r="H6049" t="s">
        <v>1078</v>
      </c>
      <c r="I6049" s="103"/>
    </row>
    <row r="6050" spans="1:9" x14ac:dyDescent="0.3">
      <c r="A6050" t="s">
        <v>6874</v>
      </c>
      <c r="B6050" t="s">
        <v>51</v>
      </c>
      <c r="C6050" t="s">
        <v>2584</v>
      </c>
      <c r="D6050" t="s">
        <v>5065</v>
      </c>
      <c r="E6050" s="103">
        <v>4.2335546296395788E-3</v>
      </c>
      <c r="F6050" s="103">
        <v>678218</v>
      </c>
      <c r="G6050" s="103">
        <v>7</v>
      </c>
      <c r="H6050" t="s">
        <v>1078</v>
      </c>
      <c r="I6050" s="103"/>
    </row>
    <row r="6051" spans="1:9" x14ac:dyDescent="0.3">
      <c r="A6051" t="s">
        <v>6875</v>
      </c>
      <c r="B6051" t="s">
        <v>51</v>
      </c>
      <c r="C6051" t="s">
        <v>2584</v>
      </c>
      <c r="D6051" t="s">
        <v>5066</v>
      </c>
      <c r="E6051" s="103">
        <v>4.4421474648933474E-3</v>
      </c>
      <c r="F6051" s="103">
        <v>678218</v>
      </c>
      <c r="G6051" s="103">
        <v>7</v>
      </c>
      <c r="H6051" t="s">
        <v>1078</v>
      </c>
      <c r="I6051" s="103"/>
    </row>
    <row r="6052" spans="1:9" x14ac:dyDescent="0.3">
      <c r="A6052" t="s">
        <v>2997</v>
      </c>
      <c r="B6052" t="s">
        <v>51</v>
      </c>
      <c r="C6052" t="s">
        <v>2584</v>
      </c>
      <c r="D6052" t="s">
        <v>42</v>
      </c>
      <c r="E6052" s="103">
        <v>4.4164318884035219E-3</v>
      </c>
      <c r="F6052" s="103">
        <v>678218</v>
      </c>
      <c r="G6052" s="103">
        <v>7</v>
      </c>
      <c r="H6052" t="s">
        <v>1078</v>
      </c>
      <c r="I6052" s="103"/>
    </row>
    <row r="6053" spans="1:9" x14ac:dyDescent="0.3">
      <c r="A6053" t="s">
        <v>2998</v>
      </c>
      <c r="B6053" t="s">
        <v>51</v>
      </c>
      <c r="C6053" t="s">
        <v>2584</v>
      </c>
      <c r="D6053" t="s">
        <v>1763</v>
      </c>
      <c r="E6053" s="103">
        <v>4.6460672012328015E-3</v>
      </c>
      <c r="F6053" s="103">
        <v>678218</v>
      </c>
      <c r="G6053" s="103">
        <v>7</v>
      </c>
      <c r="H6053" t="s">
        <v>1078</v>
      </c>
      <c r="I6053" s="103"/>
    </row>
    <row r="6054" spans="1:9" x14ac:dyDescent="0.3">
      <c r="A6054" t="s">
        <v>2999</v>
      </c>
      <c r="B6054" t="s">
        <v>51</v>
      </c>
      <c r="C6054" t="s">
        <v>2584</v>
      </c>
      <c r="D6054" t="s">
        <v>1764</v>
      </c>
      <c r="E6054" s="103">
        <v>2.9971236084704203E-3</v>
      </c>
      <c r="F6054" s="103">
        <v>678218</v>
      </c>
      <c r="G6054" s="103">
        <v>7</v>
      </c>
      <c r="H6054" t="s">
        <v>1078</v>
      </c>
      <c r="I6054" s="103"/>
    </row>
    <row r="6055" spans="1:9" x14ac:dyDescent="0.3">
      <c r="A6055" t="s">
        <v>3000</v>
      </c>
      <c r="B6055" t="s">
        <v>51</v>
      </c>
      <c r="C6055" t="s">
        <v>2584</v>
      </c>
      <c r="D6055" t="s">
        <v>340</v>
      </c>
      <c r="E6055" s="103">
        <v>4.2893123242986842E-3</v>
      </c>
      <c r="F6055" s="103">
        <v>678218</v>
      </c>
      <c r="G6055" s="103">
        <v>7</v>
      </c>
      <c r="H6055" t="s">
        <v>1078</v>
      </c>
      <c r="I6055" s="103"/>
    </row>
    <row r="6056" spans="1:9" x14ac:dyDescent="0.3">
      <c r="A6056" t="s">
        <v>3001</v>
      </c>
      <c r="B6056" t="s">
        <v>51</v>
      </c>
      <c r="C6056" t="s">
        <v>2584</v>
      </c>
      <c r="D6056" t="s">
        <v>777</v>
      </c>
      <c r="E6056" s="103">
        <v>9.7348416283189118E-3</v>
      </c>
      <c r="F6056" s="103">
        <v>678218</v>
      </c>
      <c r="G6056" s="103">
        <v>7</v>
      </c>
      <c r="H6056" t="s">
        <v>1078</v>
      </c>
      <c r="I6056" s="103"/>
    </row>
    <row r="6057" spans="1:9" x14ac:dyDescent="0.3">
      <c r="A6057" t="s">
        <v>3002</v>
      </c>
      <c r="B6057" t="s">
        <v>51</v>
      </c>
      <c r="C6057" t="s">
        <v>2584</v>
      </c>
      <c r="D6057" t="s">
        <v>776</v>
      </c>
      <c r="E6057" s="103">
        <v>2.2671945614341521E-2</v>
      </c>
      <c r="F6057" s="103">
        <v>678218</v>
      </c>
      <c r="G6057" s="103">
        <v>7</v>
      </c>
      <c r="H6057" t="s">
        <v>1078</v>
      </c>
      <c r="I6057" s="103"/>
    </row>
    <row r="6058" spans="1:9" x14ac:dyDescent="0.3">
      <c r="A6058" t="s">
        <v>3003</v>
      </c>
      <c r="B6058" t="s">
        <v>47</v>
      </c>
      <c r="C6058" t="s">
        <v>2585</v>
      </c>
      <c r="D6058" t="s">
        <v>54</v>
      </c>
      <c r="E6058" s="103">
        <v>287598</v>
      </c>
      <c r="F6058" s="103">
        <v>678218</v>
      </c>
      <c r="G6058" s="103">
        <v>7</v>
      </c>
      <c r="H6058" t="s">
        <v>54</v>
      </c>
      <c r="I6058" s="103"/>
    </row>
    <row r="6059" spans="1:9" x14ac:dyDescent="0.3">
      <c r="A6059" t="s">
        <v>3004</v>
      </c>
      <c r="B6059" t="s">
        <v>48</v>
      </c>
      <c r="C6059" t="s">
        <v>2585</v>
      </c>
      <c r="D6059" t="s">
        <v>54</v>
      </c>
      <c r="E6059" s="103">
        <v>3394079400</v>
      </c>
      <c r="F6059" s="103">
        <v>678218</v>
      </c>
      <c r="G6059" s="103">
        <v>7</v>
      </c>
      <c r="H6059" t="s">
        <v>54</v>
      </c>
      <c r="I6059" s="103"/>
    </row>
    <row r="6060" spans="1:9" x14ac:dyDescent="0.3">
      <c r="A6060" t="s">
        <v>3005</v>
      </c>
      <c r="B6060" t="s">
        <v>49</v>
      </c>
      <c r="C6060" t="s">
        <v>2585</v>
      </c>
      <c r="D6060" t="s">
        <v>54</v>
      </c>
      <c r="E6060" s="103">
        <v>0.42404949441035183</v>
      </c>
      <c r="F6060" s="103">
        <v>678218</v>
      </c>
      <c r="G6060" s="103">
        <v>7</v>
      </c>
      <c r="H6060" t="s">
        <v>54</v>
      </c>
      <c r="I6060" s="103"/>
    </row>
    <row r="6061" spans="1:9" x14ac:dyDescent="0.3">
      <c r="A6061" t="s">
        <v>3006</v>
      </c>
      <c r="B6061" t="s">
        <v>50</v>
      </c>
      <c r="C6061" t="s">
        <v>2585</v>
      </c>
      <c r="D6061" t="s">
        <v>54</v>
      </c>
      <c r="E6061" s="103">
        <v>5004.4077273089188</v>
      </c>
      <c r="F6061" s="103">
        <v>678218</v>
      </c>
      <c r="G6061" s="103">
        <v>7</v>
      </c>
      <c r="H6061" t="s">
        <v>54</v>
      </c>
      <c r="I6061" s="103"/>
    </row>
    <row r="6062" spans="1:9" x14ac:dyDescent="0.3">
      <c r="A6062" t="s">
        <v>3007</v>
      </c>
      <c r="B6062" t="s">
        <v>51</v>
      </c>
      <c r="C6062" t="s">
        <v>2585</v>
      </c>
      <c r="D6062" t="s">
        <v>40</v>
      </c>
      <c r="E6062" s="103">
        <v>9.8988755088948669E-3</v>
      </c>
      <c r="F6062" s="103">
        <v>678218</v>
      </c>
      <c r="G6062" s="103">
        <v>7</v>
      </c>
      <c r="H6062" t="s">
        <v>1078</v>
      </c>
      <c r="I6062" s="103"/>
    </row>
    <row r="6063" spans="1:9" x14ac:dyDescent="0.3">
      <c r="A6063" t="s">
        <v>6876</v>
      </c>
      <c r="B6063" t="s">
        <v>51</v>
      </c>
      <c r="C6063" t="s">
        <v>2585</v>
      </c>
      <c r="D6063" t="s">
        <v>5064</v>
      </c>
      <c r="E6063" s="103">
        <v>1.0180516216236989E-2</v>
      </c>
      <c r="F6063" s="103">
        <v>678218</v>
      </c>
      <c r="G6063" s="103">
        <v>7</v>
      </c>
      <c r="H6063" t="s">
        <v>1078</v>
      </c>
      <c r="I6063" s="103"/>
    </row>
    <row r="6064" spans="1:9" x14ac:dyDescent="0.3">
      <c r="A6064" t="s">
        <v>6877</v>
      </c>
      <c r="B6064" t="s">
        <v>51</v>
      </c>
      <c r="C6064" t="s">
        <v>2585</v>
      </c>
      <c r="D6064" t="s">
        <v>5065</v>
      </c>
      <c r="E6064" s="103">
        <v>9.8988755088948669E-3</v>
      </c>
      <c r="F6064" s="103">
        <v>678218</v>
      </c>
      <c r="G6064" s="103">
        <v>7</v>
      </c>
      <c r="H6064" t="s">
        <v>1078</v>
      </c>
      <c r="I6064" s="103"/>
    </row>
    <row r="6065" spans="1:9" x14ac:dyDescent="0.3">
      <c r="A6065" t="s">
        <v>6878</v>
      </c>
      <c r="B6065" t="s">
        <v>51</v>
      </c>
      <c r="C6065" t="s">
        <v>2585</v>
      </c>
      <c r="D6065" t="s">
        <v>5066</v>
      </c>
      <c r="E6065" s="103">
        <v>1.0173510101481015E-2</v>
      </c>
      <c r="F6065" s="103">
        <v>678218</v>
      </c>
      <c r="G6065" s="103">
        <v>7</v>
      </c>
      <c r="H6065" t="s">
        <v>1078</v>
      </c>
      <c r="I6065" s="103"/>
    </row>
    <row r="6066" spans="1:9" x14ac:dyDescent="0.3">
      <c r="A6066" t="s">
        <v>3008</v>
      </c>
      <c r="B6066" t="s">
        <v>51</v>
      </c>
      <c r="C6066" t="s">
        <v>2585</v>
      </c>
      <c r="D6066" t="s">
        <v>42</v>
      </c>
      <c r="E6066" s="103">
        <v>1.01168741290964E-2</v>
      </c>
      <c r="F6066" s="103">
        <v>678218</v>
      </c>
      <c r="G6066" s="103">
        <v>7</v>
      </c>
      <c r="H6066" t="s">
        <v>1078</v>
      </c>
      <c r="I6066" s="103"/>
    </row>
    <row r="6067" spans="1:9" x14ac:dyDescent="0.3">
      <c r="A6067" t="s">
        <v>3009</v>
      </c>
      <c r="B6067" t="s">
        <v>51</v>
      </c>
      <c r="C6067" t="s">
        <v>2585</v>
      </c>
      <c r="D6067" t="s">
        <v>1763</v>
      </c>
      <c r="E6067" s="103">
        <v>1.0488933759466976E-2</v>
      </c>
      <c r="F6067" s="103">
        <v>678218</v>
      </c>
      <c r="G6067" s="103">
        <v>7</v>
      </c>
      <c r="H6067" t="s">
        <v>1078</v>
      </c>
      <c r="I6067" s="103"/>
    </row>
    <row r="6068" spans="1:9" x14ac:dyDescent="0.3">
      <c r="A6068" t="s">
        <v>3010</v>
      </c>
      <c r="B6068" t="s">
        <v>51</v>
      </c>
      <c r="C6068" t="s">
        <v>2585</v>
      </c>
      <c r="D6068" t="s">
        <v>1764</v>
      </c>
      <c r="E6068" s="103">
        <v>6.0095779494141709E-3</v>
      </c>
      <c r="F6068" s="103">
        <v>678218</v>
      </c>
      <c r="G6068" s="103">
        <v>7</v>
      </c>
      <c r="H6068" t="s">
        <v>1078</v>
      </c>
      <c r="I6068" s="103"/>
    </row>
    <row r="6069" spans="1:9" x14ac:dyDescent="0.3">
      <c r="A6069" t="s">
        <v>3011</v>
      </c>
      <c r="B6069" t="s">
        <v>51</v>
      </c>
      <c r="C6069" t="s">
        <v>2585</v>
      </c>
      <c r="D6069" t="s">
        <v>340</v>
      </c>
      <c r="E6069" s="103">
        <v>9.9470876658774594E-3</v>
      </c>
      <c r="F6069" s="103">
        <v>678218</v>
      </c>
      <c r="G6069" s="103">
        <v>7</v>
      </c>
      <c r="H6069" t="s">
        <v>1078</v>
      </c>
      <c r="I6069" s="103"/>
    </row>
    <row r="6070" spans="1:9" x14ac:dyDescent="0.3">
      <c r="A6070" t="s">
        <v>3012</v>
      </c>
      <c r="B6070" t="s">
        <v>51</v>
      </c>
      <c r="C6070" t="s">
        <v>2585</v>
      </c>
      <c r="D6070" t="s">
        <v>777</v>
      </c>
      <c r="E6070" s="103">
        <v>1.8716910767140448E-2</v>
      </c>
      <c r="F6070" s="103">
        <v>678218</v>
      </c>
      <c r="G6070" s="103">
        <v>7</v>
      </c>
      <c r="H6070" t="s">
        <v>1078</v>
      </c>
      <c r="I6070" s="103"/>
    </row>
    <row r="6071" spans="1:9" x14ac:dyDescent="0.3">
      <c r="A6071" t="s">
        <v>3013</v>
      </c>
      <c r="B6071" t="s">
        <v>51</v>
      </c>
      <c r="C6071" t="s">
        <v>2585</v>
      </c>
      <c r="D6071" t="s">
        <v>776</v>
      </c>
      <c r="E6071" s="103">
        <v>5.0200273022466359E-2</v>
      </c>
      <c r="F6071" s="103">
        <v>678218</v>
      </c>
      <c r="G6071" s="103">
        <v>7</v>
      </c>
      <c r="H6071" t="s">
        <v>1078</v>
      </c>
      <c r="I6071" s="103"/>
    </row>
    <row r="6072" spans="1:9" x14ac:dyDescent="0.3">
      <c r="A6072" t="s">
        <v>2988</v>
      </c>
      <c r="B6072" t="s">
        <v>47</v>
      </c>
      <c r="C6072" t="s">
        <v>2586</v>
      </c>
      <c r="D6072" t="s">
        <v>54</v>
      </c>
      <c r="E6072" s="103">
        <v>0</v>
      </c>
      <c r="F6072" s="103">
        <v>678218</v>
      </c>
      <c r="G6072" s="103">
        <v>7</v>
      </c>
      <c r="H6072" t="s">
        <v>54</v>
      </c>
      <c r="I6072" s="103"/>
    </row>
    <row r="6073" spans="1:9" x14ac:dyDescent="0.3">
      <c r="A6073" t="s">
        <v>2989</v>
      </c>
      <c r="B6073" t="s">
        <v>48</v>
      </c>
      <c r="C6073" t="s">
        <v>2586</v>
      </c>
      <c r="D6073" t="s">
        <v>54</v>
      </c>
      <c r="E6073" s="103">
        <v>0</v>
      </c>
      <c r="F6073" s="103">
        <v>678218</v>
      </c>
      <c r="G6073" s="103">
        <v>7</v>
      </c>
      <c r="H6073" t="s">
        <v>54</v>
      </c>
      <c r="I6073" s="103"/>
    </row>
    <row r="6074" spans="1:9" x14ac:dyDescent="0.3">
      <c r="A6074" t="s">
        <v>2990</v>
      </c>
      <c r="B6074" t="s">
        <v>49</v>
      </c>
      <c r="C6074" t="s">
        <v>2586</v>
      </c>
      <c r="D6074" t="s">
        <v>54</v>
      </c>
      <c r="E6074" s="103">
        <v>0</v>
      </c>
      <c r="F6074" s="103">
        <v>678218</v>
      </c>
      <c r="G6074" s="103">
        <v>7</v>
      </c>
      <c r="H6074" t="s">
        <v>54</v>
      </c>
      <c r="I6074" s="103"/>
    </row>
    <row r="6075" spans="1:9" x14ac:dyDescent="0.3">
      <c r="A6075" t="s">
        <v>2991</v>
      </c>
      <c r="B6075" t="s">
        <v>50</v>
      </c>
      <c r="C6075" t="s">
        <v>2586</v>
      </c>
      <c r="D6075" t="s">
        <v>54</v>
      </c>
      <c r="E6075" s="103">
        <v>0</v>
      </c>
      <c r="F6075" s="103">
        <v>678218</v>
      </c>
      <c r="G6075" s="103">
        <v>7</v>
      </c>
      <c r="H6075" t="s">
        <v>54</v>
      </c>
      <c r="I6075" s="103"/>
    </row>
    <row r="6076" spans="1:9" x14ac:dyDescent="0.3">
      <c r="A6076" t="s">
        <v>4068</v>
      </c>
      <c r="B6076" t="s">
        <v>47</v>
      </c>
      <c r="C6076" t="s">
        <v>3115</v>
      </c>
      <c r="D6076" t="s">
        <v>54</v>
      </c>
      <c r="E6076" s="103">
        <v>0</v>
      </c>
      <c r="F6076" s="103">
        <v>678218</v>
      </c>
      <c r="G6076" s="103">
        <v>7</v>
      </c>
      <c r="H6076" t="s">
        <v>54</v>
      </c>
      <c r="I6076" s="103"/>
    </row>
    <row r="6077" spans="1:9" x14ac:dyDescent="0.3">
      <c r="A6077" t="s">
        <v>4069</v>
      </c>
      <c r="B6077" t="s">
        <v>48</v>
      </c>
      <c r="C6077" t="s">
        <v>3115</v>
      </c>
      <c r="D6077" t="s">
        <v>54</v>
      </c>
      <c r="E6077" s="103">
        <v>0</v>
      </c>
      <c r="F6077" s="103">
        <v>678218</v>
      </c>
      <c r="G6077" s="103">
        <v>7</v>
      </c>
      <c r="H6077" t="s">
        <v>54</v>
      </c>
      <c r="I6077" s="103"/>
    </row>
    <row r="6078" spans="1:9" x14ac:dyDescent="0.3">
      <c r="A6078" t="s">
        <v>4070</v>
      </c>
      <c r="B6078" t="s">
        <v>49</v>
      </c>
      <c r="C6078" t="s">
        <v>3115</v>
      </c>
      <c r="D6078" t="s">
        <v>54</v>
      </c>
      <c r="E6078" s="103">
        <v>0</v>
      </c>
      <c r="F6078" s="103">
        <v>678218</v>
      </c>
      <c r="G6078" s="103">
        <v>7</v>
      </c>
      <c r="H6078" t="s">
        <v>54</v>
      </c>
      <c r="I6078" s="103"/>
    </row>
    <row r="6079" spans="1:9" x14ac:dyDescent="0.3">
      <c r="A6079" t="s">
        <v>4071</v>
      </c>
      <c r="B6079" t="s">
        <v>50</v>
      </c>
      <c r="C6079" t="s">
        <v>3115</v>
      </c>
      <c r="D6079" t="s">
        <v>54</v>
      </c>
      <c r="E6079" s="103">
        <v>0</v>
      </c>
      <c r="F6079" s="103">
        <v>678218</v>
      </c>
      <c r="G6079" s="103">
        <v>7</v>
      </c>
      <c r="H6079" t="s">
        <v>54</v>
      </c>
      <c r="I6079" s="103"/>
    </row>
    <row r="6080" spans="1:9" x14ac:dyDescent="0.3">
      <c r="A6080" t="s">
        <v>4072</v>
      </c>
      <c r="B6080" t="s">
        <v>47</v>
      </c>
      <c r="C6080" t="s">
        <v>3100</v>
      </c>
      <c r="D6080" t="s">
        <v>54</v>
      </c>
      <c r="E6080" s="103">
        <v>59120</v>
      </c>
      <c r="F6080" s="103">
        <v>678218</v>
      </c>
      <c r="G6080" s="103">
        <v>7</v>
      </c>
      <c r="H6080" t="s">
        <v>54</v>
      </c>
      <c r="I6080" s="103"/>
    </row>
    <row r="6081" spans="1:9" x14ac:dyDescent="0.3">
      <c r="A6081" t="s">
        <v>4073</v>
      </c>
      <c r="B6081" t="s">
        <v>48</v>
      </c>
      <c r="C6081" t="s">
        <v>3100</v>
      </c>
      <c r="D6081" t="s">
        <v>54</v>
      </c>
      <c r="E6081" s="103">
        <v>11909339844.0625</v>
      </c>
      <c r="F6081" s="103">
        <v>678218</v>
      </c>
      <c r="G6081" s="103">
        <v>7</v>
      </c>
      <c r="H6081" t="s">
        <v>54</v>
      </c>
      <c r="I6081" s="103"/>
    </row>
    <row r="6082" spans="1:9" x14ac:dyDescent="0.3">
      <c r="A6082" t="s">
        <v>4074</v>
      </c>
      <c r="B6082" t="s">
        <v>49</v>
      </c>
      <c r="C6082" t="s">
        <v>3100</v>
      </c>
      <c r="D6082" t="s">
        <v>54</v>
      </c>
      <c r="E6082" s="103">
        <v>8.7169612130612875E-2</v>
      </c>
      <c r="F6082" s="103">
        <v>678218</v>
      </c>
      <c r="G6082" s="103">
        <v>7</v>
      </c>
      <c r="H6082" t="s">
        <v>54</v>
      </c>
      <c r="I6082" s="103"/>
    </row>
    <row r="6083" spans="1:9" x14ac:dyDescent="0.3">
      <c r="A6083" t="s">
        <v>4075</v>
      </c>
      <c r="B6083" t="s">
        <v>50</v>
      </c>
      <c r="C6083" t="s">
        <v>3100</v>
      </c>
      <c r="D6083" t="s">
        <v>54</v>
      </c>
      <c r="E6083" s="103">
        <v>17559.751944157335</v>
      </c>
      <c r="F6083" s="103">
        <v>678218</v>
      </c>
      <c r="G6083" s="103">
        <v>7</v>
      </c>
      <c r="H6083" t="s">
        <v>54</v>
      </c>
      <c r="I6083" s="103"/>
    </row>
    <row r="6084" spans="1:9" x14ac:dyDescent="0.3">
      <c r="A6084" t="s">
        <v>4076</v>
      </c>
      <c r="B6084" t="s">
        <v>51</v>
      </c>
      <c r="C6084" t="s">
        <v>3100</v>
      </c>
      <c r="D6084" t="s">
        <v>40</v>
      </c>
      <c r="E6084" s="103">
        <v>0.16917752138587605</v>
      </c>
      <c r="F6084" s="103">
        <v>678218</v>
      </c>
      <c r="G6084" s="103">
        <v>7</v>
      </c>
      <c r="H6084" t="s">
        <v>1078</v>
      </c>
      <c r="I6084" s="103"/>
    </row>
    <row r="6085" spans="1:9" x14ac:dyDescent="0.3">
      <c r="A6085" t="s">
        <v>6879</v>
      </c>
      <c r="B6085" t="s">
        <v>51</v>
      </c>
      <c r="C6085" t="s">
        <v>3100</v>
      </c>
      <c r="D6085" t="s">
        <v>5064</v>
      </c>
      <c r="E6085" s="103">
        <v>0.1769325214477076</v>
      </c>
      <c r="F6085" s="103">
        <v>678218</v>
      </c>
      <c r="G6085" s="103">
        <v>7</v>
      </c>
      <c r="H6085" t="s">
        <v>1078</v>
      </c>
      <c r="I6085" s="103"/>
    </row>
    <row r="6086" spans="1:9" x14ac:dyDescent="0.3">
      <c r="A6086" t="s">
        <v>6880</v>
      </c>
      <c r="B6086" t="s">
        <v>51</v>
      </c>
      <c r="C6086" t="s">
        <v>3100</v>
      </c>
      <c r="D6086" t="s">
        <v>5065</v>
      </c>
      <c r="E6086" s="103">
        <v>0.16917752138587605</v>
      </c>
      <c r="F6086" s="103">
        <v>678218</v>
      </c>
      <c r="G6086" s="103">
        <v>7</v>
      </c>
      <c r="H6086" t="s">
        <v>1078</v>
      </c>
      <c r="I6086" s="103"/>
    </row>
    <row r="6087" spans="1:9" x14ac:dyDescent="0.3">
      <c r="A6087" t="s">
        <v>6881</v>
      </c>
      <c r="B6087" t="s">
        <v>51</v>
      </c>
      <c r="C6087" t="s">
        <v>3100</v>
      </c>
      <c r="D6087" t="s">
        <v>5066</v>
      </c>
      <c r="E6087" s="103">
        <v>0.17668127632059863</v>
      </c>
      <c r="F6087" s="103">
        <v>678218</v>
      </c>
      <c r="G6087" s="103">
        <v>7</v>
      </c>
      <c r="H6087" t="s">
        <v>1078</v>
      </c>
      <c r="I6087" s="103"/>
    </row>
    <row r="6088" spans="1:9" x14ac:dyDescent="0.3">
      <c r="A6088" t="s">
        <v>4077</v>
      </c>
      <c r="B6088" t="s">
        <v>51</v>
      </c>
      <c r="C6088" t="s">
        <v>3100</v>
      </c>
      <c r="D6088" t="s">
        <v>42</v>
      </c>
      <c r="E6088" s="103">
        <v>0.17508301578862515</v>
      </c>
      <c r="F6088" s="103">
        <v>678218</v>
      </c>
      <c r="G6088" s="103">
        <v>7</v>
      </c>
      <c r="H6088" t="s">
        <v>1078</v>
      </c>
      <c r="I6088" s="103"/>
    </row>
    <row r="6089" spans="1:9" x14ac:dyDescent="0.3">
      <c r="A6089" t="s">
        <v>4078</v>
      </c>
      <c r="B6089" t="s">
        <v>51</v>
      </c>
      <c r="C6089" t="s">
        <v>3100</v>
      </c>
      <c r="D6089" t="s">
        <v>1763</v>
      </c>
      <c r="E6089" s="103">
        <v>0.18367918384243029</v>
      </c>
      <c r="F6089" s="103">
        <v>678218</v>
      </c>
      <c r="G6089" s="103">
        <v>7</v>
      </c>
      <c r="H6089" t="s">
        <v>1078</v>
      </c>
      <c r="I6089" s="103"/>
    </row>
    <row r="6090" spans="1:9" x14ac:dyDescent="0.3">
      <c r="A6090" t="s">
        <v>4079</v>
      </c>
      <c r="B6090" t="s">
        <v>51</v>
      </c>
      <c r="C6090" t="s">
        <v>3100</v>
      </c>
      <c r="D6090" t="s">
        <v>1764</v>
      </c>
      <c r="E6090" s="103">
        <v>9.5967995384160648E-2</v>
      </c>
      <c r="F6090" s="103">
        <v>678218</v>
      </c>
      <c r="G6090" s="103">
        <v>7</v>
      </c>
      <c r="H6090" t="s">
        <v>1078</v>
      </c>
      <c r="I6090" s="103"/>
    </row>
    <row r="6091" spans="1:9" x14ac:dyDescent="0.3">
      <c r="A6091" t="s">
        <v>4080</v>
      </c>
      <c r="B6091" t="s">
        <v>51</v>
      </c>
      <c r="C6091" t="s">
        <v>3100</v>
      </c>
      <c r="D6091" t="s">
        <v>340</v>
      </c>
      <c r="E6091" s="103">
        <v>0.17369436324690074</v>
      </c>
      <c r="F6091" s="103">
        <v>678218</v>
      </c>
      <c r="G6091" s="103">
        <v>7</v>
      </c>
      <c r="H6091" t="s">
        <v>1078</v>
      </c>
      <c r="I6091" s="103"/>
    </row>
    <row r="6092" spans="1:9" x14ac:dyDescent="0.3">
      <c r="A6092" t="s">
        <v>4081</v>
      </c>
      <c r="B6092" t="s">
        <v>51</v>
      </c>
      <c r="C6092" t="s">
        <v>3100</v>
      </c>
      <c r="D6092" t="s">
        <v>777</v>
      </c>
      <c r="E6092" s="103">
        <v>0.35856002315859975</v>
      </c>
      <c r="F6092" s="103">
        <v>678218</v>
      </c>
      <c r="G6092" s="103">
        <v>7</v>
      </c>
      <c r="H6092" t="s">
        <v>1078</v>
      </c>
      <c r="I6092" s="103"/>
    </row>
    <row r="6093" spans="1:9" x14ac:dyDescent="0.3">
      <c r="A6093" t="s">
        <v>4082</v>
      </c>
      <c r="B6093" t="s">
        <v>51</v>
      </c>
      <c r="C6093" t="s">
        <v>3100</v>
      </c>
      <c r="D6093" t="s">
        <v>776</v>
      </c>
      <c r="E6093" s="103">
        <v>0.88110087757345124</v>
      </c>
      <c r="F6093" s="103">
        <v>678218</v>
      </c>
      <c r="G6093" s="103">
        <v>7</v>
      </c>
      <c r="H6093" t="s">
        <v>1078</v>
      </c>
      <c r="I6093" s="103"/>
    </row>
    <row r="6094" spans="1:9" x14ac:dyDescent="0.3">
      <c r="A6094" t="s">
        <v>234</v>
      </c>
      <c r="B6094" t="s">
        <v>47</v>
      </c>
      <c r="C6094" t="s">
        <v>58</v>
      </c>
      <c r="D6094" t="s">
        <v>54</v>
      </c>
      <c r="E6094" s="103">
        <v>3496</v>
      </c>
      <c r="F6094" s="103">
        <v>678218</v>
      </c>
      <c r="G6094" s="103">
        <v>7</v>
      </c>
      <c r="H6094" t="s">
        <v>54</v>
      </c>
      <c r="I6094" s="103"/>
    </row>
    <row r="6095" spans="1:9" x14ac:dyDescent="0.3">
      <c r="A6095" t="s">
        <v>235</v>
      </c>
      <c r="B6095" t="s">
        <v>48</v>
      </c>
      <c r="C6095" t="s">
        <v>58</v>
      </c>
      <c r="D6095" t="s">
        <v>54</v>
      </c>
      <c r="E6095" s="103">
        <v>7849870330</v>
      </c>
      <c r="F6095" s="103">
        <v>678218</v>
      </c>
      <c r="G6095" s="103">
        <v>7</v>
      </c>
      <c r="H6095" t="s">
        <v>54</v>
      </c>
      <c r="I6095" s="103"/>
    </row>
    <row r="6096" spans="1:9" x14ac:dyDescent="0.3">
      <c r="A6096" t="s">
        <v>236</v>
      </c>
      <c r="B6096" t="s">
        <v>49</v>
      </c>
      <c r="C6096" t="s">
        <v>58</v>
      </c>
      <c r="D6096" t="s">
        <v>54</v>
      </c>
      <c r="E6096" s="103">
        <v>5.1546847768711539E-3</v>
      </c>
      <c r="F6096" s="103">
        <v>678218</v>
      </c>
      <c r="G6096" s="103">
        <v>7</v>
      </c>
      <c r="H6096" t="s">
        <v>54</v>
      </c>
      <c r="I6096" s="103"/>
    </row>
    <row r="6097" spans="1:9" x14ac:dyDescent="0.3">
      <c r="A6097" t="s">
        <v>237</v>
      </c>
      <c r="B6097" t="s">
        <v>50</v>
      </c>
      <c r="C6097" t="s">
        <v>58</v>
      </c>
      <c r="D6097" t="s">
        <v>54</v>
      </c>
      <c r="E6097" s="103">
        <v>11574.258321070805</v>
      </c>
      <c r="F6097" s="103">
        <v>678218</v>
      </c>
      <c r="G6097" s="103">
        <v>7</v>
      </c>
      <c r="H6097" t="s">
        <v>54</v>
      </c>
      <c r="I6097" s="103"/>
    </row>
    <row r="6098" spans="1:9" x14ac:dyDescent="0.3">
      <c r="A6098" t="s">
        <v>4083</v>
      </c>
      <c r="B6098" t="s">
        <v>47</v>
      </c>
      <c r="C6098" t="s">
        <v>3102</v>
      </c>
      <c r="D6098" t="s">
        <v>54</v>
      </c>
      <c r="E6098" s="103">
        <v>326808</v>
      </c>
      <c r="F6098" s="103">
        <v>678218</v>
      </c>
      <c r="G6098" s="103">
        <v>7</v>
      </c>
      <c r="H6098" t="s">
        <v>54</v>
      </c>
      <c r="I6098" s="103"/>
    </row>
    <row r="6099" spans="1:9" x14ac:dyDescent="0.3">
      <c r="A6099" t="s">
        <v>4084</v>
      </c>
      <c r="B6099" t="s">
        <v>48</v>
      </c>
      <c r="C6099" t="s">
        <v>3102</v>
      </c>
      <c r="D6099" t="s">
        <v>54</v>
      </c>
      <c r="E6099" s="103">
        <v>82152573625.75</v>
      </c>
      <c r="F6099" s="103">
        <v>678218</v>
      </c>
      <c r="G6099" s="103">
        <v>7</v>
      </c>
      <c r="H6099" t="s">
        <v>54</v>
      </c>
      <c r="I6099" s="103"/>
    </row>
    <row r="6100" spans="1:9" x14ac:dyDescent="0.3">
      <c r="A6100" t="s">
        <v>4085</v>
      </c>
      <c r="B6100" t="s">
        <v>49</v>
      </c>
      <c r="C6100" t="s">
        <v>3102</v>
      </c>
      <c r="D6100" t="s">
        <v>54</v>
      </c>
      <c r="E6100" s="103">
        <v>0.48186276389007665</v>
      </c>
      <c r="F6100" s="103">
        <v>678218</v>
      </c>
      <c r="G6100" s="103">
        <v>7</v>
      </c>
      <c r="H6100" t="s">
        <v>54</v>
      </c>
      <c r="I6100" s="103"/>
    </row>
    <row r="6101" spans="1:9" x14ac:dyDescent="0.3">
      <c r="A6101" t="s">
        <v>4086</v>
      </c>
      <c r="B6101" t="s">
        <v>50</v>
      </c>
      <c r="C6101" t="s">
        <v>3102</v>
      </c>
      <c r="D6101" t="s">
        <v>54</v>
      </c>
      <c r="E6101" s="103">
        <v>121130.04023153322</v>
      </c>
      <c r="F6101" s="103">
        <v>678218</v>
      </c>
      <c r="G6101" s="103">
        <v>7</v>
      </c>
      <c r="H6101" t="s">
        <v>54</v>
      </c>
      <c r="I6101" s="103"/>
    </row>
    <row r="6102" spans="1:9" x14ac:dyDescent="0.3">
      <c r="A6102" t="s">
        <v>4087</v>
      </c>
      <c r="B6102" t="s">
        <v>51</v>
      </c>
      <c r="C6102" t="s">
        <v>3102</v>
      </c>
      <c r="D6102" t="s">
        <v>40</v>
      </c>
      <c r="E6102" s="103">
        <v>0.21259608177091976</v>
      </c>
      <c r="F6102" s="103">
        <v>678218</v>
      </c>
      <c r="G6102" s="103">
        <v>7</v>
      </c>
      <c r="H6102" t="s">
        <v>1078</v>
      </c>
      <c r="I6102" s="103"/>
    </row>
    <row r="6103" spans="1:9" x14ac:dyDescent="0.3">
      <c r="A6103" t="s">
        <v>6882</v>
      </c>
      <c r="B6103" t="s">
        <v>51</v>
      </c>
      <c r="C6103" t="s">
        <v>3102</v>
      </c>
      <c r="D6103" t="s">
        <v>5064</v>
      </c>
      <c r="E6103" s="103">
        <v>0.22005508155260325</v>
      </c>
      <c r="F6103" s="103">
        <v>678218</v>
      </c>
      <c r="G6103" s="103">
        <v>7</v>
      </c>
      <c r="H6103" t="s">
        <v>1078</v>
      </c>
      <c r="I6103" s="103"/>
    </row>
    <row r="6104" spans="1:9" x14ac:dyDescent="0.3">
      <c r="A6104" t="s">
        <v>6883</v>
      </c>
      <c r="B6104" t="s">
        <v>51</v>
      </c>
      <c r="C6104" t="s">
        <v>3102</v>
      </c>
      <c r="D6104" t="s">
        <v>5065</v>
      </c>
      <c r="E6104" s="103">
        <v>0.21259608177091976</v>
      </c>
      <c r="F6104" s="103">
        <v>678218</v>
      </c>
      <c r="G6104" s="103">
        <v>7</v>
      </c>
      <c r="H6104" t="s">
        <v>1078</v>
      </c>
      <c r="I6104" s="103"/>
    </row>
    <row r="6105" spans="1:9" x14ac:dyDescent="0.3">
      <c r="A6105" t="s">
        <v>6884</v>
      </c>
      <c r="B6105" t="s">
        <v>51</v>
      </c>
      <c r="C6105" t="s">
        <v>3102</v>
      </c>
      <c r="D6105" t="s">
        <v>5066</v>
      </c>
      <c r="E6105" s="103">
        <v>0.21984280065772405</v>
      </c>
      <c r="F6105" s="103">
        <v>678218</v>
      </c>
      <c r="G6105" s="103">
        <v>7</v>
      </c>
      <c r="H6105" t="s">
        <v>1078</v>
      </c>
      <c r="I6105" s="103"/>
    </row>
    <row r="6106" spans="1:9" x14ac:dyDescent="0.3">
      <c r="A6106" t="s">
        <v>4088</v>
      </c>
      <c r="B6106" t="s">
        <v>51</v>
      </c>
      <c r="C6106" t="s">
        <v>3102</v>
      </c>
      <c r="D6106" t="s">
        <v>42</v>
      </c>
      <c r="E6106" s="103">
        <v>0.21721260381181642</v>
      </c>
      <c r="F6106" s="103">
        <v>678218</v>
      </c>
      <c r="G6106" s="103">
        <v>7</v>
      </c>
      <c r="H6106" t="s">
        <v>1078</v>
      </c>
      <c r="I6106" s="103"/>
    </row>
    <row r="6107" spans="1:9" x14ac:dyDescent="0.3">
      <c r="A6107" t="s">
        <v>4089</v>
      </c>
      <c r="B6107" t="s">
        <v>51</v>
      </c>
      <c r="C6107" t="s">
        <v>3102</v>
      </c>
      <c r="D6107" t="s">
        <v>1763</v>
      </c>
      <c r="E6107" s="103">
        <v>0.22724395205236309</v>
      </c>
      <c r="F6107" s="103">
        <v>678218</v>
      </c>
      <c r="G6107" s="103">
        <v>7</v>
      </c>
      <c r="H6107" t="s">
        <v>1078</v>
      </c>
      <c r="I6107" s="103"/>
    </row>
    <row r="6108" spans="1:9" x14ac:dyDescent="0.3">
      <c r="A6108" t="s">
        <v>4090</v>
      </c>
      <c r="B6108" t="s">
        <v>51</v>
      </c>
      <c r="C6108" t="s">
        <v>3102</v>
      </c>
      <c r="D6108" t="s">
        <v>1764</v>
      </c>
      <c r="E6108" s="103">
        <v>0.12295712043728664</v>
      </c>
      <c r="F6108" s="103">
        <v>678218</v>
      </c>
      <c r="G6108" s="103">
        <v>7</v>
      </c>
      <c r="H6108" t="s">
        <v>1078</v>
      </c>
      <c r="I6108" s="103"/>
    </row>
    <row r="6109" spans="1:9" x14ac:dyDescent="0.3">
      <c r="A6109" t="s">
        <v>4091</v>
      </c>
      <c r="B6109" t="s">
        <v>51</v>
      </c>
      <c r="C6109" t="s">
        <v>3102</v>
      </c>
      <c r="D6109" t="s">
        <v>340</v>
      </c>
      <c r="E6109" s="103">
        <v>0.2140651683444289</v>
      </c>
      <c r="F6109" s="103">
        <v>678218</v>
      </c>
      <c r="G6109" s="103">
        <v>7</v>
      </c>
      <c r="H6109" t="s">
        <v>1078</v>
      </c>
      <c r="I6109" s="103"/>
    </row>
    <row r="6110" spans="1:9" x14ac:dyDescent="0.3">
      <c r="A6110" t="s">
        <v>4092</v>
      </c>
      <c r="B6110" t="s">
        <v>51</v>
      </c>
      <c r="C6110" t="s">
        <v>3102</v>
      </c>
      <c r="D6110" t="s">
        <v>777</v>
      </c>
      <c r="E6110" s="103">
        <v>0.43870826987742106</v>
      </c>
      <c r="F6110" s="103">
        <v>678218</v>
      </c>
      <c r="G6110" s="103">
        <v>7</v>
      </c>
      <c r="H6110" t="s">
        <v>1078</v>
      </c>
      <c r="I6110" s="103"/>
    </row>
    <row r="6111" spans="1:9" x14ac:dyDescent="0.3">
      <c r="A6111" t="s">
        <v>4093</v>
      </c>
      <c r="B6111" t="s">
        <v>51</v>
      </c>
      <c r="C6111" t="s">
        <v>3102</v>
      </c>
      <c r="D6111" t="s">
        <v>776</v>
      </c>
      <c r="E6111" s="103">
        <v>1.0941017068265584</v>
      </c>
      <c r="F6111" s="103">
        <v>678218</v>
      </c>
      <c r="G6111" s="103">
        <v>7</v>
      </c>
      <c r="H6111" t="s">
        <v>1078</v>
      </c>
      <c r="I6111" s="103"/>
    </row>
    <row r="6112" spans="1:9" x14ac:dyDescent="0.3">
      <c r="A6112" t="s">
        <v>4094</v>
      </c>
      <c r="B6112" t="s">
        <v>47</v>
      </c>
      <c r="C6112" t="s">
        <v>3104</v>
      </c>
      <c r="D6112" t="s">
        <v>54</v>
      </c>
      <c r="E6112" s="103">
        <v>138547</v>
      </c>
      <c r="F6112" s="103">
        <v>678218</v>
      </c>
      <c r="G6112" s="103">
        <v>7</v>
      </c>
      <c r="H6112" t="s">
        <v>54</v>
      </c>
      <c r="I6112" s="103"/>
    </row>
    <row r="6113" spans="1:9" x14ac:dyDescent="0.3">
      <c r="A6113" t="s">
        <v>4095</v>
      </c>
      <c r="B6113" t="s">
        <v>48</v>
      </c>
      <c r="C6113" t="s">
        <v>3104</v>
      </c>
      <c r="D6113" t="s">
        <v>54</v>
      </c>
      <c r="E6113" s="103">
        <v>53889051006</v>
      </c>
      <c r="F6113" s="103">
        <v>678218</v>
      </c>
      <c r="G6113" s="103">
        <v>7</v>
      </c>
      <c r="H6113" t="s">
        <v>54</v>
      </c>
      <c r="I6113" s="103"/>
    </row>
    <row r="6114" spans="1:9" x14ac:dyDescent="0.3">
      <c r="A6114" t="s">
        <v>4096</v>
      </c>
      <c r="B6114" t="s">
        <v>49</v>
      </c>
      <c r="C6114" t="s">
        <v>3104</v>
      </c>
      <c r="D6114" t="s">
        <v>54</v>
      </c>
      <c r="E6114" s="103">
        <v>0.20428092442253082</v>
      </c>
      <c r="F6114" s="103">
        <v>678218</v>
      </c>
      <c r="G6114" s="103">
        <v>7</v>
      </c>
      <c r="H6114" t="s">
        <v>54</v>
      </c>
      <c r="I6114" s="103"/>
    </row>
    <row r="6115" spans="1:9" x14ac:dyDescent="0.3">
      <c r="A6115" t="s">
        <v>4097</v>
      </c>
      <c r="B6115" t="s">
        <v>50</v>
      </c>
      <c r="C6115" t="s">
        <v>3104</v>
      </c>
      <c r="D6115" t="s">
        <v>54</v>
      </c>
      <c r="E6115" s="103">
        <v>79456.828049388248</v>
      </c>
      <c r="F6115" s="103">
        <v>678218</v>
      </c>
      <c r="G6115" s="103">
        <v>7</v>
      </c>
      <c r="H6115" t="s">
        <v>54</v>
      </c>
      <c r="I6115" s="103"/>
    </row>
    <row r="6116" spans="1:9" x14ac:dyDescent="0.3">
      <c r="A6116" t="s">
        <v>4098</v>
      </c>
      <c r="B6116" t="s">
        <v>51</v>
      </c>
      <c r="C6116" t="s">
        <v>3104</v>
      </c>
      <c r="D6116" t="s">
        <v>40</v>
      </c>
      <c r="E6116" s="103">
        <v>0.32630586518533117</v>
      </c>
      <c r="F6116" s="103">
        <v>678218</v>
      </c>
      <c r="G6116" s="103">
        <v>7</v>
      </c>
      <c r="H6116" t="s">
        <v>1078</v>
      </c>
      <c r="I6116" s="103"/>
    </row>
    <row r="6117" spans="1:9" x14ac:dyDescent="0.3">
      <c r="A6117" t="s">
        <v>6885</v>
      </c>
      <c r="B6117" t="s">
        <v>51</v>
      </c>
      <c r="C6117" t="s">
        <v>3104</v>
      </c>
      <c r="D6117" t="s">
        <v>5064</v>
      </c>
      <c r="E6117" s="103">
        <v>0.33691882887916941</v>
      </c>
      <c r="F6117" s="103">
        <v>678218</v>
      </c>
      <c r="G6117" s="103">
        <v>7</v>
      </c>
      <c r="H6117" t="s">
        <v>1078</v>
      </c>
      <c r="I6117" s="103"/>
    </row>
    <row r="6118" spans="1:9" x14ac:dyDescent="0.3">
      <c r="A6118" t="s">
        <v>6886</v>
      </c>
      <c r="B6118" t="s">
        <v>51</v>
      </c>
      <c r="C6118" t="s">
        <v>3104</v>
      </c>
      <c r="D6118" t="s">
        <v>5065</v>
      </c>
      <c r="E6118" s="103">
        <v>0.32630586518533117</v>
      </c>
      <c r="F6118" s="103">
        <v>678218</v>
      </c>
      <c r="G6118" s="103">
        <v>7</v>
      </c>
      <c r="H6118" t="s">
        <v>1078</v>
      </c>
      <c r="I6118" s="103"/>
    </row>
    <row r="6119" spans="1:9" x14ac:dyDescent="0.3">
      <c r="A6119" t="s">
        <v>6887</v>
      </c>
      <c r="B6119" t="s">
        <v>51</v>
      </c>
      <c r="C6119" t="s">
        <v>3104</v>
      </c>
      <c r="D6119" t="s">
        <v>5066</v>
      </c>
      <c r="E6119" s="103">
        <v>0.33658524228064607</v>
      </c>
      <c r="F6119" s="103">
        <v>678218</v>
      </c>
      <c r="G6119" s="103">
        <v>7</v>
      </c>
      <c r="H6119" t="s">
        <v>1078</v>
      </c>
      <c r="I6119" s="103"/>
    </row>
    <row r="6120" spans="1:9" x14ac:dyDescent="0.3">
      <c r="A6120" t="s">
        <v>4099</v>
      </c>
      <c r="B6120" t="s">
        <v>51</v>
      </c>
      <c r="C6120" t="s">
        <v>3104</v>
      </c>
      <c r="D6120" t="s">
        <v>42</v>
      </c>
      <c r="E6120" s="103">
        <v>0.33364776456901463</v>
      </c>
      <c r="F6120" s="103">
        <v>678218</v>
      </c>
      <c r="G6120" s="103">
        <v>7</v>
      </c>
      <c r="H6120" t="s">
        <v>1078</v>
      </c>
      <c r="I6120" s="103"/>
    </row>
    <row r="6121" spans="1:9" x14ac:dyDescent="0.3">
      <c r="A6121" t="s">
        <v>4100</v>
      </c>
      <c r="B6121" t="s">
        <v>51</v>
      </c>
      <c r="C6121" t="s">
        <v>3104</v>
      </c>
      <c r="D6121" t="s">
        <v>1763</v>
      </c>
      <c r="E6121" s="103">
        <v>0.35026928580961258</v>
      </c>
      <c r="F6121" s="103">
        <v>678218</v>
      </c>
      <c r="G6121" s="103">
        <v>7</v>
      </c>
      <c r="H6121" t="s">
        <v>1078</v>
      </c>
      <c r="I6121" s="103"/>
    </row>
    <row r="6122" spans="1:9" x14ac:dyDescent="0.3">
      <c r="A6122" t="s">
        <v>4101</v>
      </c>
      <c r="B6122" t="s">
        <v>51</v>
      </c>
      <c r="C6122" t="s">
        <v>3104</v>
      </c>
      <c r="D6122" t="s">
        <v>1764</v>
      </c>
      <c r="E6122" s="103">
        <v>0.18181093998971942</v>
      </c>
      <c r="F6122" s="103">
        <v>678218</v>
      </c>
      <c r="G6122" s="103">
        <v>7</v>
      </c>
      <c r="H6122" t="s">
        <v>1078</v>
      </c>
      <c r="I6122" s="103"/>
    </row>
    <row r="6123" spans="1:9" x14ac:dyDescent="0.3">
      <c r="A6123" t="s">
        <v>4102</v>
      </c>
      <c r="B6123" t="s">
        <v>51</v>
      </c>
      <c r="C6123" t="s">
        <v>3104</v>
      </c>
      <c r="D6123" t="s">
        <v>340</v>
      </c>
      <c r="E6123" s="103">
        <v>0.33151782495205651</v>
      </c>
      <c r="F6123" s="103">
        <v>678218</v>
      </c>
      <c r="G6123" s="103">
        <v>7</v>
      </c>
      <c r="H6123" t="s">
        <v>1078</v>
      </c>
      <c r="I6123" s="103"/>
    </row>
    <row r="6124" spans="1:9" x14ac:dyDescent="0.3">
      <c r="A6124" t="s">
        <v>4103</v>
      </c>
      <c r="B6124" t="s">
        <v>51</v>
      </c>
      <c r="C6124" t="s">
        <v>3104</v>
      </c>
      <c r="D6124" t="s">
        <v>777</v>
      </c>
      <c r="E6124" s="103">
        <v>0.66231806109774571</v>
      </c>
      <c r="F6124" s="103">
        <v>678218</v>
      </c>
      <c r="G6124" s="103">
        <v>7</v>
      </c>
      <c r="H6124" t="s">
        <v>1078</v>
      </c>
      <c r="I6124" s="103"/>
    </row>
    <row r="6125" spans="1:9" x14ac:dyDescent="0.3">
      <c r="A6125" t="s">
        <v>4104</v>
      </c>
      <c r="B6125" t="s">
        <v>51</v>
      </c>
      <c r="C6125" t="s">
        <v>3104</v>
      </c>
      <c r="D6125" t="s">
        <v>776</v>
      </c>
      <c r="E6125" s="103">
        <v>1.6826825466819662</v>
      </c>
      <c r="F6125" s="103">
        <v>678218</v>
      </c>
      <c r="G6125" s="103">
        <v>7</v>
      </c>
      <c r="H6125" t="s">
        <v>1078</v>
      </c>
      <c r="I6125" s="103"/>
    </row>
    <row r="6126" spans="1:9" x14ac:dyDescent="0.3">
      <c r="A6126" t="s">
        <v>4105</v>
      </c>
      <c r="B6126" t="s">
        <v>47</v>
      </c>
      <c r="C6126" t="s">
        <v>3106</v>
      </c>
      <c r="D6126" t="s">
        <v>54</v>
      </c>
      <c r="E6126" s="103">
        <v>41894</v>
      </c>
      <c r="F6126" s="103">
        <v>678218</v>
      </c>
      <c r="G6126" s="103">
        <v>7</v>
      </c>
      <c r="H6126" t="s">
        <v>54</v>
      </c>
      <c r="I6126" s="103"/>
    </row>
    <row r="6127" spans="1:9" x14ac:dyDescent="0.3">
      <c r="A6127" t="s">
        <v>4106</v>
      </c>
      <c r="B6127" t="s">
        <v>48</v>
      </c>
      <c r="C6127" t="s">
        <v>3106</v>
      </c>
      <c r="D6127" t="s">
        <v>54</v>
      </c>
      <c r="E6127" s="103">
        <v>65442926261.1875</v>
      </c>
      <c r="F6127" s="103">
        <v>678218</v>
      </c>
      <c r="G6127" s="103">
        <v>7</v>
      </c>
      <c r="H6127" t="s">
        <v>54</v>
      </c>
      <c r="I6127" s="103"/>
    </row>
    <row r="6128" spans="1:9" x14ac:dyDescent="0.3">
      <c r="A6128" t="s">
        <v>4107</v>
      </c>
      <c r="B6128" t="s">
        <v>49</v>
      </c>
      <c r="C6128" t="s">
        <v>3106</v>
      </c>
      <c r="D6128" t="s">
        <v>54</v>
      </c>
      <c r="E6128" s="103">
        <v>6.1770699096750599E-2</v>
      </c>
      <c r="F6128" s="103">
        <v>678218</v>
      </c>
      <c r="G6128" s="103">
        <v>7</v>
      </c>
      <c r="H6128" t="s">
        <v>54</v>
      </c>
      <c r="I6128" s="103"/>
    </row>
    <row r="6129" spans="1:9" x14ac:dyDescent="0.3">
      <c r="A6129" t="s">
        <v>4108</v>
      </c>
      <c r="B6129" t="s">
        <v>50</v>
      </c>
      <c r="C6129" t="s">
        <v>3106</v>
      </c>
      <c r="D6129" t="s">
        <v>54</v>
      </c>
      <c r="E6129" s="103">
        <v>96492.464460081421</v>
      </c>
      <c r="F6129" s="103">
        <v>678218</v>
      </c>
      <c r="G6129" s="103">
        <v>7</v>
      </c>
      <c r="H6129" t="s">
        <v>54</v>
      </c>
      <c r="I6129" s="103"/>
    </row>
    <row r="6130" spans="1:9" x14ac:dyDescent="0.3">
      <c r="A6130" t="s">
        <v>4109</v>
      </c>
      <c r="B6130" t="s">
        <v>51</v>
      </c>
      <c r="C6130" t="s">
        <v>3106</v>
      </c>
      <c r="D6130" t="s">
        <v>40</v>
      </c>
      <c r="E6130" s="103">
        <v>1.3070540852243757</v>
      </c>
      <c r="F6130" s="103">
        <v>678218</v>
      </c>
      <c r="G6130" s="103">
        <v>7</v>
      </c>
      <c r="H6130" t="s">
        <v>1078</v>
      </c>
      <c r="I6130" s="103"/>
    </row>
    <row r="6131" spans="1:9" x14ac:dyDescent="0.3">
      <c r="A6131" t="s">
        <v>6888</v>
      </c>
      <c r="B6131" t="s">
        <v>51</v>
      </c>
      <c r="C6131" t="s">
        <v>3106</v>
      </c>
      <c r="D6131" t="s">
        <v>5064</v>
      </c>
      <c r="E6131" s="103">
        <v>1.3528191059776322</v>
      </c>
      <c r="F6131" s="103">
        <v>678218</v>
      </c>
      <c r="G6131" s="103">
        <v>7</v>
      </c>
      <c r="H6131" t="s">
        <v>1078</v>
      </c>
      <c r="I6131" s="103"/>
    </row>
    <row r="6132" spans="1:9" x14ac:dyDescent="0.3">
      <c r="A6132" t="s">
        <v>6889</v>
      </c>
      <c r="B6132" t="s">
        <v>51</v>
      </c>
      <c r="C6132" t="s">
        <v>3106</v>
      </c>
      <c r="D6132" t="s">
        <v>5065</v>
      </c>
      <c r="E6132" s="103">
        <v>1.3070540852243757</v>
      </c>
      <c r="F6132" s="103">
        <v>678218</v>
      </c>
      <c r="G6132" s="103">
        <v>7</v>
      </c>
      <c r="H6132" t="s">
        <v>1078</v>
      </c>
      <c r="I6132" s="103"/>
    </row>
    <row r="6133" spans="1:9" x14ac:dyDescent="0.3">
      <c r="A6133" t="s">
        <v>6890</v>
      </c>
      <c r="B6133" t="s">
        <v>51</v>
      </c>
      <c r="C6133" t="s">
        <v>3106</v>
      </c>
      <c r="D6133" t="s">
        <v>5066</v>
      </c>
      <c r="E6133" s="103">
        <v>1.3495290649087492</v>
      </c>
      <c r="F6133" s="103">
        <v>678218</v>
      </c>
      <c r="G6133" s="103">
        <v>7</v>
      </c>
      <c r="H6133" t="s">
        <v>1078</v>
      </c>
      <c r="I6133" s="103"/>
    </row>
    <row r="6134" spans="1:9" x14ac:dyDescent="0.3">
      <c r="A6134" t="s">
        <v>4110</v>
      </c>
      <c r="B6134" t="s">
        <v>51</v>
      </c>
      <c r="C6134" t="s">
        <v>3106</v>
      </c>
      <c r="D6134" t="s">
        <v>42</v>
      </c>
      <c r="E6134" s="103">
        <v>1.3491304611551094</v>
      </c>
      <c r="F6134" s="103">
        <v>678218</v>
      </c>
      <c r="G6134" s="103">
        <v>7</v>
      </c>
      <c r="H6134" t="s">
        <v>1078</v>
      </c>
      <c r="I6134" s="103"/>
    </row>
    <row r="6135" spans="1:9" x14ac:dyDescent="0.3">
      <c r="A6135" t="s">
        <v>4111</v>
      </c>
      <c r="B6135" t="s">
        <v>51</v>
      </c>
      <c r="C6135" t="s">
        <v>3106</v>
      </c>
      <c r="D6135" t="s">
        <v>1763</v>
      </c>
      <c r="E6135" s="103">
        <v>1.3990724914801791</v>
      </c>
      <c r="F6135" s="103">
        <v>678218</v>
      </c>
      <c r="G6135" s="103">
        <v>7</v>
      </c>
      <c r="H6135" t="s">
        <v>1078</v>
      </c>
      <c r="I6135" s="103"/>
    </row>
    <row r="6136" spans="1:9" x14ac:dyDescent="0.3">
      <c r="A6136" t="s">
        <v>4112</v>
      </c>
      <c r="B6136" t="s">
        <v>51</v>
      </c>
      <c r="C6136" t="s">
        <v>3106</v>
      </c>
      <c r="D6136" t="s">
        <v>1764</v>
      </c>
      <c r="E6136" s="103">
        <v>0.47215228559789052</v>
      </c>
      <c r="F6136" s="103">
        <v>678218</v>
      </c>
      <c r="G6136" s="103">
        <v>7</v>
      </c>
      <c r="H6136" t="s">
        <v>1078</v>
      </c>
      <c r="I6136" s="103"/>
    </row>
    <row r="6137" spans="1:9" x14ac:dyDescent="0.3">
      <c r="A6137" t="s">
        <v>4113</v>
      </c>
      <c r="B6137" t="s">
        <v>51</v>
      </c>
      <c r="C6137" t="s">
        <v>3106</v>
      </c>
      <c r="D6137" t="s">
        <v>340</v>
      </c>
      <c r="E6137" s="103">
        <v>1.3424030969787231</v>
      </c>
      <c r="F6137" s="103">
        <v>678218</v>
      </c>
      <c r="G6137" s="103">
        <v>7</v>
      </c>
      <c r="H6137" t="s">
        <v>1078</v>
      </c>
      <c r="I6137" s="103"/>
    </row>
    <row r="6138" spans="1:9" x14ac:dyDescent="0.3">
      <c r="A6138" t="s">
        <v>4114</v>
      </c>
      <c r="B6138" t="s">
        <v>51</v>
      </c>
      <c r="C6138" t="s">
        <v>3106</v>
      </c>
      <c r="D6138" t="s">
        <v>777</v>
      </c>
      <c r="E6138" s="103">
        <v>2.5631529733595508</v>
      </c>
      <c r="F6138" s="103">
        <v>678218</v>
      </c>
      <c r="G6138" s="103">
        <v>7</v>
      </c>
      <c r="H6138" t="s">
        <v>1078</v>
      </c>
      <c r="I6138" s="103"/>
    </row>
    <row r="6139" spans="1:9" x14ac:dyDescent="0.3">
      <c r="A6139" t="s">
        <v>4115</v>
      </c>
      <c r="B6139" t="s">
        <v>51</v>
      </c>
      <c r="C6139" t="s">
        <v>3106</v>
      </c>
      <c r="D6139" t="s">
        <v>776</v>
      </c>
      <c r="E6139" s="103">
        <v>6.6978795968342695</v>
      </c>
      <c r="F6139" s="103">
        <v>678218</v>
      </c>
      <c r="G6139" s="103">
        <v>7</v>
      </c>
      <c r="H6139" t="s">
        <v>1078</v>
      </c>
      <c r="I6139" s="103"/>
    </row>
    <row r="6140" spans="1:9" x14ac:dyDescent="0.3">
      <c r="A6140" t="s">
        <v>4116</v>
      </c>
      <c r="B6140" t="s">
        <v>47</v>
      </c>
      <c r="C6140" t="s">
        <v>3109</v>
      </c>
      <c r="D6140" t="s">
        <v>54</v>
      </c>
      <c r="E6140" s="103">
        <v>219515</v>
      </c>
      <c r="F6140" s="103">
        <v>678218</v>
      </c>
      <c r="G6140" s="103">
        <v>7</v>
      </c>
      <c r="H6140" t="s">
        <v>54</v>
      </c>
      <c r="I6140" s="103"/>
    </row>
    <row r="6141" spans="1:9" x14ac:dyDescent="0.3">
      <c r="A6141" t="s">
        <v>4117</v>
      </c>
      <c r="B6141" t="s">
        <v>48</v>
      </c>
      <c r="C6141" t="s">
        <v>3109</v>
      </c>
      <c r="D6141" t="s">
        <v>54</v>
      </c>
      <c r="E6141" s="103">
        <v>1267281455.0490112</v>
      </c>
      <c r="F6141" s="103">
        <v>678218</v>
      </c>
      <c r="G6141" s="103">
        <v>7</v>
      </c>
      <c r="H6141" t="s">
        <v>54</v>
      </c>
      <c r="I6141" s="103"/>
    </row>
    <row r="6142" spans="1:9" x14ac:dyDescent="0.3">
      <c r="A6142" t="s">
        <v>4118</v>
      </c>
      <c r="B6142" t="s">
        <v>49</v>
      </c>
      <c r="C6142" t="s">
        <v>3109</v>
      </c>
      <c r="D6142" t="s">
        <v>54</v>
      </c>
      <c r="E6142" s="103">
        <v>0.32366436750425381</v>
      </c>
      <c r="F6142" s="103">
        <v>678218</v>
      </c>
      <c r="G6142" s="103">
        <v>7</v>
      </c>
      <c r="H6142" t="s">
        <v>54</v>
      </c>
      <c r="I6142" s="103"/>
    </row>
    <row r="6143" spans="1:9" x14ac:dyDescent="0.3">
      <c r="A6143" t="s">
        <v>4119</v>
      </c>
      <c r="B6143" t="s">
        <v>50</v>
      </c>
      <c r="C6143" t="s">
        <v>3109</v>
      </c>
      <c r="D6143" t="s">
        <v>54</v>
      </c>
      <c r="E6143" s="103">
        <v>1868.5458879726154</v>
      </c>
      <c r="F6143" s="103">
        <v>678218</v>
      </c>
      <c r="G6143" s="103">
        <v>7</v>
      </c>
      <c r="H6143" t="s">
        <v>54</v>
      </c>
      <c r="I6143" s="103"/>
    </row>
    <row r="6144" spans="1:9" x14ac:dyDescent="0.3">
      <c r="A6144" t="s">
        <v>4120</v>
      </c>
      <c r="B6144" t="s">
        <v>51</v>
      </c>
      <c r="C6144" t="s">
        <v>3109</v>
      </c>
      <c r="D6144" t="s">
        <v>40</v>
      </c>
      <c r="E6144" s="103">
        <v>4.8985978181641009E-3</v>
      </c>
      <c r="F6144" s="103">
        <v>678218</v>
      </c>
      <c r="G6144" s="103">
        <v>7</v>
      </c>
      <c r="H6144" t="s">
        <v>1078</v>
      </c>
      <c r="I6144" s="103"/>
    </row>
    <row r="6145" spans="1:9" x14ac:dyDescent="0.3">
      <c r="A6145" t="s">
        <v>6891</v>
      </c>
      <c r="B6145" t="s">
        <v>51</v>
      </c>
      <c r="C6145" t="s">
        <v>3109</v>
      </c>
      <c r="D6145" t="s">
        <v>5064</v>
      </c>
      <c r="E6145" s="103">
        <v>5.0943530229131829E-3</v>
      </c>
      <c r="F6145" s="103">
        <v>678218</v>
      </c>
      <c r="G6145" s="103">
        <v>7</v>
      </c>
      <c r="H6145" t="s">
        <v>1078</v>
      </c>
      <c r="I6145" s="103"/>
    </row>
    <row r="6146" spans="1:9" x14ac:dyDescent="0.3">
      <c r="A6146" t="s">
        <v>6892</v>
      </c>
      <c r="B6146" t="s">
        <v>51</v>
      </c>
      <c r="C6146" t="s">
        <v>3109</v>
      </c>
      <c r="D6146" t="s">
        <v>5065</v>
      </c>
      <c r="E6146" s="103">
        <v>4.8985978181641009E-3</v>
      </c>
      <c r="F6146" s="103">
        <v>678218</v>
      </c>
      <c r="G6146" s="103">
        <v>7</v>
      </c>
      <c r="H6146" t="s">
        <v>1078</v>
      </c>
      <c r="I6146" s="103"/>
    </row>
    <row r="6147" spans="1:9" x14ac:dyDescent="0.3">
      <c r="A6147" t="s">
        <v>6893</v>
      </c>
      <c r="B6147" t="s">
        <v>51</v>
      </c>
      <c r="C6147" t="s">
        <v>3109</v>
      </c>
      <c r="D6147" t="s">
        <v>5066</v>
      </c>
      <c r="E6147" s="103">
        <v>5.0889618996964661E-3</v>
      </c>
      <c r="F6147" s="103">
        <v>678218</v>
      </c>
      <c r="G6147" s="103">
        <v>7</v>
      </c>
      <c r="H6147" t="s">
        <v>1078</v>
      </c>
      <c r="I6147" s="103"/>
    </row>
    <row r="6148" spans="1:9" x14ac:dyDescent="0.3">
      <c r="A6148" t="s">
        <v>4121</v>
      </c>
      <c r="B6148" t="s">
        <v>51</v>
      </c>
      <c r="C6148" t="s">
        <v>3109</v>
      </c>
      <c r="D6148" t="s">
        <v>42</v>
      </c>
      <c r="E6148" s="103">
        <v>5.0060166672304743E-3</v>
      </c>
      <c r="F6148" s="103">
        <v>678218</v>
      </c>
      <c r="G6148" s="103">
        <v>7</v>
      </c>
      <c r="H6148" t="s">
        <v>1078</v>
      </c>
      <c r="I6148" s="103"/>
    </row>
    <row r="6149" spans="1:9" x14ac:dyDescent="0.3">
      <c r="A6149" t="s">
        <v>4122</v>
      </c>
      <c r="B6149" t="s">
        <v>51</v>
      </c>
      <c r="C6149" t="s">
        <v>3109</v>
      </c>
      <c r="D6149" t="s">
        <v>1763</v>
      </c>
      <c r="E6149" s="103">
        <v>5.2375275139620965E-3</v>
      </c>
      <c r="F6149" s="103">
        <v>678218</v>
      </c>
      <c r="G6149" s="103">
        <v>7</v>
      </c>
      <c r="H6149" t="s">
        <v>1078</v>
      </c>
      <c r="I6149" s="103"/>
    </row>
    <row r="6150" spans="1:9" x14ac:dyDescent="0.3">
      <c r="A6150" t="s">
        <v>4123</v>
      </c>
      <c r="B6150" t="s">
        <v>51</v>
      </c>
      <c r="C6150" t="s">
        <v>3109</v>
      </c>
      <c r="D6150" t="s">
        <v>1764</v>
      </c>
      <c r="E6150" s="103">
        <v>2.7842991183986763E-3</v>
      </c>
      <c r="F6150" s="103">
        <v>678218</v>
      </c>
      <c r="G6150" s="103">
        <v>7</v>
      </c>
      <c r="H6150" t="s">
        <v>1078</v>
      </c>
      <c r="I6150" s="103"/>
    </row>
    <row r="6151" spans="1:9" x14ac:dyDescent="0.3">
      <c r="A6151" t="s">
        <v>4124</v>
      </c>
      <c r="B6151" t="s">
        <v>51</v>
      </c>
      <c r="C6151" t="s">
        <v>3109</v>
      </c>
      <c r="D6151" t="s">
        <v>340</v>
      </c>
      <c r="E6151" s="103">
        <v>4.999610342693468E-3</v>
      </c>
      <c r="F6151" s="103">
        <v>678218</v>
      </c>
      <c r="G6151" s="103">
        <v>7</v>
      </c>
      <c r="H6151" t="s">
        <v>1078</v>
      </c>
      <c r="I6151" s="103"/>
    </row>
    <row r="6152" spans="1:9" x14ac:dyDescent="0.3">
      <c r="A6152" t="s">
        <v>4125</v>
      </c>
      <c r="B6152" t="s">
        <v>51</v>
      </c>
      <c r="C6152" t="s">
        <v>3109</v>
      </c>
      <c r="D6152" t="s">
        <v>777</v>
      </c>
      <c r="E6152" s="103">
        <v>1.0466035959836327E-2</v>
      </c>
      <c r="F6152" s="103">
        <v>678218</v>
      </c>
      <c r="G6152" s="103">
        <v>7</v>
      </c>
      <c r="H6152" t="s">
        <v>1078</v>
      </c>
      <c r="I6152" s="103"/>
    </row>
    <row r="6153" spans="1:9" x14ac:dyDescent="0.3">
      <c r="A6153" t="s">
        <v>4126</v>
      </c>
      <c r="B6153" t="s">
        <v>51</v>
      </c>
      <c r="C6153" t="s">
        <v>3109</v>
      </c>
      <c r="D6153" t="s">
        <v>776</v>
      </c>
      <c r="E6153" s="103">
        <v>2.5369018018931783E-2</v>
      </c>
      <c r="F6153" s="103">
        <v>678218</v>
      </c>
      <c r="G6153" s="103">
        <v>7</v>
      </c>
      <c r="H6153" t="s">
        <v>1078</v>
      </c>
      <c r="I6153" s="103"/>
    </row>
    <row r="6154" spans="1:9" x14ac:dyDescent="0.3">
      <c r="A6154" t="s">
        <v>4127</v>
      </c>
      <c r="B6154" t="s">
        <v>47</v>
      </c>
      <c r="C6154" t="s">
        <v>3111</v>
      </c>
      <c r="D6154" t="s">
        <v>54</v>
      </c>
      <c r="E6154" s="103">
        <v>356167</v>
      </c>
      <c r="F6154" s="103">
        <v>678218</v>
      </c>
      <c r="G6154" s="103">
        <v>7</v>
      </c>
      <c r="H6154" t="s">
        <v>54</v>
      </c>
      <c r="I6154" s="103"/>
    </row>
    <row r="6155" spans="1:9" x14ac:dyDescent="0.3">
      <c r="A6155" t="s">
        <v>4128</v>
      </c>
      <c r="B6155" t="s">
        <v>48</v>
      </c>
      <c r="C6155" t="s">
        <v>3111</v>
      </c>
      <c r="D6155" t="s">
        <v>54</v>
      </c>
      <c r="E6155" s="103">
        <v>2761871204.9848633</v>
      </c>
      <c r="F6155" s="103">
        <v>678218</v>
      </c>
      <c r="G6155" s="103">
        <v>7</v>
      </c>
      <c r="H6155" t="s">
        <v>54</v>
      </c>
      <c r="I6155" s="103"/>
    </row>
    <row r="6156" spans="1:9" x14ac:dyDescent="0.3">
      <c r="A6156" t="s">
        <v>4129</v>
      </c>
      <c r="B6156" t="s">
        <v>49</v>
      </c>
      <c r="C6156" t="s">
        <v>3111</v>
      </c>
      <c r="D6156" t="s">
        <v>54</v>
      </c>
      <c r="E6156" s="103">
        <v>0.52515120506975632</v>
      </c>
      <c r="F6156" s="103">
        <v>678218</v>
      </c>
      <c r="G6156" s="103">
        <v>7</v>
      </c>
      <c r="H6156" t="s">
        <v>54</v>
      </c>
      <c r="I6156" s="103"/>
    </row>
    <row r="6157" spans="1:9" x14ac:dyDescent="0.3">
      <c r="A6157" t="s">
        <v>4130</v>
      </c>
      <c r="B6157" t="s">
        <v>50</v>
      </c>
      <c r="C6157" t="s">
        <v>3111</v>
      </c>
      <c r="D6157" t="s">
        <v>54</v>
      </c>
      <c r="E6157" s="103">
        <v>4072.2469839857736</v>
      </c>
      <c r="F6157" s="103">
        <v>678218</v>
      </c>
      <c r="G6157" s="103">
        <v>7</v>
      </c>
      <c r="H6157" t="s">
        <v>54</v>
      </c>
      <c r="I6157" s="103"/>
    </row>
    <row r="6158" spans="1:9" x14ac:dyDescent="0.3">
      <c r="A6158" t="s">
        <v>4131</v>
      </c>
      <c r="B6158" t="s">
        <v>51</v>
      </c>
      <c r="C6158" t="s">
        <v>3111</v>
      </c>
      <c r="D6158" t="s">
        <v>40</v>
      </c>
      <c r="E6158" s="103">
        <v>6.5396187461189224E-3</v>
      </c>
      <c r="F6158" s="103">
        <v>678218</v>
      </c>
      <c r="G6158" s="103">
        <v>7</v>
      </c>
      <c r="H6158" t="s">
        <v>1078</v>
      </c>
      <c r="I6158" s="103"/>
    </row>
    <row r="6159" spans="1:9" x14ac:dyDescent="0.3">
      <c r="A6159" t="s">
        <v>6894</v>
      </c>
      <c r="B6159" t="s">
        <v>51</v>
      </c>
      <c r="C6159" t="s">
        <v>3111</v>
      </c>
      <c r="D6159" t="s">
        <v>5064</v>
      </c>
      <c r="E6159" s="103">
        <v>6.7635905009259395E-3</v>
      </c>
      <c r="F6159" s="103">
        <v>678218</v>
      </c>
      <c r="G6159" s="103">
        <v>7</v>
      </c>
      <c r="H6159" t="s">
        <v>1078</v>
      </c>
      <c r="I6159" s="103"/>
    </row>
    <row r="6160" spans="1:9" x14ac:dyDescent="0.3">
      <c r="A6160" t="s">
        <v>6895</v>
      </c>
      <c r="B6160" t="s">
        <v>51</v>
      </c>
      <c r="C6160" t="s">
        <v>3111</v>
      </c>
      <c r="D6160" t="s">
        <v>5065</v>
      </c>
      <c r="E6160" s="103">
        <v>6.5396187461189224E-3</v>
      </c>
      <c r="F6160" s="103">
        <v>678218</v>
      </c>
      <c r="G6160" s="103">
        <v>7</v>
      </c>
      <c r="H6160" t="s">
        <v>1078</v>
      </c>
      <c r="I6160" s="103"/>
    </row>
    <row r="6161" spans="1:9" x14ac:dyDescent="0.3">
      <c r="A6161" t="s">
        <v>6896</v>
      </c>
      <c r="B6161" t="s">
        <v>51</v>
      </c>
      <c r="C6161" t="s">
        <v>3111</v>
      </c>
      <c r="D6161" t="s">
        <v>5066</v>
      </c>
      <c r="E6161" s="103">
        <v>6.7570164795321607E-3</v>
      </c>
      <c r="F6161" s="103">
        <v>678218</v>
      </c>
      <c r="G6161" s="103">
        <v>7</v>
      </c>
      <c r="H6161" t="s">
        <v>1078</v>
      </c>
      <c r="I6161" s="103"/>
    </row>
    <row r="6162" spans="1:9" x14ac:dyDescent="0.3">
      <c r="A6162" t="s">
        <v>4132</v>
      </c>
      <c r="B6162" t="s">
        <v>51</v>
      </c>
      <c r="C6162" t="s">
        <v>3111</v>
      </c>
      <c r="D6162" t="s">
        <v>42</v>
      </c>
      <c r="E6162" s="103">
        <v>6.6766518627315629E-3</v>
      </c>
      <c r="F6162" s="103">
        <v>678218</v>
      </c>
      <c r="G6162" s="103">
        <v>7</v>
      </c>
      <c r="H6162" t="s">
        <v>1078</v>
      </c>
      <c r="I6162" s="103"/>
    </row>
    <row r="6163" spans="1:9" x14ac:dyDescent="0.3">
      <c r="A6163" t="s">
        <v>4133</v>
      </c>
      <c r="B6163" t="s">
        <v>51</v>
      </c>
      <c r="C6163" t="s">
        <v>3111</v>
      </c>
      <c r="D6163" t="s">
        <v>1763</v>
      </c>
      <c r="E6163" s="103">
        <v>6.9933725850971689E-3</v>
      </c>
      <c r="F6163" s="103">
        <v>678218</v>
      </c>
      <c r="G6163" s="103">
        <v>7</v>
      </c>
      <c r="H6163" t="s">
        <v>1078</v>
      </c>
      <c r="I6163" s="103"/>
    </row>
    <row r="6164" spans="1:9" x14ac:dyDescent="0.3">
      <c r="A6164" t="s">
        <v>4134</v>
      </c>
      <c r="B6164" t="s">
        <v>51</v>
      </c>
      <c r="C6164" t="s">
        <v>3111</v>
      </c>
      <c r="D6164" t="s">
        <v>1764</v>
      </c>
      <c r="E6164" s="103">
        <v>3.755846081174448E-3</v>
      </c>
      <c r="F6164" s="103">
        <v>678218</v>
      </c>
      <c r="G6164" s="103">
        <v>7</v>
      </c>
      <c r="H6164" t="s">
        <v>1078</v>
      </c>
      <c r="I6164" s="103"/>
    </row>
    <row r="6165" spans="1:9" x14ac:dyDescent="0.3">
      <c r="A6165" t="s">
        <v>4135</v>
      </c>
      <c r="B6165" t="s">
        <v>51</v>
      </c>
      <c r="C6165" t="s">
        <v>3111</v>
      </c>
      <c r="D6165" t="s">
        <v>340</v>
      </c>
      <c r="E6165" s="103">
        <v>6.5886915569845009E-3</v>
      </c>
      <c r="F6165" s="103">
        <v>678218</v>
      </c>
      <c r="G6165" s="103">
        <v>7</v>
      </c>
      <c r="H6165" t="s">
        <v>1078</v>
      </c>
      <c r="I6165" s="103"/>
    </row>
    <row r="6166" spans="1:9" x14ac:dyDescent="0.3">
      <c r="A6166" t="s">
        <v>4136</v>
      </c>
      <c r="B6166" t="s">
        <v>51</v>
      </c>
      <c r="C6166" t="s">
        <v>3111</v>
      </c>
      <c r="D6166" t="s">
        <v>777</v>
      </c>
      <c r="E6166" s="103">
        <v>1.3518069898238311E-2</v>
      </c>
      <c r="F6166" s="103">
        <v>678218</v>
      </c>
      <c r="G6166" s="103">
        <v>7</v>
      </c>
      <c r="H6166" t="s">
        <v>1078</v>
      </c>
      <c r="I6166" s="103"/>
    </row>
    <row r="6167" spans="1:9" x14ac:dyDescent="0.3">
      <c r="A6167" t="s">
        <v>4137</v>
      </c>
      <c r="B6167" t="s">
        <v>51</v>
      </c>
      <c r="C6167" t="s">
        <v>3111</v>
      </c>
      <c r="D6167" t="s">
        <v>776</v>
      </c>
      <c r="E6167" s="103">
        <v>3.3741091670168366E-2</v>
      </c>
      <c r="F6167" s="103">
        <v>678218</v>
      </c>
      <c r="G6167" s="103">
        <v>7</v>
      </c>
      <c r="H6167" t="s">
        <v>1078</v>
      </c>
      <c r="I6167" s="103"/>
    </row>
    <row r="6168" spans="1:9" x14ac:dyDescent="0.3">
      <c r="A6168" t="s">
        <v>254</v>
      </c>
      <c r="B6168" t="s">
        <v>49</v>
      </c>
      <c r="C6168" t="s">
        <v>40</v>
      </c>
      <c r="D6168" t="s">
        <v>54</v>
      </c>
      <c r="E6168" s="103">
        <v>1</v>
      </c>
      <c r="F6168" s="103">
        <v>678218</v>
      </c>
      <c r="G6168" s="103">
        <v>7</v>
      </c>
      <c r="H6168" t="s">
        <v>54</v>
      </c>
      <c r="I6168" s="103"/>
    </row>
    <row r="6169" spans="1:9" x14ac:dyDescent="0.3">
      <c r="A6169" t="s">
        <v>255</v>
      </c>
      <c r="B6169" t="s">
        <v>50</v>
      </c>
      <c r="C6169" t="s">
        <v>40</v>
      </c>
      <c r="D6169" t="s">
        <v>54</v>
      </c>
      <c r="E6169" s="103">
        <v>1204148.5762575646</v>
      </c>
      <c r="F6169" s="103">
        <v>678218</v>
      </c>
      <c r="G6169" s="103">
        <v>7</v>
      </c>
      <c r="H6169" t="s">
        <v>54</v>
      </c>
      <c r="I6169" s="103"/>
    </row>
    <row r="6170" spans="1:9" x14ac:dyDescent="0.3">
      <c r="A6170" t="s">
        <v>1451</v>
      </c>
      <c r="B6170" t="s">
        <v>51</v>
      </c>
      <c r="C6170" t="s">
        <v>40</v>
      </c>
      <c r="D6170" t="s">
        <v>40</v>
      </c>
      <c r="E6170" s="103">
        <v>1</v>
      </c>
      <c r="F6170" s="103">
        <v>678218</v>
      </c>
      <c r="G6170" s="103">
        <v>7</v>
      </c>
      <c r="H6170" t="s">
        <v>1078</v>
      </c>
      <c r="I6170" s="103"/>
    </row>
    <row r="6171" spans="1:9" x14ac:dyDescent="0.3">
      <c r="A6171" t="s">
        <v>6897</v>
      </c>
      <c r="B6171" t="s">
        <v>51</v>
      </c>
      <c r="C6171" t="s">
        <v>40</v>
      </c>
      <c r="D6171" t="s">
        <v>5064</v>
      </c>
      <c r="E6171" s="103">
        <v>1.035016092434369</v>
      </c>
      <c r="F6171" s="103">
        <v>678218</v>
      </c>
      <c r="G6171" s="103">
        <v>7</v>
      </c>
      <c r="H6171" t="s">
        <v>1078</v>
      </c>
      <c r="I6171" s="103"/>
    </row>
    <row r="6172" spans="1:9" x14ac:dyDescent="0.3">
      <c r="A6172" t="s">
        <v>6898</v>
      </c>
      <c r="B6172" t="s">
        <v>51</v>
      </c>
      <c r="C6172" t="s">
        <v>40</v>
      </c>
      <c r="D6172" t="s">
        <v>5065</v>
      </c>
      <c r="E6172" s="103">
        <v>1</v>
      </c>
      <c r="F6172" s="103">
        <v>678218</v>
      </c>
      <c r="G6172" s="103">
        <v>7</v>
      </c>
      <c r="H6172" t="s">
        <v>1078</v>
      </c>
      <c r="I6172" s="103"/>
    </row>
    <row r="6173" spans="1:9" x14ac:dyDescent="0.3">
      <c r="A6173" t="s">
        <v>6899</v>
      </c>
      <c r="B6173" t="s">
        <v>51</v>
      </c>
      <c r="C6173" t="s">
        <v>40</v>
      </c>
      <c r="D6173" t="s">
        <v>5066</v>
      </c>
      <c r="E6173" s="103">
        <v>1.0322157832843379</v>
      </c>
      <c r="F6173" s="103">
        <v>678218</v>
      </c>
      <c r="G6173" s="103">
        <v>7</v>
      </c>
      <c r="H6173" t="s">
        <v>1078</v>
      </c>
      <c r="I6173" s="103"/>
    </row>
    <row r="6174" spans="1:9" x14ac:dyDescent="0.3">
      <c r="A6174" t="s">
        <v>1452</v>
      </c>
      <c r="B6174" t="s">
        <v>51</v>
      </c>
      <c r="C6174" t="s">
        <v>40</v>
      </c>
      <c r="D6174" t="s">
        <v>42</v>
      </c>
      <c r="E6174" s="103">
        <v>1.0296943000924472</v>
      </c>
      <c r="F6174" s="103">
        <v>678218</v>
      </c>
      <c r="G6174" s="103">
        <v>7</v>
      </c>
      <c r="H6174" t="s">
        <v>1078</v>
      </c>
      <c r="I6174" s="103"/>
    </row>
    <row r="6175" spans="1:9" x14ac:dyDescent="0.3">
      <c r="A6175" t="s">
        <v>2395</v>
      </c>
      <c r="B6175" t="s">
        <v>51</v>
      </c>
      <c r="C6175" t="s">
        <v>40</v>
      </c>
      <c r="D6175" t="s">
        <v>1763</v>
      </c>
      <c r="E6175" s="103">
        <v>1.07907787119275</v>
      </c>
      <c r="F6175" s="103">
        <v>678218</v>
      </c>
      <c r="G6175" s="103">
        <v>7</v>
      </c>
      <c r="H6175" t="s">
        <v>1078</v>
      </c>
      <c r="I6175" s="103"/>
    </row>
    <row r="6176" spans="1:9" x14ac:dyDescent="0.3">
      <c r="A6176" t="s">
        <v>2396</v>
      </c>
      <c r="B6176" t="s">
        <v>51</v>
      </c>
      <c r="C6176" t="s">
        <v>40</v>
      </c>
      <c r="D6176" t="s">
        <v>1764</v>
      </c>
      <c r="E6176" s="103">
        <v>0.7005699617648623</v>
      </c>
      <c r="F6176" s="103">
        <v>678218</v>
      </c>
      <c r="G6176" s="103">
        <v>7</v>
      </c>
      <c r="H6176" t="s">
        <v>1078</v>
      </c>
      <c r="I6176" s="103"/>
    </row>
    <row r="6177" spans="1:9" x14ac:dyDescent="0.3">
      <c r="A6177" t="s">
        <v>1453</v>
      </c>
      <c r="B6177" t="s">
        <v>51</v>
      </c>
      <c r="C6177" t="s">
        <v>40</v>
      </c>
      <c r="D6177" t="s">
        <v>340</v>
      </c>
      <c r="E6177" s="103">
        <v>1.0133928437509587</v>
      </c>
      <c r="F6177" s="103">
        <v>678218</v>
      </c>
      <c r="G6177" s="103">
        <v>7</v>
      </c>
      <c r="H6177" t="s">
        <v>1078</v>
      </c>
      <c r="I6177" s="103"/>
    </row>
    <row r="6178" spans="1:9" x14ac:dyDescent="0.3">
      <c r="A6178" t="s">
        <v>1454</v>
      </c>
      <c r="B6178" t="s">
        <v>51</v>
      </c>
      <c r="C6178" t="s">
        <v>40</v>
      </c>
      <c r="D6178" t="s">
        <v>777</v>
      </c>
      <c r="E6178" s="103">
        <v>2.115023147869652</v>
      </c>
      <c r="F6178" s="103">
        <v>678218</v>
      </c>
      <c r="G6178" s="103">
        <v>7</v>
      </c>
      <c r="H6178" t="s">
        <v>1078</v>
      </c>
      <c r="I6178" s="103"/>
    </row>
    <row r="6179" spans="1:9" x14ac:dyDescent="0.3">
      <c r="A6179" t="s">
        <v>665</v>
      </c>
      <c r="B6179" t="s">
        <v>44</v>
      </c>
      <c r="C6179" t="s">
        <v>40</v>
      </c>
      <c r="D6179" t="s">
        <v>777</v>
      </c>
      <c r="E6179" s="103">
        <v>0</v>
      </c>
      <c r="F6179" s="103">
        <v>678218</v>
      </c>
      <c r="G6179" s="103">
        <v>7</v>
      </c>
      <c r="H6179" t="s">
        <v>54</v>
      </c>
      <c r="I6179" s="103"/>
    </row>
    <row r="6180" spans="1:9" x14ac:dyDescent="0.3">
      <c r="A6180" t="s">
        <v>666</v>
      </c>
      <c r="B6180" t="s">
        <v>45</v>
      </c>
      <c r="C6180" t="s">
        <v>40</v>
      </c>
      <c r="D6180" t="s">
        <v>777</v>
      </c>
      <c r="E6180" s="103">
        <v>0</v>
      </c>
      <c r="F6180" s="103">
        <v>678218</v>
      </c>
      <c r="G6180" s="103">
        <v>7</v>
      </c>
      <c r="H6180" t="s">
        <v>54</v>
      </c>
      <c r="I6180" s="103"/>
    </row>
    <row r="6181" spans="1:9" x14ac:dyDescent="0.3">
      <c r="A6181" t="s">
        <v>667</v>
      </c>
      <c r="B6181" t="s">
        <v>46</v>
      </c>
      <c r="C6181" t="s">
        <v>40</v>
      </c>
      <c r="D6181" t="s">
        <v>777</v>
      </c>
      <c r="E6181" s="103">
        <v>0</v>
      </c>
      <c r="F6181" s="103">
        <v>678218</v>
      </c>
      <c r="G6181" s="103">
        <v>7</v>
      </c>
      <c r="H6181" t="s">
        <v>54</v>
      </c>
      <c r="I6181" s="103"/>
    </row>
    <row r="6182" spans="1:9" x14ac:dyDescent="0.3">
      <c r="A6182" t="s">
        <v>1455</v>
      </c>
      <c r="B6182" t="s">
        <v>51</v>
      </c>
      <c r="C6182" t="s">
        <v>40</v>
      </c>
      <c r="D6182" t="s">
        <v>776</v>
      </c>
      <c r="E6182" s="103">
        <v>5.2493274037205992</v>
      </c>
      <c r="F6182" s="103">
        <v>678218</v>
      </c>
      <c r="G6182" s="103">
        <v>7</v>
      </c>
      <c r="H6182" t="s">
        <v>1078</v>
      </c>
      <c r="I6182" s="103"/>
    </row>
    <row r="6183" spans="1:9" x14ac:dyDescent="0.3">
      <c r="A6183" t="s">
        <v>669</v>
      </c>
      <c r="B6183" t="s">
        <v>44</v>
      </c>
      <c r="C6183" t="s">
        <v>40</v>
      </c>
      <c r="D6183" t="s">
        <v>776</v>
      </c>
      <c r="E6183" s="103">
        <v>0</v>
      </c>
      <c r="F6183" s="103">
        <v>678218</v>
      </c>
      <c r="G6183" s="103">
        <v>7</v>
      </c>
      <c r="H6183" t="s">
        <v>54</v>
      </c>
      <c r="I6183" s="103"/>
    </row>
    <row r="6184" spans="1:9" x14ac:dyDescent="0.3">
      <c r="A6184" t="s">
        <v>670</v>
      </c>
      <c r="B6184" t="s">
        <v>45</v>
      </c>
      <c r="C6184" t="s">
        <v>40</v>
      </c>
      <c r="D6184" t="s">
        <v>776</v>
      </c>
      <c r="E6184" s="103">
        <v>0</v>
      </c>
      <c r="F6184" s="103">
        <v>678218</v>
      </c>
      <c r="G6184" s="103">
        <v>7</v>
      </c>
      <c r="H6184" t="s">
        <v>54</v>
      </c>
      <c r="I6184" s="103"/>
    </row>
    <row r="6185" spans="1:9" x14ac:dyDescent="0.3">
      <c r="A6185" t="s">
        <v>671</v>
      </c>
      <c r="B6185" t="s">
        <v>46</v>
      </c>
      <c r="C6185" t="s">
        <v>40</v>
      </c>
      <c r="D6185" t="s">
        <v>776</v>
      </c>
      <c r="E6185" s="103">
        <v>0</v>
      </c>
      <c r="F6185" s="103">
        <v>678218</v>
      </c>
      <c r="G6185" s="103">
        <v>7</v>
      </c>
      <c r="H6185" t="s">
        <v>54</v>
      </c>
      <c r="I6185" s="103"/>
    </row>
    <row r="6186" spans="1:9" x14ac:dyDescent="0.3">
      <c r="A6186" t="s">
        <v>6900</v>
      </c>
      <c r="B6186" t="s">
        <v>49</v>
      </c>
      <c r="C6186" t="s">
        <v>5064</v>
      </c>
      <c r="D6186" t="s">
        <v>54</v>
      </c>
      <c r="E6186" s="103">
        <v>1</v>
      </c>
      <c r="F6186" s="103">
        <v>678218</v>
      </c>
      <c r="G6186" s="103">
        <v>7</v>
      </c>
      <c r="H6186" t="s">
        <v>54</v>
      </c>
      <c r="I6186" s="103"/>
    </row>
    <row r="6187" spans="1:9" x14ac:dyDescent="0.3">
      <c r="A6187" t="s">
        <v>6901</v>
      </c>
      <c r="B6187" t="s">
        <v>50</v>
      </c>
      <c r="C6187" t="s">
        <v>5064</v>
      </c>
      <c r="D6187" t="s">
        <v>54</v>
      </c>
      <c r="E6187" s="103">
        <v>1166316.99424342</v>
      </c>
      <c r="F6187" s="103">
        <v>678218</v>
      </c>
      <c r="G6187" s="103">
        <v>7</v>
      </c>
      <c r="H6187" t="s">
        <v>54</v>
      </c>
      <c r="I6187" s="103"/>
    </row>
    <row r="6188" spans="1:9" x14ac:dyDescent="0.3">
      <c r="A6188" t="s">
        <v>6902</v>
      </c>
      <c r="B6188" t="s">
        <v>51</v>
      </c>
      <c r="C6188" t="s">
        <v>5064</v>
      </c>
      <c r="D6188" t="s">
        <v>40</v>
      </c>
      <c r="E6188" s="103">
        <v>0.96873495729613268</v>
      </c>
      <c r="F6188" s="103">
        <v>678218</v>
      </c>
      <c r="G6188" s="103">
        <v>7</v>
      </c>
      <c r="H6188" t="s">
        <v>1078</v>
      </c>
      <c r="I6188" s="103"/>
    </row>
    <row r="6189" spans="1:9" x14ac:dyDescent="0.3">
      <c r="A6189" t="s">
        <v>6903</v>
      </c>
      <c r="B6189" t="s">
        <v>51</v>
      </c>
      <c r="C6189" t="s">
        <v>5064</v>
      </c>
      <c r="D6189" t="s">
        <v>5064</v>
      </c>
      <c r="E6189" s="103">
        <v>1</v>
      </c>
      <c r="F6189" s="103">
        <v>678218</v>
      </c>
      <c r="G6189" s="103">
        <v>7</v>
      </c>
      <c r="H6189" t="s">
        <v>1078</v>
      </c>
      <c r="I6189" s="103"/>
    </row>
    <row r="6190" spans="1:9" x14ac:dyDescent="0.3">
      <c r="A6190" t="s">
        <v>6904</v>
      </c>
      <c r="B6190" t="s">
        <v>51</v>
      </c>
      <c r="C6190" t="s">
        <v>5064</v>
      </c>
      <c r="D6190" t="s">
        <v>5065</v>
      </c>
      <c r="E6190" s="103">
        <v>0.96873495729613268</v>
      </c>
      <c r="F6190" s="103">
        <v>678218</v>
      </c>
      <c r="G6190" s="103">
        <v>7</v>
      </c>
      <c r="H6190" t="s">
        <v>1078</v>
      </c>
      <c r="I6190" s="103"/>
    </row>
    <row r="6191" spans="1:9" x14ac:dyDescent="0.3">
      <c r="A6191" t="s">
        <v>6905</v>
      </c>
      <c r="B6191" t="s">
        <v>51</v>
      </c>
      <c r="C6191" t="s">
        <v>5064</v>
      </c>
      <c r="D6191" t="s">
        <v>5066</v>
      </c>
      <c r="E6191" s="103">
        <v>0.99822769932489508</v>
      </c>
      <c r="F6191" s="103">
        <v>678218</v>
      </c>
      <c r="G6191" s="103">
        <v>7</v>
      </c>
      <c r="H6191" t="s">
        <v>1078</v>
      </c>
      <c r="I6191" s="103"/>
    </row>
    <row r="6192" spans="1:9" x14ac:dyDescent="0.3">
      <c r="A6192" t="s">
        <v>6906</v>
      </c>
      <c r="B6192" t="s">
        <v>51</v>
      </c>
      <c r="C6192" t="s">
        <v>5064</v>
      </c>
      <c r="D6192" t="s">
        <v>42</v>
      </c>
      <c r="E6192" s="103">
        <v>0.99487347901014034</v>
      </c>
      <c r="F6192" s="103">
        <v>678218</v>
      </c>
      <c r="G6192" s="103">
        <v>7</v>
      </c>
      <c r="H6192" t="s">
        <v>1078</v>
      </c>
      <c r="I6192" s="103"/>
    </row>
    <row r="6193" spans="1:9" x14ac:dyDescent="0.3">
      <c r="A6193" t="s">
        <v>6907</v>
      </c>
      <c r="B6193" t="s">
        <v>51</v>
      </c>
      <c r="C6193" t="s">
        <v>5064</v>
      </c>
      <c r="D6193" t="s">
        <v>1763</v>
      </c>
      <c r="E6193" s="103">
        <v>1.0427127317026319</v>
      </c>
      <c r="F6193" s="103">
        <v>678218</v>
      </c>
      <c r="G6193" s="103">
        <v>7</v>
      </c>
      <c r="H6193" t="s">
        <v>1078</v>
      </c>
      <c r="I6193" s="103"/>
    </row>
    <row r="6194" spans="1:9" x14ac:dyDescent="0.3">
      <c r="A6194" t="s">
        <v>6908</v>
      </c>
      <c r="B6194" t="s">
        <v>51</v>
      </c>
      <c r="C6194" t="s">
        <v>5064</v>
      </c>
      <c r="D6194" t="s">
        <v>1764</v>
      </c>
      <c r="E6194" s="103">
        <v>0.67868940427397129</v>
      </c>
      <c r="F6194" s="103">
        <v>678218</v>
      </c>
      <c r="G6194" s="103">
        <v>7</v>
      </c>
      <c r="H6194" t="s">
        <v>1078</v>
      </c>
      <c r="I6194" s="103"/>
    </row>
    <row r="6195" spans="1:9" x14ac:dyDescent="0.3">
      <c r="A6195" t="s">
        <v>6909</v>
      </c>
      <c r="B6195" t="s">
        <v>51</v>
      </c>
      <c r="C6195" t="s">
        <v>5064</v>
      </c>
      <c r="D6195" t="s">
        <v>340</v>
      </c>
      <c r="E6195" s="103">
        <v>0.98018379865287297</v>
      </c>
      <c r="F6195" s="103">
        <v>678218</v>
      </c>
      <c r="G6195" s="103">
        <v>7</v>
      </c>
      <c r="H6195" t="s">
        <v>1078</v>
      </c>
      <c r="I6195" s="103"/>
    </row>
    <row r="6196" spans="1:9" x14ac:dyDescent="0.3">
      <c r="A6196" t="s">
        <v>6910</v>
      </c>
      <c r="B6196" t="s">
        <v>51</v>
      </c>
      <c r="C6196" t="s">
        <v>5064</v>
      </c>
      <c r="D6196" t="s">
        <v>777</v>
      </c>
      <c r="E6196" s="103">
        <v>2.0484803276526375</v>
      </c>
      <c r="F6196" s="103">
        <v>678218</v>
      </c>
      <c r="G6196" s="103">
        <v>7</v>
      </c>
      <c r="H6196" t="s">
        <v>1078</v>
      </c>
      <c r="I6196" s="103"/>
    </row>
    <row r="6197" spans="1:9" x14ac:dyDescent="0.3">
      <c r="A6197" t="s">
        <v>6911</v>
      </c>
      <c r="B6197" t="s">
        <v>44</v>
      </c>
      <c r="C6197" t="s">
        <v>5064</v>
      </c>
      <c r="D6197" t="s">
        <v>777</v>
      </c>
      <c r="E6197" s="103">
        <v>5.013137368810619E-4</v>
      </c>
      <c r="F6197" s="103">
        <v>678218</v>
      </c>
      <c r="G6197" s="103">
        <v>7</v>
      </c>
      <c r="H6197" t="s">
        <v>54</v>
      </c>
      <c r="I6197" s="103"/>
    </row>
    <row r="6198" spans="1:9" x14ac:dyDescent="0.3">
      <c r="A6198" t="s">
        <v>6912</v>
      </c>
      <c r="B6198" t="s">
        <v>45</v>
      </c>
      <c r="C6198" t="s">
        <v>5064</v>
      </c>
      <c r="D6198" t="s">
        <v>777</v>
      </c>
      <c r="E6198" s="103">
        <v>2.2586770588484714E-4</v>
      </c>
      <c r="F6198" s="103">
        <v>678218</v>
      </c>
      <c r="G6198" s="103">
        <v>7</v>
      </c>
      <c r="H6198" t="s">
        <v>54</v>
      </c>
      <c r="I6198" s="103"/>
    </row>
    <row r="6199" spans="1:9" x14ac:dyDescent="0.3">
      <c r="A6199" t="s">
        <v>6913</v>
      </c>
      <c r="B6199" t="s">
        <v>46</v>
      </c>
      <c r="C6199" t="s">
        <v>5064</v>
      </c>
      <c r="D6199" t="s">
        <v>777</v>
      </c>
      <c r="E6199" s="103">
        <v>1.0176505716437126E-4</v>
      </c>
      <c r="F6199" s="103">
        <v>678218</v>
      </c>
      <c r="G6199" s="103">
        <v>7</v>
      </c>
      <c r="H6199" t="s">
        <v>54</v>
      </c>
      <c r="I6199" s="103"/>
    </row>
    <row r="6200" spans="1:9" x14ac:dyDescent="0.3">
      <c r="A6200" t="s">
        <v>6914</v>
      </c>
      <c r="B6200" t="s">
        <v>51</v>
      </c>
      <c r="C6200" t="s">
        <v>5064</v>
      </c>
      <c r="D6200" t="s">
        <v>776</v>
      </c>
      <c r="E6200" s="103">
        <v>5.0843475595016745</v>
      </c>
      <c r="F6200" s="103">
        <v>678218</v>
      </c>
      <c r="G6200" s="103">
        <v>7</v>
      </c>
      <c r="H6200" t="s">
        <v>1078</v>
      </c>
      <c r="I6200" s="103"/>
    </row>
    <row r="6201" spans="1:9" x14ac:dyDescent="0.3">
      <c r="A6201" t="s">
        <v>6915</v>
      </c>
      <c r="B6201" t="s">
        <v>44</v>
      </c>
      <c r="C6201" t="s">
        <v>5064</v>
      </c>
      <c r="D6201" t="s">
        <v>776</v>
      </c>
      <c r="E6201" s="103">
        <v>0</v>
      </c>
      <c r="F6201" s="103">
        <v>678218</v>
      </c>
      <c r="G6201" s="103">
        <v>7</v>
      </c>
      <c r="H6201" t="s">
        <v>54</v>
      </c>
      <c r="I6201" s="103"/>
    </row>
    <row r="6202" spans="1:9" x14ac:dyDescent="0.3">
      <c r="A6202" t="s">
        <v>6916</v>
      </c>
      <c r="B6202" t="s">
        <v>45</v>
      </c>
      <c r="C6202" t="s">
        <v>5064</v>
      </c>
      <c r="D6202" t="s">
        <v>776</v>
      </c>
      <c r="E6202" s="103">
        <v>0</v>
      </c>
      <c r="F6202" s="103">
        <v>678218</v>
      </c>
      <c r="G6202" s="103">
        <v>7</v>
      </c>
      <c r="H6202" t="s">
        <v>54</v>
      </c>
      <c r="I6202" s="103"/>
    </row>
    <row r="6203" spans="1:9" x14ac:dyDescent="0.3">
      <c r="A6203" t="s">
        <v>6917</v>
      </c>
      <c r="B6203" t="s">
        <v>46</v>
      </c>
      <c r="C6203" t="s">
        <v>5064</v>
      </c>
      <c r="D6203" t="s">
        <v>776</v>
      </c>
      <c r="E6203" s="103">
        <v>0</v>
      </c>
      <c r="F6203" s="103">
        <v>678218</v>
      </c>
      <c r="G6203" s="103">
        <v>7</v>
      </c>
      <c r="H6203" t="s">
        <v>54</v>
      </c>
      <c r="I6203" s="103"/>
    </row>
    <row r="6204" spans="1:9" x14ac:dyDescent="0.3">
      <c r="A6204" t="s">
        <v>6918</v>
      </c>
      <c r="B6204" t="s">
        <v>49</v>
      </c>
      <c r="C6204" t="s">
        <v>5065</v>
      </c>
      <c r="D6204" t="s">
        <v>54</v>
      </c>
      <c r="E6204" s="103">
        <v>1</v>
      </c>
      <c r="F6204" s="103">
        <v>678218</v>
      </c>
      <c r="G6204" s="103">
        <v>7</v>
      </c>
      <c r="H6204" t="s">
        <v>54</v>
      </c>
      <c r="I6204" s="103"/>
    </row>
    <row r="6205" spans="1:9" x14ac:dyDescent="0.3">
      <c r="A6205" t="s">
        <v>6919</v>
      </c>
      <c r="B6205" t="s">
        <v>50</v>
      </c>
      <c r="C6205" t="s">
        <v>5065</v>
      </c>
      <c r="D6205" t="s">
        <v>54</v>
      </c>
      <c r="E6205" s="103">
        <v>1204148.5762575646</v>
      </c>
      <c r="F6205" s="103">
        <v>678218</v>
      </c>
      <c r="G6205" s="103">
        <v>7</v>
      </c>
      <c r="H6205" t="s">
        <v>54</v>
      </c>
      <c r="I6205" s="103"/>
    </row>
    <row r="6206" spans="1:9" x14ac:dyDescent="0.3">
      <c r="A6206" t="s">
        <v>6920</v>
      </c>
      <c r="B6206" t="s">
        <v>51</v>
      </c>
      <c r="C6206" t="s">
        <v>5065</v>
      </c>
      <c r="D6206" t="s">
        <v>40</v>
      </c>
      <c r="E6206" s="103">
        <v>1</v>
      </c>
      <c r="F6206" s="103">
        <v>678218</v>
      </c>
      <c r="G6206" s="103">
        <v>7</v>
      </c>
      <c r="H6206" t="s">
        <v>1078</v>
      </c>
      <c r="I6206" s="103"/>
    </row>
    <row r="6207" spans="1:9" x14ac:dyDescent="0.3">
      <c r="A6207" t="s">
        <v>6921</v>
      </c>
      <c r="B6207" t="s">
        <v>51</v>
      </c>
      <c r="C6207" t="s">
        <v>5065</v>
      </c>
      <c r="D6207" t="s">
        <v>5064</v>
      </c>
      <c r="E6207" s="103">
        <v>1.035016092434369</v>
      </c>
      <c r="F6207" s="103">
        <v>678218</v>
      </c>
      <c r="G6207" s="103">
        <v>7</v>
      </c>
      <c r="H6207" t="s">
        <v>1078</v>
      </c>
      <c r="I6207" s="103"/>
    </row>
    <row r="6208" spans="1:9" x14ac:dyDescent="0.3">
      <c r="A6208" t="s">
        <v>6922</v>
      </c>
      <c r="B6208" t="s">
        <v>51</v>
      </c>
      <c r="C6208" t="s">
        <v>5065</v>
      </c>
      <c r="D6208" t="s">
        <v>5065</v>
      </c>
      <c r="E6208" s="103">
        <v>1</v>
      </c>
      <c r="F6208" s="103">
        <v>678218</v>
      </c>
      <c r="G6208" s="103">
        <v>7</v>
      </c>
      <c r="H6208" t="s">
        <v>1078</v>
      </c>
      <c r="I6208" s="103"/>
    </row>
    <row r="6209" spans="1:9" x14ac:dyDescent="0.3">
      <c r="A6209" t="s">
        <v>6923</v>
      </c>
      <c r="B6209" t="s">
        <v>51</v>
      </c>
      <c r="C6209" t="s">
        <v>5065</v>
      </c>
      <c r="D6209" t="s">
        <v>5066</v>
      </c>
      <c r="E6209" s="103">
        <v>1.0322157832843379</v>
      </c>
      <c r="F6209" s="103">
        <v>678218</v>
      </c>
      <c r="G6209" s="103">
        <v>7</v>
      </c>
      <c r="H6209" t="s">
        <v>1078</v>
      </c>
      <c r="I6209" s="103"/>
    </row>
    <row r="6210" spans="1:9" x14ac:dyDescent="0.3">
      <c r="A6210" t="s">
        <v>6924</v>
      </c>
      <c r="B6210" t="s">
        <v>51</v>
      </c>
      <c r="C6210" t="s">
        <v>5065</v>
      </c>
      <c r="D6210" t="s">
        <v>42</v>
      </c>
      <c r="E6210" s="103">
        <v>1.0296943000924472</v>
      </c>
      <c r="F6210" s="103">
        <v>678218</v>
      </c>
      <c r="G6210" s="103">
        <v>7</v>
      </c>
      <c r="H6210" t="s">
        <v>1078</v>
      </c>
      <c r="I6210" s="103"/>
    </row>
    <row r="6211" spans="1:9" x14ac:dyDescent="0.3">
      <c r="A6211" t="s">
        <v>6925</v>
      </c>
      <c r="B6211" t="s">
        <v>51</v>
      </c>
      <c r="C6211" t="s">
        <v>5065</v>
      </c>
      <c r="D6211" t="s">
        <v>1763</v>
      </c>
      <c r="E6211" s="103">
        <v>1.07907787119275</v>
      </c>
      <c r="F6211" s="103">
        <v>678218</v>
      </c>
      <c r="G6211" s="103">
        <v>7</v>
      </c>
      <c r="H6211" t="s">
        <v>1078</v>
      </c>
      <c r="I6211" s="103"/>
    </row>
    <row r="6212" spans="1:9" x14ac:dyDescent="0.3">
      <c r="A6212" t="s">
        <v>6926</v>
      </c>
      <c r="B6212" t="s">
        <v>51</v>
      </c>
      <c r="C6212" t="s">
        <v>5065</v>
      </c>
      <c r="D6212" t="s">
        <v>1764</v>
      </c>
      <c r="E6212" s="103">
        <v>0.7005699617648623</v>
      </c>
      <c r="F6212" s="103">
        <v>678218</v>
      </c>
      <c r="G6212" s="103">
        <v>7</v>
      </c>
      <c r="H6212" t="s">
        <v>1078</v>
      </c>
      <c r="I6212" s="103"/>
    </row>
    <row r="6213" spans="1:9" x14ac:dyDescent="0.3">
      <c r="A6213" t="s">
        <v>6927</v>
      </c>
      <c r="B6213" t="s">
        <v>51</v>
      </c>
      <c r="C6213" t="s">
        <v>5065</v>
      </c>
      <c r="D6213" t="s">
        <v>340</v>
      </c>
      <c r="E6213" s="103">
        <v>1.0133928437509587</v>
      </c>
      <c r="F6213" s="103">
        <v>678218</v>
      </c>
      <c r="G6213" s="103">
        <v>7</v>
      </c>
      <c r="H6213" t="s">
        <v>1078</v>
      </c>
      <c r="I6213" s="103"/>
    </row>
    <row r="6214" spans="1:9" x14ac:dyDescent="0.3">
      <c r="A6214" t="s">
        <v>6928</v>
      </c>
      <c r="B6214" t="s">
        <v>51</v>
      </c>
      <c r="C6214" t="s">
        <v>5065</v>
      </c>
      <c r="D6214" t="s">
        <v>777</v>
      </c>
      <c r="E6214" s="103">
        <v>2.115023147869652</v>
      </c>
      <c r="F6214" s="103">
        <v>678218</v>
      </c>
      <c r="G6214" s="103">
        <v>7</v>
      </c>
      <c r="H6214" t="s">
        <v>1078</v>
      </c>
      <c r="I6214" s="103"/>
    </row>
    <row r="6215" spans="1:9" x14ac:dyDescent="0.3">
      <c r="A6215" t="s">
        <v>6929</v>
      </c>
      <c r="B6215" t="s">
        <v>44</v>
      </c>
      <c r="C6215" t="s">
        <v>5065</v>
      </c>
      <c r="D6215" t="s">
        <v>777</v>
      </c>
      <c r="E6215" s="103">
        <v>0</v>
      </c>
      <c r="F6215" s="103">
        <v>678218</v>
      </c>
      <c r="G6215" s="103">
        <v>7</v>
      </c>
      <c r="H6215" t="s">
        <v>54</v>
      </c>
      <c r="I6215" s="103"/>
    </row>
    <row r="6216" spans="1:9" x14ac:dyDescent="0.3">
      <c r="A6216" t="s">
        <v>6930</v>
      </c>
      <c r="B6216" t="s">
        <v>45</v>
      </c>
      <c r="C6216" t="s">
        <v>5065</v>
      </c>
      <c r="D6216" t="s">
        <v>777</v>
      </c>
      <c r="E6216" s="103">
        <v>0</v>
      </c>
      <c r="F6216" s="103">
        <v>678218</v>
      </c>
      <c r="G6216" s="103">
        <v>7</v>
      </c>
      <c r="H6216" t="s">
        <v>54</v>
      </c>
      <c r="I6216" s="103"/>
    </row>
    <row r="6217" spans="1:9" x14ac:dyDescent="0.3">
      <c r="A6217" t="s">
        <v>6931</v>
      </c>
      <c r="B6217" t="s">
        <v>46</v>
      </c>
      <c r="C6217" t="s">
        <v>5065</v>
      </c>
      <c r="D6217" t="s">
        <v>777</v>
      </c>
      <c r="E6217" s="103">
        <v>0</v>
      </c>
      <c r="F6217" s="103">
        <v>678218</v>
      </c>
      <c r="G6217" s="103">
        <v>7</v>
      </c>
      <c r="H6217" t="s">
        <v>54</v>
      </c>
      <c r="I6217" s="103"/>
    </row>
    <row r="6218" spans="1:9" x14ac:dyDescent="0.3">
      <c r="A6218" t="s">
        <v>6932</v>
      </c>
      <c r="B6218" t="s">
        <v>51</v>
      </c>
      <c r="C6218" t="s">
        <v>5065</v>
      </c>
      <c r="D6218" t="s">
        <v>776</v>
      </c>
      <c r="E6218" s="103">
        <v>5.2493274037205992</v>
      </c>
      <c r="F6218" s="103">
        <v>678218</v>
      </c>
      <c r="G6218" s="103">
        <v>7</v>
      </c>
      <c r="H6218" t="s">
        <v>1078</v>
      </c>
      <c r="I6218" s="103"/>
    </row>
    <row r="6219" spans="1:9" x14ac:dyDescent="0.3">
      <c r="A6219" t="s">
        <v>6933</v>
      </c>
      <c r="B6219" t="s">
        <v>44</v>
      </c>
      <c r="C6219" t="s">
        <v>5065</v>
      </c>
      <c r="D6219" t="s">
        <v>776</v>
      </c>
      <c r="E6219" s="103">
        <v>0</v>
      </c>
      <c r="F6219" s="103">
        <v>678218</v>
      </c>
      <c r="G6219" s="103">
        <v>7</v>
      </c>
      <c r="H6219" t="s">
        <v>54</v>
      </c>
      <c r="I6219" s="103"/>
    </row>
    <row r="6220" spans="1:9" x14ac:dyDescent="0.3">
      <c r="A6220" t="s">
        <v>6934</v>
      </c>
      <c r="B6220" t="s">
        <v>45</v>
      </c>
      <c r="C6220" t="s">
        <v>5065</v>
      </c>
      <c r="D6220" t="s">
        <v>776</v>
      </c>
      <c r="E6220" s="103">
        <v>0</v>
      </c>
      <c r="F6220" s="103">
        <v>678218</v>
      </c>
      <c r="G6220" s="103">
        <v>7</v>
      </c>
      <c r="H6220" t="s">
        <v>54</v>
      </c>
      <c r="I6220" s="103"/>
    </row>
    <row r="6221" spans="1:9" x14ac:dyDescent="0.3">
      <c r="A6221" t="s">
        <v>6935</v>
      </c>
      <c r="B6221" t="s">
        <v>46</v>
      </c>
      <c r="C6221" t="s">
        <v>5065</v>
      </c>
      <c r="D6221" t="s">
        <v>776</v>
      </c>
      <c r="E6221" s="103">
        <v>0</v>
      </c>
      <c r="F6221" s="103">
        <v>678218</v>
      </c>
      <c r="G6221" s="103">
        <v>7</v>
      </c>
      <c r="H6221" t="s">
        <v>54</v>
      </c>
      <c r="I6221" s="103"/>
    </row>
    <row r="6222" spans="1:9" x14ac:dyDescent="0.3">
      <c r="A6222" t="s">
        <v>6936</v>
      </c>
      <c r="B6222" t="s">
        <v>49</v>
      </c>
      <c r="C6222" t="s">
        <v>5066</v>
      </c>
      <c r="D6222" t="s">
        <v>54</v>
      </c>
      <c r="E6222" s="103">
        <v>1</v>
      </c>
      <c r="F6222" s="103">
        <v>678218</v>
      </c>
      <c r="G6222" s="103">
        <v>7</v>
      </c>
      <c r="H6222" t="s">
        <v>54</v>
      </c>
      <c r="I6222" s="103"/>
    </row>
    <row r="6223" spans="1:9" x14ac:dyDescent="0.3">
      <c r="A6223" t="s">
        <v>6937</v>
      </c>
      <c r="B6223" t="s">
        <v>50</v>
      </c>
      <c r="C6223" t="s">
        <v>5066</v>
      </c>
      <c r="D6223" t="s">
        <v>54</v>
      </c>
      <c r="E6223" s="103">
        <v>1168406.5737579672</v>
      </c>
      <c r="F6223" s="103">
        <v>678218</v>
      </c>
      <c r="G6223" s="103">
        <v>7</v>
      </c>
      <c r="H6223" t="s">
        <v>54</v>
      </c>
      <c r="I6223" s="103"/>
    </row>
    <row r="6224" spans="1:9" x14ac:dyDescent="0.3">
      <c r="A6224" t="s">
        <v>6938</v>
      </c>
      <c r="B6224" t="s">
        <v>51</v>
      </c>
      <c r="C6224" t="s">
        <v>5066</v>
      </c>
      <c r="D6224" t="s">
        <v>40</v>
      </c>
      <c r="E6224" s="103">
        <v>0.97049527988645812</v>
      </c>
      <c r="F6224" s="103">
        <v>678218</v>
      </c>
      <c r="G6224" s="103">
        <v>7</v>
      </c>
      <c r="H6224" t="s">
        <v>1078</v>
      </c>
      <c r="I6224" s="103"/>
    </row>
    <row r="6225" spans="1:9" x14ac:dyDescent="0.3">
      <c r="A6225" t="s">
        <v>6939</v>
      </c>
      <c r="B6225" t="s">
        <v>51</v>
      </c>
      <c r="C6225" t="s">
        <v>5066</v>
      </c>
      <c r="D6225" t="s">
        <v>5064</v>
      </c>
      <c r="E6225" s="103">
        <v>1.0027873787212429</v>
      </c>
      <c r="F6225" s="103">
        <v>678218</v>
      </c>
      <c r="G6225" s="103">
        <v>7</v>
      </c>
      <c r="H6225" t="s">
        <v>1078</v>
      </c>
      <c r="I6225" s="103"/>
    </row>
    <row r="6226" spans="1:9" x14ac:dyDescent="0.3">
      <c r="A6226" t="s">
        <v>6940</v>
      </c>
      <c r="B6226" t="s">
        <v>51</v>
      </c>
      <c r="C6226" t="s">
        <v>5066</v>
      </c>
      <c r="D6226" t="s">
        <v>5065</v>
      </c>
      <c r="E6226" s="103">
        <v>0.97049527988645812</v>
      </c>
      <c r="F6226" s="103">
        <v>678218</v>
      </c>
      <c r="G6226" s="103">
        <v>7</v>
      </c>
      <c r="H6226" t="s">
        <v>1078</v>
      </c>
      <c r="I6226" s="103"/>
    </row>
    <row r="6227" spans="1:9" x14ac:dyDescent="0.3">
      <c r="A6227" t="s">
        <v>6941</v>
      </c>
      <c r="B6227" t="s">
        <v>51</v>
      </c>
      <c r="C6227" t="s">
        <v>5066</v>
      </c>
      <c r="D6227" t="s">
        <v>5066</v>
      </c>
      <c r="E6227" s="103">
        <v>1</v>
      </c>
      <c r="F6227" s="103">
        <v>678218</v>
      </c>
      <c r="G6227" s="103">
        <v>7</v>
      </c>
      <c r="H6227" t="s">
        <v>1078</v>
      </c>
      <c r="I6227" s="103"/>
    </row>
    <row r="6228" spans="1:9" x14ac:dyDescent="0.3">
      <c r="A6228" t="s">
        <v>6942</v>
      </c>
      <c r="B6228" t="s">
        <v>51</v>
      </c>
      <c r="C6228" t="s">
        <v>5066</v>
      </c>
      <c r="D6228" t="s">
        <v>42</v>
      </c>
      <c r="E6228" s="103">
        <v>0.99765568896636314</v>
      </c>
      <c r="F6228" s="103">
        <v>678218</v>
      </c>
      <c r="G6228" s="103">
        <v>7</v>
      </c>
      <c r="H6228" t="s">
        <v>1078</v>
      </c>
      <c r="I6228" s="103"/>
    </row>
    <row r="6229" spans="1:9" x14ac:dyDescent="0.3">
      <c r="A6229" t="s">
        <v>6943</v>
      </c>
      <c r="B6229" t="s">
        <v>51</v>
      </c>
      <c r="C6229" t="s">
        <v>5066</v>
      </c>
      <c r="D6229" t="s">
        <v>1763</v>
      </c>
      <c r="E6229" s="103">
        <v>1.045551883395347</v>
      </c>
      <c r="F6229" s="103">
        <v>678218</v>
      </c>
      <c r="G6229" s="103">
        <v>7</v>
      </c>
      <c r="H6229" t="s">
        <v>1078</v>
      </c>
      <c r="I6229" s="103"/>
    </row>
    <row r="6230" spans="1:9" x14ac:dyDescent="0.3">
      <c r="A6230" t="s">
        <v>6944</v>
      </c>
      <c r="B6230" t="s">
        <v>51</v>
      </c>
      <c r="C6230" t="s">
        <v>5066</v>
      </c>
      <c r="D6230" t="s">
        <v>1764</v>
      </c>
      <c r="E6230" s="103">
        <v>0.68090531755769002</v>
      </c>
      <c r="F6230" s="103">
        <v>678218</v>
      </c>
      <c r="G6230" s="103">
        <v>7</v>
      </c>
      <c r="H6230" t="s">
        <v>1078</v>
      </c>
      <c r="I6230" s="103"/>
    </row>
    <row r="6231" spans="1:9" x14ac:dyDescent="0.3">
      <c r="A6231" t="s">
        <v>6945</v>
      </c>
      <c r="B6231" t="s">
        <v>51</v>
      </c>
      <c r="C6231" t="s">
        <v>5066</v>
      </c>
      <c r="D6231" t="s">
        <v>340</v>
      </c>
      <c r="E6231" s="103">
        <v>0.98157491531435603</v>
      </c>
      <c r="F6231" s="103">
        <v>678218</v>
      </c>
      <c r="G6231" s="103">
        <v>7</v>
      </c>
      <c r="H6231" t="s">
        <v>1078</v>
      </c>
      <c r="I6231" s="103"/>
    </row>
    <row r="6232" spans="1:9" x14ac:dyDescent="0.3">
      <c r="A6232" t="s">
        <v>6946</v>
      </c>
      <c r="B6232" t="s">
        <v>51</v>
      </c>
      <c r="C6232" t="s">
        <v>5066</v>
      </c>
      <c r="D6232" t="s">
        <v>777</v>
      </c>
      <c r="E6232" s="103">
        <v>2.051953213563376</v>
      </c>
      <c r="F6232" s="103">
        <v>678218</v>
      </c>
      <c r="G6232" s="103">
        <v>7</v>
      </c>
      <c r="H6232" t="s">
        <v>1078</v>
      </c>
      <c r="I6232" s="103"/>
    </row>
    <row r="6233" spans="1:9" x14ac:dyDescent="0.3">
      <c r="A6233" t="s">
        <v>7360</v>
      </c>
      <c r="B6233" t="s">
        <v>44</v>
      </c>
      <c r="C6233" t="s">
        <v>5066</v>
      </c>
      <c r="D6233" t="s">
        <v>777</v>
      </c>
      <c r="E6233" s="103">
        <v>0</v>
      </c>
      <c r="F6233" s="103">
        <v>678218</v>
      </c>
      <c r="G6233" s="103">
        <v>7</v>
      </c>
      <c r="H6233" t="s">
        <v>54</v>
      </c>
      <c r="I6233" s="103"/>
    </row>
    <row r="6234" spans="1:9" x14ac:dyDescent="0.3">
      <c r="A6234" t="s">
        <v>7361</v>
      </c>
      <c r="B6234" t="s">
        <v>45</v>
      </c>
      <c r="C6234" t="s">
        <v>5066</v>
      </c>
      <c r="D6234" t="s">
        <v>777</v>
      </c>
      <c r="E6234" s="103">
        <v>0</v>
      </c>
      <c r="F6234" s="103">
        <v>678218</v>
      </c>
      <c r="G6234" s="103">
        <v>7</v>
      </c>
      <c r="H6234" t="s">
        <v>54</v>
      </c>
      <c r="I6234" s="103"/>
    </row>
    <row r="6235" spans="1:9" x14ac:dyDescent="0.3">
      <c r="A6235" t="s">
        <v>7362</v>
      </c>
      <c r="B6235" t="s">
        <v>46</v>
      </c>
      <c r="C6235" t="s">
        <v>5066</v>
      </c>
      <c r="D6235" t="s">
        <v>777</v>
      </c>
      <c r="E6235" s="103">
        <v>0</v>
      </c>
      <c r="F6235" s="103">
        <v>678218</v>
      </c>
      <c r="G6235" s="103">
        <v>7</v>
      </c>
      <c r="H6235" t="s">
        <v>54</v>
      </c>
      <c r="I6235" s="103"/>
    </row>
    <row r="6236" spans="1:9" x14ac:dyDescent="0.3">
      <c r="A6236" t="s">
        <v>6947</v>
      </c>
      <c r="B6236" t="s">
        <v>51</v>
      </c>
      <c r="C6236" t="s">
        <v>5066</v>
      </c>
      <c r="D6236" t="s">
        <v>776</v>
      </c>
      <c r="E6236" s="103">
        <v>5.0933345082813544</v>
      </c>
      <c r="F6236" s="103">
        <v>678218</v>
      </c>
      <c r="G6236" s="103">
        <v>7</v>
      </c>
      <c r="H6236" t="s">
        <v>1078</v>
      </c>
      <c r="I6236" s="103"/>
    </row>
    <row r="6237" spans="1:9" x14ac:dyDescent="0.3">
      <c r="A6237" t="s">
        <v>7363</v>
      </c>
      <c r="B6237" t="s">
        <v>44</v>
      </c>
      <c r="C6237" t="s">
        <v>5066</v>
      </c>
      <c r="D6237" t="s">
        <v>776</v>
      </c>
      <c r="E6237" s="103">
        <v>0</v>
      </c>
      <c r="F6237" s="103">
        <v>678218</v>
      </c>
      <c r="G6237" s="103">
        <v>7</v>
      </c>
      <c r="H6237" t="s">
        <v>54</v>
      </c>
      <c r="I6237" s="103"/>
    </row>
    <row r="6238" spans="1:9" x14ac:dyDescent="0.3">
      <c r="A6238" t="s">
        <v>7364</v>
      </c>
      <c r="B6238" t="s">
        <v>45</v>
      </c>
      <c r="C6238" t="s">
        <v>5066</v>
      </c>
      <c r="D6238" t="s">
        <v>776</v>
      </c>
      <c r="E6238" s="103">
        <v>0</v>
      </c>
      <c r="F6238" s="103">
        <v>678218</v>
      </c>
      <c r="G6238" s="103">
        <v>7</v>
      </c>
      <c r="H6238" t="s">
        <v>54</v>
      </c>
      <c r="I6238" s="103"/>
    </row>
    <row r="6239" spans="1:9" x14ac:dyDescent="0.3">
      <c r="A6239" t="s">
        <v>7365</v>
      </c>
      <c r="B6239" t="s">
        <v>46</v>
      </c>
      <c r="C6239" t="s">
        <v>5066</v>
      </c>
      <c r="D6239" t="s">
        <v>776</v>
      </c>
      <c r="E6239" s="103">
        <v>0</v>
      </c>
      <c r="F6239" s="103">
        <v>678218</v>
      </c>
      <c r="G6239" s="103">
        <v>7</v>
      </c>
      <c r="H6239" t="s">
        <v>54</v>
      </c>
      <c r="I6239" s="103"/>
    </row>
    <row r="6240" spans="1:9" x14ac:dyDescent="0.3">
      <c r="A6240" t="s">
        <v>232</v>
      </c>
      <c r="B6240" t="s">
        <v>49</v>
      </c>
      <c r="C6240" t="s">
        <v>42</v>
      </c>
      <c r="D6240" t="s">
        <v>54</v>
      </c>
      <c r="E6240" s="103">
        <v>1</v>
      </c>
      <c r="F6240" s="103">
        <v>678218</v>
      </c>
      <c r="G6240" s="103">
        <v>7</v>
      </c>
      <c r="H6240" t="s">
        <v>54</v>
      </c>
      <c r="I6240" s="103"/>
    </row>
    <row r="6241" spans="1:9" x14ac:dyDescent="0.3">
      <c r="A6241" t="s">
        <v>233</v>
      </c>
      <c r="B6241" t="s">
        <v>50</v>
      </c>
      <c r="C6241" t="s">
        <v>42</v>
      </c>
      <c r="D6241" t="s">
        <v>54</v>
      </c>
      <c r="E6241" s="103">
        <v>1172257.7871153783</v>
      </c>
      <c r="F6241" s="103">
        <v>678218</v>
      </c>
      <c r="G6241" s="103">
        <v>7</v>
      </c>
      <c r="H6241" t="s">
        <v>54</v>
      </c>
      <c r="I6241" s="103"/>
    </row>
    <row r="6242" spans="1:9" x14ac:dyDescent="0.3">
      <c r="A6242" t="s">
        <v>1456</v>
      </c>
      <c r="B6242" t="s">
        <v>51</v>
      </c>
      <c r="C6242" t="s">
        <v>42</v>
      </c>
      <c r="D6242" t="s">
        <v>40</v>
      </c>
      <c r="E6242" s="103">
        <v>0.97375474752582758</v>
      </c>
      <c r="F6242" s="103">
        <v>678218</v>
      </c>
      <c r="G6242" s="103">
        <v>7</v>
      </c>
      <c r="H6242" t="s">
        <v>1078</v>
      </c>
      <c r="I6242" s="103"/>
    </row>
    <row r="6243" spans="1:9" x14ac:dyDescent="0.3">
      <c r="A6243" t="s">
        <v>6948</v>
      </c>
      <c r="B6243" t="s">
        <v>51</v>
      </c>
      <c r="C6243" t="s">
        <v>42</v>
      </c>
      <c r="D6243" t="s">
        <v>5064</v>
      </c>
      <c r="E6243" s="103">
        <v>1.0052007682511641</v>
      </c>
      <c r="F6243" s="103">
        <v>678218</v>
      </c>
      <c r="G6243" s="103">
        <v>7</v>
      </c>
      <c r="H6243" t="s">
        <v>1078</v>
      </c>
      <c r="I6243" s="103"/>
    </row>
    <row r="6244" spans="1:9" x14ac:dyDescent="0.3">
      <c r="A6244" t="s">
        <v>6949</v>
      </c>
      <c r="B6244" t="s">
        <v>51</v>
      </c>
      <c r="C6244" t="s">
        <v>42</v>
      </c>
      <c r="D6244" t="s">
        <v>5065</v>
      </c>
      <c r="E6244" s="103">
        <v>0.97375474752582758</v>
      </c>
      <c r="F6244" s="103">
        <v>678218</v>
      </c>
      <c r="G6244" s="103">
        <v>7</v>
      </c>
      <c r="H6244" t="s">
        <v>1078</v>
      </c>
      <c r="I6244" s="103"/>
    </row>
    <row r="6245" spans="1:9" x14ac:dyDescent="0.3">
      <c r="A6245" t="s">
        <v>6950</v>
      </c>
      <c r="B6245" t="s">
        <v>51</v>
      </c>
      <c r="C6245" t="s">
        <v>42</v>
      </c>
      <c r="D6245" t="s">
        <v>5066</v>
      </c>
      <c r="E6245" s="103">
        <v>1.0034232703063162</v>
      </c>
      <c r="F6245" s="103">
        <v>678218</v>
      </c>
      <c r="G6245" s="103">
        <v>7</v>
      </c>
      <c r="H6245" t="s">
        <v>1078</v>
      </c>
      <c r="I6245" s="103"/>
    </row>
    <row r="6246" spans="1:9" x14ac:dyDescent="0.3">
      <c r="A6246" t="s">
        <v>1457</v>
      </c>
      <c r="B6246" t="s">
        <v>51</v>
      </c>
      <c r="C6246" t="s">
        <v>42</v>
      </c>
      <c r="D6246" t="s">
        <v>42</v>
      </c>
      <c r="E6246" s="103">
        <v>1</v>
      </c>
      <c r="F6246" s="103">
        <v>678218</v>
      </c>
      <c r="G6246" s="103">
        <v>7</v>
      </c>
      <c r="H6246" t="s">
        <v>1078</v>
      </c>
      <c r="I6246" s="103"/>
    </row>
    <row r="6247" spans="1:9" x14ac:dyDescent="0.3">
      <c r="A6247" t="s">
        <v>2397</v>
      </c>
      <c r="B6247" t="s">
        <v>51</v>
      </c>
      <c r="C6247" t="s">
        <v>42</v>
      </c>
      <c r="D6247" t="s">
        <v>1763</v>
      </c>
      <c r="E6247" s="103">
        <v>1.0480805107732902</v>
      </c>
      <c r="F6247" s="103">
        <v>678218</v>
      </c>
      <c r="G6247" s="103">
        <v>7</v>
      </c>
      <c r="H6247" t="s">
        <v>1078</v>
      </c>
      <c r="I6247" s="103"/>
    </row>
    <row r="6248" spans="1:9" x14ac:dyDescent="0.3">
      <c r="A6248" t="s">
        <v>2398</v>
      </c>
      <c r="B6248" t="s">
        <v>51</v>
      </c>
      <c r="C6248" t="s">
        <v>42</v>
      </c>
      <c r="D6248" t="s">
        <v>1764</v>
      </c>
      <c r="E6248" s="103">
        <v>0.68156296978265574</v>
      </c>
      <c r="F6248" s="103">
        <v>678218</v>
      </c>
      <c r="G6248" s="103">
        <v>7</v>
      </c>
      <c r="H6248" t="s">
        <v>1078</v>
      </c>
      <c r="I6248" s="103"/>
    </row>
    <row r="6249" spans="1:9" x14ac:dyDescent="0.3">
      <c r="A6249" t="s">
        <v>1458</v>
      </c>
      <c r="B6249" t="s">
        <v>51</v>
      </c>
      <c r="C6249" t="s">
        <v>42</v>
      </c>
      <c r="D6249" t="s">
        <v>340</v>
      </c>
      <c r="E6249" s="103">
        <v>0.98526205368319186</v>
      </c>
      <c r="F6249" s="103">
        <v>678218</v>
      </c>
      <c r="G6249" s="103">
        <v>7</v>
      </c>
      <c r="H6249" t="s">
        <v>1078</v>
      </c>
      <c r="I6249" s="103"/>
    </row>
    <row r="6250" spans="1:9" x14ac:dyDescent="0.3">
      <c r="A6250" t="s">
        <v>1459</v>
      </c>
      <c r="B6250" t="s">
        <v>51</v>
      </c>
      <c r="C6250" t="s">
        <v>42</v>
      </c>
      <c r="D6250" t="s">
        <v>777</v>
      </c>
      <c r="E6250" s="103">
        <v>2.0589668412591315</v>
      </c>
      <c r="F6250" s="103">
        <v>678218</v>
      </c>
      <c r="G6250" s="103">
        <v>7</v>
      </c>
      <c r="H6250" t="s">
        <v>1078</v>
      </c>
      <c r="I6250" s="103"/>
    </row>
    <row r="6251" spans="1:9" x14ac:dyDescent="0.3">
      <c r="A6251" t="s">
        <v>641</v>
      </c>
      <c r="B6251" t="s">
        <v>44</v>
      </c>
      <c r="C6251" t="s">
        <v>42</v>
      </c>
      <c r="D6251" t="s">
        <v>777</v>
      </c>
      <c r="E6251" s="103">
        <v>5.013137368810619E-4</v>
      </c>
      <c r="F6251" s="103">
        <v>678218</v>
      </c>
      <c r="G6251" s="103">
        <v>7</v>
      </c>
      <c r="H6251" t="s">
        <v>54</v>
      </c>
      <c r="I6251" s="103"/>
    </row>
    <row r="6252" spans="1:9" x14ac:dyDescent="0.3">
      <c r="A6252" t="s">
        <v>642</v>
      </c>
      <c r="B6252" t="s">
        <v>45</v>
      </c>
      <c r="C6252" t="s">
        <v>42</v>
      </c>
      <c r="D6252" t="s">
        <v>777</v>
      </c>
      <c r="E6252" s="103">
        <v>2.2586770588484714E-4</v>
      </c>
      <c r="F6252" s="103">
        <v>678218</v>
      </c>
      <c r="G6252" s="103">
        <v>7</v>
      </c>
      <c r="H6252" t="s">
        <v>54</v>
      </c>
      <c r="I6252" s="103"/>
    </row>
    <row r="6253" spans="1:9" x14ac:dyDescent="0.3">
      <c r="A6253" t="s">
        <v>643</v>
      </c>
      <c r="B6253" t="s">
        <v>46</v>
      </c>
      <c r="C6253" t="s">
        <v>42</v>
      </c>
      <c r="D6253" t="s">
        <v>777</v>
      </c>
      <c r="E6253" s="103">
        <v>1.0176505716437126E-4</v>
      </c>
      <c r="F6253" s="103">
        <v>678218</v>
      </c>
      <c r="G6253" s="103">
        <v>7</v>
      </c>
      <c r="H6253" t="s">
        <v>54</v>
      </c>
      <c r="I6253" s="103"/>
    </row>
    <row r="6254" spans="1:9" x14ac:dyDescent="0.3">
      <c r="A6254" t="s">
        <v>1460</v>
      </c>
      <c r="B6254" t="s">
        <v>51</v>
      </c>
      <c r="C6254" t="s">
        <v>42</v>
      </c>
      <c r="D6254" t="s">
        <v>776</v>
      </c>
      <c r="E6254" s="103">
        <v>5.1102777816239344</v>
      </c>
      <c r="F6254" s="103">
        <v>678218</v>
      </c>
      <c r="G6254" s="103">
        <v>7</v>
      </c>
      <c r="H6254" t="s">
        <v>1078</v>
      </c>
      <c r="I6254" s="103"/>
    </row>
    <row r="6255" spans="1:9" x14ac:dyDescent="0.3">
      <c r="A6255" t="s">
        <v>645</v>
      </c>
      <c r="B6255" t="s">
        <v>44</v>
      </c>
      <c r="C6255" t="s">
        <v>42</v>
      </c>
      <c r="D6255" t="s">
        <v>776</v>
      </c>
      <c r="E6255" s="103">
        <v>0</v>
      </c>
      <c r="F6255" s="103">
        <v>678218</v>
      </c>
      <c r="G6255" s="103">
        <v>7</v>
      </c>
      <c r="H6255" t="s">
        <v>54</v>
      </c>
      <c r="I6255" s="103"/>
    </row>
    <row r="6256" spans="1:9" x14ac:dyDescent="0.3">
      <c r="A6256" t="s">
        <v>646</v>
      </c>
      <c r="B6256" t="s">
        <v>45</v>
      </c>
      <c r="C6256" t="s">
        <v>42</v>
      </c>
      <c r="D6256" t="s">
        <v>776</v>
      </c>
      <c r="E6256" s="103">
        <v>0</v>
      </c>
      <c r="F6256" s="103">
        <v>678218</v>
      </c>
      <c r="G6256" s="103">
        <v>7</v>
      </c>
      <c r="H6256" t="s">
        <v>54</v>
      </c>
      <c r="I6256" s="103"/>
    </row>
    <row r="6257" spans="1:9" x14ac:dyDescent="0.3">
      <c r="A6257" t="s">
        <v>647</v>
      </c>
      <c r="B6257" t="s">
        <v>46</v>
      </c>
      <c r="C6257" t="s">
        <v>42</v>
      </c>
      <c r="D6257" t="s">
        <v>776</v>
      </c>
      <c r="E6257" s="103">
        <v>0</v>
      </c>
      <c r="F6257" s="103">
        <v>678218</v>
      </c>
      <c r="G6257" s="103">
        <v>7</v>
      </c>
      <c r="H6257" t="s">
        <v>54</v>
      </c>
      <c r="I6257" s="103"/>
    </row>
    <row r="6258" spans="1:9" x14ac:dyDescent="0.3">
      <c r="A6258" t="s">
        <v>7617</v>
      </c>
      <c r="B6258" t="s">
        <v>51</v>
      </c>
      <c r="C6258" t="s">
        <v>58</v>
      </c>
      <c r="D6258" t="s">
        <v>40</v>
      </c>
      <c r="E6258" s="103">
        <v>1.8367347405572598</v>
      </c>
      <c r="F6258" s="103">
        <v>678218</v>
      </c>
      <c r="G6258" s="103">
        <v>7</v>
      </c>
      <c r="H6258" t="s">
        <v>1078</v>
      </c>
      <c r="I6258" s="103"/>
    </row>
    <row r="6259" spans="1:9" x14ac:dyDescent="0.3">
      <c r="A6259" t="s">
        <v>7618</v>
      </c>
      <c r="B6259" t="s">
        <v>51</v>
      </c>
      <c r="C6259" t="s">
        <v>58</v>
      </c>
      <c r="D6259" t="s">
        <v>5064</v>
      </c>
      <c r="E6259" s="103">
        <v>1.8367347405572598</v>
      </c>
      <c r="F6259" s="103">
        <v>678218</v>
      </c>
      <c r="G6259" s="103">
        <v>7</v>
      </c>
      <c r="H6259" t="s">
        <v>1078</v>
      </c>
      <c r="I6259" s="103"/>
    </row>
    <row r="6260" spans="1:9" x14ac:dyDescent="0.3">
      <c r="A6260" t="s">
        <v>7619</v>
      </c>
      <c r="B6260" t="s">
        <v>51</v>
      </c>
      <c r="C6260" t="s">
        <v>58</v>
      </c>
      <c r="D6260" t="s">
        <v>5065</v>
      </c>
      <c r="E6260" s="103">
        <v>1.8367347405572598</v>
      </c>
      <c r="F6260" s="103">
        <v>678218</v>
      </c>
      <c r="G6260" s="103">
        <v>7</v>
      </c>
      <c r="H6260" t="s">
        <v>1078</v>
      </c>
      <c r="I6260" s="103"/>
    </row>
    <row r="6261" spans="1:9" x14ac:dyDescent="0.3">
      <c r="A6261" t="s">
        <v>7620</v>
      </c>
      <c r="B6261" t="s">
        <v>51</v>
      </c>
      <c r="C6261" t="s">
        <v>58</v>
      </c>
      <c r="D6261" t="s">
        <v>5066</v>
      </c>
      <c r="E6261" s="103">
        <v>1.8367347405572598</v>
      </c>
      <c r="F6261" s="103">
        <v>678218</v>
      </c>
      <c r="G6261" s="103">
        <v>7</v>
      </c>
      <c r="H6261" t="s">
        <v>1078</v>
      </c>
      <c r="I6261" s="103"/>
    </row>
    <row r="6262" spans="1:9" x14ac:dyDescent="0.3">
      <c r="A6262" t="s">
        <v>7621</v>
      </c>
      <c r="B6262" t="s">
        <v>51</v>
      </c>
      <c r="C6262" t="s">
        <v>58</v>
      </c>
      <c r="D6262" t="s">
        <v>42</v>
      </c>
      <c r="E6262" s="103">
        <v>1.8227922296861589</v>
      </c>
      <c r="F6262" s="103">
        <v>678218</v>
      </c>
      <c r="G6262" s="103">
        <v>7</v>
      </c>
      <c r="H6262" t="s">
        <v>1078</v>
      </c>
      <c r="I6262" s="103"/>
    </row>
    <row r="6263" spans="1:9" x14ac:dyDescent="0.3">
      <c r="A6263" t="s">
        <v>7622</v>
      </c>
      <c r="B6263" t="s">
        <v>51</v>
      </c>
      <c r="C6263" t="s">
        <v>58</v>
      </c>
      <c r="D6263" t="s">
        <v>1763</v>
      </c>
      <c r="E6263" s="103">
        <v>1.8651453129166538</v>
      </c>
      <c r="F6263" s="103">
        <v>678218</v>
      </c>
      <c r="G6263" s="103">
        <v>7</v>
      </c>
      <c r="H6263" t="s">
        <v>1078</v>
      </c>
      <c r="I6263" s="103"/>
    </row>
    <row r="6264" spans="1:9" x14ac:dyDescent="0.3">
      <c r="A6264" t="s">
        <v>7623</v>
      </c>
      <c r="B6264" t="s">
        <v>51</v>
      </c>
      <c r="C6264" t="s">
        <v>58</v>
      </c>
      <c r="D6264" t="s">
        <v>1764</v>
      </c>
      <c r="E6264" s="103">
        <v>1.0909838548402078</v>
      </c>
      <c r="F6264" s="103">
        <v>678218</v>
      </c>
      <c r="G6264" s="103">
        <v>7</v>
      </c>
      <c r="H6264" t="s">
        <v>1078</v>
      </c>
      <c r="I6264" s="103"/>
    </row>
    <row r="6265" spans="1:9" x14ac:dyDescent="0.3">
      <c r="A6265" t="s">
        <v>7624</v>
      </c>
      <c r="B6265" t="s">
        <v>51</v>
      </c>
      <c r="C6265" t="s">
        <v>58</v>
      </c>
      <c r="D6265" t="s">
        <v>340</v>
      </c>
      <c r="E6265" s="103">
        <v>0.72800810753909595</v>
      </c>
      <c r="F6265" s="103">
        <v>678218</v>
      </c>
      <c r="G6265" s="103">
        <v>7</v>
      </c>
      <c r="H6265" t="s">
        <v>1078</v>
      </c>
      <c r="I6265" s="103"/>
    </row>
    <row r="6266" spans="1:9" x14ac:dyDescent="0.3">
      <c r="A6266" t="s">
        <v>7625</v>
      </c>
      <c r="B6266" t="s">
        <v>51</v>
      </c>
      <c r="C6266" t="s">
        <v>58</v>
      </c>
      <c r="D6266" t="s">
        <v>777</v>
      </c>
      <c r="E6266" s="103">
        <v>3.561140368058656</v>
      </c>
      <c r="F6266" s="103">
        <v>678218</v>
      </c>
      <c r="G6266" s="103">
        <v>7</v>
      </c>
      <c r="H6266" t="s">
        <v>1078</v>
      </c>
      <c r="I6266" s="103"/>
    </row>
    <row r="6267" spans="1:9" x14ac:dyDescent="0.3">
      <c r="A6267" t="s">
        <v>7626</v>
      </c>
      <c r="B6267" t="s">
        <v>51</v>
      </c>
      <c r="C6267" t="s">
        <v>58</v>
      </c>
      <c r="D6267" t="s">
        <v>776</v>
      </c>
      <c r="E6267" s="103">
        <v>9.5512673523945661</v>
      </c>
      <c r="F6267" s="103">
        <v>678218</v>
      </c>
      <c r="G6267" s="103">
        <v>7</v>
      </c>
      <c r="H6267" t="s">
        <v>1078</v>
      </c>
      <c r="I6267" s="103"/>
    </row>
    <row r="6268" spans="1:9" x14ac:dyDescent="0.3">
      <c r="A6268" t="s">
        <v>8894</v>
      </c>
      <c r="B6268" t="s">
        <v>47</v>
      </c>
      <c r="C6268" t="s">
        <v>8750</v>
      </c>
      <c r="D6268" t="s">
        <v>54</v>
      </c>
      <c r="E6268" s="103">
        <v>676891</v>
      </c>
      <c r="F6268" s="103">
        <v>678218</v>
      </c>
      <c r="G6268" s="103">
        <v>7</v>
      </c>
      <c r="H6268" t="s">
        <v>54</v>
      </c>
      <c r="I6268" s="103"/>
    </row>
    <row r="6269" spans="1:9" x14ac:dyDescent="0.3">
      <c r="A6269" t="s">
        <v>8895</v>
      </c>
      <c r="B6269" t="s">
        <v>48</v>
      </c>
      <c r="C6269" t="s">
        <v>8750</v>
      </c>
      <c r="D6269" t="s">
        <v>54</v>
      </c>
      <c r="E6269" s="103">
        <v>30906930177.240723</v>
      </c>
      <c r="F6269" s="103">
        <v>678218</v>
      </c>
      <c r="G6269" s="103">
        <v>7</v>
      </c>
      <c r="H6269" t="s">
        <v>54</v>
      </c>
      <c r="I6269" s="103"/>
    </row>
    <row r="6270" spans="1:9" x14ac:dyDescent="0.3">
      <c r="A6270" t="s">
        <v>8896</v>
      </c>
      <c r="B6270" t="s">
        <v>49</v>
      </c>
      <c r="C6270" t="s">
        <v>8750</v>
      </c>
      <c r="D6270" t="s">
        <v>54</v>
      </c>
      <c r="E6270" s="103">
        <v>0.99804340197399655</v>
      </c>
      <c r="F6270" s="103">
        <v>678218</v>
      </c>
      <c r="G6270" s="103">
        <v>7</v>
      </c>
      <c r="H6270" t="s">
        <v>54</v>
      </c>
      <c r="I6270" s="103"/>
    </row>
    <row r="6271" spans="1:9" x14ac:dyDescent="0.3">
      <c r="A6271" t="s">
        <v>8897</v>
      </c>
      <c r="B6271" t="s">
        <v>50</v>
      </c>
      <c r="C6271" t="s">
        <v>8750</v>
      </c>
      <c r="D6271" t="s">
        <v>54</v>
      </c>
      <c r="E6271" s="103">
        <v>45570.790184337078</v>
      </c>
      <c r="F6271" s="103">
        <v>678218</v>
      </c>
      <c r="G6271" s="103">
        <v>7</v>
      </c>
      <c r="H6271" t="s">
        <v>54</v>
      </c>
      <c r="I6271" s="103"/>
    </row>
    <row r="6272" spans="1:9" x14ac:dyDescent="0.3">
      <c r="A6272" t="s">
        <v>2399</v>
      </c>
      <c r="B6272" t="s">
        <v>49</v>
      </c>
      <c r="C6272" t="s">
        <v>1763</v>
      </c>
      <c r="D6272" t="s">
        <v>54</v>
      </c>
      <c r="E6272" s="103">
        <v>1</v>
      </c>
      <c r="F6272" s="103">
        <v>678218</v>
      </c>
      <c r="G6272" s="103">
        <v>7</v>
      </c>
      <c r="H6272" t="s">
        <v>54</v>
      </c>
      <c r="I6272" s="103"/>
    </row>
    <row r="6273" spans="1:9" x14ac:dyDescent="0.3">
      <c r="A6273" t="s">
        <v>2400</v>
      </c>
      <c r="B6273" t="s">
        <v>50</v>
      </c>
      <c r="C6273" t="s">
        <v>1763</v>
      </c>
      <c r="D6273" t="s">
        <v>54</v>
      </c>
      <c r="E6273" s="103">
        <v>1119383.8785859635</v>
      </c>
      <c r="F6273" s="103">
        <v>678218</v>
      </c>
      <c r="G6273" s="103">
        <v>7</v>
      </c>
      <c r="H6273" t="s">
        <v>54</v>
      </c>
      <c r="I6273" s="103"/>
    </row>
    <row r="6274" spans="1:9" x14ac:dyDescent="0.3">
      <c r="A6274" t="s">
        <v>2401</v>
      </c>
      <c r="B6274" t="s">
        <v>51</v>
      </c>
      <c r="C6274" t="s">
        <v>1763</v>
      </c>
      <c r="D6274" t="s">
        <v>40</v>
      </c>
      <c r="E6274" s="103">
        <v>0.92982203914701356</v>
      </c>
      <c r="F6274" s="103">
        <v>678218</v>
      </c>
      <c r="G6274" s="103">
        <v>7</v>
      </c>
      <c r="H6274" t="s">
        <v>1078</v>
      </c>
      <c r="I6274" s="103"/>
    </row>
    <row r="6275" spans="1:9" x14ac:dyDescent="0.3">
      <c r="A6275" t="s">
        <v>6951</v>
      </c>
      <c r="B6275" t="s">
        <v>51</v>
      </c>
      <c r="C6275" t="s">
        <v>1763</v>
      </c>
      <c r="D6275" t="s">
        <v>5064</v>
      </c>
      <c r="E6275" s="103">
        <v>0.95992201841929969</v>
      </c>
      <c r="F6275" s="103">
        <v>678218</v>
      </c>
      <c r="G6275" s="103">
        <v>7</v>
      </c>
      <c r="H6275" t="s">
        <v>1078</v>
      </c>
      <c r="I6275" s="103"/>
    </row>
    <row r="6276" spans="1:9" x14ac:dyDescent="0.3">
      <c r="A6276" t="s">
        <v>6952</v>
      </c>
      <c r="B6276" t="s">
        <v>51</v>
      </c>
      <c r="C6276" t="s">
        <v>1763</v>
      </c>
      <c r="D6276" t="s">
        <v>5065</v>
      </c>
      <c r="E6276" s="103">
        <v>0.92982203914701356</v>
      </c>
      <c r="F6276" s="103">
        <v>678218</v>
      </c>
      <c r="G6276" s="103">
        <v>7</v>
      </c>
      <c r="H6276" t="s">
        <v>1078</v>
      </c>
      <c r="I6276" s="103"/>
    </row>
    <row r="6277" spans="1:9" x14ac:dyDescent="0.3">
      <c r="A6277" t="s">
        <v>6953</v>
      </c>
      <c r="B6277" t="s">
        <v>51</v>
      </c>
      <c r="C6277" t="s">
        <v>1763</v>
      </c>
      <c r="D6277" t="s">
        <v>5066</v>
      </c>
      <c r="E6277" s="103">
        <v>0.95819658481785941</v>
      </c>
      <c r="F6277" s="103">
        <v>678218</v>
      </c>
      <c r="G6277" s="103">
        <v>7</v>
      </c>
      <c r="H6277" t="s">
        <v>1078</v>
      </c>
      <c r="I6277" s="103"/>
    </row>
    <row r="6278" spans="1:9" x14ac:dyDescent="0.3">
      <c r="A6278" t="s">
        <v>2402</v>
      </c>
      <c r="B6278" t="s">
        <v>51</v>
      </c>
      <c r="C6278" t="s">
        <v>1763</v>
      </c>
      <c r="D6278" t="s">
        <v>42</v>
      </c>
      <c r="E6278" s="103">
        <v>0.95495124988961289</v>
      </c>
      <c r="F6278" s="103">
        <v>678218</v>
      </c>
      <c r="G6278" s="103">
        <v>7</v>
      </c>
      <c r="H6278" t="s">
        <v>1078</v>
      </c>
      <c r="I6278" s="103"/>
    </row>
    <row r="6279" spans="1:9" x14ac:dyDescent="0.3">
      <c r="A6279" t="s">
        <v>2403</v>
      </c>
      <c r="B6279" t="s">
        <v>51</v>
      </c>
      <c r="C6279" t="s">
        <v>1763</v>
      </c>
      <c r="D6279" t="s">
        <v>1763</v>
      </c>
      <c r="E6279" s="103">
        <v>1</v>
      </c>
      <c r="F6279" s="103">
        <v>678218</v>
      </c>
      <c r="G6279" s="103">
        <v>7</v>
      </c>
      <c r="H6279" t="s">
        <v>1078</v>
      </c>
      <c r="I6279" s="103"/>
    </row>
    <row r="6280" spans="1:9" x14ac:dyDescent="0.3">
      <c r="A6280" t="s">
        <v>2404</v>
      </c>
      <c r="B6280" t="s">
        <v>51</v>
      </c>
      <c r="C6280" t="s">
        <v>1763</v>
      </c>
      <c r="D6280" t="s">
        <v>1764</v>
      </c>
      <c r="E6280" s="103">
        <v>0.64965851766177496</v>
      </c>
      <c r="F6280" s="103">
        <v>678218</v>
      </c>
      <c r="G6280" s="103">
        <v>7</v>
      </c>
      <c r="H6280" t="s">
        <v>1078</v>
      </c>
      <c r="I6280" s="103"/>
    </row>
    <row r="6281" spans="1:9" x14ac:dyDescent="0.3">
      <c r="A6281" t="s">
        <v>2405</v>
      </c>
      <c r="B6281" t="s">
        <v>51</v>
      </c>
      <c r="C6281" t="s">
        <v>1763</v>
      </c>
      <c r="D6281" t="s">
        <v>340</v>
      </c>
      <c r="E6281" s="103">
        <v>0.94112820345713299</v>
      </c>
      <c r="F6281" s="103">
        <v>678218</v>
      </c>
      <c r="G6281" s="103">
        <v>7</v>
      </c>
      <c r="H6281" t="s">
        <v>1078</v>
      </c>
      <c r="I6281" s="103"/>
    </row>
    <row r="6282" spans="1:9" x14ac:dyDescent="0.3">
      <c r="A6282" t="s">
        <v>2406</v>
      </c>
      <c r="B6282" t="s">
        <v>51</v>
      </c>
      <c r="C6282" t="s">
        <v>1763</v>
      </c>
      <c r="D6282" t="s">
        <v>777</v>
      </c>
      <c r="E6282" s="103">
        <v>1.9656601009767256</v>
      </c>
      <c r="F6282" s="103">
        <v>678218</v>
      </c>
      <c r="G6282" s="103">
        <v>7</v>
      </c>
      <c r="H6282" t="s">
        <v>1078</v>
      </c>
      <c r="I6282" s="103"/>
    </row>
    <row r="6283" spans="1:9" x14ac:dyDescent="0.3">
      <c r="A6283" t="s">
        <v>2407</v>
      </c>
      <c r="B6283" t="s">
        <v>44</v>
      </c>
      <c r="C6283" t="s">
        <v>1763</v>
      </c>
      <c r="D6283" t="s">
        <v>777</v>
      </c>
      <c r="E6283" s="103">
        <v>5.013137368810619E-4</v>
      </c>
      <c r="F6283" s="103">
        <v>678218</v>
      </c>
      <c r="G6283" s="103">
        <v>7</v>
      </c>
      <c r="H6283" t="s">
        <v>54</v>
      </c>
      <c r="I6283" s="103"/>
    </row>
    <row r="6284" spans="1:9" x14ac:dyDescent="0.3">
      <c r="A6284" t="s">
        <v>2408</v>
      </c>
      <c r="B6284" t="s">
        <v>45</v>
      </c>
      <c r="C6284" t="s">
        <v>1763</v>
      </c>
      <c r="D6284" t="s">
        <v>777</v>
      </c>
      <c r="E6284" s="103">
        <v>2.2586770588484714E-4</v>
      </c>
      <c r="F6284" s="103">
        <v>678218</v>
      </c>
      <c r="G6284" s="103">
        <v>7</v>
      </c>
      <c r="H6284" t="s">
        <v>54</v>
      </c>
      <c r="I6284" s="103"/>
    </row>
    <row r="6285" spans="1:9" x14ac:dyDescent="0.3">
      <c r="A6285" t="s">
        <v>2409</v>
      </c>
      <c r="B6285" t="s">
        <v>46</v>
      </c>
      <c r="C6285" t="s">
        <v>1763</v>
      </c>
      <c r="D6285" t="s">
        <v>777</v>
      </c>
      <c r="E6285" s="103">
        <v>1.0176505716437126E-4</v>
      </c>
      <c r="F6285" s="103">
        <v>678218</v>
      </c>
      <c r="G6285" s="103">
        <v>7</v>
      </c>
      <c r="H6285" t="s">
        <v>54</v>
      </c>
      <c r="I6285" s="103"/>
    </row>
    <row r="6286" spans="1:9" x14ac:dyDescent="0.3">
      <c r="A6286" t="s">
        <v>2410</v>
      </c>
      <c r="B6286" t="s">
        <v>51</v>
      </c>
      <c r="C6286" t="s">
        <v>1763</v>
      </c>
      <c r="D6286" t="s">
        <v>776</v>
      </c>
      <c r="E6286" s="103">
        <v>4.879510414262116</v>
      </c>
      <c r="F6286" s="103">
        <v>678218</v>
      </c>
      <c r="G6286" s="103">
        <v>7</v>
      </c>
      <c r="H6286" t="s">
        <v>1078</v>
      </c>
      <c r="I6286" s="103"/>
    </row>
    <row r="6287" spans="1:9" x14ac:dyDescent="0.3">
      <c r="A6287" t="s">
        <v>2411</v>
      </c>
      <c r="B6287" t="s">
        <v>44</v>
      </c>
      <c r="C6287" t="s">
        <v>1763</v>
      </c>
      <c r="D6287" t="s">
        <v>776</v>
      </c>
      <c r="E6287" s="103">
        <v>0</v>
      </c>
      <c r="F6287" s="103">
        <v>678218</v>
      </c>
      <c r="G6287" s="103">
        <v>7</v>
      </c>
      <c r="H6287" t="s">
        <v>54</v>
      </c>
      <c r="I6287" s="103"/>
    </row>
    <row r="6288" spans="1:9" x14ac:dyDescent="0.3">
      <c r="A6288" t="s">
        <v>2412</v>
      </c>
      <c r="B6288" t="s">
        <v>45</v>
      </c>
      <c r="C6288" t="s">
        <v>1763</v>
      </c>
      <c r="D6288" t="s">
        <v>776</v>
      </c>
      <c r="E6288" s="103">
        <v>0</v>
      </c>
      <c r="F6288" s="103">
        <v>678218</v>
      </c>
      <c r="G6288" s="103">
        <v>7</v>
      </c>
      <c r="H6288" t="s">
        <v>54</v>
      </c>
      <c r="I6288" s="103"/>
    </row>
    <row r="6289" spans="1:9" x14ac:dyDescent="0.3">
      <c r="A6289" t="s">
        <v>2413</v>
      </c>
      <c r="B6289" t="s">
        <v>46</v>
      </c>
      <c r="C6289" t="s">
        <v>1763</v>
      </c>
      <c r="D6289" t="s">
        <v>776</v>
      </c>
      <c r="E6289" s="103">
        <v>0</v>
      </c>
      <c r="F6289" s="103">
        <v>678218</v>
      </c>
      <c r="G6289" s="103">
        <v>7</v>
      </c>
      <c r="H6289" t="s">
        <v>54</v>
      </c>
      <c r="I6289" s="103"/>
    </row>
    <row r="6290" spans="1:9" x14ac:dyDescent="0.3">
      <c r="A6290" t="s">
        <v>2414</v>
      </c>
      <c r="B6290" t="s">
        <v>49</v>
      </c>
      <c r="C6290" t="s">
        <v>1764</v>
      </c>
      <c r="D6290" t="s">
        <v>54</v>
      </c>
      <c r="E6290" s="103">
        <v>1</v>
      </c>
      <c r="F6290" s="103">
        <v>678218</v>
      </c>
      <c r="G6290" s="103">
        <v>7</v>
      </c>
      <c r="H6290" t="s">
        <v>54</v>
      </c>
      <c r="I6290" s="103"/>
    </row>
    <row r="6291" spans="1:9" x14ac:dyDescent="0.3">
      <c r="A6291" t="s">
        <v>2415</v>
      </c>
      <c r="B6291" t="s">
        <v>50</v>
      </c>
      <c r="C6291" t="s">
        <v>1764</v>
      </c>
      <c r="D6291" t="s">
        <v>54</v>
      </c>
      <c r="E6291" s="103">
        <v>1846096.561851498</v>
      </c>
      <c r="F6291" s="103">
        <v>678218</v>
      </c>
      <c r="G6291" s="103">
        <v>7</v>
      </c>
      <c r="H6291" t="s">
        <v>54</v>
      </c>
      <c r="I6291" s="103"/>
    </row>
    <row r="6292" spans="1:9" x14ac:dyDescent="0.3">
      <c r="A6292" t="s">
        <v>2416</v>
      </c>
      <c r="B6292" t="s">
        <v>51</v>
      </c>
      <c r="C6292" t="s">
        <v>1764</v>
      </c>
      <c r="D6292" t="s">
        <v>40</v>
      </c>
      <c r="E6292" s="103">
        <v>1.5385250000081152</v>
      </c>
      <c r="F6292" s="103">
        <v>678218</v>
      </c>
      <c r="G6292" s="103">
        <v>7</v>
      </c>
      <c r="H6292" t="s">
        <v>1078</v>
      </c>
      <c r="I6292" s="103"/>
    </row>
    <row r="6293" spans="1:9" x14ac:dyDescent="0.3">
      <c r="A6293" t="s">
        <v>6954</v>
      </c>
      <c r="B6293" t="s">
        <v>51</v>
      </c>
      <c r="C6293" t="s">
        <v>1764</v>
      </c>
      <c r="D6293" t="s">
        <v>5064</v>
      </c>
      <c r="E6293" s="103">
        <v>1.5930395904856764</v>
      </c>
      <c r="F6293" s="103">
        <v>678218</v>
      </c>
      <c r="G6293" s="103">
        <v>7</v>
      </c>
      <c r="H6293" t="s">
        <v>1078</v>
      </c>
      <c r="I6293" s="103"/>
    </row>
    <row r="6294" spans="1:9" x14ac:dyDescent="0.3">
      <c r="A6294" t="s">
        <v>6955</v>
      </c>
      <c r="B6294" t="s">
        <v>51</v>
      </c>
      <c r="C6294" t="s">
        <v>1764</v>
      </c>
      <c r="D6294" t="s">
        <v>5065</v>
      </c>
      <c r="E6294" s="103">
        <v>1.5385250000081152</v>
      </c>
      <c r="F6294" s="103">
        <v>678218</v>
      </c>
      <c r="G6294" s="103">
        <v>7</v>
      </c>
      <c r="H6294" t="s">
        <v>1078</v>
      </c>
      <c r="I6294" s="103"/>
    </row>
    <row r="6295" spans="1:9" x14ac:dyDescent="0.3">
      <c r="A6295" t="s">
        <v>6956</v>
      </c>
      <c r="B6295" t="s">
        <v>51</v>
      </c>
      <c r="C6295" t="s">
        <v>1764</v>
      </c>
      <c r="D6295" t="s">
        <v>5066</v>
      </c>
      <c r="E6295" s="103">
        <v>1.5905086100661756</v>
      </c>
      <c r="F6295" s="103">
        <v>678218</v>
      </c>
      <c r="G6295" s="103">
        <v>7</v>
      </c>
      <c r="H6295" t="s">
        <v>1078</v>
      </c>
      <c r="I6295" s="103"/>
    </row>
    <row r="6296" spans="1:9" x14ac:dyDescent="0.3">
      <c r="A6296" t="s">
        <v>2417</v>
      </c>
      <c r="B6296" t="s">
        <v>51</v>
      </c>
      <c r="C6296" t="s">
        <v>1764</v>
      </c>
      <c r="D6296" t="s">
        <v>42</v>
      </c>
      <c r="E6296" s="103">
        <v>1.5832662911255002</v>
      </c>
      <c r="F6296" s="103">
        <v>678218</v>
      </c>
      <c r="G6296" s="103">
        <v>7</v>
      </c>
      <c r="H6296" t="s">
        <v>1078</v>
      </c>
      <c r="I6296" s="103"/>
    </row>
    <row r="6297" spans="1:9" x14ac:dyDescent="0.3">
      <c r="A6297" t="s">
        <v>2418</v>
      </c>
      <c r="B6297" t="s">
        <v>51</v>
      </c>
      <c r="C6297" t="s">
        <v>1764</v>
      </c>
      <c r="D6297" t="s">
        <v>1763</v>
      </c>
      <c r="E6297" s="103">
        <v>1.6563582576112148</v>
      </c>
      <c r="F6297" s="103">
        <v>678218</v>
      </c>
      <c r="G6297" s="103">
        <v>7</v>
      </c>
      <c r="H6297" t="s">
        <v>1078</v>
      </c>
      <c r="I6297" s="103"/>
    </row>
    <row r="6298" spans="1:9" x14ac:dyDescent="0.3">
      <c r="A6298" t="s">
        <v>2419</v>
      </c>
      <c r="B6298" t="s">
        <v>51</v>
      </c>
      <c r="C6298" t="s">
        <v>1764</v>
      </c>
      <c r="D6298" t="s">
        <v>1764</v>
      </c>
      <c r="E6298" s="103">
        <v>1</v>
      </c>
      <c r="F6298" s="103">
        <v>678218</v>
      </c>
      <c r="G6298" s="103">
        <v>7</v>
      </c>
      <c r="H6298" t="s">
        <v>1078</v>
      </c>
      <c r="I6298" s="103"/>
    </row>
    <row r="6299" spans="1:9" x14ac:dyDescent="0.3">
      <c r="A6299" t="s">
        <v>2420</v>
      </c>
      <c r="B6299" t="s">
        <v>51</v>
      </c>
      <c r="C6299" t="s">
        <v>1764</v>
      </c>
      <c r="D6299" t="s">
        <v>340</v>
      </c>
      <c r="E6299" s="103">
        <v>1.5624135124005392</v>
      </c>
      <c r="F6299" s="103">
        <v>678218</v>
      </c>
      <c r="G6299" s="103">
        <v>7</v>
      </c>
      <c r="H6299" t="s">
        <v>1078</v>
      </c>
      <c r="I6299" s="103"/>
    </row>
    <row r="6300" spans="1:9" x14ac:dyDescent="0.3">
      <c r="A6300" t="s">
        <v>2421</v>
      </c>
      <c r="B6300" t="s">
        <v>51</v>
      </c>
      <c r="C6300" t="s">
        <v>1764</v>
      </c>
      <c r="D6300" t="s">
        <v>777</v>
      </c>
      <c r="E6300" s="103">
        <v>3.2170575082231081</v>
      </c>
      <c r="F6300" s="103">
        <v>678218</v>
      </c>
      <c r="G6300" s="103">
        <v>7</v>
      </c>
      <c r="H6300" t="s">
        <v>1078</v>
      </c>
      <c r="I6300" s="103"/>
    </row>
    <row r="6301" spans="1:9" x14ac:dyDescent="0.3">
      <c r="A6301" t="s">
        <v>2422</v>
      </c>
      <c r="B6301" t="s">
        <v>44</v>
      </c>
      <c r="C6301" t="s">
        <v>1764</v>
      </c>
      <c r="D6301" t="s">
        <v>777</v>
      </c>
      <c r="E6301" s="103">
        <v>5.013137368810619E-4</v>
      </c>
      <c r="F6301" s="103">
        <v>678218</v>
      </c>
      <c r="G6301" s="103">
        <v>7</v>
      </c>
      <c r="H6301" t="s">
        <v>54</v>
      </c>
      <c r="I6301" s="103"/>
    </row>
    <row r="6302" spans="1:9" x14ac:dyDescent="0.3">
      <c r="A6302" t="s">
        <v>2423</v>
      </c>
      <c r="B6302" t="s">
        <v>45</v>
      </c>
      <c r="C6302" t="s">
        <v>1764</v>
      </c>
      <c r="D6302" t="s">
        <v>777</v>
      </c>
      <c r="E6302" s="103">
        <v>1.7453386404439302E-4</v>
      </c>
      <c r="F6302" s="103">
        <v>678218</v>
      </c>
      <c r="G6302" s="103">
        <v>7</v>
      </c>
      <c r="H6302" t="s">
        <v>54</v>
      </c>
      <c r="I6302" s="103"/>
    </row>
    <row r="6303" spans="1:9" x14ac:dyDescent="0.3">
      <c r="A6303" t="s">
        <v>2424</v>
      </c>
      <c r="B6303" t="s">
        <v>46</v>
      </c>
      <c r="C6303" t="s">
        <v>1764</v>
      </c>
      <c r="D6303" t="s">
        <v>777</v>
      </c>
      <c r="E6303" s="103">
        <v>6.0764481533827599E-5</v>
      </c>
      <c r="F6303" s="103">
        <v>678218</v>
      </c>
      <c r="G6303" s="103">
        <v>7</v>
      </c>
      <c r="H6303" t="s">
        <v>54</v>
      </c>
      <c r="I6303" s="103"/>
    </row>
    <row r="6304" spans="1:9" x14ac:dyDescent="0.3">
      <c r="A6304" t="s">
        <v>2425</v>
      </c>
      <c r="B6304" t="s">
        <v>51</v>
      </c>
      <c r="C6304" t="s">
        <v>1764</v>
      </c>
      <c r="D6304" t="s">
        <v>776</v>
      </c>
      <c r="E6304" s="103">
        <v>8.0320045896001933</v>
      </c>
      <c r="F6304" s="103">
        <v>678218</v>
      </c>
      <c r="G6304" s="103">
        <v>7</v>
      </c>
      <c r="H6304" t="s">
        <v>1078</v>
      </c>
      <c r="I6304" s="103"/>
    </row>
    <row r="6305" spans="1:9" x14ac:dyDescent="0.3">
      <c r="A6305" t="s">
        <v>2426</v>
      </c>
      <c r="B6305" t="s">
        <v>44</v>
      </c>
      <c r="C6305" t="s">
        <v>1764</v>
      </c>
      <c r="D6305" t="s">
        <v>776</v>
      </c>
      <c r="E6305" s="103">
        <v>0</v>
      </c>
      <c r="F6305" s="103">
        <v>678218</v>
      </c>
      <c r="G6305" s="103">
        <v>7</v>
      </c>
      <c r="H6305" t="s">
        <v>54</v>
      </c>
      <c r="I6305" s="103"/>
    </row>
    <row r="6306" spans="1:9" x14ac:dyDescent="0.3">
      <c r="A6306" t="s">
        <v>2427</v>
      </c>
      <c r="B6306" t="s">
        <v>45</v>
      </c>
      <c r="C6306" t="s">
        <v>1764</v>
      </c>
      <c r="D6306" t="s">
        <v>776</v>
      </c>
      <c r="E6306" s="103">
        <v>0</v>
      </c>
      <c r="F6306" s="103">
        <v>678218</v>
      </c>
      <c r="G6306" s="103">
        <v>7</v>
      </c>
      <c r="H6306" t="s">
        <v>54</v>
      </c>
      <c r="I6306" s="103"/>
    </row>
    <row r="6307" spans="1:9" x14ac:dyDescent="0.3">
      <c r="A6307" t="s">
        <v>2428</v>
      </c>
      <c r="B6307" t="s">
        <v>46</v>
      </c>
      <c r="C6307" t="s">
        <v>1764</v>
      </c>
      <c r="D6307" t="s">
        <v>776</v>
      </c>
      <c r="E6307" s="103">
        <v>0</v>
      </c>
      <c r="F6307" s="103">
        <v>678218</v>
      </c>
      <c r="G6307" s="103">
        <v>7</v>
      </c>
      <c r="H6307" t="s">
        <v>54</v>
      </c>
      <c r="I6307" s="103"/>
    </row>
    <row r="6308" spans="1:9" x14ac:dyDescent="0.3">
      <c r="A6308" t="s">
        <v>412</v>
      </c>
      <c r="B6308" t="s">
        <v>49</v>
      </c>
      <c r="C6308" t="s">
        <v>340</v>
      </c>
      <c r="D6308" t="s">
        <v>54</v>
      </c>
      <c r="E6308" s="103">
        <v>1</v>
      </c>
      <c r="F6308" s="103">
        <v>678218</v>
      </c>
      <c r="G6308" s="103">
        <v>7</v>
      </c>
      <c r="H6308" t="s">
        <v>54</v>
      </c>
      <c r="I6308" s="103"/>
    </row>
    <row r="6309" spans="1:9" x14ac:dyDescent="0.3">
      <c r="A6309" t="s">
        <v>413</v>
      </c>
      <c r="B6309" t="s">
        <v>50</v>
      </c>
      <c r="C6309" t="s">
        <v>340</v>
      </c>
      <c r="D6309" t="s">
        <v>54</v>
      </c>
      <c r="E6309" s="103">
        <v>1204452.5710143258</v>
      </c>
      <c r="F6309" s="103">
        <v>678218</v>
      </c>
      <c r="G6309" s="103">
        <v>7</v>
      </c>
      <c r="H6309" t="s">
        <v>54</v>
      </c>
      <c r="I6309" s="103"/>
    </row>
    <row r="6310" spans="1:9" x14ac:dyDescent="0.3">
      <c r="A6310" t="s">
        <v>1461</v>
      </c>
      <c r="B6310" t="s">
        <v>51</v>
      </c>
      <c r="C6310" t="s">
        <v>340</v>
      </c>
      <c r="D6310" t="s">
        <v>40</v>
      </c>
      <c r="E6310" s="103">
        <v>1.0002893030277324</v>
      </c>
      <c r="F6310" s="103">
        <v>678218</v>
      </c>
      <c r="G6310" s="103">
        <v>7</v>
      </c>
      <c r="H6310" t="s">
        <v>1078</v>
      </c>
      <c r="I6310" s="103"/>
    </row>
    <row r="6311" spans="1:9" x14ac:dyDescent="0.3">
      <c r="A6311" t="s">
        <v>6957</v>
      </c>
      <c r="B6311" t="s">
        <v>51</v>
      </c>
      <c r="C6311" t="s">
        <v>340</v>
      </c>
      <c r="D6311" t="s">
        <v>5064</v>
      </c>
      <c r="E6311" s="103">
        <v>1.0348200979034619</v>
      </c>
      <c r="F6311" s="103">
        <v>678218</v>
      </c>
      <c r="G6311" s="103">
        <v>7</v>
      </c>
      <c r="H6311" t="s">
        <v>1078</v>
      </c>
      <c r="I6311" s="103"/>
    </row>
    <row r="6312" spans="1:9" x14ac:dyDescent="0.3">
      <c r="A6312" t="s">
        <v>6958</v>
      </c>
      <c r="B6312" t="s">
        <v>51</v>
      </c>
      <c r="C6312" t="s">
        <v>340</v>
      </c>
      <c r="D6312" t="s">
        <v>5065</v>
      </c>
      <c r="E6312" s="103">
        <v>1.0002893030277324</v>
      </c>
      <c r="F6312" s="103">
        <v>678218</v>
      </c>
      <c r="G6312" s="103">
        <v>7</v>
      </c>
      <c r="H6312" t="s">
        <v>1078</v>
      </c>
      <c r="I6312" s="103"/>
    </row>
    <row r="6313" spans="1:9" x14ac:dyDescent="0.3">
      <c r="A6313" t="s">
        <v>6959</v>
      </c>
      <c r="B6313" t="s">
        <v>51</v>
      </c>
      <c r="C6313" t="s">
        <v>340</v>
      </c>
      <c r="D6313" t="s">
        <v>5066</v>
      </c>
      <c r="E6313" s="103">
        <v>1.0303198453179381</v>
      </c>
      <c r="F6313" s="103">
        <v>678218</v>
      </c>
      <c r="G6313" s="103">
        <v>7</v>
      </c>
      <c r="H6313" t="s">
        <v>1078</v>
      </c>
      <c r="I6313" s="103"/>
    </row>
    <row r="6314" spans="1:9" x14ac:dyDescent="0.3">
      <c r="A6314" t="s">
        <v>1462</v>
      </c>
      <c r="B6314" t="s">
        <v>51</v>
      </c>
      <c r="C6314" t="s">
        <v>340</v>
      </c>
      <c r="D6314" t="s">
        <v>42</v>
      </c>
      <c r="E6314" s="103">
        <v>1.0295197650606114</v>
      </c>
      <c r="F6314" s="103">
        <v>678218</v>
      </c>
      <c r="G6314" s="103">
        <v>7</v>
      </c>
      <c r="H6314" t="s">
        <v>1078</v>
      </c>
      <c r="I6314" s="103"/>
    </row>
    <row r="6315" spans="1:9" x14ac:dyDescent="0.3">
      <c r="A6315" t="s">
        <v>2429</v>
      </c>
      <c r="B6315" t="s">
        <v>51</v>
      </c>
      <c r="C6315" t="s">
        <v>340</v>
      </c>
      <c r="D6315" t="s">
        <v>1763</v>
      </c>
      <c r="E6315" s="103">
        <v>1.0792701323469323</v>
      </c>
      <c r="F6315" s="103">
        <v>678218</v>
      </c>
      <c r="G6315" s="103">
        <v>7</v>
      </c>
      <c r="H6315" t="s">
        <v>1078</v>
      </c>
      <c r="I6315" s="103"/>
    </row>
    <row r="6316" spans="1:9" x14ac:dyDescent="0.3">
      <c r="A6316" t="s">
        <v>2430</v>
      </c>
      <c r="B6316" t="s">
        <v>51</v>
      </c>
      <c r="C6316" t="s">
        <v>340</v>
      </c>
      <c r="D6316" t="s">
        <v>1764</v>
      </c>
      <c r="E6316" s="103">
        <v>0.70380273813129479</v>
      </c>
      <c r="F6316" s="103">
        <v>678218</v>
      </c>
      <c r="G6316" s="103">
        <v>7</v>
      </c>
      <c r="H6316" t="s">
        <v>1078</v>
      </c>
      <c r="I6316" s="103"/>
    </row>
    <row r="6317" spans="1:9" x14ac:dyDescent="0.3">
      <c r="A6317" t="s">
        <v>1463</v>
      </c>
      <c r="B6317" t="s">
        <v>51</v>
      </c>
      <c r="C6317" t="s">
        <v>340</v>
      </c>
      <c r="D6317" t="s">
        <v>340</v>
      </c>
      <c r="E6317" s="103">
        <v>1</v>
      </c>
      <c r="F6317" s="103">
        <v>678218</v>
      </c>
      <c r="G6317" s="103">
        <v>7</v>
      </c>
      <c r="H6317" t="s">
        <v>1078</v>
      </c>
      <c r="I6317" s="103"/>
    </row>
    <row r="6318" spans="1:9" x14ac:dyDescent="0.3">
      <c r="A6318" t="s">
        <v>1464</v>
      </c>
      <c r="B6318" t="s">
        <v>51</v>
      </c>
      <c r="C6318" t="s">
        <v>340</v>
      </c>
      <c r="D6318" t="s">
        <v>777</v>
      </c>
      <c r="E6318" s="103">
        <v>2.1112001294651992</v>
      </c>
      <c r="F6318" s="103">
        <v>678218</v>
      </c>
      <c r="G6318" s="103">
        <v>7</v>
      </c>
      <c r="H6318" t="s">
        <v>1078</v>
      </c>
      <c r="I6318" s="103"/>
    </row>
    <row r="6319" spans="1:9" x14ac:dyDescent="0.3">
      <c r="A6319" t="s">
        <v>649</v>
      </c>
      <c r="B6319" t="s">
        <v>44</v>
      </c>
      <c r="C6319" t="s">
        <v>340</v>
      </c>
      <c r="D6319" t="s">
        <v>777</v>
      </c>
      <c r="E6319" s="103">
        <v>0</v>
      </c>
      <c r="F6319" s="103">
        <v>678218</v>
      </c>
      <c r="G6319" s="103">
        <v>7</v>
      </c>
      <c r="H6319" t="s">
        <v>54</v>
      </c>
      <c r="I6319" s="103"/>
    </row>
    <row r="6320" spans="1:9" x14ac:dyDescent="0.3">
      <c r="A6320" t="s">
        <v>650</v>
      </c>
      <c r="B6320" t="s">
        <v>45</v>
      </c>
      <c r="C6320" t="s">
        <v>340</v>
      </c>
      <c r="D6320" t="s">
        <v>777</v>
      </c>
      <c r="E6320" s="103">
        <v>0</v>
      </c>
      <c r="F6320" s="103">
        <v>678218</v>
      </c>
      <c r="G6320" s="103">
        <v>7</v>
      </c>
      <c r="H6320" t="s">
        <v>54</v>
      </c>
      <c r="I6320" s="103"/>
    </row>
    <row r="6321" spans="1:9" x14ac:dyDescent="0.3">
      <c r="A6321" t="s">
        <v>651</v>
      </c>
      <c r="B6321" t="s">
        <v>46</v>
      </c>
      <c r="C6321" t="s">
        <v>340</v>
      </c>
      <c r="D6321" t="s">
        <v>777</v>
      </c>
      <c r="E6321" s="103">
        <v>0</v>
      </c>
      <c r="F6321" s="103">
        <v>678218</v>
      </c>
      <c r="G6321" s="103">
        <v>7</v>
      </c>
      <c r="H6321" t="s">
        <v>54</v>
      </c>
      <c r="I6321" s="103"/>
    </row>
    <row r="6322" spans="1:9" x14ac:dyDescent="0.3">
      <c r="A6322" t="s">
        <v>1465</v>
      </c>
      <c r="B6322" t="s">
        <v>51</v>
      </c>
      <c r="C6322" t="s">
        <v>340</v>
      </c>
      <c r="D6322" t="s">
        <v>776</v>
      </c>
      <c r="E6322" s="103">
        <v>5.2479525986070215</v>
      </c>
      <c r="F6322" s="103">
        <v>678218</v>
      </c>
      <c r="G6322" s="103">
        <v>7</v>
      </c>
      <c r="H6322" t="s">
        <v>1078</v>
      </c>
      <c r="I6322" s="103"/>
    </row>
    <row r="6323" spans="1:9" x14ac:dyDescent="0.3">
      <c r="A6323" t="s">
        <v>653</v>
      </c>
      <c r="B6323" t="s">
        <v>44</v>
      </c>
      <c r="C6323" t="s">
        <v>340</v>
      </c>
      <c r="D6323" t="s">
        <v>776</v>
      </c>
      <c r="E6323" s="103">
        <v>0</v>
      </c>
      <c r="F6323" s="103">
        <v>678218</v>
      </c>
      <c r="G6323" s="103">
        <v>7</v>
      </c>
      <c r="H6323" t="s">
        <v>54</v>
      </c>
      <c r="I6323" s="103"/>
    </row>
    <row r="6324" spans="1:9" x14ac:dyDescent="0.3">
      <c r="A6324" t="s">
        <v>654</v>
      </c>
      <c r="B6324" t="s">
        <v>45</v>
      </c>
      <c r="C6324" t="s">
        <v>340</v>
      </c>
      <c r="D6324" t="s">
        <v>776</v>
      </c>
      <c r="E6324" s="103">
        <v>0</v>
      </c>
      <c r="F6324" s="103">
        <v>678218</v>
      </c>
      <c r="G6324" s="103">
        <v>7</v>
      </c>
      <c r="H6324" t="s">
        <v>54</v>
      </c>
      <c r="I6324" s="103"/>
    </row>
    <row r="6325" spans="1:9" x14ac:dyDescent="0.3">
      <c r="A6325" t="s">
        <v>655</v>
      </c>
      <c r="B6325" t="s">
        <v>46</v>
      </c>
      <c r="C6325" t="s">
        <v>340</v>
      </c>
      <c r="D6325" t="s">
        <v>776</v>
      </c>
      <c r="E6325" s="103">
        <v>0</v>
      </c>
      <c r="F6325" s="103">
        <v>678218</v>
      </c>
      <c r="G6325" s="103">
        <v>7</v>
      </c>
      <c r="H6325" t="s">
        <v>54</v>
      </c>
      <c r="I6325" s="103"/>
    </row>
    <row r="6326" spans="1:9" x14ac:dyDescent="0.3">
      <c r="A6326" t="s">
        <v>8898</v>
      </c>
      <c r="B6326" t="s">
        <v>51</v>
      </c>
      <c r="C6326" t="s">
        <v>8750</v>
      </c>
      <c r="D6326" t="s">
        <v>40</v>
      </c>
      <c r="E6326" s="103">
        <v>3.792549084575822E-2</v>
      </c>
      <c r="F6326" s="103">
        <v>678218</v>
      </c>
      <c r="G6326" s="103">
        <v>7</v>
      </c>
      <c r="H6326" t="s">
        <v>1078</v>
      </c>
      <c r="I6326" s="103"/>
    </row>
    <row r="6327" spans="1:9" x14ac:dyDescent="0.3">
      <c r="A6327" t="s">
        <v>8990</v>
      </c>
      <c r="B6327" t="s">
        <v>51</v>
      </c>
      <c r="C6327" t="s">
        <v>8750</v>
      </c>
      <c r="D6327" t="s">
        <v>5064</v>
      </c>
      <c r="E6327" s="103">
        <v>3.9075328595606473E-2</v>
      </c>
      <c r="F6327" s="103">
        <v>678218</v>
      </c>
      <c r="G6327" s="103">
        <v>7</v>
      </c>
      <c r="H6327" t="s">
        <v>1078</v>
      </c>
      <c r="I6327" s="103"/>
    </row>
    <row r="6328" spans="1:9" x14ac:dyDescent="0.3">
      <c r="A6328" t="s">
        <v>8991</v>
      </c>
      <c r="B6328" t="s">
        <v>51</v>
      </c>
      <c r="C6328" t="s">
        <v>8750</v>
      </c>
      <c r="D6328" t="s">
        <v>5065</v>
      </c>
      <c r="E6328" s="103">
        <v>3.792549084575822E-2</v>
      </c>
      <c r="F6328" s="103">
        <v>678218</v>
      </c>
      <c r="G6328" s="103">
        <v>7</v>
      </c>
      <c r="H6328" t="s">
        <v>1078</v>
      </c>
      <c r="I6328" s="103"/>
    </row>
    <row r="6329" spans="1:9" x14ac:dyDescent="0.3">
      <c r="A6329" t="s">
        <v>8992</v>
      </c>
      <c r="B6329" t="s">
        <v>51</v>
      </c>
      <c r="C6329" t="s">
        <v>8750</v>
      </c>
      <c r="D6329" t="s">
        <v>5066</v>
      </c>
      <c r="E6329" s="103">
        <v>3.9031294215712317E-2</v>
      </c>
      <c r="F6329" s="103">
        <v>678218</v>
      </c>
      <c r="G6329" s="103">
        <v>7</v>
      </c>
      <c r="H6329" t="s">
        <v>1078</v>
      </c>
      <c r="I6329" s="103"/>
    </row>
    <row r="6330" spans="1:9" x14ac:dyDescent="0.3">
      <c r="A6330" t="s">
        <v>8899</v>
      </c>
      <c r="B6330" t="s">
        <v>51</v>
      </c>
      <c r="C6330" t="s">
        <v>8750</v>
      </c>
      <c r="D6330" t="s">
        <v>42</v>
      </c>
      <c r="E6330" s="103">
        <v>3.8879987729649589E-2</v>
      </c>
      <c r="F6330" s="103">
        <v>678218</v>
      </c>
      <c r="G6330" s="103">
        <v>7</v>
      </c>
      <c r="H6330" t="s">
        <v>1078</v>
      </c>
      <c r="I6330" s="103"/>
    </row>
    <row r="6331" spans="1:9" x14ac:dyDescent="0.3">
      <c r="A6331" t="s">
        <v>8900</v>
      </c>
      <c r="B6331" t="s">
        <v>51</v>
      </c>
      <c r="C6331" t="s">
        <v>8750</v>
      </c>
      <c r="D6331" t="s">
        <v>1763</v>
      </c>
      <c r="E6331" s="103">
        <v>4.1333204837239942E-2</v>
      </c>
      <c r="F6331" s="103">
        <v>678218</v>
      </c>
      <c r="G6331" s="103">
        <v>7</v>
      </c>
      <c r="H6331" t="s">
        <v>1078</v>
      </c>
      <c r="I6331" s="103"/>
    </row>
    <row r="6332" spans="1:9" x14ac:dyDescent="0.3">
      <c r="A6332" t="s">
        <v>8901</v>
      </c>
      <c r="B6332" t="s">
        <v>51</v>
      </c>
      <c r="C6332" t="s">
        <v>8750</v>
      </c>
      <c r="D6332" t="s">
        <v>1764</v>
      </c>
      <c r="E6332" s="103">
        <v>2.7234805333254803E-2</v>
      </c>
      <c r="F6332" s="103">
        <v>678218</v>
      </c>
      <c r="G6332" s="103">
        <v>7</v>
      </c>
      <c r="H6332" t="s">
        <v>1078</v>
      </c>
      <c r="I6332" s="103"/>
    </row>
    <row r="6333" spans="1:9" x14ac:dyDescent="0.3">
      <c r="A6333" t="s">
        <v>8902</v>
      </c>
      <c r="B6333" t="s">
        <v>51</v>
      </c>
      <c r="C6333" t="s">
        <v>8750</v>
      </c>
      <c r="D6333" t="s">
        <v>340</v>
      </c>
      <c r="E6333" s="103">
        <v>3.8098279693110755E-2</v>
      </c>
      <c r="F6333" s="103">
        <v>678218</v>
      </c>
      <c r="G6333" s="103">
        <v>7</v>
      </c>
      <c r="H6333" t="s">
        <v>1078</v>
      </c>
      <c r="I6333" s="103"/>
    </row>
    <row r="6334" spans="1:9" x14ac:dyDescent="0.3">
      <c r="A6334" t="s">
        <v>8903</v>
      </c>
      <c r="B6334" t="s">
        <v>51</v>
      </c>
      <c r="C6334" t="s">
        <v>8750</v>
      </c>
      <c r="D6334" t="s">
        <v>777</v>
      </c>
      <c r="E6334" s="103">
        <v>8.0020098197335479E-2</v>
      </c>
      <c r="F6334" s="103">
        <v>678218</v>
      </c>
      <c r="G6334" s="103">
        <v>7</v>
      </c>
      <c r="H6334" t="s">
        <v>1078</v>
      </c>
      <c r="I6334" s="103"/>
    </row>
    <row r="6335" spans="1:9" x14ac:dyDescent="0.3">
      <c r="A6335" t="s">
        <v>8904</v>
      </c>
      <c r="B6335" t="s">
        <v>51</v>
      </c>
      <c r="C6335" t="s">
        <v>8750</v>
      </c>
      <c r="D6335" t="s">
        <v>776</v>
      </c>
      <c r="E6335" s="103">
        <v>0.19893809258047387</v>
      </c>
      <c r="F6335" s="103">
        <v>678218</v>
      </c>
      <c r="G6335" s="103">
        <v>7</v>
      </c>
      <c r="H6335" t="s">
        <v>1078</v>
      </c>
      <c r="I6335" s="103"/>
    </row>
    <row r="6336" spans="1:9" x14ac:dyDescent="0.3">
      <c r="A6336" t="s">
        <v>9193</v>
      </c>
      <c r="B6336" t="s">
        <v>47</v>
      </c>
      <c r="C6336" t="s">
        <v>9007</v>
      </c>
      <c r="D6336" t="s">
        <v>54</v>
      </c>
      <c r="E6336" s="103">
        <v>662213</v>
      </c>
      <c r="F6336" s="103">
        <v>678218</v>
      </c>
      <c r="G6336" s="103">
        <v>7</v>
      </c>
      <c r="H6336" t="s">
        <v>54</v>
      </c>
      <c r="I6336" s="103"/>
    </row>
    <row r="6337" spans="1:9" x14ac:dyDescent="0.3">
      <c r="A6337" t="s">
        <v>9194</v>
      </c>
      <c r="B6337" t="s">
        <v>48</v>
      </c>
      <c r="C6337" t="s">
        <v>9007</v>
      </c>
      <c r="D6337" t="s">
        <v>54</v>
      </c>
      <c r="E6337" s="103">
        <v>8609316914.3556786</v>
      </c>
      <c r="F6337" s="103">
        <v>678218</v>
      </c>
      <c r="G6337" s="103">
        <v>7</v>
      </c>
      <c r="H6337" t="s">
        <v>54</v>
      </c>
      <c r="I6337" s="103"/>
    </row>
    <row r="6338" spans="1:9" x14ac:dyDescent="0.3">
      <c r="A6338" t="s">
        <v>9195</v>
      </c>
      <c r="B6338" t="s">
        <v>49</v>
      </c>
      <c r="C6338" t="s">
        <v>9007</v>
      </c>
      <c r="D6338" t="s">
        <v>54</v>
      </c>
      <c r="E6338" s="103">
        <v>0.9764013930624077</v>
      </c>
      <c r="F6338" s="103">
        <v>678218</v>
      </c>
      <c r="G6338" s="103">
        <v>7</v>
      </c>
      <c r="H6338" t="s">
        <v>54</v>
      </c>
      <c r="I6338" s="103"/>
    </row>
    <row r="6339" spans="1:9" x14ac:dyDescent="0.3">
      <c r="A6339" t="s">
        <v>9196</v>
      </c>
      <c r="B6339" t="s">
        <v>50</v>
      </c>
      <c r="C6339" t="s">
        <v>9007</v>
      </c>
      <c r="D6339" t="s">
        <v>54</v>
      </c>
      <c r="E6339" s="103">
        <v>12694.025983320524</v>
      </c>
      <c r="F6339" s="103">
        <v>678218</v>
      </c>
      <c r="G6339" s="103">
        <v>7</v>
      </c>
      <c r="H6339" t="s">
        <v>54</v>
      </c>
      <c r="I6339" s="103"/>
    </row>
    <row r="6340" spans="1:9" x14ac:dyDescent="0.3">
      <c r="A6340" t="s">
        <v>9197</v>
      </c>
      <c r="B6340" t="s">
        <v>51</v>
      </c>
      <c r="C6340" t="s">
        <v>9007</v>
      </c>
      <c r="D6340" t="s">
        <v>40</v>
      </c>
      <c r="E6340" s="103">
        <v>1.0856896228712245E-2</v>
      </c>
      <c r="F6340" s="103">
        <v>678218</v>
      </c>
      <c r="G6340" s="103">
        <v>7</v>
      </c>
      <c r="H6340" t="s">
        <v>1078</v>
      </c>
      <c r="I6340" s="103"/>
    </row>
    <row r="6341" spans="1:9" x14ac:dyDescent="0.3">
      <c r="A6341" t="s">
        <v>9198</v>
      </c>
      <c r="B6341" t="s">
        <v>51</v>
      </c>
      <c r="C6341" t="s">
        <v>9007</v>
      </c>
      <c r="D6341" t="s">
        <v>5064</v>
      </c>
      <c r="E6341" s="103">
        <v>1.1199300013149087E-2</v>
      </c>
      <c r="F6341" s="103">
        <v>678218</v>
      </c>
      <c r="G6341" s="103">
        <v>7</v>
      </c>
      <c r="H6341" t="s">
        <v>1078</v>
      </c>
      <c r="I6341" s="103"/>
    </row>
    <row r="6342" spans="1:9" x14ac:dyDescent="0.3">
      <c r="A6342" t="s">
        <v>9199</v>
      </c>
      <c r="B6342" t="s">
        <v>51</v>
      </c>
      <c r="C6342" t="s">
        <v>9007</v>
      </c>
      <c r="D6342" t="s">
        <v>5065</v>
      </c>
      <c r="E6342" s="103">
        <v>1.0856896228712245E-2</v>
      </c>
      <c r="F6342" s="103">
        <v>678218</v>
      </c>
      <c r="G6342" s="103">
        <v>7</v>
      </c>
      <c r="H6342" t="s">
        <v>1078</v>
      </c>
      <c r="I6342" s="103"/>
    </row>
    <row r="6343" spans="1:9" x14ac:dyDescent="0.3">
      <c r="A6343" t="s">
        <v>9200</v>
      </c>
      <c r="B6343" t="s">
        <v>51</v>
      </c>
      <c r="C6343" t="s">
        <v>9007</v>
      </c>
      <c r="D6343" t="s">
        <v>5066</v>
      </c>
      <c r="E6343" s="103">
        <v>1.1187338485542434E-2</v>
      </c>
      <c r="F6343" s="103">
        <v>678218</v>
      </c>
      <c r="G6343" s="103">
        <v>7</v>
      </c>
      <c r="H6343" t="s">
        <v>1078</v>
      </c>
      <c r="I6343" s="103"/>
    </row>
    <row r="6344" spans="1:9" x14ac:dyDescent="0.3">
      <c r="A6344" t="s">
        <v>9201</v>
      </c>
      <c r="B6344" t="s">
        <v>51</v>
      </c>
      <c r="C6344" t="s">
        <v>9007</v>
      </c>
      <c r="D6344" t="s">
        <v>42</v>
      </c>
      <c r="E6344" s="103">
        <v>1.1133164876880607E-2</v>
      </c>
      <c r="F6344" s="103">
        <v>678218</v>
      </c>
      <c r="G6344" s="103">
        <v>7</v>
      </c>
      <c r="H6344" t="s">
        <v>1078</v>
      </c>
      <c r="I6344" s="103"/>
    </row>
    <row r="6345" spans="1:9" x14ac:dyDescent="0.3">
      <c r="A6345" t="s">
        <v>9202</v>
      </c>
      <c r="B6345" t="s">
        <v>51</v>
      </c>
      <c r="C6345" t="s">
        <v>9007</v>
      </c>
      <c r="D6345" t="s">
        <v>1763</v>
      </c>
      <c r="E6345" s="103">
        <v>1.1910060763414011E-2</v>
      </c>
      <c r="F6345" s="103">
        <v>678218</v>
      </c>
      <c r="G6345" s="103">
        <v>7</v>
      </c>
      <c r="H6345" t="s">
        <v>1078</v>
      </c>
      <c r="I6345" s="103"/>
    </row>
    <row r="6346" spans="1:9" x14ac:dyDescent="0.3">
      <c r="A6346" t="s">
        <v>9203</v>
      </c>
      <c r="B6346" t="s">
        <v>51</v>
      </c>
      <c r="C6346" t="s">
        <v>9007</v>
      </c>
      <c r="D6346" t="s">
        <v>1764</v>
      </c>
      <c r="E6346" s="103">
        <v>7.6802486106491057E-3</v>
      </c>
      <c r="F6346" s="103">
        <v>678218</v>
      </c>
      <c r="G6346" s="103">
        <v>7</v>
      </c>
      <c r="H6346" t="s">
        <v>1078</v>
      </c>
      <c r="I6346" s="103"/>
    </row>
    <row r="6347" spans="1:9" x14ac:dyDescent="0.3">
      <c r="A6347" t="s">
        <v>9204</v>
      </c>
      <c r="B6347" t="s">
        <v>51</v>
      </c>
      <c r="C6347" t="s">
        <v>9007</v>
      </c>
      <c r="D6347" t="s">
        <v>340</v>
      </c>
      <c r="E6347" s="103">
        <v>1.0911557891732081E-2</v>
      </c>
      <c r="F6347" s="103">
        <v>678218</v>
      </c>
      <c r="G6347" s="103">
        <v>7</v>
      </c>
      <c r="H6347" t="s">
        <v>1078</v>
      </c>
      <c r="I6347" s="103"/>
    </row>
    <row r="6348" spans="1:9" x14ac:dyDescent="0.3">
      <c r="A6348" t="s">
        <v>9205</v>
      </c>
      <c r="B6348" t="s">
        <v>51</v>
      </c>
      <c r="C6348" t="s">
        <v>9007</v>
      </c>
      <c r="D6348" t="s">
        <v>777</v>
      </c>
      <c r="E6348" s="103">
        <v>2.2654341199937218E-2</v>
      </c>
      <c r="F6348" s="103">
        <v>678218</v>
      </c>
      <c r="G6348" s="103">
        <v>7</v>
      </c>
      <c r="H6348" t="s">
        <v>1078</v>
      </c>
      <c r="I6348" s="103"/>
    </row>
    <row r="6349" spans="1:9" x14ac:dyDescent="0.3">
      <c r="A6349" t="s">
        <v>9206</v>
      </c>
      <c r="B6349" t="s">
        <v>51</v>
      </c>
      <c r="C6349" t="s">
        <v>9007</v>
      </c>
      <c r="D6349" t="s">
        <v>776</v>
      </c>
      <c r="E6349" s="103">
        <v>5.6563279094165898E-2</v>
      </c>
      <c r="F6349" s="103">
        <v>678218</v>
      </c>
      <c r="G6349" s="103">
        <v>7</v>
      </c>
      <c r="H6349" t="s">
        <v>1078</v>
      </c>
      <c r="I6349" s="103"/>
    </row>
    <row r="6350" spans="1:9" x14ac:dyDescent="0.3">
      <c r="A6350" t="s">
        <v>378</v>
      </c>
      <c r="B6350" t="s">
        <v>47</v>
      </c>
      <c r="C6350" t="s">
        <v>353</v>
      </c>
      <c r="D6350" t="s">
        <v>54</v>
      </c>
      <c r="E6350" s="103">
        <v>304782</v>
      </c>
      <c r="F6350" s="103">
        <v>678218</v>
      </c>
      <c r="G6350" s="103">
        <v>7</v>
      </c>
      <c r="H6350" t="s">
        <v>54</v>
      </c>
      <c r="I6350" s="103"/>
    </row>
    <row r="6351" spans="1:9" x14ac:dyDescent="0.3">
      <c r="A6351" t="s">
        <v>379</v>
      </c>
      <c r="B6351" t="s">
        <v>48</v>
      </c>
      <c r="C6351" t="s">
        <v>353</v>
      </c>
      <c r="D6351" t="s">
        <v>54</v>
      </c>
      <c r="E6351" s="103">
        <v>24240869451.271931</v>
      </c>
      <c r="F6351" s="103">
        <v>678218</v>
      </c>
      <c r="G6351" s="103">
        <v>7</v>
      </c>
      <c r="H6351" t="s">
        <v>54</v>
      </c>
      <c r="I6351" s="103"/>
    </row>
    <row r="6352" spans="1:9" x14ac:dyDescent="0.3">
      <c r="A6352" t="s">
        <v>380</v>
      </c>
      <c r="B6352" t="s">
        <v>49</v>
      </c>
      <c r="C6352" t="s">
        <v>353</v>
      </c>
      <c r="D6352" t="s">
        <v>54</v>
      </c>
      <c r="E6352" s="103">
        <v>0.44938648045318763</v>
      </c>
      <c r="F6352" s="103">
        <v>678218</v>
      </c>
      <c r="G6352" s="103">
        <v>7</v>
      </c>
      <c r="H6352" t="s">
        <v>54</v>
      </c>
      <c r="I6352" s="103"/>
    </row>
    <row r="6353" spans="1:9" x14ac:dyDescent="0.3">
      <c r="A6353" t="s">
        <v>381</v>
      </c>
      <c r="B6353" t="s">
        <v>50</v>
      </c>
      <c r="C6353" t="s">
        <v>353</v>
      </c>
      <c r="D6353" t="s">
        <v>54</v>
      </c>
      <c r="E6353" s="103">
        <v>35742.002499597373</v>
      </c>
      <c r="F6353" s="103">
        <v>678218</v>
      </c>
      <c r="G6353" s="103">
        <v>7</v>
      </c>
      <c r="H6353" t="s">
        <v>54</v>
      </c>
      <c r="I6353" s="103"/>
    </row>
    <row r="6354" spans="1:9" x14ac:dyDescent="0.3">
      <c r="A6354" t="s">
        <v>1466</v>
      </c>
      <c r="B6354" t="s">
        <v>51</v>
      </c>
      <c r="C6354" t="s">
        <v>353</v>
      </c>
      <c r="D6354" t="s">
        <v>40</v>
      </c>
      <c r="E6354" s="103">
        <v>6.565555795934841E-2</v>
      </c>
      <c r="F6354" s="103">
        <v>678218</v>
      </c>
      <c r="G6354" s="103">
        <v>7</v>
      </c>
      <c r="H6354" t="s">
        <v>1078</v>
      </c>
      <c r="I6354" s="103"/>
    </row>
    <row r="6355" spans="1:9" x14ac:dyDescent="0.3">
      <c r="A6355" t="s">
        <v>6960</v>
      </c>
      <c r="B6355" t="s">
        <v>51</v>
      </c>
      <c r="C6355" t="s">
        <v>353</v>
      </c>
      <c r="D6355" t="s">
        <v>5064</v>
      </c>
      <c r="E6355" s="103">
        <v>7.1717141291444242E-2</v>
      </c>
      <c r="F6355" s="103">
        <v>678218</v>
      </c>
      <c r="G6355" s="103">
        <v>7</v>
      </c>
      <c r="H6355" t="s">
        <v>1078</v>
      </c>
      <c r="I6355" s="103"/>
    </row>
    <row r="6356" spans="1:9" x14ac:dyDescent="0.3">
      <c r="A6356" t="s">
        <v>6961</v>
      </c>
      <c r="B6356" t="s">
        <v>51</v>
      </c>
      <c r="C6356" t="s">
        <v>353</v>
      </c>
      <c r="D6356" t="s">
        <v>5065</v>
      </c>
      <c r="E6356" s="103">
        <v>6.565555795934841E-2</v>
      </c>
      <c r="F6356" s="103">
        <v>678218</v>
      </c>
      <c r="G6356" s="103">
        <v>7</v>
      </c>
      <c r="H6356" t="s">
        <v>1078</v>
      </c>
      <c r="I6356" s="103"/>
    </row>
    <row r="6357" spans="1:9" x14ac:dyDescent="0.3">
      <c r="A6357" t="s">
        <v>6962</v>
      </c>
      <c r="B6357" t="s">
        <v>51</v>
      </c>
      <c r="C6357" t="s">
        <v>353</v>
      </c>
      <c r="D6357" t="s">
        <v>5066</v>
      </c>
      <c r="E6357" s="103">
        <v>7.1688367776105696E-2</v>
      </c>
      <c r="F6357" s="103">
        <v>678218</v>
      </c>
      <c r="G6357" s="103">
        <v>7</v>
      </c>
      <c r="H6357" t="s">
        <v>1078</v>
      </c>
      <c r="I6357" s="103"/>
    </row>
    <row r="6358" spans="1:9" x14ac:dyDescent="0.3">
      <c r="A6358" t="s">
        <v>1467</v>
      </c>
      <c r="B6358" t="s">
        <v>51</v>
      </c>
      <c r="C6358" t="s">
        <v>353</v>
      </c>
      <c r="D6358" t="s">
        <v>42</v>
      </c>
      <c r="E6358" s="103">
        <v>7.1294114352916327E-2</v>
      </c>
      <c r="F6358" s="103">
        <v>678218</v>
      </c>
      <c r="G6358" s="103">
        <v>7</v>
      </c>
      <c r="H6358" t="s">
        <v>1078</v>
      </c>
      <c r="I6358" s="103"/>
    </row>
    <row r="6359" spans="1:9" x14ac:dyDescent="0.3">
      <c r="A6359" t="s">
        <v>2431</v>
      </c>
      <c r="B6359" t="s">
        <v>51</v>
      </c>
      <c r="C6359" t="s">
        <v>353</v>
      </c>
      <c r="D6359" t="s">
        <v>1763</v>
      </c>
      <c r="E6359" s="103">
        <v>7.4603908340975106E-2</v>
      </c>
      <c r="F6359" s="103">
        <v>678218</v>
      </c>
      <c r="G6359" s="103">
        <v>7</v>
      </c>
      <c r="H6359" t="s">
        <v>1078</v>
      </c>
      <c r="I6359" s="103"/>
    </row>
    <row r="6360" spans="1:9" x14ac:dyDescent="0.3">
      <c r="A6360" t="s">
        <v>2432</v>
      </c>
      <c r="B6360" t="s">
        <v>51</v>
      </c>
      <c r="C6360" t="s">
        <v>353</v>
      </c>
      <c r="D6360" t="s">
        <v>1764</v>
      </c>
      <c r="E6360" s="103">
        <v>4.3758869175016743E-2</v>
      </c>
      <c r="F6360" s="103">
        <v>678218</v>
      </c>
      <c r="G6360" s="103">
        <v>7</v>
      </c>
      <c r="H6360" t="s">
        <v>1078</v>
      </c>
      <c r="I6360" s="103"/>
    </row>
    <row r="6361" spans="1:9" x14ac:dyDescent="0.3">
      <c r="A6361" t="s">
        <v>1468</v>
      </c>
      <c r="B6361" t="s">
        <v>51</v>
      </c>
      <c r="C6361" t="s">
        <v>353</v>
      </c>
      <c r="D6361" t="s">
        <v>340</v>
      </c>
      <c r="E6361" s="103">
        <v>7.0803038855364736E-2</v>
      </c>
      <c r="F6361" s="103">
        <v>678218</v>
      </c>
      <c r="G6361" s="103">
        <v>7</v>
      </c>
      <c r="H6361" t="s">
        <v>1078</v>
      </c>
      <c r="I6361" s="103"/>
    </row>
    <row r="6362" spans="1:9" x14ac:dyDescent="0.3">
      <c r="A6362" t="s">
        <v>1469</v>
      </c>
      <c r="B6362" t="s">
        <v>51</v>
      </c>
      <c r="C6362" t="s">
        <v>353</v>
      </c>
      <c r="D6362" t="s">
        <v>777</v>
      </c>
      <c r="E6362" s="103">
        <v>0.14034675507521457</v>
      </c>
      <c r="F6362" s="103">
        <v>678218</v>
      </c>
      <c r="G6362" s="103">
        <v>7</v>
      </c>
      <c r="H6362" t="s">
        <v>1078</v>
      </c>
      <c r="I6362" s="103"/>
    </row>
    <row r="6363" spans="1:9" x14ac:dyDescent="0.3">
      <c r="A6363" t="s">
        <v>1470</v>
      </c>
      <c r="B6363" t="s">
        <v>51</v>
      </c>
      <c r="C6363" t="s">
        <v>353</v>
      </c>
      <c r="D6363" t="s">
        <v>776</v>
      </c>
      <c r="E6363" s="103">
        <v>0.3471241397425503</v>
      </c>
      <c r="F6363" s="103">
        <v>678218</v>
      </c>
      <c r="G6363" s="103">
        <v>7</v>
      </c>
      <c r="H6363" t="s">
        <v>1078</v>
      </c>
      <c r="I6363" s="103"/>
    </row>
    <row r="6364" spans="1:9" x14ac:dyDescent="0.3">
      <c r="A6364" t="s">
        <v>4742</v>
      </c>
      <c r="B6364" t="s">
        <v>47</v>
      </c>
      <c r="C6364" t="s">
        <v>4351</v>
      </c>
      <c r="D6364" t="s">
        <v>54</v>
      </c>
      <c r="E6364" s="103">
        <v>77032</v>
      </c>
      <c r="F6364" s="103">
        <v>678218</v>
      </c>
      <c r="G6364" s="103">
        <v>7</v>
      </c>
      <c r="H6364" t="s">
        <v>54</v>
      </c>
      <c r="I6364" s="103"/>
    </row>
    <row r="6365" spans="1:9" x14ac:dyDescent="0.3">
      <c r="A6365" t="s">
        <v>4743</v>
      </c>
      <c r="B6365" t="s">
        <v>48</v>
      </c>
      <c r="C6365" t="s">
        <v>4351</v>
      </c>
      <c r="D6365" t="s">
        <v>54</v>
      </c>
      <c r="E6365" s="103">
        <v>790223659.48721313</v>
      </c>
      <c r="F6365" s="103">
        <v>678218</v>
      </c>
      <c r="G6365" s="103">
        <v>7</v>
      </c>
      <c r="H6365" t="s">
        <v>54</v>
      </c>
      <c r="I6365" s="103"/>
    </row>
    <row r="6366" spans="1:9" x14ac:dyDescent="0.3">
      <c r="A6366" t="s">
        <v>4744</v>
      </c>
      <c r="B6366" t="s">
        <v>49</v>
      </c>
      <c r="C6366" t="s">
        <v>4351</v>
      </c>
      <c r="D6366" t="s">
        <v>54</v>
      </c>
      <c r="E6366" s="103">
        <v>0.11357999935124105</v>
      </c>
      <c r="F6366" s="103">
        <v>678218</v>
      </c>
      <c r="G6366" s="103">
        <v>7</v>
      </c>
      <c r="H6366" t="s">
        <v>54</v>
      </c>
      <c r="I6366" s="103"/>
    </row>
    <row r="6367" spans="1:9" x14ac:dyDescent="0.3">
      <c r="A6367" t="s">
        <v>4745</v>
      </c>
      <c r="B6367" t="s">
        <v>50</v>
      </c>
      <c r="C6367" t="s">
        <v>4351</v>
      </c>
      <c r="D6367" t="s">
        <v>54</v>
      </c>
      <c r="E6367" s="103">
        <v>1165.1469873804781</v>
      </c>
      <c r="F6367" s="103">
        <v>678218</v>
      </c>
      <c r="G6367" s="103">
        <v>7</v>
      </c>
      <c r="H6367" t="s">
        <v>54</v>
      </c>
      <c r="I6367" s="103"/>
    </row>
    <row r="6368" spans="1:9" x14ac:dyDescent="0.3">
      <c r="A6368" t="s">
        <v>4746</v>
      </c>
      <c r="B6368" t="s">
        <v>51</v>
      </c>
      <c r="C6368" t="s">
        <v>4351</v>
      </c>
      <c r="D6368" t="s">
        <v>40</v>
      </c>
      <c r="E6368" s="103">
        <v>8.5255608269039149E-3</v>
      </c>
      <c r="F6368" s="103">
        <v>678218</v>
      </c>
      <c r="G6368" s="103">
        <v>7</v>
      </c>
      <c r="H6368" t="s">
        <v>1078</v>
      </c>
      <c r="I6368" s="103"/>
    </row>
    <row r="6369" spans="1:9" x14ac:dyDescent="0.3">
      <c r="A6369" t="s">
        <v>6855</v>
      </c>
      <c r="B6369" t="s">
        <v>51</v>
      </c>
      <c r="C6369" t="s">
        <v>4351</v>
      </c>
      <c r="D6369" t="s">
        <v>5064</v>
      </c>
      <c r="E6369" s="103">
        <v>8.8194910062957509E-3</v>
      </c>
      <c r="F6369" s="103">
        <v>678218</v>
      </c>
      <c r="G6369" s="103">
        <v>7</v>
      </c>
      <c r="H6369" t="s">
        <v>1078</v>
      </c>
      <c r="I6369" s="103"/>
    </row>
    <row r="6370" spans="1:9" x14ac:dyDescent="0.3">
      <c r="A6370" t="s">
        <v>6856</v>
      </c>
      <c r="B6370" t="s">
        <v>51</v>
      </c>
      <c r="C6370" t="s">
        <v>4351</v>
      </c>
      <c r="D6370" t="s">
        <v>5065</v>
      </c>
      <c r="E6370" s="103">
        <v>8.5255608269039149E-3</v>
      </c>
      <c r="F6370" s="103">
        <v>678218</v>
      </c>
      <c r="G6370" s="103">
        <v>7</v>
      </c>
      <c r="H6370" t="s">
        <v>1078</v>
      </c>
      <c r="I6370" s="103"/>
    </row>
    <row r="6371" spans="1:9" x14ac:dyDescent="0.3">
      <c r="A6371" t="s">
        <v>6857</v>
      </c>
      <c r="B6371" t="s">
        <v>51</v>
      </c>
      <c r="C6371" t="s">
        <v>4351</v>
      </c>
      <c r="D6371" t="s">
        <v>5066</v>
      </c>
      <c r="E6371" s="103">
        <v>8.6310202814546093E-3</v>
      </c>
      <c r="F6371" s="103">
        <v>678218</v>
      </c>
      <c r="G6371" s="103">
        <v>7</v>
      </c>
      <c r="H6371" t="s">
        <v>1078</v>
      </c>
      <c r="I6371" s="103"/>
    </row>
    <row r="6372" spans="1:9" x14ac:dyDescent="0.3">
      <c r="A6372" t="s">
        <v>4747</v>
      </c>
      <c r="B6372" t="s">
        <v>51</v>
      </c>
      <c r="C6372" t="s">
        <v>4351</v>
      </c>
      <c r="D6372" t="s">
        <v>42</v>
      </c>
      <c r="E6372" s="103">
        <v>8.7739833020367697E-3</v>
      </c>
      <c r="F6372" s="103">
        <v>678218</v>
      </c>
      <c r="G6372" s="103">
        <v>7</v>
      </c>
      <c r="H6372" t="s">
        <v>1078</v>
      </c>
      <c r="I6372" s="103"/>
    </row>
    <row r="6373" spans="1:9" x14ac:dyDescent="0.3">
      <c r="A6373" t="s">
        <v>4748</v>
      </c>
      <c r="B6373" t="s">
        <v>51</v>
      </c>
      <c r="C6373" t="s">
        <v>4351</v>
      </c>
      <c r="D6373" t="s">
        <v>1763</v>
      </c>
      <c r="E6373" s="103">
        <v>9.2753192486609466E-3</v>
      </c>
      <c r="F6373" s="103">
        <v>678218</v>
      </c>
      <c r="G6373" s="103">
        <v>7</v>
      </c>
      <c r="H6373" t="s">
        <v>1078</v>
      </c>
      <c r="I6373" s="103"/>
    </row>
    <row r="6374" spans="1:9" x14ac:dyDescent="0.3">
      <c r="A6374" t="s">
        <v>4749</v>
      </c>
      <c r="B6374" t="s">
        <v>51</v>
      </c>
      <c r="C6374" t="s">
        <v>4351</v>
      </c>
      <c r="D6374" t="s">
        <v>1764</v>
      </c>
      <c r="E6374" s="103">
        <v>6.136640035309027E-3</v>
      </c>
      <c r="F6374" s="103">
        <v>678218</v>
      </c>
      <c r="G6374" s="103">
        <v>7</v>
      </c>
      <c r="H6374" t="s">
        <v>1078</v>
      </c>
      <c r="I6374" s="103"/>
    </row>
    <row r="6375" spans="1:9" x14ac:dyDescent="0.3">
      <c r="A6375" t="s">
        <v>4750</v>
      </c>
      <c r="B6375" t="s">
        <v>51</v>
      </c>
      <c r="C6375" t="s">
        <v>4351</v>
      </c>
      <c r="D6375" t="s">
        <v>340</v>
      </c>
      <c r="E6375" s="103">
        <v>8.5384096626274081E-3</v>
      </c>
      <c r="F6375" s="103">
        <v>678218</v>
      </c>
      <c r="G6375" s="103">
        <v>7</v>
      </c>
      <c r="H6375" t="s">
        <v>1078</v>
      </c>
      <c r="I6375" s="103"/>
    </row>
    <row r="6376" spans="1:9" x14ac:dyDescent="0.3">
      <c r="A6376" t="s">
        <v>4751</v>
      </c>
      <c r="B6376" t="s">
        <v>51</v>
      </c>
      <c r="C6376" t="s">
        <v>4351</v>
      </c>
      <c r="D6376" t="s">
        <v>777</v>
      </c>
      <c r="E6376" s="103">
        <v>1.7668192622368337E-2</v>
      </c>
      <c r="F6376" s="103">
        <v>678218</v>
      </c>
      <c r="G6376" s="103">
        <v>7</v>
      </c>
      <c r="H6376" t="s">
        <v>1078</v>
      </c>
      <c r="I6376" s="103"/>
    </row>
    <row r="6377" spans="1:9" x14ac:dyDescent="0.3">
      <c r="A6377" t="s">
        <v>4752</v>
      </c>
      <c r="B6377" t="s">
        <v>51</v>
      </c>
      <c r="C6377" t="s">
        <v>4351</v>
      </c>
      <c r="D6377" t="s">
        <v>776</v>
      </c>
      <c r="E6377" s="103">
        <v>4.4503101155588011E-2</v>
      </c>
      <c r="F6377" s="103">
        <v>678218</v>
      </c>
      <c r="G6377" s="103">
        <v>7</v>
      </c>
      <c r="H6377" t="s">
        <v>1078</v>
      </c>
      <c r="I6377" s="103"/>
    </row>
    <row r="6378" spans="1:9" x14ac:dyDescent="0.3">
      <c r="A6378" t="s">
        <v>4720</v>
      </c>
      <c r="B6378" t="s">
        <v>47</v>
      </c>
      <c r="C6378" t="s">
        <v>4352</v>
      </c>
      <c r="D6378" t="s">
        <v>54</v>
      </c>
      <c r="E6378" s="103">
        <v>948</v>
      </c>
      <c r="F6378" s="103">
        <v>678218</v>
      </c>
      <c r="G6378" s="103">
        <v>7</v>
      </c>
      <c r="H6378" t="s">
        <v>54</v>
      </c>
      <c r="I6378" s="103"/>
    </row>
    <row r="6379" spans="1:9" x14ac:dyDescent="0.3">
      <c r="A6379" t="s">
        <v>4721</v>
      </c>
      <c r="B6379" t="s">
        <v>48</v>
      </c>
      <c r="C6379" t="s">
        <v>4352</v>
      </c>
      <c r="D6379" t="s">
        <v>54</v>
      </c>
      <c r="E6379" s="103">
        <v>72415624.03125</v>
      </c>
      <c r="F6379" s="103">
        <v>678218</v>
      </c>
      <c r="G6379" s="103">
        <v>7</v>
      </c>
      <c r="H6379" t="s">
        <v>54</v>
      </c>
      <c r="I6379" s="103"/>
    </row>
    <row r="6380" spans="1:9" x14ac:dyDescent="0.3">
      <c r="A6380" t="s">
        <v>4722</v>
      </c>
      <c r="B6380" t="s">
        <v>49</v>
      </c>
      <c r="C6380" t="s">
        <v>4352</v>
      </c>
      <c r="D6380" t="s">
        <v>54</v>
      </c>
      <c r="E6380" s="103">
        <v>1.3977806545977841E-3</v>
      </c>
      <c r="F6380" s="103">
        <v>678218</v>
      </c>
      <c r="G6380" s="103">
        <v>7</v>
      </c>
      <c r="H6380" t="s">
        <v>54</v>
      </c>
      <c r="I6380" s="103"/>
    </row>
    <row r="6381" spans="1:9" x14ac:dyDescent="0.3">
      <c r="A6381" t="s">
        <v>4723</v>
      </c>
      <c r="B6381" t="s">
        <v>50</v>
      </c>
      <c r="C6381" t="s">
        <v>4352</v>
      </c>
      <c r="D6381" t="s">
        <v>54</v>
      </c>
      <c r="E6381" s="103">
        <v>106.7733737990587</v>
      </c>
      <c r="F6381" s="103">
        <v>678218</v>
      </c>
      <c r="G6381" s="103">
        <v>7</v>
      </c>
      <c r="H6381" t="s">
        <v>54</v>
      </c>
      <c r="I6381" s="103"/>
    </row>
    <row r="6382" spans="1:9" x14ac:dyDescent="0.3">
      <c r="A6382" t="s">
        <v>4724</v>
      </c>
      <c r="B6382" t="s">
        <v>51</v>
      </c>
      <c r="C6382" t="s">
        <v>4352</v>
      </c>
      <c r="D6382" t="s">
        <v>40</v>
      </c>
      <c r="E6382" s="103">
        <v>6.7400990349264708E-2</v>
      </c>
      <c r="F6382" s="103">
        <v>678218</v>
      </c>
      <c r="G6382" s="103">
        <v>7</v>
      </c>
      <c r="H6382" t="s">
        <v>1078</v>
      </c>
      <c r="I6382" s="103"/>
    </row>
    <row r="6383" spans="1:9" x14ac:dyDescent="0.3">
      <c r="A6383" t="s">
        <v>6858</v>
      </c>
      <c r="B6383" t="s">
        <v>51</v>
      </c>
      <c r="C6383" t="s">
        <v>4352</v>
      </c>
      <c r="D6383" t="s">
        <v>5064</v>
      </c>
      <c r="E6383" s="103">
        <v>7.2976464510018033E-2</v>
      </c>
      <c r="F6383" s="103">
        <v>678218</v>
      </c>
      <c r="G6383" s="103">
        <v>7</v>
      </c>
      <c r="H6383" t="s">
        <v>1078</v>
      </c>
      <c r="I6383" s="103"/>
    </row>
    <row r="6384" spans="1:9" x14ac:dyDescent="0.3">
      <c r="A6384" t="s">
        <v>6859</v>
      </c>
      <c r="B6384" t="s">
        <v>51</v>
      </c>
      <c r="C6384" t="s">
        <v>4352</v>
      </c>
      <c r="D6384" t="s">
        <v>5065</v>
      </c>
      <c r="E6384" s="103">
        <v>6.7400990349264708E-2</v>
      </c>
      <c r="F6384" s="103">
        <v>678218</v>
      </c>
      <c r="G6384" s="103">
        <v>7</v>
      </c>
      <c r="H6384" t="s">
        <v>1078</v>
      </c>
      <c r="I6384" s="103"/>
    </row>
    <row r="6385" spans="1:9" x14ac:dyDescent="0.3">
      <c r="A6385" t="s">
        <v>6860</v>
      </c>
      <c r="B6385" t="s">
        <v>51</v>
      </c>
      <c r="C6385" t="s">
        <v>4352</v>
      </c>
      <c r="D6385" t="s">
        <v>5066</v>
      </c>
      <c r="E6385" s="103">
        <v>6.7400990349264708E-2</v>
      </c>
      <c r="F6385" s="103">
        <v>678218</v>
      </c>
      <c r="G6385" s="103">
        <v>7</v>
      </c>
      <c r="H6385" t="s">
        <v>1078</v>
      </c>
      <c r="I6385" s="103"/>
    </row>
    <row r="6386" spans="1:9" x14ac:dyDescent="0.3">
      <c r="A6386" t="s">
        <v>4725</v>
      </c>
      <c r="B6386" t="s">
        <v>51</v>
      </c>
      <c r="C6386" t="s">
        <v>4352</v>
      </c>
      <c r="D6386" t="s">
        <v>42</v>
      </c>
      <c r="E6386" s="103">
        <v>7.2976464510018033E-2</v>
      </c>
      <c r="F6386" s="103">
        <v>678218</v>
      </c>
      <c r="G6386" s="103">
        <v>7</v>
      </c>
      <c r="H6386" t="s">
        <v>1078</v>
      </c>
      <c r="I6386" s="103"/>
    </row>
    <row r="6387" spans="1:9" x14ac:dyDescent="0.3">
      <c r="A6387" t="s">
        <v>4726</v>
      </c>
      <c r="B6387" t="s">
        <v>51</v>
      </c>
      <c r="C6387" t="s">
        <v>4352</v>
      </c>
      <c r="D6387" t="s">
        <v>1763</v>
      </c>
      <c r="E6387" s="103">
        <v>7.9481071406562409E-2</v>
      </c>
      <c r="F6387" s="103">
        <v>678218</v>
      </c>
      <c r="G6387" s="103">
        <v>7</v>
      </c>
      <c r="H6387" t="s">
        <v>1078</v>
      </c>
      <c r="I6387" s="103"/>
    </row>
    <row r="6388" spans="1:9" x14ac:dyDescent="0.3">
      <c r="A6388" t="s">
        <v>4727</v>
      </c>
      <c r="B6388" t="s">
        <v>51</v>
      </c>
      <c r="C6388" t="s">
        <v>4352</v>
      </c>
      <c r="D6388" t="s">
        <v>1764</v>
      </c>
      <c r="E6388" s="103">
        <v>7.9481071406562409E-2</v>
      </c>
      <c r="F6388" s="103">
        <v>678218</v>
      </c>
      <c r="G6388" s="103">
        <v>7</v>
      </c>
      <c r="H6388" t="s">
        <v>1078</v>
      </c>
      <c r="I6388" s="103"/>
    </row>
    <row r="6389" spans="1:9" x14ac:dyDescent="0.3">
      <c r="A6389" t="s">
        <v>4728</v>
      </c>
      <c r="B6389" t="s">
        <v>51</v>
      </c>
      <c r="C6389" t="s">
        <v>4352</v>
      </c>
      <c r="D6389" t="s">
        <v>340</v>
      </c>
      <c r="E6389" s="103">
        <v>7.4727184952445652E-2</v>
      </c>
      <c r="F6389" s="103">
        <v>678218</v>
      </c>
      <c r="G6389" s="103">
        <v>7</v>
      </c>
      <c r="H6389" t="s">
        <v>1078</v>
      </c>
      <c r="I6389" s="103"/>
    </row>
    <row r="6390" spans="1:9" x14ac:dyDescent="0.3">
      <c r="A6390" t="s">
        <v>4729</v>
      </c>
      <c r="B6390" t="s">
        <v>51</v>
      </c>
      <c r="C6390" t="s">
        <v>4352</v>
      </c>
      <c r="D6390" t="s">
        <v>777</v>
      </c>
      <c r="E6390" s="103">
        <v>0.17096726441102267</v>
      </c>
      <c r="F6390" s="103">
        <v>678218</v>
      </c>
      <c r="G6390" s="103">
        <v>7</v>
      </c>
      <c r="H6390" t="s">
        <v>1078</v>
      </c>
      <c r="I6390" s="103"/>
    </row>
    <row r="6391" spans="1:9" x14ac:dyDescent="0.3">
      <c r="A6391" t="s">
        <v>4730</v>
      </c>
      <c r="B6391" t="s">
        <v>51</v>
      </c>
      <c r="C6391" t="s">
        <v>4352</v>
      </c>
      <c r="D6391" t="s">
        <v>776</v>
      </c>
      <c r="E6391" s="103">
        <v>0.35580524467231189</v>
      </c>
      <c r="F6391" s="103">
        <v>678218</v>
      </c>
      <c r="G6391" s="103">
        <v>7</v>
      </c>
      <c r="H6391" t="s">
        <v>1078</v>
      </c>
      <c r="I6391" s="103"/>
    </row>
    <row r="6392" spans="1:9" x14ac:dyDescent="0.3">
      <c r="A6392" t="s">
        <v>4731</v>
      </c>
      <c r="B6392" t="s">
        <v>47</v>
      </c>
      <c r="C6392" t="s">
        <v>4353</v>
      </c>
      <c r="D6392" t="s">
        <v>54</v>
      </c>
      <c r="E6392" s="103">
        <v>35524</v>
      </c>
      <c r="F6392" s="103">
        <v>678218</v>
      </c>
      <c r="G6392" s="103">
        <v>7</v>
      </c>
      <c r="H6392" t="s">
        <v>54</v>
      </c>
      <c r="I6392" s="103"/>
    </row>
    <row r="6393" spans="1:9" x14ac:dyDescent="0.3">
      <c r="A6393" t="s">
        <v>4732</v>
      </c>
      <c r="B6393" t="s">
        <v>48</v>
      </c>
      <c r="C6393" t="s">
        <v>4353</v>
      </c>
      <c r="D6393" t="s">
        <v>54</v>
      </c>
      <c r="E6393" s="103">
        <v>491257385.85845947</v>
      </c>
      <c r="F6393" s="103">
        <v>678218</v>
      </c>
      <c r="G6393" s="103">
        <v>7</v>
      </c>
      <c r="H6393" t="s">
        <v>54</v>
      </c>
      <c r="I6393" s="103"/>
    </row>
    <row r="6394" spans="1:9" x14ac:dyDescent="0.3">
      <c r="A6394" t="s">
        <v>4733</v>
      </c>
      <c r="B6394" t="s">
        <v>49</v>
      </c>
      <c r="C6394" t="s">
        <v>4353</v>
      </c>
      <c r="D6394" t="s">
        <v>54</v>
      </c>
      <c r="E6394" s="103">
        <v>5.2378438791067176E-2</v>
      </c>
      <c r="F6394" s="103">
        <v>678218</v>
      </c>
      <c r="G6394" s="103">
        <v>7</v>
      </c>
      <c r="H6394" t="s">
        <v>54</v>
      </c>
      <c r="I6394" s="103"/>
    </row>
    <row r="6395" spans="1:9" x14ac:dyDescent="0.3">
      <c r="A6395" t="s">
        <v>4734</v>
      </c>
      <c r="B6395" t="s">
        <v>50</v>
      </c>
      <c r="C6395" t="s">
        <v>4353</v>
      </c>
      <c r="D6395" t="s">
        <v>54</v>
      </c>
      <c r="E6395" s="103">
        <v>724.33551727978238</v>
      </c>
      <c r="F6395" s="103">
        <v>678218</v>
      </c>
      <c r="G6395" s="103">
        <v>7</v>
      </c>
      <c r="H6395" t="s">
        <v>54</v>
      </c>
      <c r="I6395" s="103"/>
    </row>
    <row r="6396" spans="1:9" x14ac:dyDescent="0.3">
      <c r="A6396" t="s">
        <v>4735</v>
      </c>
      <c r="B6396" t="s">
        <v>51</v>
      </c>
      <c r="C6396" t="s">
        <v>4353</v>
      </c>
      <c r="D6396" t="s">
        <v>40</v>
      </c>
      <c r="E6396" s="103">
        <v>1.1318873742796162E-2</v>
      </c>
      <c r="F6396" s="103">
        <v>678218</v>
      </c>
      <c r="G6396" s="103">
        <v>7</v>
      </c>
      <c r="H6396" t="s">
        <v>1078</v>
      </c>
      <c r="I6396" s="103"/>
    </row>
    <row r="6397" spans="1:9" x14ac:dyDescent="0.3">
      <c r="A6397" t="s">
        <v>6861</v>
      </c>
      <c r="B6397" t="s">
        <v>51</v>
      </c>
      <c r="C6397" t="s">
        <v>4353</v>
      </c>
      <c r="D6397" t="s">
        <v>5064</v>
      </c>
      <c r="E6397" s="103">
        <v>1.1685599708059677E-2</v>
      </c>
      <c r="F6397" s="103">
        <v>678218</v>
      </c>
      <c r="G6397" s="103">
        <v>7</v>
      </c>
      <c r="H6397" t="s">
        <v>1078</v>
      </c>
      <c r="I6397" s="103"/>
    </row>
    <row r="6398" spans="1:9" x14ac:dyDescent="0.3">
      <c r="A6398" t="s">
        <v>6862</v>
      </c>
      <c r="B6398" t="s">
        <v>51</v>
      </c>
      <c r="C6398" t="s">
        <v>4353</v>
      </c>
      <c r="D6398" t="s">
        <v>5065</v>
      </c>
      <c r="E6398" s="103">
        <v>1.1318873742796162E-2</v>
      </c>
      <c r="F6398" s="103">
        <v>678218</v>
      </c>
      <c r="G6398" s="103">
        <v>7</v>
      </c>
      <c r="H6398" t="s">
        <v>1078</v>
      </c>
      <c r="I6398" s="103"/>
    </row>
    <row r="6399" spans="1:9" x14ac:dyDescent="0.3">
      <c r="A6399" t="s">
        <v>6863</v>
      </c>
      <c r="B6399" t="s">
        <v>51</v>
      </c>
      <c r="C6399" t="s">
        <v>4353</v>
      </c>
      <c r="D6399" t="s">
        <v>5066</v>
      </c>
      <c r="E6399" s="103">
        <v>1.1478453137838468E-2</v>
      </c>
      <c r="F6399" s="103">
        <v>678218</v>
      </c>
      <c r="G6399" s="103">
        <v>7</v>
      </c>
      <c r="H6399" t="s">
        <v>1078</v>
      </c>
      <c r="I6399" s="103"/>
    </row>
    <row r="6400" spans="1:9" x14ac:dyDescent="0.3">
      <c r="A6400" t="s">
        <v>4736</v>
      </c>
      <c r="B6400" t="s">
        <v>51</v>
      </c>
      <c r="C6400" t="s">
        <v>4353</v>
      </c>
      <c r="D6400" t="s">
        <v>42</v>
      </c>
      <c r="E6400" s="103">
        <v>1.1630353150850386E-2</v>
      </c>
      <c r="F6400" s="103">
        <v>678218</v>
      </c>
      <c r="G6400" s="103">
        <v>7</v>
      </c>
      <c r="H6400" t="s">
        <v>1078</v>
      </c>
      <c r="I6400" s="103"/>
    </row>
    <row r="6401" spans="1:9" x14ac:dyDescent="0.3">
      <c r="A6401" t="s">
        <v>4737</v>
      </c>
      <c r="B6401" t="s">
        <v>51</v>
      </c>
      <c r="C6401" t="s">
        <v>4353</v>
      </c>
      <c r="D6401" t="s">
        <v>1763</v>
      </c>
      <c r="E6401" s="103">
        <v>1.2259906745953524E-2</v>
      </c>
      <c r="F6401" s="103">
        <v>678218</v>
      </c>
      <c r="G6401" s="103">
        <v>7</v>
      </c>
      <c r="H6401" t="s">
        <v>1078</v>
      </c>
      <c r="I6401" s="103"/>
    </row>
    <row r="6402" spans="1:9" x14ac:dyDescent="0.3">
      <c r="A6402" t="s">
        <v>4738</v>
      </c>
      <c r="B6402" t="s">
        <v>51</v>
      </c>
      <c r="C6402" t="s">
        <v>4353</v>
      </c>
      <c r="D6402" t="s">
        <v>1764</v>
      </c>
      <c r="E6402" s="103">
        <v>7.6016478133908022E-3</v>
      </c>
      <c r="F6402" s="103">
        <v>678218</v>
      </c>
      <c r="G6402" s="103">
        <v>7</v>
      </c>
      <c r="H6402" t="s">
        <v>1078</v>
      </c>
      <c r="I6402" s="103"/>
    </row>
    <row r="6403" spans="1:9" x14ac:dyDescent="0.3">
      <c r="A6403" t="s">
        <v>4739</v>
      </c>
      <c r="B6403" t="s">
        <v>51</v>
      </c>
      <c r="C6403" t="s">
        <v>4353</v>
      </c>
      <c r="D6403" t="s">
        <v>340</v>
      </c>
      <c r="E6403" s="103">
        <v>1.1095297665976918E-2</v>
      </c>
      <c r="F6403" s="103">
        <v>678218</v>
      </c>
      <c r="G6403" s="103">
        <v>7</v>
      </c>
      <c r="H6403" t="s">
        <v>1078</v>
      </c>
      <c r="I6403" s="103"/>
    </row>
    <row r="6404" spans="1:9" x14ac:dyDescent="0.3">
      <c r="A6404" t="s">
        <v>4740</v>
      </c>
      <c r="B6404" t="s">
        <v>51</v>
      </c>
      <c r="C6404" t="s">
        <v>4353</v>
      </c>
      <c r="D6404" t="s">
        <v>777</v>
      </c>
      <c r="E6404" s="103">
        <v>2.2404106551522369E-2</v>
      </c>
      <c r="F6404" s="103">
        <v>678218</v>
      </c>
      <c r="G6404" s="103">
        <v>7</v>
      </c>
      <c r="H6404" t="s">
        <v>1078</v>
      </c>
      <c r="I6404" s="103"/>
    </row>
    <row r="6405" spans="1:9" x14ac:dyDescent="0.3">
      <c r="A6405" t="s">
        <v>4741</v>
      </c>
      <c r="B6405" t="s">
        <v>51</v>
      </c>
      <c r="C6405" t="s">
        <v>4353</v>
      </c>
      <c r="D6405" t="s">
        <v>776</v>
      </c>
      <c r="E6405" s="103">
        <v>5.9116701343208997E-2</v>
      </c>
      <c r="F6405" s="103">
        <v>678218</v>
      </c>
      <c r="G6405" s="103">
        <v>7</v>
      </c>
      <c r="H6405" t="s">
        <v>1078</v>
      </c>
      <c r="I6405" s="103"/>
    </row>
    <row r="6406" spans="1:9" x14ac:dyDescent="0.3">
      <c r="A6406" t="s">
        <v>7561</v>
      </c>
      <c r="B6406" t="s">
        <v>47</v>
      </c>
      <c r="C6406" t="s">
        <v>7386</v>
      </c>
      <c r="D6406" t="s">
        <v>54</v>
      </c>
      <c r="E6406" s="103">
        <v>44490</v>
      </c>
      <c r="F6406" s="103">
        <v>678218</v>
      </c>
      <c r="G6406" s="103">
        <v>7</v>
      </c>
      <c r="H6406" t="s">
        <v>54</v>
      </c>
      <c r="I6406" s="103"/>
    </row>
    <row r="6407" spans="1:9" x14ac:dyDescent="0.3">
      <c r="A6407" t="s">
        <v>7562</v>
      </c>
      <c r="B6407" t="s">
        <v>48</v>
      </c>
      <c r="C6407" t="s">
        <v>7386</v>
      </c>
      <c r="D6407" t="s">
        <v>54</v>
      </c>
      <c r="E6407" s="103">
        <v>226550649.59750366</v>
      </c>
      <c r="F6407" s="103">
        <v>678218</v>
      </c>
      <c r="G6407" s="103">
        <v>7</v>
      </c>
      <c r="H6407" t="s">
        <v>54</v>
      </c>
      <c r="I6407" s="103"/>
    </row>
    <row r="6408" spans="1:9" x14ac:dyDescent="0.3">
      <c r="A6408" t="s">
        <v>7563</v>
      </c>
      <c r="B6408" t="s">
        <v>49</v>
      </c>
      <c r="C6408" t="s">
        <v>7386</v>
      </c>
      <c r="D6408" t="s">
        <v>54</v>
      </c>
      <c r="E6408" s="103">
        <v>6.5598376923054244E-2</v>
      </c>
      <c r="F6408" s="103">
        <v>678218</v>
      </c>
      <c r="G6408" s="103">
        <v>7</v>
      </c>
      <c r="H6408" t="s">
        <v>54</v>
      </c>
      <c r="I6408" s="103"/>
    </row>
    <row r="6409" spans="1:9" x14ac:dyDescent="0.3">
      <c r="A6409" t="s">
        <v>7564</v>
      </c>
      <c r="B6409" t="s">
        <v>50</v>
      </c>
      <c r="C6409" t="s">
        <v>7386</v>
      </c>
      <c r="D6409" t="s">
        <v>54</v>
      </c>
      <c r="E6409" s="103">
        <v>334.03809630163704</v>
      </c>
      <c r="F6409" s="103">
        <v>678218</v>
      </c>
      <c r="G6409" s="103">
        <v>7</v>
      </c>
      <c r="H6409" t="s">
        <v>54</v>
      </c>
      <c r="I6409" s="103"/>
    </row>
    <row r="6410" spans="1:9" x14ac:dyDescent="0.3">
      <c r="A6410" t="s">
        <v>7565</v>
      </c>
      <c r="B6410" t="s">
        <v>51</v>
      </c>
      <c r="C6410" t="s">
        <v>7386</v>
      </c>
      <c r="D6410" t="s">
        <v>40</v>
      </c>
      <c r="E6410" s="103">
        <v>4.2875520774976065E-3</v>
      </c>
      <c r="F6410" s="103">
        <v>678218</v>
      </c>
      <c r="G6410" s="103">
        <v>7</v>
      </c>
      <c r="H6410" t="s">
        <v>1078</v>
      </c>
      <c r="I6410" s="103"/>
    </row>
    <row r="6411" spans="1:9" x14ac:dyDescent="0.3">
      <c r="A6411" t="s">
        <v>7566</v>
      </c>
      <c r="B6411" t="s">
        <v>51</v>
      </c>
      <c r="C6411" t="s">
        <v>7386</v>
      </c>
      <c r="D6411" t="s">
        <v>5064</v>
      </c>
      <c r="E6411" s="103">
        <v>4.3848527492102805E-3</v>
      </c>
      <c r="F6411" s="103">
        <v>678218</v>
      </c>
      <c r="G6411" s="103">
        <v>7</v>
      </c>
      <c r="H6411" t="s">
        <v>1078</v>
      </c>
      <c r="I6411" s="103"/>
    </row>
    <row r="6412" spans="1:9" x14ac:dyDescent="0.3">
      <c r="A6412" t="s">
        <v>7567</v>
      </c>
      <c r="B6412" t="s">
        <v>51</v>
      </c>
      <c r="C6412" t="s">
        <v>7386</v>
      </c>
      <c r="D6412" t="s">
        <v>5065</v>
      </c>
      <c r="E6412" s="103">
        <v>4.2875520774976065E-3</v>
      </c>
      <c r="F6412" s="103">
        <v>678218</v>
      </c>
      <c r="G6412" s="103">
        <v>7</v>
      </c>
      <c r="H6412" t="s">
        <v>1078</v>
      </c>
      <c r="I6412" s="103"/>
    </row>
    <row r="6413" spans="1:9" x14ac:dyDescent="0.3">
      <c r="A6413" t="s">
        <v>7568</v>
      </c>
      <c r="B6413" t="s">
        <v>51</v>
      </c>
      <c r="C6413" t="s">
        <v>7386</v>
      </c>
      <c r="D6413" t="s">
        <v>5066</v>
      </c>
      <c r="E6413" s="103">
        <v>4.3427297415449513E-3</v>
      </c>
      <c r="F6413" s="103">
        <v>678218</v>
      </c>
      <c r="G6413" s="103">
        <v>7</v>
      </c>
      <c r="H6413" t="s">
        <v>1078</v>
      </c>
      <c r="I6413" s="103"/>
    </row>
    <row r="6414" spans="1:9" x14ac:dyDescent="0.3">
      <c r="A6414" t="s">
        <v>7569</v>
      </c>
      <c r="B6414" t="s">
        <v>51</v>
      </c>
      <c r="C6414" t="s">
        <v>7386</v>
      </c>
      <c r="D6414" t="s">
        <v>42</v>
      </c>
      <c r="E6414" s="103">
        <v>4.3501714550728283E-3</v>
      </c>
      <c r="F6414" s="103">
        <v>678218</v>
      </c>
      <c r="G6414" s="103">
        <v>7</v>
      </c>
      <c r="H6414" t="s">
        <v>1078</v>
      </c>
      <c r="I6414" s="103"/>
    </row>
    <row r="6415" spans="1:9" x14ac:dyDescent="0.3">
      <c r="A6415" t="s">
        <v>7570</v>
      </c>
      <c r="B6415" t="s">
        <v>51</v>
      </c>
      <c r="C6415" t="s">
        <v>7386</v>
      </c>
      <c r="D6415" t="s">
        <v>1763</v>
      </c>
      <c r="E6415" s="103">
        <v>4.5769253635912794E-3</v>
      </c>
      <c r="F6415" s="103">
        <v>678218</v>
      </c>
      <c r="G6415" s="103">
        <v>7</v>
      </c>
      <c r="H6415" t="s">
        <v>1078</v>
      </c>
      <c r="I6415" s="103"/>
    </row>
    <row r="6416" spans="1:9" x14ac:dyDescent="0.3">
      <c r="A6416" t="s">
        <v>7571</v>
      </c>
      <c r="B6416" t="s">
        <v>51</v>
      </c>
      <c r="C6416" t="s">
        <v>7386</v>
      </c>
      <c r="D6416" t="s">
        <v>1764</v>
      </c>
      <c r="E6416" s="103">
        <v>2.8619613976985604E-3</v>
      </c>
      <c r="F6416" s="103">
        <v>678218</v>
      </c>
      <c r="G6416" s="103">
        <v>7</v>
      </c>
      <c r="H6416" t="s">
        <v>1078</v>
      </c>
      <c r="I6416" s="103"/>
    </row>
    <row r="6417" spans="1:9" x14ac:dyDescent="0.3">
      <c r="A6417" t="s">
        <v>7572</v>
      </c>
      <c r="B6417" t="s">
        <v>51</v>
      </c>
      <c r="C6417" t="s">
        <v>7386</v>
      </c>
      <c r="D6417" t="s">
        <v>340</v>
      </c>
      <c r="E6417" s="103">
        <v>4.3322105531677221E-3</v>
      </c>
      <c r="F6417" s="103">
        <v>678218</v>
      </c>
      <c r="G6417" s="103">
        <v>7</v>
      </c>
      <c r="H6417" t="s">
        <v>1078</v>
      </c>
      <c r="I6417" s="103"/>
    </row>
    <row r="6418" spans="1:9" x14ac:dyDescent="0.3">
      <c r="A6418" t="s">
        <v>7573</v>
      </c>
      <c r="B6418" t="s">
        <v>51</v>
      </c>
      <c r="C6418" t="s">
        <v>7386</v>
      </c>
      <c r="D6418" t="s">
        <v>777</v>
      </c>
      <c r="E6418" s="103">
        <v>9.0594687859821884E-3</v>
      </c>
      <c r="F6418" s="103">
        <v>678218</v>
      </c>
      <c r="G6418" s="103">
        <v>7</v>
      </c>
      <c r="H6418" t="s">
        <v>1078</v>
      </c>
      <c r="I6418" s="103"/>
    </row>
    <row r="6419" spans="1:9" x14ac:dyDescent="0.3">
      <c r="A6419" t="s">
        <v>7574</v>
      </c>
      <c r="B6419" t="s">
        <v>51</v>
      </c>
      <c r="C6419" t="s">
        <v>7386</v>
      </c>
      <c r="D6419" t="s">
        <v>776</v>
      </c>
      <c r="E6419" s="103">
        <v>2.2270124022291466E-2</v>
      </c>
      <c r="F6419" s="103">
        <v>678218</v>
      </c>
      <c r="G6419" s="103">
        <v>7</v>
      </c>
      <c r="H6419" t="s">
        <v>1078</v>
      </c>
      <c r="I6419" s="103"/>
    </row>
    <row r="6420" spans="1:9" x14ac:dyDescent="0.3">
      <c r="A6420" t="s">
        <v>256</v>
      </c>
      <c r="B6420" t="s">
        <v>47</v>
      </c>
      <c r="C6420" t="s">
        <v>35</v>
      </c>
      <c r="D6420" t="s">
        <v>54</v>
      </c>
      <c r="E6420" s="103">
        <v>62</v>
      </c>
      <c r="F6420" s="103">
        <v>677974</v>
      </c>
      <c r="G6420" s="103">
        <v>8</v>
      </c>
      <c r="H6420" t="s">
        <v>54</v>
      </c>
      <c r="I6420" s="103"/>
    </row>
    <row r="6421" spans="1:9" x14ac:dyDescent="0.3">
      <c r="A6421" t="s">
        <v>257</v>
      </c>
      <c r="B6421" t="s">
        <v>48</v>
      </c>
      <c r="C6421" t="s">
        <v>35</v>
      </c>
      <c r="D6421" t="s">
        <v>54</v>
      </c>
      <c r="E6421" s="103">
        <v>17640038.7257144</v>
      </c>
      <c r="F6421" s="103">
        <v>677974</v>
      </c>
      <c r="G6421" s="103">
        <v>8</v>
      </c>
      <c r="H6421" t="s">
        <v>54</v>
      </c>
      <c r="I6421" s="103"/>
    </row>
    <row r="6422" spans="1:9" x14ac:dyDescent="0.3">
      <c r="A6422" t="s">
        <v>258</v>
      </c>
      <c r="B6422" t="s">
        <v>49</v>
      </c>
      <c r="C6422" t="s">
        <v>35</v>
      </c>
      <c r="D6422" t="s">
        <v>54</v>
      </c>
      <c r="E6422" s="103">
        <v>9.1448934619911678E-5</v>
      </c>
      <c r="F6422" s="103">
        <v>677974</v>
      </c>
      <c r="G6422" s="103">
        <v>8</v>
      </c>
      <c r="H6422" t="s">
        <v>54</v>
      </c>
      <c r="I6422" s="103"/>
    </row>
    <row r="6423" spans="1:9" x14ac:dyDescent="0.3">
      <c r="A6423" t="s">
        <v>259</v>
      </c>
      <c r="B6423" t="s">
        <v>50</v>
      </c>
      <c r="C6423" t="s">
        <v>35</v>
      </c>
      <c r="D6423" t="s">
        <v>54</v>
      </c>
      <c r="E6423" s="103">
        <v>26.018754001944618</v>
      </c>
      <c r="F6423" s="103">
        <v>677974</v>
      </c>
      <c r="G6423" s="103">
        <v>8</v>
      </c>
      <c r="H6423" t="s">
        <v>54</v>
      </c>
      <c r="I6423" s="103"/>
    </row>
    <row r="6424" spans="1:9" x14ac:dyDescent="0.3">
      <c r="A6424" t="s">
        <v>5020</v>
      </c>
      <c r="B6424" t="s">
        <v>47</v>
      </c>
      <c r="C6424" t="s">
        <v>4868</v>
      </c>
      <c r="D6424" t="s">
        <v>54</v>
      </c>
      <c r="E6424" s="103">
        <v>122227</v>
      </c>
      <c r="F6424" s="103">
        <v>677974</v>
      </c>
      <c r="G6424" s="103">
        <v>8</v>
      </c>
      <c r="H6424" t="s">
        <v>54</v>
      </c>
      <c r="I6424" s="103"/>
    </row>
    <row r="6425" spans="1:9" x14ac:dyDescent="0.3">
      <c r="A6425" t="s">
        <v>5021</v>
      </c>
      <c r="B6425" t="s">
        <v>48</v>
      </c>
      <c r="C6425" t="s">
        <v>4868</v>
      </c>
      <c r="D6425" t="s">
        <v>54</v>
      </c>
      <c r="E6425" s="103">
        <v>2324288613.5327148</v>
      </c>
      <c r="F6425" s="103">
        <v>677974</v>
      </c>
      <c r="G6425" s="103">
        <v>8</v>
      </c>
      <c r="H6425" t="s">
        <v>54</v>
      </c>
      <c r="I6425" s="103"/>
    </row>
    <row r="6426" spans="1:9" x14ac:dyDescent="0.3">
      <c r="A6426" t="s">
        <v>5022</v>
      </c>
      <c r="B6426" t="s">
        <v>49</v>
      </c>
      <c r="C6426" t="s">
        <v>4868</v>
      </c>
      <c r="D6426" t="s">
        <v>54</v>
      </c>
      <c r="E6426" s="103">
        <v>0.18028272470625717</v>
      </c>
      <c r="F6426" s="103">
        <v>677974</v>
      </c>
      <c r="G6426" s="103">
        <v>8</v>
      </c>
      <c r="H6426" t="s">
        <v>54</v>
      </c>
      <c r="I6426" s="103"/>
    </row>
    <row r="6427" spans="1:9" x14ac:dyDescent="0.3">
      <c r="A6427" t="s">
        <v>5023</v>
      </c>
      <c r="B6427" t="s">
        <v>50</v>
      </c>
      <c r="C6427" t="s">
        <v>4868</v>
      </c>
      <c r="D6427" t="s">
        <v>54</v>
      </c>
      <c r="E6427" s="103">
        <v>3428.2857654315872</v>
      </c>
      <c r="F6427" s="103">
        <v>677974</v>
      </c>
      <c r="G6427" s="103">
        <v>8</v>
      </c>
      <c r="H6427" t="s">
        <v>54</v>
      </c>
      <c r="I6427" s="103"/>
    </row>
    <row r="6428" spans="1:9" x14ac:dyDescent="0.3">
      <c r="A6428" t="s">
        <v>5024</v>
      </c>
      <c r="B6428" t="s">
        <v>51</v>
      </c>
      <c r="C6428" t="s">
        <v>4868</v>
      </c>
      <c r="D6428" t="s">
        <v>40</v>
      </c>
      <c r="E6428" s="103">
        <v>1.2003489669789331E-2</v>
      </c>
      <c r="F6428" s="103">
        <v>677974</v>
      </c>
      <c r="G6428" s="103">
        <v>8</v>
      </c>
      <c r="H6428" t="s">
        <v>1078</v>
      </c>
      <c r="I6428" s="103"/>
    </row>
    <row r="6429" spans="1:9" x14ac:dyDescent="0.3">
      <c r="A6429" t="s">
        <v>7080</v>
      </c>
      <c r="B6429" t="s">
        <v>51</v>
      </c>
      <c r="C6429" t="s">
        <v>4868</v>
      </c>
      <c r="D6429" t="s">
        <v>5064</v>
      </c>
      <c r="E6429" s="103">
        <v>1.2540682453884783E-2</v>
      </c>
      <c r="F6429" s="103">
        <v>677974</v>
      </c>
      <c r="G6429" s="103">
        <v>8</v>
      </c>
      <c r="H6429" t="s">
        <v>1078</v>
      </c>
      <c r="I6429" s="103"/>
    </row>
    <row r="6430" spans="1:9" x14ac:dyDescent="0.3">
      <c r="A6430" t="s">
        <v>7081</v>
      </c>
      <c r="B6430" t="s">
        <v>51</v>
      </c>
      <c r="C6430" t="s">
        <v>4868</v>
      </c>
      <c r="D6430" t="s">
        <v>5065</v>
      </c>
      <c r="E6430" s="103">
        <v>1.2003489669789331E-2</v>
      </c>
      <c r="F6430" s="103">
        <v>677974</v>
      </c>
      <c r="G6430" s="103">
        <v>8</v>
      </c>
      <c r="H6430" t="s">
        <v>1078</v>
      </c>
      <c r="I6430" s="103"/>
    </row>
    <row r="6431" spans="1:9" x14ac:dyDescent="0.3">
      <c r="A6431" t="s">
        <v>7082</v>
      </c>
      <c r="B6431" t="s">
        <v>51</v>
      </c>
      <c r="C6431" t="s">
        <v>4868</v>
      </c>
      <c r="D6431" t="s">
        <v>5066</v>
      </c>
      <c r="E6431" s="103">
        <v>1.2095158641941372E-2</v>
      </c>
      <c r="F6431" s="103">
        <v>677974</v>
      </c>
      <c r="G6431" s="103">
        <v>8</v>
      </c>
      <c r="H6431" t="s">
        <v>1078</v>
      </c>
      <c r="I6431" s="103"/>
    </row>
    <row r="6432" spans="1:9" x14ac:dyDescent="0.3">
      <c r="A6432" t="s">
        <v>5025</v>
      </c>
      <c r="B6432" t="s">
        <v>51</v>
      </c>
      <c r="C6432" t="s">
        <v>4868</v>
      </c>
      <c r="D6432" t="s">
        <v>42</v>
      </c>
      <c r="E6432" s="103">
        <v>1.2497975459936007E-2</v>
      </c>
      <c r="F6432" s="103">
        <v>677974</v>
      </c>
      <c r="G6432" s="103">
        <v>8</v>
      </c>
      <c r="H6432" t="s">
        <v>1078</v>
      </c>
      <c r="I6432" s="103"/>
    </row>
    <row r="6433" spans="1:9" x14ac:dyDescent="0.3">
      <c r="A6433" t="s">
        <v>5026</v>
      </c>
      <c r="B6433" t="s">
        <v>51</v>
      </c>
      <c r="C6433" t="s">
        <v>4868</v>
      </c>
      <c r="D6433" t="s">
        <v>1763</v>
      </c>
      <c r="E6433" s="103">
        <v>1.3098119335290989E-2</v>
      </c>
      <c r="F6433" s="103">
        <v>677974</v>
      </c>
      <c r="G6433" s="103">
        <v>8</v>
      </c>
      <c r="H6433" t="s">
        <v>1078</v>
      </c>
      <c r="I6433" s="103"/>
    </row>
    <row r="6434" spans="1:9" x14ac:dyDescent="0.3">
      <c r="A6434" t="s">
        <v>5027</v>
      </c>
      <c r="B6434" t="s">
        <v>51</v>
      </c>
      <c r="C6434" t="s">
        <v>4868</v>
      </c>
      <c r="D6434" t="s">
        <v>1764</v>
      </c>
      <c r="E6434" s="103">
        <v>9.8220066746242084E-3</v>
      </c>
      <c r="F6434" s="103">
        <v>677974</v>
      </c>
      <c r="G6434" s="103">
        <v>8</v>
      </c>
      <c r="H6434" t="s">
        <v>1078</v>
      </c>
      <c r="I6434" s="103"/>
    </row>
    <row r="6435" spans="1:9" x14ac:dyDescent="0.3">
      <c r="A6435" t="s">
        <v>5028</v>
      </c>
      <c r="B6435" t="s">
        <v>51</v>
      </c>
      <c r="C6435" t="s">
        <v>4868</v>
      </c>
      <c r="D6435" t="s">
        <v>340</v>
      </c>
      <c r="E6435" s="103">
        <v>1.1975425513682773E-2</v>
      </c>
      <c r="F6435" s="103">
        <v>677974</v>
      </c>
      <c r="G6435" s="103">
        <v>8</v>
      </c>
      <c r="H6435" t="s">
        <v>1078</v>
      </c>
      <c r="I6435" s="103"/>
    </row>
    <row r="6436" spans="1:9" x14ac:dyDescent="0.3">
      <c r="A6436" t="s">
        <v>5029</v>
      </c>
      <c r="B6436" t="s">
        <v>51</v>
      </c>
      <c r="C6436" t="s">
        <v>4868</v>
      </c>
      <c r="D6436" t="s">
        <v>777</v>
      </c>
      <c r="E6436" s="103">
        <v>3.2968264736009577E-2</v>
      </c>
      <c r="F6436" s="103">
        <v>677974</v>
      </c>
      <c r="G6436" s="103">
        <v>8</v>
      </c>
      <c r="H6436" t="s">
        <v>1078</v>
      </c>
      <c r="I6436" s="103"/>
    </row>
    <row r="6437" spans="1:9" x14ac:dyDescent="0.3">
      <c r="A6437" t="s">
        <v>5030</v>
      </c>
      <c r="B6437" t="s">
        <v>51</v>
      </c>
      <c r="C6437" t="s">
        <v>4868</v>
      </c>
      <c r="D6437" t="s">
        <v>776</v>
      </c>
      <c r="E6437" s="103">
        <v>8.2630369250839719E-2</v>
      </c>
      <c r="F6437" s="103">
        <v>677974</v>
      </c>
      <c r="G6437" s="103">
        <v>8</v>
      </c>
      <c r="H6437" t="s">
        <v>1078</v>
      </c>
      <c r="I6437" s="103"/>
    </row>
    <row r="6438" spans="1:9" x14ac:dyDescent="0.3">
      <c r="A6438" t="s">
        <v>266</v>
      </c>
      <c r="B6438" t="s">
        <v>47</v>
      </c>
      <c r="C6438" t="s">
        <v>36</v>
      </c>
      <c r="D6438" t="s">
        <v>54</v>
      </c>
      <c r="E6438" s="103">
        <v>4492</v>
      </c>
      <c r="F6438" s="103">
        <v>677974</v>
      </c>
      <c r="G6438" s="103">
        <v>8</v>
      </c>
      <c r="H6438" t="s">
        <v>54</v>
      </c>
      <c r="I6438" s="103"/>
    </row>
    <row r="6439" spans="1:9" x14ac:dyDescent="0.3">
      <c r="A6439" t="s">
        <v>267</v>
      </c>
      <c r="B6439" t="s">
        <v>48</v>
      </c>
      <c r="C6439" t="s">
        <v>36</v>
      </c>
      <c r="D6439" t="s">
        <v>54</v>
      </c>
      <c r="E6439" s="103">
        <v>148616866.148</v>
      </c>
      <c r="F6439" s="103">
        <v>677974</v>
      </c>
      <c r="G6439" s="103">
        <v>8</v>
      </c>
      <c r="H6439" t="s">
        <v>54</v>
      </c>
      <c r="I6439" s="103"/>
    </row>
    <row r="6440" spans="1:9" x14ac:dyDescent="0.3">
      <c r="A6440" t="s">
        <v>268</v>
      </c>
      <c r="B6440" t="s">
        <v>49</v>
      </c>
      <c r="C6440" t="s">
        <v>36</v>
      </c>
      <c r="D6440" t="s">
        <v>54</v>
      </c>
      <c r="E6440" s="103">
        <v>6.6256228114942462E-3</v>
      </c>
      <c r="F6440" s="103">
        <v>677974</v>
      </c>
      <c r="G6440" s="103">
        <v>8</v>
      </c>
      <c r="H6440" t="s">
        <v>54</v>
      </c>
      <c r="I6440" s="103"/>
    </row>
    <row r="6441" spans="1:9" x14ac:dyDescent="0.3">
      <c r="A6441" t="s">
        <v>269</v>
      </c>
      <c r="B6441" t="s">
        <v>50</v>
      </c>
      <c r="C6441" t="s">
        <v>36</v>
      </c>
      <c r="D6441" t="s">
        <v>54</v>
      </c>
      <c r="E6441" s="103">
        <v>219.2073238029777</v>
      </c>
      <c r="F6441" s="103">
        <v>677974</v>
      </c>
      <c r="G6441" s="103">
        <v>8</v>
      </c>
      <c r="H6441" t="s">
        <v>54</v>
      </c>
      <c r="I6441" s="103"/>
    </row>
    <row r="6442" spans="1:9" x14ac:dyDescent="0.3">
      <c r="A6442" t="s">
        <v>1511</v>
      </c>
      <c r="B6442" t="s">
        <v>51</v>
      </c>
      <c r="C6442" t="s">
        <v>36</v>
      </c>
      <c r="D6442" t="s">
        <v>40</v>
      </c>
      <c r="E6442" s="103">
        <v>2.1960555426027338E-2</v>
      </c>
      <c r="F6442" s="103">
        <v>677974</v>
      </c>
      <c r="G6442" s="103">
        <v>8</v>
      </c>
      <c r="H6442" t="s">
        <v>1078</v>
      </c>
      <c r="I6442" s="103"/>
    </row>
    <row r="6443" spans="1:9" x14ac:dyDescent="0.3">
      <c r="A6443" t="s">
        <v>6975</v>
      </c>
      <c r="B6443" t="s">
        <v>51</v>
      </c>
      <c r="C6443" t="s">
        <v>36</v>
      </c>
      <c r="D6443" t="s">
        <v>5064</v>
      </c>
      <c r="E6443" s="103">
        <v>2.2311161683703749E-2</v>
      </c>
      <c r="F6443" s="103">
        <v>677974</v>
      </c>
      <c r="G6443" s="103">
        <v>8</v>
      </c>
      <c r="H6443" t="s">
        <v>1078</v>
      </c>
      <c r="I6443" s="103"/>
    </row>
    <row r="6444" spans="1:9" x14ac:dyDescent="0.3">
      <c r="A6444" t="s">
        <v>6976</v>
      </c>
      <c r="B6444" t="s">
        <v>51</v>
      </c>
      <c r="C6444" t="s">
        <v>36</v>
      </c>
      <c r="D6444" t="s">
        <v>5065</v>
      </c>
      <c r="E6444" s="103">
        <v>2.1960555426027338E-2</v>
      </c>
      <c r="F6444" s="103">
        <v>677974</v>
      </c>
      <c r="G6444" s="103">
        <v>8</v>
      </c>
      <c r="H6444" t="s">
        <v>1078</v>
      </c>
      <c r="I6444" s="103"/>
    </row>
    <row r="6445" spans="1:9" x14ac:dyDescent="0.3">
      <c r="A6445" t="s">
        <v>6977</v>
      </c>
      <c r="B6445" t="s">
        <v>51</v>
      </c>
      <c r="C6445" t="s">
        <v>36</v>
      </c>
      <c r="D6445" t="s">
        <v>5066</v>
      </c>
      <c r="E6445" s="103">
        <v>2.2155392649798027E-2</v>
      </c>
      <c r="F6445" s="103">
        <v>677974</v>
      </c>
      <c r="G6445" s="103">
        <v>8</v>
      </c>
      <c r="H6445" t="s">
        <v>1078</v>
      </c>
      <c r="I6445" s="103"/>
    </row>
    <row r="6446" spans="1:9" x14ac:dyDescent="0.3">
      <c r="A6446" t="s">
        <v>1512</v>
      </c>
      <c r="B6446" t="s">
        <v>51</v>
      </c>
      <c r="C6446" t="s">
        <v>36</v>
      </c>
      <c r="D6446" t="s">
        <v>42</v>
      </c>
      <c r="E6446" s="103">
        <v>2.2243974601506764E-2</v>
      </c>
      <c r="F6446" s="103">
        <v>677974</v>
      </c>
      <c r="G6446" s="103">
        <v>8</v>
      </c>
      <c r="H6446" t="s">
        <v>1078</v>
      </c>
      <c r="I6446" s="103"/>
    </row>
    <row r="6447" spans="1:9" x14ac:dyDescent="0.3">
      <c r="A6447" t="s">
        <v>2479</v>
      </c>
      <c r="B6447" t="s">
        <v>51</v>
      </c>
      <c r="C6447" t="s">
        <v>36</v>
      </c>
      <c r="D6447" t="s">
        <v>1763</v>
      </c>
      <c r="E6447" s="103">
        <v>2.3083397873087639E-2</v>
      </c>
      <c r="F6447" s="103">
        <v>677974</v>
      </c>
      <c r="G6447" s="103">
        <v>8</v>
      </c>
      <c r="H6447" t="s">
        <v>1078</v>
      </c>
      <c r="I6447" s="103"/>
    </row>
    <row r="6448" spans="1:9" x14ac:dyDescent="0.3">
      <c r="A6448" t="s">
        <v>2480</v>
      </c>
      <c r="B6448" t="s">
        <v>51</v>
      </c>
      <c r="C6448" t="s">
        <v>36</v>
      </c>
      <c r="D6448" t="s">
        <v>1764</v>
      </c>
      <c r="E6448" s="103">
        <v>1.7091039170227439E-2</v>
      </c>
      <c r="F6448" s="103">
        <v>677974</v>
      </c>
      <c r="G6448" s="103">
        <v>8</v>
      </c>
      <c r="H6448" t="s">
        <v>1078</v>
      </c>
      <c r="I6448" s="103"/>
    </row>
    <row r="6449" spans="1:9" x14ac:dyDescent="0.3">
      <c r="A6449" t="s">
        <v>1513</v>
      </c>
      <c r="B6449" t="s">
        <v>51</v>
      </c>
      <c r="C6449" t="s">
        <v>36</v>
      </c>
      <c r="D6449" t="s">
        <v>340</v>
      </c>
      <c r="E6449" s="103">
        <v>2.0837490142631206E-2</v>
      </c>
      <c r="F6449" s="103">
        <v>677974</v>
      </c>
      <c r="G6449" s="103">
        <v>8</v>
      </c>
      <c r="H6449" t="s">
        <v>1078</v>
      </c>
      <c r="I6449" s="103"/>
    </row>
    <row r="6450" spans="1:9" x14ac:dyDescent="0.3">
      <c r="A6450" t="s">
        <v>1514</v>
      </c>
      <c r="B6450" t="s">
        <v>51</v>
      </c>
      <c r="C6450" t="s">
        <v>36</v>
      </c>
      <c r="D6450" t="s">
        <v>777</v>
      </c>
      <c r="E6450" s="103">
        <v>7.4048689044175706E-2</v>
      </c>
      <c r="F6450" s="103">
        <v>677974</v>
      </c>
      <c r="G6450" s="103">
        <v>8</v>
      </c>
      <c r="H6450" t="s">
        <v>1078</v>
      </c>
      <c r="I6450" s="103"/>
    </row>
    <row r="6451" spans="1:9" x14ac:dyDescent="0.3">
      <c r="A6451" t="s">
        <v>1515</v>
      </c>
      <c r="B6451" t="s">
        <v>51</v>
      </c>
      <c r="C6451" t="s">
        <v>36</v>
      </c>
      <c r="D6451" t="s">
        <v>776</v>
      </c>
      <c r="E6451" s="103">
        <v>0.15410500959813117</v>
      </c>
      <c r="F6451" s="103">
        <v>677974</v>
      </c>
      <c r="G6451" s="103">
        <v>8</v>
      </c>
      <c r="H6451" t="s">
        <v>1078</v>
      </c>
      <c r="I6451" s="103"/>
    </row>
    <row r="6452" spans="1:9" x14ac:dyDescent="0.3">
      <c r="A6452" t="s">
        <v>270</v>
      </c>
      <c r="B6452" t="s">
        <v>47</v>
      </c>
      <c r="C6452" t="s">
        <v>37</v>
      </c>
      <c r="D6452" t="s">
        <v>54</v>
      </c>
      <c r="E6452" s="103">
        <v>147095</v>
      </c>
      <c r="F6452" s="103">
        <v>677974</v>
      </c>
      <c r="G6452" s="103">
        <v>8</v>
      </c>
      <c r="H6452" t="s">
        <v>54</v>
      </c>
      <c r="I6452" s="103"/>
    </row>
    <row r="6453" spans="1:9" x14ac:dyDescent="0.3">
      <c r="A6453" t="s">
        <v>271</v>
      </c>
      <c r="B6453" t="s">
        <v>48</v>
      </c>
      <c r="C6453" t="s">
        <v>37</v>
      </c>
      <c r="D6453" t="s">
        <v>54</v>
      </c>
      <c r="E6453" s="103">
        <v>39015273309.378906</v>
      </c>
      <c r="F6453" s="103">
        <v>677974</v>
      </c>
      <c r="G6453" s="103">
        <v>8</v>
      </c>
      <c r="H6453" t="s">
        <v>54</v>
      </c>
      <c r="I6453" s="103"/>
    </row>
    <row r="6454" spans="1:9" x14ac:dyDescent="0.3">
      <c r="A6454" t="s">
        <v>272</v>
      </c>
      <c r="B6454" t="s">
        <v>49</v>
      </c>
      <c r="C6454" t="s">
        <v>37</v>
      </c>
      <c r="D6454" t="s">
        <v>54</v>
      </c>
      <c r="E6454" s="103">
        <v>0.21696259738574045</v>
      </c>
      <c r="F6454" s="103">
        <v>677974</v>
      </c>
      <c r="G6454" s="103">
        <v>8</v>
      </c>
      <c r="H6454" t="s">
        <v>54</v>
      </c>
      <c r="I6454" s="103"/>
    </row>
    <row r="6455" spans="1:9" x14ac:dyDescent="0.3">
      <c r="A6455" t="s">
        <v>273</v>
      </c>
      <c r="B6455" t="s">
        <v>50</v>
      </c>
      <c r="C6455" t="s">
        <v>37</v>
      </c>
      <c r="D6455" t="s">
        <v>54</v>
      </c>
      <c r="E6455" s="103">
        <v>57546.85771044156</v>
      </c>
      <c r="F6455" s="103">
        <v>677974</v>
      </c>
      <c r="G6455" s="103">
        <v>8</v>
      </c>
      <c r="H6455" t="s">
        <v>54</v>
      </c>
      <c r="I6455" s="103"/>
    </row>
    <row r="6456" spans="1:9" x14ac:dyDescent="0.3">
      <c r="A6456" t="s">
        <v>1476</v>
      </c>
      <c r="B6456" t="s">
        <v>51</v>
      </c>
      <c r="C6456" t="s">
        <v>37</v>
      </c>
      <c r="D6456" t="s">
        <v>40</v>
      </c>
      <c r="E6456" s="103">
        <v>0.1705187221031769</v>
      </c>
      <c r="F6456" s="103">
        <v>677974</v>
      </c>
      <c r="G6456" s="103">
        <v>8</v>
      </c>
      <c r="H6456" t="s">
        <v>1078</v>
      </c>
      <c r="I6456" s="103"/>
    </row>
    <row r="6457" spans="1:9" x14ac:dyDescent="0.3">
      <c r="A6457" t="s">
        <v>6978</v>
      </c>
      <c r="B6457" t="s">
        <v>51</v>
      </c>
      <c r="C6457" t="s">
        <v>37</v>
      </c>
      <c r="D6457" t="s">
        <v>5064</v>
      </c>
      <c r="E6457" s="103">
        <v>0.17413669213700322</v>
      </c>
      <c r="F6457" s="103">
        <v>677974</v>
      </c>
      <c r="G6457" s="103">
        <v>8</v>
      </c>
      <c r="H6457" t="s">
        <v>1078</v>
      </c>
      <c r="I6457" s="103"/>
    </row>
    <row r="6458" spans="1:9" x14ac:dyDescent="0.3">
      <c r="A6458" t="s">
        <v>6979</v>
      </c>
      <c r="B6458" t="s">
        <v>51</v>
      </c>
      <c r="C6458" t="s">
        <v>37</v>
      </c>
      <c r="D6458" t="s">
        <v>5065</v>
      </c>
      <c r="E6458" s="103">
        <v>0.1705187221031769</v>
      </c>
      <c r="F6458" s="103">
        <v>677974</v>
      </c>
      <c r="G6458" s="103">
        <v>8</v>
      </c>
      <c r="H6458" t="s">
        <v>1078</v>
      </c>
      <c r="I6458" s="103"/>
    </row>
    <row r="6459" spans="1:9" x14ac:dyDescent="0.3">
      <c r="A6459" t="s">
        <v>6980</v>
      </c>
      <c r="B6459" t="s">
        <v>51</v>
      </c>
      <c r="C6459" t="s">
        <v>37</v>
      </c>
      <c r="D6459" t="s">
        <v>5066</v>
      </c>
      <c r="E6459" s="103">
        <v>0.17397175277198035</v>
      </c>
      <c r="F6459" s="103">
        <v>677974</v>
      </c>
      <c r="G6459" s="103">
        <v>8</v>
      </c>
      <c r="H6459" t="s">
        <v>1078</v>
      </c>
      <c r="I6459" s="103"/>
    </row>
    <row r="6460" spans="1:9" x14ac:dyDescent="0.3">
      <c r="A6460" t="s">
        <v>1477</v>
      </c>
      <c r="B6460" t="s">
        <v>51</v>
      </c>
      <c r="C6460" t="s">
        <v>37</v>
      </c>
      <c r="D6460" t="s">
        <v>42</v>
      </c>
      <c r="E6460" s="103">
        <v>0.17371883426281376</v>
      </c>
      <c r="F6460" s="103">
        <v>677974</v>
      </c>
      <c r="G6460" s="103">
        <v>8</v>
      </c>
      <c r="H6460" t="s">
        <v>1078</v>
      </c>
      <c r="I6460" s="103"/>
    </row>
    <row r="6461" spans="1:9" x14ac:dyDescent="0.3">
      <c r="A6461" t="s">
        <v>2435</v>
      </c>
      <c r="B6461" t="s">
        <v>51</v>
      </c>
      <c r="C6461" t="s">
        <v>37</v>
      </c>
      <c r="D6461" t="s">
        <v>1763</v>
      </c>
      <c r="E6461" s="103">
        <v>0.1826773579463096</v>
      </c>
      <c r="F6461" s="103">
        <v>677974</v>
      </c>
      <c r="G6461" s="103">
        <v>8</v>
      </c>
      <c r="H6461" t="s">
        <v>1078</v>
      </c>
      <c r="I6461" s="103"/>
    </row>
    <row r="6462" spans="1:9" x14ac:dyDescent="0.3">
      <c r="A6462" t="s">
        <v>2436</v>
      </c>
      <c r="B6462" t="s">
        <v>51</v>
      </c>
      <c r="C6462" t="s">
        <v>37</v>
      </c>
      <c r="D6462" t="s">
        <v>1764</v>
      </c>
      <c r="E6462" s="103">
        <v>0.13881799911534057</v>
      </c>
      <c r="F6462" s="103">
        <v>677974</v>
      </c>
      <c r="G6462" s="103">
        <v>8</v>
      </c>
      <c r="H6462" t="s">
        <v>1078</v>
      </c>
      <c r="I6462" s="103"/>
    </row>
    <row r="6463" spans="1:9" x14ac:dyDescent="0.3">
      <c r="A6463" t="s">
        <v>1478</v>
      </c>
      <c r="B6463" t="s">
        <v>51</v>
      </c>
      <c r="C6463" t="s">
        <v>37</v>
      </c>
      <c r="D6463" t="s">
        <v>340</v>
      </c>
      <c r="E6463" s="103">
        <v>0.16262283207486339</v>
      </c>
      <c r="F6463" s="103">
        <v>677974</v>
      </c>
      <c r="G6463" s="103">
        <v>8</v>
      </c>
      <c r="H6463" t="s">
        <v>1078</v>
      </c>
      <c r="I6463" s="103"/>
    </row>
    <row r="6464" spans="1:9" x14ac:dyDescent="0.3">
      <c r="A6464" t="s">
        <v>1479</v>
      </c>
      <c r="B6464" t="s">
        <v>51</v>
      </c>
      <c r="C6464" t="s">
        <v>37</v>
      </c>
      <c r="D6464" t="s">
        <v>777</v>
      </c>
      <c r="E6464" s="103">
        <v>0.45798650063942925</v>
      </c>
      <c r="F6464" s="103">
        <v>677974</v>
      </c>
      <c r="G6464" s="103">
        <v>8</v>
      </c>
      <c r="H6464" t="s">
        <v>1078</v>
      </c>
      <c r="I6464" s="103"/>
    </row>
    <row r="6465" spans="1:9" x14ac:dyDescent="0.3">
      <c r="A6465" t="s">
        <v>1480</v>
      </c>
      <c r="B6465" t="s">
        <v>51</v>
      </c>
      <c r="C6465" t="s">
        <v>37</v>
      </c>
      <c r="D6465" t="s">
        <v>776</v>
      </c>
      <c r="E6465" s="103">
        <v>1.1513827285409493</v>
      </c>
      <c r="F6465" s="103">
        <v>677974</v>
      </c>
      <c r="G6465" s="103">
        <v>8</v>
      </c>
      <c r="H6465" t="s">
        <v>1078</v>
      </c>
      <c r="I6465" s="103"/>
    </row>
    <row r="6466" spans="1:9" x14ac:dyDescent="0.3">
      <c r="A6466" t="s">
        <v>274</v>
      </c>
      <c r="B6466" t="s">
        <v>47</v>
      </c>
      <c r="C6466" t="s">
        <v>38</v>
      </c>
      <c r="D6466" t="s">
        <v>54</v>
      </c>
      <c r="E6466" s="103">
        <v>9447</v>
      </c>
      <c r="F6466" s="103">
        <v>677974</v>
      </c>
      <c r="G6466" s="103">
        <v>8</v>
      </c>
      <c r="H6466" t="s">
        <v>54</v>
      </c>
      <c r="I6466" s="103"/>
    </row>
    <row r="6467" spans="1:9" x14ac:dyDescent="0.3">
      <c r="A6467" t="s">
        <v>275</v>
      </c>
      <c r="B6467" t="s">
        <v>48</v>
      </c>
      <c r="C6467" t="s">
        <v>38</v>
      </c>
      <c r="D6467" t="s">
        <v>54</v>
      </c>
      <c r="E6467" s="103">
        <v>1774832580.003</v>
      </c>
      <c r="F6467" s="103">
        <v>677974</v>
      </c>
      <c r="G6467" s="103">
        <v>8</v>
      </c>
      <c r="H6467" t="s">
        <v>54</v>
      </c>
      <c r="I6467" s="103"/>
    </row>
    <row r="6468" spans="1:9" x14ac:dyDescent="0.3">
      <c r="A6468" t="s">
        <v>276</v>
      </c>
      <c r="B6468" t="s">
        <v>49</v>
      </c>
      <c r="C6468" t="s">
        <v>38</v>
      </c>
      <c r="D6468" t="s">
        <v>54</v>
      </c>
      <c r="E6468" s="103">
        <v>1.3934162667004929E-2</v>
      </c>
      <c r="F6468" s="103">
        <v>677974</v>
      </c>
      <c r="G6468" s="103">
        <v>8</v>
      </c>
      <c r="H6468" t="s">
        <v>54</v>
      </c>
      <c r="I6468" s="103"/>
    </row>
    <row r="6469" spans="1:9" x14ac:dyDescent="0.3">
      <c r="A6469" t="s">
        <v>277</v>
      </c>
      <c r="B6469" t="s">
        <v>50</v>
      </c>
      <c r="C6469" t="s">
        <v>38</v>
      </c>
      <c r="D6469" t="s">
        <v>54</v>
      </c>
      <c r="E6469" s="103">
        <v>2617.8475575803791</v>
      </c>
      <c r="F6469" s="103">
        <v>677974</v>
      </c>
      <c r="G6469" s="103">
        <v>8</v>
      </c>
      <c r="H6469" t="s">
        <v>54</v>
      </c>
      <c r="I6469" s="103"/>
    </row>
    <row r="6470" spans="1:9" x14ac:dyDescent="0.3">
      <c r="A6470" t="s">
        <v>1481</v>
      </c>
      <c r="B6470" t="s">
        <v>51</v>
      </c>
      <c r="C6470" t="s">
        <v>38</v>
      </c>
      <c r="D6470" t="s">
        <v>40</v>
      </c>
      <c r="E6470" s="103">
        <v>0.11963179370742111</v>
      </c>
      <c r="F6470" s="103">
        <v>677974</v>
      </c>
      <c r="G6470" s="103">
        <v>8</v>
      </c>
      <c r="H6470" t="s">
        <v>1078</v>
      </c>
      <c r="I6470" s="103"/>
    </row>
    <row r="6471" spans="1:9" x14ac:dyDescent="0.3">
      <c r="A6471" t="s">
        <v>6981</v>
      </c>
      <c r="B6471" t="s">
        <v>51</v>
      </c>
      <c r="C6471" t="s">
        <v>38</v>
      </c>
      <c r="D6471" t="s">
        <v>5064</v>
      </c>
      <c r="E6471" s="103">
        <v>0.12285230679675124</v>
      </c>
      <c r="F6471" s="103">
        <v>677974</v>
      </c>
      <c r="G6471" s="103">
        <v>8</v>
      </c>
      <c r="H6471" t="s">
        <v>1078</v>
      </c>
      <c r="I6471" s="103"/>
    </row>
    <row r="6472" spans="1:9" x14ac:dyDescent="0.3">
      <c r="A6472" t="s">
        <v>6982</v>
      </c>
      <c r="B6472" t="s">
        <v>51</v>
      </c>
      <c r="C6472" t="s">
        <v>38</v>
      </c>
      <c r="D6472" t="s">
        <v>5065</v>
      </c>
      <c r="E6472" s="103">
        <v>0.11963179370742111</v>
      </c>
      <c r="F6472" s="103">
        <v>677974</v>
      </c>
      <c r="G6472" s="103">
        <v>8</v>
      </c>
      <c r="H6472" t="s">
        <v>1078</v>
      </c>
      <c r="I6472" s="103"/>
    </row>
    <row r="6473" spans="1:9" x14ac:dyDescent="0.3">
      <c r="A6473" t="s">
        <v>6983</v>
      </c>
      <c r="B6473" t="s">
        <v>51</v>
      </c>
      <c r="C6473" t="s">
        <v>38</v>
      </c>
      <c r="D6473" t="s">
        <v>5066</v>
      </c>
      <c r="E6473" s="103">
        <v>0.12272774390535574</v>
      </c>
      <c r="F6473" s="103">
        <v>677974</v>
      </c>
      <c r="G6473" s="103">
        <v>8</v>
      </c>
      <c r="H6473" t="s">
        <v>1078</v>
      </c>
      <c r="I6473" s="103"/>
    </row>
    <row r="6474" spans="1:9" x14ac:dyDescent="0.3">
      <c r="A6474" t="s">
        <v>1482</v>
      </c>
      <c r="B6474" t="s">
        <v>51</v>
      </c>
      <c r="C6474" t="s">
        <v>38</v>
      </c>
      <c r="D6474" t="s">
        <v>42</v>
      </c>
      <c r="E6474" s="103">
        <v>0.12284497968492852</v>
      </c>
      <c r="F6474" s="103">
        <v>677974</v>
      </c>
      <c r="G6474" s="103">
        <v>8</v>
      </c>
      <c r="H6474" t="s">
        <v>1078</v>
      </c>
      <c r="I6474" s="103"/>
    </row>
    <row r="6475" spans="1:9" x14ac:dyDescent="0.3">
      <c r="A6475" t="s">
        <v>2437</v>
      </c>
      <c r="B6475" t="s">
        <v>51</v>
      </c>
      <c r="C6475" t="s">
        <v>38</v>
      </c>
      <c r="D6475" t="s">
        <v>1763</v>
      </c>
      <c r="E6475" s="103">
        <v>0.12828063463871789</v>
      </c>
      <c r="F6475" s="103">
        <v>677974</v>
      </c>
      <c r="G6475" s="103">
        <v>8</v>
      </c>
      <c r="H6475" t="s">
        <v>1078</v>
      </c>
      <c r="I6475" s="103"/>
    </row>
    <row r="6476" spans="1:9" x14ac:dyDescent="0.3">
      <c r="A6476" t="s">
        <v>2438</v>
      </c>
      <c r="B6476" t="s">
        <v>51</v>
      </c>
      <c r="C6476" t="s">
        <v>38</v>
      </c>
      <c r="D6476" t="s">
        <v>1764</v>
      </c>
      <c r="E6476" s="103">
        <v>0.11014047879995731</v>
      </c>
      <c r="F6476" s="103">
        <v>677974</v>
      </c>
      <c r="G6476" s="103">
        <v>8</v>
      </c>
      <c r="H6476" t="s">
        <v>1078</v>
      </c>
      <c r="I6476" s="103"/>
    </row>
    <row r="6477" spans="1:9" x14ac:dyDescent="0.3">
      <c r="A6477" t="s">
        <v>1483</v>
      </c>
      <c r="B6477" t="s">
        <v>51</v>
      </c>
      <c r="C6477" t="s">
        <v>38</v>
      </c>
      <c r="D6477" t="s">
        <v>340</v>
      </c>
      <c r="E6477" s="103">
        <v>0.10801405148463139</v>
      </c>
      <c r="F6477" s="103">
        <v>677974</v>
      </c>
      <c r="G6477" s="103">
        <v>8</v>
      </c>
      <c r="H6477" t="s">
        <v>1078</v>
      </c>
      <c r="I6477" s="103"/>
    </row>
    <row r="6478" spans="1:9" x14ac:dyDescent="0.3">
      <c r="A6478" t="s">
        <v>1484</v>
      </c>
      <c r="B6478" t="s">
        <v>51</v>
      </c>
      <c r="C6478" t="s">
        <v>38</v>
      </c>
      <c r="D6478" t="s">
        <v>777</v>
      </c>
      <c r="E6478" s="103">
        <v>0.33882839733992087</v>
      </c>
      <c r="F6478" s="103">
        <v>677974</v>
      </c>
      <c r="G6478" s="103">
        <v>8</v>
      </c>
      <c r="H6478" t="s">
        <v>1078</v>
      </c>
      <c r="I6478" s="103"/>
    </row>
    <row r="6479" spans="1:9" x14ac:dyDescent="0.3">
      <c r="A6479" t="s">
        <v>1485</v>
      </c>
      <c r="B6479" t="s">
        <v>51</v>
      </c>
      <c r="C6479" t="s">
        <v>38</v>
      </c>
      <c r="D6479" t="s">
        <v>776</v>
      </c>
      <c r="E6479" s="103">
        <v>0.82448420797639288</v>
      </c>
      <c r="F6479" s="103">
        <v>677974</v>
      </c>
      <c r="G6479" s="103">
        <v>8</v>
      </c>
      <c r="H6479" t="s">
        <v>1078</v>
      </c>
      <c r="I6479" s="103"/>
    </row>
    <row r="6480" spans="1:9" x14ac:dyDescent="0.3">
      <c r="A6480" t="s">
        <v>278</v>
      </c>
      <c r="B6480" t="s">
        <v>47</v>
      </c>
      <c r="C6480" t="s">
        <v>39</v>
      </c>
      <c r="D6480" t="s">
        <v>54</v>
      </c>
      <c r="E6480" s="103">
        <v>618</v>
      </c>
      <c r="F6480" s="103">
        <v>677974</v>
      </c>
      <c r="G6480" s="103">
        <v>8</v>
      </c>
      <c r="H6480" t="s">
        <v>54</v>
      </c>
      <c r="I6480" s="103"/>
    </row>
    <row r="6481" spans="1:9" x14ac:dyDescent="0.3">
      <c r="A6481" t="s">
        <v>279</v>
      </c>
      <c r="B6481" t="s">
        <v>48</v>
      </c>
      <c r="C6481" t="s">
        <v>39</v>
      </c>
      <c r="D6481" t="s">
        <v>54</v>
      </c>
      <c r="E6481" s="103">
        <v>50976271.162000008</v>
      </c>
      <c r="F6481" s="103">
        <v>677974</v>
      </c>
      <c r="G6481" s="103">
        <v>8</v>
      </c>
      <c r="H6481" t="s">
        <v>54</v>
      </c>
      <c r="I6481" s="103"/>
    </row>
    <row r="6482" spans="1:9" x14ac:dyDescent="0.3">
      <c r="A6482" t="s">
        <v>280</v>
      </c>
      <c r="B6482" t="s">
        <v>49</v>
      </c>
      <c r="C6482" t="s">
        <v>39</v>
      </c>
      <c r="D6482" t="s">
        <v>54</v>
      </c>
      <c r="E6482" s="103">
        <v>9.115393805662164E-4</v>
      </c>
      <c r="F6482" s="103">
        <v>677974</v>
      </c>
      <c r="G6482" s="103">
        <v>8</v>
      </c>
      <c r="H6482" t="s">
        <v>54</v>
      </c>
      <c r="I6482" s="103"/>
    </row>
    <row r="6483" spans="1:9" x14ac:dyDescent="0.3">
      <c r="A6483" t="s">
        <v>281</v>
      </c>
      <c r="B6483" t="s">
        <v>50</v>
      </c>
      <c r="C6483" t="s">
        <v>39</v>
      </c>
      <c r="D6483" t="s">
        <v>54</v>
      </c>
      <c r="E6483" s="103">
        <v>75.189124010655291</v>
      </c>
      <c r="F6483" s="103">
        <v>677974</v>
      </c>
      <c r="G6483" s="103">
        <v>8</v>
      </c>
      <c r="H6483" t="s">
        <v>54</v>
      </c>
      <c r="I6483" s="103"/>
    </row>
    <row r="6484" spans="1:9" x14ac:dyDescent="0.3">
      <c r="A6484" t="s">
        <v>1486</v>
      </c>
      <c r="B6484" t="s">
        <v>51</v>
      </c>
      <c r="C6484" t="s">
        <v>39</v>
      </c>
      <c r="D6484" t="s">
        <v>40</v>
      </c>
      <c r="E6484" s="103">
        <v>4.7539855964622617E-2</v>
      </c>
      <c r="F6484" s="103">
        <v>677974</v>
      </c>
      <c r="G6484" s="103">
        <v>8</v>
      </c>
      <c r="H6484" t="s">
        <v>1078</v>
      </c>
      <c r="I6484" s="103"/>
    </row>
    <row r="6485" spans="1:9" x14ac:dyDescent="0.3">
      <c r="A6485" t="s">
        <v>6984</v>
      </c>
      <c r="B6485" t="s">
        <v>51</v>
      </c>
      <c r="C6485" t="s">
        <v>39</v>
      </c>
      <c r="D6485" t="s">
        <v>5064</v>
      </c>
      <c r="E6485" s="103">
        <v>4.8867893372409835E-2</v>
      </c>
      <c r="F6485" s="103">
        <v>677974</v>
      </c>
      <c r="G6485" s="103">
        <v>8</v>
      </c>
      <c r="H6485" t="s">
        <v>1078</v>
      </c>
      <c r="I6485" s="103"/>
    </row>
    <row r="6486" spans="1:9" x14ac:dyDescent="0.3">
      <c r="A6486" t="s">
        <v>6985</v>
      </c>
      <c r="B6486" t="s">
        <v>51</v>
      </c>
      <c r="C6486" t="s">
        <v>39</v>
      </c>
      <c r="D6486" t="s">
        <v>5065</v>
      </c>
      <c r="E6486" s="103">
        <v>4.7539855964622617E-2</v>
      </c>
      <c r="F6486" s="103">
        <v>677974</v>
      </c>
      <c r="G6486" s="103">
        <v>8</v>
      </c>
      <c r="H6486" t="s">
        <v>1078</v>
      </c>
      <c r="I6486" s="103"/>
    </row>
    <row r="6487" spans="1:9" x14ac:dyDescent="0.3">
      <c r="A6487" t="s">
        <v>6986</v>
      </c>
      <c r="B6487" t="s">
        <v>51</v>
      </c>
      <c r="C6487" t="s">
        <v>39</v>
      </c>
      <c r="D6487" t="s">
        <v>5066</v>
      </c>
      <c r="E6487" s="103">
        <v>4.8867893372409835E-2</v>
      </c>
      <c r="F6487" s="103">
        <v>677974</v>
      </c>
      <c r="G6487" s="103">
        <v>8</v>
      </c>
      <c r="H6487" t="s">
        <v>1078</v>
      </c>
      <c r="I6487" s="103"/>
    </row>
    <row r="6488" spans="1:9" x14ac:dyDescent="0.3">
      <c r="A6488" t="s">
        <v>1487</v>
      </c>
      <c r="B6488" t="s">
        <v>51</v>
      </c>
      <c r="C6488" t="s">
        <v>39</v>
      </c>
      <c r="D6488" t="s">
        <v>42</v>
      </c>
      <c r="E6488" s="103">
        <v>4.8867893372409835E-2</v>
      </c>
      <c r="F6488" s="103">
        <v>677974</v>
      </c>
      <c r="G6488" s="103">
        <v>8</v>
      </c>
      <c r="H6488" t="s">
        <v>1078</v>
      </c>
      <c r="I6488" s="103"/>
    </row>
    <row r="6489" spans="1:9" x14ac:dyDescent="0.3">
      <c r="A6489" t="s">
        <v>2439</v>
      </c>
      <c r="B6489" t="s">
        <v>51</v>
      </c>
      <c r="C6489" t="s">
        <v>39</v>
      </c>
      <c r="D6489" t="s">
        <v>1763</v>
      </c>
      <c r="E6489" s="103">
        <v>5.1062017238752699E-2</v>
      </c>
      <c r="F6489" s="103">
        <v>677974</v>
      </c>
      <c r="G6489" s="103">
        <v>8</v>
      </c>
      <c r="H6489" t="s">
        <v>1078</v>
      </c>
      <c r="I6489" s="103"/>
    </row>
    <row r="6490" spans="1:9" x14ac:dyDescent="0.3">
      <c r="A6490" t="s">
        <v>2440</v>
      </c>
      <c r="B6490" t="s">
        <v>51</v>
      </c>
      <c r="C6490" t="s">
        <v>39</v>
      </c>
      <c r="D6490" t="s">
        <v>1764</v>
      </c>
      <c r="E6490" s="103">
        <v>3.584796243653543E-2</v>
      </c>
      <c r="F6490" s="103">
        <v>677974</v>
      </c>
      <c r="G6490" s="103">
        <v>8</v>
      </c>
      <c r="H6490" t="s">
        <v>1078</v>
      </c>
      <c r="I6490" s="103"/>
    </row>
    <row r="6491" spans="1:9" x14ac:dyDescent="0.3">
      <c r="A6491" t="s">
        <v>1488</v>
      </c>
      <c r="B6491" t="s">
        <v>51</v>
      </c>
      <c r="C6491" t="s">
        <v>39</v>
      </c>
      <c r="D6491" t="s">
        <v>340</v>
      </c>
      <c r="E6491" s="103">
        <v>4.6591085549955662E-2</v>
      </c>
      <c r="F6491" s="103">
        <v>677974</v>
      </c>
      <c r="G6491" s="103">
        <v>8</v>
      </c>
      <c r="H6491" t="s">
        <v>1078</v>
      </c>
      <c r="I6491" s="103"/>
    </row>
    <row r="6492" spans="1:9" x14ac:dyDescent="0.3">
      <c r="A6492" t="s">
        <v>1489</v>
      </c>
      <c r="B6492" t="s">
        <v>51</v>
      </c>
      <c r="C6492" t="s">
        <v>39</v>
      </c>
      <c r="D6492" t="s">
        <v>777</v>
      </c>
      <c r="E6492" s="103">
        <v>0.18461569170092434</v>
      </c>
      <c r="F6492" s="103">
        <v>677974</v>
      </c>
      <c r="G6492" s="103">
        <v>8</v>
      </c>
      <c r="H6492" t="s">
        <v>1078</v>
      </c>
      <c r="I6492" s="103"/>
    </row>
    <row r="6493" spans="1:9" x14ac:dyDescent="0.3">
      <c r="A6493" t="s">
        <v>1490</v>
      </c>
      <c r="B6493" t="s">
        <v>51</v>
      </c>
      <c r="C6493" t="s">
        <v>39</v>
      </c>
      <c r="D6493" t="s">
        <v>776</v>
      </c>
      <c r="E6493" s="103">
        <v>0.3842094074692376</v>
      </c>
      <c r="F6493" s="103">
        <v>677974</v>
      </c>
      <c r="G6493" s="103">
        <v>8</v>
      </c>
      <c r="H6493" t="s">
        <v>1078</v>
      </c>
      <c r="I6493" s="103"/>
    </row>
    <row r="6494" spans="1:9" x14ac:dyDescent="0.3">
      <c r="A6494" t="s">
        <v>3025</v>
      </c>
      <c r="B6494" t="s">
        <v>47</v>
      </c>
      <c r="C6494" t="s">
        <v>2584</v>
      </c>
      <c r="D6494" t="s">
        <v>54</v>
      </c>
      <c r="E6494" s="103">
        <v>42187</v>
      </c>
      <c r="F6494" s="103">
        <v>677974</v>
      </c>
      <c r="G6494" s="103">
        <v>8</v>
      </c>
      <c r="H6494" t="s">
        <v>54</v>
      </c>
      <c r="I6494" s="103"/>
    </row>
    <row r="6495" spans="1:9" x14ac:dyDescent="0.3">
      <c r="A6495" t="s">
        <v>3026</v>
      </c>
      <c r="B6495" t="s">
        <v>48</v>
      </c>
      <c r="C6495" t="s">
        <v>2584</v>
      </c>
      <c r="D6495" t="s">
        <v>54</v>
      </c>
      <c r="E6495" s="103">
        <v>226904806.85742188</v>
      </c>
      <c r="F6495" s="103">
        <v>677974</v>
      </c>
      <c r="G6495" s="103">
        <v>8</v>
      </c>
      <c r="H6495" t="s">
        <v>54</v>
      </c>
      <c r="I6495" s="103"/>
    </row>
    <row r="6496" spans="1:9" x14ac:dyDescent="0.3">
      <c r="A6496" t="s">
        <v>3027</v>
      </c>
      <c r="B6496" t="s">
        <v>49</v>
      </c>
      <c r="C6496" t="s">
        <v>2584</v>
      </c>
      <c r="D6496" t="s">
        <v>54</v>
      </c>
      <c r="E6496" s="103">
        <v>6.2225100077584097E-2</v>
      </c>
      <c r="F6496" s="103">
        <v>677974</v>
      </c>
      <c r="G6496" s="103">
        <v>8</v>
      </c>
      <c r="H6496" t="s">
        <v>54</v>
      </c>
      <c r="I6496" s="103"/>
    </row>
    <row r="6497" spans="1:9" x14ac:dyDescent="0.3">
      <c r="A6497" t="s">
        <v>3028</v>
      </c>
      <c r="B6497" t="s">
        <v>50</v>
      </c>
      <c r="C6497" t="s">
        <v>2584</v>
      </c>
      <c r="D6497" t="s">
        <v>54</v>
      </c>
      <c r="E6497" s="103">
        <v>334.68069108464613</v>
      </c>
      <c r="F6497" s="103">
        <v>677974</v>
      </c>
      <c r="G6497" s="103">
        <v>8</v>
      </c>
      <c r="H6497" t="s">
        <v>54</v>
      </c>
      <c r="I6497" s="103"/>
    </row>
    <row r="6498" spans="1:9" x14ac:dyDescent="0.3">
      <c r="A6498" t="s">
        <v>3029</v>
      </c>
      <c r="B6498" t="s">
        <v>51</v>
      </c>
      <c r="C6498" t="s">
        <v>2584</v>
      </c>
      <c r="D6498" t="s">
        <v>40</v>
      </c>
      <c r="E6498" s="103">
        <v>3.4612750265812231E-3</v>
      </c>
      <c r="F6498" s="103">
        <v>677974</v>
      </c>
      <c r="G6498" s="103">
        <v>8</v>
      </c>
      <c r="H6498" t="s">
        <v>1078</v>
      </c>
      <c r="I6498" s="103"/>
    </row>
    <row r="6499" spans="1:9" x14ac:dyDescent="0.3">
      <c r="A6499" t="s">
        <v>6987</v>
      </c>
      <c r="B6499" t="s">
        <v>51</v>
      </c>
      <c r="C6499" t="s">
        <v>2584</v>
      </c>
      <c r="D6499" t="s">
        <v>5064</v>
      </c>
      <c r="E6499" s="103">
        <v>3.6633202363116637E-3</v>
      </c>
      <c r="F6499" s="103">
        <v>677974</v>
      </c>
      <c r="G6499" s="103">
        <v>8</v>
      </c>
      <c r="H6499" t="s">
        <v>1078</v>
      </c>
      <c r="I6499" s="103"/>
    </row>
    <row r="6500" spans="1:9" x14ac:dyDescent="0.3">
      <c r="A6500" t="s">
        <v>6988</v>
      </c>
      <c r="B6500" t="s">
        <v>51</v>
      </c>
      <c r="C6500" t="s">
        <v>2584</v>
      </c>
      <c r="D6500" t="s">
        <v>5065</v>
      </c>
      <c r="E6500" s="103">
        <v>3.4612750265812231E-3</v>
      </c>
      <c r="F6500" s="103">
        <v>677974</v>
      </c>
      <c r="G6500" s="103">
        <v>8</v>
      </c>
      <c r="H6500" t="s">
        <v>1078</v>
      </c>
      <c r="I6500" s="103"/>
    </row>
    <row r="6501" spans="1:9" x14ac:dyDescent="0.3">
      <c r="A6501" t="s">
        <v>6989</v>
      </c>
      <c r="B6501" t="s">
        <v>51</v>
      </c>
      <c r="C6501" t="s">
        <v>2584</v>
      </c>
      <c r="D6501" t="s">
        <v>5066</v>
      </c>
      <c r="E6501" s="103">
        <v>3.651083268022048E-3</v>
      </c>
      <c r="F6501" s="103">
        <v>677974</v>
      </c>
      <c r="G6501" s="103">
        <v>8</v>
      </c>
      <c r="H6501" t="s">
        <v>1078</v>
      </c>
      <c r="I6501" s="103"/>
    </row>
    <row r="6502" spans="1:9" x14ac:dyDescent="0.3">
      <c r="A6502" t="s">
        <v>3030</v>
      </c>
      <c r="B6502" t="s">
        <v>51</v>
      </c>
      <c r="C6502" t="s">
        <v>2584</v>
      </c>
      <c r="D6502" t="s">
        <v>42</v>
      </c>
      <c r="E6502" s="103">
        <v>3.6436306006181049E-3</v>
      </c>
      <c r="F6502" s="103">
        <v>677974</v>
      </c>
      <c r="G6502" s="103">
        <v>8</v>
      </c>
      <c r="H6502" t="s">
        <v>1078</v>
      </c>
      <c r="I6502" s="103"/>
    </row>
    <row r="6503" spans="1:9" x14ac:dyDescent="0.3">
      <c r="A6503" t="s">
        <v>3031</v>
      </c>
      <c r="B6503" t="s">
        <v>51</v>
      </c>
      <c r="C6503" t="s">
        <v>2584</v>
      </c>
      <c r="D6503" t="s">
        <v>1763</v>
      </c>
      <c r="E6503" s="103">
        <v>3.8025790223587285E-3</v>
      </c>
      <c r="F6503" s="103">
        <v>677974</v>
      </c>
      <c r="G6503" s="103">
        <v>8</v>
      </c>
      <c r="H6503" t="s">
        <v>1078</v>
      </c>
      <c r="I6503" s="103"/>
    </row>
    <row r="6504" spans="1:9" x14ac:dyDescent="0.3">
      <c r="A6504" t="s">
        <v>3032</v>
      </c>
      <c r="B6504" t="s">
        <v>51</v>
      </c>
      <c r="C6504" t="s">
        <v>2584</v>
      </c>
      <c r="D6504" t="s">
        <v>1764</v>
      </c>
      <c r="E6504" s="103">
        <v>2.8090884229019161E-3</v>
      </c>
      <c r="F6504" s="103">
        <v>677974</v>
      </c>
      <c r="G6504" s="103">
        <v>8</v>
      </c>
      <c r="H6504" t="s">
        <v>1078</v>
      </c>
      <c r="I6504" s="103"/>
    </row>
    <row r="6505" spans="1:9" x14ac:dyDescent="0.3">
      <c r="A6505" t="s">
        <v>3033</v>
      </c>
      <c r="B6505" t="s">
        <v>51</v>
      </c>
      <c r="C6505" t="s">
        <v>2584</v>
      </c>
      <c r="D6505" t="s">
        <v>340</v>
      </c>
      <c r="E6505" s="103">
        <v>3.5858519908539333E-3</v>
      </c>
      <c r="F6505" s="103">
        <v>677974</v>
      </c>
      <c r="G6505" s="103">
        <v>8</v>
      </c>
      <c r="H6505" t="s">
        <v>1078</v>
      </c>
      <c r="I6505" s="103"/>
    </row>
    <row r="6506" spans="1:9" x14ac:dyDescent="0.3">
      <c r="A6506" t="s">
        <v>3034</v>
      </c>
      <c r="B6506" t="s">
        <v>51</v>
      </c>
      <c r="C6506" t="s">
        <v>2584</v>
      </c>
      <c r="D6506" t="s">
        <v>777</v>
      </c>
      <c r="E6506" s="103">
        <v>9.8289513083864646E-3</v>
      </c>
      <c r="F6506" s="103">
        <v>677974</v>
      </c>
      <c r="G6506" s="103">
        <v>8</v>
      </c>
      <c r="H6506" t="s">
        <v>1078</v>
      </c>
      <c r="I6506" s="103"/>
    </row>
    <row r="6507" spans="1:9" x14ac:dyDescent="0.3">
      <c r="A6507" t="s">
        <v>3035</v>
      </c>
      <c r="B6507" t="s">
        <v>51</v>
      </c>
      <c r="C6507" t="s">
        <v>2584</v>
      </c>
      <c r="D6507" t="s">
        <v>776</v>
      </c>
      <c r="E6507" s="103">
        <v>2.3683686395195969E-2</v>
      </c>
      <c r="F6507" s="103">
        <v>677974</v>
      </c>
      <c r="G6507" s="103">
        <v>8</v>
      </c>
      <c r="H6507" t="s">
        <v>1078</v>
      </c>
      <c r="I6507" s="103"/>
    </row>
    <row r="6508" spans="1:9" x14ac:dyDescent="0.3">
      <c r="A6508" t="s">
        <v>3036</v>
      </c>
      <c r="B6508" t="s">
        <v>47</v>
      </c>
      <c r="C6508" t="s">
        <v>2585</v>
      </c>
      <c r="D6508" t="s">
        <v>54</v>
      </c>
      <c r="E6508" s="103">
        <v>292257</v>
      </c>
      <c r="F6508" s="103">
        <v>677974</v>
      </c>
      <c r="G6508" s="103">
        <v>8</v>
      </c>
      <c r="H6508" t="s">
        <v>54</v>
      </c>
      <c r="I6508" s="103"/>
    </row>
    <row r="6509" spans="1:9" x14ac:dyDescent="0.3">
      <c r="A6509" t="s">
        <v>3037</v>
      </c>
      <c r="B6509" t="s">
        <v>48</v>
      </c>
      <c r="C6509" t="s">
        <v>2585</v>
      </c>
      <c r="D6509" t="s">
        <v>54</v>
      </c>
      <c r="E6509" s="103">
        <v>2651306200</v>
      </c>
      <c r="F6509" s="103">
        <v>677974</v>
      </c>
      <c r="G6509" s="103">
        <v>8</v>
      </c>
      <c r="H6509" t="s">
        <v>54</v>
      </c>
      <c r="I6509" s="103"/>
    </row>
    <row r="6510" spans="1:9" x14ac:dyDescent="0.3">
      <c r="A6510" t="s">
        <v>3038</v>
      </c>
      <c r="B6510" t="s">
        <v>49</v>
      </c>
      <c r="C6510" t="s">
        <v>2585</v>
      </c>
      <c r="D6510" t="s">
        <v>54</v>
      </c>
      <c r="E6510" s="103">
        <v>0.43107405298728269</v>
      </c>
      <c r="F6510" s="103">
        <v>677974</v>
      </c>
      <c r="G6510" s="103">
        <v>8</v>
      </c>
      <c r="H6510" t="s">
        <v>54</v>
      </c>
      <c r="I6510" s="103"/>
    </row>
    <row r="6511" spans="1:9" x14ac:dyDescent="0.3">
      <c r="A6511" t="s">
        <v>3039</v>
      </c>
      <c r="B6511" t="s">
        <v>50</v>
      </c>
      <c r="C6511" t="s">
        <v>2585</v>
      </c>
      <c r="D6511" t="s">
        <v>54</v>
      </c>
      <c r="E6511" s="103">
        <v>3910.6310861478464</v>
      </c>
      <c r="F6511" s="103">
        <v>677974</v>
      </c>
      <c r="G6511" s="103">
        <v>8</v>
      </c>
      <c r="H6511" t="s">
        <v>54</v>
      </c>
      <c r="I6511" s="103"/>
    </row>
    <row r="6512" spans="1:9" x14ac:dyDescent="0.3">
      <c r="A6512" t="s">
        <v>3040</v>
      </c>
      <c r="B6512" t="s">
        <v>51</v>
      </c>
      <c r="C6512" t="s">
        <v>2585</v>
      </c>
      <c r="D6512" t="s">
        <v>40</v>
      </c>
      <c r="E6512" s="103">
        <v>5.8728878274577779E-3</v>
      </c>
      <c r="F6512" s="103">
        <v>677974</v>
      </c>
      <c r="G6512" s="103">
        <v>8</v>
      </c>
      <c r="H6512" t="s">
        <v>1078</v>
      </c>
      <c r="I6512" s="103"/>
    </row>
    <row r="6513" spans="1:9" x14ac:dyDescent="0.3">
      <c r="A6513" t="s">
        <v>6990</v>
      </c>
      <c r="B6513" t="s">
        <v>51</v>
      </c>
      <c r="C6513" t="s">
        <v>2585</v>
      </c>
      <c r="D6513" t="s">
        <v>5064</v>
      </c>
      <c r="E6513" s="103">
        <v>6.1000225013102E-3</v>
      </c>
      <c r="F6513" s="103">
        <v>677974</v>
      </c>
      <c r="G6513" s="103">
        <v>8</v>
      </c>
      <c r="H6513" t="s">
        <v>1078</v>
      </c>
      <c r="I6513" s="103"/>
    </row>
    <row r="6514" spans="1:9" x14ac:dyDescent="0.3">
      <c r="A6514" t="s">
        <v>6991</v>
      </c>
      <c r="B6514" t="s">
        <v>51</v>
      </c>
      <c r="C6514" t="s">
        <v>2585</v>
      </c>
      <c r="D6514" t="s">
        <v>5065</v>
      </c>
      <c r="E6514" s="103">
        <v>5.8728878274577779E-3</v>
      </c>
      <c r="F6514" s="103">
        <v>677974</v>
      </c>
      <c r="G6514" s="103">
        <v>8</v>
      </c>
      <c r="H6514" t="s">
        <v>1078</v>
      </c>
      <c r="I6514" s="103"/>
    </row>
    <row r="6515" spans="1:9" x14ac:dyDescent="0.3">
      <c r="A6515" t="s">
        <v>6992</v>
      </c>
      <c r="B6515" t="s">
        <v>51</v>
      </c>
      <c r="C6515" t="s">
        <v>2585</v>
      </c>
      <c r="D6515" t="s">
        <v>5066</v>
      </c>
      <c r="E6515" s="103">
        <v>6.0898340479671829E-3</v>
      </c>
      <c r="F6515" s="103">
        <v>677974</v>
      </c>
      <c r="G6515" s="103">
        <v>8</v>
      </c>
      <c r="H6515" t="s">
        <v>1078</v>
      </c>
      <c r="I6515" s="103"/>
    </row>
    <row r="6516" spans="1:9" x14ac:dyDescent="0.3">
      <c r="A6516" t="s">
        <v>3041</v>
      </c>
      <c r="B6516" t="s">
        <v>51</v>
      </c>
      <c r="C6516" t="s">
        <v>2585</v>
      </c>
      <c r="D6516" t="s">
        <v>42</v>
      </c>
      <c r="E6516" s="103">
        <v>6.0819767266452936E-3</v>
      </c>
      <c r="F6516" s="103">
        <v>677974</v>
      </c>
      <c r="G6516" s="103">
        <v>8</v>
      </c>
      <c r="H6516" t="s">
        <v>1078</v>
      </c>
      <c r="I6516" s="103"/>
    </row>
    <row r="6517" spans="1:9" x14ac:dyDescent="0.3">
      <c r="A6517" t="s">
        <v>3042</v>
      </c>
      <c r="B6517" t="s">
        <v>51</v>
      </c>
      <c r="C6517" t="s">
        <v>2585</v>
      </c>
      <c r="D6517" t="s">
        <v>1763</v>
      </c>
      <c r="E6517" s="103">
        <v>6.3105027100928126E-3</v>
      </c>
      <c r="F6517" s="103">
        <v>677974</v>
      </c>
      <c r="G6517" s="103">
        <v>8</v>
      </c>
      <c r="H6517" t="s">
        <v>1078</v>
      </c>
      <c r="I6517" s="103"/>
    </row>
    <row r="6518" spans="1:9" x14ac:dyDescent="0.3">
      <c r="A6518" t="s">
        <v>3043</v>
      </c>
      <c r="B6518" t="s">
        <v>51</v>
      </c>
      <c r="C6518" t="s">
        <v>2585</v>
      </c>
      <c r="D6518" t="s">
        <v>1764</v>
      </c>
      <c r="E6518" s="103">
        <v>3.9864169585520203E-3</v>
      </c>
      <c r="F6518" s="103">
        <v>677974</v>
      </c>
      <c r="G6518" s="103">
        <v>8</v>
      </c>
      <c r="H6518" t="s">
        <v>1078</v>
      </c>
      <c r="I6518" s="103"/>
    </row>
    <row r="6519" spans="1:9" x14ac:dyDescent="0.3">
      <c r="A6519" t="s">
        <v>3044</v>
      </c>
      <c r="B6519" t="s">
        <v>51</v>
      </c>
      <c r="C6519" t="s">
        <v>2585</v>
      </c>
      <c r="D6519" t="s">
        <v>340</v>
      </c>
      <c r="E6519" s="103">
        <v>6.0103567392713921E-3</v>
      </c>
      <c r="F6519" s="103">
        <v>677974</v>
      </c>
      <c r="G6519" s="103">
        <v>8</v>
      </c>
      <c r="H6519" t="s">
        <v>1078</v>
      </c>
      <c r="I6519" s="103"/>
    </row>
    <row r="6520" spans="1:9" x14ac:dyDescent="0.3">
      <c r="A6520" t="s">
        <v>3045</v>
      </c>
      <c r="B6520" t="s">
        <v>51</v>
      </c>
      <c r="C6520" t="s">
        <v>2585</v>
      </c>
      <c r="D6520" t="s">
        <v>777</v>
      </c>
      <c r="E6520" s="103">
        <v>1.4387753844877997E-2</v>
      </c>
      <c r="F6520" s="103">
        <v>677974</v>
      </c>
      <c r="G6520" s="103">
        <v>8</v>
      </c>
      <c r="H6520" t="s">
        <v>1078</v>
      </c>
      <c r="I6520" s="103"/>
    </row>
    <row r="6521" spans="1:9" x14ac:dyDescent="0.3">
      <c r="A6521" t="s">
        <v>3046</v>
      </c>
      <c r="B6521" t="s">
        <v>51</v>
      </c>
      <c r="C6521" t="s">
        <v>2585</v>
      </c>
      <c r="D6521" t="s">
        <v>776</v>
      </c>
      <c r="E6521" s="103">
        <v>3.85891229689964E-2</v>
      </c>
      <c r="F6521" s="103">
        <v>677974</v>
      </c>
      <c r="G6521" s="103">
        <v>8</v>
      </c>
      <c r="H6521" t="s">
        <v>1078</v>
      </c>
      <c r="I6521" s="103"/>
    </row>
    <row r="6522" spans="1:9" x14ac:dyDescent="0.3">
      <c r="A6522" t="s">
        <v>3014</v>
      </c>
      <c r="B6522" t="s">
        <v>47</v>
      </c>
      <c r="C6522" t="s">
        <v>2586</v>
      </c>
      <c r="D6522" t="s">
        <v>54</v>
      </c>
      <c r="E6522" s="103">
        <v>2270</v>
      </c>
      <c r="F6522" s="103">
        <v>677974</v>
      </c>
      <c r="G6522" s="103">
        <v>8</v>
      </c>
      <c r="H6522" t="s">
        <v>54</v>
      </c>
      <c r="I6522" s="103"/>
    </row>
    <row r="6523" spans="1:9" x14ac:dyDescent="0.3">
      <c r="A6523" t="s">
        <v>3015</v>
      </c>
      <c r="B6523" t="s">
        <v>48</v>
      </c>
      <c r="C6523" t="s">
        <v>2586</v>
      </c>
      <c r="D6523" t="s">
        <v>54</v>
      </c>
      <c r="E6523" s="103">
        <v>31458568</v>
      </c>
      <c r="F6523" s="103">
        <v>677974</v>
      </c>
      <c r="G6523" s="103">
        <v>8</v>
      </c>
      <c r="H6523" t="s">
        <v>54</v>
      </c>
      <c r="I6523" s="103"/>
    </row>
    <row r="6524" spans="1:9" x14ac:dyDescent="0.3">
      <c r="A6524" t="s">
        <v>3016</v>
      </c>
      <c r="B6524" t="s">
        <v>49</v>
      </c>
      <c r="C6524" t="s">
        <v>2586</v>
      </c>
      <c r="D6524" t="s">
        <v>54</v>
      </c>
      <c r="E6524" s="103">
        <v>3.3482109933419277E-3</v>
      </c>
      <c r="F6524" s="103">
        <v>677974</v>
      </c>
      <c r="G6524" s="103">
        <v>8</v>
      </c>
      <c r="H6524" t="s">
        <v>54</v>
      </c>
      <c r="I6524" s="103"/>
    </row>
    <row r="6525" spans="1:9" x14ac:dyDescent="0.3">
      <c r="A6525" t="s">
        <v>3017</v>
      </c>
      <c r="B6525" t="s">
        <v>50</v>
      </c>
      <c r="C6525" t="s">
        <v>2586</v>
      </c>
      <c r="D6525" t="s">
        <v>54</v>
      </c>
      <c r="E6525" s="103">
        <v>46.40084723012977</v>
      </c>
      <c r="F6525" s="103">
        <v>677974</v>
      </c>
      <c r="G6525" s="103">
        <v>8</v>
      </c>
      <c r="H6525" t="s">
        <v>54</v>
      </c>
      <c r="I6525" s="103"/>
    </row>
    <row r="6526" spans="1:9" x14ac:dyDescent="0.3">
      <c r="A6526" t="s">
        <v>3018</v>
      </c>
      <c r="B6526" t="s">
        <v>51</v>
      </c>
      <c r="C6526" t="s">
        <v>2586</v>
      </c>
      <c r="D6526" t="s">
        <v>40</v>
      </c>
      <c r="E6526" s="103">
        <v>9.4531480370752471E-3</v>
      </c>
      <c r="F6526" s="103">
        <v>677974</v>
      </c>
      <c r="G6526" s="103">
        <v>8</v>
      </c>
      <c r="H6526" t="s">
        <v>1078</v>
      </c>
      <c r="I6526" s="103"/>
    </row>
    <row r="6527" spans="1:9" x14ac:dyDescent="0.3">
      <c r="A6527" t="s">
        <v>6993</v>
      </c>
      <c r="B6527" t="s">
        <v>51</v>
      </c>
      <c r="C6527" t="s">
        <v>2586</v>
      </c>
      <c r="D6527" t="s">
        <v>5064</v>
      </c>
      <c r="E6527" s="103">
        <v>9.4531480370752471E-3</v>
      </c>
      <c r="F6527" s="103">
        <v>677974</v>
      </c>
      <c r="G6527" s="103">
        <v>8</v>
      </c>
      <c r="H6527" t="s">
        <v>1078</v>
      </c>
      <c r="I6527" s="103"/>
    </row>
    <row r="6528" spans="1:9" x14ac:dyDescent="0.3">
      <c r="A6528" t="s">
        <v>6994</v>
      </c>
      <c r="B6528" t="s">
        <v>51</v>
      </c>
      <c r="C6528" t="s">
        <v>2586</v>
      </c>
      <c r="D6528" t="s">
        <v>5065</v>
      </c>
      <c r="E6528" s="103">
        <v>9.4531480370752471E-3</v>
      </c>
      <c r="F6528" s="103">
        <v>677974</v>
      </c>
      <c r="G6528" s="103">
        <v>8</v>
      </c>
      <c r="H6528" t="s">
        <v>1078</v>
      </c>
      <c r="I6528" s="103"/>
    </row>
    <row r="6529" spans="1:9" x14ac:dyDescent="0.3">
      <c r="A6529" t="s">
        <v>6995</v>
      </c>
      <c r="B6529" t="s">
        <v>51</v>
      </c>
      <c r="C6529" t="s">
        <v>2586</v>
      </c>
      <c r="D6529" t="s">
        <v>5066</v>
      </c>
      <c r="E6529" s="103">
        <v>9.4531480370752471E-3</v>
      </c>
      <c r="F6529" s="103">
        <v>677974</v>
      </c>
      <c r="G6529" s="103">
        <v>8</v>
      </c>
      <c r="H6529" t="s">
        <v>1078</v>
      </c>
      <c r="I6529" s="103"/>
    </row>
    <row r="6530" spans="1:9" x14ac:dyDescent="0.3">
      <c r="A6530" t="s">
        <v>3019</v>
      </c>
      <c r="B6530" t="s">
        <v>51</v>
      </c>
      <c r="C6530" t="s">
        <v>2586</v>
      </c>
      <c r="D6530" t="s">
        <v>42</v>
      </c>
      <c r="E6530" s="103">
        <v>9.4531480370752471E-3</v>
      </c>
      <c r="F6530" s="103">
        <v>677974</v>
      </c>
      <c r="G6530" s="103">
        <v>8</v>
      </c>
      <c r="H6530" t="s">
        <v>1078</v>
      </c>
      <c r="I6530" s="103"/>
    </row>
    <row r="6531" spans="1:9" x14ac:dyDescent="0.3">
      <c r="A6531" t="s">
        <v>3020</v>
      </c>
      <c r="B6531" t="s">
        <v>51</v>
      </c>
      <c r="C6531" t="s">
        <v>2586</v>
      </c>
      <c r="D6531" t="s">
        <v>1763</v>
      </c>
      <c r="E6531" s="103">
        <v>9.7098408623744435E-3</v>
      </c>
      <c r="F6531" s="103">
        <v>677974</v>
      </c>
      <c r="G6531" s="103">
        <v>8</v>
      </c>
      <c r="H6531" t="s">
        <v>1078</v>
      </c>
      <c r="I6531" s="103"/>
    </row>
    <row r="6532" spans="1:9" x14ac:dyDescent="0.3">
      <c r="A6532" t="s">
        <v>3021</v>
      </c>
      <c r="B6532" t="s">
        <v>51</v>
      </c>
      <c r="C6532" t="s">
        <v>2586</v>
      </c>
      <c r="D6532" t="s">
        <v>1764</v>
      </c>
      <c r="E6532" s="103">
        <v>6.5639096004434568E-3</v>
      </c>
      <c r="F6532" s="103">
        <v>677974</v>
      </c>
      <c r="G6532" s="103">
        <v>8</v>
      </c>
      <c r="H6532" t="s">
        <v>1078</v>
      </c>
      <c r="I6532" s="103"/>
    </row>
    <row r="6533" spans="1:9" x14ac:dyDescent="0.3">
      <c r="A6533" t="s">
        <v>3022</v>
      </c>
      <c r="B6533" t="s">
        <v>51</v>
      </c>
      <c r="C6533" t="s">
        <v>2586</v>
      </c>
      <c r="D6533" t="s">
        <v>340</v>
      </c>
      <c r="E6533" s="103">
        <v>9.4531480370752471E-3</v>
      </c>
      <c r="F6533" s="103">
        <v>677974</v>
      </c>
      <c r="G6533" s="103">
        <v>8</v>
      </c>
      <c r="H6533" t="s">
        <v>1078</v>
      </c>
      <c r="I6533" s="103"/>
    </row>
    <row r="6534" spans="1:9" x14ac:dyDescent="0.3">
      <c r="A6534" t="s">
        <v>3023</v>
      </c>
      <c r="B6534" t="s">
        <v>51</v>
      </c>
      <c r="C6534" t="s">
        <v>2586</v>
      </c>
      <c r="D6534" t="s">
        <v>777</v>
      </c>
      <c r="E6534" s="103">
        <v>2.1979161793078617E-2</v>
      </c>
      <c r="F6534" s="103">
        <v>677974</v>
      </c>
      <c r="G6534" s="103">
        <v>8</v>
      </c>
      <c r="H6534" t="s">
        <v>1078</v>
      </c>
      <c r="I6534" s="103"/>
    </row>
    <row r="6535" spans="1:9" x14ac:dyDescent="0.3">
      <c r="A6535" t="s">
        <v>3024</v>
      </c>
      <c r="B6535" t="s">
        <v>51</v>
      </c>
      <c r="C6535" t="s">
        <v>2586</v>
      </c>
      <c r="D6535" t="s">
        <v>776</v>
      </c>
      <c r="E6535" s="103">
        <v>5.8949894912924149E-2</v>
      </c>
      <c r="F6535" s="103">
        <v>677974</v>
      </c>
      <c r="G6535" s="103">
        <v>8</v>
      </c>
      <c r="H6535" t="s">
        <v>1078</v>
      </c>
      <c r="I6535" s="103"/>
    </row>
    <row r="6536" spans="1:9" x14ac:dyDescent="0.3">
      <c r="A6536" t="s">
        <v>4138</v>
      </c>
      <c r="B6536" t="s">
        <v>47</v>
      </c>
      <c r="C6536" t="s">
        <v>3115</v>
      </c>
      <c r="D6536" t="s">
        <v>54</v>
      </c>
      <c r="E6536" s="103">
        <v>0</v>
      </c>
      <c r="F6536" s="103">
        <v>677974</v>
      </c>
      <c r="G6536" s="103">
        <v>8</v>
      </c>
      <c r="H6536" t="s">
        <v>54</v>
      </c>
      <c r="I6536" s="103"/>
    </row>
    <row r="6537" spans="1:9" x14ac:dyDescent="0.3">
      <c r="A6537" t="s">
        <v>4139</v>
      </c>
      <c r="B6537" t="s">
        <v>48</v>
      </c>
      <c r="C6537" t="s">
        <v>3115</v>
      </c>
      <c r="D6537" t="s">
        <v>54</v>
      </c>
      <c r="E6537" s="103">
        <v>0</v>
      </c>
      <c r="F6537" s="103">
        <v>677974</v>
      </c>
      <c r="G6537" s="103">
        <v>8</v>
      </c>
      <c r="H6537" t="s">
        <v>54</v>
      </c>
      <c r="I6537" s="103"/>
    </row>
    <row r="6538" spans="1:9" x14ac:dyDescent="0.3">
      <c r="A6538" t="s">
        <v>4140</v>
      </c>
      <c r="B6538" t="s">
        <v>49</v>
      </c>
      <c r="C6538" t="s">
        <v>3115</v>
      </c>
      <c r="D6538" t="s">
        <v>54</v>
      </c>
      <c r="E6538" s="103">
        <v>0</v>
      </c>
      <c r="F6538" s="103">
        <v>677974</v>
      </c>
      <c r="G6538" s="103">
        <v>8</v>
      </c>
      <c r="H6538" t="s">
        <v>54</v>
      </c>
      <c r="I6538" s="103"/>
    </row>
    <row r="6539" spans="1:9" x14ac:dyDescent="0.3">
      <c r="A6539" t="s">
        <v>4141</v>
      </c>
      <c r="B6539" t="s">
        <v>50</v>
      </c>
      <c r="C6539" t="s">
        <v>3115</v>
      </c>
      <c r="D6539" t="s">
        <v>54</v>
      </c>
      <c r="E6539" s="103">
        <v>0</v>
      </c>
      <c r="F6539" s="103">
        <v>677974</v>
      </c>
      <c r="G6539" s="103">
        <v>8</v>
      </c>
      <c r="H6539" t="s">
        <v>54</v>
      </c>
      <c r="I6539" s="103"/>
    </row>
    <row r="6540" spans="1:9" x14ac:dyDescent="0.3">
      <c r="A6540" t="s">
        <v>4142</v>
      </c>
      <c r="B6540" t="s">
        <v>47</v>
      </c>
      <c r="C6540" t="s">
        <v>3100</v>
      </c>
      <c r="D6540" t="s">
        <v>54</v>
      </c>
      <c r="E6540" s="103">
        <v>38878</v>
      </c>
      <c r="F6540" s="103">
        <v>677974</v>
      </c>
      <c r="G6540" s="103">
        <v>8</v>
      </c>
      <c r="H6540" t="s">
        <v>54</v>
      </c>
      <c r="I6540" s="103"/>
    </row>
    <row r="6541" spans="1:9" x14ac:dyDescent="0.3">
      <c r="A6541" t="s">
        <v>4143</v>
      </c>
      <c r="B6541" t="s">
        <v>48</v>
      </c>
      <c r="C6541" t="s">
        <v>3100</v>
      </c>
      <c r="D6541" t="s">
        <v>54</v>
      </c>
      <c r="E6541" s="103">
        <v>7743428405.703125</v>
      </c>
      <c r="F6541" s="103">
        <v>677974</v>
      </c>
      <c r="G6541" s="103">
        <v>8</v>
      </c>
      <c r="H6541" t="s">
        <v>54</v>
      </c>
      <c r="I6541" s="103"/>
    </row>
    <row r="6542" spans="1:9" x14ac:dyDescent="0.3">
      <c r="A6542" t="s">
        <v>4144</v>
      </c>
      <c r="B6542" t="s">
        <v>49</v>
      </c>
      <c r="C6542" t="s">
        <v>3100</v>
      </c>
      <c r="D6542" t="s">
        <v>54</v>
      </c>
      <c r="E6542" s="103">
        <v>5.7344381937950425E-2</v>
      </c>
      <c r="F6542" s="103">
        <v>677974</v>
      </c>
      <c r="G6542" s="103">
        <v>8</v>
      </c>
      <c r="H6542" t="s">
        <v>54</v>
      </c>
      <c r="I6542" s="103"/>
    </row>
    <row r="6543" spans="1:9" x14ac:dyDescent="0.3">
      <c r="A6543" t="s">
        <v>4145</v>
      </c>
      <c r="B6543" t="s">
        <v>50</v>
      </c>
      <c r="C6543" t="s">
        <v>3100</v>
      </c>
      <c r="D6543" t="s">
        <v>54</v>
      </c>
      <c r="E6543" s="103">
        <v>11421.423838824387</v>
      </c>
      <c r="F6543" s="103">
        <v>677974</v>
      </c>
      <c r="G6543" s="103">
        <v>8</v>
      </c>
      <c r="H6543" t="s">
        <v>54</v>
      </c>
      <c r="I6543" s="103"/>
    </row>
    <row r="6544" spans="1:9" x14ac:dyDescent="0.3">
      <c r="A6544" t="s">
        <v>4146</v>
      </c>
      <c r="B6544" t="s">
        <v>51</v>
      </c>
      <c r="C6544" t="s">
        <v>3100</v>
      </c>
      <c r="D6544" t="s">
        <v>40</v>
      </c>
      <c r="E6544" s="103">
        <v>0.12979281549300012</v>
      </c>
      <c r="F6544" s="103">
        <v>677974</v>
      </c>
      <c r="G6544" s="103">
        <v>8</v>
      </c>
      <c r="H6544" t="s">
        <v>1078</v>
      </c>
      <c r="I6544" s="103"/>
    </row>
    <row r="6545" spans="1:9" x14ac:dyDescent="0.3">
      <c r="A6545" t="s">
        <v>6996</v>
      </c>
      <c r="B6545" t="s">
        <v>51</v>
      </c>
      <c r="C6545" t="s">
        <v>3100</v>
      </c>
      <c r="D6545" t="s">
        <v>5064</v>
      </c>
      <c r="E6545" s="103">
        <v>0.13928746921646337</v>
      </c>
      <c r="F6545" s="103">
        <v>677974</v>
      </c>
      <c r="G6545" s="103">
        <v>8</v>
      </c>
      <c r="H6545" t="s">
        <v>1078</v>
      </c>
      <c r="I6545" s="103"/>
    </row>
    <row r="6546" spans="1:9" x14ac:dyDescent="0.3">
      <c r="A6546" t="s">
        <v>6997</v>
      </c>
      <c r="B6546" t="s">
        <v>51</v>
      </c>
      <c r="C6546" t="s">
        <v>3100</v>
      </c>
      <c r="D6546" t="s">
        <v>5065</v>
      </c>
      <c r="E6546" s="103">
        <v>0.12979281549300012</v>
      </c>
      <c r="F6546" s="103">
        <v>677974</v>
      </c>
      <c r="G6546" s="103">
        <v>8</v>
      </c>
      <c r="H6546" t="s">
        <v>1078</v>
      </c>
      <c r="I6546" s="103"/>
    </row>
    <row r="6547" spans="1:9" x14ac:dyDescent="0.3">
      <c r="A6547" t="s">
        <v>6998</v>
      </c>
      <c r="B6547" t="s">
        <v>51</v>
      </c>
      <c r="C6547" t="s">
        <v>3100</v>
      </c>
      <c r="D6547" t="s">
        <v>5066</v>
      </c>
      <c r="E6547" s="103">
        <v>0.13632086085500936</v>
      </c>
      <c r="F6547" s="103">
        <v>677974</v>
      </c>
      <c r="G6547" s="103">
        <v>8</v>
      </c>
      <c r="H6547" t="s">
        <v>1078</v>
      </c>
      <c r="I6547" s="103"/>
    </row>
    <row r="6548" spans="1:9" x14ac:dyDescent="0.3">
      <c r="A6548" t="s">
        <v>4147</v>
      </c>
      <c r="B6548" t="s">
        <v>51</v>
      </c>
      <c r="C6548" t="s">
        <v>3100</v>
      </c>
      <c r="D6548" t="s">
        <v>42</v>
      </c>
      <c r="E6548" s="103">
        <v>0.13801578993469396</v>
      </c>
      <c r="F6548" s="103">
        <v>677974</v>
      </c>
      <c r="G6548" s="103">
        <v>8</v>
      </c>
      <c r="H6548" t="s">
        <v>1078</v>
      </c>
      <c r="I6548" s="103"/>
    </row>
    <row r="6549" spans="1:9" x14ac:dyDescent="0.3">
      <c r="A6549" t="s">
        <v>4148</v>
      </c>
      <c r="B6549" t="s">
        <v>51</v>
      </c>
      <c r="C6549" t="s">
        <v>3100</v>
      </c>
      <c r="D6549" t="s">
        <v>1763</v>
      </c>
      <c r="E6549" s="103">
        <v>0.14337039156560566</v>
      </c>
      <c r="F6549" s="103">
        <v>677974</v>
      </c>
      <c r="G6549" s="103">
        <v>8</v>
      </c>
      <c r="H6549" t="s">
        <v>1078</v>
      </c>
      <c r="I6549" s="103"/>
    </row>
    <row r="6550" spans="1:9" x14ac:dyDescent="0.3">
      <c r="A6550" t="s">
        <v>4149</v>
      </c>
      <c r="B6550" t="s">
        <v>51</v>
      </c>
      <c r="C6550" t="s">
        <v>3100</v>
      </c>
      <c r="D6550" t="s">
        <v>1764</v>
      </c>
      <c r="E6550" s="103">
        <v>8.537296931683358E-2</v>
      </c>
      <c r="F6550" s="103">
        <v>677974</v>
      </c>
      <c r="G6550" s="103">
        <v>8</v>
      </c>
      <c r="H6550" t="s">
        <v>1078</v>
      </c>
      <c r="I6550" s="103"/>
    </row>
    <row r="6551" spans="1:9" x14ac:dyDescent="0.3">
      <c r="A6551" t="s">
        <v>4150</v>
      </c>
      <c r="B6551" t="s">
        <v>51</v>
      </c>
      <c r="C6551" t="s">
        <v>3100</v>
      </c>
      <c r="D6551" t="s">
        <v>340</v>
      </c>
      <c r="E6551" s="103">
        <v>0.13439546843935049</v>
      </c>
      <c r="F6551" s="103">
        <v>677974</v>
      </c>
      <c r="G6551" s="103">
        <v>8</v>
      </c>
      <c r="H6551" t="s">
        <v>1078</v>
      </c>
      <c r="I6551" s="103"/>
    </row>
    <row r="6552" spans="1:9" x14ac:dyDescent="0.3">
      <c r="A6552" t="s">
        <v>4151</v>
      </c>
      <c r="B6552" t="s">
        <v>51</v>
      </c>
      <c r="C6552" t="s">
        <v>3100</v>
      </c>
      <c r="D6552" t="s">
        <v>777</v>
      </c>
      <c r="E6552" s="103">
        <v>0.34230092892969444</v>
      </c>
      <c r="F6552" s="103">
        <v>677974</v>
      </c>
      <c r="G6552" s="103">
        <v>8</v>
      </c>
      <c r="H6552" t="s">
        <v>1078</v>
      </c>
      <c r="I6552" s="103"/>
    </row>
    <row r="6553" spans="1:9" x14ac:dyDescent="0.3">
      <c r="A6553" t="s">
        <v>4152</v>
      </c>
      <c r="B6553" t="s">
        <v>51</v>
      </c>
      <c r="C6553" t="s">
        <v>3100</v>
      </c>
      <c r="D6553" t="s">
        <v>776</v>
      </c>
      <c r="E6553" s="103">
        <v>0.86359684917211577</v>
      </c>
      <c r="F6553" s="103">
        <v>677974</v>
      </c>
      <c r="G6553" s="103">
        <v>8</v>
      </c>
      <c r="H6553" t="s">
        <v>1078</v>
      </c>
      <c r="I6553" s="103"/>
    </row>
    <row r="6554" spans="1:9" x14ac:dyDescent="0.3">
      <c r="A6554" t="s">
        <v>7627</v>
      </c>
      <c r="B6554" t="s">
        <v>51</v>
      </c>
      <c r="C6554" t="s">
        <v>35</v>
      </c>
      <c r="D6554" t="s">
        <v>40</v>
      </c>
      <c r="E6554" s="103">
        <v>0.1896778357603699</v>
      </c>
      <c r="F6554" s="103">
        <v>677974</v>
      </c>
      <c r="G6554" s="103">
        <v>8</v>
      </c>
      <c r="H6554" t="s">
        <v>1078</v>
      </c>
      <c r="I6554" s="103"/>
    </row>
    <row r="6555" spans="1:9" x14ac:dyDescent="0.3">
      <c r="A6555" t="s">
        <v>7628</v>
      </c>
      <c r="B6555" t="s">
        <v>51</v>
      </c>
      <c r="C6555" t="s">
        <v>35</v>
      </c>
      <c r="D6555" t="s">
        <v>5064</v>
      </c>
      <c r="E6555" s="103">
        <v>0.23407706728391794</v>
      </c>
      <c r="F6555" s="103">
        <v>677974</v>
      </c>
      <c r="G6555" s="103">
        <v>8</v>
      </c>
      <c r="H6555" t="s">
        <v>1078</v>
      </c>
      <c r="I6555" s="103"/>
    </row>
    <row r="6556" spans="1:9" x14ac:dyDescent="0.3">
      <c r="A6556" t="s">
        <v>7629</v>
      </c>
      <c r="B6556" t="s">
        <v>51</v>
      </c>
      <c r="C6556" t="s">
        <v>35</v>
      </c>
      <c r="D6556" t="s">
        <v>5065</v>
      </c>
      <c r="E6556" s="103">
        <v>0.23407706728391794</v>
      </c>
      <c r="F6556" s="103">
        <v>677974</v>
      </c>
      <c r="G6556" s="103">
        <v>8</v>
      </c>
      <c r="H6556" t="s">
        <v>1078</v>
      </c>
      <c r="I6556" s="103"/>
    </row>
    <row r="6557" spans="1:9" x14ac:dyDescent="0.3">
      <c r="A6557" t="s">
        <v>7630</v>
      </c>
      <c r="B6557" t="s">
        <v>51</v>
      </c>
      <c r="C6557" t="s">
        <v>35</v>
      </c>
      <c r="D6557" t="s">
        <v>5066</v>
      </c>
      <c r="E6557" s="103">
        <v>0.23407706728391794</v>
      </c>
      <c r="F6557" s="103">
        <v>677974</v>
      </c>
      <c r="G6557" s="103">
        <v>8</v>
      </c>
      <c r="H6557" t="s">
        <v>1078</v>
      </c>
      <c r="I6557" s="103"/>
    </row>
    <row r="6558" spans="1:9" x14ac:dyDescent="0.3">
      <c r="A6558" t="s">
        <v>7631</v>
      </c>
      <c r="B6558" t="s">
        <v>51</v>
      </c>
      <c r="C6558" t="s">
        <v>35</v>
      </c>
      <c r="D6558" t="s">
        <v>42</v>
      </c>
      <c r="E6558" s="103">
        <v>0.23407706728391794</v>
      </c>
      <c r="F6558" s="103">
        <v>677974</v>
      </c>
      <c r="G6558" s="103">
        <v>8</v>
      </c>
      <c r="H6558" t="s">
        <v>1078</v>
      </c>
      <c r="I6558" s="103"/>
    </row>
    <row r="6559" spans="1:9" x14ac:dyDescent="0.3">
      <c r="A6559" t="s">
        <v>7632</v>
      </c>
      <c r="B6559" t="s">
        <v>51</v>
      </c>
      <c r="C6559" t="s">
        <v>35</v>
      </c>
      <c r="D6559" t="s">
        <v>1763</v>
      </c>
      <c r="E6559" s="103">
        <v>0.75022969879908052</v>
      </c>
      <c r="F6559" s="103">
        <v>677974</v>
      </c>
      <c r="G6559" s="103">
        <v>8</v>
      </c>
      <c r="H6559" t="s">
        <v>1078</v>
      </c>
      <c r="I6559" s="103"/>
    </row>
    <row r="6560" spans="1:9" x14ac:dyDescent="0.3">
      <c r="A6560" t="s">
        <v>7633</v>
      </c>
      <c r="B6560" t="s">
        <v>51</v>
      </c>
      <c r="C6560" t="s">
        <v>35</v>
      </c>
      <c r="D6560" t="s">
        <v>1764</v>
      </c>
      <c r="E6560" s="103">
        <v>0.64108596647074423</v>
      </c>
      <c r="F6560" s="103">
        <v>677974</v>
      </c>
      <c r="G6560" s="103">
        <v>8</v>
      </c>
      <c r="H6560" t="s">
        <v>1078</v>
      </c>
      <c r="I6560" s="103"/>
    </row>
    <row r="6561" spans="1:9" x14ac:dyDescent="0.3">
      <c r="A6561" t="s">
        <v>7634</v>
      </c>
      <c r="B6561" t="s">
        <v>51</v>
      </c>
      <c r="C6561" t="s">
        <v>35</v>
      </c>
      <c r="D6561" t="s">
        <v>340</v>
      </c>
      <c r="E6561" s="103">
        <v>2.1010468995510217E-2</v>
      </c>
      <c r="F6561" s="103">
        <v>677974</v>
      </c>
      <c r="G6561" s="103">
        <v>8</v>
      </c>
      <c r="H6561" t="s">
        <v>1078</v>
      </c>
      <c r="I6561" s="103"/>
    </row>
    <row r="6562" spans="1:9" x14ac:dyDescent="0.3">
      <c r="A6562" t="s">
        <v>7635</v>
      </c>
      <c r="B6562" t="s">
        <v>51</v>
      </c>
      <c r="C6562" t="s">
        <v>35</v>
      </c>
      <c r="D6562" t="s">
        <v>777</v>
      </c>
      <c r="E6562" s="103">
        <v>0.45123822094233429</v>
      </c>
      <c r="F6562" s="103">
        <v>677974</v>
      </c>
      <c r="G6562" s="103">
        <v>8</v>
      </c>
      <c r="H6562" t="s">
        <v>1078</v>
      </c>
      <c r="I6562" s="103"/>
    </row>
    <row r="6563" spans="1:9" x14ac:dyDescent="0.3">
      <c r="A6563" t="s">
        <v>7636</v>
      </c>
      <c r="B6563" t="s">
        <v>51</v>
      </c>
      <c r="C6563" t="s">
        <v>35</v>
      </c>
      <c r="D6563" t="s">
        <v>776</v>
      </c>
      <c r="E6563" s="103">
        <v>1.2102575137156553</v>
      </c>
      <c r="F6563" s="103">
        <v>677974</v>
      </c>
      <c r="G6563" s="103">
        <v>8</v>
      </c>
      <c r="H6563" t="s">
        <v>1078</v>
      </c>
      <c r="I6563" s="103"/>
    </row>
    <row r="6564" spans="1:9" x14ac:dyDescent="0.3">
      <c r="A6564" t="s">
        <v>262</v>
      </c>
      <c r="B6564" t="s">
        <v>47</v>
      </c>
      <c r="C6564" t="s">
        <v>58</v>
      </c>
      <c r="D6564" t="s">
        <v>54</v>
      </c>
      <c r="E6564" s="103">
        <v>62</v>
      </c>
      <c r="F6564" s="103">
        <v>677974</v>
      </c>
      <c r="G6564" s="103">
        <v>8</v>
      </c>
      <c r="H6564" t="s">
        <v>54</v>
      </c>
      <c r="I6564" s="103"/>
    </row>
    <row r="6565" spans="1:9" x14ac:dyDescent="0.3">
      <c r="A6565" t="s">
        <v>263</v>
      </c>
      <c r="B6565" t="s">
        <v>48</v>
      </c>
      <c r="C6565" t="s">
        <v>58</v>
      </c>
      <c r="D6565" t="s">
        <v>54</v>
      </c>
      <c r="E6565" s="103">
        <v>526082772</v>
      </c>
      <c r="F6565" s="103">
        <v>677974</v>
      </c>
      <c r="G6565" s="103">
        <v>8</v>
      </c>
      <c r="H6565" t="s">
        <v>54</v>
      </c>
      <c r="I6565" s="103"/>
    </row>
    <row r="6566" spans="1:9" x14ac:dyDescent="0.3">
      <c r="A6566" t="s">
        <v>264</v>
      </c>
      <c r="B6566" t="s">
        <v>49</v>
      </c>
      <c r="C6566" t="s">
        <v>58</v>
      </c>
      <c r="D6566" t="s">
        <v>54</v>
      </c>
      <c r="E6566" s="103">
        <v>9.1448934619911678E-5</v>
      </c>
      <c r="F6566" s="103">
        <v>677974</v>
      </c>
      <c r="G6566" s="103">
        <v>8</v>
      </c>
      <c r="H6566" t="s">
        <v>54</v>
      </c>
      <c r="I6566" s="103"/>
    </row>
    <row r="6567" spans="1:9" x14ac:dyDescent="0.3">
      <c r="A6567" t="s">
        <v>265</v>
      </c>
      <c r="B6567" t="s">
        <v>50</v>
      </c>
      <c r="C6567" t="s">
        <v>58</v>
      </c>
      <c r="D6567" t="s">
        <v>54</v>
      </c>
      <c r="E6567" s="103">
        <v>775.96304873048234</v>
      </c>
      <c r="F6567" s="103">
        <v>677974</v>
      </c>
      <c r="G6567" s="103">
        <v>8</v>
      </c>
      <c r="H6567" t="s">
        <v>54</v>
      </c>
      <c r="I6567" s="103"/>
    </row>
    <row r="6568" spans="1:9" x14ac:dyDescent="0.3">
      <c r="A6568" t="s">
        <v>4153</v>
      </c>
      <c r="B6568" t="s">
        <v>47</v>
      </c>
      <c r="C6568" t="s">
        <v>3102</v>
      </c>
      <c r="D6568" t="s">
        <v>54</v>
      </c>
      <c r="E6568" s="103">
        <v>257882</v>
      </c>
      <c r="F6568" s="103">
        <v>677974</v>
      </c>
      <c r="G6568" s="103">
        <v>8</v>
      </c>
      <c r="H6568" t="s">
        <v>54</v>
      </c>
      <c r="I6568" s="103"/>
    </row>
    <row r="6569" spans="1:9" x14ac:dyDescent="0.3">
      <c r="A6569" t="s">
        <v>4154</v>
      </c>
      <c r="B6569" t="s">
        <v>48</v>
      </c>
      <c r="C6569" t="s">
        <v>3102</v>
      </c>
      <c r="D6569" t="s">
        <v>54</v>
      </c>
      <c r="E6569" s="103">
        <v>56519811516.25</v>
      </c>
      <c r="F6569" s="103">
        <v>677974</v>
      </c>
      <c r="G6569" s="103">
        <v>8</v>
      </c>
      <c r="H6569" t="s">
        <v>54</v>
      </c>
      <c r="I6569" s="103"/>
    </row>
    <row r="6570" spans="1:9" x14ac:dyDescent="0.3">
      <c r="A6570" t="s">
        <v>4155</v>
      </c>
      <c r="B6570" t="s">
        <v>49</v>
      </c>
      <c r="C6570" t="s">
        <v>3102</v>
      </c>
      <c r="D6570" t="s">
        <v>54</v>
      </c>
      <c r="E6570" s="103">
        <v>0.38037151867180746</v>
      </c>
      <c r="F6570" s="103">
        <v>677974</v>
      </c>
      <c r="G6570" s="103">
        <v>8</v>
      </c>
      <c r="H6570" t="s">
        <v>54</v>
      </c>
      <c r="I6570" s="103"/>
    </row>
    <row r="6571" spans="1:9" x14ac:dyDescent="0.3">
      <c r="A6571" t="s">
        <v>4156</v>
      </c>
      <c r="B6571" t="s">
        <v>50</v>
      </c>
      <c r="C6571" t="s">
        <v>3102</v>
      </c>
      <c r="D6571" t="s">
        <v>54</v>
      </c>
      <c r="E6571" s="103">
        <v>83365.750775472217</v>
      </c>
      <c r="F6571" s="103">
        <v>677974</v>
      </c>
      <c r="G6571" s="103">
        <v>8</v>
      </c>
      <c r="H6571" t="s">
        <v>54</v>
      </c>
      <c r="I6571" s="103"/>
    </row>
    <row r="6572" spans="1:9" x14ac:dyDescent="0.3">
      <c r="A6572" t="s">
        <v>4157</v>
      </c>
      <c r="B6572" t="s">
        <v>51</v>
      </c>
      <c r="C6572" t="s">
        <v>3102</v>
      </c>
      <c r="D6572" t="s">
        <v>40</v>
      </c>
      <c r="E6572" s="103">
        <v>0.1405491852500784</v>
      </c>
      <c r="F6572" s="103">
        <v>677974</v>
      </c>
      <c r="G6572" s="103">
        <v>8</v>
      </c>
      <c r="H6572" t="s">
        <v>1078</v>
      </c>
      <c r="I6572" s="103"/>
    </row>
    <row r="6573" spans="1:9" x14ac:dyDescent="0.3">
      <c r="A6573" t="s">
        <v>6999</v>
      </c>
      <c r="B6573" t="s">
        <v>51</v>
      </c>
      <c r="C6573" t="s">
        <v>3102</v>
      </c>
      <c r="D6573" t="s">
        <v>5064</v>
      </c>
      <c r="E6573" s="103">
        <v>0.14939363340075124</v>
      </c>
      <c r="F6573" s="103">
        <v>677974</v>
      </c>
      <c r="G6573" s="103">
        <v>8</v>
      </c>
      <c r="H6573" t="s">
        <v>1078</v>
      </c>
      <c r="I6573" s="103"/>
    </row>
    <row r="6574" spans="1:9" x14ac:dyDescent="0.3">
      <c r="A6574" t="s">
        <v>7000</v>
      </c>
      <c r="B6574" t="s">
        <v>51</v>
      </c>
      <c r="C6574" t="s">
        <v>3102</v>
      </c>
      <c r="D6574" t="s">
        <v>5065</v>
      </c>
      <c r="E6574" s="103">
        <v>0.1405491852500784</v>
      </c>
      <c r="F6574" s="103">
        <v>677974</v>
      </c>
      <c r="G6574" s="103">
        <v>8</v>
      </c>
      <c r="H6574" t="s">
        <v>1078</v>
      </c>
      <c r="I6574" s="103"/>
    </row>
    <row r="6575" spans="1:9" x14ac:dyDescent="0.3">
      <c r="A6575" t="s">
        <v>7001</v>
      </c>
      <c r="B6575" t="s">
        <v>51</v>
      </c>
      <c r="C6575" t="s">
        <v>3102</v>
      </c>
      <c r="D6575" t="s">
        <v>5066</v>
      </c>
      <c r="E6575" s="103">
        <v>0.14776583425869022</v>
      </c>
      <c r="F6575" s="103">
        <v>677974</v>
      </c>
      <c r="G6575" s="103">
        <v>8</v>
      </c>
      <c r="H6575" t="s">
        <v>1078</v>
      </c>
      <c r="I6575" s="103"/>
    </row>
    <row r="6576" spans="1:9" x14ac:dyDescent="0.3">
      <c r="A6576" t="s">
        <v>4158</v>
      </c>
      <c r="B6576" t="s">
        <v>51</v>
      </c>
      <c r="C6576" t="s">
        <v>3102</v>
      </c>
      <c r="D6576" t="s">
        <v>42</v>
      </c>
      <c r="E6576" s="103">
        <v>0.14816338200872151</v>
      </c>
      <c r="F6576" s="103">
        <v>677974</v>
      </c>
      <c r="G6576" s="103">
        <v>8</v>
      </c>
      <c r="H6576" t="s">
        <v>1078</v>
      </c>
      <c r="I6576" s="103"/>
    </row>
    <row r="6577" spans="1:9" x14ac:dyDescent="0.3">
      <c r="A6577" t="s">
        <v>4159</v>
      </c>
      <c r="B6577" t="s">
        <v>51</v>
      </c>
      <c r="C6577" t="s">
        <v>3102</v>
      </c>
      <c r="D6577" t="s">
        <v>1763</v>
      </c>
      <c r="E6577" s="103">
        <v>0.1547159337033204</v>
      </c>
      <c r="F6577" s="103">
        <v>677974</v>
      </c>
      <c r="G6577" s="103">
        <v>8</v>
      </c>
      <c r="H6577" t="s">
        <v>1078</v>
      </c>
      <c r="I6577" s="103"/>
    </row>
    <row r="6578" spans="1:9" x14ac:dyDescent="0.3">
      <c r="A6578" t="s">
        <v>4160</v>
      </c>
      <c r="B6578" t="s">
        <v>51</v>
      </c>
      <c r="C6578" t="s">
        <v>3102</v>
      </c>
      <c r="D6578" t="s">
        <v>1764</v>
      </c>
      <c r="E6578" s="103">
        <v>9.6890207586844052E-2</v>
      </c>
      <c r="F6578" s="103">
        <v>677974</v>
      </c>
      <c r="G6578" s="103">
        <v>8</v>
      </c>
      <c r="H6578" t="s">
        <v>1078</v>
      </c>
      <c r="I6578" s="103"/>
    </row>
    <row r="6579" spans="1:9" x14ac:dyDescent="0.3">
      <c r="A6579" t="s">
        <v>4161</v>
      </c>
      <c r="B6579" t="s">
        <v>51</v>
      </c>
      <c r="C6579" t="s">
        <v>3102</v>
      </c>
      <c r="D6579" t="s">
        <v>340</v>
      </c>
      <c r="E6579" s="103">
        <v>0.14595251776606932</v>
      </c>
      <c r="F6579" s="103">
        <v>677974</v>
      </c>
      <c r="G6579" s="103">
        <v>8</v>
      </c>
      <c r="H6579" t="s">
        <v>1078</v>
      </c>
      <c r="I6579" s="103"/>
    </row>
    <row r="6580" spans="1:9" x14ac:dyDescent="0.3">
      <c r="A6580" t="s">
        <v>4162</v>
      </c>
      <c r="B6580" t="s">
        <v>51</v>
      </c>
      <c r="C6580" t="s">
        <v>3102</v>
      </c>
      <c r="D6580" t="s">
        <v>777</v>
      </c>
      <c r="E6580" s="103">
        <v>0.37696350416205376</v>
      </c>
      <c r="F6580" s="103">
        <v>677974</v>
      </c>
      <c r="G6580" s="103">
        <v>8</v>
      </c>
      <c r="H6580" t="s">
        <v>1078</v>
      </c>
      <c r="I6580" s="103"/>
    </row>
    <row r="6581" spans="1:9" x14ac:dyDescent="0.3">
      <c r="A6581" t="s">
        <v>4163</v>
      </c>
      <c r="B6581" t="s">
        <v>51</v>
      </c>
      <c r="C6581" t="s">
        <v>3102</v>
      </c>
      <c r="D6581" t="s">
        <v>776</v>
      </c>
      <c r="E6581" s="103">
        <v>0.95048467411657145</v>
      </c>
      <c r="F6581" s="103">
        <v>677974</v>
      </c>
      <c r="G6581" s="103">
        <v>8</v>
      </c>
      <c r="H6581" t="s">
        <v>1078</v>
      </c>
      <c r="I6581" s="103"/>
    </row>
    <row r="6582" spans="1:9" x14ac:dyDescent="0.3">
      <c r="A6582" t="s">
        <v>4164</v>
      </c>
      <c r="B6582" t="s">
        <v>47</v>
      </c>
      <c r="C6582" t="s">
        <v>3104</v>
      </c>
      <c r="D6582" t="s">
        <v>54</v>
      </c>
      <c r="E6582" s="103">
        <v>130254</v>
      </c>
      <c r="F6582" s="103">
        <v>677974</v>
      </c>
      <c r="G6582" s="103">
        <v>8</v>
      </c>
      <c r="H6582" t="s">
        <v>54</v>
      </c>
      <c r="I6582" s="103"/>
    </row>
    <row r="6583" spans="1:9" x14ac:dyDescent="0.3">
      <c r="A6583" t="s">
        <v>4165</v>
      </c>
      <c r="B6583" t="s">
        <v>48</v>
      </c>
      <c r="C6583" t="s">
        <v>3104</v>
      </c>
      <c r="D6583" t="s">
        <v>54</v>
      </c>
      <c r="E6583" s="103">
        <v>55923111268.59375</v>
      </c>
      <c r="F6583" s="103">
        <v>677974</v>
      </c>
      <c r="G6583" s="103">
        <v>8</v>
      </c>
      <c r="H6583" t="s">
        <v>54</v>
      </c>
      <c r="I6583" s="103"/>
    </row>
    <row r="6584" spans="1:9" x14ac:dyDescent="0.3">
      <c r="A6584" t="s">
        <v>4166</v>
      </c>
      <c r="B6584" t="s">
        <v>49</v>
      </c>
      <c r="C6584" t="s">
        <v>3104</v>
      </c>
      <c r="D6584" t="s">
        <v>54</v>
      </c>
      <c r="E6584" s="103">
        <v>0.19212241177390282</v>
      </c>
      <c r="F6584" s="103">
        <v>677974</v>
      </c>
      <c r="G6584" s="103">
        <v>8</v>
      </c>
      <c r="H6584" t="s">
        <v>54</v>
      </c>
      <c r="I6584" s="103"/>
    </row>
    <row r="6585" spans="1:9" x14ac:dyDescent="0.3">
      <c r="A6585" t="s">
        <v>4167</v>
      </c>
      <c r="B6585" t="s">
        <v>50</v>
      </c>
      <c r="C6585" t="s">
        <v>3104</v>
      </c>
      <c r="D6585" t="s">
        <v>54</v>
      </c>
      <c r="E6585" s="103">
        <v>82485.628163607675</v>
      </c>
      <c r="F6585" s="103">
        <v>677974</v>
      </c>
      <c r="G6585" s="103">
        <v>8</v>
      </c>
      <c r="H6585" t="s">
        <v>54</v>
      </c>
      <c r="I6585" s="103"/>
    </row>
    <row r="6586" spans="1:9" x14ac:dyDescent="0.3">
      <c r="A6586" t="s">
        <v>4168</v>
      </c>
      <c r="B6586" t="s">
        <v>51</v>
      </c>
      <c r="C6586" t="s">
        <v>3104</v>
      </c>
      <c r="D6586" t="s">
        <v>40</v>
      </c>
      <c r="E6586" s="103">
        <v>0.27877943936793409</v>
      </c>
      <c r="F6586" s="103">
        <v>677974</v>
      </c>
      <c r="G6586" s="103">
        <v>8</v>
      </c>
      <c r="H6586" t="s">
        <v>1078</v>
      </c>
      <c r="I6586" s="103"/>
    </row>
    <row r="6587" spans="1:9" x14ac:dyDescent="0.3">
      <c r="A6587" t="s">
        <v>7002</v>
      </c>
      <c r="B6587" t="s">
        <v>51</v>
      </c>
      <c r="C6587" t="s">
        <v>3104</v>
      </c>
      <c r="D6587" t="s">
        <v>5064</v>
      </c>
      <c r="E6587" s="103">
        <v>0.28918994575079227</v>
      </c>
      <c r="F6587" s="103">
        <v>677974</v>
      </c>
      <c r="G6587" s="103">
        <v>8</v>
      </c>
      <c r="H6587" t="s">
        <v>1078</v>
      </c>
      <c r="I6587" s="103"/>
    </row>
    <row r="6588" spans="1:9" x14ac:dyDescent="0.3">
      <c r="A6588" t="s">
        <v>7003</v>
      </c>
      <c r="B6588" t="s">
        <v>51</v>
      </c>
      <c r="C6588" t="s">
        <v>3104</v>
      </c>
      <c r="D6588" t="s">
        <v>5065</v>
      </c>
      <c r="E6588" s="103">
        <v>0.27877943936793409</v>
      </c>
      <c r="F6588" s="103">
        <v>677974</v>
      </c>
      <c r="G6588" s="103">
        <v>8</v>
      </c>
      <c r="H6588" t="s">
        <v>1078</v>
      </c>
      <c r="I6588" s="103"/>
    </row>
    <row r="6589" spans="1:9" x14ac:dyDescent="0.3">
      <c r="A6589" t="s">
        <v>7004</v>
      </c>
      <c r="B6589" t="s">
        <v>51</v>
      </c>
      <c r="C6589" t="s">
        <v>3104</v>
      </c>
      <c r="D6589" t="s">
        <v>5066</v>
      </c>
      <c r="E6589" s="103">
        <v>0.28844161146395042</v>
      </c>
      <c r="F6589" s="103">
        <v>677974</v>
      </c>
      <c r="G6589" s="103">
        <v>8</v>
      </c>
      <c r="H6589" t="s">
        <v>1078</v>
      </c>
      <c r="I6589" s="103"/>
    </row>
    <row r="6590" spans="1:9" x14ac:dyDescent="0.3">
      <c r="A6590" t="s">
        <v>4169</v>
      </c>
      <c r="B6590" t="s">
        <v>51</v>
      </c>
      <c r="C6590" t="s">
        <v>3104</v>
      </c>
      <c r="D6590" t="s">
        <v>42</v>
      </c>
      <c r="E6590" s="103">
        <v>0.28736726845188382</v>
      </c>
      <c r="F6590" s="103">
        <v>677974</v>
      </c>
      <c r="G6590" s="103">
        <v>8</v>
      </c>
      <c r="H6590" t="s">
        <v>1078</v>
      </c>
      <c r="I6590" s="103"/>
    </row>
    <row r="6591" spans="1:9" x14ac:dyDescent="0.3">
      <c r="A6591" t="s">
        <v>4170</v>
      </c>
      <c r="B6591" t="s">
        <v>51</v>
      </c>
      <c r="C6591" t="s">
        <v>3104</v>
      </c>
      <c r="D6591" t="s">
        <v>1763</v>
      </c>
      <c r="E6591" s="103">
        <v>0.29870531944159795</v>
      </c>
      <c r="F6591" s="103">
        <v>677974</v>
      </c>
      <c r="G6591" s="103">
        <v>8</v>
      </c>
      <c r="H6591" t="s">
        <v>1078</v>
      </c>
      <c r="I6591" s="103"/>
    </row>
    <row r="6592" spans="1:9" x14ac:dyDescent="0.3">
      <c r="A6592" t="s">
        <v>4171</v>
      </c>
      <c r="B6592" t="s">
        <v>51</v>
      </c>
      <c r="C6592" t="s">
        <v>3104</v>
      </c>
      <c r="D6592" t="s">
        <v>1764</v>
      </c>
      <c r="E6592" s="103">
        <v>0.1596926000767292</v>
      </c>
      <c r="F6592" s="103">
        <v>677974</v>
      </c>
      <c r="G6592" s="103">
        <v>8</v>
      </c>
      <c r="H6592" t="s">
        <v>1078</v>
      </c>
      <c r="I6592" s="103"/>
    </row>
    <row r="6593" spans="1:9" x14ac:dyDescent="0.3">
      <c r="A6593" t="s">
        <v>4172</v>
      </c>
      <c r="B6593" t="s">
        <v>51</v>
      </c>
      <c r="C6593" t="s">
        <v>3104</v>
      </c>
      <c r="D6593" t="s">
        <v>340</v>
      </c>
      <c r="E6593" s="103">
        <v>0.28376330958089863</v>
      </c>
      <c r="F6593" s="103">
        <v>677974</v>
      </c>
      <c r="G6593" s="103">
        <v>8</v>
      </c>
      <c r="H6593" t="s">
        <v>1078</v>
      </c>
      <c r="I6593" s="103"/>
    </row>
    <row r="6594" spans="1:9" x14ac:dyDescent="0.3">
      <c r="A6594" t="s">
        <v>4173</v>
      </c>
      <c r="B6594" t="s">
        <v>51</v>
      </c>
      <c r="C6594" t="s">
        <v>3104</v>
      </c>
      <c r="D6594" t="s">
        <v>777</v>
      </c>
      <c r="E6594" s="103">
        <v>0.70671071304480637</v>
      </c>
      <c r="F6594" s="103">
        <v>677974</v>
      </c>
      <c r="G6594" s="103">
        <v>8</v>
      </c>
      <c r="H6594" t="s">
        <v>1078</v>
      </c>
      <c r="I6594" s="103"/>
    </row>
    <row r="6595" spans="1:9" x14ac:dyDescent="0.3">
      <c r="A6595" t="s">
        <v>4174</v>
      </c>
      <c r="B6595" t="s">
        <v>51</v>
      </c>
      <c r="C6595" t="s">
        <v>3104</v>
      </c>
      <c r="D6595" t="s">
        <v>776</v>
      </c>
      <c r="E6595" s="103">
        <v>1.8422723918858022</v>
      </c>
      <c r="F6595" s="103">
        <v>677974</v>
      </c>
      <c r="G6595" s="103">
        <v>8</v>
      </c>
      <c r="H6595" t="s">
        <v>1078</v>
      </c>
      <c r="I6595" s="103"/>
    </row>
    <row r="6596" spans="1:9" x14ac:dyDescent="0.3">
      <c r="A6596" t="s">
        <v>4175</v>
      </c>
      <c r="B6596" t="s">
        <v>47</v>
      </c>
      <c r="C6596" t="s">
        <v>3106</v>
      </c>
      <c r="D6596" t="s">
        <v>54</v>
      </c>
      <c r="E6596" s="103">
        <v>51851</v>
      </c>
      <c r="F6596" s="103">
        <v>677974</v>
      </c>
      <c r="G6596" s="103">
        <v>8</v>
      </c>
      <c r="H6596" t="s">
        <v>54</v>
      </c>
      <c r="I6596" s="103"/>
    </row>
    <row r="6597" spans="1:9" x14ac:dyDescent="0.3">
      <c r="A6597" t="s">
        <v>4176</v>
      </c>
      <c r="B6597" t="s">
        <v>48</v>
      </c>
      <c r="C6597" t="s">
        <v>3106</v>
      </c>
      <c r="D6597" t="s">
        <v>54</v>
      </c>
      <c r="E6597" s="103">
        <v>80227515453.1875</v>
      </c>
      <c r="F6597" s="103">
        <v>677974</v>
      </c>
      <c r="G6597" s="103">
        <v>8</v>
      </c>
      <c r="H6597" t="s">
        <v>54</v>
      </c>
      <c r="I6597" s="103"/>
    </row>
    <row r="6598" spans="1:9" x14ac:dyDescent="0.3">
      <c r="A6598" t="s">
        <v>4177</v>
      </c>
      <c r="B6598" t="s">
        <v>49</v>
      </c>
      <c r="C6598" t="s">
        <v>3106</v>
      </c>
      <c r="D6598" t="s">
        <v>54</v>
      </c>
      <c r="E6598" s="103">
        <v>7.647933401575871E-2</v>
      </c>
      <c r="F6598" s="103">
        <v>677974</v>
      </c>
      <c r="G6598" s="103">
        <v>8</v>
      </c>
      <c r="H6598" t="s">
        <v>54</v>
      </c>
      <c r="I6598" s="103"/>
    </row>
    <row r="6599" spans="1:9" x14ac:dyDescent="0.3">
      <c r="A6599" t="s">
        <v>4178</v>
      </c>
      <c r="B6599" t="s">
        <v>50</v>
      </c>
      <c r="C6599" t="s">
        <v>3106</v>
      </c>
      <c r="D6599" t="s">
        <v>54</v>
      </c>
      <c r="E6599" s="103">
        <v>118334.2066999435</v>
      </c>
      <c r="F6599" s="103">
        <v>677974</v>
      </c>
      <c r="G6599" s="103">
        <v>8</v>
      </c>
      <c r="H6599" t="s">
        <v>54</v>
      </c>
      <c r="I6599" s="103"/>
    </row>
    <row r="6600" spans="1:9" x14ac:dyDescent="0.3">
      <c r="A6600" t="s">
        <v>4179</v>
      </c>
      <c r="B6600" t="s">
        <v>51</v>
      </c>
      <c r="C6600" t="s">
        <v>3106</v>
      </c>
      <c r="D6600" t="s">
        <v>40</v>
      </c>
      <c r="E6600" s="103">
        <v>0.96406868489377728</v>
      </c>
      <c r="F6600" s="103">
        <v>677974</v>
      </c>
      <c r="G6600" s="103">
        <v>8</v>
      </c>
      <c r="H6600" t="s">
        <v>1078</v>
      </c>
      <c r="I6600" s="103"/>
    </row>
    <row r="6601" spans="1:9" x14ac:dyDescent="0.3">
      <c r="A6601" t="s">
        <v>7005</v>
      </c>
      <c r="B6601" t="s">
        <v>51</v>
      </c>
      <c r="C6601" t="s">
        <v>3106</v>
      </c>
      <c r="D6601" t="s">
        <v>5064</v>
      </c>
      <c r="E6601" s="103">
        <v>1.0079414831807625</v>
      </c>
      <c r="F6601" s="103">
        <v>677974</v>
      </c>
      <c r="G6601" s="103">
        <v>8</v>
      </c>
      <c r="H6601" t="s">
        <v>1078</v>
      </c>
      <c r="I6601" s="103"/>
    </row>
    <row r="6602" spans="1:9" x14ac:dyDescent="0.3">
      <c r="A6602" t="s">
        <v>7006</v>
      </c>
      <c r="B6602" t="s">
        <v>51</v>
      </c>
      <c r="C6602" t="s">
        <v>3106</v>
      </c>
      <c r="D6602" t="s">
        <v>5065</v>
      </c>
      <c r="E6602" s="103">
        <v>0.96406868489377728</v>
      </c>
      <c r="F6602" s="103">
        <v>677974</v>
      </c>
      <c r="G6602" s="103">
        <v>8</v>
      </c>
      <c r="H6602" t="s">
        <v>1078</v>
      </c>
      <c r="I6602" s="103"/>
    </row>
    <row r="6603" spans="1:9" x14ac:dyDescent="0.3">
      <c r="A6603" t="s">
        <v>7007</v>
      </c>
      <c r="B6603" t="s">
        <v>51</v>
      </c>
      <c r="C6603" t="s">
        <v>3106</v>
      </c>
      <c r="D6603" t="s">
        <v>5066</v>
      </c>
      <c r="E6603" s="103">
        <v>1.0068827737857546</v>
      </c>
      <c r="F6603" s="103">
        <v>677974</v>
      </c>
      <c r="G6603" s="103">
        <v>8</v>
      </c>
      <c r="H6603" t="s">
        <v>1078</v>
      </c>
      <c r="I6603" s="103"/>
    </row>
    <row r="6604" spans="1:9" x14ac:dyDescent="0.3">
      <c r="A6604" t="s">
        <v>4180</v>
      </c>
      <c r="B6604" t="s">
        <v>51</v>
      </c>
      <c r="C6604" t="s">
        <v>3106</v>
      </c>
      <c r="D6604" t="s">
        <v>42</v>
      </c>
      <c r="E6604" s="103">
        <v>1.0051260681995031</v>
      </c>
      <c r="F6604" s="103">
        <v>677974</v>
      </c>
      <c r="G6604" s="103">
        <v>8</v>
      </c>
      <c r="H6604" t="s">
        <v>1078</v>
      </c>
      <c r="I6604" s="103"/>
    </row>
    <row r="6605" spans="1:9" x14ac:dyDescent="0.3">
      <c r="A6605" t="s">
        <v>4181</v>
      </c>
      <c r="B6605" t="s">
        <v>51</v>
      </c>
      <c r="C6605" t="s">
        <v>3106</v>
      </c>
      <c r="D6605" t="s">
        <v>1763</v>
      </c>
      <c r="E6605" s="103">
        <v>1.044434176759381</v>
      </c>
      <c r="F6605" s="103">
        <v>677974</v>
      </c>
      <c r="G6605" s="103">
        <v>8</v>
      </c>
      <c r="H6605" t="s">
        <v>1078</v>
      </c>
      <c r="I6605" s="103"/>
    </row>
    <row r="6606" spans="1:9" x14ac:dyDescent="0.3">
      <c r="A6606" t="s">
        <v>4182</v>
      </c>
      <c r="B6606" t="s">
        <v>51</v>
      </c>
      <c r="C6606" t="s">
        <v>3106</v>
      </c>
      <c r="D6606" t="s">
        <v>1764</v>
      </c>
      <c r="E6606" s="103">
        <v>0.402809717344707</v>
      </c>
      <c r="F6606" s="103">
        <v>677974</v>
      </c>
      <c r="G6606" s="103">
        <v>8</v>
      </c>
      <c r="H6606" t="s">
        <v>1078</v>
      </c>
      <c r="I6606" s="103"/>
    </row>
    <row r="6607" spans="1:9" x14ac:dyDescent="0.3">
      <c r="A6607" t="s">
        <v>4183</v>
      </c>
      <c r="B6607" t="s">
        <v>51</v>
      </c>
      <c r="C6607" t="s">
        <v>3106</v>
      </c>
      <c r="D6607" t="s">
        <v>340</v>
      </c>
      <c r="E6607" s="103">
        <v>0.99835734402451026</v>
      </c>
      <c r="F6607" s="103">
        <v>677974</v>
      </c>
      <c r="G6607" s="103">
        <v>8</v>
      </c>
      <c r="H6607" t="s">
        <v>1078</v>
      </c>
      <c r="I6607" s="103"/>
    </row>
    <row r="6608" spans="1:9" x14ac:dyDescent="0.3">
      <c r="A6608" t="s">
        <v>4184</v>
      </c>
      <c r="B6608" t="s">
        <v>51</v>
      </c>
      <c r="C6608" t="s">
        <v>3106</v>
      </c>
      <c r="D6608" t="s">
        <v>777</v>
      </c>
      <c r="E6608" s="103">
        <v>2.4999948089238608</v>
      </c>
      <c r="F6608" s="103">
        <v>677974</v>
      </c>
      <c r="G6608" s="103">
        <v>8</v>
      </c>
      <c r="H6608" t="s">
        <v>1078</v>
      </c>
      <c r="I6608" s="103"/>
    </row>
    <row r="6609" spans="1:9" x14ac:dyDescent="0.3">
      <c r="A6609" t="s">
        <v>4185</v>
      </c>
      <c r="B6609" t="s">
        <v>51</v>
      </c>
      <c r="C6609" t="s">
        <v>3106</v>
      </c>
      <c r="D6609" t="s">
        <v>776</v>
      </c>
      <c r="E6609" s="103">
        <v>6.6102099833655004</v>
      </c>
      <c r="F6609" s="103">
        <v>677974</v>
      </c>
      <c r="G6609" s="103">
        <v>8</v>
      </c>
      <c r="H6609" t="s">
        <v>1078</v>
      </c>
      <c r="I6609" s="103"/>
    </row>
    <row r="6610" spans="1:9" x14ac:dyDescent="0.3">
      <c r="A6610" t="s">
        <v>4186</v>
      </c>
      <c r="B6610" t="s">
        <v>47</v>
      </c>
      <c r="C6610" t="s">
        <v>3109</v>
      </c>
      <c r="D6610" t="s">
        <v>54</v>
      </c>
      <c r="E6610" s="103">
        <v>154716</v>
      </c>
      <c r="F6610" s="103">
        <v>677974</v>
      </c>
      <c r="G6610" s="103">
        <v>8</v>
      </c>
      <c r="H6610" t="s">
        <v>54</v>
      </c>
      <c r="I6610" s="103"/>
    </row>
    <row r="6611" spans="1:9" x14ac:dyDescent="0.3">
      <c r="A6611" t="s">
        <v>4187</v>
      </c>
      <c r="B6611" t="s">
        <v>48</v>
      </c>
      <c r="C6611" t="s">
        <v>3109</v>
      </c>
      <c r="D6611" t="s">
        <v>54</v>
      </c>
      <c r="E6611" s="103">
        <v>854047299.29992676</v>
      </c>
      <c r="F6611" s="103">
        <v>677974</v>
      </c>
      <c r="G6611" s="103">
        <v>8</v>
      </c>
      <c r="H6611" t="s">
        <v>54</v>
      </c>
      <c r="I6611" s="103"/>
    </row>
    <row r="6612" spans="1:9" x14ac:dyDescent="0.3">
      <c r="A6612" t="s">
        <v>4188</v>
      </c>
      <c r="B6612" t="s">
        <v>49</v>
      </c>
      <c r="C6612" t="s">
        <v>3109</v>
      </c>
      <c r="D6612" t="s">
        <v>54</v>
      </c>
      <c r="E6612" s="103">
        <v>0.22820344142990734</v>
      </c>
      <c r="F6612" s="103">
        <v>677974</v>
      </c>
      <c r="G6612" s="103">
        <v>8</v>
      </c>
      <c r="H6612" t="s">
        <v>54</v>
      </c>
      <c r="I6612" s="103"/>
    </row>
    <row r="6613" spans="1:9" x14ac:dyDescent="0.3">
      <c r="A6613" t="s">
        <v>4189</v>
      </c>
      <c r="B6613" t="s">
        <v>50</v>
      </c>
      <c r="C6613" t="s">
        <v>3109</v>
      </c>
      <c r="D6613" t="s">
        <v>54</v>
      </c>
      <c r="E6613" s="103">
        <v>1259.7050909030829</v>
      </c>
      <c r="F6613" s="103">
        <v>677974</v>
      </c>
      <c r="G6613" s="103">
        <v>8</v>
      </c>
      <c r="H6613" t="s">
        <v>54</v>
      </c>
      <c r="I6613" s="103"/>
    </row>
    <row r="6614" spans="1:9" x14ac:dyDescent="0.3">
      <c r="A6614" t="s">
        <v>4190</v>
      </c>
      <c r="B6614" t="s">
        <v>51</v>
      </c>
      <c r="C6614" t="s">
        <v>3109</v>
      </c>
      <c r="D6614" t="s">
        <v>40</v>
      </c>
      <c r="E6614" s="103">
        <v>3.5319089235370661E-3</v>
      </c>
      <c r="F6614" s="103">
        <v>677974</v>
      </c>
      <c r="G6614" s="103">
        <v>8</v>
      </c>
      <c r="H6614" t="s">
        <v>1078</v>
      </c>
      <c r="I6614" s="103"/>
    </row>
    <row r="6615" spans="1:9" x14ac:dyDescent="0.3">
      <c r="A6615" t="s">
        <v>7008</v>
      </c>
      <c r="B6615" t="s">
        <v>51</v>
      </c>
      <c r="C6615" t="s">
        <v>3109</v>
      </c>
      <c r="D6615" t="s">
        <v>5064</v>
      </c>
      <c r="E6615" s="103">
        <v>3.8037274766525961E-3</v>
      </c>
      <c r="F6615" s="103">
        <v>677974</v>
      </c>
      <c r="G6615" s="103">
        <v>8</v>
      </c>
      <c r="H6615" t="s">
        <v>1078</v>
      </c>
      <c r="I6615" s="103"/>
    </row>
    <row r="6616" spans="1:9" x14ac:dyDescent="0.3">
      <c r="A6616" t="s">
        <v>7009</v>
      </c>
      <c r="B6616" t="s">
        <v>51</v>
      </c>
      <c r="C6616" t="s">
        <v>3109</v>
      </c>
      <c r="D6616" t="s">
        <v>5065</v>
      </c>
      <c r="E6616" s="103">
        <v>3.5319089235370661E-3</v>
      </c>
      <c r="F6616" s="103">
        <v>677974</v>
      </c>
      <c r="G6616" s="103">
        <v>8</v>
      </c>
      <c r="H6616" t="s">
        <v>1078</v>
      </c>
      <c r="I6616" s="103"/>
    </row>
    <row r="6617" spans="1:9" x14ac:dyDescent="0.3">
      <c r="A6617" t="s">
        <v>7010</v>
      </c>
      <c r="B6617" t="s">
        <v>51</v>
      </c>
      <c r="C6617" t="s">
        <v>3109</v>
      </c>
      <c r="D6617" t="s">
        <v>5066</v>
      </c>
      <c r="E6617" s="103">
        <v>3.7352519402190226E-3</v>
      </c>
      <c r="F6617" s="103">
        <v>677974</v>
      </c>
      <c r="G6617" s="103">
        <v>8</v>
      </c>
      <c r="H6617" t="s">
        <v>1078</v>
      </c>
      <c r="I6617" s="103"/>
    </row>
    <row r="6618" spans="1:9" x14ac:dyDescent="0.3">
      <c r="A6618" t="s">
        <v>4191</v>
      </c>
      <c r="B6618" t="s">
        <v>51</v>
      </c>
      <c r="C6618" t="s">
        <v>3109</v>
      </c>
      <c r="D6618" t="s">
        <v>42</v>
      </c>
      <c r="E6618" s="103">
        <v>3.7582302076871114E-3</v>
      </c>
      <c r="F6618" s="103">
        <v>677974</v>
      </c>
      <c r="G6618" s="103">
        <v>8</v>
      </c>
      <c r="H6618" t="s">
        <v>1078</v>
      </c>
      <c r="I6618" s="103"/>
    </row>
    <row r="6619" spans="1:9" x14ac:dyDescent="0.3">
      <c r="A6619" t="s">
        <v>4192</v>
      </c>
      <c r="B6619" t="s">
        <v>51</v>
      </c>
      <c r="C6619" t="s">
        <v>3109</v>
      </c>
      <c r="D6619" t="s">
        <v>1763</v>
      </c>
      <c r="E6619" s="103">
        <v>3.9207789885823277E-3</v>
      </c>
      <c r="F6619" s="103">
        <v>677974</v>
      </c>
      <c r="G6619" s="103">
        <v>8</v>
      </c>
      <c r="H6619" t="s">
        <v>1078</v>
      </c>
      <c r="I6619" s="103"/>
    </row>
    <row r="6620" spans="1:9" x14ac:dyDescent="0.3">
      <c r="A6620" t="s">
        <v>4193</v>
      </c>
      <c r="B6620" t="s">
        <v>51</v>
      </c>
      <c r="C6620" t="s">
        <v>3109</v>
      </c>
      <c r="D6620" t="s">
        <v>1764</v>
      </c>
      <c r="E6620" s="103">
        <v>2.4526661212195917E-3</v>
      </c>
      <c r="F6620" s="103">
        <v>677974</v>
      </c>
      <c r="G6620" s="103">
        <v>8</v>
      </c>
      <c r="H6620" t="s">
        <v>1078</v>
      </c>
      <c r="I6620" s="103"/>
    </row>
    <row r="6621" spans="1:9" x14ac:dyDescent="0.3">
      <c r="A6621" t="s">
        <v>4194</v>
      </c>
      <c r="B6621" t="s">
        <v>51</v>
      </c>
      <c r="C6621" t="s">
        <v>3109</v>
      </c>
      <c r="D6621" t="s">
        <v>340</v>
      </c>
      <c r="E6621" s="103">
        <v>3.6905006590219305E-3</v>
      </c>
      <c r="F6621" s="103">
        <v>677974</v>
      </c>
      <c r="G6621" s="103">
        <v>8</v>
      </c>
      <c r="H6621" t="s">
        <v>1078</v>
      </c>
      <c r="I6621" s="103"/>
    </row>
    <row r="6622" spans="1:9" x14ac:dyDescent="0.3">
      <c r="A6622" t="s">
        <v>4195</v>
      </c>
      <c r="B6622" t="s">
        <v>51</v>
      </c>
      <c r="C6622" t="s">
        <v>3109</v>
      </c>
      <c r="D6622" t="s">
        <v>777</v>
      </c>
      <c r="E6622" s="103">
        <v>9.7751184682070245E-3</v>
      </c>
      <c r="F6622" s="103">
        <v>677974</v>
      </c>
      <c r="G6622" s="103">
        <v>8</v>
      </c>
      <c r="H6622" t="s">
        <v>1078</v>
      </c>
      <c r="I6622" s="103"/>
    </row>
    <row r="6623" spans="1:9" x14ac:dyDescent="0.3">
      <c r="A6623" t="s">
        <v>4196</v>
      </c>
      <c r="B6623" t="s">
        <v>51</v>
      </c>
      <c r="C6623" t="s">
        <v>3109</v>
      </c>
      <c r="D6623" t="s">
        <v>776</v>
      </c>
      <c r="E6623" s="103">
        <v>2.4113316642301357E-2</v>
      </c>
      <c r="F6623" s="103">
        <v>677974</v>
      </c>
      <c r="G6623" s="103">
        <v>8</v>
      </c>
      <c r="H6623" t="s">
        <v>1078</v>
      </c>
      <c r="I6623" s="103"/>
    </row>
    <row r="6624" spans="1:9" x14ac:dyDescent="0.3">
      <c r="A6624" t="s">
        <v>4197</v>
      </c>
      <c r="B6624" t="s">
        <v>47</v>
      </c>
      <c r="C6624" t="s">
        <v>3111</v>
      </c>
      <c r="D6624" t="s">
        <v>54</v>
      </c>
      <c r="E6624" s="103">
        <v>287516</v>
      </c>
      <c r="F6624" s="103">
        <v>677974</v>
      </c>
      <c r="G6624" s="103">
        <v>8</v>
      </c>
      <c r="H6624" t="s">
        <v>54</v>
      </c>
      <c r="I6624" s="103"/>
    </row>
    <row r="6625" spans="1:9" x14ac:dyDescent="0.3">
      <c r="A6625" t="s">
        <v>4198</v>
      </c>
      <c r="B6625" t="s">
        <v>48</v>
      </c>
      <c r="C6625" t="s">
        <v>3111</v>
      </c>
      <c r="D6625" t="s">
        <v>54</v>
      </c>
      <c r="E6625" s="103">
        <v>2036929610.1166992</v>
      </c>
      <c r="F6625" s="103">
        <v>677974</v>
      </c>
      <c r="G6625" s="103">
        <v>8</v>
      </c>
      <c r="H6625" t="s">
        <v>54</v>
      </c>
      <c r="I6625" s="103"/>
    </row>
    <row r="6626" spans="1:9" x14ac:dyDescent="0.3">
      <c r="A6626" t="s">
        <v>4199</v>
      </c>
      <c r="B6626" t="s">
        <v>49</v>
      </c>
      <c r="C6626" t="s">
        <v>3111</v>
      </c>
      <c r="D6626" t="s">
        <v>54</v>
      </c>
      <c r="E6626" s="103">
        <v>0.42408115945449237</v>
      </c>
      <c r="F6626" s="103">
        <v>677974</v>
      </c>
      <c r="G6626" s="103">
        <v>8</v>
      </c>
      <c r="H6626" t="s">
        <v>54</v>
      </c>
      <c r="I6626" s="103"/>
    </row>
    <row r="6627" spans="1:9" x14ac:dyDescent="0.3">
      <c r="A6627" t="s">
        <v>4200</v>
      </c>
      <c r="B6627" t="s">
        <v>50</v>
      </c>
      <c r="C6627" t="s">
        <v>3111</v>
      </c>
      <c r="D6627" t="s">
        <v>54</v>
      </c>
      <c r="E6627" s="103">
        <v>3004.4361732407133</v>
      </c>
      <c r="F6627" s="103">
        <v>677974</v>
      </c>
      <c r="G6627" s="103">
        <v>8</v>
      </c>
      <c r="H6627" t="s">
        <v>54</v>
      </c>
      <c r="I6627" s="103"/>
    </row>
    <row r="6628" spans="1:9" x14ac:dyDescent="0.3">
      <c r="A6628" t="s">
        <v>4201</v>
      </c>
      <c r="B6628" t="s">
        <v>51</v>
      </c>
      <c r="C6628" t="s">
        <v>3111</v>
      </c>
      <c r="D6628" t="s">
        <v>40</v>
      </c>
      <c r="E6628" s="103">
        <v>4.5533392825674642E-3</v>
      </c>
      <c r="F6628" s="103">
        <v>677974</v>
      </c>
      <c r="G6628" s="103">
        <v>8</v>
      </c>
      <c r="H6628" t="s">
        <v>1078</v>
      </c>
      <c r="I6628" s="103"/>
    </row>
    <row r="6629" spans="1:9" x14ac:dyDescent="0.3">
      <c r="A6629" t="s">
        <v>7011</v>
      </c>
      <c r="B6629" t="s">
        <v>51</v>
      </c>
      <c r="C6629" t="s">
        <v>3111</v>
      </c>
      <c r="D6629" t="s">
        <v>5064</v>
      </c>
      <c r="E6629" s="103">
        <v>4.8115295754243429E-3</v>
      </c>
      <c r="F6629" s="103">
        <v>677974</v>
      </c>
      <c r="G6629" s="103">
        <v>8</v>
      </c>
      <c r="H6629" t="s">
        <v>1078</v>
      </c>
      <c r="I6629" s="103"/>
    </row>
    <row r="6630" spans="1:9" x14ac:dyDescent="0.3">
      <c r="A6630" t="s">
        <v>7012</v>
      </c>
      <c r="B6630" t="s">
        <v>51</v>
      </c>
      <c r="C6630" t="s">
        <v>3111</v>
      </c>
      <c r="D6630" t="s">
        <v>5065</v>
      </c>
      <c r="E6630" s="103">
        <v>4.5533392825674642E-3</v>
      </c>
      <c r="F6630" s="103">
        <v>677974</v>
      </c>
      <c r="G6630" s="103">
        <v>8</v>
      </c>
      <c r="H6630" t="s">
        <v>1078</v>
      </c>
      <c r="I6630" s="103"/>
    </row>
    <row r="6631" spans="1:9" x14ac:dyDescent="0.3">
      <c r="A6631" t="s">
        <v>7013</v>
      </c>
      <c r="B6631" t="s">
        <v>51</v>
      </c>
      <c r="C6631" t="s">
        <v>3111</v>
      </c>
      <c r="D6631" t="s">
        <v>5066</v>
      </c>
      <c r="E6631" s="103">
        <v>4.7676153290724345E-3</v>
      </c>
      <c r="F6631" s="103">
        <v>677974</v>
      </c>
      <c r="G6631" s="103">
        <v>8</v>
      </c>
      <c r="H6631" t="s">
        <v>1078</v>
      </c>
      <c r="I6631" s="103"/>
    </row>
    <row r="6632" spans="1:9" x14ac:dyDescent="0.3">
      <c r="A6632" t="s">
        <v>4202</v>
      </c>
      <c r="B6632" t="s">
        <v>51</v>
      </c>
      <c r="C6632" t="s">
        <v>3111</v>
      </c>
      <c r="D6632" t="s">
        <v>42</v>
      </c>
      <c r="E6632" s="103">
        <v>4.7712682579918939E-3</v>
      </c>
      <c r="F6632" s="103">
        <v>677974</v>
      </c>
      <c r="G6632" s="103">
        <v>8</v>
      </c>
      <c r="H6632" t="s">
        <v>1078</v>
      </c>
      <c r="I6632" s="103"/>
    </row>
    <row r="6633" spans="1:9" x14ac:dyDescent="0.3">
      <c r="A6633" t="s">
        <v>4203</v>
      </c>
      <c r="B6633" t="s">
        <v>51</v>
      </c>
      <c r="C6633" t="s">
        <v>3111</v>
      </c>
      <c r="D6633" t="s">
        <v>1763</v>
      </c>
      <c r="E6633" s="103">
        <v>4.972908692575208E-3</v>
      </c>
      <c r="F6633" s="103">
        <v>677974</v>
      </c>
      <c r="G6633" s="103">
        <v>8</v>
      </c>
      <c r="H6633" t="s">
        <v>1078</v>
      </c>
      <c r="I6633" s="103"/>
    </row>
    <row r="6634" spans="1:9" x14ac:dyDescent="0.3">
      <c r="A6634" t="s">
        <v>4204</v>
      </c>
      <c r="B6634" t="s">
        <v>51</v>
      </c>
      <c r="C6634" t="s">
        <v>3111</v>
      </c>
      <c r="D6634" t="s">
        <v>1764</v>
      </c>
      <c r="E6634" s="103">
        <v>2.9583716865462413E-3</v>
      </c>
      <c r="F6634" s="103">
        <v>677974</v>
      </c>
      <c r="G6634" s="103">
        <v>8</v>
      </c>
      <c r="H6634" t="s">
        <v>1078</v>
      </c>
      <c r="I6634" s="103"/>
    </row>
    <row r="6635" spans="1:9" x14ac:dyDescent="0.3">
      <c r="A6635" t="s">
        <v>4205</v>
      </c>
      <c r="B6635" t="s">
        <v>51</v>
      </c>
      <c r="C6635" t="s">
        <v>3111</v>
      </c>
      <c r="D6635" t="s">
        <v>340</v>
      </c>
      <c r="E6635" s="103">
        <v>4.7070922854200135E-3</v>
      </c>
      <c r="F6635" s="103">
        <v>677974</v>
      </c>
      <c r="G6635" s="103">
        <v>8</v>
      </c>
      <c r="H6635" t="s">
        <v>1078</v>
      </c>
      <c r="I6635" s="103"/>
    </row>
    <row r="6636" spans="1:9" x14ac:dyDescent="0.3">
      <c r="A6636" t="s">
        <v>4206</v>
      </c>
      <c r="B6636" t="s">
        <v>51</v>
      </c>
      <c r="C6636" t="s">
        <v>3111</v>
      </c>
      <c r="D6636" t="s">
        <v>777</v>
      </c>
      <c r="E6636" s="103">
        <v>1.208145531454558E-2</v>
      </c>
      <c r="F6636" s="103">
        <v>677974</v>
      </c>
      <c r="G6636" s="103">
        <v>8</v>
      </c>
      <c r="H6636" t="s">
        <v>1078</v>
      </c>
      <c r="I6636" s="103"/>
    </row>
    <row r="6637" spans="1:9" x14ac:dyDescent="0.3">
      <c r="A6637" t="s">
        <v>4207</v>
      </c>
      <c r="B6637" t="s">
        <v>51</v>
      </c>
      <c r="C6637" t="s">
        <v>3111</v>
      </c>
      <c r="D6637" t="s">
        <v>776</v>
      </c>
      <c r="E6637" s="103">
        <v>3.0659811714886388E-2</v>
      </c>
      <c r="F6637" s="103">
        <v>677974</v>
      </c>
      <c r="G6637" s="103">
        <v>8</v>
      </c>
      <c r="H6637" t="s">
        <v>1078</v>
      </c>
      <c r="I6637" s="103"/>
    </row>
    <row r="6638" spans="1:9" x14ac:dyDescent="0.3">
      <c r="A6638" t="s">
        <v>282</v>
      </c>
      <c r="B6638" t="s">
        <v>49</v>
      </c>
      <c r="C6638" t="s">
        <v>40</v>
      </c>
      <c r="D6638" t="s">
        <v>54</v>
      </c>
      <c r="E6638" s="103">
        <v>1</v>
      </c>
      <c r="F6638" s="103">
        <v>677974</v>
      </c>
      <c r="G6638" s="103">
        <v>8</v>
      </c>
      <c r="H6638" t="s">
        <v>54</v>
      </c>
      <c r="I6638" s="103"/>
    </row>
    <row r="6639" spans="1:9" x14ac:dyDescent="0.3">
      <c r="A6639" t="s">
        <v>283</v>
      </c>
      <c r="B6639" t="s">
        <v>50</v>
      </c>
      <c r="C6639" t="s">
        <v>40</v>
      </c>
      <c r="D6639" t="s">
        <v>54</v>
      </c>
      <c r="E6639" s="103">
        <v>1571948.1302765517</v>
      </c>
      <c r="F6639" s="103">
        <v>677974</v>
      </c>
      <c r="G6639" s="103">
        <v>8</v>
      </c>
      <c r="H6639" t="s">
        <v>54</v>
      </c>
      <c r="I6639" s="103"/>
    </row>
    <row r="6640" spans="1:9" x14ac:dyDescent="0.3">
      <c r="A6640" t="s">
        <v>1491</v>
      </c>
      <c r="B6640" t="s">
        <v>51</v>
      </c>
      <c r="C6640" t="s">
        <v>40</v>
      </c>
      <c r="D6640" t="s">
        <v>40</v>
      </c>
      <c r="E6640" s="103">
        <v>1</v>
      </c>
      <c r="F6640" s="103">
        <v>677974</v>
      </c>
      <c r="G6640" s="103">
        <v>8</v>
      </c>
      <c r="H6640" t="s">
        <v>1078</v>
      </c>
      <c r="I6640" s="103"/>
    </row>
    <row r="6641" spans="1:9" x14ac:dyDescent="0.3">
      <c r="A6641" t="s">
        <v>7014</v>
      </c>
      <c r="B6641" t="s">
        <v>51</v>
      </c>
      <c r="C6641" t="s">
        <v>40</v>
      </c>
      <c r="D6641" t="s">
        <v>5064</v>
      </c>
      <c r="E6641" s="103">
        <v>1.0406209617280828</v>
      </c>
      <c r="F6641" s="103">
        <v>677974</v>
      </c>
      <c r="G6641" s="103">
        <v>8</v>
      </c>
      <c r="H6641" t="s">
        <v>1078</v>
      </c>
      <c r="I6641" s="103"/>
    </row>
    <row r="6642" spans="1:9" x14ac:dyDescent="0.3">
      <c r="A6642" t="s">
        <v>7015</v>
      </c>
      <c r="B6642" t="s">
        <v>51</v>
      </c>
      <c r="C6642" t="s">
        <v>40</v>
      </c>
      <c r="D6642" t="s">
        <v>5065</v>
      </c>
      <c r="E6642" s="103">
        <v>1.000021406098422</v>
      </c>
      <c r="F6642" s="103">
        <v>677974</v>
      </c>
      <c r="G6642" s="103">
        <v>8</v>
      </c>
      <c r="H6642" t="s">
        <v>1078</v>
      </c>
      <c r="I6642" s="103"/>
    </row>
    <row r="6643" spans="1:9" x14ac:dyDescent="0.3">
      <c r="A6643" t="s">
        <v>7016</v>
      </c>
      <c r="B6643" t="s">
        <v>51</v>
      </c>
      <c r="C6643" t="s">
        <v>40</v>
      </c>
      <c r="D6643" t="s">
        <v>5066</v>
      </c>
      <c r="E6643" s="103">
        <v>1.0359219158604036</v>
      </c>
      <c r="F6643" s="103">
        <v>677974</v>
      </c>
      <c r="G6643" s="103">
        <v>8</v>
      </c>
      <c r="H6643" t="s">
        <v>1078</v>
      </c>
      <c r="I6643" s="103"/>
    </row>
    <row r="6644" spans="1:9" x14ac:dyDescent="0.3">
      <c r="A6644" t="s">
        <v>1492</v>
      </c>
      <c r="B6644" t="s">
        <v>51</v>
      </c>
      <c r="C6644" t="s">
        <v>40</v>
      </c>
      <c r="D6644" t="s">
        <v>42</v>
      </c>
      <c r="E6644" s="103">
        <v>1.0375307809474477</v>
      </c>
      <c r="F6644" s="103">
        <v>677974</v>
      </c>
      <c r="G6644" s="103">
        <v>8</v>
      </c>
      <c r="H6644" t="s">
        <v>1078</v>
      </c>
      <c r="I6644" s="103"/>
    </row>
    <row r="6645" spans="1:9" x14ac:dyDescent="0.3">
      <c r="A6645" t="s">
        <v>2441</v>
      </c>
      <c r="B6645" t="s">
        <v>51</v>
      </c>
      <c r="C6645" t="s">
        <v>40</v>
      </c>
      <c r="D6645" t="s">
        <v>1763</v>
      </c>
      <c r="E6645" s="103">
        <v>1.0872438810753255</v>
      </c>
      <c r="F6645" s="103">
        <v>677974</v>
      </c>
      <c r="G6645" s="103">
        <v>8</v>
      </c>
      <c r="H6645" t="s">
        <v>1078</v>
      </c>
      <c r="I6645" s="103"/>
    </row>
    <row r="6646" spans="1:9" x14ac:dyDescent="0.3">
      <c r="A6646" t="s">
        <v>2442</v>
      </c>
      <c r="B6646" t="s">
        <v>51</v>
      </c>
      <c r="C6646" t="s">
        <v>40</v>
      </c>
      <c r="D6646" t="s">
        <v>1764</v>
      </c>
      <c r="E6646" s="103">
        <v>0.78272152645560977</v>
      </c>
      <c r="F6646" s="103">
        <v>677974</v>
      </c>
      <c r="G6646" s="103">
        <v>8</v>
      </c>
      <c r="H6646" t="s">
        <v>1078</v>
      </c>
      <c r="I6646" s="103"/>
    </row>
    <row r="6647" spans="1:9" x14ac:dyDescent="0.3">
      <c r="A6647" t="s">
        <v>1493</v>
      </c>
      <c r="B6647" t="s">
        <v>51</v>
      </c>
      <c r="C6647" t="s">
        <v>40</v>
      </c>
      <c r="D6647" t="s">
        <v>340</v>
      </c>
      <c r="E6647" s="103">
        <v>1.019384620753498</v>
      </c>
      <c r="F6647" s="103">
        <v>677974</v>
      </c>
      <c r="G6647" s="103">
        <v>8</v>
      </c>
      <c r="H6647" t="s">
        <v>1078</v>
      </c>
      <c r="I6647" s="103"/>
    </row>
    <row r="6648" spans="1:9" x14ac:dyDescent="0.3">
      <c r="A6648" t="s">
        <v>1494</v>
      </c>
      <c r="B6648" t="s">
        <v>51</v>
      </c>
      <c r="C6648" t="s">
        <v>40</v>
      </c>
      <c r="D6648" t="s">
        <v>777</v>
      </c>
      <c r="E6648" s="103">
        <v>2.689529390829275</v>
      </c>
      <c r="F6648" s="103">
        <v>677974</v>
      </c>
      <c r="G6648" s="103">
        <v>8</v>
      </c>
      <c r="H6648" t="s">
        <v>1078</v>
      </c>
      <c r="I6648" s="103"/>
    </row>
    <row r="6649" spans="1:9" x14ac:dyDescent="0.3">
      <c r="A6649" t="s">
        <v>699</v>
      </c>
      <c r="B6649" t="s">
        <v>44</v>
      </c>
      <c r="C6649" t="s">
        <v>40</v>
      </c>
      <c r="D6649" t="s">
        <v>777</v>
      </c>
      <c r="E6649" s="103">
        <v>0</v>
      </c>
      <c r="F6649" s="103">
        <v>677974</v>
      </c>
      <c r="G6649" s="103">
        <v>8</v>
      </c>
      <c r="H6649" t="s">
        <v>54</v>
      </c>
      <c r="I6649" s="103"/>
    </row>
    <row r="6650" spans="1:9" x14ac:dyDescent="0.3">
      <c r="A6650" t="s">
        <v>700</v>
      </c>
      <c r="B6650" t="s">
        <v>45</v>
      </c>
      <c r="C6650" t="s">
        <v>40</v>
      </c>
      <c r="D6650" t="s">
        <v>777</v>
      </c>
      <c r="E6650" s="103">
        <v>0</v>
      </c>
      <c r="F6650" s="103">
        <v>677974</v>
      </c>
      <c r="G6650" s="103">
        <v>8</v>
      </c>
      <c r="H6650" t="s">
        <v>54</v>
      </c>
      <c r="I6650" s="103"/>
    </row>
    <row r="6651" spans="1:9" x14ac:dyDescent="0.3">
      <c r="A6651" t="s">
        <v>701</v>
      </c>
      <c r="B6651" t="s">
        <v>46</v>
      </c>
      <c r="C6651" t="s">
        <v>40</v>
      </c>
      <c r="D6651" t="s">
        <v>777</v>
      </c>
      <c r="E6651" s="103">
        <v>0</v>
      </c>
      <c r="F6651" s="103">
        <v>677974</v>
      </c>
      <c r="G6651" s="103">
        <v>8</v>
      </c>
      <c r="H6651" t="s">
        <v>54</v>
      </c>
      <c r="I6651" s="103"/>
    </row>
    <row r="6652" spans="1:9" x14ac:dyDescent="0.3">
      <c r="A6652" t="s">
        <v>1495</v>
      </c>
      <c r="B6652" t="s">
        <v>51</v>
      </c>
      <c r="C6652" t="s">
        <v>40</v>
      </c>
      <c r="D6652" t="s">
        <v>776</v>
      </c>
      <c r="E6652" s="103">
        <v>6.8083835953807883</v>
      </c>
      <c r="F6652" s="103">
        <v>677974</v>
      </c>
      <c r="G6652" s="103">
        <v>8</v>
      </c>
      <c r="H6652" t="s">
        <v>1078</v>
      </c>
      <c r="I6652" s="103"/>
    </row>
    <row r="6653" spans="1:9" x14ac:dyDescent="0.3">
      <c r="A6653" t="s">
        <v>703</v>
      </c>
      <c r="B6653" t="s">
        <v>44</v>
      </c>
      <c r="C6653" t="s">
        <v>40</v>
      </c>
      <c r="D6653" t="s">
        <v>776</v>
      </c>
      <c r="E6653" s="103">
        <v>0</v>
      </c>
      <c r="F6653" s="103">
        <v>677974</v>
      </c>
      <c r="G6653" s="103">
        <v>8</v>
      </c>
      <c r="H6653" t="s">
        <v>54</v>
      </c>
      <c r="I6653" s="103"/>
    </row>
    <row r="6654" spans="1:9" x14ac:dyDescent="0.3">
      <c r="A6654" t="s">
        <v>704</v>
      </c>
      <c r="B6654" t="s">
        <v>45</v>
      </c>
      <c r="C6654" t="s">
        <v>40</v>
      </c>
      <c r="D6654" t="s">
        <v>776</v>
      </c>
      <c r="E6654" s="103">
        <v>0</v>
      </c>
      <c r="F6654" s="103">
        <v>677974</v>
      </c>
      <c r="G6654" s="103">
        <v>8</v>
      </c>
      <c r="H6654" t="s">
        <v>54</v>
      </c>
      <c r="I6654" s="103"/>
    </row>
    <row r="6655" spans="1:9" x14ac:dyDescent="0.3">
      <c r="A6655" t="s">
        <v>705</v>
      </c>
      <c r="B6655" t="s">
        <v>46</v>
      </c>
      <c r="C6655" t="s">
        <v>40</v>
      </c>
      <c r="D6655" t="s">
        <v>776</v>
      </c>
      <c r="E6655" s="103">
        <v>0</v>
      </c>
      <c r="F6655" s="103">
        <v>677974</v>
      </c>
      <c r="G6655" s="103">
        <v>8</v>
      </c>
      <c r="H6655" t="s">
        <v>54</v>
      </c>
      <c r="I6655" s="103"/>
    </row>
    <row r="6656" spans="1:9" x14ac:dyDescent="0.3">
      <c r="A6656" t="s">
        <v>7017</v>
      </c>
      <c r="B6656" t="s">
        <v>49</v>
      </c>
      <c r="C6656" t="s">
        <v>5064</v>
      </c>
      <c r="D6656" t="s">
        <v>54</v>
      </c>
      <c r="E6656" s="103">
        <v>1</v>
      </c>
      <c r="F6656" s="103">
        <v>677974</v>
      </c>
      <c r="G6656" s="103">
        <v>8</v>
      </c>
      <c r="H6656" t="s">
        <v>54</v>
      </c>
      <c r="I6656" s="103"/>
    </row>
    <row r="6657" spans="1:9" x14ac:dyDescent="0.3">
      <c r="A6657" t="s">
        <v>7018</v>
      </c>
      <c r="B6657" t="s">
        <v>50</v>
      </c>
      <c r="C6657" t="s">
        <v>5064</v>
      </c>
      <c r="D6657" t="s">
        <v>54</v>
      </c>
      <c r="E6657" s="103">
        <v>1514848.9584676377</v>
      </c>
      <c r="F6657" s="103">
        <v>677974</v>
      </c>
      <c r="G6657" s="103">
        <v>8</v>
      </c>
      <c r="H6657" t="s">
        <v>54</v>
      </c>
      <c r="I6657" s="103"/>
    </row>
    <row r="6658" spans="1:9" x14ac:dyDescent="0.3">
      <c r="A6658" t="s">
        <v>7019</v>
      </c>
      <c r="B6658" t="s">
        <v>51</v>
      </c>
      <c r="C6658" t="s">
        <v>5064</v>
      </c>
      <c r="D6658" t="s">
        <v>40</v>
      </c>
      <c r="E6658" s="103">
        <v>0.96364111283588338</v>
      </c>
      <c r="F6658" s="103">
        <v>677974</v>
      </c>
      <c r="G6658" s="103">
        <v>8</v>
      </c>
      <c r="H6658" t="s">
        <v>1078</v>
      </c>
      <c r="I6658" s="103"/>
    </row>
    <row r="6659" spans="1:9" x14ac:dyDescent="0.3">
      <c r="A6659" t="s">
        <v>7020</v>
      </c>
      <c r="B6659" t="s">
        <v>51</v>
      </c>
      <c r="C6659" t="s">
        <v>5064</v>
      </c>
      <c r="D6659" t="s">
        <v>5064</v>
      </c>
      <c r="E6659" s="103">
        <v>1</v>
      </c>
      <c r="F6659" s="103">
        <v>677974</v>
      </c>
      <c r="G6659" s="103">
        <v>8</v>
      </c>
      <c r="H6659" t="s">
        <v>1078</v>
      </c>
      <c r="I6659" s="103"/>
    </row>
    <row r="6660" spans="1:9" x14ac:dyDescent="0.3">
      <c r="A6660" t="s">
        <v>7021</v>
      </c>
      <c r="B6660" t="s">
        <v>51</v>
      </c>
      <c r="C6660" t="s">
        <v>5064</v>
      </c>
      <c r="D6660" t="s">
        <v>5065</v>
      </c>
      <c r="E6660" s="103">
        <v>0.96365845867188482</v>
      </c>
      <c r="F6660" s="103">
        <v>677974</v>
      </c>
      <c r="G6660" s="103">
        <v>8</v>
      </c>
      <c r="H6660" t="s">
        <v>1078</v>
      </c>
      <c r="I6660" s="103"/>
    </row>
    <row r="6661" spans="1:9" x14ac:dyDescent="0.3">
      <c r="A6661" t="s">
        <v>7022</v>
      </c>
      <c r="B6661" t="s">
        <v>51</v>
      </c>
      <c r="C6661" t="s">
        <v>5064</v>
      </c>
      <c r="D6661" t="s">
        <v>5066</v>
      </c>
      <c r="E6661" s="103">
        <v>0.99652901835061503</v>
      </c>
      <c r="F6661" s="103">
        <v>677974</v>
      </c>
      <c r="G6661" s="103">
        <v>8</v>
      </c>
      <c r="H6661" t="s">
        <v>1078</v>
      </c>
      <c r="I6661" s="103"/>
    </row>
    <row r="6662" spans="1:9" x14ac:dyDescent="0.3">
      <c r="A6662" t="s">
        <v>7023</v>
      </c>
      <c r="B6662" t="s">
        <v>51</v>
      </c>
      <c r="C6662" t="s">
        <v>5064</v>
      </c>
      <c r="D6662" t="s">
        <v>42</v>
      </c>
      <c r="E6662" s="103">
        <v>0.99711895395800232</v>
      </c>
      <c r="F6662" s="103">
        <v>677974</v>
      </c>
      <c r="G6662" s="103">
        <v>8</v>
      </c>
      <c r="H6662" t="s">
        <v>1078</v>
      </c>
      <c r="I6662" s="103"/>
    </row>
    <row r="6663" spans="1:9" x14ac:dyDescent="0.3">
      <c r="A6663" t="s">
        <v>7024</v>
      </c>
      <c r="B6663" t="s">
        <v>51</v>
      </c>
      <c r="C6663" t="s">
        <v>5064</v>
      </c>
      <c r="D6663" t="s">
        <v>1763</v>
      </c>
      <c r="E6663" s="103">
        <v>1.0450614690487634</v>
      </c>
      <c r="F6663" s="103">
        <v>677974</v>
      </c>
      <c r="G6663" s="103">
        <v>8</v>
      </c>
      <c r="H6663" t="s">
        <v>1078</v>
      </c>
      <c r="I6663" s="103"/>
    </row>
    <row r="6664" spans="1:9" x14ac:dyDescent="0.3">
      <c r="A6664" t="s">
        <v>7025</v>
      </c>
      <c r="B6664" t="s">
        <v>51</v>
      </c>
      <c r="C6664" t="s">
        <v>5064</v>
      </c>
      <c r="D6664" t="s">
        <v>1764</v>
      </c>
      <c r="E6664" s="103">
        <v>0.75516678722620245</v>
      </c>
      <c r="F6664" s="103">
        <v>677974</v>
      </c>
      <c r="G6664" s="103">
        <v>8</v>
      </c>
      <c r="H6664" t="s">
        <v>1078</v>
      </c>
      <c r="I6664" s="103"/>
    </row>
    <row r="6665" spans="1:9" x14ac:dyDescent="0.3">
      <c r="A6665" t="s">
        <v>7026</v>
      </c>
      <c r="B6665" t="s">
        <v>51</v>
      </c>
      <c r="C6665" t="s">
        <v>5064</v>
      </c>
      <c r="D6665" t="s">
        <v>340</v>
      </c>
      <c r="E6665" s="103">
        <v>0.98033869533752216</v>
      </c>
      <c r="F6665" s="103">
        <v>677974</v>
      </c>
      <c r="G6665" s="103">
        <v>8</v>
      </c>
      <c r="H6665" t="s">
        <v>1078</v>
      </c>
      <c r="I6665" s="103"/>
    </row>
    <row r="6666" spans="1:9" x14ac:dyDescent="0.3">
      <c r="A6666" t="s">
        <v>7027</v>
      </c>
      <c r="B6666" t="s">
        <v>51</v>
      </c>
      <c r="C6666" t="s">
        <v>5064</v>
      </c>
      <c r="D6666" t="s">
        <v>777</v>
      </c>
      <c r="E6666" s="103">
        <v>2.5918100209142021</v>
      </c>
      <c r="F6666" s="103">
        <v>677974</v>
      </c>
      <c r="G6666" s="103">
        <v>8</v>
      </c>
      <c r="H6666" t="s">
        <v>1078</v>
      </c>
      <c r="I6666" s="103"/>
    </row>
    <row r="6667" spans="1:9" x14ac:dyDescent="0.3">
      <c r="A6667" t="s">
        <v>7028</v>
      </c>
      <c r="B6667" t="s">
        <v>44</v>
      </c>
      <c r="C6667" t="s">
        <v>5064</v>
      </c>
      <c r="D6667" t="s">
        <v>777</v>
      </c>
      <c r="E6667" s="103">
        <v>0</v>
      </c>
      <c r="F6667" s="103">
        <v>677974</v>
      </c>
      <c r="G6667" s="103">
        <v>8</v>
      </c>
      <c r="H6667" t="s">
        <v>54</v>
      </c>
      <c r="I6667" s="103"/>
    </row>
    <row r="6668" spans="1:9" x14ac:dyDescent="0.3">
      <c r="A6668" t="s">
        <v>7029</v>
      </c>
      <c r="B6668" t="s">
        <v>45</v>
      </c>
      <c r="C6668" t="s">
        <v>5064</v>
      </c>
      <c r="D6668" t="s">
        <v>777</v>
      </c>
      <c r="E6668" s="103">
        <v>0</v>
      </c>
      <c r="F6668" s="103">
        <v>677974</v>
      </c>
      <c r="G6668" s="103">
        <v>8</v>
      </c>
      <c r="H6668" t="s">
        <v>54</v>
      </c>
      <c r="I6668" s="103"/>
    </row>
    <row r="6669" spans="1:9" x14ac:dyDescent="0.3">
      <c r="A6669" t="s">
        <v>7030</v>
      </c>
      <c r="B6669" t="s">
        <v>46</v>
      </c>
      <c r="C6669" t="s">
        <v>5064</v>
      </c>
      <c r="D6669" t="s">
        <v>777</v>
      </c>
      <c r="E6669" s="103">
        <v>0</v>
      </c>
      <c r="F6669" s="103">
        <v>677974</v>
      </c>
      <c r="G6669" s="103">
        <v>8</v>
      </c>
      <c r="H6669" t="s">
        <v>54</v>
      </c>
      <c r="I6669" s="103"/>
    </row>
    <row r="6670" spans="1:9" x14ac:dyDescent="0.3">
      <c r="A6670" t="s">
        <v>7031</v>
      </c>
      <c r="B6670" t="s">
        <v>51</v>
      </c>
      <c r="C6670" t="s">
        <v>5064</v>
      </c>
      <c r="D6670" t="s">
        <v>776</v>
      </c>
      <c r="E6670" s="103">
        <v>6.561061326287545</v>
      </c>
      <c r="F6670" s="103">
        <v>677974</v>
      </c>
      <c r="G6670" s="103">
        <v>8</v>
      </c>
      <c r="H6670" t="s">
        <v>1078</v>
      </c>
      <c r="I6670" s="103"/>
    </row>
    <row r="6671" spans="1:9" x14ac:dyDescent="0.3">
      <c r="A6671" t="s">
        <v>7032</v>
      </c>
      <c r="B6671" t="s">
        <v>44</v>
      </c>
      <c r="C6671" t="s">
        <v>5064</v>
      </c>
      <c r="D6671" t="s">
        <v>776</v>
      </c>
      <c r="E6671" s="103">
        <v>0</v>
      </c>
      <c r="F6671" s="103">
        <v>677974</v>
      </c>
      <c r="G6671" s="103">
        <v>8</v>
      </c>
      <c r="H6671" t="s">
        <v>54</v>
      </c>
      <c r="I6671" s="103"/>
    </row>
    <row r="6672" spans="1:9" x14ac:dyDescent="0.3">
      <c r="A6672" t="s">
        <v>7033</v>
      </c>
      <c r="B6672" t="s">
        <v>45</v>
      </c>
      <c r="C6672" t="s">
        <v>5064</v>
      </c>
      <c r="D6672" t="s">
        <v>776</v>
      </c>
      <c r="E6672" s="103">
        <v>0</v>
      </c>
      <c r="F6672" s="103">
        <v>677974</v>
      </c>
      <c r="G6672" s="103">
        <v>8</v>
      </c>
      <c r="H6672" t="s">
        <v>54</v>
      </c>
      <c r="I6672" s="103"/>
    </row>
    <row r="6673" spans="1:9" x14ac:dyDescent="0.3">
      <c r="A6673" t="s">
        <v>7034</v>
      </c>
      <c r="B6673" t="s">
        <v>46</v>
      </c>
      <c r="C6673" t="s">
        <v>5064</v>
      </c>
      <c r="D6673" t="s">
        <v>776</v>
      </c>
      <c r="E6673" s="103">
        <v>0</v>
      </c>
      <c r="F6673" s="103">
        <v>677974</v>
      </c>
      <c r="G6673" s="103">
        <v>8</v>
      </c>
      <c r="H6673" t="s">
        <v>54</v>
      </c>
      <c r="I6673" s="103"/>
    </row>
    <row r="6674" spans="1:9" x14ac:dyDescent="0.3">
      <c r="A6674" t="s">
        <v>7035</v>
      </c>
      <c r="B6674" t="s">
        <v>49</v>
      </c>
      <c r="C6674" t="s">
        <v>5065</v>
      </c>
      <c r="D6674" t="s">
        <v>54</v>
      </c>
      <c r="E6674" s="103">
        <v>1</v>
      </c>
      <c r="F6674" s="103">
        <v>677974</v>
      </c>
      <c r="G6674" s="103">
        <v>8</v>
      </c>
      <c r="H6674" t="s">
        <v>54</v>
      </c>
      <c r="I6674" s="103"/>
    </row>
    <row r="6675" spans="1:9" x14ac:dyDescent="0.3">
      <c r="A6675" t="s">
        <v>7036</v>
      </c>
      <c r="B6675" t="s">
        <v>50</v>
      </c>
      <c r="C6675" t="s">
        <v>5065</v>
      </c>
      <c r="D6675" t="s">
        <v>54</v>
      </c>
      <c r="E6675" s="103">
        <v>1571922.1115225498</v>
      </c>
      <c r="F6675" s="103">
        <v>677974</v>
      </c>
      <c r="G6675" s="103">
        <v>8</v>
      </c>
      <c r="H6675" t="s">
        <v>54</v>
      </c>
      <c r="I6675" s="103"/>
    </row>
    <row r="6676" spans="1:9" x14ac:dyDescent="0.3">
      <c r="A6676" t="s">
        <v>7037</v>
      </c>
      <c r="B6676" t="s">
        <v>51</v>
      </c>
      <c r="C6676" t="s">
        <v>5065</v>
      </c>
      <c r="D6676" t="s">
        <v>40</v>
      </c>
      <c r="E6676" s="103">
        <v>0.99998265416399879</v>
      </c>
      <c r="F6676" s="103">
        <v>677974</v>
      </c>
      <c r="G6676" s="103">
        <v>8</v>
      </c>
      <c r="H6676" t="s">
        <v>1078</v>
      </c>
      <c r="I6676" s="103"/>
    </row>
    <row r="6677" spans="1:9" x14ac:dyDescent="0.3">
      <c r="A6677" t="s">
        <v>7038</v>
      </c>
      <c r="B6677" t="s">
        <v>51</v>
      </c>
      <c r="C6677" t="s">
        <v>5065</v>
      </c>
      <c r="D6677" t="s">
        <v>5064</v>
      </c>
      <c r="E6677" s="103">
        <v>1.0405995556296608</v>
      </c>
      <c r="F6677" s="103">
        <v>677974</v>
      </c>
      <c r="G6677" s="103">
        <v>8</v>
      </c>
      <c r="H6677" t="s">
        <v>1078</v>
      </c>
      <c r="I6677" s="103"/>
    </row>
    <row r="6678" spans="1:9" x14ac:dyDescent="0.3">
      <c r="A6678" t="s">
        <v>7039</v>
      </c>
      <c r="B6678" t="s">
        <v>51</v>
      </c>
      <c r="C6678" t="s">
        <v>5065</v>
      </c>
      <c r="D6678" t="s">
        <v>5065</v>
      </c>
      <c r="E6678" s="103">
        <v>1</v>
      </c>
      <c r="F6678" s="103">
        <v>677974</v>
      </c>
      <c r="G6678" s="103">
        <v>8</v>
      </c>
      <c r="H6678" t="s">
        <v>1078</v>
      </c>
      <c r="I6678" s="103"/>
    </row>
    <row r="6679" spans="1:9" x14ac:dyDescent="0.3">
      <c r="A6679" t="s">
        <v>7040</v>
      </c>
      <c r="B6679" t="s">
        <v>51</v>
      </c>
      <c r="C6679" t="s">
        <v>5065</v>
      </c>
      <c r="D6679" t="s">
        <v>5066</v>
      </c>
      <c r="E6679" s="103">
        <v>1.0359005097619816</v>
      </c>
      <c r="F6679" s="103">
        <v>677974</v>
      </c>
      <c r="G6679" s="103">
        <v>8</v>
      </c>
      <c r="H6679" t="s">
        <v>1078</v>
      </c>
      <c r="I6679" s="103"/>
    </row>
    <row r="6680" spans="1:9" x14ac:dyDescent="0.3">
      <c r="A6680" t="s">
        <v>7041</v>
      </c>
      <c r="B6680" t="s">
        <v>51</v>
      </c>
      <c r="C6680" t="s">
        <v>5065</v>
      </c>
      <c r="D6680" t="s">
        <v>42</v>
      </c>
      <c r="E6680" s="103">
        <v>1.0375093748490256</v>
      </c>
      <c r="F6680" s="103">
        <v>677974</v>
      </c>
      <c r="G6680" s="103">
        <v>8</v>
      </c>
      <c r="H6680" t="s">
        <v>1078</v>
      </c>
      <c r="I6680" s="103"/>
    </row>
    <row r="6681" spans="1:9" x14ac:dyDescent="0.3">
      <c r="A6681" t="s">
        <v>7042</v>
      </c>
      <c r="B6681" t="s">
        <v>51</v>
      </c>
      <c r="C6681" t="s">
        <v>5065</v>
      </c>
      <c r="D6681" t="s">
        <v>1763</v>
      </c>
      <c r="E6681" s="103">
        <v>1.0871752733686502</v>
      </c>
      <c r="F6681" s="103">
        <v>677974</v>
      </c>
      <c r="G6681" s="103">
        <v>8</v>
      </c>
      <c r="H6681" t="s">
        <v>1078</v>
      </c>
      <c r="I6681" s="103"/>
    </row>
    <row r="6682" spans="1:9" x14ac:dyDescent="0.3">
      <c r="A6682" t="s">
        <v>7043</v>
      </c>
      <c r="B6682" t="s">
        <v>51</v>
      </c>
      <c r="C6682" t="s">
        <v>5065</v>
      </c>
      <c r="D6682" t="s">
        <v>1764</v>
      </c>
      <c r="E6682" s="103">
        <v>0.78266289982697634</v>
      </c>
      <c r="F6682" s="103">
        <v>677974</v>
      </c>
      <c r="G6682" s="103">
        <v>8</v>
      </c>
      <c r="H6682" t="s">
        <v>1078</v>
      </c>
      <c r="I6682" s="103"/>
    </row>
    <row r="6683" spans="1:9" x14ac:dyDescent="0.3">
      <c r="A6683" t="s">
        <v>7044</v>
      </c>
      <c r="B6683" t="s">
        <v>51</v>
      </c>
      <c r="C6683" t="s">
        <v>5065</v>
      </c>
      <c r="D6683" t="s">
        <v>340</v>
      </c>
      <c r="E6683" s="103">
        <v>1.0193826993684925</v>
      </c>
      <c r="F6683" s="103">
        <v>677974</v>
      </c>
      <c r="G6683" s="103">
        <v>8</v>
      </c>
      <c r="H6683" t="s">
        <v>1078</v>
      </c>
      <c r="I6683" s="103"/>
    </row>
    <row r="6684" spans="1:9" x14ac:dyDescent="0.3">
      <c r="A6684" t="s">
        <v>7045</v>
      </c>
      <c r="B6684" t="s">
        <v>51</v>
      </c>
      <c r="C6684" t="s">
        <v>5065</v>
      </c>
      <c r="D6684" t="s">
        <v>777</v>
      </c>
      <c r="E6684" s="103">
        <v>2.6894881255747101</v>
      </c>
      <c r="F6684" s="103">
        <v>677974</v>
      </c>
      <c r="G6684" s="103">
        <v>8</v>
      </c>
      <c r="H6684" t="s">
        <v>1078</v>
      </c>
      <c r="I6684" s="103"/>
    </row>
    <row r="6685" spans="1:9" x14ac:dyDescent="0.3">
      <c r="A6685" t="s">
        <v>7046</v>
      </c>
      <c r="B6685" t="s">
        <v>44</v>
      </c>
      <c r="C6685" t="s">
        <v>5065</v>
      </c>
      <c r="D6685" t="s">
        <v>777</v>
      </c>
      <c r="E6685" s="103">
        <v>0</v>
      </c>
      <c r="F6685" s="103">
        <v>677974</v>
      </c>
      <c r="G6685" s="103">
        <v>8</v>
      </c>
      <c r="H6685" t="s">
        <v>54</v>
      </c>
      <c r="I6685" s="103"/>
    </row>
    <row r="6686" spans="1:9" x14ac:dyDescent="0.3">
      <c r="A6686" t="s">
        <v>7047</v>
      </c>
      <c r="B6686" t="s">
        <v>45</v>
      </c>
      <c r="C6686" t="s">
        <v>5065</v>
      </c>
      <c r="D6686" t="s">
        <v>777</v>
      </c>
      <c r="E6686" s="103">
        <v>0</v>
      </c>
      <c r="F6686" s="103">
        <v>677974</v>
      </c>
      <c r="G6686" s="103">
        <v>8</v>
      </c>
      <c r="H6686" t="s">
        <v>54</v>
      </c>
      <c r="I6686" s="103"/>
    </row>
    <row r="6687" spans="1:9" x14ac:dyDescent="0.3">
      <c r="A6687" t="s">
        <v>7048</v>
      </c>
      <c r="B6687" t="s">
        <v>46</v>
      </c>
      <c r="C6687" t="s">
        <v>5065</v>
      </c>
      <c r="D6687" t="s">
        <v>777</v>
      </c>
      <c r="E6687" s="103">
        <v>0</v>
      </c>
      <c r="F6687" s="103">
        <v>677974</v>
      </c>
      <c r="G6687" s="103">
        <v>8</v>
      </c>
      <c r="H6687" t="s">
        <v>54</v>
      </c>
      <c r="I6687" s="103"/>
    </row>
    <row r="6688" spans="1:9" x14ac:dyDescent="0.3">
      <c r="A6688" t="s">
        <v>7049</v>
      </c>
      <c r="B6688" t="s">
        <v>51</v>
      </c>
      <c r="C6688" t="s">
        <v>5065</v>
      </c>
      <c r="D6688" t="s">
        <v>776</v>
      </c>
      <c r="E6688" s="103">
        <v>6.8082729186205428</v>
      </c>
      <c r="F6688" s="103">
        <v>677974</v>
      </c>
      <c r="G6688" s="103">
        <v>8</v>
      </c>
      <c r="H6688" t="s">
        <v>1078</v>
      </c>
      <c r="I6688" s="103"/>
    </row>
    <row r="6689" spans="1:9" x14ac:dyDescent="0.3">
      <c r="A6689" t="s">
        <v>7050</v>
      </c>
      <c r="B6689" t="s">
        <v>44</v>
      </c>
      <c r="C6689" t="s">
        <v>5065</v>
      </c>
      <c r="D6689" t="s">
        <v>776</v>
      </c>
      <c r="E6689" s="103">
        <v>0</v>
      </c>
      <c r="F6689" s="103">
        <v>677974</v>
      </c>
      <c r="G6689" s="103">
        <v>8</v>
      </c>
      <c r="H6689" t="s">
        <v>54</v>
      </c>
      <c r="I6689" s="103"/>
    </row>
    <row r="6690" spans="1:9" x14ac:dyDescent="0.3">
      <c r="A6690" t="s">
        <v>7051</v>
      </c>
      <c r="B6690" t="s">
        <v>45</v>
      </c>
      <c r="C6690" t="s">
        <v>5065</v>
      </c>
      <c r="D6690" t="s">
        <v>776</v>
      </c>
      <c r="E6690" s="103">
        <v>0</v>
      </c>
      <c r="F6690" s="103">
        <v>677974</v>
      </c>
      <c r="G6690" s="103">
        <v>8</v>
      </c>
      <c r="H6690" t="s">
        <v>54</v>
      </c>
      <c r="I6690" s="103"/>
    </row>
    <row r="6691" spans="1:9" x14ac:dyDescent="0.3">
      <c r="A6691" t="s">
        <v>7052</v>
      </c>
      <c r="B6691" t="s">
        <v>46</v>
      </c>
      <c r="C6691" t="s">
        <v>5065</v>
      </c>
      <c r="D6691" t="s">
        <v>776</v>
      </c>
      <c r="E6691" s="103">
        <v>0</v>
      </c>
      <c r="F6691" s="103">
        <v>677974</v>
      </c>
      <c r="G6691" s="103">
        <v>8</v>
      </c>
      <c r="H6691" t="s">
        <v>54</v>
      </c>
      <c r="I6691" s="103"/>
    </row>
    <row r="6692" spans="1:9" x14ac:dyDescent="0.3">
      <c r="A6692" t="s">
        <v>7053</v>
      </c>
      <c r="B6692" t="s">
        <v>49</v>
      </c>
      <c r="C6692" t="s">
        <v>5066</v>
      </c>
      <c r="D6692" t="s">
        <v>54</v>
      </c>
      <c r="E6692" s="103">
        <v>1</v>
      </c>
      <c r="F6692" s="103">
        <v>677974</v>
      </c>
      <c r="G6692" s="103">
        <v>8</v>
      </c>
      <c r="H6692" t="s">
        <v>54</v>
      </c>
      <c r="I6692" s="103"/>
    </row>
    <row r="6693" spans="1:9" x14ac:dyDescent="0.3">
      <c r="A6693" t="s">
        <v>7054</v>
      </c>
      <c r="B6693" t="s">
        <v>50</v>
      </c>
      <c r="C6693" t="s">
        <v>5066</v>
      </c>
      <c r="D6693" t="s">
        <v>54</v>
      </c>
      <c r="E6693" s="103">
        <v>1520355.4934535762</v>
      </c>
      <c r="F6693" s="103">
        <v>677974</v>
      </c>
      <c r="G6693" s="103">
        <v>8</v>
      </c>
      <c r="H6693" t="s">
        <v>54</v>
      </c>
      <c r="I6693" s="103"/>
    </row>
    <row r="6694" spans="1:9" x14ac:dyDescent="0.3">
      <c r="A6694" t="s">
        <v>7055</v>
      </c>
      <c r="B6694" t="s">
        <v>51</v>
      </c>
      <c r="C6694" t="s">
        <v>5066</v>
      </c>
      <c r="D6694" t="s">
        <v>40</v>
      </c>
      <c r="E6694" s="103">
        <v>0.9670547240089169</v>
      </c>
      <c r="F6694" s="103">
        <v>677974</v>
      </c>
      <c r="G6694" s="103">
        <v>8</v>
      </c>
      <c r="H6694" t="s">
        <v>1078</v>
      </c>
      <c r="I6694" s="103"/>
    </row>
    <row r="6695" spans="1:9" x14ac:dyDescent="0.3">
      <c r="A6695" t="s">
        <v>7056</v>
      </c>
      <c r="B6695" t="s">
        <v>51</v>
      </c>
      <c r="C6695" t="s">
        <v>5066</v>
      </c>
      <c r="D6695" t="s">
        <v>5064</v>
      </c>
      <c r="E6695" s="103">
        <v>1.0046025183916056</v>
      </c>
      <c r="F6695" s="103">
        <v>677974</v>
      </c>
      <c r="G6695" s="103">
        <v>8</v>
      </c>
      <c r="H6695" t="s">
        <v>1078</v>
      </c>
      <c r="I6695" s="103"/>
    </row>
    <row r="6696" spans="1:9" x14ac:dyDescent="0.3">
      <c r="A6696" t="s">
        <v>7057</v>
      </c>
      <c r="B6696" t="s">
        <v>51</v>
      </c>
      <c r="C6696" t="s">
        <v>5066</v>
      </c>
      <c r="D6696" t="s">
        <v>5065</v>
      </c>
      <c r="E6696" s="103">
        <v>0.96707206984491811</v>
      </c>
      <c r="F6696" s="103">
        <v>677974</v>
      </c>
      <c r="G6696" s="103">
        <v>8</v>
      </c>
      <c r="H6696" t="s">
        <v>1078</v>
      </c>
      <c r="I6696" s="103"/>
    </row>
    <row r="6697" spans="1:9" x14ac:dyDescent="0.3">
      <c r="A6697" t="s">
        <v>7058</v>
      </c>
      <c r="B6697" t="s">
        <v>51</v>
      </c>
      <c r="C6697" t="s">
        <v>5066</v>
      </c>
      <c r="D6697" t="s">
        <v>5066</v>
      </c>
      <c r="E6697" s="103">
        <v>1</v>
      </c>
      <c r="F6697" s="103">
        <v>677974</v>
      </c>
      <c r="G6697" s="103">
        <v>8</v>
      </c>
      <c r="H6697" t="s">
        <v>1078</v>
      </c>
      <c r="I6697" s="103"/>
    </row>
    <row r="6698" spans="1:9" x14ac:dyDescent="0.3">
      <c r="A6698" t="s">
        <v>7059</v>
      </c>
      <c r="B6698" t="s">
        <v>51</v>
      </c>
      <c r="C6698" t="s">
        <v>5066</v>
      </c>
      <c r="D6698" t="s">
        <v>42</v>
      </c>
      <c r="E6698" s="103">
        <v>1.0016661145603334</v>
      </c>
      <c r="F6698" s="103">
        <v>677974</v>
      </c>
      <c r="G6698" s="103">
        <v>8</v>
      </c>
      <c r="H6698" t="s">
        <v>1078</v>
      </c>
      <c r="I6698" s="103"/>
    </row>
    <row r="6699" spans="1:9" x14ac:dyDescent="0.3">
      <c r="A6699" t="s">
        <v>7060</v>
      </c>
      <c r="B6699" t="s">
        <v>51</v>
      </c>
      <c r="C6699" t="s">
        <v>5066</v>
      </c>
      <c r="D6699" t="s">
        <v>1763</v>
      </c>
      <c r="E6699" s="103">
        <v>1.0497168252241591</v>
      </c>
      <c r="F6699" s="103">
        <v>677974</v>
      </c>
      <c r="G6699" s="103">
        <v>8</v>
      </c>
      <c r="H6699" t="s">
        <v>1078</v>
      </c>
      <c r="I6699" s="103"/>
    </row>
    <row r="6700" spans="1:9" x14ac:dyDescent="0.3">
      <c r="A6700" t="s">
        <v>7061</v>
      </c>
      <c r="B6700" t="s">
        <v>51</v>
      </c>
      <c r="C6700" t="s">
        <v>5066</v>
      </c>
      <c r="D6700" t="s">
        <v>1764</v>
      </c>
      <c r="E6700" s="103">
        <v>0.75794242988004867</v>
      </c>
      <c r="F6700" s="103">
        <v>677974</v>
      </c>
      <c r="G6700" s="103">
        <v>8</v>
      </c>
      <c r="H6700" t="s">
        <v>1078</v>
      </c>
      <c r="I6700" s="103"/>
    </row>
    <row r="6701" spans="1:9" x14ac:dyDescent="0.3">
      <c r="A6701" t="s">
        <v>7062</v>
      </c>
      <c r="B6701" t="s">
        <v>51</v>
      </c>
      <c r="C6701" t="s">
        <v>5066</v>
      </c>
      <c r="D6701" t="s">
        <v>340</v>
      </c>
      <c r="E6701" s="103">
        <v>0.98386880139179866</v>
      </c>
      <c r="F6701" s="103">
        <v>677974</v>
      </c>
      <c r="G6701" s="103">
        <v>8</v>
      </c>
      <c r="H6701" t="s">
        <v>1078</v>
      </c>
      <c r="I6701" s="103"/>
    </row>
    <row r="6702" spans="1:9" x14ac:dyDescent="0.3">
      <c r="A6702" t="s">
        <v>7063</v>
      </c>
      <c r="B6702" t="s">
        <v>51</v>
      </c>
      <c r="C6702" t="s">
        <v>5066</v>
      </c>
      <c r="D6702" t="s">
        <v>777</v>
      </c>
      <c r="E6702" s="103">
        <v>2.6019746875591592</v>
      </c>
      <c r="F6702" s="103">
        <v>677974</v>
      </c>
      <c r="G6702" s="103">
        <v>8</v>
      </c>
      <c r="H6702" t="s">
        <v>1078</v>
      </c>
      <c r="I6702" s="103"/>
    </row>
    <row r="6703" spans="1:9" x14ac:dyDescent="0.3">
      <c r="A6703" t="s">
        <v>7366</v>
      </c>
      <c r="B6703" t="s">
        <v>44</v>
      </c>
      <c r="C6703" t="s">
        <v>5066</v>
      </c>
      <c r="D6703" t="s">
        <v>777</v>
      </c>
      <c r="E6703" s="103">
        <v>0</v>
      </c>
      <c r="F6703" s="103">
        <v>677974</v>
      </c>
      <c r="G6703" s="103">
        <v>8</v>
      </c>
      <c r="H6703" t="s">
        <v>54</v>
      </c>
      <c r="I6703" s="103"/>
    </row>
    <row r="6704" spans="1:9" x14ac:dyDescent="0.3">
      <c r="A6704" t="s">
        <v>7367</v>
      </c>
      <c r="B6704" t="s">
        <v>45</v>
      </c>
      <c r="C6704" t="s">
        <v>5066</v>
      </c>
      <c r="D6704" t="s">
        <v>777</v>
      </c>
      <c r="E6704" s="103">
        <v>0</v>
      </c>
      <c r="F6704" s="103">
        <v>677974</v>
      </c>
      <c r="G6704" s="103">
        <v>8</v>
      </c>
      <c r="H6704" t="s">
        <v>54</v>
      </c>
      <c r="I6704" s="103"/>
    </row>
    <row r="6705" spans="1:9" x14ac:dyDescent="0.3">
      <c r="A6705" t="s">
        <v>7368</v>
      </c>
      <c r="B6705" t="s">
        <v>46</v>
      </c>
      <c r="C6705" t="s">
        <v>5066</v>
      </c>
      <c r="D6705" t="s">
        <v>777</v>
      </c>
      <c r="E6705" s="103">
        <v>0</v>
      </c>
      <c r="F6705" s="103">
        <v>677974</v>
      </c>
      <c r="G6705" s="103">
        <v>8</v>
      </c>
      <c r="H6705" t="s">
        <v>54</v>
      </c>
      <c r="I6705" s="103"/>
    </row>
    <row r="6706" spans="1:9" x14ac:dyDescent="0.3">
      <c r="A6706" t="s">
        <v>7064</v>
      </c>
      <c r="B6706" t="s">
        <v>51</v>
      </c>
      <c r="C6706" t="s">
        <v>5066</v>
      </c>
      <c r="D6706" t="s">
        <v>776</v>
      </c>
      <c r="E6706" s="103">
        <v>6.585371688131139</v>
      </c>
      <c r="F6706" s="103">
        <v>677974</v>
      </c>
      <c r="G6706" s="103">
        <v>8</v>
      </c>
      <c r="H6706" t="s">
        <v>1078</v>
      </c>
      <c r="I6706" s="103"/>
    </row>
    <row r="6707" spans="1:9" x14ac:dyDescent="0.3">
      <c r="A6707" t="s">
        <v>7369</v>
      </c>
      <c r="B6707" t="s">
        <v>44</v>
      </c>
      <c r="C6707" t="s">
        <v>5066</v>
      </c>
      <c r="D6707" t="s">
        <v>776</v>
      </c>
      <c r="E6707" s="103">
        <v>0</v>
      </c>
      <c r="F6707" s="103">
        <v>677974</v>
      </c>
      <c r="G6707" s="103">
        <v>8</v>
      </c>
      <c r="H6707" t="s">
        <v>54</v>
      </c>
      <c r="I6707" s="103"/>
    </row>
    <row r="6708" spans="1:9" x14ac:dyDescent="0.3">
      <c r="A6708" t="s">
        <v>7370</v>
      </c>
      <c r="B6708" t="s">
        <v>45</v>
      </c>
      <c r="C6708" t="s">
        <v>5066</v>
      </c>
      <c r="D6708" t="s">
        <v>776</v>
      </c>
      <c r="E6708" s="103">
        <v>0</v>
      </c>
      <c r="F6708" s="103">
        <v>677974</v>
      </c>
      <c r="G6708" s="103">
        <v>8</v>
      </c>
      <c r="H6708" t="s">
        <v>54</v>
      </c>
      <c r="I6708" s="103"/>
    </row>
    <row r="6709" spans="1:9" x14ac:dyDescent="0.3">
      <c r="A6709" t="s">
        <v>7371</v>
      </c>
      <c r="B6709" t="s">
        <v>46</v>
      </c>
      <c r="C6709" t="s">
        <v>5066</v>
      </c>
      <c r="D6709" t="s">
        <v>776</v>
      </c>
      <c r="E6709" s="103">
        <v>0</v>
      </c>
      <c r="F6709" s="103">
        <v>677974</v>
      </c>
      <c r="G6709" s="103">
        <v>8</v>
      </c>
      <c r="H6709" t="s">
        <v>54</v>
      </c>
      <c r="I6709" s="103"/>
    </row>
    <row r="6710" spans="1:9" x14ac:dyDescent="0.3">
      <c r="A6710" t="s">
        <v>260</v>
      </c>
      <c r="B6710" t="s">
        <v>49</v>
      </c>
      <c r="C6710" t="s">
        <v>42</v>
      </c>
      <c r="D6710" t="s">
        <v>54</v>
      </c>
      <c r="E6710" s="103">
        <v>1</v>
      </c>
      <c r="F6710" s="103">
        <v>677974</v>
      </c>
      <c r="G6710" s="103">
        <v>8</v>
      </c>
      <c r="H6710" t="s">
        <v>54</v>
      </c>
      <c r="I6710" s="103"/>
    </row>
    <row r="6711" spans="1:9" x14ac:dyDescent="0.3">
      <c r="A6711" t="s">
        <v>261</v>
      </c>
      <c r="B6711" t="s">
        <v>50</v>
      </c>
      <c r="C6711" t="s">
        <v>42</v>
      </c>
      <c r="D6711" t="s">
        <v>54</v>
      </c>
      <c r="E6711" s="103">
        <v>1519113.0997317815</v>
      </c>
      <c r="F6711" s="103">
        <v>677974</v>
      </c>
      <c r="G6711" s="103">
        <v>8</v>
      </c>
      <c r="H6711" t="s">
        <v>54</v>
      </c>
      <c r="I6711" s="103"/>
    </row>
    <row r="6712" spans="1:9" x14ac:dyDescent="0.3">
      <c r="A6712" t="s">
        <v>1496</v>
      </c>
      <c r="B6712" t="s">
        <v>51</v>
      </c>
      <c r="C6712" t="s">
        <v>42</v>
      </c>
      <c r="D6712" t="s">
        <v>40</v>
      </c>
      <c r="E6712" s="103">
        <v>0.96637809200939251</v>
      </c>
      <c r="F6712" s="103">
        <v>677974</v>
      </c>
      <c r="G6712" s="103">
        <v>8</v>
      </c>
      <c r="H6712" t="s">
        <v>1078</v>
      </c>
      <c r="I6712" s="103"/>
    </row>
    <row r="6713" spans="1:9" x14ac:dyDescent="0.3">
      <c r="A6713" t="s">
        <v>7065</v>
      </c>
      <c r="B6713" t="s">
        <v>51</v>
      </c>
      <c r="C6713" t="s">
        <v>42</v>
      </c>
      <c r="D6713" t="s">
        <v>5064</v>
      </c>
      <c r="E6713" s="103">
        <v>1.0029085027415292</v>
      </c>
      <c r="F6713" s="103">
        <v>677974</v>
      </c>
      <c r="G6713" s="103">
        <v>8</v>
      </c>
      <c r="H6713" t="s">
        <v>1078</v>
      </c>
      <c r="I6713" s="103"/>
    </row>
    <row r="6714" spans="1:9" x14ac:dyDescent="0.3">
      <c r="A6714" t="s">
        <v>7066</v>
      </c>
      <c r="B6714" t="s">
        <v>51</v>
      </c>
      <c r="C6714" t="s">
        <v>42</v>
      </c>
      <c r="D6714" t="s">
        <v>5065</v>
      </c>
      <c r="E6714" s="103">
        <v>0.96639543784539395</v>
      </c>
      <c r="F6714" s="103">
        <v>677974</v>
      </c>
      <c r="G6714" s="103">
        <v>8</v>
      </c>
      <c r="H6714" t="s">
        <v>1078</v>
      </c>
      <c r="I6714" s="103"/>
    </row>
    <row r="6715" spans="1:9" x14ac:dyDescent="0.3">
      <c r="A6715" t="s">
        <v>7067</v>
      </c>
      <c r="B6715" t="s">
        <v>51</v>
      </c>
      <c r="C6715" t="s">
        <v>42</v>
      </c>
      <c r="D6715" t="s">
        <v>5066</v>
      </c>
      <c r="E6715" s="103">
        <v>0.99940327153456676</v>
      </c>
      <c r="F6715" s="103">
        <v>677974</v>
      </c>
      <c r="G6715" s="103">
        <v>8</v>
      </c>
      <c r="H6715" t="s">
        <v>1078</v>
      </c>
      <c r="I6715" s="103"/>
    </row>
    <row r="6716" spans="1:9" x14ac:dyDescent="0.3">
      <c r="A6716" t="s">
        <v>1497</v>
      </c>
      <c r="B6716" t="s">
        <v>51</v>
      </c>
      <c r="C6716" t="s">
        <v>42</v>
      </c>
      <c r="D6716" t="s">
        <v>42</v>
      </c>
      <c r="E6716" s="103">
        <v>1</v>
      </c>
      <c r="F6716" s="103">
        <v>677974</v>
      </c>
      <c r="G6716" s="103">
        <v>8</v>
      </c>
      <c r="H6716" t="s">
        <v>1078</v>
      </c>
      <c r="I6716" s="103"/>
    </row>
    <row r="6717" spans="1:9" x14ac:dyDescent="0.3">
      <c r="A6717" t="s">
        <v>2443</v>
      </c>
      <c r="B6717" t="s">
        <v>51</v>
      </c>
      <c r="C6717" t="s">
        <v>42</v>
      </c>
      <c r="D6717" t="s">
        <v>1763</v>
      </c>
      <c r="E6717" s="103">
        <v>1.0480651211912526</v>
      </c>
      <c r="F6717" s="103">
        <v>677974</v>
      </c>
      <c r="G6717" s="103">
        <v>8</v>
      </c>
      <c r="H6717" t="s">
        <v>1078</v>
      </c>
      <c r="I6717" s="103"/>
    </row>
    <row r="6718" spans="1:9" x14ac:dyDescent="0.3">
      <c r="A6718" t="s">
        <v>2444</v>
      </c>
      <c r="B6718" t="s">
        <v>51</v>
      </c>
      <c r="C6718" t="s">
        <v>42</v>
      </c>
      <c r="D6718" t="s">
        <v>1764</v>
      </c>
      <c r="E6718" s="103">
        <v>0.75698108377067119</v>
      </c>
      <c r="F6718" s="103">
        <v>677974</v>
      </c>
      <c r="G6718" s="103">
        <v>8</v>
      </c>
      <c r="H6718" t="s">
        <v>1078</v>
      </c>
      <c r="I6718" s="103"/>
    </row>
    <row r="6719" spans="1:9" x14ac:dyDescent="0.3">
      <c r="A6719" t="s">
        <v>1498</v>
      </c>
      <c r="B6719" t="s">
        <v>51</v>
      </c>
      <c r="C6719" t="s">
        <v>42</v>
      </c>
      <c r="D6719" t="s">
        <v>340</v>
      </c>
      <c r="E6719" s="103">
        <v>0.98317706944257055</v>
      </c>
      <c r="F6719" s="103">
        <v>677974</v>
      </c>
      <c r="G6719" s="103">
        <v>8</v>
      </c>
      <c r="H6719" t="s">
        <v>1078</v>
      </c>
      <c r="I6719" s="103"/>
    </row>
    <row r="6720" spans="1:9" x14ac:dyDescent="0.3">
      <c r="A6720" t="s">
        <v>1499</v>
      </c>
      <c r="B6720" t="s">
        <v>51</v>
      </c>
      <c r="C6720" t="s">
        <v>42</v>
      </c>
      <c r="D6720" t="s">
        <v>777</v>
      </c>
      <c r="E6720" s="103">
        <v>2.5991642541667219</v>
      </c>
      <c r="F6720" s="103">
        <v>677974</v>
      </c>
      <c r="G6720" s="103">
        <v>8</v>
      </c>
      <c r="H6720" t="s">
        <v>1078</v>
      </c>
      <c r="I6720" s="103"/>
    </row>
    <row r="6721" spans="1:9" x14ac:dyDescent="0.3">
      <c r="A6721" t="s">
        <v>673</v>
      </c>
      <c r="B6721" t="s">
        <v>44</v>
      </c>
      <c r="C6721" t="s">
        <v>42</v>
      </c>
      <c r="D6721" t="s">
        <v>777</v>
      </c>
      <c r="E6721" s="103">
        <v>0</v>
      </c>
      <c r="F6721" s="103">
        <v>677974</v>
      </c>
      <c r="G6721" s="103">
        <v>8</v>
      </c>
      <c r="H6721" t="s">
        <v>54</v>
      </c>
      <c r="I6721" s="103"/>
    </row>
    <row r="6722" spans="1:9" x14ac:dyDescent="0.3">
      <c r="A6722" t="s">
        <v>674</v>
      </c>
      <c r="B6722" t="s">
        <v>45</v>
      </c>
      <c r="C6722" t="s">
        <v>42</v>
      </c>
      <c r="D6722" t="s">
        <v>777</v>
      </c>
      <c r="E6722" s="103">
        <v>0</v>
      </c>
      <c r="F6722" s="103">
        <v>677974</v>
      </c>
      <c r="G6722" s="103">
        <v>8</v>
      </c>
      <c r="H6722" t="s">
        <v>54</v>
      </c>
      <c r="I6722" s="103"/>
    </row>
    <row r="6723" spans="1:9" x14ac:dyDescent="0.3">
      <c r="A6723" t="s">
        <v>675</v>
      </c>
      <c r="B6723" t="s">
        <v>46</v>
      </c>
      <c r="C6723" t="s">
        <v>42</v>
      </c>
      <c r="D6723" t="s">
        <v>777</v>
      </c>
      <c r="E6723" s="103">
        <v>0</v>
      </c>
      <c r="F6723" s="103">
        <v>677974</v>
      </c>
      <c r="G6723" s="103">
        <v>8</v>
      </c>
      <c r="H6723" t="s">
        <v>54</v>
      </c>
      <c r="I6723" s="103"/>
    </row>
    <row r="6724" spans="1:9" x14ac:dyDescent="0.3">
      <c r="A6724" t="s">
        <v>1500</v>
      </c>
      <c r="B6724" t="s">
        <v>51</v>
      </c>
      <c r="C6724" t="s">
        <v>42</v>
      </c>
      <c r="D6724" t="s">
        <v>776</v>
      </c>
      <c r="E6724" s="103">
        <v>6.5795663166303129</v>
      </c>
      <c r="F6724" s="103">
        <v>677974</v>
      </c>
      <c r="G6724" s="103">
        <v>8</v>
      </c>
      <c r="H6724" t="s">
        <v>1078</v>
      </c>
      <c r="I6724" s="103"/>
    </row>
    <row r="6725" spans="1:9" x14ac:dyDescent="0.3">
      <c r="A6725" t="s">
        <v>677</v>
      </c>
      <c r="B6725" t="s">
        <v>44</v>
      </c>
      <c r="C6725" t="s">
        <v>42</v>
      </c>
      <c r="D6725" t="s">
        <v>776</v>
      </c>
      <c r="E6725" s="103">
        <v>0</v>
      </c>
      <c r="F6725" s="103">
        <v>677974</v>
      </c>
      <c r="G6725" s="103">
        <v>8</v>
      </c>
      <c r="H6725" t="s">
        <v>54</v>
      </c>
      <c r="I6725" s="103"/>
    </row>
    <row r="6726" spans="1:9" x14ac:dyDescent="0.3">
      <c r="A6726" t="s">
        <v>678</v>
      </c>
      <c r="B6726" t="s">
        <v>45</v>
      </c>
      <c r="C6726" t="s">
        <v>42</v>
      </c>
      <c r="D6726" t="s">
        <v>776</v>
      </c>
      <c r="E6726" s="103">
        <v>0</v>
      </c>
      <c r="F6726" s="103">
        <v>677974</v>
      </c>
      <c r="G6726" s="103">
        <v>8</v>
      </c>
      <c r="H6726" t="s">
        <v>54</v>
      </c>
      <c r="I6726" s="103"/>
    </row>
    <row r="6727" spans="1:9" x14ac:dyDescent="0.3">
      <c r="A6727" t="s">
        <v>679</v>
      </c>
      <c r="B6727" t="s">
        <v>46</v>
      </c>
      <c r="C6727" t="s">
        <v>42</v>
      </c>
      <c r="D6727" t="s">
        <v>776</v>
      </c>
      <c r="E6727" s="103">
        <v>0</v>
      </c>
      <c r="F6727" s="103">
        <v>677974</v>
      </c>
      <c r="G6727" s="103">
        <v>8</v>
      </c>
      <c r="H6727" t="s">
        <v>54</v>
      </c>
      <c r="I6727" s="103"/>
    </row>
    <row r="6728" spans="1:9" x14ac:dyDescent="0.3">
      <c r="A6728" t="s">
        <v>7637</v>
      </c>
      <c r="B6728" t="s">
        <v>51</v>
      </c>
      <c r="C6728" t="s">
        <v>58</v>
      </c>
      <c r="D6728" t="s">
        <v>40</v>
      </c>
      <c r="E6728" s="103">
        <v>5.6568040000000002</v>
      </c>
      <c r="F6728" s="103">
        <v>677974</v>
      </c>
      <c r="G6728" s="103">
        <v>8</v>
      </c>
      <c r="H6728" t="s">
        <v>1078</v>
      </c>
      <c r="I6728" s="103"/>
    </row>
    <row r="6729" spans="1:9" x14ac:dyDescent="0.3">
      <c r="A6729" t="s">
        <v>7638</v>
      </c>
      <c r="B6729" t="s">
        <v>51</v>
      </c>
      <c r="C6729" t="s">
        <v>58</v>
      </c>
      <c r="D6729" t="s">
        <v>5064</v>
      </c>
      <c r="E6729" s="103">
        <v>6.9809320905199357</v>
      </c>
      <c r="F6729" s="103">
        <v>677974</v>
      </c>
      <c r="G6729" s="103">
        <v>8</v>
      </c>
      <c r="H6729" t="s">
        <v>1078</v>
      </c>
      <c r="I6729" s="103"/>
    </row>
    <row r="6730" spans="1:9" x14ac:dyDescent="0.3">
      <c r="A6730" t="s">
        <v>7639</v>
      </c>
      <c r="B6730" t="s">
        <v>51</v>
      </c>
      <c r="C6730" t="s">
        <v>58</v>
      </c>
      <c r="D6730" t="s">
        <v>5065</v>
      </c>
      <c r="E6730" s="103">
        <v>6.9809320905199357</v>
      </c>
      <c r="F6730" s="103">
        <v>677974</v>
      </c>
      <c r="G6730" s="103">
        <v>8</v>
      </c>
      <c r="H6730" t="s">
        <v>1078</v>
      </c>
      <c r="I6730" s="103"/>
    </row>
    <row r="6731" spans="1:9" x14ac:dyDescent="0.3">
      <c r="A6731" t="s">
        <v>7640</v>
      </c>
      <c r="B6731" t="s">
        <v>51</v>
      </c>
      <c r="C6731" t="s">
        <v>58</v>
      </c>
      <c r="D6731" t="s">
        <v>5066</v>
      </c>
      <c r="E6731" s="103">
        <v>6.9809320905199357</v>
      </c>
      <c r="F6731" s="103">
        <v>677974</v>
      </c>
      <c r="G6731" s="103">
        <v>8</v>
      </c>
      <c r="H6731" t="s">
        <v>1078</v>
      </c>
      <c r="I6731" s="103"/>
    </row>
    <row r="6732" spans="1:9" x14ac:dyDescent="0.3">
      <c r="A6732" t="s">
        <v>7641</v>
      </c>
      <c r="B6732" t="s">
        <v>51</v>
      </c>
      <c r="C6732" t="s">
        <v>58</v>
      </c>
      <c r="D6732" t="s">
        <v>42</v>
      </c>
      <c r="E6732" s="103">
        <v>6.9809320905199357</v>
      </c>
      <c r="F6732" s="103">
        <v>677974</v>
      </c>
      <c r="G6732" s="103">
        <v>8</v>
      </c>
      <c r="H6732" t="s">
        <v>1078</v>
      </c>
      <c r="I6732" s="103"/>
    </row>
    <row r="6733" spans="1:9" x14ac:dyDescent="0.3">
      <c r="A6733" t="s">
        <v>7642</v>
      </c>
      <c r="B6733" t="s">
        <v>51</v>
      </c>
      <c r="C6733" t="s">
        <v>58</v>
      </c>
      <c r="D6733" t="s">
        <v>1763</v>
      </c>
      <c r="E6733" s="103">
        <v>22.374266049972128</v>
      </c>
      <c r="F6733" s="103">
        <v>677974</v>
      </c>
      <c r="G6733" s="103">
        <v>8</v>
      </c>
      <c r="H6733" t="s">
        <v>1078</v>
      </c>
      <c r="I6733" s="103"/>
    </row>
    <row r="6734" spans="1:9" x14ac:dyDescent="0.3">
      <c r="A6734" t="s">
        <v>7643</v>
      </c>
      <c r="B6734" t="s">
        <v>51</v>
      </c>
      <c r="C6734" t="s">
        <v>58</v>
      </c>
      <c r="D6734" t="s">
        <v>1764</v>
      </c>
      <c r="E6734" s="103">
        <v>19.119248408428273</v>
      </c>
      <c r="F6734" s="103">
        <v>677974</v>
      </c>
      <c r="G6734" s="103">
        <v>8</v>
      </c>
      <c r="H6734" t="s">
        <v>1078</v>
      </c>
      <c r="I6734" s="103"/>
    </row>
    <row r="6735" spans="1:9" x14ac:dyDescent="0.3">
      <c r="A6735" t="s">
        <v>7644</v>
      </c>
      <c r="B6735" t="s">
        <v>51</v>
      </c>
      <c r="C6735" t="s">
        <v>58</v>
      </c>
      <c r="D6735" t="s">
        <v>340</v>
      </c>
      <c r="E6735" s="103">
        <v>0.62659985854030065</v>
      </c>
      <c r="F6735" s="103">
        <v>677974</v>
      </c>
      <c r="G6735" s="103">
        <v>8</v>
      </c>
      <c r="H6735" t="s">
        <v>1078</v>
      </c>
      <c r="I6735" s="103"/>
    </row>
    <row r="6736" spans="1:9" x14ac:dyDescent="0.3">
      <c r="A6736" t="s">
        <v>7645</v>
      </c>
      <c r="B6736" t="s">
        <v>51</v>
      </c>
      <c r="C6736" t="s">
        <v>58</v>
      </c>
      <c r="D6736" t="s">
        <v>777</v>
      </c>
      <c r="E6736" s="103">
        <v>13.457377151879109</v>
      </c>
      <c r="F6736" s="103">
        <v>677974</v>
      </c>
      <c r="G6736" s="103">
        <v>8</v>
      </c>
      <c r="H6736" t="s">
        <v>1078</v>
      </c>
      <c r="I6736" s="103"/>
    </row>
    <row r="6737" spans="1:9" x14ac:dyDescent="0.3">
      <c r="A6737" t="s">
        <v>7646</v>
      </c>
      <c r="B6737" t="s">
        <v>51</v>
      </c>
      <c r="C6737" t="s">
        <v>58</v>
      </c>
      <c r="D6737" t="s">
        <v>776</v>
      </c>
      <c r="E6737" s="103">
        <v>36.093777204764869</v>
      </c>
      <c r="F6737" s="103">
        <v>677974</v>
      </c>
      <c r="G6737" s="103">
        <v>8</v>
      </c>
      <c r="H6737" t="s">
        <v>1078</v>
      </c>
      <c r="I6737" s="103"/>
    </row>
    <row r="6738" spans="1:9" x14ac:dyDescent="0.3">
      <c r="A6738" t="s">
        <v>8905</v>
      </c>
      <c r="B6738" t="s">
        <v>47</v>
      </c>
      <c r="C6738" t="s">
        <v>8750</v>
      </c>
      <c r="D6738" t="s">
        <v>54</v>
      </c>
      <c r="E6738" s="103">
        <v>676018</v>
      </c>
      <c r="F6738" s="103">
        <v>677974</v>
      </c>
      <c r="G6738" s="103">
        <v>8</v>
      </c>
      <c r="H6738" t="s">
        <v>54</v>
      </c>
      <c r="I6738" s="103"/>
    </row>
    <row r="6739" spans="1:9" x14ac:dyDescent="0.3">
      <c r="A6739" t="s">
        <v>8906</v>
      </c>
      <c r="B6739" t="s">
        <v>48</v>
      </c>
      <c r="C6739" t="s">
        <v>8750</v>
      </c>
      <c r="D6739" t="s">
        <v>54</v>
      </c>
      <c r="E6739" s="103">
        <v>38569083711.599121</v>
      </c>
      <c r="F6739" s="103">
        <v>677974</v>
      </c>
      <c r="G6739" s="103">
        <v>8</v>
      </c>
      <c r="H6739" t="s">
        <v>54</v>
      </c>
      <c r="I6739" s="103"/>
    </row>
    <row r="6740" spans="1:9" x14ac:dyDescent="0.3">
      <c r="A6740" t="s">
        <v>8907</v>
      </c>
      <c r="B6740" t="s">
        <v>49</v>
      </c>
      <c r="C6740" t="s">
        <v>8750</v>
      </c>
      <c r="D6740" t="s">
        <v>54</v>
      </c>
      <c r="E6740" s="103">
        <v>0.99711493361102344</v>
      </c>
      <c r="F6740" s="103">
        <v>677974</v>
      </c>
      <c r="G6740" s="103">
        <v>8</v>
      </c>
      <c r="H6740" t="s">
        <v>54</v>
      </c>
      <c r="I6740" s="103"/>
    </row>
    <row r="6741" spans="1:9" x14ac:dyDescent="0.3">
      <c r="A6741" t="s">
        <v>8908</v>
      </c>
      <c r="B6741" t="s">
        <v>50</v>
      </c>
      <c r="C6741" t="s">
        <v>8750</v>
      </c>
      <c r="D6741" t="s">
        <v>54</v>
      </c>
      <c r="E6741" s="103">
        <v>56888.735720837554</v>
      </c>
      <c r="F6741" s="103">
        <v>677974</v>
      </c>
      <c r="G6741" s="103">
        <v>8</v>
      </c>
      <c r="H6741" t="s">
        <v>54</v>
      </c>
      <c r="I6741" s="103"/>
    </row>
    <row r="6742" spans="1:9" x14ac:dyDescent="0.3">
      <c r="A6742" t="s">
        <v>2445</v>
      </c>
      <c r="B6742" t="s">
        <v>49</v>
      </c>
      <c r="C6742" t="s">
        <v>1763</v>
      </c>
      <c r="D6742" t="s">
        <v>54</v>
      </c>
      <c r="E6742" s="103">
        <v>1</v>
      </c>
      <c r="F6742" s="103">
        <v>677974</v>
      </c>
      <c r="G6742" s="103">
        <v>8</v>
      </c>
      <c r="H6742" t="s">
        <v>54</v>
      </c>
      <c r="I6742" s="103"/>
    </row>
    <row r="6743" spans="1:9" x14ac:dyDescent="0.3">
      <c r="A6743" t="s">
        <v>2446</v>
      </c>
      <c r="B6743" t="s">
        <v>50</v>
      </c>
      <c r="C6743" t="s">
        <v>1763</v>
      </c>
      <c r="D6743" t="s">
        <v>54</v>
      </c>
      <c r="E6743" s="103">
        <v>1450642.5636559995</v>
      </c>
      <c r="F6743" s="103">
        <v>677974</v>
      </c>
      <c r="G6743" s="103">
        <v>8</v>
      </c>
      <c r="H6743" t="s">
        <v>54</v>
      </c>
      <c r="I6743" s="103"/>
    </row>
    <row r="6744" spans="1:9" x14ac:dyDescent="0.3">
      <c r="A6744" t="s">
        <v>2447</v>
      </c>
      <c r="B6744" t="s">
        <v>51</v>
      </c>
      <c r="C6744" t="s">
        <v>1763</v>
      </c>
      <c r="D6744" t="s">
        <v>40</v>
      </c>
      <c r="E6744" s="103">
        <v>0.92285619704127508</v>
      </c>
      <c r="F6744" s="103">
        <v>677974</v>
      </c>
      <c r="G6744" s="103">
        <v>8</v>
      </c>
      <c r="H6744" t="s">
        <v>1078</v>
      </c>
      <c r="I6744" s="103"/>
    </row>
    <row r="6745" spans="1:9" x14ac:dyDescent="0.3">
      <c r="A6745" t="s">
        <v>7068</v>
      </c>
      <c r="B6745" t="s">
        <v>51</v>
      </c>
      <c r="C6745" t="s">
        <v>1763</v>
      </c>
      <c r="D6745" t="s">
        <v>5064</v>
      </c>
      <c r="E6745" s="103">
        <v>0.9578712721986602</v>
      </c>
      <c r="F6745" s="103">
        <v>677974</v>
      </c>
      <c r="G6745" s="103">
        <v>8</v>
      </c>
      <c r="H6745" t="s">
        <v>1078</v>
      </c>
      <c r="I6745" s="103"/>
    </row>
    <row r="6746" spans="1:9" x14ac:dyDescent="0.3">
      <c r="A6746" t="s">
        <v>7069</v>
      </c>
      <c r="B6746" t="s">
        <v>51</v>
      </c>
      <c r="C6746" t="s">
        <v>1763</v>
      </c>
      <c r="D6746" t="s">
        <v>5065</v>
      </c>
      <c r="E6746" s="103">
        <v>0.92286160906698833</v>
      </c>
      <c r="F6746" s="103">
        <v>677974</v>
      </c>
      <c r="G6746" s="103">
        <v>8</v>
      </c>
      <c r="H6746" t="s">
        <v>1078</v>
      </c>
      <c r="I6746" s="103"/>
    </row>
    <row r="6747" spans="1:9" x14ac:dyDescent="0.3">
      <c r="A6747" t="s">
        <v>7070</v>
      </c>
      <c r="B6747" t="s">
        <v>51</v>
      </c>
      <c r="C6747" t="s">
        <v>1763</v>
      </c>
      <c r="D6747" t="s">
        <v>5066</v>
      </c>
      <c r="E6747" s="103">
        <v>0.95446335622428724</v>
      </c>
      <c r="F6747" s="103">
        <v>677974</v>
      </c>
      <c r="G6747" s="103">
        <v>8</v>
      </c>
      <c r="H6747" t="s">
        <v>1078</v>
      </c>
      <c r="I6747" s="103"/>
    </row>
    <row r="6748" spans="1:9" x14ac:dyDescent="0.3">
      <c r="A6748" t="s">
        <v>2448</v>
      </c>
      <c r="B6748" t="s">
        <v>51</v>
      </c>
      <c r="C6748" t="s">
        <v>1763</v>
      </c>
      <c r="D6748" t="s">
        <v>42</v>
      </c>
      <c r="E6748" s="103">
        <v>0.95507952201992952</v>
      </c>
      <c r="F6748" s="103">
        <v>677974</v>
      </c>
      <c r="G6748" s="103">
        <v>8</v>
      </c>
      <c r="H6748" t="s">
        <v>1078</v>
      </c>
      <c r="I6748" s="103"/>
    </row>
    <row r="6749" spans="1:9" x14ac:dyDescent="0.3">
      <c r="A6749" t="s">
        <v>2449</v>
      </c>
      <c r="B6749" t="s">
        <v>51</v>
      </c>
      <c r="C6749" t="s">
        <v>1763</v>
      </c>
      <c r="D6749" t="s">
        <v>1763</v>
      </c>
      <c r="E6749" s="103">
        <v>1</v>
      </c>
      <c r="F6749" s="103">
        <v>677974</v>
      </c>
      <c r="G6749" s="103">
        <v>8</v>
      </c>
      <c r="H6749" t="s">
        <v>1078</v>
      </c>
      <c r="I6749" s="103"/>
    </row>
    <row r="6750" spans="1:9" x14ac:dyDescent="0.3">
      <c r="A6750" t="s">
        <v>2450</v>
      </c>
      <c r="B6750" t="s">
        <v>51</v>
      </c>
      <c r="C6750" t="s">
        <v>1763</v>
      </c>
      <c r="D6750" t="s">
        <v>1764</v>
      </c>
      <c r="E6750" s="103">
        <v>0.72143520806047268</v>
      </c>
      <c r="F6750" s="103">
        <v>677974</v>
      </c>
      <c r="G6750" s="103">
        <v>8</v>
      </c>
      <c r="H6750" t="s">
        <v>1078</v>
      </c>
      <c r="I6750" s="103"/>
    </row>
    <row r="6751" spans="1:9" x14ac:dyDescent="0.3">
      <c r="A6751" t="s">
        <v>2451</v>
      </c>
      <c r="B6751" t="s">
        <v>51</v>
      </c>
      <c r="C6751" t="s">
        <v>1763</v>
      </c>
      <c r="D6751" t="s">
        <v>340</v>
      </c>
      <c r="E6751" s="103">
        <v>0.93918552200362793</v>
      </c>
      <c r="F6751" s="103">
        <v>677974</v>
      </c>
      <c r="G6751" s="103">
        <v>8</v>
      </c>
      <c r="H6751" t="s">
        <v>1078</v>
      </c>
      <c r="I6751" s="103"/>
    </row>
    <row r="6752" spans="1:9" x14ac:dyDescent="0.3">
      <c r="A6752" t="s">
        <v>2452</v>
      </c>
      <c r="B6752" t="s">
        <v>51</v>
      </c>
      <c r="C6752" t="s">
        <v>1763</v>
      </c>
      <c r="D6752" t="s">
        <v>777</v>
      </c>
      <c r="E6752" s="103">
        <v>2.481387482030923</v>
      </c>
      <c r="F6752" s="103">
        <v>677974</v>
      </c>
      <c r="G6752" s="103">
        <v>8</v>
      </c>
      <c r="H6752" t="s">
        <v>1078</v>
      </c>
      <c r="I6752" s="103"/>
    </row>
    <row r="6753" spans="1:9" x14ac:dyDescent="0.3">
      <c r="A6753" t="s">
        <v>2453</v>
      </c>
      <c r="B6753" t="s">
        <v>44</v>
      </c>
      <c r="C6753" t="s">
        <v>1763</v>
      </c>
      <c r="D6753" t="s">
        <v>777</v>
      </c>
      <c r="E6753" s="103">
        <v>9.1448934619911678E-5</v>
      </c>
      <c r="F6753" s="103">
        <v>677974</v>
      </c>
      <c r="G6753" s="103">
        <v>8</v>
      </c>
      <c r="H6753" t="s">
        <v>54</v>
      </c>
      <c r="I6753" s="103"/>
    </row>
    <row r="6754" spans="1:9" x14ac:dyDescent="0.3">
      <c r="A6754" t="s">
        <v>2454</v>
      </c>
      <c r="B6754" t="s">
        <v>45</v>
      </c>
      <c r="C6754" t="s">
        <v>1763</v>
      </c>
      <c r="D6754" t="s">
        <v>777</v>
      </c>
      <c r="E6754" s="103">
        <v>3.6445441567720242E-5</v>
      </c>
      <c r="F6754" s="103">
        <v>677974</v>
      </c>
      <c r="G6754" s="103">
        <v>8</v>
      </c>
      <c r="H6754" t="s">
        <v>54</v>
      </c>
      <c r="I6754" s="103"/>
    </row>
    <row r="6755" spans="1:9" x14ac:dyDescent="0.3">
      <c r="A6755" t="s">
        <v>2455</v>
      </c>
      <c r="B6755" t="s">
        <v>46</v>
      </c>
      <c r="C6755" t="s">
        <v>1763</v>
      </c>
      <c r="D6755" t="s">
        <v>777</v>
      </c>
      <c r="E6755" s="103">
        <v>1.452471999762361E-5</v>
      </c>
      <c r="F6755" s="103">
        <v>677974</v>
      </c>
      <c r="G6755" s="103">
        <v>8</v>
      </c>
      <c r="H6755" t="s">
        <v>54</v>
      </c>
      <c r="I6755" s="103"/>
    </row>
    <row r="6756" spans="1:9" x14ac:dyDescent="0.3">
      <c r="A6756" t="s">
        <v>2456</v>
      </c>
      <c r="B6756" t="s">
        <v>51</v>
      </c>
      <c r="C6756" t="s">
        <v>1763</v>
      </c>
      <c r="D6756" t="s">
        <v>776</v>
      </c>
      <c r="E6756" s="103">
        <v>6.2826198987478703</v>
      </c>
      <c r="F6756" s="103">
        <v>677974</v>
      </c>
      <c r="G6756" s="103">
        <v>8</v>
      </c>
      <c r="H6756" t="s">
        <v>1078</v>
      </c>
      <c r="I6756" s="103"/>
    </row>
    <row r="6757" spans="1:9" x14ac:dyDescent="0.3">
      <c r="A6757" t="s">
        <v>2457</v>
      </c>
      <c r="B6757" t="s">
        <v>44</v>
      </c>
      <c r="C6757" t="s">
        <v>1763</v>
      </c>
      <c r="D6757" t="s">
        <v>776</v>
      </c>
      <c r="E6757" s="103">
        <v>0</v>
      </c>
      <c r="F6757" s="103">
        <v>677974</v>
      </c>
      <c r="G6757" s="103">
        <v>8</v>
      </c>
      <c r="H6757" t="s">
        <v>54</v>
      </c>
      <c r="I6757" s="103"/>
    </row>
    <row r="6758" spans="1:9" x14ac:dyDescent="0.3">
      <c r="A6758" t="s">
        <v>2458</v>
      </c>
      <c r="B6758" t="s">
        <v>45</v>
      </c>
      <c r="C6758" t="s">
        <v>1763</v>
      </c>
      <c r="D6758" t="s">
        <v>776</v>
      </c>
      <c r="E6758" s="103">
        <v>0</v>
      </c>
      <c r="F6758" s="103">
        <v>677974</v>
      </c>
      <c r="G6758" s="103">
        <v>8</v>
      </c>
      <c r="H6758" t="s">
        <v>54</v>
      </c>
      <c r="I6758" s="103"/>
    </row>
    <row r="6759" spans="1:9" x14ac:dyDescent="0.3">
      <c r="A6759" t="s">
        <v>2459</v>
      </c>
      <c r="B6759" t="s">
        <v>46</v>
      </c>
      <c r="C6759" t="s">
        <v>1763</v>
      </c>
      <c r="D6759" t="s">
        <v>776</v>
      </c>
      <c r="E6759" s="103">
        <v>0</v>
      </c>
      <c r="F6759" s="103">
        <v>677974</v>
      </c>
      <c r="G6759" s="103">
        <v>8</v>
      </c>
      <c r="H6759" t="s">
        <v>54</v>
      </c>
      <c r="I6759" s="103"/>
    </row>
    <row r="6760" spans="1:9" x14ac:dyDescent="0.3">
      <c r="A6760" t="s">
        <v>2460</v>
      </c>
      <c r="B6760" t="s">
        <v>49</v>
      </c>
      <c r="C6760" t="s">
        <v>1764</v>
      </c>
      <c r="D6760" t="s">
        <v>54</v>
      </c>
      <c r="E6760" s="103">
        <v>1</v>
      </c>
      <c r="F6760" s="103">
        <v>677974</v>
      </c>
      <c r="G6760" s="103">
        <v>8</v>
      </c>
      <c r="H6760" t="s">
        <v>54</v>
      </c>
      <c r="I6760" s="103"/>
    </row>
    <row r="6761" spans="1:9" x14ac:dyDescent="0.3">
      <c r="A6761" t="s">
        <v>2461</v>
      </c>
      <c r="B6761" t="s">
        <v>50</v>
      </c>
      <c r="C6761" t="s">
        <v>1764</v>
      </c>
      <c r="D6761" t="s">
        <v>54</v>
      </c>
      <c r="E6761" s="103">
        <v>2130931.4349650661</v>
      </c>
      <c r="F6761" s="103">
        <v>677974</v>
      </c>
      <c r="G6761" s="103">
        <v>8</v>
      </c>
      <c r="H6761" t="s">
        <v>54</v>
      </c>
      <c r="I6761" s="103"/>
    </row>
    <row r="6762" spans="1:9" x14ac:dyDescent="0.3">
      <c r="A6762" t="s">
        <v>2462</v>
      </c>
      <c r="B6762" t="s">
        <v>51</v>
      </c>
      <c r="C6762" t="s">
        <v>1764</v>
      </c>
      <c r="D6762" t="s">
        <v>40</v>
      </c>
      <c r="E6762" s="103">
        <v>1.3585642017270583</v>
      </c>
      <c r="F6762" s="103">
        <v>677974</v>
      </c>
      <c r="G6762" s="103">
        <v>8</v>
      </c>
      <c r="H6762" t="s">
        <v>1078</v>
      </c>
      <c r="I6762" s="103"/>
    </row>
    <row r="6763" spans="1:9" x14ac:dyDescent="0.3">
      <c r="A6763" t="s">
        <v>7071</v>
      </c>
      <c r="B6763" t="s">
        <v>51</v>
      </c>
      <c r="C6763" t="s">
        <v>1764</v>
      </c>
      <c r="D6763" t="s">
        <v>5064</v>
      </c>
      <c r="E6763" s="103">
        <v>1.4158572530044544</v>
      </c>
      <c r="F6763" s="103">
        <v>677974</v>
      </c>
      <c r="G6763" s="103">
        <v>8</v>
      </c>
      <c r="H6763" t="s">
        <v>1078</v>
      </c>
      <c r="I6763" s="103"/>
    </row>
    <row r="6764" spans="1:9" x14ac:dyDescent="0.3">
      <c r="A6764" t="s">
        <v>7072</v>
      </c>
      <c r="B6764" t="s">
        <v>51</v>
      </c>
      <c r="C6764" t="s">
        <v>1764</v>
      </c>
      <c r="D6764" t="s">
        <v>5065</v>
      </c>
      <c r="E6764" s="103">
        <v>1.3585705351404116</v>
      </c>
      <c r="F6764" s="103">
        <v>677974</v>
      </c>
      <c r="G6764" s="103">
        <v>8</v>
      </c>
      <c r="H6764" t="s">
        <v>1078</v>
      </c>
      <c r="I6764" s="103"/>
    </row>
    <row r="6765" spans="1:9" x14ac:dyDescent="0.3">
      <c r="A6765" t="s">
        <v>7073</v>
      </c>
      <c r="B6765" t="s">
        <v>51</v>
      </c>
      <c r="C6765" t="s">
        <v>1764</v>
      </c>
      <c r="D6765" t="s">
        <v>5066</v>
      </c>
      <c r="E6765" s="103">
        <v>1.4098556168335394</v>
      </c>
      <c r="F6765" s="103">
        <v>677974</v>
      </c>
      <c r="G6765" s="103">
        <v>8</v>
      </c>
      <c r="H6765" t="s">
        <v>1078</v>
      </c>
      <c r="I6765" s="103"/>
    </row>
    <row r="6766" spans="1:9" x14ac:dyDescent="0.3">
      <c r="A6766" t="s">
        <v>2463</v>
      </c>
      <c r="B6766" t="s">
        <v>51</v>
      </c>
      <c r="C6766" t="s">
        <v>1764</v>
      </c>
      <c r="D6766" t="s">
        <v>42</v>
      </c>
      <c r="E6766" s="103">
        <v>1.4109775120775914</v>
      </c>
      <c r="F6766" s="103">
        <v>677974</v>
      </c>
      <c r="G6766" s="103">
        <v>8</v>
      </c>
      <c r="H6766" t="s">
        <v>1078</v>
      </c>
      <c r="I6766" s="103"/>
    </row>
    <row r="6767" spans="1:9" x14ac:dyDescent="0.3">
      <c r="A6767" t="s">
        <v>2464</v>
      </c>
      <c r="B6767" t="s">
        <v>51</v>
      </c>
      <c r="C6767" t="s">
        <v>1764</v>
      </c>
      <c r="D6767" t="s">
        <v>1763</v>
      </c>
      <c r="E6767" s="103">
        <v>1.4752941316165413</v>
      </c>
      <c r="F6767" s="103">
        <v>677974</v>
      </c>
      <c r="G6767" s="103">
        <v>8</v>
      </c>
      <c r="H6767" t="s">
        <v>1078</v>
      </c>
      <c r="I6767" s="103"/>
    </row>
    <row r="6768" spans="1:9" x14ac:dyDescent="0.3">
      <c r="A6768" t="s">
        <v>2465</v>
      </c>
      <c r="B6768" t="s">
        <v>51</v>
      </c>
      <c r="C6768" t="s">
        <v>1764</v>
      </c>
      <c r="D6768" t="s">
        <v>1764</v>
      </c>
      <c r="E6768" s="103">
        <v>1</v>
      </c>
      <c r="F6768" s="103">
        <v>677974</v>
      </c>
      <c r="G6768" s="103">
        <v>8</v>
      </c>
      <c r="H6768" t="s">
        <v>1078</v>
      </c>
      <c r="I6768" s="103"/>
    </row>
    <row r="6769" spans="1:9" x14ac:dyDescent="0.3">
      <c r="A6769" t="s">
        <v>2466</v>
      </c>
      <c r="B6769" t="s">
        <v>51</v>
      </c>
      <c r="C6769" t="s">
        <v>1764</v>
      </c>
      <c r="D6769" t="s">
        <v>340</v>
      </c>
      <c r="E6769" s="103">
        <v>1.3882356608488911</v>
      </c>
      <c r="F6769" s="103">
        <v>677974</v>
      </c>
      <c r="G6769" s="103">
        <v>8</v>
      </c>
      <c r="H6769" t="s">
        <v>1078</v>
      </c>
      <c r="I6769" s="103"/>
    </row>
    <row r="6770" spans="1:9" x14ac:dyDescent="0.3">
      <c r="A6770" t="s">
        <v>2467</v>
      </c>
      <c r="B6770" t="s">
        <v>51</v>
      </c>
      <c r="C6770" t="s">
        <v>1764</v>
      </c>
      <c r="D6770" t="s">
        <v>777</v>
      </c>
      <c r="E6770" s="103">
        <v>3.6212739272521088</v>
      </c>
      <c r="F6770" s="103">
        <v>677974</v>
      </c>
      <c r="G6770" s="103">
        <v>8</v>
      </c>
      <c r="H6770" t="s">
        <v>1078</v>
      </c>
      <c r="I6770" s="103"/>
    </row>
    <row r="6771" spans="1:9" x14ac:dyDescent="0.3">
      <c r="A6771" t="s">
        <v>2468</v>
      </c>
      <c r="B6771" t="s">
        <v>44</v>
      </c>
      <c r="C6771" t="s">
        <v>1764</v>
      </c>
      <c r="D6771" t="s">
        <v>777</v>
      </c>
      <c r="E6771" s="103">
        <v>9.1448934619911678E-5</v>
      </c>
      <c r="F6771" s="103">
        <v>677974</v>
      </c>
      <c r="G6771" s="103">
        <v>8</v>
      </c>
      <c r="H6771" t="s">
        <v>54</v>
      </c>
      <c r="I6771" s="103"/>
    </row>
    <row r="6772" spans="1:9" x14ac:dyDescent="0.3">
      <c r="A6772" t="s">
        <v>2469</v>
      </c>
      <c r="B6772" t="s">
        <v>45</v>
      </c>
      <c r="C6772" t="s">
        <v>1764</v>
      </c>
      <c r="D6772" t="s">
        <v>777</v>
      </c>
      <c r="E6772" s="103">
        <v>2.7081195585826588E-5</v>
      </c>
      <c r="F6772" s="103">
        <v>677974</v>
      </c>
      <c r="G6772" s="103">
        <v>8</v>
      </c>
      <c r="H6772" t="s">
        <v>54</v>
      </c>
      <c r="I6772" s="103"/>
    </row>
    <row r="6773" spans="1:9" x14ac:dyDescent="0.3">
      <c r="A6773" t="s">
        <v>2470</v>
      </c>
      <c r="B6773" t="s">
        <v>46</v>
      </c>
      <c r="C6773" t="s">
        <v>1764</v>
      </c>
      <c r="D6773" t="s">
        <v>777</v>
      </c>
      <c r="E6773" s="103">
        <v>8.0196792832501551E-6</v>
      </c>
      <c r="F6773" s="103">
        <v>677974</v>
      </c>
      <c r="G6773" s="103">
        <v>8</v>
      </c>
      <c r="H6773" t="s">
        <v>54</v>
      </c>
      <c r="I6773" s="103"/>
    </row>
    <row r="6774" spans="1:9" x14ac:dyDescent="0.3">
      <c r="A6774" t="s">
        <v>2471</v>
      </c>
      <c r="B6774" t="s">
        <v>51</v>
      </c>
      <c r="C6774" t="s">
        <v>1764</v>
      </c>
      <c r="D6774" t="s">
        <v>776</v>
      </c>
      <c r="E6774" s="103">
        <v>9.2141630484020975</v>
      </c>
      <c r="F6774" s="103">
        <v>677974</v>
      </c>
      <c r="G6774" s="103">
        <v>8</v>
      </c>
      <c r="H6774" t="s">
        <v>1078</v>
      </c>
      <c r="I6774" s="103"/>
    </row>
    <row r="6775" spans="1:9" x14ac:dyDescent="0.3">
      <c r="A6775" t="s">
        <v>2472</v>
      </c>
      <c r="B6775" t="s">
        <v>44</v>
      </c>
      <c r="C6775" t="s">
        <v>1764</v>
      </c>
      <c r="D6775" t="s">
        <v>776</v>
      </c>
      <c r="E6775" s="103">
        <v>0</v>
      </c>
      <c r="F6775" s="103">
        <v>677974</v>
      </c>
      <c r="G6775" s="103">
        <v>8</v>
      </c>
      <c r="H6775" t="s">
        <v>54</v>
      </c>
      <c r="I6775" s="103"/>
    </row>
    <row r="6776" spans="1:9" x14ac:dyDescent="0.3">
      <c r="A6776" t="s">
        <v>2473</v>
      </c>
      <c r="B6776" t="s">
        <v>45</v>
      </c>
      <c r="C6776" t="s">
        <v>1764</v>
      </c>
      <c r="D6776" t="s">
        <v>776</v>
      </c>
      <c r="E6776" s="103">
        <v>0</v>
      </c>
      <c r="F6776" s="103">
        <v>677974</v>
      </c>
      <c r="G6776" s="103">
        <v>8</v>
      </c>
      <c r="H6776" t="s">
        <v>54</v>
      </c>
      <c r="I6776" s="103"/>
    </row>
    <row r="6777" spans="1:9" x14ac:dyDescent="0.3">
      <c r="A6777" t="s">
        <v>2474</v>
      </c>
      <c r="B6777" t="s">
        <v>46</v>
      </c>
      <c r="C6777" t="s">
        <v>1764</v>
      </c>
      <c r="D6777" t="s">
        <v>776</v>
      </c>
      <c r="E6777" s="103">
        <v>0</v>
      </c>
      <c r="F6777" s="103">
        <v>677974</v>
      </c>
      <c r="G6777" s="103">
        <v>8</v>
      </c>
      <c r="H6777" t="s">
        <v>54</v>
      </c>
      <c r="I6777" s="103"/>
    </row>
    <row r="6778" spans="1:9" x14ac:dyDescent="0.3">
      <c r="A6778" t="s">
        <v>414</v>
      </c>
      <c r="B6778" t="s">
        <v>49</v>
      </c>
      <c r="C6778" t="s">
        <v>340</v>
      </c>
      <c r="D6778" t="s">
        <v>54</v>
      </c>
      <c r="E6778" s="103">
        <v>1</v>
      </c>
      <c r="F6778" s="103">
        <v>677974</v>
      </c>
      <c r="G6778" s="103">
        <v>8</v>
      </c>
      <c r="H6778" t="s">
        <v>54</v>
      </c>
      <c r="I6778" s="103"/>
    </row>
    <row r="6779" spans="1:9" x14ac:dyDescent="0.3">
      <c r="A6779" t="s">
        <v>415</v>
      </c>
      <c r="B6779" t="s">
        <v>50</v>
      </c>
      <c r="C6779" t="s">
        <v>340</v>
      </c>
      <c r="D6779" t="s">
        <v>54</v>
      </c>
      <c r="E6779" s="103">
        <v>1555034.4051525421</v>
      </c>
      <c r="F6779" s="103">
        <v>677974</v>
      </c>
      <c r="G6779" s="103">
        <v>8</v>
      </c>
      <c r="H6779" t="s">
        <v>54</v>
      </c>
      <c r="I6779" s="103"/>
    </row>
    <row r="6780" spans="1:9" x14ac:dyDescent="0.3">
      <c r="A6780" t="s">
        <v>1501</v>
      </c>
      <c r="B6780" t="s">
        <v>51</v>
      </c>
      <c r="C6780" t="s">
        <v>340</v>
      </c>
      <c r="D6780" t="s">
        <v>40</v>
      </c>
      <c r="E6780" s="103">
        <v>0.98937814612398234</v>
      </c>
      <c r="F6780" s="103">
        <v>677974</v>
      </c>
      <c r="G6780" s="103">
        <v>8</v>
      </c>
      <c r="H6780" t="s">
        <v>1078</v>
      </c>
      <c r="I6780" s="103"/>
    </row>
    <row r="6781" spans="1:9" x14ac:dyDescent="0.3">
      <c r="A6781" t="s">
        <v>7074</v>
      </c>
      <c r="B6781" t="s">
        <v>51</v>
      </c>
      <c r="C6781" t="s">
        <v>340</v>
      </c>
      <c r="D6781" t="s">
        <v>5064</v>
      </c>
      <c r="E6781" s="103">
        <v>1.0275005496649225</v>
      </c>
      <c r="F6781" s="103">
        <v>677974</v>
      </c>
      <c r="G6781" s="103">
        <v>8</v>
      </c>
      <c r="H6781" t="s">
        <v>1078</v>
      </c>
      <c r="I6781" s="103"/>
    </row>
    <row r="6782" spans="1:9" x14ac:dyDescent="0.3">
      <c r="A6782" t="s">
        <v>7075</v>
      </c>
      <c r="B6782" t="s">
        <v>51</v>
      </c>
      <c r="C6782" t="s">
        <v>340</v>
      </c>
      <c r="D6782" t="s">
        <v>5065</v>
      </c>
      <c r="E6782" s="103">
        <v>0.98957139561411223</v>
      </c>
      <c r="F6782" s="103">
        <v>677974</v>
      </c>
      <c r="G6782" s="103">
        <v>8</v>
      </c>
      <c r="H6782" t="s">
        <v>1078</v>
      </c>
      <c r="I6782" s="103"/>
    </row>
    <row r="6783" spans="1:9" x14ac:dyDescent="0.3">
      <c r="A6783" t="s">
        <v>7076</v>
      </c>
      <c r="B6783" t="s">
        <v>51</v>
      </c>
      <c r="C6783" t="s">
        <v>340</v>
      </c>
      <c r="D6783" t="s">
        <v>5066</v>
      </c>
      <c r="E6783" s="103">
        <v>1.0230082142856767</v>
      </c>
      <c r="F6783" s="103">
        <v>677974</v>
      </c>
      <c r="G6783" s="103">
        <v>8</v>
      </c>
      <c r="H6783" t="s">
        <v>1078</v>
      </c>
      <c r="I6783" s="103"/>
    </row>
    <row r="6784" spans="1:9" x14ac:dyDescent="0.3">
      <c r="A6784" t="s">
        <v>1502</v>
      </c>
      <c r="B6784" t="s">
        <v>51</v>
      </c>
      <c r="C6784" t="s">
        <v>340</v>
      </c>
      <c r="D6784" t="s">
        <v>42</v>
      </c>
      <c r="E6784" s="103">
        <v>1.0245251881638182</v>
      </c>
      <c r="F6784" s="103">
        <v>677974</v>
      </c>
      <c r="G6784" s="103">
        <v>8</v>
      </c>
      <c r="H6784" t="s">
        <v>1078</v>
      </c>
      <c r="I6784" s="103"/>
    </row>
    <row r="6785" spans="1:9" x14ac:dyDescent="0.3">
      <c r="A6785" t="s">
        <v>2475</v>
      </c>
      <c r="B6785" t="s">
        <v>51</v>
      </c>
      <c r="C6785" t="s">
        <v>340</v>
      </c>
      <c r="D6785" t="s">
        <v>1763</v>
      </c>
      <c r="E6785" s="103">
        <v>1.0760511525945211</v>
      </c>
      <c r="F6785" s="103">
        <v>677974</v>
      </c>
      <c r="G6785" s="103">
        <v>8</v>
      </c>
      <c r="H6785" t="s">
        <v>1078</v>
      </c>
      <c r="I6785" s="103"/>
    </row>
    <row r="6786" spans="1:9" x14ac:dyDescent="0.3">
      <c r="A6786" t="s">
        <v>2476</v>
      </c>
      <c r="B6786" t="s">
        <v>51</v>
      </c>
      <c r="C6786" t="s">
        <v>340</v>
      </c>
      <c r="D6786" t="s">
        <v>1764</v>
      </c>
      <c r="E6786" s="103">
        <v>0.77780799435902892</v>
      </c>
      <c r="F6786" s="103">
        <v>677974</v>
      </c>
      <c r="G6786" s="103">
        <v>8</v>
      </c>
      <c r="H6786" t="s">
        <v>1078</v>
      </c>
      <c r="I6786" s="103"/>
    </row>
    <row r="6787" spans="1:9" x14ac:dyDescent="0.3">
      <c r="A6787" t="s">
        <v>1503</v>
      </c>
      <c r="B6787" t="s">
        <v>51</v>
      </c>
      <c r="C6787" t="s">
        <v>340</v>
      </c>
      <c r="D6787" t="s">
        <v>340</v>
      </c>
      <c r="E6787" s="103">
        <v>1</v>
      </c>
      <c r="F6787" s="103">
        <v>677974</v>
      </c>
      <c r="G6787" s="103">
        <v>8</v>
      </c>
      <c r="H6787" t="s">
        <v>1078</v>
      </c>
      <c r="I6787" s="103"/>
    </row>
    <row r="6788" spans="1:9" x14ac:dyDescent="0.3">
      <c r="A6788" t="s">
        <v>1504</v>
      </c>
      <c r="B6788" t="s">
        <v>51</v>
      </c>
      <c r="C6788" t="s">
        <v>340</v>
      </c>
      <c r="D6788" t="s">
        <v>777</v>
      </c>
      <c r="E6788" s="103">
        <v>2.6583090872927913</v>
      </c>
      <c r="F6788" s="103">
        <v>677974</v>
      </c>
      <c r="G6788" s="103">
        <v>8</v>
      </c>
      <c r="H6788" t="s">
        <v>1078</v>
      </c>
      <c r="I6788" s="103"/>
    </row>
    <row r="6789" spans="1:9" x14ac:dyDescent="0.3">
      <c r="A6789" t="s">
        <v>681</v>
      </c>
      <c r="B6789" t="s">
        <v>44</v>
      </c>
      <c r="C6789" t="s">
        <v>340</v>
      </c>
      <c r="D6789" t="s">
        <v>777</v>
      </c>
      <c r="E6789" s="103">
        <v>0</v>
      </c>
      <c r="F6789" s="103">
        <v>677974</v>
      </c>
      <c r="G6789" s="103">
        <v>8</v>
      </c>
      <c r="H6789" t="s">
        <v>54</v>
      </c>
      <c r="I6789" s="103"/>
    </row>
    <row r="6790" spans="1:9" x14ac:dyDescent="0.3">
      <c r="A6790" t="s">
        <v>682</v>
      </c>
      <c r="B6790" t="s">
        <v>45</v>
      </c>
      <c r="C6790" t="s">
        <v>340</v>
      </c>
      <c r="D6790" t="s">
        <v>777</v>
      </c>
      <c r="E6790" s="103">
        <v>0</v>
      </c>
      <c r="F6790" s="103">
        <v>677974</v>
      </c>
      <c r="G6790" s="103">
        <v>8</v>
      </c>
      <c r="H6790" t="s">
        <v>54</v>
      </c>
      <c r="I6790" s="103"/>
    </row>
    <row r="6791" spans="1:9" x14ac:dyDescent="0.3">
      <c r="A6791" t="s">
        <v>683</v>
      </c>
      <c r="B6791" t="s">
        <v>46</v>
      </c>
      <c r="C6791" t="s">
        <v>340</v>
      </c>
      <c r="D6791" t="s">
        <v>777</v>
      </c>
      <c r="E6791" s="103">
        <v>0</v>
      </c>
      <c r="F6791" s="103">
        <v>677974</v>
      </c>
      <c r="G6791" s="103">
        <v>8</v>
      </c>
      <c r="H6791" t="s">
        <v>54</v>
      </c>
      <c r="I6791" s="103"/>
    </row>
    <row r="6792" spans="1:9" x14ac:dyDescent="0.3">
      <c r="A6792" t="s">
        <v>1505</v>
      </c>
      <c r="B6792" t="s">
        <v>51</v>
      </c>
      <c r="C6792" t="s">
        <v>340</v>
      </c>
      <c r="D6792" t="s">
        <v>776</v>
      </c>
      <c r="E6792" s="103">
        <v>6.7337132923879945</v>
      </c>
      <c r="F6792" s="103">
        <v>677974</v>
      </c>
      <c r="G6792" s="103">
        <v>8</v>
      </c>
      <c r="H6792" t="s">
        <v>1078</v>
      </c>
      <c r="I6792" s="103"/>
    </row>
    <row r="6793" spans="1:9" x14ac:dyDescent="0.3">
      <c r="A6793" t="s">
        <v>685</v>
      </c>
      <c r="B6793" t="s">
        <v>44</v>
      </c>
      <c r="C6793" t="s">
        <v>340</v>
      </c>
      <c r="D6793" t="s">
        <v>776</v>
      </c>
      <c r="E6793" s="103">
        <v>0</v>
      </c>
      <c r="F6793" s="103">
        <v>677974</v>
      </c>
      <c r="G6793" s="103">
        <v>8</v>
      </c>
      <c r="H6793" t="s">
        <v>54</v>
      </c>
      <c r="I6793" s="103"/>
    </row>
    <row r="6794" spans="1:9" x14ac:dyDescent="0.3">
      <c r="A6794" t="s">
        <v>686</v>
      </c>
      <c r="B6794" t="s">
        <v>45</v>
      </c>
      <c r="C6794" t="s">
        <v>340</v>
      </c>
      <c r="D6794" t="s">
        <v>776</v>
      </c>
      <c r="E6794" s="103">
        <v>0</v>
      </c>
      <c r="F6794" s="103">
        <v>677974</v>
      </c>
      <c r="G6794" s="103">
        <v>8</v>
      </c>
      <c r="H6794" t="s">
        <v>54</v>
      </c>
      <c r="I6794" s="103"/>
    </row>
    <row r="6795" spans="1:9" x14ac:dyDescent="0.3">
      <c r="A6795" t="s">
        <v>687</v>
      </c>
      <c r="B6795" t="s">
        <v>46</v>
      </c>
      <c r="C6795" t="s">
        <v>340</v>
      </c>
      <c r="D6795" t="s">
        <v>776</v>
      </c>
      <c r="E6795" s="103">
        <v>0</v>
      </c>
      <c r="F6795" s="103">
        <v>677974</v>
      </c>
      <c r="G6795" s="103">
        <v>8</v>
      </c>
      <c r="H6795" t="s">
        <v>54</v>
      </c>
      <c r="I6795" s="103"/>
    </row>
    <row r="6796" spans="1:9" x14ac:dyDescent="0.3">
      <c r="A6796" t="s">
        <v>8909</v>
      </c>
      <c r="B6796" t="s">
        <v>51</v>
      </c>
      <c r="C6796" t="s">
        <v>8750</v>
      </c>
      <c r="D6796" t="s">
        <v>40</v>
      </c>
      <c r="E6796" s="103">
        <v>3.6396693083842802E-2</v>
      </c>
      <c r="F6796" s="103">
        <v>677974</v>
      </c>
      <c r="G6796" s="103">
        <v>8</v>
      </c>
      <c r="H6796" t="s">
        <v>1078</v>
      </c>
      <c r="I6796" s="103"/>
    </row>
    <row r="6797" spans="1:9" x14ac:dyDescent="0.3">
      <c r="A6797" t="s">
        <v>8993</v>
      </c>
      <c r="B6797" t="s">
        <v>51</v>
      </c>
      <c r="C6797" t="s">
        <v>8750</v>
      </c>
      <c r="D6797" t="s">
        <v>5064</v>
      </c>
      <c r="E6797" s="103">
        <v>3.7693414283926703E-2</v>
      </c>
      <c r="F6797" s="103">
        <v>677974</v>
      </c>
      <c r="G6797" s="103">
        <v>8</v>
      </c>
      <c r="H6797" t="s">
        <v>1078</v>
      </c>
      <c r="I6797" s="103"/>
    </row>
    <row r="6798" spans="1:9" x14ac:dyDescent="0.3">
      <c r="A6798" t="s">
        <v>8994</v>
      </c>
      <c r="B6798" t="s">
        <v>51</v>
      </c>
      <c r="C6798" t="s">
        <v>8750</v>
      </c>
      <c r="D6798" t="s">
        <v>5065</v>
      </c>
      <c r="E6798" s="103">
        <v>3.6407953751666902E-2</v>
      </c>
      <c r="F6798" s="103">
        <v>677974</v>
      </c>
      <c r="G6798" s="103">
        <v>8</v>
      </c>
      <c r="H6798" t="s">
        <v>1078</v>
      </c>
      <c r="I6798" s="103"/>
    </row>
    <row r="6799" spans="1:9" x14ac:dyDescent="0.3">
      <c r="A6799" t="s">
        <v>8995</v>
      </c>
      <c r="B6799" t="s">
        <v>51</v>
      </c>
      <c r="C6799" t="s">
        <v>8750</v>
      </c>
      <c r="D6799" t="s">
        <v>5066</v>
      </c>
      <c r="E6799" s="103">
        <v>3.7610857339842388E-2</v>
      </c>
      <c r="F6799" s="103">
        <v>677974</v>
      </c>
      <c r="G6799" s="103">
        <v>8</v>
      </c>
      <c r="H6799" t="s">
        <v>1078</v>
      </c>
      <c r="I6799" s="103"/>
    </row>
    <row r="6800" spans="1:9" x14ac:dyDescent="0.3">
      <c r="A6800" t="s">
        <v>8910</v>
      </c>
      <c r="B6800" t="s">
        <v>51</v>
      </c>
      <c r="C6800" t="s">
        <v>8750</v>
      </c>
      <c r="D6800" t="s">
        <v>42</v>
      </c>
      <c r="E6800" s="103">
        <v>3.7593361523309651E-2</v>
      </c>
      <c r="F6800" s="103">
        <v>677974</v>
      </c>
      <c r="G6800" s="103">
        <v>8</v>
      </c>
      <c r="H6800" t="s">
        <v>1078</v>
      </c>
      <c r="I6800" s="103"/>
    </row>
    <row r="6801" spans="1:9" x14ac:dyDescent="0.3">
      <c r="A6801" t="s">
        <v>8911</v>
      </c>
      <c r="B6801" t="s">
        <v>51</v>
      </c>
      <c r="C6801" t="s">
        <v>8750</v>
      </c>
      <c r="D6801" t="s">
        <v>1763</v>
      </c>
      <c r="E6801" s="103">
        <v>4.010666693585678E-2</v>
      </c>
      <c r="F6801" s="103">
        <v>677974</v>
      </c>
      <c r="G6801" s="103">
        <v>8</v>
      </c>
      <c r="H6801" t="s">
        <v>1078</v>
      </c>
      <c r="I6801" s="103"/>
    </row>
    <row r="6802" spans="1:9" x14ac:dyDescent="0.3">
      <c r="A6802" t="s">
        <v>8912</v>
      </c>
      <c r="B6802" t="s">
        <v>51</v>
      </c>
      <c r="C6802" t="s">
        <v>8750</v>
      </c>
      <c r="D6802" t="s">
        <v>1764</v>
      </c>
      <c r="E6802" s="103">
        <v>2.9462286444994917E-2</v>
      </c>
      <c r="F6802" s="103">
        <v>677974</v>
      </c>
      <c r="G6802" s="103">
        <v>8</v>
      </c>
      <c r="H6802" t="s">
        <v>1078</v>
      </c>
      <c r="I6802" s="103"/>
    </row>
    <row r="6803" spans="1:9" x14ac:dyDescent="0.3">
      <c r="A6803" t="s">
        <v>8913</v>
      </c>
      <c r="B6803" t="s">
        <v>51</v>
      </c>
      <c r="C6803" t="s">
        <v>8750</v>
      </c>
      <c r="D6803" t="s">
        <v>340</v>
      </c>
      <c r="E6803" s="103">
        <v>3.684802507684351E-2</v>
      </c>
      <c r="F6803" s="103">
        <v>677974</v>
      </c>
      <c r="G6803" s="103">
        <v>8</v>
      </c>
      <c r="H6803" t="s">
        <v>1078</v>
      </c>
      <c r="I6803" s="103"/>
    </row>
    <row r="6804" spans="1:9" x14ac:dyDescent="0.3">
      <c r="A6804" t="s">
        <v>8914</v>
      </c>
      <c r="B6804" t="s">
        <v>51</v>
      </c>
      <c r="C6804" t="s">
        <v>8750</v>
      </c>
      <c r="D6804" t="s">
        <v>777</v>
      </c>
      <c r="E6804" s="103">
        <v>9.7813564547562695E-2</v>
      </c>
      <c r="F6804" s="103">
        <v>677974</v>
      </c>
      <c r="G6804" s="103">
        <v>8</v>
      </c>
      <c r="H6804" t="s">
        <v>1078</v>
      </c>
      <c r="I6804" s="103"/>
    </row>
    <row r="6805" spans="1:9" x14ac:dyDescent="0.3">
      <c r="A6805" t="s">
        <v>8915</v>
      </c>
      <c r="B6805" t="s">
        <v>51</v>
      </c>
      <c r="C6805" t="s">
        <v>8750</v>
      </c>
      <c r="D6805" t="s">
        <v>776</v>
      </c>
      <c r="E6805" s="103">
        <v>0.24723072571682009</v>
      </c>
      <c r="F6805" s="103">
        <v>677974</v>
      </c>
      <c r="G6805" s="103">
        <v>8</v>
      </c>
      <c r="H6805" t="s">
        <v>1078</v>
      </c>
      <c r="I6805" s="103"/>
    </row>
    <row r="6806" spans="1:9" x14ac:dyDescent="0.3">
      <c r="A6806" t="s">
        <v>9207</v>
      </c>
      <c r="B6806" t="s">
        <v>47</v>
      </c>
      <c r="C6806" t="s">
        <v>9007</v>
      </c>
      <c r="D6806" t="s">
        <v>54</v>
      </c>
      <c r="E6806" s="103">
        <v>660813</v>
      </c>
      <c r="F6806" s="103">
        <v>677974</v>
      </c>
      <c r="G6806" s="103">
        <v>8</v>
      </c>
      <c r="H6806" t="s">
        <v>54</v>
      </c>
      <c r="I6806" s="103"/>
    </row>
    <row r="6807" spans="1:9" x14ac:dyDescent="0.3">
      <c r="A6807" t="s">
        <v>9208</v>
      </c>
      <c r="B6807" t="s">
        <v>48</v>
      </c>
      <c r="C6807" t="s">
        <v>9007</v>
      </c>
      <c r="D6807" t="s">
        <v>54</v>
      </c>
      <c r="E6807" s="103">
        <v>10761829088.700565</v>
      </c>
      <c r="F6807" s="103">
        <v>677974</v>
      </c>
      <c r="G6807" s="103">
        <v>8</v>
      </c>
      <c r="H6807" t="s">
        <v>54</v>
      </c>
      <c r="I6807" s="103"/>
    </row>
    <row r="6808" spans="1:9" x14ac:dyDescent="0.3">
      <c r="A6808" t="s">
        <v>9209</v>
      </c>
      <c r="B6808" t="s">
        <v>49</v>
      </c>
      <c r="C6808" t="s">
        <v>9007</v>
      </c>
      <c r="D6808" t="s">
        <v>54</v>
      </c>
      <c r="E6808" s="103">
        <v>0.97468781988689834</v>
      </c>
      <c r="F6808" s="103">
        <v>677974</v>
      </c>
      <c r="G6808" s="103">
        <v>8</v>
      </c>
      <c r="H6808" t="s">
        <v>54</v>
      </c>
      <c r="I6808" s="103"/>
    </row>
    <row r="6809" spans="1:9" x14ac:dyDescent="0.3">
      <c r="A6809" t="s">
        <v>9210</v>
      </c>
      <c r="B6809" t="s">
        <v>50</v>
      </c>
      <c r="C6809" t="s">
        <v>9007</v>
      </c>
      <c r="D6809" t="s">
        <v>54</v>
      </c>
      <c r="E6809" s="103">
        <v>15873.512979407124</v>
      </c>
      <c r="F6809" s="103">
        <v>677974</v>
      </c>
      <c r="G6809" s="103">
        <v>8</v>
      </c>
      <c r="H6809" t="s">
        <v>54</v>
      </c>
      <c r="I6809" s="103"/>
    </row>
    <row r="6810" spans="1:9" x14ac:dyDescent="0.3">
      <c r="A6810" t="s">
        <v>9211</v>
      </c>
      <c r="B6810" t="s">
        <v>51</v>
      </c>
      <c r="C6810" t="s">
        <v>9007</v>
      </c>
      <c r="D6810" t="s">
        <v>40</v>
      </c>
      <c r="E6810" s="103">
        <v>1.0268813699701862E-2</v>
      </c>
      <c r="F6810" s="103">
        <v>677974</v>
      </c>
      <c r="G6810" s="103">
        <v>8</v>
      </c>
      <c r="H6810" t="s">
        <v>1078</v>
      </c>
      <c r="I6810" s="103"/>
    </row>
    <row r="6811" spans="1:9" x14ac:dyDescent="0.3">
      <c r="A6811" t="s">
        <v>9212</v>
      </c>
      <c r="B6811" t="s">
        <v>51</v>
      </c>
      <c r="C6811" t="s">
        <v>9007</v>
      </c>
      <c r="D6811" t="s">
        <v>5064</v>
      </c>
      <c r="E6811" s="103">
        <v>1.0610297036678104E-2</v>
      </c>
      <c r="F6811" s="103">
        <v>677974</v>
      </c>
      <c r="G6811" s="103">
        <v>8</v>
      </c>
      <c r="H6811" t="s">
        <v>1078</v>
      </c>
      <c r="I6811" s="103"/>
    </row>
    <row r="6812" spans="1:9" x14ac:dyDescent="0.3">
      <c r="A6812" t="s">
        <v>9213</v>
      </c>
      <c r="B6812" t="s">
        <v>51</v>
      </c>
      <c r="C6812" t="s">
        <v>9007</v>
      </c>
      <c r="D6812" t="s">
        <v>5065</v>
      </c>
      <c r="E6812" s="103">
        <v>1.0269537654822436E-2</v>
      </c>
      <c r="F6812" s="103">
        <v>677974</v>
      </c>
      <c r="G6812" s="103">
        <v>8</v>
      </c>
      <c r="H6812" t="s">
        <v>1078</v>
      </c>
      <c r="I6812" s="103"/>
    </row>
    <row r="6813" spans="1:9" x14ac:dyDescent="0.3">
      <c r="A6813" t="s">
        <v>9214</v>
      </c>
      <c r="B6813" t="s">
        <v>51</v>
      </c>
      <c r="C6813" t="s">
        <v>9007</v>
      </c>
      <c r="D6813" t="s">
        <v>5066</v>
      </c>
      <c r="E6813" s="103">
        <v>1.05896238582396E-2</v>
      </c>
      <c r="F6813" s="103">
        <v>677974</v>
      </c>
      <c r="G6813" s="103">
        <v>8</v>
      </c>
      <c r="H6813" t="s">
        <v>1078</v>
      </c>
      <c r="I6813" s="103"/>
    </row>
    <row r="6814" spans="1:9" x14ac:dyDescent="0.3">
      <c r="A6814" t="s">
        <v>9215</v>
      </c>
      <c r="B6814" t="s">
        <v>51</v>
      </c>
      <c r="C6814" t="s">
        <v>9007</v>
      </c>
      <c r="D6814" t="s">
        <v>42</v>
      </c>
      <c r="E6814" s="103">
        <v>1.0583629302370161E-2</v>
      </c>
      <c r="F6814" s="103">
        <v>677974</v>
      </c>
      <c r="G6814" s="103">
        <v>8</v>
      </c>
      <c r="H6814" t="s">
        <v>1078</v>
      </c>
      <c r="I6814" s="103"/>
    </row>
    <row r="6815" spans="1:9" x14ac:dyDescent="0.3">
      <c r="A6815" t="s">
        <v>9216</v>
      </c>
      <c r="B6815" t="s">
        <v>51</v>
      </c>
      <c r="C6815" t="s">
        <v>9007</v>
      </c>
      <c r="D6815" t="s">
        <v>1763</v>
      </c>
      <c r="E6815" s="103">
        <v>1.135090114206542E-2</v>
      </c>
      <c r="F6815" s="103">
        <v>677974</v>
      </c>
      <c r="G6815" s="103">
        <v>8</v>
      </c>
      <c r="H6815" t="s">
        <v>1078</v>
      </c>
      <c r="I6815" s="103"/>
    </row>
    <row r="6816" spans="1:9" x14ac:dyDescent="0.3">
      <c r="A6816" t="s">
        <v>9217</v>
      </c>
      <c r="B6816" t="s">
        <v>51</v>
      </c>
      <c r="C6816" t="s">
        <v>9007</v>
      </c>
      <c r="D6816" t="s">
        <v>1764</v>
      </c>
      <c r="E6816" s="103">
        <v>8.2937365486439821E-3</v>
      </c>
      <c r="F6816" s="103">
        <v>677974</v>
      </c>
      <c r="G6816" s="103">
        <v>8</v>
      </c>
      <c r="H6816" t="s">
        <v>1078</v>
      </c>
      <c r="I6816" s="103"/>
    </row>
    <row r="6817" spans="1:9" x14ac:dyDescent="0.3">
      <c r="A6817" t="s">
        <v>9218</v>
      </c>
      <c r="B6817" t="s">
        <v>51</v>
      </c>
      <c r="C6817" t="s">
        <v>9007</v>
      </c>
      <c r="D6817" t="s">
        <v>340</v>
      </c>
      <c r="E6817" s="103">
        <v>1.0357697231294647E-2</v>
      </c>
      <c r="F6817" s="103">
        <v>677974</v>
      </c>
      <c r="G6817" s="103">
        <v>8</v>
      </c>
      <c r="H6817" t="s">
        <v>1078</v>
      </c>
      <c r="I6817" s="103"/>
    </row>
    <row r="6818" spans="1:9" x14ac:dyDescent="0.3">
      <c r="A6818" t="s">
        <v>9219</v>
      </c>
      <c r="B6818" t="s">
        <v>51</v>
      </c>
      <c r="C6818" t="s">
        <v>9007</v>
      </c>
      <c r="D6818" t="s">
        <v>777</v>
      </c>
      <c r="E6818" s="103">
        <v>2.7837417658613941E-2</v>
      </c>
      <c r="F6818" s="103">
        <v>677974</v>
      </c>
      <c r="G6818" s="103">
        <v>8</v>
      </c>
      <c r="H6818" t="s">
        <v>1078</v>
      </c>
      <c r="I6818" s="103"/>
    </row>
    <row r="6819" spans="1:9" x14ac:dyDescent="0.3">
      <c r="A6819" t="s">
        <v>9220</v>
      </c>
      <c r="B6819" t="s">
        <v>51</v>
      </c>
      <c r="C6819" t="s">
        <v>9007</v>
      </c>
      <c r="D6819" t="s">
        <v>776</v>
      </c>
      <c r="E6819" s="103">
        <v>7.0519846357069246E-2</v>
      </c>
      <c r="F6819" s="103">
        <v>677974</v>
      </c>
      <c r="G6819" s="103">
        <v>8</v>
      </c>
      <c r="H6819" t="s">
        <v>1078</v>
      </c>
      <c r="I6819" s="103"/>
    </row>
    <row r="6820" spans="1:9" x14ac:dyDescent="0.3">
      <c r="A6820" t="s">
        <v>382</v>
      </c>
      <c r="B6820" t="s">
        <v>47</v>
      </c>
      <c r="C6820" t="s">
        <v>353</v>
      </c>
      <c r="D6820" t="s">
        <v>54</v>
      </c>
      <c r="E6820" s="103">
        <v>351468</v>
      </c>
      <c r="F6820" s="103">
        <v>677974</v>
      </c>
      <c r="G6820" s="103">
        <v>8</v>
      </c>
      <c r="H6820" t="s">
        <v>54</v>
      </c>
      <c r="I6820" s="103"/>
    </row>
    <row r="6821" spans="1:9" x14ac:dyDescent="0.3">
      <c r="A6821" t="s">
        <v>383</v>
      </c>
      <c r="B6821" t="s">
        <v>48</v>
      </c>
      <c r="C6821" t="s">
        <v>353</v>
      </c>
      <c r="D6821" t="s">
        <v>54</v>
      </c>
      <c r="E6821" s="103">
        <v>34960826318.694344</v>
      </c>
      <c r="F6821" s="103">
        <v>677974</v>
      </c>
      <c r="G6821" s="103">
        <v>8</v>
      </c>
      <c r="H6821" t="s">
        <v>54</v>
      </c>
      <c r="I6821" s="103"/>
    </row>
    <row r="6822" spans="1:9" x14ac:dyDescent="0.3">
      <c r="A6822" t="s">
        <v>384</v>
      </c>
      <c r="B6822" t="s">
        <v>49</v>
      </c>
      <c r="C6822" t="s">
        <v>353</v>
      </c>
      <c r="D6822" t="s">
        <v>54</v>
      </c>
      <c r="E6822" s="103">
        <v>0.51840926053211478</v>
      </c>
      <c r="F6822" s="103">
        <v>677974</v>
      </c>
      <c r="G6822" s="103">
        <v>8</v>
      </c>
      <c r="H6822" t="s">
        <v>54</v>
      </c>
      <c r="I6822" s="103"/>
    </row>
    <row r="6823" spans="1:9" x14ac:dyDescent="0.3">
      <c r="A6823" t="s">
        <v>385</v>
      </c>
      <c r="B6823" t="s">
        <v>50</v>
      </c>
      <c r="C6823" t="s">
        <v>353</v>
      </c>
      <c r="D6823" t="s">
        <v>54</v>
      </c>
      <c r="E6823" s="103">
        <v>51566.61806897365</v>
      </c>
      <c r="F6823" s="103">
        <v>677974</v>
      </c>
      <c r="G6823" s="103">
        <v>8</v>
      </c>
      <c r="H6823" t="s">
        <v>54</v>
      </c>
      <c r="I6823" s="103"/>
    </row>
    <row r="6824" spans="1:9" x14ac:dyDescent="0.3">
      <c r="A6824" t="s">
        <v>1506</v>
      </c>
      <c r="B6824" t="s">
        <v>51</v>
      </c>
      <c r="C6824" t="s">
        <v>353</v>
      </c>
      <c r="D6824" t="s">
        <v>40</v>
      </c>
      <c r="E6824" s="103">
        <v>6.3517249134946774E-2</v>
      </c>
      <c r="F6824" s="103">
        <v>677974</v>
      </c>
      <c r="G6824" s="103">
        <v>8</v>
      </c>
      <c r="H6824" t="s">
        <v>1078</v>
      </c>
      <c r="I6824" s="103"/>
    </row>
    <row r="6825" spans="1:9" x14ac:dyDescent="0.3">
      <c r="A6825" t="s">
        <v>7077</v>
      </c>
      <c r="B6825" t="s">
        <v>51</v>
      </c>
      <c r="C6825" t="s">
        <v>353</v>
      </c>
      <c r="D6825" t="s">
        <v>5064</v>
      </c>
      <c r="E6825" s="103">
        <v>6.9437488830940891E-2</v>
      </c>
      <c r="F6825" s="103">
        <v>677974</v>
      </c>
      <c r="G6825" s="103">
        <v>8</v>
      </c>
      <c r="H6825" t="s">
        <v>1078</v>
      </c>
      <c r="I6825" s="103"/>
    </row>
    <row r="6826" spans="1:9" x14ac:dyDescent="0.3">
      <c r="A6826" t="s">
        <v>7078</v>
      </c>
      <c r="B6826" t="s">
        <v>51</v>
      </c>
      <c r="C6826" t="s">
        <v>353</v>
      </c>
      <c r="D6826" t="s">
        <v>5065</v>
      </c>
      <c r="E6826" s="103">
        <v>6.3517249134946774E-2</v>
      </c>
      <c r="F6826" s="103">
        <v>677974</v>
      </c>
      <c r="G6826" s="103">
        <v>8</v>
      </c>
      <c r="H6826" t="s">
        <v>1078</v>
      </c>
      <c r="I6826" s="103"/>
    </row>
    <row r="6827" spans="1:9" x14ac:dyDescent="0.3">
      <c r="A6827" t="s">
        <v>7079</v>
      </c>
      <c r="B6827" t="s">
        <v>51</v>
      </c>
      <c r="C6827" t="s">
        <v>353</v>
      </c>
      <c r="D6827" t="s">
        <v>5066</v>
      </c>
      <c r="E6827" s="103">
        <v>6.9251289464104054E-2</v>
      </c>
      <c r="F6827" s="103">
        <v>677974</v>
      </c>
      <c r="G6827" s="103">
        <v>8</v>
      </c>
      <c r="H6827" t="s">
        <v>1078</v>
      </c>
      <c r="I6827" s="103"/>
    </row>
    <row r="6828" spans="1:9" x14ac:dyDescent="0.3">
      <c r="A6828" t="s">
        <v>1507</v>
      </c>
      <c r="B6828" t="s">
        <v>51</v>
      </c>
      <c r="C6828" t="s">
        <v>353</v>
      </c>
      <c r="D6828" t="s">
        <v>42</v>
      </c>
      <c r="E6828" s="103">
        <v>6.9140856496084729E-2</v>
      </c>
      <c r="F6828" s="103">
        <v>677974</v>
      </c>
      <c r="G6828" s="103">
        <v>8</v>
      </c>
      <c r="H6828" t="s">
        <v>1078</v>
      </c>
      <c r="I6828" s="103"/>
    </row>
    <row r="6829" spans="1:9" x14ac:dyDescent="0.3">
      <c r="A6829" t="s">
        <v>2477</v>
      </c>
      <c r="B6829" t="s">
        <v>51</v>
      </c>
      <c r="C6829" t="s">
        <v>353</v>
      </c>
      <c r="D6829" t="s">
        <v>1763</v>
      </c>
      <c r="E6829" s="103">
        <v>7.2256518153326038E-2</v>
      </c>
      <c r="F6829" s="103">
        <v>677974</v>
      </c>
      <c r="G6829" s="103">
        <v>8</v>
      </c>
      <c r="H6829" t="s">
        <v>1078</v>
      </c>
      <c r="I6829" s="103"/>
    </row>
    <row r="6830" spans="1:9" x14ac:dyDescent="0.3">
      <c r="A6830" t="s">
        <v>2478</v>
      </c>
      <c r="B6830" t="s">
        <v>51</v>
      </c>
      <c r="C6830" t="s">
        <v>353</v>
      </c>
      <c r="D6830" t="s">
        <v>1764</v>
      </c>
      <c r="E6830" s="103">
        <v>4.7685239884707284E-2</v>
      </c>
      <c r="F6830" s="103">
        <v>677974</v>
      </c>
      <c r="G6830" s="103">
        <v>8</v>
      </c>
      <c r="H6830" t="s">
        <v>1078</v>
      </c>
      <c r="I6830" s="103"/>
    </row>
    <row r="6831" spans="1:9" x14ac:dyDescent="0.3">
      <c r="A6831" t="s">
        <v>1508</v>
      </c>
      <c r="B6831" t="s">
        <v>51</v>
      </c>
      <c r="C6831" t="s">
        <v>353</v>
      </c>
      <c r="D6831" t="s">
        <v>340</v>
      </c>
      <c r="E6831" s="103">
        <v>6.8505523879417288E-2</v>
      </c>
      <c r="F6831" s="103">
        <v>677974</v>
      </c>
      <c r="G6831" s="103">
        <v>8</v>
      </c>
      <c r="H6831" t="s">
        <v>1078</v>
      </c>
      <c r="I6831" s="103"/>
    </row>
    <row r="6832" spans="1:9" x14ac:dyDescent="0.3">
      <c r="A6832" t="s">
        <v>1509</v>
      </c>
      <c r="B6832" t="s">
        <v>51</v>
      </c>
      <c r="C6832" t="s">
        <v>353</v>
      </c>
      <c r="D6832" t="s">
        <v>777</v>
      </c>
      <c r="E6832" s="103">
        <v>0.16881148675030247</v>
      </c>
      <c r="F6832" s="103">
        <v>677974</v>
      </c>
      <c r="G6832" s="103">
        <v>8</v>
      </c>
      <c r="H6832" t="s">
        <v>1078</v>
      </c>
      <c r="I6832" s="103"/>
    </row>
    <row r="6833" spans="1:9" x14ac:dyDescent="0.3">
      <c r="A6833" t="s">
        <v>1510</v>
      </c>
      <c r="B6833" t="s">
        <v>51</v>
      </c>
      <c r="C6833" t="s">
        <v>353</v>
      </c>
      <c r="D6833" t="s">
        <v>776</v>
      </c>
      <c r="E6833" s="103">
        <v>0.4299715446066853</v>
      </c>
      <c r="F6833" s="103">
        <v>677974</v>
      </c>
      <c r="G6833" s="103">
        <v>8</v>
      </c>
      <c r="H6833" t="s">
        <v>1078</v>
      </c>
      <c r="I6833" s="103"/>
    </row>
    <row r="6834" spans="1:9" x14ac:dyDescent="0.3">
      <c r="A6834" t="s">
        <v>4775</v>
      </c>
      <c r="B6834" t="s">
        <v>47</v>
      </c>
      <c r="C6834" t="s">
        <v>4351</v>
      </c>
      <c r="D6834" t="s">
        <v>54</v>
      </c>
      <c r="E6834" s="103">
        <v>122289</v>
      </c>
      <c r="F6834" s="103">
        <v>677974</v>
      </c>
      <c r="G6834" s="103">
        <v>8</v>
      </c>
      <c r="H6834" t="s">
        <v>54</v>
      </c>
      <c r="I6834" s="103"/>
    </row>
    <row r="6835" spans="1:9" x14ac:dyDescent="0.3">
      <c r="A6835" t="s">
        <v>4776</v>
      </c>
      <c r="B6835" t="s">
        <v>48</v>
      </c>
      <c r="C6835" t="s">
        <v>4351</v>
      </c>
      <c r="D6835" t="s">
        <v>54</v>
      </c>
      <c r="E6835" s="103">
        <v>2341928652.2584291</v>
      </c>
      <c r="F6835" s="103">
        <v>677974</v>
      </c>
      <c r="G6835" s="103">
        <v>8</v>
      </c>
      <c r="H6835" t="s">
        <v>54</v>
      </c>
      <c r="I6835" s="103"/>
    </row>
    <row r="6836" spans="1:9" x14ac:dyDescent="0.3">
      <c r="A6836" t="s">
        <v>4777</v>
      </c>
      <c r="B6836" t="s">
        <v>49</v>
      </c>
      <c r="C6836" t="s">
        <v>4351</v>
      </c>
      <c r="D6836" t="s">
        <v>54</v>
      </c>
      <c r="E6836" s="103">
        <v>0.18037417364087707</v>
      </c>
      <c r="F6836" s="103">
        <v>677974</v>
      </c>
      <c r="G6836" s="103">
        <v>8</v>
      </c>
      <c r="H6836" t="s">
        <v>54</v>
      </c>
      <c r="I6836" s="103"/>
    </row>
    <row r="6837" spans="1:9" x14ac:dyDescent="0.3">
      <c r="A6837" t="s">
        <v>4778</v>
      </c>
      <c r="B6837" t="s">
        <v>50</v>
      </c>
      <c r="C6837" t="s">
        <v>4351</v>
      </c>
      <c r="D6837" t="s">
        <v>54</v>
      </c>
      <c r="E6837" s="103">
        <v>3454.3045194335314</v>
      </c>
      <c r="F6837" s="103">
        <v>677974</v>
      </c>
      <c r="G6837" s="103">
        <v>8</v>
      </c>
      <c r="H6837" t="s">
        <v>54</v>
      </c>
      <c r="I6837" s="103"/>
    </row>
    <row r="6838" spans="1:9" x14ac:dyDescent="0.3">
      <c r="A6838" t="s">
        <v>4779</v>
      </c>
      <c r="B6838" t="s">
        <v>51</v>
      </c>
      <c r="C6838" t="s">
        <v>4351</v>
      </c>
      <c r="D6838" t="s">
        <v>40</v>
      </c>
      <c r="E6838" s="103">
        <v>1.2093569803387742E-2</v>
      </c>
      <c r="F6838" s="103">
        <v>677974</v>
      </c>
      <c r="G6838" s="103">
        <v>8</v>
      </c>
      <c r="H6838" t="s">
        <v>1078</v>
      </c>
      <c r="I6838" s="103"/>
    </row>
    <row r="6839" spans="1:9" x14ac:dyDescent="0.3">
      <c r="A6839" t="s">
        <v>6966</v>
      </c>
      <c r="B6839" t="s">
        <v>51</v>
      </c>
      <c r="C6839" t="s">
        <v>4351</v>
      </c>
      <c r="D6839" t="s">
        <v>5064</v>
      </c>
      <c r="E6839" s="103">
        <v>1.2653000453536935E-2</v>
      </c>
      <c r="F6839" s="103">
        <v>677974</v>
      </c>
      <c r="G6839" s="103">
        <v>8</v>
      </c>
      <c r="H6839" t="s">
        <v>1078</v>
      </c>
      <c r="I6839" s="103"/>
    </row>
    <row r="6840" spans="1:9" x14ac:dyDescent="0.3">
      <c r="A6840" t="s">
        <v>6967</v>
      </c>
      <c r="B6840" t="s">
        <v>51</v>
      </c>
      <c r="C6840" t="s">
        <v>4351</v>
      </c>
      <c r="D6840" t="s">
        <v>5065</v>
      </c>
      <c r="E6840" s="103">
        <v>1.2116080023885579E-2</v>
      </c>
      <c r="F6840" s="103">
        <v>677974</v>
      </c>
      <c r="G6840" s="103">
        <v>8</v>
      </c>
      <c r="H6840" t="s">
        <v>1078</v>
      </c>
      <c r="I6840" s="103"/>
    </row>
    <row r="6841" spans="1:9" x14ac:dyDescent="0.3">
      <c r="A6841" t="s">
        <v>6968</v>
      </c>
      <c r="B6841" t="s">
        <v>51</v>
      </c>
      <c r="C6841" t="s">
        <v>4351</v>
      </c>
      <c r="D6841" t="s">
        <v>5066</v>
      </c>
      <c r="E6841" s="103">
        <v>1.2207702520260783E-2</v>
      </c>
      <c r="F6841" s="103">
        <v>677974</v>
      </c>
      <c r="G6841" s="103">
        <v>8</v>
      </c>
      <c r="H6841" t="s">
        <v>1078</v>
      </c>
      <c r="I6841" s="103"/>
    </row>
    <row r="6842" spans="1:9" x14ac:dyDescent="0.3">
      <c r="A6842" t="s">
        <v>4780</v>
      </c>
      <c r="B6842" t="s">
        <v>51</v>
      </c>
      <c r="C6842" t="s">
        <v>4351</v>
      </c>
      <c r="D6842" t="s">
        <v>42</v>
      </c>
      <c r="E6842" s="103">
        <v>1.2610315111851443E-2</v>
      </c>
      <c r="F6842" s="103">
        <v>677974</v>
      </c>
      <c r="G6842" s="103">
        <v>8</v>
      </c>
      <c r="H6842" t="s">
        <v>1078</v>
      </c>
      <c r="I6842" s="103"/>
    </row>
    <row r="6843" spans="1:9" x14ac:dyDescent="0.3">
      <c r="A6843" t="s">
        <v>4781</v>
      </c>
      <c r="B6843" t="s">
        <v>51</v>
      </c>
      <c r="C6843" t="s">
        <v>4351</v>
      </c>
      <c r="D6843" t="s">
        <v>1763</v>
      </c>
      <c r="E6843" s="103">
        <v>1.347184189354852E-2</v>
      </c>
      <c r="F6843" s="103">
        <v>677974</v>
      </c>
      <c r="G6843" s="103">
        <v>8</v>
      </c>
      <c r="H6843" t="s">
        <v>1078</v>
      </c>
      <c r="I6843" s="103"/>
    </row>
    <row r="6844" spans="1:9" x14ac:dyDescent="0.3">
      <c r="A6844" t="s">
        <v>4782</v>
      </c>
      <c r="B6844" t="s">
        <v>51</v>
      </c>
      <c r="C6844" t="s">
        <v>4351</v>
      </c>
      <c r="D6844" t="s">
        <v>1764</v>
      </c>
      <c r="E6844" s="103">
        <v>1.0142054802480023E-2</v>
      </c>
      <c r="F6844" s="103">
        <v>677974</v>
      </c>
      <c r="G6844" s="103">
        <v>8</v>
      </c>
      <c r="H6844" t="s">
        <v>1078</v>
      </c>
      <c r="I6844" s="103"/>
    </row>
    <row r="6845" spans="1:9" x14ac:dyDescent="0.3">
      <c r="A6845" t="s">
        <v>4783</v>
      </c>
      <c r="B6845" t="s">
        <v>51</v>
      </c>
      <c r="C6845" t="s">
        <v>4351</v>
      </c>
      <c r="D6845" t="s">
        <v>340</v>
      </c>
      <c r="E6845" s="103">
        <v>1.19800062420874E-2</v>
      </c>
      <c r="F6845" s="103">
        <v>677974</v>
      </c>
      <c r="G6845" s="103">
        <v>8</v>
      </c>
      <c r="H6845" t="s">
        <v>1078</v>
      </c>
      <c r="I6845" s="103"/>
    </row>
    <row r="6846" spans="1:9" x14ac:dyDescent="0.3">
      <c r="A6846" t="s">
        <v>4784</v>
      </c>
      <c r="B6846" t="s">
        <v>51</v>
      </c>
      <c r="C6846" t="s">
        <v>4351</v>
      </c>
      <c r="D6846" t="s">
        <v>777</v>
      </c>
      <c r="E6846" s="103">
        <v>3.3180325814968374E-2</v>
      </c>
      <c r="F6846" s="103">
        <v>677974</v>
      </c>
      <c r="G6846" s="103">
        <v>8</v>
      </c>
      <c r="H6846" t="s">
        <v>1078</v>
      </c>
      <c r="I6846" s="103"/>
    </row>
    <row r="6847" spans="1:9" x14ac:dyDescent="0.3">
      <c r="A6847" t="s">
        <v>4785</v>
      </c>
      <c r="B6847" t="s">
        <v>51</v>
      </c>
      <c r="C6847" t="s">
        <v>4351</v>
      </c>
      <c r="D6847" t="s">
        <v>776</v>
      </c>
      <c r="E6847" s="103">
        <v>8.3202071390499191E-2</v>
      </c>
      <c r="F6847" s="103">
        <v>677974</v>
      </c>
      <c r="G6847" s="103">
        <v>8</v>
      </c>
      <c r="H6847" t="s">
        <v>1078</v>
      </c>
      <c r="I6847" s="103"/>
    </row>
    <row r="6848" spans="1:9" x14ac:dyDescent="0.3">
      <c r="A6848" t="s">
        <v>4753</v>
      </c>
      <c r="B6848" t="s">
        <v>47</v>
      </c>
      <c r="C6848" t="s">
        <v>4352</v>
      </c>
      <c r="D6848" t="s">
        <v>54</v>
      </c>
      <c r="E6848" s="103">
        <v>2562</v>
      </c>
      <c r="F6848" s="103">
        <v>677974</v>
      </c>
      <c r="G6848" s="103">
        <v>8</v>
      </c>
      <c r="H6848" t="s">
        <v>54</v>
      </c>
      <c r="I6848" s="103"/>
    </row>
    <row r="6849" spans="1:9" x14ac:dyDescent="0.3">
      <c r="A6849" t="s">
        <v>4754</v>
      </c>
      <c r="B6849" t="s">
        <v>48</v>
      </c>
      <c r="C6849" t="s">
        <v>4352</v>
      </c>
      <c r="D6849" t="s">
        <v>54</v>
      </c>
      <c r="E6849" s="103">
        <v>336977011.359375</v>
      </c>
      <c r="F6849" s="103">
        <v>677974</v>
      </c>
      <c r="G6849" s="103">
        <v>8</v>
      </c>
      <c r="H6849" t="s">
        <v>54</v>
      </c>
      <c r="I6849" s="103"/>
    </row>
    <row r="6850" spans="1:9" x14ac:dyDescent="0.3">
      <c r="A6850" t="s">
        <v>4755</v>
      </c>
      <c r="B6850" t="s">
        <v>49</v>
      </c>
      <c r="C6850" t="s">
        <v>4352</v>
      </c>
      <c r="D6850" t="s">
        <v>54</v>
      </c>
      <c r="E6850" s="103">
        <v>3.7789059757453824E-3</v>
      </c>
      <c r="F6850" s="103">
        <v>677974</v>
      </c>
      <c r="G6850" s="103">
        <v>8</v>
      </c>
      <c r="H6850" t="s">
        <v>54</v>
      </c>
      <c r="I6850" s="103"/>
    </row>
    <row r="6851" spans="1:9" x14ac:dyDescent="0.3">
      <c r="A6851" t="s">
        <v>4756</v>
      </c>
      <c r="B6851" t="s">
        <v>50</v>
      </c>
      <c r="C6851" t="s">
        <v>4352</v>
      </c>
      <c r="D6851" t="s">
        <v>54</v>
      </c>
      <c r="E6851" s="103">
        <v>497.03530129381807</v>
      </c>
      <c r="F6851" s="103">
        <v>677974</v>
      </c>
      <c r="G6851" s="103">
        <v>8</v>
      </c>
      <c r="H6851" t="s">
        <v>54</v>
      </c>
      <c r="I6851" s="103"/>
    </row>
    <row r="6852" spans="1:9" x14ac:dyDescent="0.3">
      <c r="A6852" t="s">
        <v>4757</v>
      </c>
      <c r="B6852" t="s">
        <v>51</v>
      </c>
      <c r="C6852" t="s">
        <v>4352</v>
      </c>
      <c r="D6852" t="s">
        <v>40</v>
      </c>
      <c r="E6852" s="103">
        <v>8.1978685567527673E-2</v>
      </c>
      <c r="F6852" s="103">
        <v>677974</v>
      </c>
      <c r="G6852" s="103">
        <v>8</v>
      </c>
      <c r="H6852" t="s">
        <v>1078</v>
      </c>
      <c r="I6852" s="103"/>
    </row>
    <row r="6853" spans="1:9" x14ac:dyDescent="0.3">
      <c r="A6853" t="s">
        <v>6969</v>
      </c>
      <c r="B6853" t="s">
        <v>51</v>
      </c>
      <c r="C6853" t="s">
        <v>4352</v>
      </c>
      <c r="D6853" t="s">
        <v>5064</v>
      </c>
      <c r="E6853" s="103">
        <v>9.2755567766592481E-2</v>
      </c>
      <c r="F6853" s="103">
        <v>677974</v>
      </c>
      <c r="G6853" s="103">
        <v>8</v>
      </c>
      <c r="H6853" t="s">
        <v>1078</v>
      </c>
      <c r="I6853" s="103"/>
    </row>
    <row r="6854" spans="1:9" x14ac:dyDescent="0.3">
      <c r="A6854" t="s">
        <v>6970</v>
      </c>
      <c r="B6854" t="s">
        <v>51</v>
      </c>
      <c r="C6854" t="s">
        <v>4352</v>
      </c>
      <c r="D6854" t="s">
        <v>5065</v>
      </c>
      <c r="E6854" s="103">
        <v>8.1978685567527673E-2</v>
      </c>
      <c r="F6854" s="103">
        <v>677974</v>
      </c>
      <c r="G6854" s="103">
        <v>8</v>
      </c>
      <c r="H6854" t="s">
        <v>1078</v>
      </c>
      <c r="I6854" s="103"/>
    </row>
    <row r="6855" spans="1:9" x14ac:dyDescent="0.3">
      <c r="A6855" t="s">
        <v>6971</v>
      </c>
      <c r="B6855" t="s">
        <v>51</v>
      </c>
      <c r="C6855" t="s">
        <v>4352</v>
      </c>
      <c r="D6855" t="s">
        <v>5066</v>
      </c>
      <c r="E6855" s="103">
        <v>8.1978685567527673E-2</v>
      </c>
      <c r="F6855" s="103">
        <v>677974</v>
      </c>
      <c r="G6855" s="103">
        <v>8</v>
      </c>
      <c r="H6855" t="s">
        <v>1078</v>
      </c>
      <c r="I6855" s="103"/>
    </row>
    <row r="6856" spans="1:9" x14ac:dyDescent="0.3">
      <c r="A6856" t="s">
        <v>4758</v>
      </c>
      <c r="B6856" t="s">
        <v>51</v>
      </c>
      <c r="C6856" t="s">
        <v>4352</v>
      </c>
      <c r="D6856" t="s">
        <v>42</v>
      </c>
      <c r="E6856" s="103">
        <v>9.2484678947769142E-2</v>
      </c>
      <c r="F6856" s="103">
        <v>677974</v>
      </c>
      <c r="G6856" s="103">
        <v>8</v>
      </c>
      <c r="H6856" t="s">
        <v>1078</v>
      </c>
      <c r="I6856" s="103"/>
    </row>
    <row r="6857" spans="1:9" x14ac:dyDescent="0.3">
      <c r="A6857" t="s">
        <v>4759</v>
      </c>
      <c r="B6857" t="s">
        <v>51</v>
      </c>
      <c r="C6857" t="s">
        <v>4352</v>
      </c>
      <c r="D6857" t="s">
        <v>1763</v>
      </c>
      <c r="E6857" s="103">
        <v>9.9096310027064718E-2</v>
      </c>
      <c r="F6857" s="103">
        <v>677974</v>
      </c>
      <c r="G6857" s="103">
        <v>8</v>
      </c>
      <c r="H6857" t="s">
        <v>1078</v>
      </c>
      <c r="I6857" s="103"/>
    </row>
    <row r="6858" spans="1:9" x14ac:dyDescent="0.3">
      <c r="A6858" t="s">
        <v>4760</v>
      </c>
      <c r="B6858" t="s">
        <v>51</v>
      </c>
      <c r="C6858" t="s">
        <v>4352</v>
      </c>
      <c r="D6858" t="s">
        <v>1764</v>
      </c>
      <c r="E6858" s="103">
        <v>8.7156993924611306E-2</v>
      </c>
      <c r="F6858" s="103">
        <v>677974</v>
      </c>
      <c r="G6858" s="103">
        <v>8</v>
      </c>
      <c r="H6858" t="s">
        <v>1078</v>
      </c>
      <c r="I6858" s="103"/>
    </row>
    <row r="6859" spans="1:9" x14ac:dyDescent="0.3">
      <c r="A6859" t="s">
        <v>4761</v>
      </c>
      <c r="B6859" t="s">
        <v>51</v>
      </c>
      <c r="C6859" t="s">
        <v>4352</v>
      </c>
      <c r="D6859" t="s">
        <v>340</v>
      </c>
      <c r="E6859" s="103">
        <v>8.2231864708569524E-2</v>
      </c>
      <c r="F6859" s="103">
        <v>677974</v>
      </c>
      <c r="G6859" s="103">
        <v>8</v>
      </c>
      <c r="H6859" t="s">
        <v>1078</v>
      </c>
      <c r="I6859" s="103"/>
    </row>
    <row r="6860" spans="1:9" x14ac:dyDescent="0.3">
      <c r="A6860" t="s">
        <v>4762</v>
      </c>
      <c r="B6860" t="s">
        <v>51</v>
      </c>
      <c r="C6860" t="s">
        <v>4352</v>
      </c>
      <c r="D6860" t="s">
        <v>777</v>
      </c>
      <c r="E6860" s="103">
        <v>0.29438126785198304</v>
      </c>
      <c r="F6860" s="103">
        <v>677974</v>
      </c>
      <c r="G6860" s="103">
        <v>8</v>
      </c>
      <c r="H6860" t="s">
        <v>1078</v>
      </c>
      <c r="I6860" s="103"/>
    </row>
    <row r="6861" spans="1:9" x14ac:dyDescent="0.3">
      <c r="A6861" t="s">
        <v>4763</v>
      </c>
      <c r="B6861" t="s">
        <v>51</v>
      </c>
      <c r="C6861" t="s">
        <v>4352</v>
      </c>
      <c r="D6861" t="s">
        <v>776</v>
      </c>
      <c r="E6861" s="103">
        <v>0.6126459319323776</v>
      </c>
      <c r="F6861" s="103">
        <v>677974</v>
      </c>
      <c r="G6861" s="103">
        <v>8</v>
      </c>
      <c r="H6861" t="s">
        <v>1078</v>
      </c>
      <c r="I6861" s="103"/>
    </row>
    <row r="6862" spans="1:9" x14ac:dyDescent="0.3">
      <c r="A6862" t="s">
        <v>4764</v>
      </c>
      <c r="B6862" t="s">
        <v>47</v>
      </c>
      <c r="C6862" t="s">
        <v>4353</v>
      </c>
      <c r="D6862" t="s">
        <v>54</v>
      </c>
      <c r="E6862" s="103">
        <v>65635</v>
      </c>
      <c r="F6862" s="103">
        <v>677974</v>
      </c>
      <c r="G6862" s="103">
        <v>8</v>
      </c>
      <c r="H6862" t="s">
        <v>54</v>
      </c>
      <c r="I6862" s="103"/>
    </row>
    <row r="6863" spans="1:9" x14ac:dyDescent="0.3">
      <c r="A6863" t="s">
        <v>4765</v>
      </c>
      <c r="B6863" t="s">
        <v>48</v>
      </c>
      <c r="C6863" t="s">
        <v>4353</v>
      </c>
      <c r="D6863" t="s">
        <v>54</v>
      </c>
      <c r="E6863" s="103">
        <v>1635506584.3427734</v>
      </c>
      <c r="F6863" s="103">
        <v>677974</v>
      </c>
      <c r="G6863" s="103">
        <v>8</v>
      </c>
      <c r="H6863" t="s">
        <v>54</v>
      </c>
      <c r="I6863" s="103"/>
    </row>
    <row r="6864" spans="1:9" x14ac:dyDescent="0.3">
      <c r="A6864" t="s">
        <v>4766</v>
      </c>
      <c r="B6864" t="s">
        <v>49</v>
      </c>
      <c r="C6864" t="s">
        <v>4353</v>
      </c>
      <c r="D6864" t="s">
        <v>54</v>
      </c>
      <c r="E6864" s="103">
        <v>9.6810497157708106E-2</v>
      </c>
      <c r="F6864" s="103">
        <v>677974</v>
      </c>
      <c r="G6864" s="103">
        <v>8</v>
      </c>
      <c r="H6864" t="s">
        <v>54</v>
      </c>
      <c r="I6864" s="103"/>
    </row>
    <row r="6865" spans="1:9" x14ac:dyDescent="0.3">
      <c r="A6865" t="s">
        <v>4767</v>
      </c>
      <c r="B6865" t="s">
        <v>50</v>
      </c>
      <c r="C6865" t="s">
        <v>4353</v>
      </c>
      <c r="D6865" t="s">
        <v>54</v>
      </c>
      <c r="E6865" s="103">
        <v>2412.3441080967314</v>
      </c>
      <c r="F6865" s="103">
        <v>677974</v>
      </c>
      <c r="G6865" s="103">
        <v>8</v>
      </c>
      <c r="H6865" t="s">
        <v>54</v>
      </c>
      <c r="I6865" s="103"/>
    </row>
    <row r="6866" spans="1:9" x14ac:dyDescent="0.3">
      <c r="A6866" t="s">
        <v>4768</v>
      </c>
      <c r="B6866" t="s">
        <v>51</v>
      </c>
      <c r="C6866" t="s">
        <v>4353</v>
      </c>
      <c r="D6866" t="s">
        <v>40</v>
      </c>
      <c r="E6866" s="103">
        <v>1.578535843352398E-2</v>
      </c>
      <c r="F6866" s="103">
        <v>677974</v>
      </c>
      <c r="G6866" s="103">
        <v>8</v>
      </c>
      <c r="H6866" t="s">
        <v>1078</v>
      </c>
      <c r="I6866" s="103"/>
    </row>
    <row r="6867" spans="1:9" x14ac:dyDescent="0.3">
      <c r="A6867" t="s">
        <v>6972</v>
      </c>
      <c r="B6867" t="s">
        <v>51</v>
      </c>
      <c r="C6867" t="s">
        <v>4353</v>
      </c>
      <c r="D6867" t="s">
        <v>5064</v>
      </c>
      <c r="E6867" s="103">
        <v>1.630593515065374E-2</v>
      </c>
      <c r="F6867" s="103">
        <v>677974</v>
      </c>
      <c r="G6867" s="103">
        <v>8</v>
      </c>
      <c r="H6867" t="s">
        <v>1078</v>
      </c>
      <c r="I6867" s="103"/>
    </row>
    <row r="6868" spans="1:9" x14ac:dyDescent="0.3">
      <c r="A6868" t="s">
        <v>6973</v>
      </c>
      <c r="B6868" t="s">
        <v>51</v>
      </c>
      <c r="C6868" t="s">
        <v>4353</v>
      </c>
      <c r="D6868" t="s">
        <v>5065</v>
      </c>
      <c r="E6868" s="103">
        <v>1.578535843352398E-2</v>
      </c>
      <c r="F6868" s="103">
        <v>677974</v>
      </c>
      <c r="G6868" s="103">
        <v>8</v>
      </c>
      <c r="H6868" t="s">
        <v>1078</v>
      </c>
      <c r="I6868" s="103"/>
    </row>
    <row r="6869" spans="1:9" x14ac:dyDescent="0.3">
      <c r="A6869" t="s">
        <v>6974</v>
      </c>
      <c r="B6869" t="s">
        <v>51</v>
      </c>
      <c r="C6869" t="s">
        <v>4353</v>
      </c>
      <c r="D6869" t="s">
        <v>5066</v>
      </c>
      <c r="E6869" s="103">
        <v>1.592722243286436E-2</v>
      </c>
      <c r="F6869" s="103">
        <v>677974</v>
      </c>
      <c r="G6869" s="103">
        <v>8</v>
      </c>
      <c r="H6869" t="s">
        <v>1078</v>
      </c>
      <c r="I6869" s="103"/>
    </row>
    <row r="6870" spans="1:9" x14ac:dyDescent="0.3">
      <c r="A6870" t="s">
        <v>4769</v>
      </c>
      <c r="B6870" t="s">
        <v>51</v>
      </c>
      <c r="C6870" t="s">
        <v>4353</v>
      </c>
      <c r="D6870" t="s">
        <v>42</v>
      </c>
      <c r="E6870" s="103">
        <v>1.6247965397425186E-2</v>
      </c>
      <c r="F6870" s="103">
        <v>677974</v>
      </c>
      <c r="G6870" s="103">
        <v>8</v>
      </c>
      <c r="H6870" t="s">
        <v>1078</v>
      </c>
      <c r="I6870" s="103"/>
    </row>
    <row r="6871" spans="1:9" x14ac:dyDescent="0.3">
      <c r="A6871" t="s">
        <v>4770</v>
      </c>
      <c r="B6871" t="s">
        <v>51</v>
      </c>
      <c r="C6871" t="s">
        <v>4353</v>
      </c>
      <c r="D6871" t="s">
        <v>1763</v>
      </c>
      <c r="E6871" s="103">
        <v>1.6967214127642825E-2</v>
      </c>
      <c r="F6871" s="103">
        <v>677974</v>
      </c>
      <c r="G6871" s="103">
        <v>8</v>
      </c>
      <c r="H6871" t="s">
        <v>1078</v>
      </c>
      <c r="I6871" s="103"/>
    </row>
    <row r="6872" spans="1:9" x14ac:dyDescent="0.3">
      <c r="A6872" t="s">
        <v>4771</v>
      </c>
      <c r="B6872" t="s">
        <v>51</v>
      </c>
      <c r="C6872" t="s">
        <v>4353</v>
      </c>
      <c r="D6872" t="s">
        <v>1764</v>
      </c>
      <c r="E6872" s="103">
        <v>1.2375393418242368E-2</v>
      </c>
      <c r="F6872" s="103">
        <v>677974</v>
      </c>
      <c r="G6872" s="103">
        <v>8</v>
      </c>
      <c r="H6872" t="s">
        <v>1078</v>
      </c>
      <c r="I6872" s="103"/>
    </row>
    <row r="6873" spans="1:9" x14ac:dyDescent="0.3">
      <c r="A6873" t="s">
        <v>4772</v>
      </c>
      <c r="B6873" t="s">
        <v>51</v>
      </c>
      <c r="C6873" t="s">
        <v>4353</v>
      </c>
      <c r="D6873" t="s">
        <v>340</v>
      </c>
      <c r="E6873" s="103">
        <v>1.5709323353482085E-2</v>
      </c>
      <c r="F6873" s="103">
        <v>677974</v>
      </c>
      <c r="G6873" s="103">
        <v>8</v>
      </c>
      <c r="H6873" t="s">
        <v>1078</v>
      </c>
      <c r="I6873" s="103"/>
    </row>
    <row r="6874" spans="1:9" x14ac:dyDescent="0.3">
      <c r="A6874" t="s">
        <v>4773</v>
      </c>
      <c r="B6874" t="s">
        <v>51</v>
      </c>
      <c r="C6874" t="s">
        <v>4353</v>
      </c>
      <c r="D6874" t="s">
        <v>777</v>
      </c>
      <c r="E6874" s="103">
        <v>4.1110465669500107E-2</v>
      </c>
      <c r="F6874" s="103">
        <v>677974</v>
      </c>
      <c r="G6874" s="103">
        <v>8</v>
      </c>
      <c r="H6874" t="s">
        <v>1078</v>
      </c>
      <c r="I6874" s="103"/>
    </row>
    <row r="6875" spans="1:9" x14ac:dyDescent="0.3">
      <c r="A6875" t="s">
        <v>4774</v>
      </c>
      <c r="B6875" t="s">
        <v>51</v>
      </c>
      <c r="C6875" t="s">
        <v>4353</v>
      </c>
      <c r="D6875" t="s">
        <v>776</v>
      </c>
      <c r="E6875" s="103">
        <v>0.10698107036103797</v>
      </c>
      <c r="F6875" s="103">
        <v>677974</v>
      </c>
      <c r="G6875" s="103">
        <v>8</v>
      </c>
      <c r="H6875" t="s">
        <v>1078</v>
      </c>
      <c r="I6875" s="103"/>
    </row>
    <row r="6876" spans="1:9" x14ac:dyDescent="0.3">
      <c r="A6876" t="s">
        <v>7575</v>
      </c>
      <c r="B6876" t="s">
        <v>47</v>
      </c>
      <c r="C6876" t="s">
        <v>7386</v>
      </c>
      <c r="D6876" t="s">
        <v>54</v>
      </c>
      <c r="E6876" s="103">
        <v>55426</v>
      </c>
      <c r="F6876" s="103">
        <v>677974</v>
      </c>
      <c r="G6876" s="103">
        <v>8</v>
      </c>
      <c r="H6876" t="s">
        <v>54</v>
      </c>
      <c r="I6876" s="103"/>
    </row>
    <row r="6877" spans="1:9" x14ac:dyDescent="0.3">
      <c r="A6877" t="s">
        <v>7576</v>
      </c>
      <c r="B6877" t="s">
        <v>48</v>
      </c>
      <c r="C6877" t="s">
        <v>7386</v>
      </c>
      <c r="D6877" t="s">
        <v>54</v>
      </c>
      <c r="E6877" s="103">
        <v>351805017.83056641</v>
      </c>
      <c r="F6877" s="103">
        <v>677974</v>
      </c>
      <c r="G6877" s="103">
        <v>8</v>
      </c>
      <c r="H6877" t="s">
        <v>54</v>
      </c>
      <c r="I6877" s="103"/>
    </row>
    <row r="6878" spans="1:9" x14ac:dyDescent="0.3">
      <c r="A6878" t="s">
        <v>7577</v>
      </c>
      <c r="B6878" t="s">
        <v>49</v>
      </c>
      <c r="C6878" t="s">
        <v>7386</v>
      </c>
      <c r="D6878" t="s">
        <v>54</v>
      </c>
      <c r="E6878" s="103">
        <v>8.1752397584568134E-2</v>
      </c>
      <c r="F6878" s="103">
        <v>677974</v>
      </c>
      <c r="G6878" s="103">
        <v>8</v>
      </c>
      <c r="H6878" t="s">
        <v>54</v>
      </c>
      <c r="I6878" s="103"/>
    </row>
    <row r="6879" spans="1:9" x14ac:dyDescent="0.3">
      <c r="A6879" t="s">
        <v>7578</v>
      </c>
      <c r="B6879" t="s">
        <v>50</v>
      </c>
      <c r="C6879" t="s">
        <v>7386</v>
      </c>
      <c r="D6879" t="s">
        <v>54</v>
      </c>
      <c r="E6879" s="103">
        <v>518.90635604103761</v>
      </c>
      <c r="F6879" s="103">
        <v>677974</v>
      </c>
      <c r="G6879" s="103">
        <v>8</v>
      </c>
      <c r="H6879" t="s">
        <v>54</v>
      </c>
      <c r="I6879" s="103"/>
    </row>
    <row r="6880" spans="1:9" x14ac:dyDescent="0.3">
      <c r="A6880" t="s">
        <v>7579</v>
      </c>
      <c r="B6880" t="s">
        <v>51</v>
      </c>
      <c r="C6880" t="s">
        <v>7386</v>
      </c>
      <c r="D6880" t="s">
        <v>40</v>
      </c>
      <c r="E6880" s="103">
        <v>3.9881849431852951E-3</v>
      </c>
      <c r="F6880" s="103">
        <v>677974</v>
      </c>
      <c r="G6880" s="103">
        <v>8</v>
      </c>
      <c r="H6880" t="s">
        <v>1078</v>
      </c>
      <c r="I6880" s="103"/>
    </row>
    <row r="6881" spans="1:9" x14ac:dyDescent="0.3">
      <c r="A6881" t="s">
        <v>7580</v>
      </c>
      <c r="B6881" t="s">
        <v>51</v>
      </c>
      <c r="C6881" t="s">
        <v>7386</v>
      </c>
      <c r="D6881" t="s">
        <v>5064</v>
      </c>
      <c r="E6881" s="103">
        <v>4.058206907585021E-3</v>
      </c>
      <c r="F6881" s="103">
        <v>677974</v>
      </c>
      <c r="G6881" s="103">
        <v>8</v>
      </c>
      <c r="H6881" t="s">
        <v>1078</v>
      </c>
      <c r="I6881" s="103"/>
    </row>
    <row r="6882" spans="1:9" x14ac:dyDescent="0.3">
      <c r="A6882" t="s">
        <v>7581</v>
      </c>
      <c r="B6882" t="s">
        <v>51</v>
      </c>
      <c r="C6882" t="s">
        <v>7386</v>
      </c>
      <c r="D6882" t="s">
        <v>5065</v>
      </c>
      <c r="E6882" s="103">
        <v>3.9881849431852951E-3</v>
      </c>
      <c r="F6882" s="103">
        <v>677974</v>
      </c>
      <c r="G6882" s="103">
        <v>8</v>
      </c>
      <c r="H6882" t="s">
        <v>1078</v>
      </c>
      <c r="I6882" s="103"/>
    </row>
    <row r="6883" spans="1:9" x14ac:dyDescent="0.3">
      <c r="A6883" t="s">
        <v>7582</v>
      </c>
      <c r="B6883" t="s">
        <v>51</v>
      </c>
      <c r="C6883" t="s">
        <v>7386</v>
      </c>
      <c r="D6883" t="s">
        <v>5066</v>
      </c>
      <c r="E6883" s="103">
        <v>4.0223418345814201E-3</v>
      </c>
      <c r="F6883" s="103">
        <v>677974</v>
      </c>
      <c r="G6883" s="103">
        <v>8</v>
      </c>
      <c r="H6883" t="s">
        <v>1078</v>
      </c>
      <c r="I6883" s="103"/>
    </row>
    <row r="6884" spans="1:9" x14ac:dyDescent="0.3">
      <c r="A6884" t="s">
        <v>7583</v>
      </c>
      <c r="B6884" t="s">
        <v>51</v>
      </c>
      <c r="C6884" t="s">
        <v>7386</v>
      </c>
      <c r="D6884" t="s">
        <v>42</v>
      </c>
      <c r="E6884" s="103">
        <v>4.045197023371915E-3</v>
      </c>
      <c r="F6884" s="103">
        <v>677974</v>
      </c>
      <c r="G6884" s="103">
        <v>8</v>
      </c>
      <c r="H6884" t="s">
        <v>1078</v>
      </c>
      <c r="I6884" s="103"/>
    </row>
    <row r="6885" spans="1:9" x14ac:dyDescent="0.3">
      <c r="A6885" t="s">
        <v>7584</v>
      </c>
      <c r="B6885" t="s">
        <v>51</v>
      </c>
      <c r="C6885" t="s">
        <v>7386</v>
      </c>
      <c r="D6885" t="s">
        <v>1763</v>
      </c>
      <c r="E6885" s="103">
        <v>4.2113085273596381E-3</v>
      </c>
      <c r="F6885" s="103">
        <v>677974</v>
      </c>
      <c r="G6885" s="103">
        <v>8</v>
      </c>
      <c r="H6885" t="s">
        <v>1078</v>
      </c>
      <c r="I6885" s="103"/>
    </row>
    <row r="6886" spans="1:9" x14ac:dyDescent="0.3">
      <c r="A6886" t="s">
        <v>7585</v>
      </c>
      <c r="B6886" t="s">
        <v>51</v>
      </c>
      <c r="C6886" t="s">
        <v>7386</v>
      </c>
      <c r="D6886" t="s">
        <v>1764</v>
      </c>
      <c r="E6886" s="103">
        <v>2.9762069133277016E-3</v>
      </c>
      <c r="F6886" s="103">
        <v>677974</v>
      </c>
      <c r="G6886" s="103">
        <v>8</v>
      </c>
      <c r="H6886" t="s">
        <v>1078</v>
      </c>
      <c r="I6886" s="103"/>
    </row>
    <row r="6887" spans="1:9" x14ac:dyDescent="0.3">
      <c r="A6887" t="s">
        <v>7586</v>
      </c>
      <c r="B6887" t="s">
        <v>51</v>
      </c>
      <c r="C6887" t="s">
        <v>7386</v>
      </c>
      <c r="D6887" t="s">
        <v>340</v>
      </c>
      <c r="E6887" s="103">
        <v>4.0046342613891091E-3</v>
      </c>
      <c r="F6887" s="103">
        <v>677974</v>
      </c>
      <c r="G6887" s="103">
        <v>8</v>
      </c>
      <c r="H6887" t="s">
        <v>1078</v>
      </c>
      <c r="I6887" s="103"/>
    </row>
    <row r="6888" spans="1:9" x14ac:dyDescent="0.3">
      <c r="A6888" t="s">
        <v>7587</v>
      </c>
      <c r="B6888" t="s">
        <v>51</v>
      </c>
      <c r="C6888" t="s">
        <v>7386</v>
      </c>
      <c r="D6888" t="s">
        <v>777</v>
      </c>
      <c r="E6888" s="103">
        <v>1.041247557885871E-2</v>
      </c>
      <c r="F6888" s="103">
        <v>677974</v>
      </c>
      <c r="G6888" s="103">
        <v>8</v>
      </c>
      <c r="H6888" t="s">
        <v>1078</v>
      </c>
      <c r="I6888" s="103"/>
    </row>
    <row r="6889" spans="1:9" x14ac:dyDescent="0.3">
      <c r="A6889" t="s">
        <v>7588</v>
      </c>
      <c r="B6889" t="s">
        <v>51</v>
      </c>
      <c r="C6889" t="s">
        <v>7386</v>
      </c>
      <c r="D6889" t="s">
        <v>776</v>
      </c>
      <c r="E6889" s="103">
        <v>2.7213955754788501E-2</v>
      </c>
      <c r="F6889" s="103">
        <v>677974</v>
      </c>
      <c r="G6889" s="103">
        <v>8</v>
      </c>
      <c r="H6889" t="s">
        <v>1078</v>
      </c>
      <c r="I6889" s="103"/>
    </row>
    <row r="6890" spans="1:9" x14ac:dyDescent="0.3">
      <c r="A6890" t="s">
        <v>284</v>
      </c>
      <c r="B6890" t="s">
        <v>47</v>
      </c>
      <c r="C6890" t="s">
        <v>35</v>
      </c>
      <c r="D6890" t="s">
        <v>54</v>
      </c>
      <c r="E6890" s="103">
        <v>3198</v>
      </c>
      <c r="F6890" s="103">
        <v>676064</v>
      </c>
      <c r="G6890" s="103">
        <v>9</v>
      </c>
      <c r="H6890" t="s">
        <v>54</v>
      </c>
      <c r="I6890" s="103"/>
    </row>
    <row r="6891" spans="1:9" x14ac:dyDescent="0.3">
      <c r="A6891" t="s">
        <v>285</v>
      </c>
      <c r="B6891" t="s">
        <v>48</v>
      </c>
      <c r="C6891" t="s">
        <v>35</v>
      </c>
      <c r="D6891" t="s">
        <v>54</v>
      </c>
      <c r="E6891" s="103">
        <v>5028169798.3575754</v>
      </c>
      <c r="F6891" s="103">
        <v>676064</v>
      </c>
      <c r="G6891" s="103">
        <v>9</v>
      </c>
      <c r="H6891" t="s">
        <v>54</v>
      </c>
      <c r="I6891" s="103"/>
    </row>
    <row r="6892" spans="1:9" x14ac:dyDescent="0.3">
      <c r="A6892" t="s">
        <v>286</v>
      </c>
      <c r="B6892" t="s">
        <v>49</v>
      </c>
      <c r="C6892" t="s">
        <v>35</v>
      </c>
      <c r="D6892" t="s">
        <v>54</v>
      </c>
      <c r="E6892" s="103">
        <v>4.7303213896909167E-3</v>
      </c>
      <c r="F6892" s="103">
        <v>676064</v>
      </c>
      <c r="G6892" s="103">
        <v>9</v>
      </c>
      <c r="H6892" t="s">
        <v>54</v>
      </c>
      <c r="I6892" s="103"/>
    </row>
    <row r="6893" spans="1:9" x14ac:dyDescent="0.3">
      <c r="A6893" t="s">
        <v>287</v>
      </c>
      <c r="B6893" t="s">
        <v>50</v>
      </c>
      <c r="C6893" t="s">
        <v>35</v>
      </c>
      <c r="D6893" t="s">
        <v>54</v>
      </c>
      <c r="E6893" s="103">
        <v>7437.4168693460606</v>
      </c>
      <c r="F6893" s="103">
        <v>676064</v>
      </c>
      <c r="G6893" s="103">
        <v>9</v>
      </c>
      <c r="H6893" t="s">
        <v>54</v>
      </c>
      <c r="I6893" s="103"/>
    </row>
    <row r="6894" spans="1:9" x14ac:dyDescent="0.3">
      <c r="A6894" t="s">
        <v>5031</v>
      </c>
      <c r="B6894" t="s">
        <v>47</v>
      </c>
      <c r="C6894" t="s">
        <v>4868</v>
      </c>
      <c r="D6894" t="s">
        <v>54</v>
      </c>
      <c r="E6894" s="103">
        <v>154528</v>
      </c>
      <c r="F6894" s="103">
        <v>676064</v>
      </c>
      <c r="G6894" s="103">
        <v>9</v>
      </c>
      <c r="H6894" t="s">
        <v>54</v>
      </c>
      <c r="I6894" s="103"/>
    </row>
    <row r="6895" spans="1:9" x14ac:dyDescent="0.3">
      <c r="A6895" t="s">
        <v>5032</v>
      </c>
      <c r="B6895" t="s">
        <v>48</v>
      </c>
      <c r="C6895" t="s">
        <v>4868</v>
      </c>
      <c r="D6895" t="s">
        <v>54</v>
      </c>
      <c r="E6895" s="103">
        <v>2877594734.8982849</v>
      </c>
      <c r="F6895" s="103">
        <v>676064</v>
      </c>
      <c r="G6895" s="103">
        <v>9</v>
      </c>
      <c r="H6895" t="s">
        <v>54</v>
      </c>
      <c r="I6895" s="103"/>
    </row>
    <row r="6896" spans="1:9" x14ac:dyDescent="0.3">
      <c r="A6896" t="s">
        <v>5033</v>
      </c>
      <c r="B6896" t="s">
        <v>49</v>
      </c>
      <c r="C6896" t="s">
        <v>4868</v>
      </c>
      <c r="D6896" t="s">
        <v>54</v>
      </c>
      <c r="E6896" s="103">
        <v>0.228570076205803</v>
      </c>
      <c r="F6896" s="103">
        <v>676064</v>
      </c>
      <c r="G6896" s="103">
        <v>9</v>
      </c>
      <c r="H6896" t="s">
        <v>54</v>
      </c>
      <c r="I6896" s="103"/>
    </row>
    <row r="6897" spans="1:9" x14ac:dyDescent="0.3">
      <c r="A6897" t="s">
        <v>5034</v>
      </c>
      <c r="B6897" t="s">
        <v>50</v>
      </c>
      <c r="C6897" t="s">
        <v>4868</v>
      </c>
      <c r="D6897" t="s">
        <v>54</v>
      </c>
      <c r="E6897" s="103">
        <v>4256.3939729053536</v>
      </c>
      <c r="F6897" s="103">
        <v>676064</v>
      </c>
      <c r="G6897" s="103">
        <v>9</v>
      </c>
      <c r="H6897" t="s">
        <v>54</v>
      </c>
      <c r="I6897" s="103"/>
    </row>
    <row r="6898" spans="1:9" x14ac:dyDescent="0.3">
      <c r="A6898" t="s">
        <v>5035</v>
      </c>
      <c r="B6898" t="s">
        <v>51</v>
      </c>
      <c r="C6898" t="s">
        <v>4868</v>
      </c>
      <c r="D6898" t="s">
        <v>40</v>
      </c>
      <c r="E6898" s="103">
        <v>8.3809413506204036E-3</v>
      </c>
      <c r="F6898" s="103">
        <v>676064</v>
      </c>
      <c r="G6898" s="103">
        <v>9</v>
      </c>
      <c r="H6898" t="s">
        <v>1078</v>
      </c>
      <c r="I6898" s="103"/>
    </row>
    <row r="6899" spans="1:9" x14ac:dyDescent="0.3">
      <c r="A6899" t="s">
        <v>7194</v>
      </c>
      <c r="B6899" t="s">
        <v>51</v>
      </c>
      <c r="C6899" t="s">
        <v>4868</v>
      </c>
      <c r="D6899" t="s">
        <v>5064</v>
      </c>
      <c r="E6899" s="103">
        <v>8.7120700933426328E-3</v>
      </c>
      <c r="F6899" s="103">
        <v>676064</v>
      </c>
      <c r="G6899" s="103">
        <v>9</v>
      </c>
      <c r="H6899" t="s">
        <v>1078</v>
      </c>
      <c r="I6899" s="103"/>
    </row>
    <row r="6900" spans="1:9" x14ac:dyDescent="0.3">
      <c r="A6900" t="s">
        <v>7195</v>
      </c>
      <c r="B6900" t="s">
        <v>51</v>
      </c>
      <c r="C6900" t="s">
        <v>4868</v>
      </c>
      <c r="D6900" t="s">
        <v>5065</v>
      </c>
      <c r="E6900" s="103">
        <v>8.3192724777540316E-3</v>
      </c>
      <c r="F6900" s="103">
        <v>676064</v>
      </c>
      <c r="G6900" s="103">
        <v>9</v>
      </c>
      <c r="H6900" t="s">
        <v>1078</v>
      </c>
      <c r="I6900" s="103"/>
    </row>
    <row r="6901" spans="1:9" x14ac:dyDescent="0.3">
      <c r="A6901" t="s">
        <v>7196</v>
      </c>
      <c r="B6901" t="s">
        <v>51</v>
      </c>
      <c r="C6901" t="s">
        <v>4868</v>
      </c>
      <c r="D6901" t="s">
        <v>5066</v>
      </c>
      <c r="E6901" s="103">
        <v>8.4774270776376212E-3</v>
      </c>
      <c r="F6901" s="103">
        <v>676064</v>
      </c>
      <c r="G6901" s="103">
        <v>9</v>
      </c>
      <c r="H6901" t="s">
        <v>1078</v>
      </c>
      <c r="I6901" s="103"/>
    </row>
    <row r="6902" spans="1:9" x14ac:dyDescent="0.3">
      <c r="A6902" t="s">
        <v>5036</v>
      </c>
      <c r="B6902" t="s">
        <v>51</v>
      </c>
      <c r="C6902" t="s">
        <v>4868</v>
      </c>
      <c r="D6902" t="s">
        <v>42</v>
      </c>
      <c r="E6902" s="103">
        <v>8.6930071439234903E-3</v>
      </c>
      <c r="F6902" s="103">
        <v>676064</v>
      </c>
      <c r="G6902" s="103">
        <v>9</v>
      </c>
      <c r="H6902" t="s">
        <v>1078</v>
      </c>
      <c r="I6902" s="103"/>
    </row>
    <row r="6903" spans="1:9" x14ac:dyDescent="0.3">
      <c r="A6903" t="s">
        <v>5037</v>
      </c>
      <c r="B6903" t="s">
        <v>51</v>
      </c>
      <c r="C6903" t="s">
        <v>4868</v>
      </c>
      <c r="D6903" t="s">
        <v>1763</v>
      </c>
      <c r="E6903" s="103">
        <v>9.0908918081504669E-3</v>
      </c>
      <c r="F6903" s="103">
        <v>676064</v>
      </c>
      <c r="G6903" s="103">
        <v>9</v>
      </c>
      <c r="H6903" t="s">
        <v>1078</v>
      </c>
      <c r="I6903" s="103"/>
    </row>
    <row r="6904" spans="1:9" x14ac:dyDescent="0.3">
      <c r="A6904" t="s">
        <v>5038</v>
      </c>
      <c r="B6904" t="s">
        <v>51</v>
      </c>
      <c r="C6904" t="s">
        <v>4868</v>
      </c>
      <c r="D6904" t="s">
        <v>1764</v>
      </c>
      <c r="E6904" s="103">
        <v>7.2281920599898885E-3</v>
      </c>
      <c r="F6904" s="103">
        <v>676064</v>
      </c>
      <c r="G6904" s="103">
        <v>9</v>
      </c>
      <c r="H6904" t="s">
        <v>1078</v>
      </c>
      <c r="I6904" s="103"/>
    </row>
    <row r="6905" spans="1:9" x14ac:dyDescent="0.3">
      <c r="A6905" t="s">
        <v>5039</v>
      </c>
      <c r="B6905" t="s">
        <v>51</v>
      </c>
      <c r="C6905" t="s">
        <v>4868</v>
      </c>
      <c r="D6905" t="s">
        <v>340</v>
      </c>
      <c r="E6905" s="103">
        <v>8.3521574439606276E-3</v>
      </c>
      <c r="F6905" s="103">
        <v>676064</v>
      </c>
      <c r="G6905" s="103">
        <v>9</v>
      </c>
      <c r="H6905" t="s">
        <v>1078</v>
      </c>
      <c r="I6905" s="103"/>
    </row>
    <row r="6906" spans="1:9" x14ac:dyDescent="0.3">
      <c r="A6906" t="s">
        <v>5040</v>
      </c>
      <c r="B6906" t="s">
        <v>51</v>
      </c>
      <c r="C6906" t="s">
        <v>4868</v>
      </c>
      <c r="D6906" t="s">
        <v>777</v>
      </c>
      <c r="E6906" s="103">
        <v>3.2921390813003083E-2</v>
      </c>
      <c r="F6906" s="103">
        <v>676064</v>
      </c>
      <c r="G6906" s="103">
        <v>9</v>
      </c>
      <c r="H6906" t="s">
        <v>1078</v>
      </c>
      <c r="I6906" s="103"/>
    </row>
    <row r="6907" spans="1:9" x14ac:dyDescent="0.3">
      <c r="A6907" t="s">
        <v>5041</v>
      </c>
      <c r="B6907" t="s">
        <v>51</v>
      </c>
      <c r="C6907" t="s">
        <v>4868</v>
      </c>
      <c r="D6907" t="s">
        <v>776</v>
      </c>
      <c r="E6907" s="103">
        <v>8.1311511678698781E-2</v>
      </c>
      <c r="F6907" s="103">
        <v>676064</v>
      </c>
      <c r="G6907" s="103">
        <v>9</v>
      </c>
      <c r="H6907" t="s">
        <v>1078</v>
      </c>
      <c r="I6907" s="103"/>
    </row>
    <row r="6908" spans="1:9" x14ac:dyDescent="0.3">
      <c r="A6908" t="s">
        <v>294</v>
      </c>
      <c r="B6908" t="s">
        <v>47</v>
      </c>
      <c r="C6908" t="s">
        <v>36</v>
      </c>
      <c r="D6908" t="s">
        <v>54</v>
      </c>
      <c r="E6908" s="103">
        <v>2606</v>
      </c>
      <c r="F6908" s="103">
        <v>676064</v>
      </c>
      <c r="G6908" s="103">
        <v>9</v>
      </c>
      <c r="H6908" t="s">
        <v>54</v>
      </c>
      <c r="I6908" s="103"/>
    </row>
    <row r="6909" spans="1:9" x14ac:dyDescent="0.3">
      <c r="A6909" t="s">
        <v>295</v>
      </c>
      <c r="B6909" t="s">
        <v>48</v>
      </c>
      <c r="C6909" t="s">
        <v>36</v>
      </c>
      <c r="D6909" t="s">
        <v>54</v>
      </c>
      <c r="E6909" s="103">
        <v>102943399.544</v>
      </c>
      <c r="F6909" s="103">
        <v>676064</v>
      </c>
      <c r="G6909" s="103">
        <v>9</v>
      </c>
      <c r="H6909" t="s">
        <v>54</v>
      </c>
      <c r="I6909" s="103"/>
    </row>
    <row r="6910" spans="1:9" x14ac:dyDescent="0.3">
      <c r="A6910" t="s">
        <v>296</v>
      </c>
      <c r="B6910" t="s">
        <v>49</v>
      </c>
      <c r="C6910" t="s">
        <v>36</v>
      </c>
      <c r="D6910" t="s">
        <v>54</v>
      </c>
      <c r="E6910" s="103">
        <v>3.854664647133999E-3</v>
      </c>
      <c r="F6910" s="103">
        <v>676064</v>
      </c>
      <c r="G6910" s="103">
        <v>9</v>
      </c>
      <c r="H6910" t="s">
        <v>54</v>
      </c>
      <c r="I6910" s="103"/>
    </row>
    <row r="6911" spans="1:9" x14ac:dyDescent="0.3">
      <c r="A6911" t="s">
        <v>297</v>
      </c>
      <c r="B6911" t="s">
        <v>50</v>
      </c>
      <c r="C6911" t="s">
        <v>36</v>
      </c>
      <c r="D6911" t="s">
        <v>54</v>
      </c>
      <c r="E6911" s="103">
        <v>152.2687194466796</v>
      </c>
      <c r="F6911" s="103">
        <v>676064</v>
      </c>
      <c r="G6911" s="103">
        <v>9</v>
      </c>
      <c r="H6911" t="s">
        <v>54</v>
      </c>
      <c r="I6911" s="103"/>
    </row>
    <row r="6912" spans="1:9" x14ac:dyDescent="0.3">
      <c r="A6912" t="s">
        <v>1551</v>
      </c>
      <c r="B6912" t="s">
        <v>51</v>
      </c>
      <c r="C6912" t="s">
        <v>36</v>
      </c>
      <c r="D6912" t="s">
        <v>40</v>
      </c>
      <c r="E6912" s="103">
        <v>1.5952334219296021E-2</v>
      </c>
      <c r="F6912" s="103">
        <v>676064</v>
      </c>
      <c r="G6912" s="103">
        <v>9</v>
      </c>
      <c r="H6912" t="s">
        <v>1078</v>
      </c>
      <c r="I6912" s="103"/>
    </row>
    <row r="6913" spans="1:9" x14ac:dyDescent="0.3">
      <c r="A6913" t="s">
        <v>7092</v>
      </c>
      <c r="B6913" t="s">
        <v>51</v>
      </c>
      <c r="C6913" t="s">
        <v>36</v>
      </c>
      <c r="D6913" t="s">
        <v>5064</v>
      </c>
      <c r="E6913" s="103">
        <v>1.5975117398784766E-2</v>
      </c>
      <c r="F6913" s="103">
        <v>676064</v>
      </c>
      <c r="G6913" s="103">
        <v>9</v>
      </c>
      <c r="H6913" t="s">
        <v>1078</v>
      </c>
      <c r="I6913" s="103"/>
    </row>
    <row r="6914" spans="1:9" x14ac:dyDescent="0.3">
      <c r="A6914" t="s">
        <v>7093</v>
      </c>
      <c r="B6914" t="s">
        <v>51</v>
      </c>
      <c r="C6914" t="s">
        <v>36</v>
      </c>
      <c r="D6914" t="s">
        <v>5065</v>
      </c>
      <c r="E6914" s="103">
        <v>1.5952334219296021E-2</v>
      </c>
      <c r="F6914" s="103">
        <v>676064</v>
      </c>
      <c r="G6914" s="103">
        <v>9</v>
      </c>
      <c r="H6914" t="s">
        <v>1078</v>
      </c>
      <c r="I6914" s="103"/>
    </row>
    <row r="6915" spans="1:9" x14ac:dyDescent="0.3">
      <c r="A6915" t="s">
        <v>7094</v>
      </c>
      <c r="B6915" t="s">
        <v>51</v>
      </c>
      <c r="C6915" t="s">
        <v>36</v>
      </c>
      <c r="D6915" t="s">
        <v>5066</v>
      </c>
      <c r="E6915" s="103">
        <v>1.5952334219296021E-2</v>
      </c>
      <c r="F6915" s="103">
        <v>676064</v>
      </c>
      <c r="G6915" s="103">
        <v>9</v>
      </c>
      <c r="H6915" t="s">
        <v>1078</v>
      </c>
      <c r="I6915" s="103"/>
    </row>
    <row r="6916" spans="1:9" x14ac:dyDescent="0.3">
      <c r="A6916" t="s">
        <v>1552</v>
      </c>
      <c r="B6916" t="s">
        <v>51</v>
      </c>
      <c r="C6916" t="s">
        <v>36</v>
      </c>
      <c r="D6916" t="s">
        <v>42</v>
      </c>
      <c r="E6916" s="103">
        <v>1.5924647642914729E-2</v>
      </c>
      <c r="F6916" s="103">
        <v>676064</v>
      </c>
      <c r="G6916" s="103">
        <v>9</v>
      </c>
      <c r="H6916" t="s">
        <v>1078</v>
      </c>
      <c r="I6916" s="103"/>
    </row>
    <row r="6917" spans="1:9" x14ac:dyDescent="0.3">
      <c r="A6917" t="s">
        <v>2525</v>
      </c>
      <c r="B6917" t="s">
        <v>51</v>
      </c>
      <c r="C6917" t="s">
        <v>36</v>
      </c>
      <c r="D6917" t="s">
        <v>1763</v>
      </c>
      <c r="E6917" s="103">
        <v>1.683193891725332E-2</v>
      </c>
      <c r="F6917" s="103">
        <v>676064</v>
      </c>
      <c r="G6917" s="103">
        <v>9</v>
      </c>
      <c r="H6917" t="s">
        <v>1078</v>
      </c>
      <c r="I6917" s="103"/>
    </row>
    <row r="6918" spans="1:9" x14ac:dyDescent="0.3">
      <c r="A6918" t="s">
        <v>2526</v>
      </c>
      <c r="B6918" t="s">
        <v>51</v>
      </c>
      <c r="C6918" t="s">
        <v>36</v>
      </c>
      <c r="D6918" t="s">
        <v>1764</v>
      </c>
      <c r="E6918" s="103">
        <v>1.3944870613534527E-2</v>
      </c>
      <c r="F6918" s="103">
        <v>676064</v>
      </c>
      <c r="G6918" s="103">
        <v>9</v>
      </c>
      <c r="H6918" t="s">
        <v>1078</v>
      </c>
      <c r="I6918" s="103"/>
    </row>
    <row r="6919" spans="1:9" x14ac:dyDescent="0.3">
      <c r="A6919" t="s">
        <v>1553</v>
      </c>
      <c r="B6919" t="s">
        <v>51</v>
      </c>
      <c r="C6919" t="s">
        <v>36</v>
      </c>
      <c r="D6919" t="s">
        <v>340</v>
      </c>
      <c r="E6919" s="103">
        <v>1.5654719854500287E-2</v>
      </c>
      <c r="F6919" s="103">
        <v>676064</v>
      </c>
      <c r="G6919" s="103">
        <v>9</v>
      </c>
      <c r="H6919" t="s">
        <v>1078</v>
      </c>
      <c r="I6919" s="103"/>
    </row>
    <row r="6920" spans="1:9" x14ac:dyDescent="0.3">
      <c r="A6920" t="s">
        <v>1554</v>
      </c>
      <c r="B6920" t="s">
        <v>51</v>
      </c>
      <c r="C6920" t="s">
        <v>36</v>
      </c>
      <c r="D6920" t="s">
        <v>777</v>
      </c>
      <c r="E6920" s="103">
        <v>7.881475839365909E-2</v>
      </c>
      <c r="F6920" s="103">
        <v>676064</v>
      </c>
      <c r="G6920" s="103">
        <v>9</v>
      </c>
      <c r="H6920" t="s">
        <v>1078</v>
      </c>
      <c r="I6920" s="103"/>
    </row>
    <row r="6921" spans="1:9" x14ac:dyDescent="0.3">
      <c r="A6921" t="s">
        <v>1555</v>
      </c>
      <c r="B6921" t="s">
        <v>51</v>
      </c>
      <c r="C6921" t="s">
        <v>36</v>
      </c>
      <c r="D6921" t="s">
        <v>776</v>
      </c>
      <c r="E6921" s="103">
        <v>0.17805005769556784</v>
      </c>
      <c r="F6921" s="103">
        <v>676064</v>
      </c>
      <c r="G6921" s="103">
        <v>9</v>
      </c>
      <c r="H6921" t="s">
        <v>1078</v>
      </c>
      <c r="I6921" s="103"/>
    </row>
    <row r="6922" spans="1:9" x14ac:dyDescent="0.3">
      <c r="A6922" t="s">
        <v>298</v>
      </c>
      <c r="B6922" t="s">
        <v>47</v>
      </c>
      <c r="C6922" t="s">
        <v>37</v>
      </c>
      <c r="D6922" t="s">
        <v>54</v>
      </c>
      <c r="E6922" s="103">
        <v>123176</v>
      </c>
      <c r="F6922" s="103">
        <v>676064</v>
      </c>
      <c r="G6922" s="103">
        <v>9</v>
      </c>
      <c r="H6922" t="s">
        <v>54</v>
      </c>
      <c r="I6922" s="103"/>
    </row>
    <row r="6923" spans="1:9" x14ac:dyDescent="0.3">
      <c r="A6923" t="s">
        <v>299</v>
      </c>
      <c r="B6923" t="s">
        <v>48</v>
      </c>
      <c r="C6923" t="s">
        <v>37</v>
      </c>
      <c r="D6923" t="s">
        <v>54</v>
      </c>
      <c r="E6923" s="103">
        <v>45125466388.226563</v>
      </c>
      <c r="F6923" s="103">
        <v>676064</v>
      </c>
      <c r="G6923" s="103">
        <v>9</v>
      </c>
      <c r="H6923" t="s">
        <v>54</v>
      </c>
      <c r="I6923" s="103"/>
    </row>
    <row r="6924" spans="1:9" x14ac:dyDescent="0.3">
      <c r="A6924" t="s">
        <v>300</v>
      </c>
      <c r="B6924" t="s">
        <v>49</v>
      </c>
      <c r="C6924" t="s">
        <v>37</v>
      </c>
      <c r="D6924" t="s">
        <v>54</v>
      </c>
      <c r="E6924" s="103">
        <v>0.1821957684479576</v>
      </c>
      <c r="F6924" s="103">
        <v>676064</v>
      </c>
      <c r="G6924" s="103">
        <v>9</v>
      </c>
      <c r="H6924" t="s">
        <v>54</v>
      </c>
      <c r="I6924" s="103"/>
    </row>
    <row r="6925" spans="1:9" x14ac:dyDescent="0.3">
      <c r="A6925" t="s">
        <v>301</v>
      </c>
      <c r="B6925" t="s">
        <v>50</v>
      </c>
      <c r="C6925" t="s">
        <v>37</v>
      </c>
      <c r="D6925" t="s">
        <v>54</v>
      </c>
      <c r="E6925" s="103">
        <v>66747.329229520517</v>
      </c>
      <c r="F6925" s="103">
        <v>676064</v>
      </c>
      <c r="G6925" s="103">
        <v>9</v>
      </c>
      <c r="H6925" t="s">
        <v>54</v>
      </c>
      <c r="I6925" s="103"/>
    </row>
    <row r="6926" spans="1:9" x14ac:dyDescent="0.3">
      <c r="A6926" t="s">
        <v>1516</v>
      </c>
      <c r="B6926" t="s">
        <v>51</v>
      </c>
      <c r="C6926" t="s">
        <v>37</v>
      </c>
      <c r="D6926" t="s">
        <v>40</v>
      </c>
      <c r="E6926" s="103">
        <v>0.16471730016214245</v>
      </c>
      <c r="F6926" s="103">
        <v>676064</v>
      </c>
      <c r="G6926" s="103">
        <v>9</v>
      </c>
      <c r="H6926" t="s">
        <v>1078</v>
      </c>
      <c r="I6926" s="103"/>
    </row>
    <row r="6927" spans="1:9" x14ac:dyDescent="0.3">
      <c r="A6927" t="s">
        <v>7095</v>
      </c>
      <c r="B6927" t="s">
        <v>51</v>
      </c>
      <c r="C6927" t="s">
        <v>37</v>
      </c>
      <c r="D6927" t="s">
        <v>5064</v>
      </c>
      <c r="E6927" s="103">
        <v>0.16896726354569916</v>
      </c>
      <c r="F6927" s="103">
        <v>676064</v>
      </c>
      <c r="G6927" s="103">
        <v>9</v>
      </c>
      <c r="H6927" t="s">
        <v>1078</v>
      </c>
      <c r="I6927" s="103"/>
    </row>
    <row r="6928" spans="1:9" x14ac:dyDescent="0.3">
      <c r="A6928" t="s">
        <v>7096</v>
      </c>
      <c r="B6928" t="s">
        <v>51</v>
      </c>
      <c r="C6928" t="s">
        <v>37</v>
      </c>
      <c r="D6928" t="s">
        <v>5065</v>
      </c>
      <c r="E6928" s="103">
        <v>0.16057272213183429</v>
      </c>
      <c r="F6928" s="103">
        <v>676064</v>
      </c>
      <c r="G6928" s="103">
        <v>9</v>
      </c>
      <c r="H6928" t="s">
        <v>1078</v>
      </c>
      <c r="I6928" s="103"/>
    </row>
    <row r="6929" spans="1:9" x14ac:dyDescent="0.3">
      <c r="A6929" t="s">
        <v>7097</v>
      </c>
      <c r="B6929" t="s">
        <v>51</v>
      </c>
      <c r="C6929" t="s">
        <v>37</v>
      </c>
      <c r="D6929" t="s">
        <v>5066</v>
      </c>
      <c r="E6929" s="103">
        <v>0.16478930209406245</v>
      </c>
      <c r="F6929" s="103">
        <v>676064</v>
      </c>
      <c r="G6929" s="103">
        <v>9</v>
      </c>
      <c r="H6929" t="s">
        <v>1078</v>
      </c>
      <c r="I6929" s="103"/>
    </row>
    <row r="6930" spans="1:9" x14ac:dyDescent="0.3">
      <c r="A6930" t="s">
        <v>1517</v>
      </c>
      <c r="B6930" t="s">
        <v>51</v>
      </c>
      <c r="C6930" t="s">
        <v>37</v>
      </c>
      <c r="D6930" t="s">
        <v>42</v>
      </c>
      <c r="E6930" s="103">
        <v>0.16872962553680038</v>
      </c>
      <c r="F6930" s="103">
        <v>676064</v>
      </c>
      <c r="G6930" s="103">
        <v>9</v>
      </c>
      <c r="H6930" t="s">
        <v>1078</v>
      </c>
      <c r="I6930" s="103"/>
    </row>
    <row r="6931" spans="1:9" x14ac:dyDescent="0.3">
      <c r="A6931" t="s">
        <v>2481</v>
      </c>
      <c r="B6931" t="s">
        <v>51</v>
      </c>
      <c r="C6931" t="s">
        <v>37</v>
      </c>
      <c r="D6931" t="s">
        <v>1763</v>
      </c>
      <c r="E6931" s="103">
        <v>0.17797374060822529</v>
      </c>
      <c r="F6931" s="103">
        <v>676064</v>
      </c>
      <c r="G6931" s="103">
        <v>9</v>
      </c>
      <c r="H6931" t="s">
        <v>1078</v>
      </c>
      <c r="I6931" s="103"/>
    </row>
    <row r="6932" spans="1:9" x14ac:dyDescent="0.3">
      <c r="A6932" t="s">
        <v>2482</v>
      </c>
      <c r="B6932" t="s">
        <v>51</v>
      </c>
      <c r="C6932" t="s">
        <v>37</v>
      </c>
      <c r="D6932" t="s">
        <v>1764</v>
      </c>
      <c r="E6932" s="103">
        <v>0.14687049221514925</v>
      </c>
      <c r="F6932" s="103">
        <v>676064</v>
      </c>
      <c r="G6932" s="103">
        <v>9</v>
      </c>
      <c r="H6932" t="s">
        <v>1078</v>
      </c>
      <c r="I6932" s="103"/>
    </row>
    <row r="6933" spans="1:9" x14ac:dyDescent="0.3">
      <c r="A6933" t="s">
        <v>1518</v>
      </c>
      <c r="B6933" t="s">
        <v>51</v>
      </c>
      <c r="C6933" t="s">
        <v>37</v>
      </c>
      <c r="D6933" t="s">
        <v>340</v>
      </c>
      <c r="E6933" s="103">
        <v>0.16298565321530059</v>
      </c>
      <c r="F6933" s="103">
        <v>676064</v>
      </c>
      <c r="G6933" s="103">
        <v>9</v>
      </c>
      <c r="H6933" t="s">
        <v>1078</v>
      </c>
      <c r="I6933" s="103"/>
    </row>
    <row r="6934" spans="1:9" x14ac:dyDescent="0.3">
      <c r="A6934" t="s">
        <v>1519</v>
      </c>
      <c r="B6934" t="s">
        <v>51</v>
      </c>
      <c r="C6934" t="s">
        <v>37</v>
      </c>
      <c r="D6934" t="s">
        <v>777</v>
      </c>
      <c r="E6934" s="103">
        <v>0.61440609899651477</v>
      </c>
      <c r="F6934" s="103">
        <v>676064</v>
      </c>
      <c r="G6934" s="103">
        <v>9</v>
      </c>
      <c r="H6934" t="s">
        <v>1078</v>
      </c>
      <c r="I6934" s="103"/>
    </row>
    <row r="6935" spans="1:9" x14ac:dyDescent="0.3">
      <c r="A6935" t="s">
        <v>1520</v>
      </c>
      <c r="B6935" t="s">
        <v>51</v>
      </c>
      <c r="C6935" t="s">
        <v>37</v>
      </c>
      <c r="D6935" t="s">
        <v>776</v>
      </c>
      <c r="E6935" s="103">
        <v>1.5790393243975536</v>
      </c>
      <c r="F6935" s="103">
        <v>676064</v>
      </c>
      <c r="G6935" s="103">
        <v>9</v>
      </c>
      <c r="H6935" t="s">
        <v>1078</v>
      </c>
      <c r="I6935" s="103"/>
    </row>
    <row r="6936" spans="1:9" x14ac:dyDescent="0.3">
      <c r="A6936" t="s">
        <v>302</v>
      </c>
      <c r="B6936" t="s">
        <v>47</v>
      </c>
      <c r="C6936" t="s">
        <v>38</v>
      </c>
      <c r="D6936" t="s">
        <v>54</v>
      </c>
      <c r="E6936" s="103">
        <v>10353</v>
      </c>
      <c r="F6936" s="103">
        <v>676064</v>
      </c>
      <c r="G6936" s="103">
        <v>9</v>
      </c>
      <c r="H6936" t="s">
        <v>54</v>
      </c>
      <c r="I6936" s="103"/>
    </row>
    <row r="6937" spans="1:9" x14ac:dyDescent="0.3">
      <c r="A6937" t="s">
        <v>303</v>
      </c>
      <c r="B6937" t="s">
        <v>48</v>
      </c>
      <c r="C6937" t="s">
        <v>38</v>
      </c>
      <c r="D6937" t="s">
        <v>54</v>
      </c>
      <c r="E6937" s="103">
        <v>1496329832.7579999</v>
      </c>
      <c r="F6937" s="103">
        <v>676064</v>
      </c>
      <c r="G6937" s="103">
        <v>9</v>
      </c>
      <c r="H6937" t="s">
        <v>54</v>
      </c>
      <c r="I6937" s="103"/>
    </row>
    <row r="6938" spans="1:9" x14ac:dyDescent="0.3">
      <c r="A6938" t="s">
        <v>304</v>
      </c>
      <c r="B6938" t="s">
        <v>49</v>
      </c>
      <c r="C6938" t="s">
        <v>38</v>
      </c>
      <c r="D6938" t="s">
        <v>54</v>
      </c>
      <c r="E6938" s="103">
        <v>1.5313638945425286E-2</v>
      </c>
      <c r="F6938" s="103">
        <v>676064</v>
      </c>
      <c r="G6938" s="103">
        <v>9</v>
      </c>
      <c r="H6938" t="s">
        <v>54</v>
      </c>
      <c r="I6938" s="103"/>
    </row>
    <row r="6939" spans="1:9" x14ac:dyDescent="0.3">
      <c r="A6939" t="s">
        <v>305</v>
      </c>
      <c r="B6939" t="s">
        <v>50</v>
      </c>
      <c r="C6939" t="s">
        <v>38</v>
      </c>
      <c r="D6939" t="s">
        <v>54</v>
      </c>
      <c r="E6939" s="103">
        <v>2213.2961269317698</v>
      </c>
      <c r="F6939" s="103">
        <v>676064</v>
      </c>
      <c r="G6939" s="103">
        <v>9</v>
      </c>
      <c r="H6939" t="s">
        <v>54</v>
      </c>
      <c r="I6939" s="103"/>
    </row>
    <row r="6940" spans="1:9" x14ac:dyDescent="0.3">
      <c r="A6940" t="s">
        <v>1521</v>
      </c>
      <c r="B6940" t="s">
        <v>51</v>
      </c>
      <c r="C6940" t="s">
        <v>38</v>
      </c>
      <c r="D6940" t="s">
        <v>40</v>
      </c>
      <c r="E6940" s="103">
        <v>6.5354218464898847E-2</v>
      </c>
      <c r="F6940" s="103">
        <v>676064</v>
      </c>
      <c r="G6940" s="103">
        <v>9</v>
      </c>
      <c r="H6940" t="s">
        <v>1078</v>
      </c>
      <c r="I6940" s="103"/>
    </row>
    <row r="6941" spans="1:9" x14ac:dyDescent="0.3">
      <c r="A6941" t="s">
        <v>7098</v>
      </c>
      <c r="B6941" t="s">
        <v>51</v>
      </c>
      <c r="C6941" t="s">
        <v>38</v>
      </c>
      <c r="D6941" t="s">
        <v>5064</v>
      </c>
      <c r="E6941" s="103">
        <v>6.7230726496011251E-2</v>
      </c>
      <c r="F6941" s="103">
        <v>676064</v>
      </c>
      <c r="G6941" s="103">
        <v>9</v>
      </c>
      <c r="H6941" t="s">
        <v>1078</v>
      </c>
      <c r="I6941" s="103"/>
    </row>
    <row r="6942" spans="1:9" x14ac:dyDescent="0.3">
      <c r="A6942" t="s">
        <v>7099</v>
      </c>
      <c r="B6942" t="s">
        <v>51</v>
      </c>
      <c r="C6942" t="s">
        <v>38</v>
      </c>
      <c r="D6942" t="s">
        <v>5065</v>
      </c>
      <c r="E6942" s="103">
        <v>6.5354218464898847E-2</v>
      </c>
      <c r="F6942" s="103">
        <v>676064</v>
      </c>
      <c r="G6942" s="103">
        <v>9</v>
      </c>
      <c r="H6942" t="s">
        <v>1078</v>
      </c>
      <c r="I6942" s="103"/>
    </row>
    <row r="6943" spans="1:9" x14ac:dyDescent="0.3">
      <c r="A6943" t="s">
        <v>7100</v>
      </c>
      <c r="B6943" t="s">
        <v>51</v>
      </c>
      <c r="C6943" t="s">
        <v>38</v>
      </c>
      <c r="D6943" t="s">
        <v>5066</v>
      </c>
      <c r="E6943" s="103">
        <v>6.7221846860764711E-2</v>
      </c>
      <c r="F6943" s="103">
        <v>676064</v>
      </c>
      <c r="G6943" s="103">
        <v>9</v>
      </c>
      <c r="H6943" t="s">
        <v>1078</v>
      </c>
      <c r="I6943" s="103"/>
    </row>
    <row r="6944" spans="1:9" x14ac:dyDescent="0.3">
      <c r="A6944" t="s">
        <v>1522</v>
      </c>
      <c r="B6944" t="s">
        <v>51</v>
      </c>
      <c r="C6944" t="s">
        <v>38</v>
      </c>
      <c r="D6944" t="s">
        <v>42</v>
      </c>
      <c r="E6944" s="103">
        <v>6.7140299188738914E-2</v>
      </c>
      <c r="F6944" s="103">
        <v>676064</v>
      </c>
      <c r="G6944" s="103">
        <v>9</v>
      </c>
      <c r="H6944" t="s">
        <v>1078</v>
      </c>
      <c r="I6944" s="103"/>
    </row>
    <row r="6945" spans="1:9" x14ac:dyDescent="0.3">
      <c r="A6945" t="s">
        <v>2483</v>
      </c>
      <c r="B6945" t="s">
        <v>51</v>
      </c>
      <c r="C6945" t="s">
        <v>38</v>
      </c>
      <c r="D6945" t="s">
        <v>1763</v>
      </c>
      <c r="E6945" s="103">
        <v>7.05334370444992E-2</v>
      </c>
      <c r="F6945" s="103">
        <v>676064</v>
      </c>
      <c r="G6945" s="103">
        <v>9</v>
      </c>
      <c r="H6945" t="s">
        <v>1078</v>
      </c>
      <c r="I6945" s="103"/>
    </row>
    <row r="6946" spans="1:9" x14ac:dyDescent="0.3">
      <c r="A6946" t="s">
        <v>2484</v>
      </c>
      <c r="B6946" t="s">
        <v>51</v>
      </c>
      <c r="C6946" t="s">
        <v>38</v>
      </c>
      <c r="D6946" t="s">
        <v>1764</v>
      </c>
      <c r="E6946" s="103">
        <v>5.9960320057364999E-2</v>
      </c>
      <c r="F6946" s="103">
        <v>676064</v>
      </c>
      <c r="G6946" s="103">
        <v>9</v>
      </c>
      <c r="H6946" t="s">
        <v>1078</v>
      </c>
      <c r="I6946" s="103"/>
    </row>
    <row r="6947" spans="1:9" x14ac:dyDescent="0.3">
      <c r="A6947" t="s">
        <v>1523</v>
      </c>
      <c r="B6947" t="s">
        <v>51</v>
      </c>
      <c r="C6947" t="s">
        <v>38</v>
      </c>
      <c r="D6947" t="s">
        <v>340</v>
      </c>
      <c r="E6947" s="103">
        <v>6.11958774606602E-2</v>
      </c>
      <c r="F6947" s="103">
        <v>676064</v>
      </c>
      <c r="G6947" s="103">
        <v>9</v>
      </c>
      <c r="H6947" t="s">
        <v>1078</v>
      </c>
      <c r="I6947" s="103"/>
    </row>
    <row r="6948" spans="1:9" x14ac:dyDescent="0.3">
      <c r="A6948" t="s">
        <v>1524</v>
      </c>
      <c r="B6948" t="s">
        <v>51</v>
      </c>
      <c r="C6948" t="s">
        <v>38</v>
      </c>
      <c r="D6948" t="s">
        <v>777</v>
      </c>
      <c r="E6948" s="103">
        <v>0.27484349685075671</v>
      </c>
      <c r="F6948" s="103">
        <v>676064</v>
      </c>
      <c r="G6948" s="103">
        <v>9</v>
      </c>
      <c r="H6948" t="s">
        <v>1078</v>
      </c>
      <c r="I6948" s="103"/>
    </row>
    <row r="6949" spans="1:9" x14ac:dyDescent="0.3">
      <c r="A6949" t="s">
        <v>1525</v>
      </c>
      <c r="B6949" t="s">
        <v>51</v>
      </c>
      <c r="C6949" t="s">
        <v>38</v>
      </c>
      <c r="D6949" t="s">
        <v>776</v>
      </c>
      <c r="E6949" s="103">
        <v>0.64306692338507365</v>
      </c>
      <c r="F6949" s="103">
        <v>676064</v>
      </c>
      <c r="G6949" s="103">
        <v>9</v>
      </c>
      <c r="H6949" t="s">
        <v>1078</v>
      </c>
      <c r="I6949" s="103"/>
    </row>
    <row r="6950" spans="1:9" x14ac:dyDescent="0.3">
      <c r="A6950" t="s">
        <v>306</v>
      </c>
      <c r="B6950" t="s">
        <v>47</v>
      </c>
      <c r="C6950" t="s">
        <v>39</v>
      </c>
      <c r="D6950" t="s">
        <v>54</v>
      </c>
      <c r="E6950" s="103">
        <v>268</v>
      </c>
      <c r="F6950" s="103">
        <v>676064</v>
      </c>
      <c r="G6950" s="103">
        <v>9</v>
      </c>
      <c r="H6950" t="s">
        <v>54</v>
      </c>
      <c r="I6950" s="103"/>
    </row>
    <row r="6951" spans="1:9" x14ac:dyDescent="0.3">
      <c r="A6951" t="s">
        <v>307</v>
      </c>
      <c r="B6951" t="s">
        <v>48</v>
      </c>
      <c r="C6951" t="s">
        <v>39</v>
      </c>
      <c r="D6951" t="s">
        <v>54</v>
      </c>
      <c r="E6951" s="103">
        <v>837500</v>
      </c>
      <c r="F6951" s="103">
        <v>676064</v>
      </c>
      <c r="G6951" s="103">
        <v>9</v>
      </c>
      <c r="H6951" t="s">
        <v>54</v>
      </c>
      <c r="I6951" s="103"/>
    </row>
    <row r="6952" spans="1:9" x14ac:dyDescent="0.3">
      <c r="A6952" t="s">
        <v>308</v>
      </c>
      <c r="B6952" t="s">
        <v>49</v>
      </c>
      <c r="C6952" t="s">
        <v>39</v>
      </c>
      <c r="D6952" t="s">
        <v>54</v>
      </c>
      <c r="E6952" s="103">
        <v>3.9641217399536137E-4</v>
      </c>
      <c r="F6952" s="103">
        <v>676064</v>
      </c>
      <c r="G6952" s="103">
        <v>9</v>
      </c>
      <c r="H6952" t="s">
        <v>54</v>
      </c>
      <c r="I6952" s="103"/>
    </row>
    <row r="6953" spans="1:9" x14ac:dyDescent="0.3">
      <c r="A6953" t="s">
        <v>309</v>
      </c>
      <c r="B6953" t="s">
        <v>50</v>
      </c>
      <c r="C6953" t="s">
        <v>39</v>
      </c>
      <c r="D6953" t="s">
        <v>54</v>
      </c>
      <c r="E6953" s="103">
        <v>1.2387880437355043</v>
      </c>
      <c r="F6953" s="103">
        <v>676064</v>
      </c>
      <c r="G6953" s="103">
        <v>9</v>
      </c>
      <c r="H6953" t="s">
        <v>54</v>
      </c>
      <c r="I6953" s="103"/>
    </row>
    <row r="6954" spans="1:9" x14ac:dyDescent="0.3">
      <c r="A6954" t="s">
        <v>1526</v>
      </c>
      <c r="B6954" t="s">
        <v>51</v>
      </c>
      <c r="C6954" t="s">
        <v>39</v>
      </c>
      <c r="D6954" t="s">
        <v>40</v>
      </c>
      <c r="E6954" s="103">
        <v>1.3864680716209792E-3</v>
      </c>
      <c r="F6954" s="103">
        <v>676064</v>
      </c>
      <c r="G6954" s="103">
        <v>9</v>
      </c>
      <c r="H6954" t="s">
        <v>1078</v>
      </c>
      <c r="I6954" s="103"/>
    </row>
    <row r="6955" spans="1:9" x14ac:dyDescent="0.3">
      <c r="A6955" t="s">
        <v>7101</v>
      </c>
      <c r="B6955" t="s">
        <v>51</v>
      </c>
      <c r="C6955" t="s">
        <v>39</v>
      </c>
      <c r="D6955" t="s">
        <v>5064</v>
      </c>
      <c r="E6955" s="103">
        <v>1.4904942416821706E-3</v>
      </c>
      <c r="F6955" s="103">
        <v>676064</v>
      </c>
      <c r="G6955" s="103">
        <v>9</v>
      </c>
      <c r="H6955" t="s">
        <v>1078</v>
      </c>
      <c r="I6955" s="103"/>
    </row>
    <row r="6956" spans="1:9" x14ac:dyDescent="0.3">
      <c r="A6956" t="s">
        <v>7102</v>
      </c>
      <c r="B6956" t="s">
        <v>51</v>
      </c>
      <c r="C6956" t="s">
        <v>39</v>
      </c>
      <c r="D6956" t="s">
        <v>5065</v>
      </c>
      <c r="E6956" s="103">
        <v>1.3864680716209792E-3</v>
      </c>
      <c r="F6956" s="103">
        <v>676064</v>
      </c>
      <c r="G6956" s="103">
        <v>9</v>
      </c>
      <c r="H6956" t="s">
        <v>1078</v>
      </c>
      <c r="I6956" s="103"/>
    </row>
    <row r="6957" spans="1:9" x14ac:dyDescent="0.3">
      <c r="A6957" t="s">
        <v>7103</v>
      </c>
      <c r="B6957" t="s">
        <v>51</v>
      </c>
      <c r="C6957" t="s">
        <v>39</v>
      </c>
      <c r="D6957" t="s">
        <v>5066</v>
      </c>
      <c r="E6957" s="103">
        <v>1.4863258201627623E-3</v>
      </c>
      <c r="F6957" s="103">
        <v>676064</v>
      </c>
      <c r="G6957" s="103">
        <v>9</v>
      </c>
      <c r="H6957" t="s">
        <v>1078</v>
      </c>
      <c r="I6957" s="103"/>
    </row>
    <row r="6958" spans="1:9" x14ac:dyDescent="0.3">
      <c r="A6958" t="s">
        <v>1527</v>
      </c>
      <c r="B6958" t="s">
        <v>51</v>
      </c>
      <c r="C6958" t="s">
        <v>39</v>
      </c>
      <c r="D6958" t="s">
        <v>42</v>
      </c>
      <c r="E6958" s="103">
        <v>1.4728451080830798E-3</v>
      </c>
      <c r="F6958" s="103">
        <v>676064</v>
      </c>
      <c r="G6958" s="103">
        <v>9</v>
      </c>
      <c r="H6958" t="s">
        <v>1078</v>
      </c>
      <c r="I6958" s="103"/>
    </row>
    <row r="6959" spans="1:9" x14ac:dyDescent="0.3">
      <c r="A6959" t="s">
        <v>2485</v>
      </c>
      <c r="B6959" t="s">
        <v>51</v>
      </c>
      <c r="C6959" t="s">
        <v>39</v>
      </c>
      <c r="D6959" t="s">
        <v>1763</v>
      </c>
      <c r="E6959" s="103">
        <v>1.5091729795689932E-3</v>
      </c>
      <c r="F6959" s="103">
        <v>676064</v>
      </c>
      <c r="G6959" s="103">
        <v>9</v>
      </c>
      <c r="H6959" t="s">
        <v>1078</v>
      </c>
      <c r="I6959" s="103"/>
    </row>
    <row r="6960" spans="1:9" x14ac:dyDescent="0.3">
      <c r="A6960" t="s">
        <v>2486</v>
      </c>
      <c r="B6960" t="s">
        <v>51</v>
      </c>
      <c r="C6960" t="s">
        <v>39</v>
      </c>
      <c r="D6960" t="s">
        <v>1764</v>
      </c>
      <c r="E6960" s="103">
        <v>1.1718717082017484E-3</v>
      </c>
      <c r="F6960" s="103">
        <v>676064</v>
      </c>
      <c r="G6960" s="103">
        <v>9</v>
      </c>
      <c r="H6960" t="s">
        <v>1078</v>
      </c>
      <c r="I6960" s="103"/>
    </row>
    <row r="6961" spans="1:9" x14ac:dyDescent="0.3">
      <c r="A6961" t="s">
        <v>1528</v>
      </c>
      <c r="B6961" t="s">
        <v>51</v>
      </c>
      <c r="C6961" t="s">
        <v>39</v>
      </c>
      <c r="D6961" t="s">
        <v>340</v>
      </c>
      <c r="E6961" s="103">
        <v>1.4704176668447636E-3</v>
      </c>
      <c r="F6961" s="103">
        <v>676064</v>
      </c>
      <c r="G6961" s="103">
        <v>9</v>
      </c>
      <c r="H6961" t="s">
        <v>1078</v>
      </c>
      <c r="I6961" s="103"/>
    </row>
    <row r="6962" spans="1:9" x14ac:dyDescent="0.3">
      <c r="A6962" t="s">
        <v>1529</v>
      </c>
      <c r="B6962" t="s">
        <v>51</v>
      </c>
      <c r="C6962" t="s">
        <v>39</v>
      </c>
      <c r="D6962" t="s">
        <v>777</v>
      </c>
      <c r="E6962" s="103">
        <v>4.9561912344405334E-3</v>
      </c>
      <c r="F6962" s="103">
        <v>676064</v>
      </c>
      <c r="G6962" s="103">
        <v>9</v>
      </c>
      <c r="H6962" t="s">
        <v>1078</v>
      </c>
      <c r="I6962" s="103"/>
    </row>
    <row r="6963" spans="1:9" x14ac:dyDescent="0.3">
      <c r="A6963" t="s">
        <v>1530</v>
      </c>
      <c r="B6963" t="s">
        <v>51</v>
      </c>
      <c r="C6963" t="s">
        <v>39</v>
      </c>
      <c r="D6963" t="s">
        <v>776</v>
      </c>
      <c r="E6963" s="103">
        <v>1.3292906944733011E-2</v>
      </c>
      <c r="F6963" s="103">
        <v>676064</v>
      </c>
      <c r="G6963" s="103">
        <v>9</v>
      </c>
      <c r="H6963" t="s">
        <v>1078</v>
      </c>
      <c r="I6963" s="103"/>
    </row>
    <row r="6964" spans="1:9" x14ac:dyDescent="0.3">
      <c r="A6964" t="s">
        <v>3051</v>
      </c>
      <c r="B6964" t="s">
        <v>47</v>
      </c>
      <c r="C6964" t="s">
        <v>2584</v>
      </c>
      <c r="D6964" t="s">
        <v>54</v>
      </c>
      <c r="E6964" s="103">
        <v>44934</v>
      </c>
      <c r="F6964" s="103">
        <v>676064</v>
      </c>
      <c r="G6964" s="103">
        <v>9</v>
      </c>
      <c r="H6964" t="s">
        <v>54</v>
      </c>
      <c r="I6964" s="103"/>
    </row>
    <row r="6965" spans="1:9" x14ac:dyDescent="0.3">
      <c r="A6965" t="s">
        <v>3052</v>
      </c>
      <c r="B6965" t="s">
        <v>48</v>
      </c>
      <c r="C6965" t="s">
        <v>2584</v>
      </c>
      <c r="D6965" t="s">
        <v>54</v>
      </c>
      <c r="E6965" s="103">
        <v>209299979.30273438</v>
      </c>
      <c r="F6965" s="103">
        <v>676064</v>
      </c>
      <c r="G6965" s="103">
        <v>9</v>
      </c>
      <c r="H6965" t="s">
        <v>54</v>
      </c>
      <c r="I6965" s="103"/>
    </row>
    <row r="6966" spans="1:9" x14ac:dyDescent="0.3">
      <c r="A6966" t="s">
        <v>3053</v>
      </c>
      <c r="B6966" t="s">
        <v>49</v>
      </c>
      <c r="C6966" t="s">
        <v>2584</v>
      </c>
      <c r="D6966" t="s">
        <v>54</v>
      </c>
      <c r="E6966" s="103">
        <v>6.6464121739953613E-2</v>
      </c>
      <c r="F6966" s="103">
        <v>676064</v>
      </c>
      <c r="G6966" s="103">
        <v>9</v>
      </c>
      <c r="H6966" t="s">
        <v>54</v>
      </c>
      <c r="I6966" s="103"/>
    </row>
    <row r="6967" spans="1:9" x14ac:dyDescent="0.3">
      <c r="A6967" t="s">
        <v>3054</v>
      </c>
      <c r="B6967" t="s">
        <v>50</v>
      </c>
      <c r="C6967" t="s">
        <v>2584</v>
      </c>
      <c r="D6967" t="s">
        <v>54</v>
      </c>
      <c r="E6967" s="103">
        <v>309.58604407679508</v>
      </c>
      <c r="F6967" s="103">
        <v>676064</v>
      </c>
      <c r="G6967" s="103">
        <v>9</v>
      </c>
      <c r="H6967" t="s">
        <v>54</v>
      </c>
      <c r="I6967" s="103"/>
    </row>
    <row r="6968" spans="1:9" x14ac:dyDescent="0.3">
      <c r="A6968" t="s">
        <v>3055</v>
      </c>
      <c r="B6968" t="s">
        <v>51</v>
      </c>
      <c r="C6968" t="s">
        <v>2584</v>
      </c>
      <c r="D6968" t="s">
        <v>40</v>
      </c>
      <c r="E6968" s="103">
        <v>2.1550895010991667E-3</v>
      </c>
      <c r="F6968" s="103">
        <v>676064</v>
      </c>
      <c r="G6968" s="103">
        <v>9</v>
      </c>
      <c r="H6968" t="s">
        <v>1078</v>
      </c>
      <c r="I6968" s="103"/>
    </row>
    <row r="6969" spans="1:9" x14ac:dyDescent="0.3">
      <c r="A6969" t="s">
        <v>7104</v>
      </c>
      <c r="B6969" t="s">
        <v>51</v>
      </c>
      <c r="C6969" t="s">
        <v>2584</v>
      </c>
      <c r="D6969" t="s">
        <v>5064</v>
      </c>
      <c r="E6969" s="103">
        <v>2.2976987092818667E-3</v>
      </c>
      <c r="F6969" s="103">
        <v>676064</v>
      </c>
      <c r="G6969" s="103">
        <v>9</v>
      </c>
      <c r="H6969" t="s">
        <v>1078</v>
      </c>
      <c r="I6969" s="103"/>
    </row>
    <row r="6970" spans="1:9" x14ac:dyDescent="0.3">
      <c r="A6970" t="s">
        <v>7105</v>
      </c>
      <c r="B6970" t="s">
        <v>51</v>
      </c>
      <c r="C6970" t="s">
        <v>2584</v>
      </c>
      <c r="D6970" t="s">
        <v>5065</v>
      </c>
      <c r="E6970" s="103">
        <v>2.1550895010991667E-3</v>
      </c>
      <c r="F6970" s="103">
        <v>676064</v>
      </c>
      <c r="G6970" s="103">
        <v>9</v>
      </c>
      <c r="H6970" t="s">
        <v>1078</v>
      </c>
      <c r="I6970" s="103"/>
    </row>
    <row r="6971" spans="1:9" x14ac:dyDescent="0.3">
      <c r="A6971" t="s">
        <v>7106</v>
      </c>
      <c r="B6971" t="s">
        <v>51</v>
      </c>
      <c r="C6971" t="s">
        <v>2584</v>
      </c>
      <c r="D6971" t="s">
        <v>5066</v>
      </c>
      <c r="E6971" s="103">
        <v>2.2902433050196059E-3</v>
      </c>
      <c r="F6971" s="103">
        <v>676064</v>
      </c>
      <c r="G6971" s="103">
        <v>9</v>
      </c>
      <c r="H6971" t="s">
        <v>1078</v>
      </c>
      <c r="I6971" s="103"/>
    </row>
    <row r="6972" spans="1:9" x14ac:dyDescent="0.3">
      <c r="A6972" t="s">
        <v>3056</v>
      </c>
      <c r="B6972" t="s">
        <v>51</v>
      </c>
      <c r="C6972" t="s">
        <v>2584</v>
      </c>
      <c r="D6972" t="s">
        <v>42</v>
      </c>
      <c r="E6972" s="103">
        <v>2.2915071203414186E-3</v>
      </c>
      <c r="F6972" s="103">
        <v>676064</v>
      </c>
      <c r="G6972" s="103">
        <v>9</v>
      </c>
      <c r="H6972" t="s">
        <v>1078</v>
      </c>
      <c r="I6972" s="103"/>
    </row>
    <row r="6973" spans="1:9" x14ac:dyDescent="0.3">
      <c r="A6973" t="s">
        <v>3057</v>
      </c>
      <c r="B6973" t="s">
        <v>51</v>
      </c>
      <c r="C6973" t="s">
        <v>2584</v>
      </c>
      <c r="D6973" t="s">
        <v>1763</v>
      </c>
      <c r="E6973" s="103">
        <v>2.4050282669013804E-3</v>
      </c>
      <c r="F6973" s="103">
        <v>676064</v>
      </c>
      <c r="G6973" s="103">
        <v>9</v>
      </c>
      <c r="H6973" t="s">
        <v>1078</v>
      </c>
      <c r="I6973" s="103"/>
    </row>
    <row r="6974" spans="1:9" x14ac:dyDescent="0.3">
      <c r="A6974" t="s">
        <v>3058</v>
      </c>
      <c r="B6974" t="s">
        <v>51</v>
      </c>
      <c r="C6974" t="s">
        <v>2584</v>
      </c>
      <c r="D6974" t="s">
        <v>1764</v>
      </c>
      <c r="E6974" s="103">
        <v>1.7960820907972678E-3</v>
      </c>
      <c r="F6974" s="103">
        <v>676064</v>
      </c>
      <c r="G6974" s="103">
        <v>9</v>
      </c>
      <c r="H6974" t="s">
        <v>1078</v>
      </c>
      <c r="I6974" s="103"/>
    </row>
    <row r="6975" spans="1:9" x14ac:dyDescent="0.3">
      <c r="A6975" t="s">
        <v>3059</v>
      </c>
      <c r="B6975" t="s">
        <v>51</v>
      </c>
      <c r="C6975" t="s">
        <v>2584</v>
      </c>
      <c r="D6975" t="s">
        <v>340</v>
      </c>
      <c r="E6975" s="103">
        <v>2.2799030344789637E-3</v>
      </c>
      <c r="F6975" s="103">
        <v>676064</v>
      </c>
      <c r="G6975" s="103">
        <v>9</v>
      </c>
      <c r="H6975" t="s">
        <v>1078</v>
      </c>
      <c r="I6975" s="103"/>
    </row>
    <row r="6976" spans="1:9" x14ac:dyDescent="0.3">
      <c r="A6976" t="s">
        <v>3060</v>
      </c>
      <c r="B6976" t="s">
        <v>51</v>
      </c>
      <c r="C6976" t="s">
        <v>2584</v>
      </c>
      <c r="D6976" t="s">
        <v>777</v>
      </c>
      <c r="E6976" s="103">
        <v>8.0849741474356487E-3</v>
      </c>
      <c r="F6976" s="103">
        <v>676064</v>
      </c>
      <c r="G6976" s="103">
        <v>9</v>
      </c>
      <c r="H6976" t="s">
        <v>1078</v>
      </c>
      <c r="I6976" s="103"/>
    </row>
    <row r="6977" spans="1:9" x14ac:dyDescent="0.3">
      <c r="A6977" t="s">
        <v>3061</v>
      </c>
      <c r="B6977" t="s">
        <v>51</v>
      </c>
      <c r="C6977" t="s">
        <v>2584</v>
      </c>
      <c r="D6977" t="s">
        <v>776</v>
      </c>
      <c r="E6977" s="103">
        <v>2.0245913771131826E-2</v>
      </c>
      <c r="F6977" s="103">
        <v>676064</v>
      </c>
      <c r="G6977" s="103">
        <v>9</v>
      </c>
      <c r="H6977" t="s">
        <v>1078</v>
      </c>
      <c r="I6977" s="103"/>
    </row>
    <row r="6978" spans="1:9" x14ac:dyDescent="0.3">
      <c r="A6978" t="s">
        <v>3062</v>
      </c>
      <c r="B6978" t="s">
        <v>47</v>
      </c>
      <c r="C6978" t="s">
        <v>2585</v>
      </c>
      <c r="D6978" t="s">
        <v>54</v>
      </c>
      <c r="E6978" s="103">
        <v>295311</v>
      </c>
      <c r="F6978" s="103">
        <v>676064</v>
      </c>
      <c r="G6978" s="103">
        <v>9</v>
      </c>
      <c r="H6978" t="s">
        <v>54</v>
      </c>
      <c r="I6978" s="103"/>
    </row>
    <row r="6979" spans="1:9" x14ac:dyDescent="0.3">
      <c r="A6979" t="s">
        <v>3063</v>
      </c>
      <c r="B6979" t="s">
        <v>48</v>
      </c>
      <c r="C6979" t="s">
        <v>2585</v>
      </c>
      <c r="D6979" t="s">
        <v>54</v>
      </c>
      <c r="E6979" s="103">
        <v>2390086800</v>
      </c>
      <c r="F6979" s="103">
        <v>676064</v>
      </c>
      <c r="G6979" s="103">
        <v>9</v>
      </c>
      <c r="H6979" t="s">
        <v>54</v>
      </c>
      <c r="I6979" s="103"/>
    </row>
    <row r="6980" spans="1:9" x14ac:dyDescent="0.3">
      <c r="A6980" t="s">
        <v>3064</v>
      </c>
      <c r="B6980" t="s">
        <v>49</v>
      </c>
      <c r="C6980" t="s">
        <v>2585</v>
      </c>
      <c r="D6980" t="s">
        <v>54</v>
      </c>
      <c r="E6980" s="103">
        <v>0.43680923699531404</v>
      </c>
      <c r="F6980" s="103">
        <v>676064</v>
      </c>
      <c r="G6980" s="103">
        <v>9</v>
      </c>
      <c r="H6980" t="s">
        <v>54</v>
      </c>
      <c r="I6980" s="103"/>
    </row>
    <row r="6981" spans="1:9" x14ac:dyDescent="0.3">
      <c r="A6981" t="s">
        <v>3065</v>
      </c>
      <c r="B6981" t="s">
        <v>50</v>
      </c>
      <c r="C6981" t="s">
        <v>2585</v>
      </c>
      <c r="D6981" t="s">
        <v>54</v>
      </c>
      <c r="E6981" s="103">
        <v>3535.2966583045391</v>
      </c>
      <c r="F6981" s="103">
        <v>676064</v>
      </c>
      <c r="G6981" s="103">
        <v>9</v>
      </c>
      <c r="H6981" t="s">
        <v>54</v>
      </c>
      <c r="I6981" s="103"/>
    </row>
    <row r="6982" spans="1:9" x14ac:dyDescent="0.3">
      <c r="A6982" t="s">
        <v>3066</v>
      </c>
      <c r="B6982" t="s">
        <v>51</v>
      </c>
      <c r="C6982" t="s">
        <v>2585</v>
      </c>
      <c r="D6982" t="s">
        <v>40</v>
      </c>
      <c r="E6982" s="103">
        <v>3.8315167438839649E-3</v>
      </c>
      <c r="F6982" s="103">
        <v>676064</v>
      </c>
      <c r="G6982" s="103">
        <v>9</v>
      </c>
      <c r="H6982" t="s">
        <v>1078</v>
      </c>
      <c r="I6982" s="103"/>
    </row>
    <row r="6983" spans="1:9" x14ac:dyDescent="0.3">
      <c r="A6983" t="s">
        <v>7107</v>
      </c>
      <c r="B6983" t="s">
        <v>51</v>
      </c>
      <c r="C6983" t="s">
        <v>2585</v>
      </c>
      <c r="D6983" t="s">
        <v>5064</v>
      </c>
      <c r="E6983" s="103">
        <v>4.0470526151301558E-3</v>
      </c>
      <c r="F6983" s="103">
        <v>676064</v>
      </c>
      <c r="G6983" s="103">
        <v>9</v>
      </c>
      <c r="H6983" t="s">
        <v>1078</v>
      </c>
      <c r="I6983" s="103"/>
    </row>
    <row r="6984" spans="1:9" x14ac:dyDescent="0.3">
      <c r="A6984" t="s">
        <v>7108</v>
      </c>
      <c r="B6984" t="s">
        <v>51</v>
      </c>
      <c r="C6984" t="s">
        <v>2585</v>
      </c>
      <c r="D6984" t="s">
        <v>5065</v>
      </c>
      <c r="E6984" s="103">
        <v>3.7413911963615175E-3</v>
      </c>
      <c r="F6984" s="103">
        <v>676064</v>
      </c>
      <c r="G6984" s="103">
        <v>9</v>
      </c>
      <c r="H6984" t="s">
        <v>1078</v>
      </c>
      <c r="I6984" s="103"/>
    </row>
    <row r="6985" spans="1:9" x14ac:dyDescent="0.3">
      <c r="A6985" t="s">
        <v>7109</v>
      </c>
      <c r="B6985" t="s">
        <v>51</v>
      </c>
      <c r="C6985" t="s">
        <v>2585</v>
      </c>
      <c r="D6985" t="s">
        <v>5066</v>
      </c>
      <c r="E6985" s="103">
        <v>3.9871578008873095E-3</v>
      </c>
      <c r="F6985" s="103">
        <v>676064</v>
      </c>
      <c r="G6985" s="103">
        <v>9</v>
      </c>
      <c r="H6985" t="s">
        <v>1078</v>
      </c>
      <c r="I6985" s="103"/>
    </row>
    <row r="6986" spans="1:9" x14ac:dyDescent="0.3">
      <c r="A6986" t="s">
        <v>3067</v>
      </c>
      <c r="B6986" t="s">
        <v>51</v>
      </c>
      <c r="C6986" t="s">
        <v>2585</v>
      </c>
      <c r="D6986" t="s">
        <v>42</v>
      </c>
      <c r="E6986" s="103">
        <v>4.0370502511657301E-3</v>
      </c>
      <c r="F6986" s="103">
        <v>676064</v>
      </c>
      <c r="G6986" s="103">
        <v>9</v>
      </c>
      <c r="H6986" t="s">
        <v>1078</v>
      </c>
      <c r="I6986" s="103"/>
    </row>
    <row r="6987" spans="1:9" x14ac:dyDescent="0.3">
      <c r="A6987" t="s">
        <v>3068</v>
      </c>
      <c r="B6987" t="s">
        <v>51</v>
      </c>
      <c r="C6987" t="s">
        <v>2585</v>
      </c>
      <c r="D6987" t="s">
        <v>1763</v>
      </c>
      <c r="E6987" s="103">
        <v>4.22920812258304E-3</v>
      </c>
      <c r="F6987" s="103">
        <v>676064</v>
      </c>
      <c r="G6987" s="103">
        <v>9</v>
      </c>
      <c r="H6987" t="s">
        <v>1078</v>
      </c>
      <c r="I6987" s="103"/>
    </row>
    <row r="6988" spans="1:9" x14ac:dyDescent="0.3">
      <c r="A6988" t="s">
        <v>3069</v>
      </c>
      <c r="B6988" t="s">
        <v>51</v>
      </c>
      <c r="C6988" t="s">
        <v>2585</v>
      </c>
      <c r="D6988" t="s">
        <v>1764</v>
      </c>
      <c r="E6988" s="103">
        <v>2.9893320710074052E-3</v>
      </c>
      <c r="F6988" s="103">
        <v>676064</v>
      </c>
      <c r="G6988" s="103">
        <v>9</v>
      </c>
      <c r="H6988" t="s">
        <v>1078</v>
      </c>
      <c r="I6988" s="103"/>
    </row>
    <row r="6989" spans="1:9" x14ac:dyDescent="0.3">
      <c r="A6989" t="s">
        <v>3070</v>
      </c>
      <c r="B6989" t="s">
        <v>51</v>
      </c>
      <c r="C6989" t="s">
        <v>2585</v>
      </c>
      <c r="D6989" t="s">
        <v>340</v>
      </c>
      <c r="E6989" s="103">
        <v>4.0454606613943367E-3</v>
      </c>
      <c r="F6989" s="103">
        <v>676064</v>
      </c>
      <c r="G6989" s="103">
        <v>9</v>
      </c>
      <c r="H6989" t="s">
        <v>1078</v>
      </c>
      <c r="I6989" s="103"/>
    </row>
    <row r="6990" spans="1:9" x14ac:dyDescent="0.3">
      <c r="A6990" t="s">
        <v>3071</v>
      </c>
      <c r="B6990" t="s">
        <v>51</v>
      </c>
      <c r="C6990" t="s">
        <v>2585</v>
      </c>
      <c r="D6990" t="s">
        <v>777</v>
      </c>
      <c r="E6990" s="103">
        <v>1.2836070174385133E-2</v>
      </c>
      <c r="F6990" s="103">
        <v>676064</v>
      </c>
      <c r="G6990" s="103">
        <v>9</v>
      </c>
      <c r="H6990" t="s">
        <v>1078</v>
      </c>
      <c r="I6990" s="103"/>
    </row>
    <row r="6991" spans="1:9" x14ac:dyDescent="0.3">
      <c r="A6991" t="s">
        <v>3072</v>
      </c>
      <c r="B6991" t="s">
        <v>51</v>
      </c>
      <c r="C6991" t="s">
        <v>2585</v>
      </c>
      <c r="D6991" t="s">
        <v>776</v>
      </c>
      <c r="E6991" s="103">
        <v>3.4427381489734905E-2</v>
      </c>
      <c r="F6991" s="103">
        <v>676064</v>
      </c>
      <c r="G6991" s="103">
        <v>9</v>
      </c>
      <c r="H6991" t="s">
        <v>1078</v>
      </c>
      <c r="I6991" s="103"/>
    </row>
    <row r="6992" spans="1:9" x14ac:dyDescent="0.3">
      <c r="A6992" t="s">
        <v>3047</v>
      </c>
      <c r="B6992" t="s">
        <v>47</v>
      </c>
      <c r="C6992" t="s">
        <v>2586</v>
      </c>
      <c r="D6992" t="s">
        <v>54</v>
      </c>
      <c r="E6992" s="103">
        <v>0</v>
      </c>
      <c r="F6992" s="103">
        <v>676064</v>
      </c>
      <c r="G6992" s="103">
        <v>9</v>
      </c>
      <c r="H6992" t="s">
        <v>54</v>
      </c>
      <c r="I6992" s="103"/>
    </row>
    <row r="6993" spans="1:9" x14ac:dyDescent="0.3">
      <c r="A6993" t="s">
        <v>3048</v>
      </c>
      <c r="B6993" t="s">
        <v>48</v>
      </c>
      <c r="C6993" t="s">
        <v>2586</v>
      </c>
      <c r="D6993" t="s">
        <v>54</v>
      </c>
      <c r="E6993" s="103">
        <v>0</v>
      </c>
      <c r="F6993" s="103">
        <v>676064</v>
      </c>
      <c r="G6993" s="103">
        <v>9</v>
      </c>
      <c r="H6993" t="s">
        <v>54</v>
      </c>
      <c r="I6993" s="103"/>
    </row>
    <row r="6994" spans="1:9" x14ac:dyDescent="0.3">
      <c r="A6994" t="s">
        <v>3049</v>
      </c>
      <c r="B6994" t="s">
        <v>49</v>
      </c>
      <c r="C6994" t="s">
        <v>2586</v>
      </c>
      <c r="D6994" t="s">
        <v>54</v>
      </c>
      <c r="E6994" s="103">
        <v>0</v>
      </c>
      <c r="F6994" s="103">
        <v>676064</v>
      </c>
      <c r="G6994" s="103">
        <v>9</v>
      </c>
      <c r="H6994" t="s">
        <v>54</v>
      </c>
      <c r="I6994" s="103"/>
    </row>
    <row r="6995" spans="1:9" x14ac:dyDescent="0.3">
      <c r="A6995" t="s">
        <v>3050</v>
      </c>
      <c r="B6995" t="s">
        <v>50</v>
      </c>
      <c r="C6995" t="s">
        <v>2586</v>
      </c>
      <c r="D6995" t="s">
        <v>54</v>
      </c>
      <c r="E6995" s="103">
        <v>0</v>
      </c>
      <c r="F6995" s="103">
        <v>676064</v>
      </c>
      <c r="G6995" s="103">
        <v>9</v>
      </c>
      <c r="H6995" t="s">
        <v>54</v>
      </c>
      <c r="I6995" s="103"/>
    </row>
    <row r="6996" spans="1:9" x14ac:dyDescent="0.3">
      <c r="A6996" t="s">
        <v>4208</v>
      </c>
      <c r="B6996" t="s">
        <v>47</v>
      </c>
      <c r="C6996" t="s">
        <v>3115</v>
      </c>
      <c r="D6996" t="s">
        <v>54</v>
      </c>
      <c r="E6996" s="103">
        <v>0</v>
      </c>
      <c r="F6996" s="103">
        <v>676064</v>
      </c>
      <c r="G6996" s="103">
        <v>9</v>
      </c>
      <c r="H6996" t="s">
        <v>54</v>
      </c>
      <c r="I6996" s="103"/>
    </row>
    <row r="6997" spans="1:9" x14ac:dyDescent="0.3">
      <c r="A6997" t="s">
        <v>4209</v>
      </c>
      <c r="B6997" t="s">
        <v>48</v>
      </c>
      <c r="C6997" t="s">
        <v>3115</v>
      </c>
      <c r="D6997" t="s">
        <v>54</v>
      </c>
      <c r="E6997" s="103">
        <v>0</v>
      </c>
      <c r="F6997" s="103">
        <v>676064</v>
      </c>
      <c r="G6997" s="103">
        <v>9</v>
      </c>
      <c r="H6997" t="s">
        <v>54</v>
      </c>
      <c r="I6997" s="103"/>
    </row>
    <row r="6998" spans="1:9" x14ac:dyDescent="0.3">
      <c r="A6998" t="s">
        <v>4210</v>
      </c>
      <c r="B6998" t="s">
        <v>49</v>
      </c>
      <c r="C6998" t="s">
        <v>3115</v>
      </c>
      <c r="D6998" t="s">
        <v>54</v>
      </c>
      <c r="E6998" s="103">
        <v>0</v>
      </c>
      <c r="F6998" s="103">
        <v>676064</v>
      </c>
      <c r="G6998" s="103">
        <v>9</v>
      </c>
      <c r="H6998" t="s">
        <v>54</v>
      </c>
      <c r="I6998" s="103"/>
    </row>
    <row r="6999" spans="1:9" x14ac:dyDescent="0.3">
      <c r="A6999" t="s">
        <v>4211</v>
      </c>
      <c r="B6999" t="s">
        <v>50</v>
      </c>
      <c r="C6999" t="s">
        <v>3115</v>
      </c>
      <c r="D6999" t="s">
        <v>54</v>
      </c>
      <c r="E6999" s="103">
        <v>0</v>
      </c>
      <c r="F6999" s="103">
        <v>676064</v>
      </c>
      <c r="G6999" s="103">
        <v>9</v>
      </c>
      <c r="H6999" t="s">
        <v>54</v>
      </c>
      <c r="I6999" s="103"/>
    </row>
    <row r="7000" spans="1:9" x14ac:dyDescent="0.3">
      <c r="A7000" t="s">
        <v>4212</v>
      </c>
      <c r="B7000" t="s">
        <v>47</v>
      </c>
      <c r="C7000" t="s">
        <v>3100</v>
      </c>
      <c r="D7000" t="s">
        <v>54</v>
      </c>
      <c r="E7000" s="103">
        <v>39767</v>
      </c>
      <c r="F7000" s="103">
        <v>676064</v>
      </c>
      <c r="G7000" s="103">
        <v>9</v>
      </c>
      <c r="H7000" t="s">
        <v>54</v>
      </c>
      <c r="I7000" s="103"/>
    </row>
    <row r="7001" spans="1:9" x14ac:dyDescent="0.3">
      <c r="A7001" t="s">
        <v>4213</v>
      </c>
      <c r="B7001" t="s">
        <v>48</v>
      </c>
      <c r="C7001" t="s">
        <v>3100</v>
      </c>
      <c r="D7001" t="s">
        <v>54</v>
      </c>
      <c r="E7001" s="103">
        <v>7812581946.203125</v>
      </c>
      <c r="F7001" s="103">
        <v>676064</v>
      </c>
      <c r="G7001" s="103">
        <v>9</v>
      </c>
      <c r="H7001" t="s">
        <v>54</v>
      </c>
      <c r="I7001" s="103"/>
    </row>
    <row r="7002" spans="1:9" x14ac:dyDescent="0.3">
      <c r="A7002" t="s">
        <v>4214</v>
      </c>
      <c r="B7002" t="s">
        <v>49</v>
      </c>
      <c r="C7002" t="s">
        <v>3100</v>
      </c>
      <c r="D7002" t="s">
        <v>54</v>
      </c>
      <c r="E7002" s="103">
        <v>5.8821354191319168E-2</v>
      </c>
      <c r="F7002" s="103">
        <v>676064</v>
      </c>
      <c r="G7002" s="103">
        <v>9</v>
      </c>
      <c r="H7002" t="s">
        <v>54</v>
      </c>
      <c r="I7002" s="103"/>
    </row>
    <row r="7003" spans="1:9" x14ac:dyDescent="0.3">
      <c r="A7003" t="s">
        <v>4215</v>
      </c>
      <c r="B7003" t="s">
        <v>50</v>
      </c>
      <c r="C7003" t="s">
        <v>3100</v>
      </c>
      <c r="D7003" t="s">
        <v>54</v>
      </c>
      <c r="E7003" s="103">
        <v>11555.979827654075</v>
      </c>
      <c r="F7003" s="103">
        <v>676064</v>
      </c>
      <c r="G7003" s="103">
        <v>9</v>
      </c>
      <c r="H7003" t="s">
        <v>54</v>
      </c>
      <c r="I7003" s="103"/>
    </row>
    <row r="7004" spans="1:9" x14ac:dyDescent="0.3">
      <c r="A7004" t="s">
        <v>4216</v>
      </c>
      <c r="B7004" t="s">
        <v>51</v>
      </c>
      <c r="C7004" t="s">
        <v>3100</v>
      </c>
      <c r="D7004" t="s">
        <v>40</v>
      </c>
      <c r="E7004" s="103">
        <v>9.0475743611558024E-2</v>
      </c>
      <c r="F7004" s="103">
        <v>676064</v>
      </c>
      <c r="G7004" s="103">
        <v>9</v>
      </c>
      <c r="H7004" t="s">
        <v>1078</v>
      </c>
      <c r="I7004" s="103"/>
    </row>
    <row r="7005" spans="1:9" x14ac:dyDescent="0.3">
      <c r="A7005" t="s">
        <v>7110</v>
      </c>
      <c r="B7005" t="s">
        <v>51</v>
      </c>
      <c r="C7005" t="s">
        <v>3100</v>
      </c>
      <c r="D7005" t="s">
        <v>5064</v>
      </c>
      <c r="E7005" s="103">
        <v>9.8545023162825832E-2</v>
      </c>
      <c r="F7005" s="103">
        <v>676064</v>
      </c>
      <c r="G7005" s="103">
        <v>9</v>
      </c>
      <c r="H7005" t="s">
        <v>1078</v>
      </c>
      <c r="I7005" s="103"/>
    </row>
    <row r="7006" spans="1:9" x14ac:dyDescent="0.3">
      <c r="A7006" t="s">
        <v>7111</v>
      </c>
      <c r="B7006" t="s">
        <v>51</v>
      </c>
      <c r="C7006" t="s">
        <v>3100</v>
      </c>
      <c r="D7006" t="s">
        <v>5065</v>
      </c>
      <c r="E7006" s="103">
        <v>9.0475743611558024E-2</v>
      </c>
      <c r="F7006" s="103">
        <v>676064</v>
      </c>
      <c r="G7006" s="103">
        <v>9</v>
      </c>
      <c r="H7006" t="s">
        <v>1078</v>
      </c>
      <c r="I7006" s="103"/>
    </row>
    <row r="7007" spans="1:9" x14ac:dyDescent="0.3">
      <c r="A7007" t="s">
        <v>7112</v>
      </c>
      <c r="B7007" t="s">
        <v>51</v>
      </c>
      <c r="C7007" t="s">
        <v>3100</v>
      </c>
      <c r="D7007" t="s">
        <v>5066</v>
      </c>
      <c r="E7007" s="103">
        <v>9.8347448233733273E-2</v>
      </c>
      <c r="F7007" s="103">
        <v>676064</v>
      </c>
      <c r="G7007" s="103">
        <v>9</v>
      </c>
      <c r="H7007" t="s">
        <v>1078</v>
      </c>
      <c r="I7007" s="103"/>
    </row>
    <row r="7008" spans="1:9" x14ac:dyDescent="0.3">
      <c r="A7008" t="s">
        <v>4217</v>
      </c>
      <c r="B7008" t="s">
        <v>51</v>
      </c>
      <c r="C7008" t="s">
        <v>3100</v>
      </c>
      <c r="D7008" t="s">
        <v>42</v>
      </c>
      <c r="E7008" s="103">
        <v>9.7979254661751308E-2</v>
      </c>
      <c r="F7008" s="103">
        <v>676064</v>
      </c>
      <c r="G7008" s="103">
        <v>9</v>
      </c>
      <c r="H7008" t="s">
        <v>1078</v>
      </c>
      <c r="I7008" s="103"/>
    </row>
    <row r="7009" spans="1:9" x14ac:dyDescent="0.3">
      <c r="A7009" t="s">
        <v>4218</v>
      </c>
      <c r="B7009" t="s">
        <v>51</v>
      </c>
      <c r="C7009" t="s">
        <v>3100</v>
      </c>
      <c r="D7009" t="s">
        <v>1763</v>
      </c>
      <c r="E7009" s="103">
        <v>0.10165639273137655</v>
      </c>
      <c r="F7009" s="103">
        <v>676064</v>
      </c>
      <c r="G7009" s="103">
        <v>9</v>
      </c>
      <c r="H7009" t="s">
        <v>1078</v>
      </c>
      <c r="I7009" s="103"/>
    </row>
    <row r="7010" spans="1:9" x14ac:dyDescent="0.3">
      <c r="A7010" t="s">
        <v>4219</v>
      </c>
      <c r="B7010" t="s">
        <v>51</v>
      </c>
      <c r="C7010" t="s">
        <v>3100</v>
      </c>
      <c r="D7010" t="s">
        <v>1764</v>
      </c>
      <c r="E7010" s="103">
        <v>6.1204093856756653E-2</v>
      </c>
      <c r="F7010" s="103">
        <v>676064</v>
      </c>
      <c r="G7010" s="103">
        <v>9</v>
      </c>
      <c r="H7010" t="s">
        <v>1078</v>
      </c>
      <c r="I7010" s="103"/>
    </row>
    <row r="7011" spans="1:9" x14ac:dyDescent="0.3">
      <c r="A7011" t="s">
        <v>4220</v>
      </c>
      <c r="B7011" t="s">
        <v>51</v>
      </c>
      <c r="C7011" t="s">
        <v>3100</v>
      </c>
      <c r="D7011" t="s">
        <v>340</v>
      </c>
      <c r="E7011" s="103">
        <v>9.6574914134465228E-2</v>
      </c>
      <c r="F7011" s="103">
        <v>676064</v>
      </c>
      <c r="G7011" s="103">
        <v>9</v>
      </c>
      <c r="H7011" t="s">
        <v>1078</v>
      </c>
      <c r="I7011" s="103"/>
    </row>
    <row r="7012" spans="1:9" x14ac:dyDescent="0.3">
      <c r="A7012" t="s">
        <v>4221</v>
      </c>
      <c r="B7012" t="s">
        <v>51</v>
      </c>
      <c r="C7012" t="s">
        <v>3100</v>
      </c>
      <c r="D7012" t="s">
        <v>777</v>
      </c>
      <c r="E7012" s="103">
        <v>0.32505724916331807</v>
      </c>
      <c r="F7012" s="103">
        <v>676064</v>
      </c>
      <c r="G7012" s="103">
        <v>9</v>
      </c>
      <c r="H7012" t="s">
        <v>1078</v>
      </c>
      <c r="I7012" s="103"/>
    </row>
    <row r="7013" spans="1:9" x14ac:dyDescent="0.3">
      <c r="A7013" t="s">
        <v>4222</v>
      </c>
      <c r="B7013" t="s">
        <v>51</v>
      </c>
      <c r="C7013" t="s">
        <v>3100</v>
      </c>
      <c r="D7013" t="s">
        <v>776</v>
      </c>
      <c r="E7013" s="103">
        <v>0.84403505943802581</v>
      </c>
      <c r="F7013" s="103">
        <v>676064</v>
      </c>
      <c r="G7013" s="103">
        <v>9</v>
      </c>
      <c r="H7013" t="s">
        <v>1078</v>
      </c>
      <c r="I7013" s="103"/>
    </row>
    <row r="7014" spans="1:9" x14ac:dyDescent="0.3">
      <c r="A7014" t="s">
        <v>7647</v>
      </c>
      <c r="B7014" t="s">
        <v>51</v>
      </c>
      <c r="C7014" t="s">
        <v>35</v>
      </c>
      <c r="D7014" t="s">
        <v>40</v>
      </c>
      <c r="E7014" s="103">
        <v>0.7127553568183832</v>
      </c>
      <c r="F7014" s="103">
        <v>676064</v>
      </c>
      <c r="G7014" s="103">
        <v>9</v>
      </c>
      <c r="H7014" t="s">
        <v>1078</v>
      </c>
      <c r="I7014" s="103"/>
    </row>
    <row r="7015" spans="1:9" x14ac:dyDescent="0.3">
      <c r="A7015" t="s">
        <v>7648</v>
      </c>
      <c r="B7015" t="s">
        <v>51</v>
      </c>
      <c r="C7015" t="s">
        <v>35</v>
      </c>
      <c r="D7015" t="s">
        <v>5064</v>
      </c>
      <c r="E7015" s="103">
        <v>-1.4508707654723716</v>
      </c>
      <c r="F7015" s="103">
        <v>676064</v>
      </c>
      <c r="G7015" s="103">
        <v>9</v>
      </c>
      <c r="H7015" t="s">
        <v>1078</v>
      </c>
      <c r="I7015" s="103"/>
    </row>
    <row r="7016" spans="1:9" x14ac:dyDescent="0.3">
      <c r="A7016" t="s">
        <v>7649</v>
      </c>
      <c r="B7016" t="s">
        <v>51</v>
      </c>
      <c r="C7016" t="s">
        <v>35</v>
      </c>
      <c r="D7016" t="s">
        <v>5065</v>
      </c>
      <c r="E7016" s="103">
        <v>-3.1218287226651946</v>
      </c>
      <c r="F7016" s="103">
        <v>676064</v>
      </c>
      <c r="G7016" s="103">
        <v>9</v>
      </c>
      <c r="H7016" t="s">
        <v>1078</v>
      </c>
      <c r="I7016" s="103"/>
    </row>
    <row r="7017" spans="1:9" x14ac:dyDescent="0.3">
      <c r="A7017" t="s">
        <v>7650</v>
      </c>
      <c r="B7017" t="s">
        <v>51</v>
      </c>
      <c r="C7017" t="s">
        <v>35</v>
      </c>
      <c r="D7017" t="s">
        <v>5066</v>
      </c>
      <c r="E7017" s="103">
        <v>-3.0163079966800925</v>
      </c>
      <c r="F7017" s="103">
        <v>676064</v>
      </c>
      <c r="G7017" s="103">
        <v>9</v>
      </c>
      <c r="H7017" t="s">
        <v>1078</v>
      </c>
      <c r="I7017" s="103"/>
    </row>
    <row r="7018" spans="1:9" x14ac:dyDescent="0.3">
      <c r="A7018" t="s">
        <v>7651</v>
      </c>
      <c r="B7018" t="s">
        <v>51</v>
      </c>
      <c r="C7018" t="s">
        <v>35</v>
      </c>
      <c r="D7018" t="s">
        <v>42</v>
      </c>
      <c r="E7018" s="103">
        <v>-1.4515332712211992</v>
      </c>
      <c r="F7018" s="103">
        <v>676064</v>
      </c>
      <c r="G7018" s="103">
        <v>9</v>
      </c>
      <c r="H7018" t="s">
        <v>1078</v>
      </c>
      <c r="I7018" s="103"/>
    </row>
    <row r="7019" spans="1:9" x14ac:dyDescent="0.3">
      <c r="A7019" t="s">
        <v>7652</v>
      </c>
      <c r="B7019" t="s">
        <v>51</v>
      </c>
      <c r="C7019" t="s">
        <v>35</v>
      </c>
      <c r="D7019" t="s">
        <v>1763</v>
      </c>
      <c r="E7019" s="103">
        <v>-5.3721101161534356E-2</v>
      </c>
      <c r="F7019" s="103">
        <v>676064</v>
      </c>
      <c r="G7019" s="103">
        <v>9</v>
      </c>
      <c r="H7019" t="s">
        <v>1078</v>
      </c>
      <c r="I7019" s="103"/>
    </row>
    <row r="7020" spans="1:9" x14ac:dyDescent="0.3">
      <c r="A7020" t="s">
        <v>7653</v>
      </c>
      <c r="B7020" t="s">
        <v>51</v>
      </c>
      <c r="C7020" t="s">
        <v>35</v>
      </c>
      <c r="D7020" t="s">
        <v>1764</v>
      </c>
      <c r="E7020" s="103">
        <v>-0.25547685674013271</v>
      </c>
      <c r="F7020" s="103">
        <v>676064</v>
      </c>
      <c r="G7020" s="103">
        <v>9</v>
      </c>
      <c r="H7020" t="s">
        <v>1078</v>
      </c>
      <c r="I7020" s="103"/>
    </row>
    <row r="7021" spans="1:9" x14ac:dyDescent="0.3">
      <c r="A7021" t="s">
        <v>7654</v>
      </c>
      <c r="B7021" t="s">
        <v>51</v>
      </c>
      <c r="C7021" t="s">
        <v>35</v>
      </c>
      <c r="D7021" t="s">
        <v>340</v>
      </c>
      <c r="E7021" s="103">
        <v>4.9059448661356746E-2</v>
      </c>
      <c r="F7021" s="103">
        <v>676064</v>
      </c>
      <c r="G7021" s="103">
        <v>9</v>
      </c>
      <c r="H7021" t="s">
        <v>1078</v>
      </c>
      <c r="I7021" s="103"/>
    </row>
    <row r="7022" spans="1:9" x14ac:dyDescent="0.3">
      <c r="A7022" t="s">
        <v>7655</v>
      </c>
      <c r="B7022" t="s">
        <v>51</v>
      </c>
      <c r="C7022" t="s">
        <v>35</v>
      </c>
      <c r="D7022" t="s">
        <v>777</v>
      </c>
      <c r="E7022" s="103">
        <v>2.4936156177509381</v>
      </c>
      <c r="F7022" s="103">
        <v>676064</v>
      </c>
      <c r="G7022" s="103">
        <v>9</v>
      </c>
      <c r="H7022" t="s">
        <v>1078</v>
      </c>
      <c r="I7022" s="103"/>
    </row>
    <row r="7023" spans="1:9" x14ac:dyDescent="0.3">
      <c r="A7023" t="s">
        <v>7656</v>
      </c>
      <c r="B7023" t="s">
        <v>51</v>
      </c>
      <c r="C7023" t="s">
        <v>35</v>
      </c>
      <c r="D7023" t="s">
        <v>776</v>
      </c>
      <c r="E7023" s="103">
        <v>6.688079372796417</v>
      </c>
      <c r="F7023" s="103">
        <v>676064</v>
      </c>
      <c r="G7023" s="103">
        <v>9</v>
      </c>
      <c r="H7023" t="s">
        <v>1078</v>
      </c>
      <c r="I7023" s="103"/>
    </row>
    <row r="7024" spans="1:9" x14ac:dyDescent="0.3">
      <c r="A7024" t="s">
        <v>290</v>
      </c>
      <c r="B7024" t="s">
        <v>47</v>
      </c>
      <c r="C7024" t="s">
        <v>58</v>
      </c>
      <c r="D7024" t="s">
        <v>54</v>
      </c>
      <c r="E7024" s="103">
        <v>3198</v>
      </c>
      <c r="F7024" s="103">
        <v>676064</v>
      </c>
      <c r="G7024" s="103">
        <v>9</v>
      </c>
      <c r="H7024" t="s">
        <v>54</v>
      </c>
      <c r="I7024" s="103"/>
    </row>
    <row r="7025" spans="1:9" x14ac:dyDescent="0.3">
      <c r="A7025" t="s">
        <v>291</v>
      </c>
      <c r="B7025" t="s">
        <v>48</v>
      </c>
      <c r="C7025" t="s">
        <v>58</v>
      </c>
      <c r="D7025" t="s">
        <v>54</v>
      </c>
      <c r="E7025" s="103">
        <v>31634747348</v>
      </c>
      <c r="F7025" s="103">
        <v>676064</v>
      </c>
      <c r="G7025" s="103">
        <v>9</v>
      </c>
      <c r="H7025" t="s">
        <v>54</v>
      </c>
      <c r="I7025" s="103"/>
    </row>
    <row r="7026" spans="1:9" x14ac:dyDescent="0.3">
      <c r="A7026" t="s">
        <v>292</v>
      </c>
      <c r="B7026" t="s">
        <v>49</v>
      </c>
      <c r="C7026" t="s">
        <v>58</v>
      </c>
      <c r="D7026" t="s">
        <v>54</v>
      </c>
      <c r="E7026" s="103">
        <v>4.7303213896909167E-3</v>
      </c>
      <c r="F7026" s="103">
        <v>676064</v>
      </c>
      <c r="G7026" s="103">
        <v>9</v>
      </c>
      <c r="H7026" t="s">
        <v>54</v>
      </c>
      <c r="I7026" s="103"/>
    </row>
    <row r="7027" spans="1:9" x14ac:dyDescent="0.3">
      <c r="A7027" t="s">
        <v>293</v>
      </c>
      <c r="B7027" t="s">
        <v>50</v>
      </c>
      <c r="C7027" t="s">
        <v>58</v>
      </c>
      <c r="D7027" t="s">
        <v>54</v>
      </c>
      <c r="E7027" s="103">
        <v>46792.533470204005</v>
      </c>
      <c r="F7027" s="103">
        <v>676064</v>
      </c>
      <c r="G7027" s="103">
        <v>9</v>
      </c>
      <c r="H7027" t="s">
        <v>54</v>
      </c>
      <c r="I7027" s="103"/>
    </row>
    <row r="7028" spans="1:9" x14ac:dyDescent="0.3">
      <c r="A7028" t="s">
        <v>4223</v>
      </c>
      <c r="B7028" t="s">
        <v>47</v>
      </c>
      <c r="C7028" t="s">
        <v>3102</v>
      </c>
      <c r="D7028" t="s">
        <v>54</v>
      </c>
      <c r="E7028" s="103">
        <v>216026</v>
      </c>
      <c r="F7028" s="103">
        <v>676064</v>
      </c>
      <c r="G7028" s="103">
        <v>9</v>
      </c>
      <c r="H7028" t="s">
        <v>54</v>
      </c>
      <c r="I7028" s="103"/>
    </row>
    <row r="7029" spans="1:9" x14ac:dyDescent="0.3">
      <c r="A7029" t="s">
        <v>4224</v>
      </c>
      <c r="B7029" t="s">
        <v>48</v>
      </c>
      <c r="C7029" t="s">
        <v>3102</v>
      </c>
      <c r="D7029" t="s">
        <v>54</v>
      </c>
      <c r="E7029" s="103">
        <v>50463212753.125</v>
      </c>
      <c r="F7029" s="103">
        <v>676064</v>
      </c>
      <c r="G7029" s="103">
        <v>9</v>
      </c>
      <c r="H7029" t="s">
        <v>54</v>
      </c>
      <c r="I7029" s="103"/>
    </row>
    <row r="7030" spans="1:9" x14ac:dyDescent="0.3">
      <c r="A7030" t="s">
        <v>4225</v>
      </c>
      <c r="B7030" t="s">
        <v>49</v>
      </c>
      <c r="C7030" t="s">
        <v>3102</v>
      </c>
      <c r="D7030" t="s">
        <v>54</v>
      </c>
      <c r="E7030" s="103">
        <v>0.3195348369385147</v>
      </c>
      <c r="F7030" s="103">
        <v>676064</v>
      </c>
      <c r="G7030" s="103">
        <v>9</v>
      </c>
      <c r="H7030" t="s">
        <v>54</v>
      </c>
      <c r="I7030" s="103"/>
    </row>
    <row r="7031" spans="1:9" x14ac:dyDescent="0.3">
      <c r="A7031" t="s">
        <v>4226</v>
      </c>
      <c r="B7031" t="s">
        <v>50</v>
      </c>
      <c r="C7031" t="s">
        <v>3102</v>
      </c>
      <c r="D7031" t="s">
        <v>54</v>
      </c>
      <c r="E7031" s="103">
        <v>74642.656247226594</v>
      </c>
      <c r="F7031" s="103">
        <v>676064</v>
      </c>
      <c r="G7031" s="103">
        <v>9</v>
      </c>
      <c r="H7031" t="s">
        <v>54</v>
      </c>
      <c r="I7031" s="103"/>
    </row>
    <row r="7032" spans="1:9" x14ac:dyDescent="0.3">
      <c r="A7032" t="s">
        <v>4227</v>
      </c>
      <c r="B7032" t="s">
        <v>51</v>
      </c>
      <c r="C7032" t="s">
        <v>3102</v>
      </c>
      <c r="D7032" t="s">
        <v>40</v>
      </c>
      <c r="E7032" s="103">
        <v>0.11057073460401631</v>
      </c>
      <c r="F7032" s="103">
        <v>676064</v>
      </c>
      <c r="G7032" s="103">
        <v>9</v>
      </c>
      <c r="H7032" t="s">
        <v>1078</v>
      </c>
      <c r="I7032" s="103"/>
    </row>
    <row r="7033" spans="1:9" x14ac:dyDescent="0.3">
      <c r="A7033" t="s">
        <v>7113</v>
      </c>
      <c r="B7033" t="s">
        <v>51</v>
      </c>
      <c r="C7033" t="s">
        <v>3102</v>
      </c>
      <c r="D7033" t="s">
        <v>5064</v>
      </c>
      <c r="E7033" s="103">
        <v>0.11836946720133727</v>
      </c>
      <c r="F7033" s="103">
        <v>676064</v>
      </c>
      <c r="G7033" s="103">
        <v>9</v>
      </c>
      <c r="H7033" t="s">
        <v>1078</v>
      </c>
      <c r="I7033" s="103"/>
    </row>
    <row r="7034" spans="1:9" x14ac:dyDescent="0.3">
      <c r="A7034" t="s">
        <v>7114</v>
      </c>
      <c r="B7034" t="s">
        <v>51</v>
      </c>
      <c r="C7034" t="s">
        <v>3102</v>
      </c>
      <c r="D7034" t="s">
        <v>5065</v>
      </c>
      <c r="E7034" s="103">
        <v>0.11057073460401631</v>
      </c>
      <c r="F7034" s="103">
        <v>676064</v>
      </c>
      <c r="G7034" s="103">
        <v>9</v>
      </c>
      <c r="H7034" t="s">
        <v>1078</v>
      </c>
      <c r="I7034" s="103"/>
    </row>
    <row r="7035" spans="1:9" x14ac:dyDescent="0.3">
      <c r="A7035" t="s">
        <v>7115</v>
      </c>
      <c r="B7035" t="s">
        <v>51</v>
      </c>
      <c r="C7035" t="s">
        <v>3102</v>
      </c>
      <c r="D7035" t="s">
        <v>5066</v>
      </c>
      <c r="E7035" s="103">
        <v>0.11807057884999256</v>
      </c>
      <c r="F7035" s="103">
        <v>676064</v>
      </c>
      <c r="G7035" s="103">
        <v>9</v>
      </c>
      <c r="H7035" t="s">
        <v>1078</v>
      </c>
      <c r="I7035" s="103"/>
    </row>
    <row r="7036" spans="1:9" x14ac:dyDescent="0.3">
      <c r="A7036" t="s">
        <v>4228</v>
      </c>
      <c r="B7036" t="s">
        <v>51</v>
      </c>
      <c r="C7036" t="s">
        <v>3102</v>
      </c>
      <c r="D7036" t="s">
        <v>42</v>
      </c>
      <c r="E7036" s="103">
        <v>0.11763831368543623</v>
      </c>
      <c r="F7036" s="103">
        <v>676064</v>
      </c>
      <c r="G7036" s="103">
        <v>9</v>
      </c>
      <c r="H7036" t="s">
        <v>1078</v>
      </c>
      <c r="I7036" s="103"/>
    </row>
    <row r="7037" spans="1:9" x14ac:dyDescent="0.3">
      <c r="A7037" t="s">
        <v>4229</v>
      </c>
      <c r="B7037" t="s">
        <v>51</v>
      </c>
      <c r="C7037" t="s">
        <v>3102</v>
      </c>
      <c r="D7037" t="s">
        <v>1763</v>
      </c>
      <c r="E7037" s="103">
        <v>0.1224935773883981</v>
      </c>
      <c r="F7037" s="103">
        <v>676064</v>
      </c>
      <c r="G7037" s="103">
        <v>9</v>
      </c>
      <c r="H7037" t="s">
        <v>1078</v>
      </c>
      <c r="I7037" s="103"/>
    </row>
    <row r="7038" spans="1:9" x14ac:dyDescent="0.3">
      <c r="A7038" t="s">
        <v>4230</v>
      </c>
      <c r="B7038" t="s">
        <v>51</v>
      </c>
      <c r="C7038" t="s">
        <v>3102</v>
      </c>
      <c r="D7038" t="s">
        <v>1764</v>
      </c>
      <c r="E7038" s="103">
        <v>8.3075038108483851E-2</v>
      </c>
      <c r="F7038" s="103">
        <v>676064</v>
      </c>
      <c r="G7038" s="103">
        <v>9</v>
      </c>
      <c r="H7038" t="s">
        <v>1078</v>
      </c>
      <c r="I7038" s="103"/>
    </row>
    <row r="7039" spans="1:9" x14ac:dyDescent="0.3">
      <c r="A7039" t="s">
        <v>4231</v>
      </c>
      <c r="B7039" t="s">
        <v>51</v>
      </c>
      <c r="C7039" t="s">
        <v>3102</v>
      </c>
      <c r="D7039" t="s">
        <v>340</v>
      </c>
      <c r="E7039" s="103">
        <v>0.11685192186747015</v>
      </c>
      <c r="F7039" s="103">
        <v>676064</v>
      </c>
      <c r="G7039" s="103">
        <v>9</v>
      </c>
      <c r="H7039" t="s">
        <v>1078</v>
      </c>
      <c r="I7039" s="103"/>
    </row>
    <row r="7040" spans="1:9" x14ac:dyDescent="0.3">
      <c r="A7040" t="s">
        <v>4232</v>
      </c>
      <c r="B7040" t="s">
        <v>51</v>
      </c>
      <c r="C7040" t="s">
        <v>3102</v>
      </c>
      <c r="D7040" t="s">
        <v>777</v>
      </c>
      <c r="E7040" s="103">
        <v>0.39909154184048345</v>
      </c>
      <c r="F7040" s="103">
        <v>676064</v>
      </c>
      <c r="G7040" s="103">
        <v>9</v>
      </c>
      <c r="H7040" t="s">
        <v>1078</v>
      </c>
      <c r="I7040" s="103"/>
    </row>
    <row r="7041" spans="1:9" x14ac:dyDescent="0.3">
      <c r="A7041" t="s">
        <v>4233</v>
      </c>
      <c r="B7041" t="s">
        <v>51</v>
      </c>
      <c r="C7041" t="s">
        <v>3102</v>
      </c>
      <c r="D7041" t="s">
        <v>776</v>
      </c>
      <c r="E7041" s="103">
        <v>1.0113918564156328</v>
      </c>
      <c r="F7041" s="103">
        <v>676064</v>
      </c>
      <c r="G7041" s="103">
        <v>9</v>
      </c>
      <c r="H7041" t="s">
        <v>1078</v>
      </c>
      <c r="I7041" s="103"/>
    </row>
    <row r="7042" spans="1:9" x14ac:dyDescent="0.3">
      <c r="A7042" t="s">
        <v>4234</v>
      </c>
      <c r="B7042" t="s">
        <v>47</v>
      </c>
      <c r="C7042" t="s">
        <v>3104</v>
      </c>
      <c r="D7042" t="s">
        <v>54</v>
      </c>
      <c r="E7042" s="103">
        <v>86469</v>
      </c>
      <c r="F7042" s="103">
        <v>676064</v>
      </c>
      <c r="G7042" s="103">
        <v>9</v>
      </c>
      <c r="H7042" t="s">
        <v>54</v>
      </c>
      <c r="I7042" s="103"/>
    </row>
    <row r="7043" spans="1:9" x14ac:dyDescent="0.3">
      <c r="A7043" t="s">
        <v>4235</v>
      </c>
      <c r="B7043" t="s">
        <v>48</v>
      </c>
      <c r="C7043" t="s">
        <v>3104</v>
      </c>
      <c r="D7043" t="s">
        <v>54</v>
      </c>
      <c r="E7043" s="103">
        <v>35034529701.375</v>
      </c>
      <c r="F7043" s="103">
        <v>676064</v>
      </c>
      <c r="G7043" s="103">
        <v>9</v>
      </c>
      <c r="H7043" t="s">
        <v>54</v>
      </c>
      <c r="I7043" s="103"/>
    </row>
    <row r="7044" spans="1:9" x14ac:dyDescent="0.3">
      <c r="A7044" t="s">
        <v>4236</v>
      </c>
      <c r="B7044" t="s">
        <v>49</v>
      </c>
      <c r="C7044" t="s">
        <v>3104</v>
      </c>
      <c r="D7044" t="s">
        <v>54</v>
      </c>
      <c r="E7044" s="103">
        <v>0.1279006129597198</v>
      </c>
      <c r="F7044" s="103">
        <v>676064</v>
      </c>
      <c r="G7044" s="103">
        <v>9</v>
      </c>
      <c r="H7044" t="s">
        <v>54</v>
      </c>
      <c r="I7044" s="103"/>
    </row>
    <row r="7045" spans="1:9" x14ac:dyDescent="0.3">
      <c r="A7045" t="s">
        <v>4237</v>
      </c>
      <c r="B7045" t="s">
        <v>50</v>
      </c>
      <c r="C7045" t="s">
        <v>3104</v>
      </c>
      <c r="D7045" t="s">
        <v>54</v>
      </c>
      <c r="E7045" s="103">
        <v>51821.321208310161</v>
      </c>
      <c r="F7045" s="103">
        <v>676064</v>
      </c>
      <c r="G7045" s="103">
        <v>9</v>
      </c>
      <c r="H7045" t="s">
        <v>54</v>
      </c>
      <c r="I7045" s="103"/>
    </row>
    <row r="7046" spans="1:9" x14ac:dyDescent="0.3">
      <c r="A7046" t="s">
        <v>4238</v>
      </c>
      <c r="B7046" t="s">
        <v>51</v>
      </c>
      <c r="C7046" t="s">
        <v>3104</v>
      </c>
      <c r="D7046" t="s">
        <v>40</v>
      </c>
      <c r="E7046" s="103">
        <v>0.19527071251127467</v>
      </c>
      <c r="F7046" s="103">
        <v>676064</v>
      </c>
      <c r="G7046" s="103">
        <v>9</v>
      </c>
      <c r="H7046" t="s">
        <v>1078</v>
      </c>
      <c r="I7046" s="103"/>
    </row>
    <row r="7047" spans="1:9" x14ac:dyDescent="0.3">
      <c r="A7047" t="s">
        <v>7116</v>
      </c>
      <c r="B7047" t="s">
        <v>51</v>
      </c>
      <c r="C7047" t="s">
        <v>3104</v>
      </c>
      <c r="D7047" t="s">
        <v>5064</v>
      </c>
      <c r="E7047" s="103">
        <v>0.20802574037647809</v>
      </c>
      <c r="F7047" s="103">
        <v>676064</v>
      </c>
      <c r="G7047" s="103">
        <v>9</v>
      </c>
      <c r="H7047" t="s">
        <v>1078</v>
      </c>
      <c r="I7047" s="103"/>
    </row>
    <row r="7048" spans="1:9" x14ac:dyDescent="0.3">
      <c r="A7048" t="s">
        <v>7117</v>
      </c>
      <c r="B7048" t="s">
        <v>51</v>
      </c>
      <c r="C7048" t="s">
        <v>3104</v>
      </c>
      <c r="D7048" t="s">
        <v>5065</v>
      </c>
      <c r="E7048" s="103">
        <v>0.18957189864102986</v>
      </c>
      <c r="F7048" s="103">
        <v>676064</v>
      </c>
      <c r="G7048" s="103">
        <v>9</v>
      </c>
      <c r="H7048" t="s">
        <v>1078</v>
      </c>
      <c r="I7048" s="103"/>
    </row>
    <row r="7049" spans="1:9" x14ac:dyDescent="0.3">
      <c r="A7049" t="s">
        <v>7118</v>
      </c>
      <c r="B7049" t="s">
        <v>51</v>
      </c>
      <c r="C7049" t="s">
        <v>3104</v>
      </c>
      <c r="D7049" t="s">
        <v>5066</v>
      </c>
      <c r="E7049" s="103">
        <v>0.20188029713070302</v>
      </c>
      <c r="F7049" s="103">
        <v>676064</v>
      </c>
      <c r="G7049" s="103">
        <v>9</v>
      </c>
      <c r="H7049" t="s">
        <v>1078</v>
      </c>
      <c r="I7049" s="103"/>
    </row>
    <row r="7050" spans="1:9" x14ac:dyDescent="0.3">
      <c r="A7050" t="s">
        <v>4239</v>
      </c>
      <c r="B7050" t="s">
        <v>51</v>
      </c>
      <c r="C7050" t="s">
        <v>3104</v>
      </c>
      <c r="D7050" t="s">
        <v>42</v>
      </c>
      <c r="E7050" s="103">
        <v>0.20713656435248051</v>
      </c>
      <c r="F7050" s="103">
        <v>676064</v>
      </c>
      <c r="G7050" s="103">
        <v>9</v>
      </c>
      <c r="H7050" t="s">
        <v>1078</v>
      </c>
      <c r="I7050" s="103"/>
    </row>
    <row r="7051" spans="1:9" x14ac:dyDescent="0.3">
      <c r="A7051" t="s">
        <v>4240</v>
      </c>
      <c r="B7051" t="s">
        <v>51</v>
      </c>
      <c r="C7051" t="s">
        <v>3104</v>
      </c>
      <c r="D7051" t="s">
        <v>1763</v>
      </c>
      <c r="E7051" s="103">
        <v>0.21546491730977776</v>
      </c>
      <c r="F7051" s="103">
        <v>676064</v>
      </c>
      <c r="G7051" s="103">
        <v>9</v>
      </c>
      <c r="H7051" t="s">
        <v>1078</v>
      </c>
      <c r="I7051" s="103"/>
    </row>
    <row r="7052" spans="1:9" x14ac:dyDescent="0.3">
      <c r="A7052" t="s">
        <v>4241</v>
      </c>
      <c r="B7052" t="s">
        <v>51</v>
      </c>
      <c r="C7052" t="s">
        <v>3104</v>
      </c>
      <c r="D7052" t="s">
        <v>1764</v>
      </c>
      <c r="E7052" s="103">
        <v>0.13873986059745841</v>
      </c>
      <c r="F7052" s="103">
        <v>676064</v>
      </c>
      <c r="G7052" s="103">
        <v>9</v>
      </c>
      <c r="H7052" t="s">
        <v>1078</v>
      </c>
      <c r="I7052" s="103"/>
    </row>
    <row r="7053" spans="1:9" x14ac:dyDescent="0.3">
      <c r="A7053" t="s">
        <v>4242</v>
      </c>
      <c r="B7053" t="s">
        <v>51</v>
      </c>
      <c r="C7053" t="s">
        <v>3104</v>
      </c>
      <c r="D7053" t="s">
        <v>340</v>
      </c>
      <c r="E7053" s="103">
        <v>0.20611184037246671</v>
      </c>
      <c r="F7053" s="103">
        <v>676064</v>
      </c>
      <c r="G7053" s="103">
        <v>9</v>
      </c>
      <c r="H7053" t="s">
        <v>1078</v>
      </c>
      <c r="I7053" s="103"/>
    </row>
    <row r="7054" spans="1:9" x14ac:dyDescent="0.3">
      <c r="A7054" t="s">
        <v>4243</v>
      </c>
      <c r="B7054" t="s">
        <v>51</v>
      </c>
      <c r="C7054" t="s">
        <v>3104</v>
      </c>
      <c r="D7054" t="s">
        <v>777</v>
      </c>
      <c r="E7054" s="103">
        <v>0.68205613360303641</v>
      </c>
      <c r="F7054" s="103">
        <v>676064</v>
      </c>
      <c r="G7054" s="103">
        <v>9</v>
      </c>
      <c r="H7054" t="s">
        <v>1078</v>
      </c>
      <c r="I7054" s="103"/>
    </row>
    <row r="7055" spans="1:9" x14ac:dyDescent="0.3">
      <c r="A7055" t="s">
        <v>4244</v>
      </c>
      <c r="B7055" t="s">
        <v>51</v>
      </c>
      <c r="C7055" t="s">
        <v>3104</v>
      </c>
      <c r="D7055" t="s">
        <v>776</v>
      </c>
      <c r="E7055" s="103">
        <v>1.7479355959467793</v>
      </c>
      <c r="F7055" s="103">
        <v>676064</v>
      </c>
      <c r="G7055" s="103">
        <v>9</v>
      </c>
      <c r="H7055" t="s">
        <v>1078</v>
      </c>
      <c r="I7055" s="103"/>
    </row>
    <row r="7056" spans="1:9" x14ac:dyDescent="0.3">
      <c r="A7056" t="s">
        <v>4245</v>
      </c>
      <c r="B7056" t="s">
        <v>47</v>
      </c>
      <c r="C7056" t="s">
        <v>3106</v>
      </c>
      <c r="D7056" t="s">
        <v>54</v>
      </c>
      <c r="E7056" s="103">
        <v>50013</v>
      </c>
      <c r="F7056" s="103">
        <v>676064</v>
      </c>
      <c r="G7056" s="103">
        <v>9</v>
      </c>
      <c r="H7056" t="s">
        <v>54</v>
      </c>
      <c r="I7056" s="103"/>
    </row>
    <row r="7057" spans="1:9" x14ac:dyDescent="0.3">
      <c r="A7057" t="s">
        <v>4246</v>
      </c>
      <c r="B7057" t="s">
        <v>48</v>
      </c>
      <c r="C7057" t="s">
        <v>3106</v>
      </c>
      <c r="D7057" t="s">
        <v>54</v>
      </c>
      <c r="E7057" s="103">
        <v>82980162116.75</v>
      </c>
      <c r="F7057" s="103">
        <v>676064</v>
      </c>
      <c r="G7057" s="103">
        <v>9</v>
      </c>
      <c r="H7057" t="s">
        <v>54</v>
      </c>
      <c r="I7057" s="103"/>
    </row>
    <row r="7058" spans="1:9" x14ac:dyDescent="0.3">
      <c r="A7058" t="s">
        <v>4247</v>
      </c>
      <c r="B7058" t="s">
        <v>49</v>
      </c>
      <c r="C7058" t="s">
        <v>3106</v>
      </c>
      <c r="D7058" t="s">
        <v>54</v>
      </c>
      <c r="E7058" s="103">
        <v>7.3976724097126897E-2</v>
      </c>
      <c r="F7058" s="103">
        <v>676064</v>
      </c>
      <c r="G7058" s="103">
        <v>9</v>
      </c>
      <c r="H7058" t="s">
        <v>54</v>
      </c>
      <c r="I7058" s="103"/>
    </row>
    <row r="7059" spans="1:9" x14ac:dyDescent="0.3">
      <c r="A7059" t="s">
        <v>4248</v>
      </c>
      <c r="B7059" t="s">
        <v>50</v>
      </c>
      <c r="C7059" t="s">
        <v>3106</v>
      </c>
      <c r="D7059" t="s">
        <v>54</v>
      </c>
      <c r="E7059" s="103">
        <v>122740.09874324029</v>
      </c>
      <c r="F7059" s="103">
        <v>676064</v>
      </c>
      <c r="G7059" s="103">
        <v>9</v>
      </c>
      <c r="H7059" t="s">
        <v>54</v>
      </c>
      <c r="I7059" s="103"/>
    </row>
    <row r="7060" spans="1:9" x14ac:dyDescent="0.3">
      <c r="A7060" t="s">
        <v>4249</v>
      </c>
      <c r="B7060" t="s">
        <v>51</v>
      </c>
      <c r="C7060" t="s">
        <v>3106</v>
      </c>
      <c r="D7060" t="s">
        <v>40</v>
      </c>
      <c r="E7060" s="103">
        <v>0.77568283068360666</v>
      </c>
      <c r="F7060" s="103">
        <v>676064</v>
      </c>
      <c r="G7060" s="103">
        <v>9</v>
      </c>
      <c r="H7060" t="s">
        <v>1078</v>
      </c>
      <c r="I7060" s="103"/>
    </row>
    <row r="7061" spans="1:9" x14ac:dyDescent="0.3">
      <c r="A7061" t="s">
        <v>7119</v>
      </c>
      <c r="B7061" t="s">
        <v>51</v>
      </c>
      <c r="C7061" t="s">
        <v>3106</v>
      </c>
      <c r="D7061" t="s">
        <v>5064</v>
      </c>
      <c r="E7061" s="103">
        <v>0.82411260913319706</v>
      </c>
      <c r="F7061" s="103">
        <v>676064</v>
      </c>
      <c r="G7061" s="103">
        <v>9</v>
      </c>
      <c r="H7061" t="s">
        <v>1078</v>
      </c>
      <c r="I7061" s="103"/>
    </row>
    <row r="7062" spans="1:9" x14ac:dyDescent="0.3">
      <c r="A7062" t="s">
        <v>7120</v>
      </c>
      <c r="B7062" t="s">
        <v>51</v>
      </c>
      <c r="C7062" t="s">
        <v>3106</v>
      </c>
      <c r="D7062" t="s">
        <v>5065</v>
      </c>
      <c r="E7062" s="103">
        <v>0.77568283068360666</v>
      </c>
      <c r="F7062" s="103">
        <v>676064</v>
      </c>
      <c r="G7062" s="103">
        <v>9</v>
      </c>
      <c r="H7062" t="s">
        <v>1078</v>
      </c>
      <c r="I7062" s="103"/>
    </row>
    <row r="7063" spans="1:9" x14ac:dyDescent="0.3">
      <c r="A7063" t="s">
        <v>7121</v>
      </c>
      <c r="B7063" t="s">
        <v>51</v>
      </c>
      <c r="C7063" t="s">
        <v>3106</v>
      </c>
      <c r="D7063" t="s">
        <v>5066</v>
      </c>
      <c r="E7063" s="103">
        <v>0.8235248083377702</v>
      </c>
      <c r="F7063" s="103">
        <v>676064</v>
      </c>
      <c r="G7063" s="103">
        <v>9</v>
      </c>
      <c r="H7063" t="s">
        <v>1078</v>
      </c>
      <c r="I7063" s="103"/>
    </row>
    <row r="7064" spans="1:9" x14ac:dyDescent="0.3">
      <c r="A7064" t="s">
        <v>4250</v>
      </c>
      <c r="B7064" t="s">
        <v>51</v>
      </c>
      <c r="C7064" t="s">
        <v>3106</v>
      </c>
      <c r="D7064" t="s">
        <v>42</v>
      </c>
      <c r="E7064" s="103">
        <v>0.82306476325905886</v>
      </c>
      <c r="F7064" s="103">
        <v>676064</v>
      </c>
      <c r="G7064" s="103">
        <v>9</v>
      </c>
      <c r="H7064" t="s">
        <v>1078</v>
      </c>
      <c r="I7064" s="103"/>
    </row>
    <row r="7065" spans="1:9" x14ac:dyDescent="0.3">
      <c r="A7065" t="s">
        <v>4251</v>
      </c>
      <c r="B7065" t="s">
        <v>51</v>
      </c>
      <c r="C7065" t="s">
        <v>3106</v>
      </c>
      <c r="D7065" t="s">
        <v>1763</v>
      </c>
      <c r="E7065" s="103">
        <v>0.85533825104887273</v>
      </c>
      <c r="F7065" s="103">
        <v>676064</v>
      </c>
      <c r="G7065" s="103">
        <v>9</v>
      </c>
      <c r="H7065" t="s">
        <v>1078</v>
      </c>
      <c r="I7065" s="103"/>
    </row>
    <row r="7066" spans="1:9" x14ac:dyDescent="0.3">
      <c r="A7066" t="s">
        <v>4252</v>
      </c>
      <c r="B7066" t="s">
        <v>51</v>
      </c>
      <c r="C7066" t="s">
        <v>3106</v>
      </c>
      <c r="D7066" t="s">
        <v>1764</v>
      </c>
      <c r="E7066" s="103">
        <v>0.36910686346656019</v>
      </c>
      <c r="F7066" s="103">
        <v>676064</v>
      </c>
      <c r="G7066" s="103">
        <v>9</v>
      </c>
      <c r="H7066" t="s">
        <v>1078</v>
      </c>
      <c r="I7066" s="103"/>
    </row>
    <row r="7067" spans="1:9" x14ac:dyDescent="0.3">
      <c r="A7067" t="s">
        <v>4253</v>
      </c>
      <c r="B7067" t="s">
        <v>51</v>
      </c>
      <c r="C7067" t="s">
        <v>3106</v>
      </c>
      <c r="D7067" t="s">
        <v>340</v>
      </c>
      <c r="E7067" s="103">
        <v>0.82344294862448253</v>
      </c>
      <c r="F7067" s="103">
        <v>676064</v>
      </c>
      <c r="G7067" s="103">
        <v>9</v>
      </c>
      <c r="H7067" t="s">
        <v>1078</v>
      </c>
      <c r="I7067" s="103"/>
    </row>
    <row r="7068" spans="1:9" x14ac:dyDescent="0.3">
      <c r="A7068" t="s">
        <v>4254</v>
      </c>
      <c r="B7068" t="s">
        <v>51</v>
      </c>
      <c r="C7068" t="s">
        <v>3106</v>
      </c>
      <c r="D7068" t="s">
        <v>777</v>
      </c>
      <c r="E7068" s="103">
        <v>2.6353586560806694</v>
      </c>
      <c r="F7068" s="103">
        <v>676064</v>
      </c>
      <c r="G7068" s="103">
        <v>9</v>
      </c>
      <c r="H7068" t="s">
        <v>1078</v>
      </c>
      <c r="I7068" s="103"/>
    </row>
    <row r="7069" spans="1:9" x14ac:dyDescent="0.3">
      <c r="A7069" t="s">
        <v>4255</v>
      </c>
      <c r="B7069" t="s">
        <v>51</v>
      </c>
      <c r="C7069" t="s">
        <v>3106</v>
      </c>
      <c r="D7069" t="s">
        <v>776</v>
      </c>
      <c r="E7069" s="103">
        <v>7.0601131470309433</v>
      </c>
      <c r="F7069" s="103">
        <v>676064</v>
      </c>
      <c r="G7069" s="103">
        <v>9</v>
      </c>
      <c r="H7069" t="s">
        <v>1078</v>
      </c>
      <c r="I7069" s="103"/>
    </row>
    <row r="7070" spans="1:9" x14ac:dyDescent="0.3">
      <c r="A7070" t="s">
        <v>4256</v>
      </c>
      <c r="B7070" t="s">
        <v>47</v>
      </c>
      <c r="C7070" t="s">
        <v>3109</v>
      </c>
      <c r="D7070" t="s">
        <v>54</v>
      </c>
      <c r="E7070" s="103">
        <v>111538</v>
      </c>
      <c r="F7070" s="103">
        <v>676064</v>
      </c>
      <c r="G7070" s="103">
        <v>9</v>
      </c>
      <c r="H7070" t="s">
        <v>54</v>
      </c>
      <c r="I7070" s="103"/>
    </row>
    <row r="7071" spans="1:9" x14ac:dyDescent="0.3">
      <c r="A7071" t="s">
        <v>4257</v>
      </c>
      <c r="B7071" t="s">
        <v>48</v>
      </c>
      <c r="C7071" t="s">
        <v>3109</v>
      </c>
      <c r="D7071" t="s">
        <v>54</v>
      </c>
      <c r="E7071" s="103">
        <v>654351647.85113525</v>
      </c>
      <c r="F7071" s="103">
        <v>676064</v>
      </c>
      <c r="G7071" s="103">
        <v>9</v>
      </c>
      <c r="H7071" t="s">
        <v>54</v>
      </c>
      <c r="I7071" s="103"/>
    </row>
    <row r="7072" spans="1:9" x14ac:dyDescent="0.3">
      <c r="A7072" t="s">
        <v>4258</v>
      </c>
      <c r="B7072" t="s">
        <v>49</v>
      </c>
      <c r="C7072" t="s">
        <v>3109</v>
      </c>
      <c r="D7072" t="s">
        <v>54</v>
      </c>
      <c r="E7072" s="103">
        <v>0.16498142187721873</v>
      </c>
      <c r="F7072" s="103">
        <v>676064</v>
      </c>
      <c r="G7072" s="103">
        <v>9</v>
      </c>
      <c r="H7072" t="s">
        <v>54</v>
      </c>
      <c r="I7072" s="103"/>
    </row>
    <row r="7073" spans="1:9" x14ac:dyDescent="0.3">
      <c r="A7073" t="s">
        <v>4259</v>
      </c>
      <c r="B7073" t="s">
        <v>50</v>
      </c>
      <c r="C7073" t="s">
        <v>3109</v>
      </c>
      <c r="D7073" t="s">
        <v>54</v>
      </c>
      <c r="E7073" s="103">
        <v>967.88417642580475</v>
      </c>
      <c r="F7073" s="103">
        <v>676064</v>
      </c>
      <c r="G7073" s="103">
        <v>9</v>
      </c>
      <c r="H7073" t="s">
        <v>54</v>
      </c>
      <c r="I7073" s="103"/>
    </row>
    <row r="7074" spans="1:9" x14ac:dyDescent="0.3">
      <c r="A7074" t="s">
        <v>4260</v>
      </c>
      <c r="B7074" t="s">
        <v>51</v>
      </c>
      <c r="C7074" t="s">
        <v>3109</v>
      </c>
      <c r="D7074" t="s">
        <v>40</v>
      </c>
      <c r="E7074" s="103">
        <v>2.7872744254478533E-3</v>
      </c>
      <c r="F7074" s="103">
        <v>676064</v>
      </c>
      <c r="G7074" s="103">
        <v>9</v>
      </c>
      <c r="H7074" t="s">
        <v>1078</v>
      </c>
      <c r="I7074" s="103"/>
    </row>
    <row r="7075" spans="1:9" x14ac:dyDescent="0.3">
      <c r="A7075" t="s">
        <v>7122</v>
      </c>
      <c r="B7075" t="s">
        <v>51</v>
      </c>
      <c r="C7075" t="s">
        <v>3109</v>
      </c>
      <c r="D7075" t="s">
        <v>5064</v>
      </c>
      <c r="E7075" s="103">
        <v>2.9997514364085197E-3</v>
      </c>
      <c r="F7075" s="103">
        <v>676064</v>
      </c>
      <c r="G7075" s="103">
        <v>9</v>
      </c>
      <c r="H7075" t="s">
        <v>1078</v>
      </c>
      <c r="I7075" s="103"/>
    </row>
    <row r="7076" spans="1:9" x14ac:dyDescent="0.3">
      <c r="A7076" t="s">
        <v>7123</v>
      </c>
      <c r="B7076" t="s">
        <v>51</v>
      </c>
      <c r="C7076" t="s">
        <v>3109</v>
      </c>
      <c r="D7076" t="s">
        <v>5065</v>
      </c>
      <c r="E7076" s="103">
        <v>2.7872744254478533E-3</v>
      </c>
      <c r="F7076" s="103">
        <v>676064</v>
      </c>
      <c r="G7076" s="103">
        <v>9</v>
      </c>
      <c r="H7076" t="s">
        <v>1078</v>
      </c>
      <c r="I7076" s="103"/>
    </row>
    <row r="7077" spans="1:9" x14ac:dyDescent="0.3">
      <c r="A7077" t="s">
        <v>7124</v>
      </c>
      <c r="B7077" t="s">
        <v>51</v>
      </c>
      <c r="C7077" t="s">
        <v>3109</v>
      </c>
      <c r="D7077" t="s">
        <v>5066</v>
      </c>
      <c r="E7077" s="103">
        <v>2.9922251908019006E-3</v>
      </c>
      <c r="F7077" s="103">
        <v>676064</v>
      </c>
      <c r="G7077" s="103">
        <v>9</v>
      </c>
      <c r="H7077" t="s">
        <v>1078</v>
      </c>
      <c r="I7077" s="103"/>
    </row>
    <row r="7078" spans="1:9" x14ac:dyDescent="0.3">
      <c r="A7078" t="s">
        <v>4261</v>
      </c>
      <c r="B7078" t="s">
        <v>51</v>
      </c>
      <c r="C7078" t="s">
        <v>3109</v>
      </c>
      <c r="D7078" t="s">
        <v>42</v>
      </c>
      <c r="E7078" s="103">
        <v>2.9719119398766351E-3</v>
      </c>
      <c r="F7078" s="103">
        <v>676064</v>
      </c>
      <c r="G7078" s="103">
        <v>9</v>
      </c>
      <c r="H7078" t="s">
        <v>1078</v>
      </c>
      <c r="I7078" s="103"/>
    </row>
    <row r="7079" spans="1:9" x14ac:dyDescent="0.3">
      <c r="A7079" t="s">
        <v>4262</v>
      </c>
      <c r="B7079" t="s">
        <v>51</v>
      </c>
      <c r="C7079" t="s">
        <v>3109</v>
      </c>
      <c r="D7079" t="s">
        <v>1763</v>
      </c>
      <c r="E7079" s="103">
        <v>3.106741708188612E-3</v>
      </c>
      <c r="F7079" s="103">
        <v>676064</v>
      </c>
      <c r="G7079" s="103">
        <v>9</v>
      </c>
      <c r="H7079" t="s">
        <v>1078</v>
      </c>
      <c r="I7079" s="103"/>
    </row>
    <row r="7080" spans="1:9" x14ac:dyDescent="0.3">
      <c r="A7080" t="s">
        <v>4263</v>
      </c>
      <c r="B7080" t="s">
        <v>51</v>
      </c>
      <c r="C7080" t="s">
        <v>3109</v>
      </c>
      <c r="D7080" t="s">
        <v>1764</v>
      </c>
      <c r="E7080" s="103">
        <v>2.1334715545317088E-3</v>
      </c>
      <c r="F7080" s="103">
        <v>676064</v>
      </c>
      <c r="G7080" s="103">
        <v>9</v>
      </c>
      <c r="H7080" t="s">
        <v>1078</v>
      </c>
      <c r="I7080" s="103"/>
    </row>
    <row r="7081" spans="1:9" x14ac:dyDescent="0.3">
      <c r="A7081" t="s">
        <v>4264</v>
      </c>
      <c r="B7081" t="s">
        <v>51</v>
      </c>
      <c r="C7081" t="s">
        <v>3109</v>
      </c>
      <c r="D7081" t="s">
        <v>340</v>
      </c>
      <c r="E7081" s="103">
        <v>2.9467345766902419E-3</v>
      </c>
      <c r="F7081" s="103">
        <v>676064</v>
      </c>
      <c r="G7081" s="103">
        <v>9</v>
      </c>
      <c r="H7081" t="s">
        <v>1078</v>
      </c>
      <c r="I7081" s="103"/>
    </row>
    <row r="7082" spans="1:9" x14ac:dyDescent="0.3">
      <c r="A7082" t="s">
        <v>4265</v>
      </c>
      <c r="B7082" t="s">
        <v>51</v>
      </c>
      <c r="C7082" t="s">
        <v>3109</v>
      </c>
      <c r="D7082" t="s">
        <v>777</v>
      </c>
      <c r="E7082" s="103">
        <v>1.0213684583535346E-2</v>
      </c>
      <c r="F7082" s="103">
        <v>676064</v>
      </c>
      <c r="G7082" s="103">
        <v>9</v>
      </c>
      <c r="H7082" t="s">
        <v>1078</v>
      </c>
      <c r="I7082" s="103"/>
    </row>
    <row r="7083" spans="1:9" x14ac:dyDescent="0.3">
      <c r="A7083" t="s">
        <v>4266</v>
      </c>
      <c r="B7083" t="s">
        <v>51</v>
      </c>
      <c r="C7083" t="s">
        <v>3109</v>
      </c>
      <c r="D7083" t="s">
        <v>776</v>
      </c>
      <c r="E7083" s="103">
        <v>2.5518554705989533E-2</v>
      </c>
      <c r="F7083" s="103">
        <v>676064</v>
      </c>
      <c r="G7083" s="103">
        <v>9</v>
      </c>
      <c r="H7083" t="s">
        <v>1078</v>
      </c>
      <c r="I7083" s="103"/>
    </row>
    <row r="7084" spans="1:9" x14ac:dyDescent="0.3">
      <c r="A7084" t="s">
        <v>4267</v>
      </c>
      <c r="B7084" t="s">
        <v>47</v>
      </c>
      <c r="C7084" t="s">
        <v>3111</v>
      </c>
      <c r="D7084" t="s">
        <v>54</v>
      </c>
      <c r="E7084" s="103">
        <v>242232</v>
      </c>
      <c r="F7084" s="103">
        <v>676064</v>
      </c>
      <c r="G7084" s="103">
        <v>9</v>
      </c>
      <c r="H7084" t="s">
        <v>54</v>
      </c>
      <c r="I7084" s="103"/>
    </row>
    <row r="7085" spans="1:9" x14ac:dyDescent="0.3">
      <c r="A7085" t="s">
        <v>4268</v>
      </c>
      <c r="B7085" t="s">
        <v>48</v>
      </c>
      <c r="C7085" t="s">
        <v>3111</v>
      </c>
      <c r="D7085" t="s">
        <v>54</v>
      </c>
      <c r="E7085" s="103">
        <v>1668143789.6386719</v>
      </c>
      <c r="F7085" s="103">
        <v>676064</v>
      </c>
      <c r="G7085" s="103">
        <v>9</v>
      </c>
      <c r="H7085" t="s">
        <v>54</v>
      </c>
      <c r="I7085" s="103"/>
    </row>
    <row r="7086" spans="1:9" x14ac:dyDescent="0.3">
      <c r="A7086" t="s">
        <v>4269</v>
      </c>
      <c r="B7086" t="s">
        <v>49</v>
      </c>
      <c r="C7086" t="s">
        <v>3111</v>
      </c>
      <c r="D7086" t="s">
        <v>54</v>
      </c>
      <c r="E7086" s="103">
        <v>0.35829743929568797</v>
      </c>
      <c r="F7086" s="103">
        <v>676064</v>
      </c>
      <c r="G7086" s="103">
        <v>9</v>
      </c>
      <c r="H7086" t="s">
        <v>54</v>
      </c>
      <c r="I7086" s="103"/>
    </row>
    <row r="7087" spans="1:9" x14ac:dyDescent="0.3">
      <c r="A7087" t="s">
        <v>4270</v>
      </c>
      <c r="B7087" t="s">
        <v>50</v>
      </c>
      <c r="C7087" t="s">
        <v>3111</v>
      </c>
      <c r="D7087" t="s">
        <v>54</v>
      </c>
      <c r="E7087" s="103">
        <v>2467.4347245803237</v>
      </c>
      <c r="F7087" s="103">
        <v>676064</v>
      </c>
      <c r="G7087" s="103">
        <v>9</v>
      </c>
      <c r="H7087" t="s">
        <v>54</v>
      </c>
      <c r="I7087" s="103"/>
    </row>
    <row r="7088" spans="1:9" x14ac:dyDescent="0.3">
      <c r="A7088" t="s">
        <v>4271</v>
      </c>
      <c r="B7088" t="s">
        <v>51</v>
      </c>
      <c r="C7088" t="s">
        <v>3111</v>
      </c>
      <c r="D7088" t="s">
        <v>40</v>
      </c>
      <c r="E7088" s="103">
        <v>3.2882898182004464E-3</v>
      </c>
      <c r="F7088" s="103">
        <v>676064</v>
      </c>
      <c r="G7088" s="103">
        <v>9</v>
      </c>
      <c r="H7088" t="s">
        <v>1078</v>
      </c>
      <c r="I7088" s="103"/>
    </row>
    <row r="7089" spans="1:9" x14ac:dyDescent="0.3">
      <c r="A7089" t="s">
        <v>7125</v>
      </c>
      <c r="B7089" t="s">
        <v>51</v>
      </c>
      <c r="C7089" t="s">
        <v>3111</v>
      </c>
      <c r="D7089" t="s">
        <v>5064</v>
      </c>
      <c r="E7089" s="103">
        <v>3.5146712867108239E-3</v>
      </c>
      <c r="F7089" s="103">
        <v>676064</v>
      </c>
      <c r="G7089" s="103">
        <v>9</v>
      </c>
      <c r="H7089" t="s">
        <v>1078</v>
      </c>
      <c r="I7089" s="103"/>
    </row>
    <row r="7090" spans="1:9" x14ac:dyDescent="0.3">
      <c r="A7090" t="s">
        <v>7126</v>
      </c>
      <c r="B7090" t="s">
        <v>51</v>
      </c>
      <c r="C7090" t="s">
        <v>3111</v>
      </c>
      <c r="D7090" t="s">
        <v>5065</v>
      </c>
      <c r="E7090" s="103">
        <v>3.261959654942644E-3</v>
      </c>
      <c r="F7090" s="103">
        <v>676064</v>
      </c>
      <c r="G7090" s="103">
        <v>9</v>
      </c>
      <c r="H7090" t="s">
        <v>1078</v>
      </c>
      <c r="I7090" s="103"/>
    </row>
    <row r="7091" spans="1:9" x14ac:dyDescent="0.3">
      <c r="A7091" t="s">
        <v>7127</v>
      </c>
      <c r="B7091" t="s">
        <v>51</v>
      </c>
      <c r="C7091" t="s">
        <v>3111</v>
      </c>
      <c r="D7091" t="s">
        <v>5066</v>
      </c>
      <c r="E7091" s="103">
        <v>3.4804555428527353E-3</v>
      </c>
      <c r="F7091" s="103">
        <v>676064</v>
      </c>
      <c r="G7091" s="103">
        <v>9</v>
      </c>
      <c r="H7091" t="s">
        <v>1078</v>
      </c>
      <c r="I7091" s="103"/>
    </row>
    <row r="7092" spans="1:9" x14ac:dyDescent="0.3">
      <c r="A7092" t="s">
        <v>4272</v>
      </c>
      <c r="B7092" t="s">
        <v>51</v>
      </c>
      <c r="C7092" t="s">
        <v>3111</v>
      </c>
      <c r="D7092" t="s">
        <v>42</v>
      </c>
      <c r="E7092" s="103">
        <v>3.4926673173528025E-3</v>
      </c>
      <c r="F7092" s="103">
        <v>676064</v>
      </c>
      <c r="G7092" s="103">
        <v>9</v>
      </c>
      <c r="H7092" t="s">
        <v>1078</v>
      </c>
      <c r="I7092" s="103"/>
    </row>
    <row r="7093" spans="1:9" x14ac:dyDescent="0.3">
      <c r="A7093" t="s">
        <v>4273</v>
      </c>
      <c r="B7093" t="s">
        <v>51</v>
      </c>
      <c r="C7093" t="s">
        <v>3111</v>
      </c>
      <c r="D7093" t="s">
        <v>1763</v>
      </c>
      <c r="E7093" s="103">
        <v>3.6360702626879915E-3</v>
      </c>
      <c r="F7093" s="103">
        <v>676064</v>
      </c>
      <c r="G7093" s="103">
        <v>9</v>
      </c>
      <c r="H7093" t="s">
        <v>1078</v>
      </c>
      <c r="I7093" s="103"/>
    </row>
    <row r="7094" spans="1:9" x14ac:dyDescent="0.3">
      <c r="A7094" t="s">
        <v>4274</v>
      </c>
      <c r="B7094" t="s">
        <v>51</v>
      </c>
      <c r="C7094" t="s">
        <v>3111</v>
      </c>
      <c r="D7094" t="s">
        <v>1764</v>
      </c>
      <c r="E7094" s="103">
        <v>2.4375218574658156E-3</v>
      </c>
      <c r="F7094" s="103">
        <v>676064</v>
      </c>
      <c r="G7094" s="103">
        <v>9</v>
      </c>
      <c r="H7094" t="s">
        <v>1078</v>
      </c>
      <c r="I7094" s="103"/>
    </row>
    <row r="7095" spans="1:9" x14ac:dyDescent="0.3">
      <c r="A7095" t="s">
        <v>4275</v>
      </c>
      <c r="B7095" t="s">
        <v>51</v>
      </c>
      <c r="C7095" t="s">
        <v>3111</v>
      </c>
      <c r="D7095" t="s">
        <v>340</v>
      </c>
      <c r="E7095" s="103">
        <v>3.471973836731446E-3</v>
      </c>
      <c r="F7095" s="103">
        <v>676064</v>
      </c>
      <c r="G7095" s="103">
        <v>9</v>
      </c>
      <c r="H7095" t="s">
        <v>1078</v>
      </c>
      <c r="I7095" s="103"/>
    </row>
    <row r="7096" spans="1:9" x14ac:dyDescent="0.3">
      <c r="A7096" t="s">
        <v>4276</v>
      </c>
      <c r="B7096" t="s">
        <v>51</v>
      </c>
      <c r="C7096" t="s">
        <v>3111</v>
      </c>
      <c r="D7096" t="s">
        <v>777</v>
      </c>
      <c r="E7096" s="103">
        <v>1.1794955457420693E-2</v>
      </c>
      <c r="F7096" s="103">
        <v>676064</v>
      </c>
      <c r="G7096" s="103">
        <v>9</v>
      </c>
      <c r="H7096" t="s">
        <v>1078</v>
      </c>
      <c r="I7096" s="103"/>
    </row>
    <row r="7097" spans="1:9" x14ac:dyDescent="0.3">
      <c r="A7097" t="s">
        <v>4277</v>
      </c>
      <c r="B7097" t="s">
        <v>51</v>
      </c>
      <c r="C7097" t="s">
        <v>3111</v>
      </c>
      <c r="D7097" t="s">
        <v>776</v>
      </c>
      <c r="E7097" s="103">
        <v>2.9834551240521753E-2</v>
      </c>
      <c r="F7097" s="103">
        <v>676064</v>
      </c>
      <c r="G7097" s="103">
        <v>9</v>
      </c>
      <c r="H7097" t="s">
        <v>1078</v>
      </c>
      <c r="I7097" s="103"/>
    </row>
    <row r="7098" spans="1:9" x14ac:dyDescent="0.3">
      <c r="A7098" t="s">
        <v>310</v>
      </c>
      <c r="B7098" t="s">
        <v>49</v>
      </c>
      <c r="C7098" t="s">
        <v>40</v>
      </c>
      <c r="D7098" t="s">
        <v>54</v>
      </c>
      <c r="E7098" s="103">
        <v>1</v>
      </c>
      <c r="F7098" s="103">
        <v>676064</v>
      </c>
      <c r="G7098" s="103">
        <v>9</v>
      </c>
      <c r="H7098" t="s">
        <v>54</v>
      </c>
      <c r="I7098" s="103"/>
    </row>
    <row r="7099" spans="1:9" x14ac:dyDescent="0.3">
      <c r="A7099" t="s">
        <v>311</v>
      </c>
      <c r="B7099" t="s">
        <v>50</v>
      </c>
      <c r="C7099" t="s">
        <v>40</v>
      </c>
      <c r="D7099" t="s">
        <v>54</v>
      </c>
      <c r="E7099" s="103">
        <v>2178245.9162422488</v>
      </c>
      <c r="F7099" s="103">
        <v>676064</v>
      </c>
      <c r="G7099" s="103">
        <v>9</v>
      </c>
      <c r="H7099" t="s">
        <v>54</v>
      </c>
      <c r="I7099" s="103"/>
    </row>
    <row r="7100" spans="1:9" x14ac:dyDescent="0.3">
      <c r="A7100" t="s">
        <v>1531</v>
      </c>
      <c r="B7100" t="s">
        <v>51</v>
      </c>
      <c r="C7100" t="s">
        <v>40</v>
      </c>
      <c r="D7100" t="s">
        <v>40</v>
      </c>
      <c r="E7100" s="103">
        <v>1</v>
      </c>
      <c r="F7100" s="103">
        <v>676064</v>
      </c>
      <c r="G7100" s="103">
        <v>9</v>
      </c>
      <c r="H7100" t="s">
        <v>1078</v>
      </c>
      <c r="I7100" s="103"/>
    </row>
    <row r="7101" spans="1:9" x14ac:dyDescent="0.3">
      <c r="A7101" t="s">
        <v>7128</v>
      </c>
      <c r="B7101" t="s">
        <v>51</v>
      </c>
      <c r="C7101" t="s">
        <v>40</v>
      </c>
      <c r="D7101" t="s">
        <v>5064</v>
      </c>
      <c r="E7101" s="103">
        <v>1.044846198479068</v>
      </c>
      <c r="F7101" s="103">
        <v>676064</v>
      </c>
      <c r="G7101" s="103">
        <v>9</v>
      </c>
      <c r="H7101" t="s">
        <v>1078</v>
      </c>
      <c r="I7101" s="103"/>
    </row>
    <row r="7102" spans="1:9" x14ac:dyDescent="0.3">
      <c r="A7102" t="s">
        <v>7129</v>
      </c>
      <c r="B7102" t="s">
        <v>51</v>
      </c>
      <c r="C7102" t="s">
        <v>40</v>
      </c>
      <c r="D7102" t="s">
        <v>5065</v>
      </c>
      <c r="E7102" s="103">
        <v>0.98523274681822526</v>
      </c>
      <c r="F7102" s="103">
        <v>676064</v>
      </c>
      <c r="G7102" s="103">
        <v>9</v>
      </c>
      <c r="H7102" t="s">
        <v>1078</v>
      </c>
      <c r="I7102" s="103"/>
    </row>
    <row r="7103" spans="1:9" x14ac:dyDescent="0.3">
      <c r="A7103" t="s">
        <v>7130</v>
      </c>
      <c r="B7103" t="s">
        <v>51</v>
      </c>
      <c r="C7103" t="s">
        <v>40</v>
      </c>
      <c r="D7103" t="s">
        <v>5066</v>
      </c>
      <c r="E7103" s="103">
        <v>1.0363181088503959</v>
      </c>
      <c r="F7103" s="103">
        <v>676064</v>
      </c>
      <c r="G7103" s="103">
        <v>9</v>
      </c>
      <c r="H7103" t="s">
        <v>1078</v>
      </c>
      <c r="I7103" s="103"/>
    </row>
    <row r="7104" spans="1:9" x14ac:dyDescent="0.3">
      <c r="A7104" t="s">
        <v>1532</v>
      </c>
      <c r="B7104" t="s">
        <v>51</v>
      </c>
      <c r="C7104" t="s">
        <v>40</v>
      </c>
      <c r="D7104" t="s">
        <v>42</v>
      </c>
      <c r="E7104" s="103">
        <v>1.0429758296578016</v>
      </c>
      <c r="F7104" s="103">
        <v>676064</v>
      </c>
      <c r="G7104" s="103">
        <v>9</v>
      </c>
      <c r="H7104" t="s">
        <v>1078</v>
      </c>
      <c r="I7104" s="103"/>
    </row>
    <row r="7105" spans="1:9" x14ac:dyDescent="0.3">
      <c r="A7105" t="s">
        <v>2487</v>
      </c>
      <c r="B7105" t="s">
        <v>51</v>
      </c>
      <c r="C7105" t="s">
        <v>40</v>
      </c>
      <c r="D7105" t="s">
        <v>1763</v>
      </c>
      <c r="E7105" s="103">
        <v>1.0998878095000126</v>
      </c>
      <c r="F7105" s="103">
        <v>676064</v>
      </c>
      <c r="G7105" s="103">
        <v>9</v>
      </c>
      <c r="H7105" t="s">
        <v>1078</v>
      </c>
      <c r="I7105" s="103"/>
    </row>
    <row r="7106" spans="1:9" x14ac:dyDescent="0.3">
      <c r="A7106" t="s">
        <v>2488</v>
      </c>
      <c r="B7106" t="s">
        <v>51</v>
      </c>
      <c r="C7106" t="s">
        <v>40</v>
      </c>
      <c r="D7106" t="s">
        <v>1764</v>
      </c>
      <c r="E7106" s="103">
        <v>0.8588092513087956</v>
      </c>
      <c r="F7106" s="103">
        <v>676064</v>
      </c>
      <c r="G7106" s="103">
        <v>9</v>
      </c>
      <c r="H7106" t="s">
        <v>1078</v>
      </c>
      <c r="I7106" s="103"/>
    </row>
    <row r="7107" spans="1:9" x14ac:dyDescent="0.3">
      <c r="A7107" t="s">
        <v>1533</v>
      </c>
      <c r="B7107" t="s">
        <v>51</v>
      </c>
      <c r="C7107" t="s">
        <v>40</v>
      </c>
      <c r="D7107" t="s">
        <v>340</v>
      </c>
      <c r="E7107" s="103">
        <v>1.0385547686628573</v>
      </c>
      <c r="F7107" s="103">
        <v>676064</v>
      </c>
      <c r="G7107" s="103">
        <v>9</v>
      </c>
      <c r="H7107" t="s">
        <v>1078</v>
      </c>
      <c r="I7107" s="103"/>
    </row>
    <row r="7108" spans="1:9" x14ac:dyDescent="0.3">
      <c r="A7108" t="s">
        <v>1534</v>
      </c>
      <c r="B7108" t="s">
        <v>51</v>
      </c>
      <c r="C7108" t="s">
        <v>40</v>
      </c>
      <c r="D7108" t="s">
        <v>777</v>
      </c>
      <c r="E7108" s="103">
        <v>3.6635141569700322</v>
      </c>
      <c r="F7108" s="103">
        <v>676064</v>
      </c>
      <c r="G7108" s="103">
        <v>9</v>
      </c>
      <c r="H7108" t="s">
        <v>1078</v>
      </c>
      <c r="I7108" s="103"/>
    </row>
    <row r="7109" spans="1:9" x14ac:dyDescent="0.3">
      <c r="A7109" t="s">
        <v>733</v>
      </c>
      <c r="B7109" t="s">
        <v>44</v>
      </c>
      <c r="C7109" t="s">
        <v>40</v>
      </c>
      <c r="D7109" t="s">
        <v>777</v>
      </c>
      <c r="E7109" s="103">
        <v>0</v>
      </c>
      <c r="F7109" s="103">
        <v>676064</v>
      </c>
      <c r="G7109" s="103">
        <v>9</v>
      </c>
      <c r="H7109" t="s">
        <v>54</v>
      </c>
      <c r="I7109" s="103"/>
    </row>
    <row r="7110" spans="1:9" x14ac:dyDescent="0.3">
      <c r="A7110" t="s">
        <v>734</v>
      </c>
      <c r="B7110" t="s">
        <v>45</v>
      </c>
      <c r="C7110" t="s">
        <v>40</v>
      </c>
      <c r="D7110" t="s">
        <v>777</v>
      </c>
      <c r="E7110" s="103">
        <v>0</v>
      </c>
      <c r="F7110" s="103">
        <v>676064</v>
      </c>
      <c r="G7110" s="103">
        <v>9</v>
      </c>
      <c r="H7110" t="s">
        <v>54</v>
      </c>
      <c r="I7110" s="103"/>
    </row>
    <row r="7111" spans="1:9" x14ac:dyDescent="0.3">
      <c r="A7111" t="s">
        <v>735</v>
      </c>
      <c r="B7111" t="s">
        <v>46</v>
      </c>
      <c r="C7111" t="s">
        <v>40</v>
      </c>
      <c r="D7111" t="s">
        <v>777</v>
      </c>
      <c r="E7111" s="103">
        <v>0</v>
      </c>
      <c r="F7111" s="103">
        <v>676064</v>
      </c>
      <c r="G7111" s="103">
        <v>9</v>
      </c>
      <c r="H7111" t="s">
        <v>54</v>
      </c>
      <c r="I7111" s="103"/>
    </row>
    <row r="7112" spans="1:9" x14ac:dyDescent="0.3">
      <c r="A7112" t="s">
        <v>1535</v>
      </c>
      <c r="B7112" t="s">
        <v>51</v>
      </c>
      <c r="C7112" t="s">
        <v>40</v>
      </c>
      <c r="D7112" t="s">
        <v>776</v>
      </c>
      <c r="E7112" s="103">
        <v>9.3951000210190845</v>
      </c>
      <c r="F7112" s="103">
        <v>676064</v>
      </c>
      <c r="G7112" s="103">
        <v>9</v>
      </c>
      <c r="H7112" t="s">
        <v>1078</v>
      </c>
      <c r="I7112" s="103"/>
    </row>
    <row r="7113" spans="1:9" x14ac:dyDescent="0.3">
      <c r="A7113" t="s">
        <v>737</v>
      </c>
      <c r="B7113" t="s">
        <v>44</v>
      </c>
      <c r="C7113" t="s">
        <v>40</v>
      </c>
      <c r="D7113" t="s">
        <v>776</v>
      </c>
      <c r="E7113" s="103">
        <v>0</v>
      </c>
      <c r="F7113" s="103">
        <v>676064</v>
      </c>
      <c r="G7113" s="103">
        <v>9</v>
      </c>
      <c r="H7113" t="s">
        <v>54</v>
      </c>
      <c r="I7113" s="103"/>
    </row>
    <row r="7114" spans="1:9" x14ac:dyDescent="0.3">
      <c r="A7114" t="s">
        <v>738</v>
      </c>
      <c r="B7114" t="s">
        <v>45</v>
      </c>
      <c r="C7114" t="s">
        <v>40</v>
      </c>
      <c r="D7114" t="s">
        <v>776</v>
      </c>
      <c r="E7114" s="103">
        <v>0</v>
      </c>
      <c r="F7114" s="103">
        <v>676064</v>
      </c>
      <c r="G7114" s="103">
        <v>9</v>
      </c>
      <c r="H7114" t="s">
        <v>54</v>
      </c>
      <c r="I7114" s="103"/>
    </row>
    <row r="7115" spans="1:9" x14ac:dyDescent="0.3">
      <c r="A7115" t="s">
        <v>739</v>
      </c>
      <c r="B7115" t="s">
        <v>46</v>
      </c>
      <c r="C7115" t="s">
        <v>40</v>
      </c>
      <c r="D7115" t="s">
        <v>776</v>
      </c>
      <c r="E7115" s="103">
        <v>0</v>
      </c>
      <c r="F7115" s="103">
        <v>676064</v>
      </c>
      <c r="G7115" s="103">
        <v>9</v>
      </c>
      <c r="H7115" t="s">
        <v>54</v>
      </c>
      <c r="I7115" s="103"/>
    </row>
    <row r="7116" spans="1:9" x14ac:dyDescent="0.3">
      <c r="A7116" t="s">
        <v>7131</v>
      </c>
      <c r="B7116" t="s">
        <v>49</v>
      </c>
      <c r="C7116" t="s">
        <v>5064</v>
      </c>
      <c r="D7116" t="s">
        <v>54</v>
      </c>
      <c r="E7116" s="103">
        <v>0.99841730960382447</v>
      </c>
      <c r="F7116" s="103">
        <v>676064</v>
      </c>
      <c r="G7116" s="103">
        <v>9</v>
      </c>
      <c r="H7116" t="s">
        <v>54</v>
      </c>
      <c r="I7116" s="103"/>
    </row>
    <row r="7117" spans="1:9" x14ac:dyDescent="0.3">
      <c r="A7117" t="s">
        <v>7132</v>
      </c>
      <c r="B7117" t="s">
        <v>50</v>
      </c>
      <c r="C7117" t="s">
        <v>5064</v>
      </c>
      <c r="D7117" t="s">
        <v>54</v>
      </c>
      <c r="E7117" s="103">
        <v>2068347.1199265688</v>
      </c>
      <c r="F7117" s="103">
        <v>676064</v>
      </c>
      <c r="G7117" s="103">
        <v>9</v>
      </c>
      <c r="H7117" t="s">
        <v>54</v>
      </c>
      <c r="I7117" s="103"/>
    </row>
    <row r="7118" spans="1:9" x14ac:dyDescent="0.3">
      <c r="A7118" t="s">
        <v>7133</v>
      </c>
      <c r="B7118" t="s">
        <v>51</v>
      </c>
      <c r="C7118" t="s">
        <v>5064</v>
      </c>
      <c r="D7118" t="s">
        <v>40</v>
      </c>
      <c r="E7118" s="103">
        <v>0.9514071523245301</v>
      </c>
      <c r="F7118" s="103">
        <v>676064</v>
      </c>
      <c r="G7118" s="103">
        <v>9</v>
      </c>
      <c r="H7118" t="s">
        <v>1078</v>
      </c>
      <c r="I7118" s="103"/>
    </row>
    <row r="7119" spans="1:9" x14ac:dyDescent="0.3">
      <c r="A7119" t="s">
        <v>7134</v>
      </c>
      <c r="B7119" t="s">
        <v>51</v>
      </c>
      <c r="C7119" t="s">
        <v>5064</v>
      </c>
      <c r="D7119" t="s">
        <v>5064</v>
      </c>
      <c r="E7119" s="103">
        <v>1</v>
      </c>
      <c r="F7119" s="103">
        <v>676064</v>
      </c>
      <c r="G7119" s="103">
        <v>9</v>
      </c>
      <c r="H7119" t="s">
        <v>1078</v>
      </c>
      <c r="I7119" s="103"/>
    </row>
    <row r="7120" spans="1:9" x14ac:dyDescent="0.3">
      <c r="A7120" t="s">
        <v>7135</v>
      </c>
      <c r="B7120" t="s">
        <v>51</v>
      </c>
      <c r="C7120" t="s">
        <v>5064</v>
      </c>
      <c r="D7120" t="s">
        <v>5065</v>
      </c>
      <c r="E7120" s="103">
        <v>0.94669023182411183</v>
      </c>
      <c r="F7120" s="103">
        <v>676064</v>
      </c>
      <c r="G7120" s="103">
        <v>9</v>
      </c>
      <c r="H7120" t="s">
        <v>1078</v>
      </c>
      <c r="I7120" s="103"/>
    </row>
    <row r="7121" spans="1:9" x14ac:dyDescent="0.3">
      <c r="A7121" t="s">
        <v>7136</v>
      </c>
      <c r="B7121" t="s">
        <v>51</v>
      </c>
      <c r="C7121" t="s">
        <v>5064</v>
      </c>
      <c r="D7121" t="s">
        <v>5066</v>
      </c>
      <c r="E7121" s="103">
        <v>0.9930876281662302</v>
      </c>
      <c r="F7121" s="103">
        <v>676064</v>
      </c>
      <c r="G7121" s="103">
        <v>9</v>
      </c>
      <c r="H7121" t="s">
        <v>1078</v>
      </c>
      <c r="I7121" s="103"/>
    </row>
    <row r="7122" spans="1:9" x14ac:dyDescent="0.3">
      <c r="A7122" t="s">
        <v>7137</v>
      </c>
      <c r="B7122" t="s">
        <v>51</v>
      </c>
      <c r="C7122" t="s">
        <v>5064</v>
      </c>
      <c r="D7122" t="s">
        <v>42</v>
      </c>
      <c r="E7122" s="103">
        <v>0.99825551500670073</v>
      </c>
      <c r="F7122" s="103">
        <v>676064</v>
      </c>
      <c r="G7122" s="103">
        <v>9</v>
      </c>
      <c r="H7122" t="s">
        <v>1078</v>
      </c>
      <c r="I7122" s="103"/>
    </row>
    <row r="7123" spans="1:9" x14ac:dyDescent="0.3">
      <c r="A7123" t="s">
        <v>7138</v>
      </c>
      <c r="B7123" t="s">
        <v>51</v>
      </c>
      <c r="C7123" t="s">
        <v>5064</v>
      </c>
      <c r="D7123" t="s">
        <v>1763</v>
      </c>
      <c r="E7123" s="103">
        <v>1.047384129061111</v>
      </c>
      <c r="F7123" s="103">
        <v>676064</v>
      </c>
      <c r="G7123" s="103">
        <v>9</v>
      </c>
      <c r="H7123" t="s">
        <v>1078</v>
      </c>
      <c r="I7123" s="103"/>
    </row>
    <row r="7124" spans="1:9" x14ac:dyDescent="0.3">
      <c r="A7124" t="s">
        <v>7139</v>
      </c>
      <c r="B7124" t="s">
        <v>51</v>
      </c>
      <c r="C7124" t="s">
        <v>5064</v>
      </c>
      <c r="D7124" t="s">
        <v>1764</v>
      </c>
      <c r="E7124" s="103">
        <v>0.8209637711290636</v>
      </c>
      <c r="F7124" s="103">
        <v>676064</v>
      </c>
      <c r="G7124" s="103">
        <v>9</v>
      </c>
      <c r="H7124" t="s">
        <v>1078</v>
      </c>
      <c r="I7124" s="103"/>
    </row>
    <row r="7125" spans="1:9" x14ac:dyDescent="0.3">
      <c r="A7125" t="s">
        <v>7140</v>
      </c>
      <c r="B7125" t="s">
        <v>51</v>
      </c>
      <c r="C7125" t="s">
        <v>5064</v>
      </c>
      <c r="D7125" t="s">
        <v>340</v>
      </c>
      <c r="E7125" s="103">
        <v>0.98744374165861881</v>
      </c>
      <c r="F7125" s="103">
        <v>676064</v>
      </c>
      <c r="G7125" s="103">
        <v>9</v>
      </c>
      <c r="H7125" t="s">
        <v>1078</v>
      </c>
      <c r="I7125" s="103"/>
    </row>
    <row r="7126" spans="1:9" x14ac:dyDescent="0.3">
      <c r="A7126" t="s">
        <v>7141</v>
      </c>
      <c r="B7126" t="s">
        <v>51</v>
      </c>
      <c r="C7126" t="s">
        <v>5064</v>
      </c>
      <c r="D7126" t="s">
        <v>777</v>
      </c>
      <c r="E7126" s="103">
        <v>3.487117040453223</v>
      </c>
      <c r="F7126" s="103">
        <v>676064</v>
      </c>
      <c r="G7126" s="103">
        <v>9</v>
      </c>
      <c r="H7126" t="s">
        <v>1078</v>
      </c>
      <c r="I7126" s="103"/>
    </row>
    <row r="7127" spans="1:9" x14ac:dyDescent="0.3">
      <c r="A7127" t="s">
        <v>7142</v>
      </c>
      <c r="B7127" t="s">
        <v>44</v>
      </c>
      <c r="C7127" t="s">
        <v>5064</v>
      </c>
      <c r="D7127" t="s">
        <v>777</v>
      </c>
      <c r="E7127" s="103">
        <v>1.58269039617551E-3</v>
      </c>
      <c r="F7127" s="103">
        <v>676064</v>
      </c>
      <c r="G7127" s="103">
        <v>9</v>
      </c>
      <c r="H7127" t="s">
        <v>54</v>
      </c>
      <c r="I7127" s="103"/>
    </row>
    <row r="7128" spans="1:9" x14ac:dyDescent="0.3">
      <c r="A7128" t="s">
        <v>7143</v>
      </c>
      <c r="B7128" t="s">
        <v>45</v>
      </c>
      <c r="C7128" t="s">
        <v>5064</v>
      </c>
      <c r="D7128" t="s">
        <v>777</v>
      </c>
      <c r="E7128" s="103">
        <v>2.6956658013196385E-3</v>
      </c>
      <c r="F7128" s="103">
        <v>676064</v>
      </c>
      <c r="G7128" s="103">
        <v>9</v>
      </c>
      <c r="H7128" t="s">
        <v>54</v>
      </c>
      <c r="I7128" s="103"/>
    </row>
    <row r="7129" spans="1:9" x14ac:dyDescent="0.3">
      <c r="A7129" t="s">
        <v>7144</v>
      </c>
      <c r="B7129" t="s">
        <v>46</v>
      </c>
      <c r="C7129" t="s">
        <v>5064</v>
      </c>
      <c r="D7129" t="s">
        <v>777</v>
      </c>
      <c r="E7129" s="103">
        <v>4.5913045015146398E-3</v>
      </c>
      <c r="F7129" s="103">
        <v>676064</v>
      </c>
      <c r="G7129" s="103">
        <v>9</v>
      </c>
      <c r="H7129" t="s">
        <v>54</v>
      </c>
      <c r="I7129" s="103"/>
    </row>
    <row r="7130" spans="1:9" x14ac:dyDescent="0.3">
      <c r="A7130" t="s">
        <v>7145</v>
      </c>
      <c r="B7130" t="s">
        <v>51</v>
      </c>
      <c r="C7130" t="s">
        <v>5064</v>
      </c>
      <c r="D7130" t="s">
        <v>776</v>
      </c>
      <c r="E7130" s="103">
        <v>8.9393424271967969</v>
      </c>
      <c r="F7130" s="103">
        <v>676064</v>
      </c>
      <c r="G7130" s="103">
        <v>9</v>
      </c>
      <c r="H7130" t="s">
        <v>1078</v>
      </c>
      <c r="I7130" s="103"/>
    </row>
    <row r="7131" spans="1:9" x14ac:dyDescent="0.3">
      <c r="A7131" t="s">
        <v>7146</v>
      </c>
      <c r="B7131" t="s">
        <v>44</v>
      </c>
      <c r="C7131" t="s">
        <v>5064</v>
      </c>
      <c r="D7131" t="s">
        <v>776</v>
      </c>
      <c r="E7131" s="103">
        <v>1.58269039617551E-3</v>
      </c>
      <c r="F7131" s="103">
        <v>676064</v>
      </c>
      <c r="G7131" s="103">
        <v>9</v>
      </c>
      <c r="H7131" t="s">
        <v>54</v>
      </c>
      <c r="I7131" s="103"/>
    </row>
    <row r="7132" spans="1:9" x14ac:dyDescent="0.3">
      <c r="A7132" t="s">
        <v>7147</v>
      </c>
      <c r="B7132" t="s">
        <v>45</v>
      </c>
      <c r="C7132" t="s">
        <v>5064</v>
      </c>
      <c r="D7132" t="s">
        <v>776</v>
      </c>
      <c r="E7132" s="103">
        <v>4.5677805743057449E-3</v>
      </c>
      <c r="F7132" s="103">
        <v>676064</v>
      </c>
      <c r="G7132" s="103">
        <v>9</v>
      </c>
      <c r="H7132" t="s">
        <v>54</v>
      </c>
      <c r="I7132" s="103"/>
    </row>
    <row r="7133" spans="1:9" x14ac:dyDescent="0.3">
      <c r="A7133" t="s">
        <v>7148</v>
      </c>
      <c r="B7133" t="s">
        <v>46</v>
      </c>
      <c r="C7133" t="s">
        <v>5064</v>
      </c>
      <c r="D7133" t="s">
        <v>776</v>
      </c>
      <c r="E7133" s="103">
        <v>1.3183006384552481E-2</v>
      </c>
      <c r="F7133" s="103">
        <v>676064</v>
      </c>
      <c r="G7133" s="103">
        <v>9</v>
      </c>
      <c r="H7133" t="s">
        <v>54</v>
      </c>
      <c r="I7133" s="103"/>
    </row>
    <row r="7134" spans="1:9" x14ac:dyDescent="0.3">
      <c r="A7134" t="s">
        <v>7149</v>
      </c>
      <c r="B7134" t="s">
        <v>49</v>
      </c>
      <c r="C7134" t="s">
        <v>5065</v>
      </c>
      <c r="D7134" t="s">
        <v>54</v>
      </c>
      <c r="E7134" s="103">
        <v>0.99736711317271742</v>
      </c>
      <c r="F7134" s="103">
        <v>676064</v>
      </c>
      <c r="G7134" s="103">
        <v>9</v>
      </c>
      <c r="H7134" t="s">
        <v>54</v>
      </c>
      <c r="I7134" s="103"/>
    </row>
    <row r="7135" spans="1:9" x14ac:dyDescent="0.3">
      <c r="A7135" t="s">
        <v>7150</v>
      </c>
      <c r="B7135" t="s">
        <v>50</v>
      </c>
      <c r="C7135" t="s">
        <v>5065</v>
      </c>
      <c r="D7135" t="s">
        <v>54</v>
      </c>
      <c r="E7135" s="103">
        <v>2170808.4993729028</v>
      </c>
      <c r="F7135" s="103">
        <v>676064</v>
      </c>
      <c r="G7135" s="103">
        <v>9</v>
      </c>
      <c r="H7135" t="s">
        <v>54</v>
      </c>
      <c r="I7135" s="103"/>
    </row>
    <row r="7136" spans="1:9" x14ac:dyDescent="0.3">
      <c r="A7136" t="s">
        <v>7151</v>
      </c>
      <c r="B7136" t="s">
        <v>51</v>
      </c>
      <c r="C7136" t="s">
        <v>5065</v>
      </c>
      <c r="D7136" t="s">
        <v>40</v>
      </c>
      <c r="E7136" s="103">
        <v>0.99982452003700983</v>
      </c>
      <c r="F7136" s="103">
        <v>676064</v>
      </c>
      <c r="G7136" s="103">
        <v>9</v>
      </c>
      <c r="H7136" t="s">
        <v>1078</v>
      </c>
      <c r="I7136" s="103"/>
    </row>
    <row r="7137" spans="1:9" x14ac:dyDescent="0.3">
      <c r="A7137" t="s">
        <v>7152</v>
      </c>
      <c r="B7137" t="s">
        <v>51</v>
      </c>
      <c r="C7137" t="s">
        <v>5065</v>
      </c>
      <c r="D7137" t="s">
        <v>5064</v>
      </c>
      <c r="E7137" s="103">
        <v>1.0531717285721249</v>
      </c>
      <c r="F7137" s="103">
        <v>676064</v>
      </c>
      <c r="G7137" s="103">
        <v>9</v>
      </c>
      <c r="H7137" t="s">
        <v>1078</v>
      </c>
      <c r="I7137" s="103"/>
    </row>
    <row r="7138" spans="1:9" x14ac:dyDescent="0.3">
      <c r="A7138" t="s">
        <v>7153</v>
      </c>
      <c r="B7138" t="s">
        <v>51</v>
      </c>
      <c r="C7138" t="s">
        <v>5065</v>
      </c>
      <c r="D7138" t="s">
        <v>5065</v>
      </c>
      <c r="E7138" s="103">
        <v>1</v>
      </c>
      <c r="F7138" s="103">
        <v>676064</v>
      </c>
      <c r="G7138" s="103">
        <v>9</v>
      </c>
      <c r="H7138" t="s">
        <v>1078</v>
      </c>
      <c r="I7138" s="103"/>
    </row>
    <row r="7139" spans="1:9" x14ac:dyDescent="0.3">
      <c r="A7139" t="s">
        <v>7154</v>
      </c>
      <c r="B7139" t="s">
        <v>51</v>
      </c>
      <c r="C7139" t="s">
        <v>5065</v>
      </c>
      <c r="D7139" t="s">
        <v>5066</v>
      </c>
      <c r="E7139" s="103">
        <v>1.050803831904948</v>
      </c>
      <c r="F7139" s="103">
        <v>676064</v>
      </c>
      <c r="G7139" s="103">
        <v>9</v>
      </c>
      <c r="H7139" t="s">
        <v>1078</v>
      </c>
      <c r="I7139" s="103"/>
    </row>
    <row r="7140" spans="1:9" x14ac:dyDescent="0.3">
      <c r="A7140" t="s">
        <v>7155</v>
      </c>
      <c r="B7140" t="s">
        <v>51</v>
      </c>
      <c r="C7140" t="s">
        <v>5065</v>
      </c>
      <c r="D7140" t="s">
        <v>42</v>
      </c>
      <c r="E7140" s="103">
        <v>1.0512990365442727</v>
      </c>
      <c r="F7140" s="103">
        <v>676064</v>
      </c>
      <c r="G7140" s="103">
        <v>9</v>
      </c>
      <c r="H7140" t="s">
        <v>1078</v>
      </c>
      <c r="I7140" s="103"/>
    </row>
    <row r="7141" spans="1:9" x14ac:dyDescent="0.3">
      <c r="A7141" t="s">
        <v>7156</v>
      </c>
      <c r="B7141" t="s">
        <v>51</v>
      </c>
      <c r="C7141" t="s">
        <v>5065</v>
      </c>
      <c r="D7141" t="s">
        <v>1763</v>
      </c>
      <c r="E7141" s="103">
        <v>1.1029346388024861</v>
      </c>
      <c r="F7141" s="103">
        <v>676064</v>
      </c>
      <c r="G7141" s="103">
        <v>9</v>
      </c>
      <c r="H7141" t="s">
        <v>1078</v>
      </c>
      <c r="I7141" s="103"/>
    </row>
    <row r="7142" spans="1:9" x14ac:dyDescent="0.3">
      <c r="A7142" t="s">
        <v>7157</v>
      </c>
      <c r="B7142" t="s">
        <v>51</v>
      </c>
      <c r="C7142" t="s">
        <v>5065</v>
      </c>
      <c r="D7142" t="s">
        <v>1764</v>
      </c>
      <c r="E7142" s="103">
        <v>0.86201346638573606</v>
      </c>
      <c r="F7142" s="103">
        <v>676064</v>
      </c>
      <c r="G7142" s="103">
        <v>9</v>
      </c>
      <c r="H7142" t="s">
        <v>1078</v>
      </c>
      <c r="I7142" s="103"/>
    </row>
    <row r="7143" spans="1:9" x14ac:dyDescent="0.3">
      <c r="A7143" t="s">
        <v>7158</v>
      </c>
      <c r="B7143" t="s">
        <v>51</v>
      </c>
      <c r="C7143" t="s">
        <v>5065</v>
      </c>
      <c r="D7143" t="s">
        <v>340</v>
      </c>
      <c r="E7143" s="103">
        <v>1.041092933379417</v>
      </c>
      <c r="F7143" s="103">
        <v>676064</v>
      </c>
      <c r="G7143" s="103">
        <v>9</v>
      </c>
      <c r="H7143" t="s">
        <v>1078</v>
      </c>
      <c r="I7143" s="103"/>
    </row>
    <row r="7144" spans="1:9" x14ac:dyDescent="0.3">
      <c r="A7144" t="s">
        <v>7159</v>
      </c>
      <c r="B7144" t="s">
        <v>51</v>
      </c>
      <c r="C7144" t="s">
        <v>5065</v>
      </c>
      <c r="D7144" t="s">
        <v>777</v>
      </c>
      <c r="E7144" s="103">
        <v>3.6633101498046776</v>
      </c>
      <c r="F7144" s="103">
        <v>676064</v>
      </c>
      <c r="G7144" s="103">
        <v>9</v>
      </c>
      <c r="H7144" t="s">
        <v>1078</v>
      </c>
      <c r="I7144" s="103"/>
    </row>
    <row r="7145" spans="1:9" x14ac:dyDescent="0.3">
      <c r="A7145" t="s">
        <v>7160</v>
      </c>
      <c r="B7145" t="s">
        <v>44</v>
      </c>
      <c r="C7145" t="s">
        <v>5065</v>
      </c>
      <c r="D7145" t="s">
        <v>777</v>
      </c>
      <c r="E7145" s="103">
        <v>2.632886827282624E-3</v>
      </c>
      <c r="F7145" s="103">
        <v>676064</v>
      </c>
      <c r="G7145" s="103">
        <v>9</v>
      </c>
      <c r="H7145" t="s">
        <v>54</v>
      </c>
      <c r="I7145" s="103"/>
    </row>
    <row r="7146" spans="1:9" x14ac:dyDescent="0.3">
      <c r="A7146" t="s">
        <v>7161</v>
      </c>
      <c r="B7146" t="s">
        <v>45</v>
      </c>
      <c r="C7146" t="s">
        <v>5065</v>
      </c>
      <c r="D7146" t="s">
        <v>777</v>
      </c>
      <c r="E7146" s="103">
        <v>4.5794019918251735E-3</v>
      </c>
      <c r="F7146" s="103">
        <v>676064</v>
      </c>
      <c r="G7146" s="103">
        <v>9</v>
      </c>
      <c r="H7146" t="s">
        <v>54</v>
      </c>
      <c r="I7146" s="103"/>
    </row>
    <row r="7147" spans="1:9" x14ac:dyDescent="0.3">
      <c r="A7147" t="s">
        <v>7162</v>
      </c>
      <c r="B7147" t="s">
        <v>46</v>
      </c>
      <c r="C7147" t="s">
        <v>5065</v>
      </c>
      <c r="D7147" t="s">
        <v>777</v>
      </c>
      <c r="E7147" s="103">
        <v>7.9701600048191854E-3</v>
      </c>
      <c r="F7147" s="103">
        <v>676064</v>
      </c>
      <c r="G7147" s="103">
        <v>9</v>
      </c>
      <c r="H7147" t="s">
        <v>54</v>
      </c>
      <c r="I7147" s="103"/>
    </row>
    <row r="7148" spans="1:9" x14ac:dyDescent="0.3">
      <c r="A7148" t="s">
        <v>7163</v>
      </c>
      <c r="B7148" t="s">
        <v>51</v>
      </c>
      <c r="C7148" t="s">
        <v>5065</v>
      </c>
      <c r="D7148" t="s">
        <v>776</v>
      </c>
      <c r="E7148" s="103">
        <v>9.3934157681242549</v>
      </c>
      <c r="F7148" s="103">
        <v>676064</v>
      </c>
      <c r="G7148" s="103">
        <v>9</v>
      </c>
      <c r="H7148" t="s">
        <v>1078</v>
      </c>
      <c r="I7148" s="103"/>
    </row>
    <row r="7149" spans="1:9" x14ac:dyDescent="0.3">
      <c r="A7149" t="s">
        <v>7164</v>
      </c>
      <c r="B7149" t="s">
        <v>44</v>
      </c>
      <c r="C7149" t="s">
        <v>5065</v>
      </c>
      <c r="D7149" t="s">
        <v>776</v>
      </c>
      <c r="E7149" s="103">
        <v>2.632886827282624E-3</v>
      </c>
      <c r="F7149" s="103">
        <v>676064</v>
      </c>
      <c r="G7149" s="103">
        <v>9</v>
      </c>
      <c r="H7149" t="s">
        <v>54</v>
      </c>
      <c r="I7149" s="103"/>
    </row>
    <row r="7150" spans="1:9" x14ac:dyDescent="0.3">
      <c r="A7150" t="s">
        <v>7165</v>
      </c>
      <c r="B7150" t="s">
        <v>45</v>
      </c>
      <c r="C7150" t="s">
        <v>5065</v>
      </c>
      <c r="D7150" t="s">
        <v>776</v>
      </c>
      <c r="E7150" s="103">
        <v>7.8535982722243453E-3</v>
      </c>
      <c r="F7150" s="103">
        <v>676064</v>
      </c>
      <c r="G7150" s="103">
        <v>9</v>
      </c>
      <c r="H7150" t="s">
        <v>54</v>
      </c>
      <c r="I7150" s="103"/>
    </row>
    <row r="7151" spans="1:9" x14ac:dyDescent="0.3">
      <c r="A7151" t="s">
        <v>7166</v>
      </c>
      <c r="B7151" t="s">
        <v>46</v>
      </c>
      <c r="C7151" t="s">
        <v>5065</v>
      </c>
      <c r="D7151" t="s">
        <v>776</v>
      </c>
      <c r="E7151" s="103">
        <v>2.3463557059017683E-2</v>
      </c>
      <c r="F7151" s="103">
        <v>676064</v>
      </c>
      <c r="G7151" s="103">
        <v>9</v>
      </c>
      <c r="H7151" t="s">
        <v>54</v>
      </c>
      <c r="I7151" s="103"/>
    </row>
    <row r="7152" spans="1:9" x14ac:dyDescent="0.3">
      <c r="A7152" t="s">
        <v>7167</v>
      </c>
      <c r="B7152" t="s">
        <v>49</v>
      </c>
      <c r="C7152" t="s">
        <v>5066</v>
      </c>
      <c r="D7152" t="s">
        <v>54</v>
      </c>
      <c r="E7152" s="103">
        <v>0.99736711317271742</v>
      </c>
      <c r="F7152" s="103">
        <v>676064</v>
      </c>
      <c r="G7152" s="103">
        <v>9</v>
      </c>
      <c r="H7152" t="s">
        <v>54</v>
      </c>
      <c r="I7152" s="103"/>
    </row>
    <row r="7153" spans="1:9" x14ac:dyDescent="0.3">
      <c r="A7153" t="s">
        <v>7168</v>
      </c>
      <c r="B7153" t="s">
        <v>50</v>
      </c>
      <c r="C7153" t="s">
        <v>5066</v>
      </c>
      <c r="D7153" t="s">
        <v>54</v>
      </c>
      <c r="E7153" s="103">
        <v>2070334.4283223874</v>
      </c>
      <c r="F7153" s="103">
        <v>676064</v>
      </c>
      <c r="G7153" s="103">
        <v>9</v>
      </c>
      <c r="H7153" t="s">
        <v>54</v>
      </c>
      <c r="I7153" s="103"/>
    </row>
    <row r="7154" spans="1:9" x14ac:dyDescent="0.3">
      <c r="A7154" t="s">
        <v>7169</v>
      </c>
      <c r="B7154" t="s">
        <v>51</v>
      </c>
      <c r="C7154" t="s">
        <v>5066</v>
      </c>
      <c r="D7154" t="s">
        <v>40</v>
      </c>
      <c r="E7154" s="103">
        <v>0.9536672848697284</v>
      </c>
      <c r="F7154" s="103">
        <v>676064</v>
      </c>
      <c r="G7154" s="103">
        <v>9</v>
      </c>
      <c r="H7154" t="s">
        <v>1078</v>
      </c>
      <c r="I7154" s="103"/>
    </row>
    <row r="7155" spans="1:9" x14ac:dyDescent="0.3">
      <c r="A7155" t="s">
        <v>7170</v>
      </c>
      <c r="B7155" t="s">
        <v>51</v>
      </c>
      <c r="C7155" t="s">
        <v>5066</v>
      </c>
      <c r="D7155" t="s">
        <v>5064</v>
      </c>
      <c r="E7155" s="103">
        <v>1.002329704174785</v>
      </c>
      <c r="F7155" s="103">
        <v>676064</v>
      </c>
      <c r="G7155" s="103">
        <v>9</v>
      </c>
      <c r="H7155" t="s">
        <v>1078</v>
      </c>
      <c r="I7155" s="103"/>
    </row>
    <row r="7156" spans="1:9" x14ac:dyDescent="0.3">
      <c r="A7156" t="s">
        <v>7171</v>
      </c>
      <c r="B7156" t="s">
        <v>51</v>
      </c>
      <c r="C7156" t="s">
        <v>5066</v>
      </c>
      <c r="D7156" t="s">
        <v>5065</v>
      </c>
      <c r="E7156" s="103">
        <v>0.95384276483271857</v>
      </c>
      <c r="F7156" s="103">
        <v>676064</v>
      </c>
      <c r="G7156" s="103">
        <v>9</v>
      </c>
      <c r="H7156" t="s">
        <v>1078</v>
      </c>
      <c r="I7156" s="103"/>
    </row>
    <row r="7157" spans="1:9" x14ac:dyDescent="0.3">
      <c r="A7157" t="s">
        <v>7172</v>
      </c>
      <c r="B7157" t="s">
        <v>51</v>
      </c>
      <c r="C7157" t="s">
        <v>5066</v>
      </c>
      <c r="D7157" t="s">
        <v>5066</v>
      </c>
      <c r="E7157" s="103">
        <v>1</v>
      </c>
      <c r="F7157" s="103">
        <v>676064</v>
      </c>
      <c r="G7157" s="103">
        <v>9</v>
      </c>
      <c r="H7157" t="s">
        <v>1078</v>
      </c>
      <c r="I7157" s="103"/>
    </row>
    <row r="7158" spans="1:9" x14ac:dyDescent="0.3">
      <c r="A7158" t="s">
        <v>7173</v>
      </c>
      <c r="B7158" t="s">
        <v>51</v>
      </c>
      <c r="C7158" t="s">
        <v>5066</v>
      </c>
      <c r="D7158" t="s">
        <v>42</v>
      </c>
      <c r="E7158" s="103">
        <v>1.0005810557035346</v>
      </c>
      <c r="F7158" s="103">
        <v>676064</v>
      </c>
      <c r="G7158" s="103">
        <v>9</v>
      </c>
      <c r="H7158" t="s">
        <v>1078</v>
      </c>
      <c r="I7158" s="103"/>
    </row>
    <row r="7159" spans="1:9" x14ac:dyDescent="0.3">
      <c r="A7159" t="s">
        <v>7174</v>
      </c>
      <c r="B7159" t="s">
        <v>51</v>
      </c>
      <c r="C7159" t="s">
        <v>5066</v>
      </c>
      <c r="D7159" t="s">
        <v>1763</v>
      </c>
      <c r="E7159" s="103">
        <v>1.0498577475159498</v>
      </c>
      <c r="F7159" s="103">
        <v>676064</v>
      </c>
      <c r="G7159" s="103">
        <v>9</v>
      </c>
      <c r="H7159" t="s">
        <v>1078</v>
      </c>
      <c r="I7159" s="103"/>
    </row>
    <row r="7160" spans="1:9" x14ac:dyDescent="0.3">
      <c r="A7160" t="s">
        <v>7175</v>
      </c>
      <c r="B7160" t="s">
        <v>51</v>
      </c>
      <c r="C7160" t="s">
        <v>5066</v>
      </c>
      <c r="D7160" t="s">
        <v>1764</v>
      </c>
      <c r="E7160" s="103">
        <v>0.82304055373955354</v>
      </c>
      <c r="F7160" s="103">
        <v>676064</v>
      </c>
      <c r="G7160" s="103">
        <v>9</v>
      </c>
      <c r="H7160" t="s">
        <v>1078</v>
      </c>
      <c r="I7160" s="103"/>
    </row>
    <row r="7161" spans="1:9" x14ac:dyDescent="0.3">
      <c r="A7161" t="s">
        <v>7176</v>
      </c>
      <c r="B7161" t="s">
        <v>51</v>
      </c>
      <c r="C7161" t="s">
        <v>5066</v>
      </c>
      <c r="D7161" t="s">
        <v>340</v>
      </c>
      <c r="E7161" s="103">
        <v>0.99040489863645298</v>
      </c>
      <c r="F7161" s="103">
        <v>676064</v>
      </c>
      <c r="G7161" s="103">
        <v>9</v>
      </c>
      <c r="H7161" t="s">
        <v>1078</v>
      </c>
      <c r="I7161" s="103"/>
    </row>
    <row r="7162" spans="1:9" x14ac:dyDescent="0.3">
      <c r="A7162" t="s">
        <v>7177</v>
      </c>
      <c r="B7162" t="s">
        <v>51</v>
      </c>
      <c r="C7162" t="s">
        <v>5066</v>
      </c>
      <c r="D7162" t="s">
        <v>777</v>
      </c>
      <c r="E7162" s="103">
        <v>3.4956336110606561</v>
      </c>
      <c r="F7162" s="103">
        <v>676064</v>
      </c>
      <c r="G7162" s="103">
        <v>9</v>
      </c>
      <c r="H7162" t="s">
        <v>1078</v>
      </c>
      <c r="I7162" s="103"/>
    </row>
    <row r="7163" spans="1:9" x14ac:dyDescent="0.3">
      <c r="A7163" t="s">
        <v>7372</v>
      </c>
      <c r="B7163" t="s">
        <v>44</v>
      </c>
      <c r="C7163" t="s">
        <v>5066</v>
      </c>
      <c r="D7163" t="s">
        <v>777</v>
      </c>
      <c r="E7163" s="103">
        <v>2.632886827282624E-3</v>
      </c>
      <c r="F7163" s="103">
        <v>676064</v>
      </c>
      <c r="G7163" s="103">
        <v>9</v>
      </c>
      <c r="H7163" t="s">
        <v>54</v>
      </c>
      <c r="I7163" s="103"/>
    </row>
    <row r="7164" spans="1:9" x14ac:dyDescent="0.3">
      <c r="A7164" t="s">
        <v>7373</v>
      </c>
      <c r="B7164" t="s">
        <v>45</v>
      </c>
      <c r="C7164" t="s">
        <v>5066</v>
      </c>
      <c r="D7164" t="s">
        <v>777</v>
      </c>
      <c r="E7164" s="103">
        <v>4.6517340987518732E-3</v>
      </c>
      <c r="F7164" s="103">
        <v>676064</v>
      </c>
      <c r="G7164" s="103">
        <v>9</v>
      </c>
      <c r="H7164" t="s">
        <v>54</v>
      </c>
      <c r="I7164" s="103"/>
    </row>
    <row r="7165" spans="1:9" x14ac:dyDescent="0.3">
      <c r="A7165" t="s">
        <v>7374</v>
      </c>
      <c r="B7165" t="s">
        <v>46</v>
      </c>
      <c r="C7165" t="s">
        <v>5066</v>
      </c>
      <c r="D7165" t="s">
        <v>777</v>
      </c>
      <c r="E7165" s="103">
        <v>8.2346258200354152E-3</v>
      </c>
      <c r="F7165" s="103">
        <v>676064</v>
      </c>
      <c r="G7165" s="103">
        <v>9</v>
      </c>
      <c r="H7165" t="s">
        <v>54</v>
      </c>
      <c r="I7165" s="103"/>
    </row>
    <row r="7166" spans="1:9" x14ac:dyDescent="0.3">
      <c r="A7166" t="s">
        <v>7178</v>
      </c>
      <c r="B7166" t="s">
        <v>51</v>
      </c>
      <c r="C7166" t="s">
        <v>5066</v>
      </c>
      <c r="D7166" t="s">
        <v>776</v>
      </c>
      <c r="E7166" s="103">
        <v>8.9601481941671715</v>
      </c>
      <c r="F7166" s="103">
        <v>676064</v>
      </c>
      <c r="G7166" s="103">
        <v>9</v>
      </c>
      <c r="H7166" t="s">
        <v>1078</v>
      </c>
      <c r="I7166" s="103"/>
    </row>
    <row r="7167" spans="1:9" x14ac:dyDescent="0.3">
      <c r="A7167" t="s">
        <v>7375</v>
      </c>
      <c r="B7167" t="s">
        <v>44</v>
      </c>
      <c r="C7167" t="s">
        <v>5066</v>
      </c>
      <c r="D7167" t="s">
        <v>776</v>
      </c>
      <c r="E7167" s="103">
        <v>2.632886827282624E-3</v>
      </c>
      <c r="F7167" s="103">
        <v>676064</v>
      </c>
      <c r="G7167" s="103">
        <v>9</v>
      </c>
      <c r="H7167" t="s">
        <v>54</v>
      </c>
      <c r="I7167" s="103"/>
    </row>
    <row r="7168" spans="1:9" x14ac:dyDescent="0.3">
      <c r="A7168" t="s">
        <v>7376</v>
      </c>
      <c r="B7168" t="s">
        <v>45</v>
      </c>
      <c r="C7168" t="s">
        <v>5066</v>
      </c>
      <c r="D7168" t="s">
        <v>776</v>
      </c>
      <c r="E7168" s="103">
        <v>8.047598610685153E-3</v>
      </c>
      <c r="F7168" s="103">
        <v>676064</v>
      </c>
      <c r="G7168" s="103">
        <v>9</v>
      </c>
      <c r="H7168" t="s">
        <v>54</v>
      </c>
      <c r="I7168" s="103"/>
    </row>
    <row r="7169" spans="1:9" x14ac:dyDescent="0.3">
      <c r="A7169" t="s">
        <v>7377</v>
      </c>
      <c r="B7169" t="s">
        <v>46</v>
      </c>
      <c r="C7169" t="s">
        <v>5066</v>
      </c>
      <c r="D7169" t="s">
        <v>776</v>
      </c>
      <c r="E7169" s="103">
        <v>2.4713358476439906E-2</v>
      </c>
      <c r="F7169" s="103">
        <v>676064</v>
      </c>
      <c r="G7169" s="103">
        <v>9</v>
      </c>
      <c r="H7169" t="s">
        <v>54</v>
      </c>
      <c r="I7169" s="103"/>
    </row>
    <row r="7170" spans="1:9" x14ac:dyDescent="0.3">
      <c r="A7170" t="s">
        <v>288</v>
      </c>
      <c r="B7170" t="s">
        <v>49</v>
      </c>
      <c r="C7170" t="s">
        <v>42</v>
      </c>
      <c r="D7170" t="s">
        <v>54</v>
      </c>
      <c r="E7170" s="103">
        <v>0.99841730960382447</v>
      </c>
      <c r="F7170" s="103">
        <v>676064</v>
      </c>
      <c r="G7170" s="103">
        <v>9</v>
      </c>
      <c r="H7170" t="s">
        <v>54</v>
      </c>
      <c r="I7170" s="103"/>
    </row>
    <row r="7171" spans="1:9" x14ac:dyDescent="0.3">
      <c r="A7171" t="s">
        <v>289</v>
      </c>
      <c r="B7171" t="s">
        <v>50</v>
      </c>
      <c r="C7171" t="s">
        <v>42</v>
      </c>
      <c r="D7171" t="s">
        <v>54</v>
      </c>
      <c r="E7171" s="103">
        <v>2071782.438827575</v>
      </c>
      <c r="F7171" s="103">
        <v>676064</v>
      </c>
      <c r="G7171" s="103">
        <v>9</v>
      </c>
      <c r="H7171" t="s">
        <v>54</v>
      </c>
      <c r="I7171" s="103"/>
    </row>
    <row r="7172" spans="1:9" x14ac:dyDescent="0.3">
      <c r="A7172" t="s">
        <v>1536</v>
      </c>
      <c r="B7172" t="s">
        <v>51</v>
      </c>
      <c r="C7172" t="s">
        <v>42</v>
      </c>
      <c r="D7172" t="s">
        <v>40</v>
      </c>
      <c r="E7172" s="103">
        <v>0.95304778325474271</v>
      </c>
      <c r="F7172" s="103">
        <v>676064</v>
      </c>
      <c r="G7172" s="103">
        <v>9</v>
      </c>
      <c r="H7172" t="s">
        <v>1078</v>
      </c>
      <c r="I7172" s="103"/>
    </row>
    <row r="7173" spans="1:9" x14ac:dyDescent="0.3">
      <c r="A7173" t="s">
        <v>7179</v>
      </c>
      <c r="B7173" t="s">
        <v>51</v>
      </c>
      <c r="C7173" t="s">
        <v>42</v>
      </c>
      <c r="D7173" t="s">
        <v>5064</v>
      </c>
      <c r="E7173" s="103">
        <v>1.0017569817373735</v>
      </c>
      <c r="F7173" s="103">
        <v>676064</v>
      </c>
      <c r="G7173" s="103">
        <v>9</v>
      </c>
      <c r="H7173" t="s">
        <v>1078</v>
      </c>
      <c r="I7173" s="103"/>
    </row>
    <row r="7174" spans="1:9" x14ac:dyDescent="0.3">
      <c r="A7174" t="s">
        <v>7180</v>
      </c>
      <c r="B7174" t="s">
        <v>51</v>
      </c>
      <c r="C7174" t="s">
        <v>42</v>
      </c>
      <c r="D7174" t="s">
        <v>5065</v>
      </c>
      <c r="E7174" s="103">
        <v>0.94832141376943535</v>
      </c>
      <c r="F7174" s="103">
        <v>676064</v>
      </c>
      <c r="G7174" s="103">
        <v>9</v>
      </c>
      <c r="H7174" t="s">
        <v>1078</v>
      </c>
      <c r="I7174" s="103"/>
    </row>
    <row r="7175" spans="1:9" x14ac:dyDescent="0.3">
      <c r="A7175" t="s">
        <v>7181</v>
      </c>
      <c r="B7175" t="s">
        <v>51</v>
      </c>
      <c r="C7175" t="s">
        <v>42</v>
      </c>
      <c r="D7175" t="s">
        <v>5066</v>
      </c>
      <c r="E7175" s="103">
        <v>0.99483108739755355</v>
      </c>
      <c r="F7175" s="103">
        <v>676064</v>
      </c>
      <c r="G7175" s="103">
        <v>9</v>
      </c>
      <c r="H7175" t="s">
        <v>1078</v>
      </c>
      <c r="I7175" s="103"/>
    </row>
    <row r="7176" spans="1:9" x14ac:dyDescent="0.3">
      <c r="A7176" t="s">
        <v>1537</v>
      </c>
      <c r="B7176" t="s">
        <v>51</v>
      </c>
      <c r="C7176" t="s">
        <v>42</v>
      </c>
      <c r="D7176" t="s">
        <v>42</v>
      </c>
      <c r="E7176" s="103">
        <v>1</v>
      </c>
      <c r="F7176" s="103">
        <v>676064</v>
      </c>
      <c r="G7176" s="103">
        <v>9</v>
      </c>
      <c r="H7176" t="s">
        <v>1078</v>
      </c>
      <c r="I7176" s="103"/>
    </row>
    <row r="7177" spans="1:9" x14ac:dyDescent="0.3">
      <c r="A7177" t="s">
        <v>2489</v>
      </c>
      <c r="B7177" t="s">
        <v>51</v>
      </c>
      <c r="C7177" t="s">
        <v>42</v>
      </c>
      <c r="D7177" t="s">
        <v>1763</v>
      </c>
      <c r="E7177" s="103">
        <v>1.0492023560801946</v>
      </c>
      <c r="F7177" s="103">
        <v>676064</v>
      </c>
      <c r="G7177" s="103">
        <v>9</v>
      </c>
      <c r="H7177" t="s">
        <v>1078</v>
      </c>
      <c r="I7177" s="103"/>
    </row>
    <row r="7178" spans="1:9" x14ac:dyDescent="0.3">
      <c r="A7178" t="s">
        <v>2490</v>
      </c>
      <c r="B7178" t="s">
        <v>51</v>
      </c>
      <c r="C7178" t="s">
        <v>42</v>
      </c>
      <c r="D7178" t="s">
        <v>1764</v>
      </c>
      <c r="E7178" s="103">
        <v>0.82219105454910446</v>
      </c>
      <c r="F7178" s="103">
        <v>676064</v>
      </c>
      <c r="G7178" s="103">
        <v>9</v>
      </c>
      <c r="H7178" t="s">
        <v>1078</v>
      </c>
      <c r="I7178" s="103"/>
    </row>
    <row r="7179" spans="1:9" x14ac:dyDescent="0.3">
      <c r="A7179" t="s">
        <v>1538</v>
      </c>
      <c r="B7179" t="s">
        <v>51</v>
      </c>
      <c r="C7179" t="s">
        <v>42</v>
      </c>
      <c r="D7179" t="s">
        <v>340</v>
      </c>
      <c r="E7179" s="103">
        <v>0.98917664009569228</v>
      </c>
      <c r="F7179" s="103">
        <v>676064</v>
      </c>
      <c r="G7179" s="103">
        <v>9</v>
      </c>
      <c r="H7179" t="s">
        <v>1078</v>
      </c>
      <c r="I7179" s="103"/>
    </row>
    <row r="7180" spans="1:9" x14ac:dyDescent="0.3">
      <c r="A7180" t="s">
        <v>1539</v>
      </c>
      <c r="B7180" t="s">
        <v>51</v>
      </c>
      <c r="C7180" t="s">
        <v>42</v>
      </c>
      <c r="D7180" t="s">
        <v>777</v>
      </c>
      <c r="E7180" s="103">
        <v>3.4930375813786831</v>
      </c>
      <c r="F7180" s="103">
        <v>676064</v>
      </c>
      <c r="G7180" s="103">
        <v>9</v>
      </c>
      <c r="H7180" t="s">
        <v>1078</v>
      </c>
      <c r="I7180" s="103"/>
    </row>
    <row r="7181" spans="1:9" x14ac:dyDescent="0.3">
      <c r="A7181" t="s">
        <v>707</v>
      </c>
      <c r="B7181" t="s">
        <v>44</v>
      </c>
      <c r="C7181" t="s">
        <v>42</v>
      </c>
      <c r="D7181" t="s">
        <v>777</v>
      </c>
      <c r="E7181" s="103">
        <v>1.58269039617551E-3</v>
      </c>
      <c r="F7181" s="103">
        <v>676064</v>
      </c>
      <c r="G7181" s="103">
        <v>9</v>
      </c>
      <c r="H7181" t="s">
        <v>54</v>
      </c>
      <c r="I7181" s="103"/>
    </row>
    <row r="7182" spans="1:9" x14ac:dyDescent="0.3">
      <c r="A7182" t="s">
        <v>708</v>
      </c>
      <c r="B7182" t="s">
        <v>45</v>
      </c>
      <c r="C7182" t="s">
        <v>42</v>
      </c>
      <c r="D7182" t="s">
        <v>777</v>
      </c>
      <c r="E7182" s="103">
        <v>2.6956658013196385E-3</v>
      </c>
      <c r="F7182" s="103">
        <v>676064</v>
      </c>
      <c r="G7182" s="103">
        <v>9</v>
      </c>
      <c r="H7182" t="s">
        <v>54</v>
      </c>
      <c r="I7182" s="103"/>
    </row>
    <row r="7183" spans="1:9" x14ac:dyDescent="0.3">
      <c r="A7183" t="s">
        <v>709</v>
      </c>
      <c r="B7183" t="s">
        <v>46</v>
      </c>
      <c r="C7183" t="s">
        <v>42</v>
      </c>
      <c r="D7183" t="s">
        <v>777</v>
      </c>
      <c r="E7183" s="103">
        <v>4.5913045015146398E-3</v>
      </c>
      <c r="F7183" s="103">
        <v>676064</v>
      </c>
      <c r="G7183" s="103">
        <v>9</v>
      </c>
      <c r="H7183" t="s">
        <v>54</v>
      </c>
      <c r="I7183" s="103"/>
    </row>
    <row r="7184" spans="1:9" x14ac:dyDescent="0.3">
      <c r="A7184" t="s">
        <v>1540</v>
      </c>
      <c r="B7184" t="s">
        <v>51</v>
      </c>
      <c r="C7184" t="s">
        <v>42</v>
      </c>
      <c r="D7184" t="s">
        <v>776</v>
      </c>
      <c r="E7184" s="103">
        <v>8.9542657769908569</v>
      </c>
      <c r="F7184" s="103">
        <v>676064</v>
      </c>
      <c r="G7184" s="103">
        <v>9</v>
      </c>
      <c r="H7184" t="s">
        <v>1078</v>
      </c>
      <c r="I7184" s="103"/>
    </row>
    <row r="7185" spans="1:9" x14ac:dyDescent="0.3">
      <c r="A7185" t="s">
        <v>711</v>
      </c>
      <c r="B7185" t="s">
        <v>44</v>
      </c>
      <c r="C7185" t="s">
        <v>42</v>
      </c>
      <c r="D7185" t="s">
        <v>776</v>
      </c>
      <c r="E7185" s="103">
        <v>1.58269039617551E-3</v>
      </c>
      <c r="F7185" s="103">
        <v>676064</v>
      </c>
      <c r="G7185" s="103">
        <v>9</v>
      </c>
      <c r="H7185" t="s">
        <v>54</v>
      </c>
      <c r="I7185" s="103"/>
    </row>
    <row r="7186" spans="1:9" x14ac:dyDescent="0.3">
      <c r="A7186" t="s">
        <v>712</v>
      </c>
      <c r="B7186" t="s">
        <v>45</v>
      </c>
      <c r="C7186" t="s">
        <v>42</v>
      </c>
      <c r="D7186" t="s">
        <v>776</v>
      </c>
      <c r="E7186" s="103">
        <v>4.5677805743057449E-3</v>
      </c>
      <c r="F7186" s="103">
        <v>676064</v>
      </c>
      <c r="G7186" s="103">
        <v>9</v>
      </c>
      <c r="H7186" t="s">
        <v>54</v>
      </c>
      <c r="I7186" s="103"/>
    </row>
    <row r="7187" spans="1:9" x14ac:dyDescent="0.3">
      <c r="A7187" t="s">
        <v>713</v>
      </c>
      <c r="B7187" t="s">
        <v>46</v>
      </c>
      <c r="C7187" t="s">
        <v>42</v>
      </c>
      <c r="D7187" t="s">
        <v>776</v>
      </c>
      <c r="E7187" s="103">
        <v>1.3183006384552481E-2</v>
      </c>
      <c r="F7187" s="103">
        <v>676064</v>
      </c>
      <c r="G7187" s="103">
        <v>9</v>
      </c>
      <c r="H7187" t="s">
        <v>54</v>
      </c>
      <c r="I7187" s="103"/>
    </row>
    <row r="7188" spans="1:9" x14ac:dyDescent="0.3">
      <c r="A7188" t="s">
        <v>7657</v>
      </c>
      <c r="B7188" t="s">
        <v>51</v>
      </c>
      <c r="C7188" t="s">
        <v>58</v>
      </c>
      <c r="D7188" t="s">
        <v>40</v>
      </c>
      <c r="E7188" s="103">
        <v>4.3477295492800403</v>
      </c>
      <c r="F7188" s="103">
        <v>676064</v>
      </c>
      <c r="G7188" s="103">
        <v>9</v>
      </c>
      <c r="H7188" t="s">
        <v>1078</v>
      </c>
      <c r="I7188" s="103"/>
    </row>
    <row r="7189" spans="1:9" x14ac:dyDescent="0.3">
      <c r="A7189" t="s">
        <v>7658</v>
      </c>
      <c r="B7189" t="s">
        <v>51</v>
      </c>
      <c r="C7189" t="s">
        <v>58</v>
      </c>
      <c r="D7189" t="s">
        <v>5064</v>
      </c>
      <c r="E7189" s="103">
        <v>-5.5804876740286282</v>
      </c>
      <c r="F7189" s="103">
        <v>676064</v>
      </c>
      <c r="G7189" s="103">
        <v>9</v>
      </c>
      <c r="H7189" t="s">
        <v>1078</v>
      </c>
      <c r="I7189" s="103"/>
    </row>
    <row r="7190" spans="1:9" x14ac:dyDescent="0.3">
      <c r="A7190" t="s">
        <v>7659</v>
      </c>
      <c r="B7190" t="s">
        <v>51</v>
      </c>
      <c r="C7190" t="s">
        <v>58</v>
      </c>
      <c r="D7190" t="s">
        <v>5065</v>
      </c>
      <c r="E7190" s="103">
        <v>-15.904984252720949</v>
      </c>
      <c r="F7190" s="103">
        <v>676064</v>
      </c>
      <c r="G7190" s="103">
        <v>9</v>
      </c>
      <c r="H7190" t="s">
        <v>1078</v>
      </c>
      <c r="I7190" s="103"/>
    </row>
    <row r="7191" spans="1:9" x14ac:dyDescent="0.3">
      <c r="A7191" t="s">
        <v>7660</v>
      </c>
      <c r="B7191" t="s">
        <v>51</v>
      </c>
      <c r="C7191" t="s">
        <v>58</v>
      </c>
      <c r="D7191" t="s">
        <v>5066</v>
      </c>
      <c r="E7191" s="103">
        <v>-15.261356315229152</v>
      </c>
      <c r="F7191" s="103">
        <v>676064</v>
      </c>
      <c r="G7191" s="103">
        <v>9</v>
      </c>
      <c r="H7191" t="s">
        <v>1078</v>
      </c>
      <c r="I7191" s="103"/>
    </row>
    <row r="7192" spans="1:9" x14ac:dyDescent="0.3">
      <c r="A7192" t="s">
        <v>7661</v>
      </c>
      <c r="B7192" t="s">
        <v>51</v>
      </c>
      <c r="C7192" t="s">
        <v>58</v>
      </c>
      <c r="D7192" t="s">
        <v>42</v>
      </c>
      <c r="E7192" s="103">
        <v>-5.5845286546484401</v>
      </c>
      <c r="F7192" s="103">
        <v>676064</v>
      </c>
      <c r="G7192" s="103">
        <v>9</v>
      </c>
      <c r="H7192" t="s">
        <v>1078</v>
      </c>
      <c r="I7192" s="103"/>
    </row>
    <row r="7193" spans="1:9" x14ac:dyDescent="0.3">
      <c r="A7193" t="s">
        <v>7662</v>
      </c>
      <c r="B7193" t="s">
        <v>51</v>
      </c>
      <c r="C7193" t="s">
        <v>58</v>
      </c>
      <c r="D7193" t="s">
        <v>1763</v>
      </c>
      <c r="E7193" s="103">
        <v>1.0626436607081091</v>
      </c>
      <c r="F7193" s="103">
        <v>676064</v>
      </c>
      <c r="G7193" s="103">
        <v>9</v>
      </c>
      <c r="H7193" t="s">
        <v>1078</v>
      </c>
      <c r="I7193" s="103"/>
    </row>
    <row r="7194" spans="1:9" x14ac:dyDescent="0.3">
      <c r="A7194" t="s">
        <v>7663</v>
      </c>
      <c r="B7194" t="s">
        <v>51</v>
      </c>
      <c r="C7194" t="s">
        <v>58</v>
      </c>
      <c r="D7194" t="s">
        <v>1764</v>
      </c>
      <c r="E7194" s="103">
        <v>-0.11714282521216503</v>
      </c>
      <c r="F7194" s="103">
        <v>676064</v>
      </c>
      <c r="G7194" s="103">
        <v>9</v>
      </c>
      <c r="H7194" t="s">
        <v>1078</v>
      </c>
      <c r="I7194" s="103"/>
    </row>
    <row r="7195" spans="1:9" x14ac:dyDescent="0.3">
      <c r="A7195" t="s">
        <v>7664</v>
      </c>
      <c r="B7195" t="s">
        <v>51</v>
      </c>
      <c r="C7195" t="s">
        <v>58</v>
      </c>
      <c r="D7195" t="s">
        <v>340</v>
      </c>
      <c r="E7195" s="103">
        <v>0.4813958441502989</v>
      </c>
      <c r="F7195" s="103">
        <v>676064</v>
      </c>
      <c r="G7195" s="103">
        <v>9</v>
      </c>
      <c r="H7195" t="s">
        <v>1078</v>
      </c>
      <c r="I7195" s="103"/>
    </row>
    <row r="7196" spans="1:9" x14ac:dyDescent="0.3">
      <c r="A7196" t="s">
        <v>7665</v>
      </c>
      <c r="B7196" t="s">
        <v>51</v>
      </c>
      <c r="C7196" t="s">
        <v>58</v>
      </c>
      <c r="D7196" t="s">
        <v>777</v>
      </c>
      <c r="E7196" s="103">
        <v>15.688591120440126</v>
      </c>
      <c r="F7196" s="103">
        <v>676064</v>
      </c>
      <c r="G7196" s="103">
        <v>9</v>
      </c>
      <c r="H7196" t="s">
        <v>1078</v>
      </c>
      <c r="I7196" s="103"/>
    </row>
    <row r="7197" spans="1:9" x14ac:dyDescent="0.3">
      <c r="A7197" t="s">
        <v>7666</v>
      </c>
      <c r="B7197" t="s">
        <v>51</v>
      </c>
      <c r="C7197" t="s">
        <v>58</v>
      </c>
      <c r="D7197" t="s">
        <v>776</v>
      </c>
      <c r="E7197" s="103">
        <v>42.078074068002842</v>
      </c>
      <c r="F7197" s="103">
        <v>676064</v>
      </c>
      <c r="G7197" s="103">
        <v>9</v>
      </c>
      <c r="H7197" t="s">
        <v>1078</v>
      </c>
      <c r="I7197" s="103"/>
    </row>
    <row r="7198" spans="1:9" x14ac:dyDescent="0.3">
      <c r="A7198" t="s">
        <v>8916</v>
      </c>
      <c r="B7198" t="s">
        <v>47</v>
      </c>
      <c r="C7198" t="s">
        <v>8750</v>
      </c>
      <c r="D7198" t="s">
        <v>54</v>
      </c>
      <c r="E7198" s="103">
        <v>675106</v>
      </c>
      <c r="F7198" s="103">
        <v>676064</v>
      </c>
      <c r="G7198" s="103">
        <v>9</v>
      </c>
      <c r="H7198" t="s">
        <v>54</v>
      </c>
      <c r="I7198" s="103"/>
    </row>
    <row r="7199" spans="1:9" x14ac:dyDescent="0.3">
      <c r="A7199" t="s">
        <v>8917</v>
      </c>
      <c r="B7199" t="s">
        <v>48</v>
      </c>
      <c r="C7199" t="s">
        <v>8750</v>
      </c>
      <c r="D7199" t="s">
        <v>54</v>
      </c>
      <c r="E7199" s="103">
        <v>52440306392.675293</v>
      </c>
      <c r="F7199" s="103">
        <v>676064</v>
      </c>
      <c r="G7199" s="103">
        <v>9</v>
      </c>
      <c r="H7199" t="s">
        <v>54</v>
      </c>
      <c r="I7199" s="103"/>
    </row>
    <row r="7200" spans="1:9" x14ac:dyDescent="0.3">
      <c r="A7200" t="s">
        <v>8918</v>
      </c>
      <c r="B7200" t="s">
        <v>49</v>
      </c>
      <c r="C7200" t="s">
        <v>8750</v>
      </c>
      <c r="D7200" t="s">
        <v>54</v>
      </c>
      <c r="E7200" s="103">
        <v>0.99858297439295685</v>
      </c>
      <c r="F7200" s="103">
        <v>676064</v>
      </c>
      <c r="G7200" s="103">
        <v>9</v>
      </c>
      <c r="H7200" t="s">
        <v>54</v>
      </c>
      <c r="I7200" s="103"/>
    </row>
    <row r="7201" spans="1:9" x14ac:dyDescent="0.3">
      <c r="A7201" t="s">
        <v>8919</v>
      </c>
      <c r="B7201" t="s">
        <v>50</v>
      </c>
      <c r="C7201" t="s">
        <v>8750</v>
      </c>
      <c r="D7201" t="s">
        <v>54</v>
      </c>
      <c r="E7201" s="103">
        <v>77567.074112325601</v>
      </c>
      <c r="F7201" s="103">
        <v>676064</v>
      </c>
      <c r="G7201" s="103">
        <v>9</v>
      </c>
      <c r="H7201" t="s">
        <v>54</v>
      </c>
      <c r="I7201" s="103"/>
    </row>
    <row r="7202" spans="1:9" x14ac:dyDescent="0.3">
      <c r="A7202" t="s">
        <v>2491</v>
      </c>
      <c r="B7202" t="s">
        <v>49</v>
      </c>
      <c r="C7202" t="s">
        <v>1763</v>
      </c>
      <c r="D7202" t="s">
        <v>54</v>
      </c>
      <c r="E7202" s="103">
        <v>0.99841730960382447</v>
      </c>
      <c r="F7202" s="103">
        <v>676064</v>
      </c>
      <c r="G7202" s="103">
        <v>9</v>
      </c>
      <c r="H7202" t="s">
        <v>54</v>
      </c>
      <c r="I7202" s="103"/>
    </row>
    <row r="7203" spans="1:9" x14ac:dyDescent="0.3">
      <c r="A7203" t="s">
        <v>2492</v>
      </c>
      <c r="B7203" t="s">
        <v>50</v>
      </c>
      <c r="C7203" t="s">
        <v>1763</v>
      </c>
      <c r="D7203" t="s">
        <v>54</v>
      </c>
      <c r="E7203" s="103">
        <v>1973834.1523356049</v>
      </c>
      <c r="F7203" s="103">
        <v>676064</v>
      </c>
      <c r="G7203" s="103">
        <v>9</v>
      </c>
      <c r="H7203" t="s">
        <v>54</v>
      </c>
      <c r="I7203" s="103"/>
    </row>
    <row r="7204" spans="1:9" x14ac:dyDescent="0.3">
      <c r="A7204" t="s">
        <v>2493</v>
      </c>
      <c r="B7204" t="s">
        <v>51</v>
      </c>
      <c r="C7204" t="s">
        <v>1763</v>
      </c>
      <c r="D7204" t="s">
        <v>40</v>
      </c>
      <c r="E7204" s="103">
        <v>0.90899634537308216</v>
      </c>
      <c r="F7204" s="103">
        <v>676064</v>
      </c>
      <c r="G7204" s="103">
        <v>9</v>
      </c>
      <c r="H7204" t="s">
        <v>1078</v>
      </c>
      <c r="I7204" s="103"/>
    </row>
    <row r="7205" spans="1:9" x14ac:dyDescent="0.3">
      <c r="A7205" t="s">
        <v>7182</v>
      </c>
      <c r="B7205" t="s">
        <v>51</v>
      </c>
      <c r="C7205" t="s">
        <v>1763</v>
      </c>
      <c r="D7205" t="s">
        <v>5064</v>
      </c>
      <c r="E7205" s="103">
        <v>0.9555886755513715</v>
      </c>
      <c r="F7205" s="103">
        <v>676064</v>
      </c>
      <c r="G7205" s="103">
        <v>9</v>
      </c>
      <c r="H7205" t="s">
        <v>1078</v>
      </c>
      <c r="I7205" s="103"/>
    </row>
    <row r="7206" spans="1:9" x14ac:dyDescent="0.3">
      <c r="A7206" t="s">
        <v>7183</v>
      </c>
      <c r="B7206" t="s">
        <v>51</v>
      </c>
      <c r="C7206" t="s">
        <v>1763</v>
      </c>
      <c r="D7206" t="s">
        <v>5065</v>
      </c>
      <c r="E7206" s="103">
        <v>0.90423546641773833</v>
      </c>
      <c r="F7206" s="103">
        <v>676064</v>
      </c>
      <c r="G7206" s="103">
        <v>9</v>
      </c>
      <c r="H7206" t="s">
        <v>1078</v>
      </c>
      <c r="I7206" s="103"/>
    </row>
    <row r="7207" spans="1:9" x14ac:dyDescent="0.3">
      <c r="A7207" t="s">
        <v>7184</v>
      </c>
      <c r="B7207" t="s">
        <v>51</v>
      </c>
      <c r="C7207" t="s">
        <v>1763</v>
      </c>
      <c r="D7207" t="s">
        <v>5066</v>
      </c>
      <c r="E7207" s="103">
        <v>0.94872350655253845</v>
      </c>
      <c r="F7207" s="103">
        <v>676064</v>
      </c>
      <c r="G7207" s="103">
        <v>9</v>
      </c>
      <c r="H7207" t="s">
        <v>1078</v>
      </c>
      <c r="I7207" s="103"/>
    </row>
    <row r="7208" spans="1:9" x14ac:dyDescent="0.3">
      <c r="A7208" t="s">
        <v>2494</v>
      </c>
      <c r="B7208" t="s">
        <v>51</v>
      </c>
      <c r="C7208" t="s">
        <v>1763</v>
      </c>
      <c r="D7208" t="s">
        <v>42</v>
      </c>
      <c r="E7208" s="103">
        <v>0.95390208633980356</v>
      </c>
      <c r="F7208" s="103">
        <v>676064</v>
      </c>
      <c r="G7208" s="103">
        <v>9</v>
      </c>
      <c r="H7208" t="s">
        <v>1078</v>
      </c>
      <c r="I7208" s="103"/>
    </row>
    <row r="7209" spans="1:9" x14ac:dyDescent="0.3">
      <c r="A7209" t="s">
        <v>2495</v>
      </c>
      <c r="B7209" t="s">
        <v>51</v>
      </c>
      <c r="C7209" t="s">
        <v>1763</v>
      </c>
      <c r="D7209" t="s">
        <v>1763</v>
      </c>
      <c r="E7209" s="103">
        <v>1</v>
      </c>
      <c r="F7209" s="103">
        <v>676064</v>
      </c>
      <c r="G7209" s="103">
        <v>9</v>
      </c>
      <c r="H7209" t="s">
        <v>1078</v>
      </c>
      <c r="I7209" s="103"/>
    </row>
    <row r="7210" spans="1:9" x14ac:dyDescent="0.3">
      <c r="A7210" t="s">
        <v>2496</v>
      </c>
      <c r="B7210" t="s">
        <v>51</v>
      </c>
      <c r="C7210" t="s">
        <v>1763</v>
      </c>
      <c r="D7210" t="s">
        <v>1764</v>
      </c>
      <c r="E7210" s="103">
        <v>0.7827846915512513</v>
      </c>
      <c r="F7210" s="103">
        <v>676064</v>
      </c>
      <c r="G7210" s="103">
        <v>9</v>
      </c>
      <c r="H7210" t="s">
        <v>1078</v>
      </c>
      <c r="I7210" s="103"/>
    </row>
    <row r="7211" spans="1:9" x14ac:dyDescent="0.3">
      <c r="A7211" t="s">
        <v>2497</v>
      </c>
      <c r="B7211" t="s">
        <v>51</v>
      </c>
      <c r="C7211" t="s">
        <v>1763</v>
      </c>
      <c r="D7211" t="s">
        <v>340</v>
      </c>
      <c r="E7211" s="103">
        <v>0.94372012460497257</v>
      </c>
      <c r="F7211" s="103">
        <v>676064</v>
      </c>
      <c r="G7211" s="103">
        <v>9</v>
      </c>
      <c r="H7211" t="s">
        <v>1078</v>
      </c>
      <c r="I7211" s="103"/>
    </row>
    <row r="7212" spans="1:9" x14ac:dyDescent="0.3">
      <c r="A7212" t="s">
        <v>2498</v>
      </c>
      <c r="B7212" t="s">
        <v>51</v>
      </c>
      <c r="C7212" t="s">
        <v>1763</v>
      </c>
      <c r="D7212" t="s">
        <v>777</v>
      </c>
      <c r="E7212" s="103">
        <v>3.3306592072171424</v>
      </c>
      <c r="F7212" s="103">
        <v>676064</v>
      </c>
      <c r="G7212" s="103">
        <v>9</v>
      </c>
      <c r="H7212" t="s">
        <v>1078</v>
      </c>
      <c r="I7212" s="103"/>
    </row>
    <row r="7213" spans="1:9" x14ac:dyDescent="0.3">
      <c r="A7213" t="s">
        <v>2499</v>
      </c>
      <c r="B7213" t="s">
        <v>44</v>
      </c>
      <c r="C7213" t="s">
        <v>1763</v>
      </c>
      <c r="D7213" t="s">
        <v>777</v>
      </c>
      <c r="E7213" s="103">
        <v>1.58269039617551E-3</v>
      </c>
      <c r="F7213" s="103">
        <v>676064</v>
      </c>
      <c r="G7213" s="103">
        <v>9</v>
      </c>
      <c r="H7213" t="s">
        <v>54</v>
      </c>
      <c r="I7213" s="103"/>
    </row>
    <row r="7214" spans="1:9" x14ac:dyDescent="0.3">
      <c r="A7214" t="s">
        <v>2500</v>
      </c>
      <c r="B7214" t="s">
        <v>45</v>
      </c>
      <c r="C7214" t="s">
        <v>1763</v>
      </c>
      <c r="D7214" t="s">
        <v>777</v>
      </c>
      <c r="E7214" s="103">
        <v>6.1989259361831433E-3</v>
      </c>
      <c r="F7214" s="103">
        <v>676064</v>
      </c>
      <c r="G7214" s="103">
        <v>9</v>
      </c>
      <c r="H7214" t="s">
        <v>54</v>
      </c>
      <c r="I7214" s="103"/>
    </row>
    <row r="7215" spans="1:9" x14ac:dyDescent="0.3">
      <c r="A7215" t="s">
        <v>2501</v>
      </c>
      <c r="B7215" t="s">
        <v>46</v>
      </c>
      <c r="C7215" t="s">
        <v>1763</v>
      </c>
      <c r="D7215" t="s">
        <v>777</v>
      </c>
      <c r="E7215" s="103">
        <v>2.4279341826003529E-2</v>
      </c>
      <c r="F7215" s="103">
        <v>676064</v>
      </c>
      <c r="G7215" s="103">
        <v>9</v>
      </c>
      <c r="H7215" t="s">
        <v>54</v>
      </c>
      <c r="I7215" s="103"/>
    </row>
    <row r="7216" spans="1:9" x14ac:dyDescent="0.3">
      <c r="A7216" t="s">
        <v>2502</v>
      </c>
      <c r="B7216" t="s">
        <v>51</v>
      </c>
      <c r="C7216" t="s">
        <v>1763</v>
      </c>
      <c r="D7216" t="s">
        <v>776</v>
      </c>
      <c r="E7216" s="103">
        <v>8.5399896832358948</v>
      </c>
      <c r="F7216" s="103">
        <v>676064</v>
      </c>
      <c r="G7216" s="103">
        <v>9</v>
      </c>
      <c r="H7216" t="s">
        <v>1078</v>
      </c>
      <c r="I7216" s="103"/>
    </row>
    <row r="7217" spans="1:9" x14ac:dyDescent="0.3">
      <c r="A7217" t="s">
        <v>2503</v>
      </c>
      <c r="B7217" t="s">
        <v>44</v>
      </c>
      <c r="C7217" t="s">
        <v>1763</v>
      </c>
      <c r="D7217" t="s">
        <v>776</v>
      </c>
      <c r="E7217" s="103">
        <v>1.58269039617551E-3</v>
      </c>
      <c r="F7217" s="103">
        <v>676064</v>
      </c>
      <c r="G7217" s="103">
        <v>9</v>
      </c>
      <c r="H7217" t="s">
        <v>54</v>
      </c>
      <c r="I7217" s="103"/>
    </row>
    <row r="7218" spans="1:9" x14ac:dyDescent="0.3">
      <c r="A7218" t="s">
        <v>2504</v>
      </c>
      <c r="B7218" t="s">
        <v>45</v>
      </c>
      <c r="C7218" t="s">
        <v>1763</v>
      </c>
      <c r="D7218" t="s">
        <v>776</v>
      </c>
      <c r="E7218" s="103">
        <v>1.3963808624936373E-2</v>
      </c>
      <c r="F7218" s="103">
        <v>676064</v>
      </c>
      <c r="G7218" s="103">
        <v>9</v>
      </c>
      <c r="H7218" t="s">
        <v>54</v>
      </c>
      <c r="I7218" s="103"/>
    </row>
    <row r="7219" spans="1:9" x14ac:dyDescent="0.3">
      <c r="A7219" t="s">
        <v>2505</v>
      </c>
      <c r="B7219" t="s">
        <v>46</v>
      </c>
      <c r="C7219" t="s">
        <v>1763</v>
      </c>
      <c r="D7219" t="s">
        <v>776</v>
      </c>
      <c r="E7219" s="103">
        <v>0.12320030958296906</v>
      </c>
      <c r="F7219" s="103">
        <v>676064</v>
      </c>
      <c r="G7219" s="103">
        <v>9</v>
      </c>
      <c r="H7219" t="s">
        <v>54</v>
      </c>
      <c r="I7219" s="103"/>
    </row>
    <row r="7220" spans="1:9" x14ac:dyDescent="0.3">
      <c r="A7220" t="s">
        <v>2506</v>
      </c>
      <c r="B7220" t="s">
        <v>49</v>
      </c>
      <c r="C7220" t="s">
        <v>1764</v>
      </c>
      <c r="D7220" t="s">
        <v>54</v>
      </c>
      <c r="E7220" s="103">
        <v>0.99841730960382447</v>
      </c>
      <c r="F7220" s="103">
        <v>676064</v>
      </c>
      <c r="G7220" s="103">
        <v>9</v>
      </c>
      <c r="H7220" t="s">
        <v>54</v>
      </c>
      <c r="I7220" s="103"/>
    </row>
    <row r="7221" spans="1:9" x14ac:dyDescent="0.3">
      <c r="A7221" t="s">
        <v>2507</v>
      </c>
      <c r="B7221" t="s">
        <v>50</v>
      </c>
      <c r="C7221" t="s">
        <v>1764</v>
      </c>
      <c r="D7221" t="s">
        <v>54</v>
      </c>
      <c r="E7221" s="103">
        <v>2623898.376396697</v>
      </c>
      <c r="F7221" s="103">
        <v>676064</v>
      </c>
      <c r="G7221" s="103">
        <v>9</v>
      </c>
      <c r="H7221" t="s">
        <v>54</v>
      </c>
      <c r="I7221" s="103"/>
    </row>
    <row r="7222" spans="1:9" x14ac:dyDescent="0.3">
      <c r="A7222" t="s">
        <v>2508</v>
      </c>
      <c r="B7222" t="s">
        <v>51</v>
      </c>
      <c r="C7222" t="s">
        <v>1764</v>
      </c>
      <c r="D7222" t="s">
        <v>40</v>
      </c>
      <c r="E7222" s="103">
        <v>1.2136826866178154</v>
      </c>
      <c r="F7222" s="103">
        <v>676064</v>
      </c>
      <c r="G7222" s="103">
        <v>9</v>
      </c>
      <c r="H7222" t="s">
        <v>1078</v>
      </c>
      <c r="I7222" s="103"/>
    </row>
    <row r="7223" spans="1:9" x14ac:dyDescent="0.3">
      <c r="A7223" t="s">
        <v>7185</v>
      </c>
      <c r="B7223" t="s">
        <v>51</v>
      </c>
      <c r="C7223" t="s">
        <v>1764</v>
      </c>
      <c r="D7223" t="s">
        <v>5064</v>
      </c>
      <c r="E7223" s="103">
        <v>1.2801496700084782</v>
      </c>
      <c r="F7223" s="103">
        <v>676064</v>
      </c>
      <c r="G7223" s="103">
        <v>9</v>
      </c>
      <c r="H7223" t="s">
        <v>1078</v>
      </c>
      <c r="I7223" s="103"/>
    </row>
    <row r="7224" spans="1:9" x14ac:dyDescent="0.3">
      <c r="A7224" t="s">
        <v>7186</v>
      </c>
      <c r="B7224" t="s">
        <v>51</v>
      </c>
      <c r="C7224" t="s">
        <v>1764</v>
      </c>
      <c r="D7224" t="s">
        <v>5065</v>
      </c>
      <c r="E7224" s="103">
        <v>1.2068202866590572</v>
      </c>
      <c r="F7224" s="103">
        <v>676064</v>
      </c>
      <c r="G7224" s="103">
        <v>9</v>
      </c>
      <c r="H7224" t="s">
        <v>1078</v>
      </c>
      <c r="I7224" s="103"/>
    </row>
    <row r="7225" spans="1:9" x14ac:dyDescent="0.3">
      <c r="A7225" t="s">
        <v>7187</v>
      </c>
      <c r="B7225" t="s">
        <v>51</v>
      </c>
      <c r="C7225" t="s">
        <v>1764</v>
      </c>
      <c r="D7225" t="s">
        <v>5066</v>
      </c>
      <c r="E7225" s="103">
        <v>1.2706266245528524</v>
      </c>
      <c r="F7225" s="103">
        <v>676064</v>
      </c>
      <c r="G7225" s="103">
        <v>9</v>
      </c>
      <c r="H7225" t="s">
        <v>1078</v>
      </c>
      <c r="I7225" s="103"/>
    </row>
    <row r="7226" spans="1:9" x14ac:dyDescent="0.3">
      <c r="A7226" t="s">
        <v>2509</v>
      </c>
      <c r="B7226" t="s">
        <v>51</v>
      </c>
      <c r="C7226" t="s">
        <v>1764</v>
      </c>
      <c r="D7226" t="s">
        <v>42</v>
      </c>
      <c r="E7226" s="103">
        <v>1.2775699111879844</v>
      </c>
      <c r="F7226" s="103">
        <v>676064</v>
      </c>
      <c r="G7226" s="103">
        <v>9</v>
      </c>
      <c r="H7226" t="s">
        <v>1078</v>
      </c>
      <c r="I7226" s="103"/>
    </row>
    <row r="7227" spans="1:9" x14ac:dyDescent="0.3">
      <c r="A7227" t="s">
        <v>2510</v>
      </c>
      <c r="B7227" t="s">
        <v>51</v>
      </c>
      <c r="C7227" t="s">
        <v>1764</v>
      </c>
      <c r="D7227" t="s">
        <v>1763</v>
      </c>
      <c r="E7227" s="103">
        <v>1.3376164225377143</v>
      </c>
      <c r="F7227" s="103">
        <v>676064</v>
      </c>
      <c r="G7227" s="103">
        <v>9</v>
      </c>
      <c r="H7227" t="s">
        <v>1078</v>
      </c>
      <c r="I7227" s="103"/>
    </row>
    <row r="7228" spans="1:9" x14ac:dyDescent="0.3">
      <c r="A7228" t="s">
        <v>2511</v>
      </c>
      <c r="B7228" t="s">
        <v>51</v>
      </c>
      <c r="C7228" t="s">
        <v>1764</v>
      </c>
      <c r="D7228" t="s">
        <v>1764</v>
      </c>
      <c r="E7228" s="103">
        <v>1</v>
      </c>
      <c r="F7228" s="103">
        <v>676064</v>
      </c>
      <c r="G7228" s="103">
        <v>9</v>
      </c>
      <c r="H7228" t="s">
        <v>1078</v>
      </c>
      <c r="I7228" s="103"/>
    </row>
    <row r="7229" spans="1:9" x14ac:dyDescent="0.3">
      <c r="A7229" t="s">
        <v>2512</v>
      </c>
      <c r="B7229" t="s">
        <v>51</v>
      </c>
      <c r="C7229" t="s">
        <v>1764</v>
      </c>
      <c r="D7229" t="s">
        <v>340</v>
      </c>
      <c r="E7229" s="103">
        <v>1.2649900357103188</v>
      </c>
      <c r="F7229" s="103">
        <v>676064</v>
      </c>
      <c r="G7229" s="103">
        <v>9</v>
      </c>
      <c r="H7229" t="s">
        <v>1078</v>
      </c>
      <c r="I7229" s="103"/>
    </row>
    <row r="7230" spans="1:9" x14ac:dyDescent="0.3">
      <c r="A7230" t="s">
        <v>2513</v>
      </c>
      <c r="B7230" t="s">
        <v>51</v>
      </c>
      <c r="C7230" t="s">
        <v>1764</v>
      </c>
      <c r="D7230" t="s">
        <v>777</v>
      </c>
      <c r="E7230" s="103">
        <v>4.4123436301973875</v>
      </c>
      <c r="F7230" s="103">
        <v>676064</v>
      </c>
      <c r="G7230" s="103">
        <v>9</v>
      </c>
      <c r="H7230" t="s">
        <v>1078</v>
      </c>
      <c r="I7230" s="103"/>
    </row>
    <row r="7231" spans="1:9" x14ac:dyDescent="0.3">
      <c r="A7231" t="s">
        <v>2514</v>
      </c>
      <c r="B7231" t="s">
        <v>44</v>
      </c>
      <c r="C7231" t="s">
        <v>1764</v>
      </c>
      <c r="D7231" t="s">
        <v>777</v>
      </c>
      <c r="E7231" s="103">
        <v>1.58269039617551E-3</v>
      </c>
      <c r="F7231" s="103">
        <v>676064</v>
      </c>
      <c r="G7231" s="103">
        <v>9</v>
      </c>
      <c r="H7231" t="s">
        <v>54</v>
      </c>
      <c r="I7231" s="103"/>
    </row>
    <row r="7232" spans="1:9" x14ac:dyDescent="0.3">
      <c r="A7232" t="s">
        <v>2515</v>
      </c>
      <c r="B7232" t="s">
        <v>45</v>
      </c>
      <c r="C7232" t="s">
        <v>1764</v>
      </c>
      <c r="D7232" t="s">
        <v>777</v>
      </c>
      <c r="E7232" s="103">
        <v>5.3885992634576853E-3</v>
      </c>
      <c r="F7232" s="103">
        <v>676064</v>
      </c>
      <c r="G7232" s="103">
        <v>9</v>
      </c>
      <c r="H7232" t="s">
        <v>54</v>
      </c>
      <c r="I7232" s="103"/>
    </row>
    <row r="7233" spans="1:9" x14ac:dyDescent="0.3">
      <c r="A7233" t="s">
        <v>2516</v>
      </c>
      <c r="B7233" t="s">
        <v>46</v>
      </c>
      <c r="C7233" t="s">
        <v>1764</v>
      </c>
      <c r="D7233" t="s">
        <v>777</v>
      </c>
      <c r="E7233" s="103">
        <v>1.834660896875993E-2</v>
      </c>
      <c r="F7233" s="103">
        <v>676064</v>
      </c>
      <c r="G7233" s="103">
        <v>9</v>
      </c>
      <c r="H7233" t="s">
        <v>54</v>
      </c>
      <c r="I7233" s="103"/>
    </row>
    <row r="7234" spans="1:9" x14ac:dyDescent="0.3">
      <c r="A7234" t="s">
        <v>2517</v>
      </c>
      <c r="B7234" t="s">
        <v>51</v>
      </c>
      <c r="C7234" t="s">
        <v>1764</v>
      </c>
      <c r="D7234" t="s">
        <v>776</v>
      </c>
      <c r="E7234" s="103">
        <v>11.33830001656878</v>
      </c>
      <c r="F7234" s="103">
        <v>676064</v>
      </c>
      <c r="G7234" s="103">
        <v>9</v>
      </c>
      <c r="H7234" t="s">
        <v>1078</v>
      </c>
      <c r="I7234" s="103"/>
    </row>
    <row r="7235" spans="1:9" x14ac:dyDescent="0.3">
      <c r="A7235" t="s">
        <v>2518</v>
      </c>
      <c r="B7235" t="s">
        <v>44</v>
      </c>
      <c r="C7235" t="s">
        <v>1764</v>
      </c>
      <c r="D7235" t="s">
        <v>776</v>
      </c>
      <c r="E7235" s="103">
        <v>1.58269039617551E-3</v>
      </c>
      <c r="F7235" s="103">
        <v>676064</v>
      </c>
      <c r="G7235" s="103">
        <v>9</v>
      </c>
      <c r="H7235" t="s">
        <v>54</v>
      </c>
      <c r="I7235" s="103"/>
    </row>
    <row r="7236" spans="1:9" x14ac:dyDescent="0.3">
      <c r="A7236" t="s">
        <v>2519</v>
      </c>
      <c r="B7236" t="s">
        <v>45</v>
      </c>
      <c r="C7236" t="s">
        <v>1764</v>
      </c>
      <c r="D7236" t="s">
        <v>776</v>
      </c>
      <c r="E7236" s="103">
        <v>1.1790446193330969E-2</v>
      </c>
      <c r="F7236" s="103">
        <v>676064</v>
      </c>
      <c r="G7236" s="103">
        <v>9</v>
      </c>
      <c r="H7236" t="s">
        <v>54</v>
      </c>
      <c r="I7236" s="103"/>
    </row>
    <row r="7237" spans="1:9" x14ac:dyDescent="0.3">
      <c r="A7237" t="s">
        <v>2520</v>
      </c>
      <c r="B7237" t="s">
        <v>46</v>
      </c>
      <c r="C7237" t="s">
        <v>1764</v>
      </c>
      <c r="D7237" t="s">
        <v>776</v>
      </c>
      <c r="E7237" s="103">
        <v>8.7834378325234427E-2</v>
      </c>
      <c r="F7237" s="103">
        <v>676064</v>
      </c>
      <c r="G7237" s="103">
        <v>9</v>
      </c>
      <c r="H7237" t="s">
        <v>54</v>
      </c>
      <c r="I7237" s="103"/>
    </row>
    <row r="7238" spans="1:9" x14ac:dyDescent="0.3">
      <c r="A7238" t="s">
        <v>416</v>
      </c>
      <c r="B7238" t="s">
        <v>49</v>
      </c>
      <c r="C7238" t="s">
        <v>340</v>
      </c>
      <c r="D7238" t="s">
        <v>54</v>
      </c>
      <c r="E7238" s="103">
        <v>1</v>
      </c>
      <c r="F7238" s="103">
        <v>676064</v>
      </c>
      <c r="G7238" s="103">
        <v>9</v>
      </c>
      <c r="H7238" t="s">
        <v>54</v>
      </c>
      <c r="I7238" s="103"/>
    </row>
    <row r="7239" spans="1:9" x14ac:dyDescent="0.3">
      <c r="A7239" t="s">
        <v>417</v>
      </c>
      <c r="B7239" t="s">
        <v>50</v>
      </c>
      <c r="C7239" t="s">
        <v>340</v>
      </c>
      <c r="D7239" t="s">
        <v>54</v>
      </c>
      <c r="E7239" s="103">
        <v>2222138.0592263713</v>
      </c>
      <c r="F7239" s="103">
        <v>676064</v>
      </c>
      <c r="G7239" s="103">
        <v>9</v>
      </c>
      <c r="H7239" t="s">
        <v>54</v>
      </c>
      <c r="I7239" s="103"/>
    </row>
    <row r="7240" spans="1:9" x14ac:dyDescent="0.3">
      <c r="A7240" t="s">
        <v>1541</v>
      </c>
      <c r="B7240" t="s">
        <v>51</v>
      </c>
      <c r="C7240" t="s">
        <v>340</v>
      </c>
      <c r="D7240" t="s">
        <v>40</v>
      </c>
      <c r="E7240" s="103">
        <v>1.019438973251005</v>
      </c>
      <c r="F7240" s="103">
        <v>676064</v>
      </c>
      <c r="G7240" s="103">
        <v>9</v>
      </c>
      <c r="H7240" t="s">
        <v>1078</v>
      </c>
      <c r="I7240" s="103"/>
    </row>
    <row r="7241" spans="1:9" x14ac:dyDescent="0.3">
      <c r="A7241" t="s">
        <v>7188</v>
      </c>
      <c r="B7241" t="s">
        <v>51</v>
      </c>
      <c r="C7241" t="s">
        <v>340</v>
      </c>
      <c r="D7241" t="s">
        <v>5064</v>
      </c>
      <c r="E7241" s="103">
        <v>0.91006923267468953</v>
      </c>
      <c r="F7241" s="103">
        <v>676064</v>
      </c>
      <c r="G7241" s="103">
        <v>9</v>
      </c>
      <c r="H7241" t="s">
        <v>1078</v>
      </c>
      <c r="I7241" s="103"/>
    </row>
    <row r="7242" spans="1:9" x14ac:dyDescent="0.3">
      <c r="A7242" t="s">
        <v>7189</v>
      </c>
      <c r="B7242" t="s">
        <v>51</v>
      </c>
      <c r="C7242" t="s">
        <v>340</v>
      </c>
      <c r="D7242" t="s">
        <v>5065</v>
      </c>
      <c r="E7242" s="103">
        <v>0.73000020578193514</v>
      </c>
      <c r="F7242" s="103">
        <v>676064</v>
      </c>
      <c r="G7242" s="103">
        <v>9</v>
      </c>
      <c r="H7242" t="s">
        <v>1078</v>
      </c>
      <c r="I7242" s="103"/>
    </row>
    <row r="7243" spans="1:9" x14ac:dyDescent="0.3">
      <c r="A7243" t="s">
        <v>7190</v>
      </c>
      <c r="B7243" t="s">
        <v>51</v>
      </c>
      <c r="C7243" t="s">
        <v>340</v>
      </c>
      <c r="D7243" t="s">
        <v>5066</v>
      </c>
      <c r="E7243" s="103">
        <v>0.78462323646897358</v>
      </c>
      <c r="F7243" s="103">
        <v>676064</v>
      </c>
      <c r="G7243" s="103">
        <v>9</v>
      </c>
      <c r="H7243" t="s">
        <v>1078</v>
      </c>
      <c r="I7243" s="103"/>
    </row>
    <row r="7244" spans="1:9" x14ac:dyDescent="0.3">
      <c r="A7244" t="s">
        <v>1542</v>
      </c>
      <c r="B7244" t="s">
        <v>51</v>
      </c>
      <c r="C7244" t="s">
        <v>340</v>
      </c>
      <c r="D7244" t="s">
        <v>42</v>
      </c>
      <c r="E7244" s="103">
        <v>0.90825078160782202</v>
      </c>
      <c r="F7244" s="103">
        <v>676064</v>
      </c>
      <c r="G7244" s="103">
        <v>9</v>
      </c>
      <c r="H7244" t="s">
        <v>1078</v>
      </c>
      <c r="I7244" s="103"/>
    </row>
    <row r="7245" spans="1:9" x14ac:dyDescent="0.3">
      <c r="A7245" t="s">
        <v>2521</v>
      </c>
      <c r="B7245" t="s">
        <v>51</v>
      </c>
      <c r="C7245" t="s">
        <v>340</v>
      </c>
      <c r="D7245" t="s">
        <v>1763</v>
      </c>
      <c r="E7245" s="103">
        <v>1.0614159174287348</v>
      </c>
      <c r="F7245" s="103">
        <v>676064</v>
      </c>
      <c r="G7245" s="103">
        <v>9</v>
      </c>
      <c r="H7245" t="s">
        <v>1078</v>
      </c>
      <c r="I7245" s="103"/>
    </row>
    <row r="7246" spans="1:9" x14ac:dyDescent="0.3">
      <c r="A7246" t="s">
        <v>2522</v>
      </c>
      <c r="B7246" t="s">
        <v>51</v>
      </c>
      <c r="C7246" t="s">
        <v>340</v>
      </c>
      <c r="D7246" t="s">
        <v>1764</v>
      </c>
      <c r="E7246" s="103">
        <v>0.81726196833371245</v>
      </c>
      <c r="F7246" s="103">
        <v>676064</v>
      </c>
      <c r="G7246" s="103">
        <v>9</v>
      </c>
      <c r="H7246" t="s">
        <v>1078</v>
      </c>
      <c r="I7246" s="103"/>
    </row>
    <row r="7247" spans="1:9" x14ac:dyDescent="0.3">
      <c r="A7247" t="s">
        <v>1543</v>
      </c>
      <c r="B7247" t="s">
        <v>51</v>
      </c>
      <c r="C7247" t="s">
        <v>340</v>
      </c>
      <c r="D7247" t="s">
        <v>340</v>
      </c>
      <c r="E7247" s="103">
        <v>1</v>
      </c>
      <c r="F7247" s="103">
        <v>676064</v>
      </c>
      <c r="G7247" s="103">
        <v>9</v>
      </c>
      <c r="H7247" t="s">
        <v>1078</v>
      </c>
      <c r="I7247" s="103"/>
    </row>
    <row r="7248" spans="1:9" x14ac:dyDescent="0.3">
      <c r="A7248" t="s">
        <v>1544</v>
      </c>
      <c r="B7248" t="s">
        <v>51</v>
      </c>
      <c r="C7248" t="s">
        <v>340</v>
      </c>
      <c r="D7248" t="s">
        <v>777</v>
      </c>
      <c r="E7248" s="103">
        <v>3.7273252206324403</v>
      </c>
      <c r="F7248" s="103">
        <v>676064</v>
      </c>
      <c r="G7248" s="103">
        <v>9</v>
      </c>
      <c r="H7248" t="s">
        <v>1078</v>
      </c>
      <c r="I7248" s="103"/>
    </row>
    <row r="7249" spans="1:9" x14ac:dyDescent="0.3">
      <c r="A7249" t="s">
        <v>715</v>
      </c>
      <c r="B7249" t="s">
        <v>44</v>
      </c>
      <c r="C7249" t="s">
        <v>340</v>
      </c>
      <c r="D7249" t="s">
        <v>777</v>
      </c>
      <c r="E7249" s="103">
        <v>0</v>
      </c>
      <c r="F7249" s="103">
        <v>676064</v>
      </c>
      <c r="G7249" s="103">
        <v>9</v>
      </c>
      <c r="H7249" t="s">
        <v>54</v>
      </c>
      <c r="I7249" s="103"/>
    </row>
    <row r="7250" spans="1:9" x14ac:dyDescent="0.3">
      <c r="A7250" t="s">
        <v>716</v>
      </c>
      <c r="B7250" t="s">
        <v>45</v>
      </c>
      <c r="C7250" t="s">
        <v>340</v>
      </c>
      <c r="D7250" t="s">
        <v>777</v>
      </c>
      <c r="E7250" s="103">
        <v>0</v>
      </c>
      <c r="F7250" s="103">
        <v>676064</v>
      </c>
      <c r="G7250" s="103">
        <v>9</v>
      </c>
      <c r="H7250" t="s">
        <v>54</v>
      </c>
      <c r="I7250" s="103"/>
    </row>
    <row r="7251" spans="1:9" x14ac:dyDescent="0.3">
      <c r="A7251" t="s">
        <v>717</v>
      </c>
      <c r="B7251" t="s">
        <v>46</v>
      </c>
      <c r="C7251" t="s">
        <v>340</v>
      </c>
      <c r="D7251" t="s">
        <v>777</v>
      </c>
      <c r="E7251" s="103">
        <v>0</v>
      </c>
      <c r="F7251" s="103">
        <v>676064</v>
      </c>
      <c r="G7251" s="103">
        <v>9</v>
      </c>
      <c r="H7251" t="s">
        <v>54</v>
      </c>
      <c r="I7251" s="103"/>
    </row>
    <row r="7252" spans="1:9" x14ac:dyDescent="0.3">
      <c r="A7252" t="s">
        <v>1545</v>
      </c>
      <c r="B7252" t="s">
        <v>51</v>
      </c>
      <c r="C7252" t="s">
        <v>340</v>
      </c>
      <c r="D7252" t="s">
        <v>776</v>
      </c>
      <c r="E7252" s="103">
        <v>9.5782104236082191</v>
      </c>
      <c r="F7252" s="103">
        <v>676064</v>
      </c>
      <c r="G7252" s="103">
        <v>9</v>
      </c>
      <c r="H7252" t="s">
        <v>1078</v>
      </c>
      <c r="I7252" s="103"/>
    </row>
    <row r="7253" spans="1:9" x14ac:dyDescent="0.3">
      <c r="A7253" t="s">
        <v>719</v>
      </c>
      <c r="B7253" t="s">
        <v>44</v>
      </c>
      <c r="C7253" t="s">
        <v>340</v>
      </c>
      <c r="D7253" t="s">
        <v>776</v>
      </c>
      <c r="E7253" s="103">
        <v>0</v>
      </c>
      <c r="F7253" s="103">
        <v>676064</v>
      </c>
      <c r="G7253" s="103">
        <v>9</v>
      </c>
      <c r="H7253" t="s">
        <v>54</v>
      </c>
      <c r="I7253" s="103"/>
    </row>
    <row r="7254" spans="1:9" x14ac:dyDescent="0.3">
      <c r="A7254" t="s">
        <v>720</v>
      </c>
      <c r="B7254" t="s">
        <v>45</v>
      </c>
      <c r="C7254" t="s">
        <v>340</v>
      </c>
      <c r="D7254" t="s">
        <v>776</v>
      </c>
      <c r="E7254" s="103">
        <v>0</v>
      </c>
      <c r="F7254" s="103">
        <v>676064</v>
      </c>
      <c r="G7254" s="103">
        <v>9</v>
      </c>
      <c r="H7254" t="s">
        <v>54</v>
      </c>
      <c r="I7254" s="103"/>
    </row>
    <row r="7255" spans="1:9" x14ac:dyDescent="0.3">
      <c r="A7255" t="s">
        <v>721</v>
      </c>
      <c r="B7255" t="s">
        <v>46</v>
      </c>
      <c r="C7255" t="s">
        <v>340</v>
      </c>
      <c r="D7255" t="s">
        <v>776</v>
      </c>
      <c r="E7255" s="103">
        <v>0</v>
      </c>
      <c r="F7255" s="103">
        <v>676064</v>
      </c>
      <c r="G7255" s="103">
        <v>9</v>
      </c>
      <c r="H7255" t="s">
        <v>54</v>
      </c>
      <c r="I7255" s="103"/>
    </row>
    <row r="7256" spans="1:9" x14ac:dyDescent="0.3">
      <c r="A7256" t="s">
        <v>8920</v>
      </c>
      <c r="B7256" t="s">
        <v>51</v>
      </c>
      <c r="C7256" t="s">
        <v>8750</v>
      </c>
      <c r="D7256" t="s">
        <v>40</v>
      </c>
      <c r="E7256" s="103">
        <v>3.5845376749536653E-2</v>
      </c>
      <c r="F7256" s="103">
        <v>676064</v>
      </c>
      <c r="G7256" s="103">
        <v>9</v>
      </c>
      <c r="H7256" t="s">
        <v>1078</v>
      </c>
      <c r="I7256" s="103"/>
    </row>
    <row r="7257" spans="1:9" x14ac:dyDescent="0.3">
      <c r="A7257" t="s">
        <v>8996</v>
      </c>
      <c r="B7257" t="s">
        <v>51</v>
      </c>
      <c r="C7257" t="s">
        <v>8750</v>
      </c>
      <c r="D7257" t="s">
        <v>5064</v>
      </c>
      <c r="E7257" s="103">
        <v>3.264105939641132E-2</v>
      </c>
      <c r="F7257" s="103">
        <v>676064</v>
      </c>
      <c r="G7257" s="103">
        <v>9</v>
      </c>
      <c r="H7257" t="s">
        <v>1078</v>
      </c>
      <c r="I7257" s="103"/>
    </row>
    <row r="7258" spans="1:9" x14ac:dyDescent="0.3">
      <c r="A7258" t="s">
        <v>8997</v>
      </c>
      <c r="B7258" t="s">
        <v>51</v>
      </c>
      <c r="C7258" t="s">
        <v>8750</v>
      </c>
      <c r="D7258" t="s">
        <v>5065</v>
      </c>
      <c r="E7258" s="103">
        <v>3.0938005649743472E-2</v>
      </c>
      <c r="F7258" s="103">
        <v>676064</v>
      </c>
      <c r="G7258" s="103">
        <v>9</v>
      </c>
      <c r="H7258" t="s">
        <v>1078</v>
      </c>
      <c r="I7258" s="103"/>
    </row>
    <row r="7259" spans="1:9" x14ac:dyDescent="0.3">
      <c r="A7259" t="s">
        <v>8998</v>
      </c>
      <c r="B7259" t="s">
        <v>51</v>
      </c>
      <c r="C7259" t="s">
        <v>8750</v>
      </c>
      <c r="D7259" t="s">
        <v>5066</v>
      </c>
      <c r="E7259" s="103">
        <v>3.2577090671023101E-2</v>
      </c>
      <c r="F7259" s="103">
        <v>676064</v>
      </c>
      <c r="G7259" s="103">
        <v>9</v>
      </c>
      <c r="H7259" t="s">
        <v>1078</v>
      </c>
      <c r="I7259" s="103"/>
    </row>
    <row r="7260" spans="1:9" x14ac:dyDescent="0.3">
      <c r="A7260" t="s">
        <v>8921</v>
      </c>
      <c r="B7260" t="s">
        <v>51</v>
      </c>
      <c r="C7260" t="s">
        <v>8750</v>
      </c>
      <c r="D7260" t="s">
        <v>42</v>
      </c>
      <c r="E7260" s="103">
        <v>3.2584713022146036E-2</v>
      </c>
      <c r="F7260" s="103">
        <v>676064</v>
      </c>
      <c r="G7260" s="103">
        <v>9</v>
      </c>
      <c r="H7260" t="s">
        <v>1078</v>
      </c>
      <c r="I7260" s="103"/>
    </row>
    <row r="7261" spans="1:9" x14ac:dyDescent="0.3">
      <c r="A7261" t="s">
        <v>8922</v>
      </c>
      <c r="B7261" t="s">
        <v>51</v>
      </c>
      <c r="C7261" t="s">
        <v>8750</v>
      </c>
      <c r="D7261" t="s">
        <v>1763</v>
      </c>
      <c r="E7261" s="103">
        <v>3.8010721013276204E-2</v>
      </c>
      <c r="F7261" s="103">
        <v>676064</v>
      </c>
      <c r="G7261" s="103">
        <v>9</v>
      </c>
      <c r="H7261" t="s">
        <v>1078</v>
      </c>
      <c r="I7261" s="103"/>
    </row>
    <row r="7262" spans="1:9" x14ac:dyDescent="0.3">
      <c r="A7262" t="s">
        <v>8923</v>
      </c>
      <c r="B7262" t="s">
        <v>51</v>
      </c>
      <c r="C7262" t="s">
        <v>8750</v>
      </c>
      <c r="D7262" t="s">
        <v>1764</v>
      </c>
      <c r="E7262" s="103">
        <v>2.9993270270996093E-2</v>
      </c>
      <c r="F7262" s="103">
        <v>676064</v>
      </c>
      <c r="G7262" s="103">
        <v>9</v>
      </c>
      <c r="H7262" t="s">
        <v>1078</v>
      </c>
      <c r="I7262" s="103"/>
    </row>
    <row r="7263" spans="1:9" x14ac:dyDescent="0.3">
      <c r="A7263" t="s">
        <v>8924</v>
      </c>
      <c r="B7263" t="s">
        <v>51</v>
      </c>
      <c r="C7263" t="s">
        <v>8750</v>
      </c>
      <c r="D7263" t="s">
        <v>340</v>
      </c>
      <c r="E7263" s="103">
        <v>3.6155621569616068E-2</v>
      </c>
      <c r="F7263" s="103">
        <v>676064</v>
      </c>
      <c r="G7263" s="103">
        <v>9</v>
      </c>
      <c r="H7263" t="s">
        <v>1078</v>
      </c>
      <c r="I7263" s="103"/>
    </row>
    <row r="7264" spans="1:9" x14ac:dyDescent="0.3">
      <c r="A7264" t="s">
        <v>8925</v>
      </c>
      <c r="B7264" t="s">
        <v>51</v>
      </c>
      <c r="C7264" t="s">
        <v>8750</v>
      </c>
      <c r="D7264" t="s">
        <v>777</v>
      </c>
      <c r="E7264" s="103">
        <v>0.13118492045193725</v>
      </c>
      <c r="F7264" s="103">
        <v>676064</v>
      </c>
      <c r="G7264" s="103">
        <v>9</v>
      </c>
      <c r="H7264" t="s">
        <v>1078</v>
      </c>
      <c r="I7264" s="103"/>
    </row>
    <row r="7265" spans="1:9" x14ac:dyDescent="0.3">
      <c r="A7265" t="s">
        <v>8926</v>
      </c>
      <c r="B7265" t="s">
        <v>51</v>
      </c>
      <c r="C7265" t="s">
        <v>8750</v>
      </c>
      <c r="D7265" t="s">
        <v>776</v>
      </c>
      <c r="E7265" s="103">
        <v>0.33536931733500563</v>
      </c>
      <c r="F7265" s="103">
        <v>676064</v>
      </c>
      <c r="G7265" s="103">
        <v>9</v>
      </c>
      <c r="H7265" t="s">
        <v>1078</v>
      </c>
      <c r="I7265" s="103"/>
    </row>
    <row r="7266" spans="1:9" x14ac:dyDescent="0.3">
      <c r="A7266" t="s">
        <v>9221</v>
      </c>
      <c r="B7266" t="s">
        <v>47</v>
      </c>
      <c r="C7266" t="s">
        <v>9007</v>
      </c>
      <c r="D7266" t="s">
        <v>54</v>
      </c>
      <c r="E7266" s="103">
        <v>668756</v>
      </c>
      <c r="F7266" s="103">
        <v>676064</v>
      </c>
      <c r="G7266" s="103">
        <v>9</v>
      </c>
      <c r="H7266" t="s">
        <v>54</v>
      </c>
      <c r="I7266" s="103"/>
    </row>
    <row r="7267" spans="1:9" x14ac:dyDescent="0.3">
      <c r="A7267" t="s">
        <v>9222</v>
      </c>
      <c r="B7267" t="s">
        <v>48</v>
      </c>
      <c r="C7267" t="s">
        <v>9007</v>
      </c>
      <c r="D7267" t="s">
        <v>54</v>
      </c>
      <c r="E7267" s="103">
        <v>16378390745.534657</v>
      </c>
      <c r="F7267" s="103">
        <v>676064</v>
      </c>
      <c r="G7267" s="103">
        <v>9</v>
      </c>
      <c r="H7267" t="s">
        <v>54</v>
      </c>
      <c r="I7267" s="103"/>
    </row>
    <row r="7268" spans="1:9" x14ac:dyDescent="0.3">
      <c r="A7268" t="s">
        <v>9223</v>
      </c>
      <c r="B7268" t="s">
        <v>49</v>
      </c>
      <c r="C7268" t="s">
        <v>9007</v>
      </c>
      <c r="D7268" t="s">
        <v>54</v>
      </c>
      <c r="E7268" s="103">
        <v>0.98919037250911157</v>
      </c>
      <c r="F7268" s="103">
        <v>676064</v>
      </c>
      <c r="G7268" s="103">
        <v>9</v>
      </c>
      <c r="H7268" t="s">
        <v>54</v>
      </c>
      <c r="I7268" s="103"/>
    </row>
    <row r="7269" spans="1:9" x14ac:dyDescent="0.3">
      <c r="A7269" t="s">
        <v>9224</v>
      </c>
      <c r="B7269" t="s">
        <v>50</v>
      </c>
      <c r="C7269" t="s">
        <v>9007</v>
      </c>
      <c r="D7269" t="s">
        <v>54</v>
      </c>
      <c r="E7269" s="103">
        <v>24226.095082025749</v>
      </c>
      <c r="F7269" s="103">
        <v>676064</v>
      </c>
      <c r="G7269" s="103">
        <v>9</v>
      </c>
      <c r="H7269" t="s">
        <v>54</v>
      </c>
      <c r="I7269" s="103"/>
    </row>
    <row r="7270" spans="1:9" x14ac:dyDescent="0.3">
      <c r="A7270" t="s">
        <v>9225</v>
      </c>
      <c r="B7270" t="s">
        <v>51</v>
      </c>
      <c r="C7270" t="s">
        <v>9007</v>
      </c>
      <c r="D7270" t="s">
        <v>40</v>
      </c>
      <c r="E7270" s="103">
        <v>1.1232143568188758E-2</v>
      </c>
      <c r="F7270" s="103">
        <v>676064</v>
      </c>
      <c r="G7270" s="103">
        <v>9</v>
      </c>
      <c r="H7270" t="s">
        <v>1078</v>
      </c>
      <c r="I7270" s="103"/>
    </row>
    <row r="7271" spans="1:9" x14ac:dyDescent="0.3">
      <c r="A7271" t="s">
        <v>9226</v>
      </c>
      <c r="B7271" t="s">
        <v>51</v>
      </c>
      <c r="C7271" t="s">
        <v>9007</v>
      </c>
      <c r="D7271" t="s">
        <v>5064</v>
      </c>
      <c r="E7271" s="103">
        <v>1.0553250860970101E-2</v>
      </c>
      <c r="F7271" s="103">
        <v>676064</v>
      </c>
      <c r="G7271" s="103">
        <v>9</v>
      </c>
      <c r="H7271" t="s">
        <v>1078</v>
      </c>
      <c r="I7271" s="103"/>
    </row>
    <row r="7272" spans="1:9" x14ac:dyDescent="0.3">
      <c r="A7272" t="s">
        <v>9227</v>
      </c>
      <c r="B7272" t="s">
        <v>51</v>
      </c>
      <c r="C7272" t="s">
        <v>9007</v>
      </c>
      <c r="D7272" t="s">
        <v>5065</v>
      </c>
      <c r="E7272" s="103">
        <v>1.002613619178817E-2</v>
      </c>
      <c r="F7272" s="103">
        <v>676064</v>
      </c>
      <c r="G7272" s="103">
        <v>9</v>
      </c>
      <c r="H7272" t="s">
        <v>1078</v>
      </c>
      <c r="I7272" s="103"/>
    </row>
    <row r="7273" spans="1:9" x14ac:dyDescent="0.3">
      <c r="A7273" t="s">
        <v>9228</v>
      </c>
      <c r="B7273" t="s">
        <v>51</v>
      </c>
      <c r="C7273" t="s">
        <v>9007</v>
      </c>
      <c r="D7273" t="s">
        <v>5066</v>
      </c>
      <c r="E7273" s="103">
        <v>1.0529585773679592E-2</v>
      </c>
      <c r="F7273" s="103">
        <v>676064</v>
      </c>
      <c r="G7273" s="103">
        <v>9</v>
      </c>
      <c r="H7273" t="s">
        <v>1078</v>
      </c>
      <c r="I7273" s="103"/>
    </row>
    <row r="7274" spans="1:9" x14ac:dyDescent="0.3">
      <c r="A7274" t="s">
        <v>9229</v>
      </c>
      <c r="B7274" t="s">
        <v>51</v>
      </c>
      <c r="C7274" t="s">
        <v>9007</v>
      </c>
      <c r="D7274" t="s">
        <v>42</v>
      </c>
      <c r="E7274" s="103">
        <v>1.0534250241639665E-2</v>
      </c>
      <c r="F7274" s="103">
        <v>676064</v>
      </c>
      <c r="G7274" s="103">
        <v>9</v>
      </c>
      <c r="H7274" t="s">
        <v>1078</v>
      </c>
      <c r="I7274" s="103"/>
    </row>
    <row r="7275" spans="1:9" x14ac:dyDescent="0.3">
      <c r="A7275" t="s">
        <v>9230</v>
      </c>
      <c r="B7275" t="s">
        <v>51</v>
      </c>
      <c r="C7275" t="s">
        <v>9007</v>
      </c>
      <c r="D7275" t="s">
        <v>1763</v>
      </c>
      <c r="E7275" s="103">
        <v>1.2104572909082834E-2</v>
      </c>
      <c r="F7275" s="103">
        <v>676064</v>
      </c>
      <c r="G7275" s="103">
        <v>9</v>
      </c>
      <c r="H7275" t="s">
        <v>1078</v>
      </c>
      <c r="I7275" s="103"/>
    </row>
    <row r="7276" spans="1:9" x14ac:dyDescent="0.3">
      <c r="A7276" t="s">
        <v>9231</v>
      </c>
      <c r="B7276" t="s">
        <v>51</v>
      </c>
      <c r="C7276" t="s">
        <v>9007</v>
      </c>
      <c r="D7276" t="s">
        <v>1764</v>
      </c>
      <c r="E7276" s="103">
        <v>9.4638356095474614E-3</v>
      </c>
      <c r="F7276" s="103">
        <v>676064</v>
      </c>
      <c r="G7276" s="103">
        <v>9</v>
      </c>
      <c r="H7276" t="s">
        <v>1078</v>
      </c>
      <c r="I7276" s="103"/>
    </row>
    <row r="7277" spans="1:9" x14ac:dyDescent="0.3">
      <c r="A7277" t="s">
        <v>9232</v>
      </c>
      <c r="B7277" t="s">
        <v>51</v>
      </c>
      <c r="C7277" t="s">
        <v>9007</v>
      </c>
      <c r="D7277" t="s">
        <v>340</v>
      </c>
      <c r="E7277" s="103">
        <v>1.1380072617898872E-2</v>
      </c>
      <c r="F7277" s="103">
        <v>676064</v>
      </c>
      <c r="G7277" s="103">
        <v>9</v>
      </c>
      <c r="H7277" t="s">
        <v>1078</v>
      </c>
      <c r="I7277" s="103"/>
    </row>
    <row r="7278" spans="1:9" x14ac:dyDescent="0.3">
      <c r="A7278" t="s">
        <v>9233</v>
      </c>
      <c r="B7278" t="s">
        <v>51</v>
      </c>
      <c r="C7278" t="s">
        <v>9007</v>
      </c>
      <c r="D7278" t="s">
        <v>777</v>
      </c>
      <c r="E7278" s="103">
        <v>4.1215409495311689E-2</v>
      </c>
      <c r="F7278" s="103">
        <v>676064</v>
      </c>
      <c r="G7278" s="103">
        <v>9</v>
      </c>
      <c r="H7278" t="s">
        <v>1078</v>
      </c>
      <c r="I7278" s="103"/>
    </row>
    <row r="7279" spans="1:9" x14ac:dyDescent="0.3">
      <c r="A7279" t="s">
        <v>9234</v>
      </c>
      <c r="B7279" t="s">
        <v>51</v>
      </c>
      <c r="C7279" t="s">
        <v>9007</v>
      </c>
      <c r="D7279" t="s">
        <v>776</v>
      </c>
      <c r="E7279" s="103">
        <v>0.10564820325863757</v>
      </c>
      <c r="F7279" s="103">
        <v>676064</v>
      </c>
      <c r="G7279" s="103">
        <v>9</v>
      </c>
      <c r="H7279" t="s">
        <v>1078</v>
      </c>
      <c r="I7279" s="103"/>
    </row>
    <row r="7280" spans="1:9" x14ac:dyDescent="0.3">
      <c r="A7280" t="s">
        <v>386</v>
      </c>
      <c r="B7280" t="s">
        <v>47</v>
      </c>
      <c r="C7280" t="s">
        <v>353</v>
      </c>
      <c r="D7280" t="s">
        <v>54</v>
      </c>
      <c r="E7280" s="103">
        <v>434202</v>
      </c>
      <c r="F7280" s="103">
        <v>676064</v>
      </c>
      <c r="G7280" s="103">
        <v>9</v>
      </c>
      <c r="H7280" t="s">
        <v>54</v>
      </c>
      <c r="I7280" s="103"/>
    </row>
    <row r="7281" spans="1:9" x14ac:dyDescent="0.3">
      <c r="A7281" t="s">
        <v>387</v>
      </c>
      <c r="B7281" t="s">
        <v>48</v>
      </c>
      <c r="C7281" t="s">
        <v>353</v>
      </c>
      <c r="D7281" t="s">
        <v>54</v>
      </c>
      <c r="E7281" s="103">
        <v>67926902370.695724</v>
      </c>
      <c r="F7281" s="103">
        <v>676064</v>
      </c>
      <c r="G7281" s="103">
        <v>9</v>
      </c>
      <c r="H7281" t="s">
        <v>54</v>
      </c>
      <c r="I7281" s="103"/>
    </row>
    <row r="7282" spans="1:9" x14ac:dyDescent="0.3">
      <c r="A7282" t="s">
        <v>388</v>
      </c>
      <c r="B7282" t="s">
        <v>49</v>
      </c>
      <c r="C7282" t="s">
        <v>353</v>
      </c>
      <c r="D7282" t="s">
        <v>54</v>
      </c>
      <c r="E7282" s="103">
        <v>0.64224984616841008</v>
      </c>
      <c r="F7282" s="103">
        <v>676064</v>
      </c>
      <c r="G7282" s="103">
        <v>9</v>
      </c>
      <c r="H7282" t="s">
        <v>54</v>
      </c>
      <c r="I7282" s="103"/>
    </row>
    <row r="7283" spans="1:9" x14ac:dyDescent="0.3">
      <c r="A7283" t="s">
        <v>389</v>
      </c>
      <c r="B7283" t="s">
        <v>50</v>
      </c>
      <c r="C7283" t="s">
        <v>353</v>
      </c>
      <c r="D7283" t="s">
        <v>54</v>
      </c>
      <c r="E7283" s="103">
        <v>100474.07105051551</v>
      </c>
      <c r="F7283" s="103">
        <v>676064</v>
      </c>
      <c r="G7283" s="103">
        <v>9</v>
      </c>
      <c r="H7283" t="s">
        <v>54</v>
      </c>
      <c r="I7283" s="103"/>
    </row>
    <row r="7284" spans="1:9" x14ac:dyDescent="0.3">
      <c r="A7284" t="s">
        <v>1546</v>
      </c>
      <c r="B7284" t="s">
        <v>51</v>
      </c>
      <c r="C7284" t="s">
        <v>353</v>
      </c>
      <c r="D7284" t="s">
        <v>40</v>
      </c>
      <c r="E7284" s="103">
        <v>7.1707467634590502E-2</v>
      </c>
      <c r="F7284" s="103">
        <v>676064</v>
      </c>
      <c r="G7284" s="103">
        <v>9</v>
      </c>
      <c r="H7284" t="s">
        <v>1078</v>
      </c>
      <c r="I7284" s="103"/>
    </row>
    <row r="7285" spans="1:9" x14ac:dyDescent="0.3">
      <c r="A7285" t="s">
        <v>7191</v>
      </c>
      <c r="B7285" t="s">
        <v>51</v>
      </c>
      <c r="C7285" t="s">
        <v>353</v>
      </c>
      <c r="D7285" t="s">
        <v>5064</v>
      </c>
      <c r="E7285" s="103">
        <v>7.8990736604474213E-2</v>
      </c>
      <c r="F7285" s="103">
        <v>676064</v>
      </c>
      <c r="G7285" s="103">
        <v>9</v>
      </c>
      <c r="H7285" t="s">
        <v>1078</v>
      </c>
      <c r="I7285" s="103"/>
    </row>
    <row r="7286" spans="1:9" x14ac:dyDescent="0.3">
      <c r="A7286" t="s">
        <v>7192</v>
      </c>
      <c r="B7286" t="s">
        <v>51</v>
      </c>
      <c r="C7286" t="s">
        <v>353</v>
      </c>
      <c r="D7286" t="s">
        <v>5065</v>
      </c>
      <c r="E7286" s="103">
        <v>7.1536919485243836E-2</v>
      </c>
      <c r="F7286" s="103">
        <v>676064</v>
      </c>
      <c r="G7286" s="103">
        <v>9</v>
      </c>
      <c r="H7286" t="s">
        <v>1078</v>
      </c>
      <c r="I7286" s="103"/>
    </row>
    <row r="7287" spans="1:9" x14ac:dyDescent="0.3">
      <c r="A7287" t="s">
        <v>7193</v>
      </c>
      <c r="B7287" t="s">
        <v>51</v>
      </c>
      <c r="C7287" t="s">
        <v>353</v>
      </c>
      <c r="D7287" t="s">
        <v>5066</v>
      </c>
      <c r="E7287" s="103">
        <v>7.8764075050822016E-2</v>
      </c>
      <c r="F7287" s="103">
        <v>676064</v>
      </c>
      <c r="G7287" s="103">
        <v>9</v>
      </c>
      <c r="H7287" t="s">
        <v>1078</v>
      </c>
      <c r="I7287" s="103"/>
    </row>
    <row r="7288" spans="1:9" x14ac:dyDescent="0.3">
      <c r="A7288" t="s">
        <v>1547</v>
      </c>
      <c r="B7288" t="s">
        <v>51</v>
      </c>
      <c r="C7288" t="s">
        <v>353</v>
      </c>
      <c r="D7288" t="s">
        <v>42</v>
      </c>
      <c r="E7288" s="103">
        <v>7.8798034883315854E-2</v>
      </c>
      <c r="F7288" s="103">
        <v>676064</v>
      </c>
      <c r="G7288" s="103">
        <v>9</v>
      </c>
      <c r="H7288" t="s">
        <v>1078</v>
      </c>
      <c r="I7288" s="103"/>
    </row>
    <row r="7289" spans="1:9" x14ac:dyDescent="0.3">
      <c r="A7289" t="s">
        <v>2523</v>
      </c>
      <c r="B7289" t="s">
        <v>51</v>
      </c>
      <c r="C7289" t="s">
        <v>353</v>
      </c>
      <c r="D7289" t="s">
        <v>1763</v>
      </c>
      <c r="E7289" s="103">
        <v>8.24610707330867E-2</v>
      </c>
      <c r="F7289" s="103">
        <v>676064</v>
      </c>
      <c r="G7289" s="103">
        <v>9</v>
      </c>
      <c r="H7289" t="s">
        <v>1078</v>
      </c>
      <c r="I7289" s="103"/>
    </row>
    <row r="7290" spans="1:9" x14ac:dyDescent="0.3">
      <c r="A7290" t="s">
        <v>2524</v>
      </c>
      <c r="B7290" t="s">
        <v>51</v>
      </c>
      <c r="C7290" t="s">
        <v>353</v>
      </c>
      <c r="D7290" t="s">
        <v>1764</v>
      </c>
      <c r="E7290" s="103">
        <v>6.0547620695263045E-2</v>
      </c>
      <c r="F7290" s="103">
        <v>676064</v>
      </c>
      <c r="G7290" s="103">
        <v>9</v>
      </c>
      <c r="H7290" t="s">
        <v>1078</v>
      </c>
      <c r="I7290" s="103"/>
    </row>
    <row r="7291" spans="1:9" x14ac:dyDescent="0.3">
      <c r="A7291" t="s">
        <v>1548</v>
      </c>
      <c r="B7291" t="s">
        <v>51</v>
      </c>
      <c r="C7291" t="s">
        <v>353</v>
      </c>
      <c r="D7291" t="s">
        <v>340</v>
      </c>
      <c r="E7291" s="103">
        <v>7.8716255145576744E-2</v>
      </c>
      <c r="F7291" s="103">
        <v>676064</v>
      </c>
      <c r="G7291" s="103">
        <v>9</v>
      </c>
      <c r="H7291" t="s">
        <v>1078</v>
      </c>
      <c r="I7291" s="103"/>
    </row>
    <row r="7292" spans="1:9" x14ac:dyDescent="0.3">
      <c r="A7292" t="s">
        <v>1549</v>
      </c>
      <c r="B7292" t="s">
        <v>51</v>
      </c>
      <c r="C7292" t="s">
        <v>353</v>
      </c>
      <c r="D7292" t="s">
        <v>777</v>
      </c>
      <c r="E7292" s="103">
        <v>0.26050204362235774</v>
      </c>
      <c r="F7292" s="103">
        <v>676064</v>
      </c>
      <c r="G7292" s="103">
        <v>9</v>
      </c>
      <c r="H7292" t="s">
        <v>1078</v>
      </c>
      <c r="I7292" s="103"/>
    </row>
    <row r="7293" spans="1:9" x14ac:dyDescent="0.3">
      <c r="A7293" t="s">
        <v>1550</v>
      </c>
      <c r="B7293" t="s">
        <v>51</v>
      </c>
      <c r="C7293" t="s">
        <v>353</v>
      </c>
      <c r="D7293" t="s">
        <v>776</v>
      </c>
      <c r="E7293" s="103">
        <v>0.67313496837947062</v>
      </c>
      <c r="F7293" s="103">
        <v>676064</v>
      </c>
      <c r="G7293" s="103">
        <v>9</v>
      </c>
      <c r="H7293" t="s">
        <v>1078</v>
      </c>
      <c r="I7293" s="103"/>
    </row>
    <row r="7294" spans="1:9" x14ac:dyDescent="0.3">
      <c r="A7294" t="s">
        <v>4808</v>
      </c>
      <c r="B7294" t="s">
        <v>47</v>
      </c>
      <c r="C7294" t="s">
        <v>4351</v>
      </c>
      <c r="D7294" t="s">
        <v>54</v>
      </c>
      <c r="E7294" s="103">
        <v>157016</v>
      </c>
      <c r="F7294" s="103">
        <v>676064</v>
      </c>
      <c r="G7294" s="103">
        <v>9</v>
      </c>
      <c r="H7294" t="s">
        <v>54</v>
      </c>
      <c r="I7294" s="103"/>
    </row>
    <row r="7295" spans="1:9" x14ac:dyDescent="0.3">
      <c r="A7295" t="s">
        <v>4809</v>
      </c>
      <c r="B7295" t="s">
        <v>48</v>
      </c>
      <c r="C7295" t="s">
        <v>4351</v>
      </c>
      <c r="D7295" t="s">
        <v>54</v>
      </c>
      <c r="E7295" s="103">
        <v>7905764533.2558594</v>
      </c>
      <c r="F7295" s="103">
        <v>676064</v>
      </c>
      <c r="G7295" s="103">
        <v>9</v>
      </c>
      <c r="H7295" t="s">
        <v>54</v>
      </c>
      <c r="I7295" s="103"/>
    </row>
    <row r="7296" spans="1:9" x14ac:dyDescent="0.3">
      <c r="A7296" t="s">
        <v>4810</v>
      </c>
      <c r="B7296" t="s">
        <v>49</v>
      </c>
      <c r="C7296" t="s">
        <v>4351</v>
      </c>
      <c r="D7296" t="s">
        <v>54</v>
      </c>
      <c r="E7296" s="103">
        <v>0.2322502011643868</v>
      </c>
      <c r="F7296" s="103">
        <v>676064</v>
      </c>
      <c r="G7296" s="103">
        <v>9</v>
      </c>
      <c r="H7296" t="s">
        <v>54</v>
      </c>
      <c r="I7296" s="103"/>
    </row>
    <row r="7297" spans="1:9" x14ac:dyDescent="0.3">
      <c r="A7297" t="s">
        <v>4811</v>
      </c>
      <c r="B7297" t="s">
        <v>50</v>
      </c>
      <c r="C7297" t="s">
        <v>4351</v>
      </c>
      <c r="D7297" t="s">
        <v>54</v>
      </c>
      <c r="E7297" s="103">
        <v>11693.810842251412</v>
      </c>
      <c r="F7297" s="103">
        <v>676064</v>
      </c>
      <c r="G7297" s="103">
        <v>9</v>
      </c>
      <c r="H7297" t="s">
        <v>54</v>
      </c>
      <c r="I7297" s="103"/>
    </row>
    <row r="7298" spans="1:9" x14ac:dyDescent="0.3">
      <c r="A7298" t="s">
        <v>4812</v>
      </c>
      <c r="B7298" t="s">
        <v>51</v>
      </c>
      <c r="C7298" t="s">
        <v>4351</v>
      </c>
      <c r="D7298" t="s">
        <v>40</v>
      </c>
      <c r="E7298" s="103">
        <v>2.276507958509871E-2</v>
      </c>
      <c r="F7298" s="103">
        <v>676064</v>
      </c>
      <c r="G7298" s="103">
        <v>9</v>
      </c>
      <c r="H7298" t="s">
        <v>1078</v>
      </c>
      <c r="I7298" s="103"/>
    </row>
    <row r="7299" spans="1:9" x14ac:dyDescent="0.3">
      <c r="A7299" t="s">
        <v>7083</v>
      </c>
      <c r="B7299" t="s">
        <v>51</v>
      </c>
      <c r="C7299" t="s">
        <v>4351</v>
      </c>
      <c r="D7299" t="s">
        <v>5064</v>
      </c>
      <c r="E7299" s="103">
        <v>-2.0976371456390395E-2</v>
      </c>
      <c r="F7299" s="103">
        <v>676064</v>
      </c>
      <c r="G7299" s="103">
        <v>9</v>
      </c>
      <c r="H7299" t="s">
        <v>1078</v>
      </c>
      <c r="I7299" s="103"/>
    </row>
    <row r="7300" spans="1:9" x14ac:dyDescent="0.3">
      <c r="A7300" t="s">
        <v>7084</v>
      </c>
      <c r="B7300" t="s">
        <v>51</v>
      </c>
      <c r="C7300" t="s">
        <v>4351</v>
      </c>
      <c r="D7300" t="s">
        <v>5065</v>
      </c>
      <c r="E7300" s="103">
        <v>-5.5395932374031419E-2</v>
      </c>
      <c r="F7300" s="103">
        <v>676064</v>
      </c>
      <c r="G7300" s="103">
        <v>9</v>
      </c>
      <c r="H7300" t="s">
        <v>1078</v>
      </c>
      <c r="I7300" s="103"/>
    </row>
    <row r="7301" spans="1:9" x14ac:dyDescent="0.3">
      <c r="A7301" t="s">
        <v>7085</v>
      </c>
      <c r="B7301" t="s">
        <v>51</v>
      </c>
      <c r="C7301" t="s">
        <v>4351</v>
      </c>
      <c r="D7301" t="s">
        <v>5066</v>
      </c>
      <c r="E7301" s="103">
        <v>-5.3091106141601799E-2</v>
      </c>
      <c r="F7301" s="103">
        <v>676064</v>
      </c>
      <c r="G7301" s="103">
        <v>9</v>
      </c>
      <c r="H7301" t="s">
        <v>1078</v>
      </c>
      <c r="I7301" s="103"/>
    </row>
    <row r="7302" spans="1:9" x14ac:dyDescent="0.3">
      <c r="A7302" t="s">
        <v>4813</v>
      </c>
      <c r="B7302" t="s">
        <v>51</v>
      </c>
      <c r="C7302" t="s">
        <v>4351</v>
      </c>
      <c r="D7302" t="s">
        <v>42</v>
      </c>
      <c r="E7302" s="103">
        <v>-2.1008625830674491E-2</v>
      </c>
      <c r="F7302" s="103">
        <v>676064</v>
      </c>
      <c r="G7302" s="103">
        <v>9</v>
      </c>
      <c r="H7302" t="s">
        <v>1078</v>
      </c>
      <c r="I7302" s="103"/>
    </row>
    <row r="7303" spans="1:9" x14ac:dyDescent="0.3">
      <c r="A7303" t="s">
        <v>4814</v>
      </c>
      <c r="B7303" t="s">
        <v>51</v>
      </c>
      <c r="C7303" t="s">
        <v>4351</v>
      </c>
      <c r="D7303" t="s">
        <v>1763</v>
      </c>
      <c r="E7303" s="103">
        <v>7.8526853812050258E-3</v>
      </c>
      <c r="F7303" s="103">
        <v>676064</v>
      </c>
      <c r="G7303" s="103">
        <v>9</v>
      </c>
      <c r="H7303" t="s">
        <v>1078</v>
      </c>
      <c r="I7303" s="103"/>
    </row>
    <row r="7304" spans="1:9" x14ac:dyDescent="0.3">
      <c r="A7304" t="s">
        <v>4815</v>
      </c>
      <c r="B7304" t="s">
        <v>51</v>
      </c>
      <c r="C7304" t="s">
        <v>4351</v>
      </c>
      <c r="D7304" t="s">
        <v>1764</v>
      </c>
      <c r="E7304" s="103">
        <v>1.9102707672541198E-3</v>
      </c>
      <c r="F7304" s="103">
        <v>676064</v>
      </c>
      <c r="G7304" s="103">
        <v>9</v>
      </c>
      <c r="H7304" t="s">
        <v>1078</v>
      </c>
      <c r="I7304" s="103"/>
    </row>
    <row r="7305" spans="1:9" x14ac:dyDescent="0.3">
      <c r="A7305" t="s">
        <v>4816</v>
      </c>
      <c r="B7305" t="s">
        <v>51</v>
      </c>
      <c r="C7305" t="s">
        <v>4351</v>
      </c>
      <c r="D7305" t="s">
        <v>340</v>
      </c>
      <c r="E7305" s="103">
        <v>9.2190241906516968E-3</v>
      </c>
      <c r="F7305" s="103">
        <v>676064</v>
      </c>
      <c r="G7305" s="103">
        <v>9</v>
      </c>
      <c r="H7305" t="s">
        <v>1078</v>
      </c>
      <c r="I7305" s="103"/>
    </row>
    <row r="7306" spans="1:9" x14ac:dyDescent="0.3">
      <c r="A7306" t="s">
        <v>4817</v>
      </c>
      <c r="B7306" t="s">
        <v>51</v>
      </c>
      <c r="C7306" t="s">
        <v>4351</v>
      </c>
      <c r="D7306" t="s">
        <v>777</v>
      </c>
      <c r="E7306" s="103">
        <v>8.3188079081872174E-2</v>
      </c>
      <c r="F7306" s="103">
        <v>676064</v>
      </c>
      <c r="G7306" s="103">
        <v>9</v>
      </c>
      <c r="H7306" t="s">
        <v>1078</v>
      </c>
      <c r="I7306" s="103"/>
    </row>
    <row r="7307" spans="1:9" x14ac:dyDescent="0.3">
      <c r="A7307" t="s">
        <v>4818</v>
      </c>
      <c r="B7307" t="s">
        <v>51</v>
      </c>
      <c r="C7307" t="s">
        <v>4351</v>
      </c>
      <c r="D7307" t="s">
        <v>776</v>
      </c>
      <c r="E7307" s="103">
        <v>0.21624154933821335</v>
      </c>
      <c r="F7307" s="103">
        <v>676064</v>
      </c>
      <c r="G7307" s="103">
        <v>9</v>
      </c>
      <c r="H7307" t="s">
        <v>1078</v>
      </c>
      <c r="I7307" s="103"/>
    </row>
    <row r="7308" spans="1:9" x14ac:dyDescent="0.3">
      <c r="A7308" t="s">
        <v>4786</v>
      </c>
      <c r="B7308" t="s">
        <v>47</v>
      </c>
      <c r="C7308" t="s">
        <v>4352</v>
      </c>
      <c r="D7308" t="s">
        <v>54</v>
      </c>
      <c r="E7308" s="103">
        <v>4643</v>
      </c>
      <c r="F7308" s="103">
        <v>676064</v>
      </c>
      <c r="G7308" s="103">
        <v>9</v>
      </c>
      <c r="H7308" t="s">
        <v>54</v>
      </c>
      <c r="I7308" s="103"/>
    </row>
    <row r="7309" spans="1:9" x14ac:dyDescent="0.3">
      <c r="A7309" t="s">
        <v>4787</v>
      </c>
      <c r="B7309" t="s">
        <v>48</v>
      </c>
      <c r="C7309" t="s">
        <v>4352</v>
      </c>
      <c r="D7309" t="s">
        <v>54</v>
      </c>
      <c r="E7309" s="103">
        <v>522238354.6484375</v>
      </c>
      <c r="F7309" s="103">
        <v>676064</v>
      </c>
      <c r="G7309" s="103">
        <v>9</v>
      </c>
      <c r="H7309" t="s">
        <v>54</v>
      </c>
      <c r="I7309" s="103"/>
    </row>
    <row r="7310" spans="1:9" x14ac:dyDescent="0.3">
      <c r="A7310" t="s">
        <v>4788</v>
      </c>
      <c r="B7310" t="s">
        <v>49</v>
      </c>
      <c r="C7310" t="s">
        <v>4352</v>
      </c>
      <c r="D7310" t="s">
        <v>54</v>
      </c>
      <c r="E7310" s="103">
        <v>6.8676929994793395E-3</v>
      </c>
      <c r="F7310" s="103">
        <v>676064</v>
      </c>
      <c r="G7310" s="103">
        <v>9</v>
      </c>
      <c r="H7310" t="s">
        <v>54</v>
      </c>
      <c r="I7310" s="103"/>
    </row>
    <row r="7311" spans="1:9" x14ac:dyDescent="0.3">
      <c r="A7311" t="s">
        <v>4789</v>
      </c>
      <c r="B7311" t="s">
        <v>50</v>
      </c>
      <c r="C7311" t="s">
        <v>4352</v>
      </c>
      <c r="D7311" t="s">
        <v>54</v>
      </c>
      <c r="E7311" s="103">
        <v>772.46881160428234</v>
      </c>
      <c r="F7311" s="103">
        <v>676064</v>
      </c>
      <c r="G7311" s="103">
        <v>9</v>
      </c>
      <c r="H7311" t="s">
        <v>54</v>
      </c>
      <c r="I7311" s="103"/>
    </row>
    <row r="7312" spans="1:9" x14ac:dyDescent="0.3">
      <c r="A7312" t="s">
        <v>4790</v>
      </c>
      <c r="B7312" t="s">
        <v>51</v>
      </c>
      <c r="C7312" t="s">
        <v>4352</v>
      </c>
      <c r="D7312" t="s">
        <v>40</v>
      </c>
      <c r="E7312" s="103">
        <v>4.7007159736659802E-2</v>
      </c>
      <c r="F7312" s="103">
        <v>676064</v>
      </c>
      <c r="G7312" s="103">
        <v>9</v>
      </c>
      <c r="H7312" t="s">
        <v>1078</v>
      </c>
      <c r="I7312" s="103"/>
    </row>
    <row r="7313" spans="1:9" x14ac:dyDescent="0.3">
      <c r="A7313" t="s">
        <v>7086</v>
      </c>
      <c r="B7313" t="s">
        <v>51</v>
      </c>
      <c r="C7313" t="s">
        <v>4352</v>
      </c>
      <c r="D7313" t="s">
        <v>5064</v>
      </c>
      <c r="E7313" s="103">
        <v>4.9600508255882247E-2</v>
      </c>
      <c r="F7313" s="103">
        <v>676064</v>
      </c>
      <c r="G7313" s="103">
        <v>9</v>
      </c>
      <c r="H7313" t="s">
        <v>1078</v>
      </c>
      <c r="I7313" s="103"/>
    </row>
    <row r="7314" spans="1:9" x14ac:dyDescent="0.3">
      <c r="A7314" t="s">
        <v>7087</v>
      </c>
      <c r="B7314" t="s">
        <v>51</v>
      </c>
      <c r="C7314" t="s">
        <v>4352</v>
      </c>
      <c r="D7314" t="s">
        <v>5065</v>
      </c>
      <c r="E7314" s="103">
        <v>4.7007159736659802E-2</v>
      </c>
      <c r="F7314" s="103">
        <v>676064</v>
      </c>
      <c r="G7314" s="103">
        <v>9</v>
      </c>
      <c r="H7314" t="s">
        <v>1078</v>
      </c>
      <c r="I7314" s="103"/>
    </row>
    <row r="7315" spans="1:9" x14ac:dyDescent="0.3">
      <c r="A7315" t="s">
        <v>7088</v>
      </c>
      <c r="B7315" t="s">
        <v>51</v>
      </c>
      <c r="C7315" t="s">
        <v>4352</v>
      </c>
      <c r="D7315" t="s">
        <v>5066</v>
      </c>
      <c r="E7315" s="103">
        <v>4.7007159736659802E-2</v>
      </c>
      <c r="F7315" s="103">
        <v>676064</v>
      </c>
      <c r="G7315" s="103">
        <v>9</v>
      </c>
      <c r="H7315" t="s">
        <v>1078</v>
      </c>
      <c r="I7315" s="103"/>
    </row>
    <row r="7316" spans="1:9" x14ac:dyDescent="0.3">
      <c r="A7316" t="s">
        <v>4791</v>
      </c>
      <c r="B7316" t="s">
        <v>51</v>
      </c>
      <c r="C7316" t="s">
        <v>4352</v>
      </c>
      <c r="D7316" t="s">
        <v>42</v>
      </c>
      <c r="E7316" s="103">
        <v>4.9338043653925689E-2</v>
      </c>
      <c r="F7316" s="103">
        <v>676064</v>
      </c>
      <c r="G7316" s="103">
        <v>9</v>
      </c>
      <c r="H7316" t="s">
        <v>1078</v>
      </c>
      <c r="I7316" s="103"/>
    </row>
    <row r="7317" spans="1:9" x14ac:dyDescent="0.3">
      <c r="A7317" t="s">
        <v>4792</v>
      </c>
      <c r="B7317" t="s">
        <v>51</v>
      </c>
      <c r="C7317" t="s">
        <v>4352</v>
      </c>
      <c r="D7317" t="s">
        <v>1763</v>
      </c>
      <c r="E7317" s="103">
        <v>5.1394068142014554E-2</v>
      </c>
      <c r="F7317" s="103">
        <v>676064</v>
      </c>
      <c r="G7317" s="103">
        <v>9</v>
      </c>
      <c r="H7317" t="s">
        <v>1078</v>
      </c>
      <c r="I7317" s="103"/>
    </row>
    <row r="7318" spans="1:9" x14ac:dyDescent="0.3">
      <c r="A7318" t="s">
        <v>4793</v>
      </c>
      <c r="B7318" t="s">
        <v>51</v>
      </c>
      <c r="C7318" t="s">
        <v>4352</v>
      </c>
      <c r="D7318" t="s">
        <v>1764</v>
      </c>
      <c r="E7318" s="103">
        <v>3.8738194649481104E-2</v>
      </c>
      <c r="F7318" s="103">
        <v>676064</v>
      </c>
      <c r="G7318" s="103">
        <v>9</v>
      </c>
      <c r="H7318" t="s">
        <v>1078</v>
      </c>
      <c r="I7318" s="103"/>
    </row>
    <row r="7319" spans="1:9" x14ac:dyDescent="0.3">
      <c r="A7319" t="s">
        <v>4794</v>
      </c>
      <c r="B7319" t="s">
        <v>51</v>
      </c>
      <c r="C7319" t="s">
        <v>4352</v>
      </c>
      <c r="D7319" t="s">
        <v>340</v>
      </c>
      <c r="E7319" s="103">
        <v>4.6890071284496661E-2</v>
      </c>
      <c r="F7319" s="103">
        <v>676064</v>
      </c>
      <c r="G7319" s="103">
        <v>9</v>
      </c>
      <c r="H7319" t="s">
        <v>1078</v>
      </c>
      <c r="I7319" s="103"/>
    </row>
    <row r="7320" spans="1:9" x14ac:dyDescent="0.3">
      <c r="A7320" t="s">
        <v>4795</v>
      </c>
      <c r="B7320" t="s">
        <v>51</v>
      </c>
      <c r="C7320" t="s">
        <v>4352</v>
      </c>
      <c r="D7320" t="s">
        <v>777</v>
      </c>
      <c r="E7320" s="103">
        <v>0.25174398544671334</v>
      </c>
      <c r="F7320" s="103">
        <v>676064</v>
      </c>
      <c r="G7320" s="103">
        <v>9</v>
      </c>
      <c r="H7320" t="s">
        <v>1078</v>
      </c>
      <c r="I7320" s="103"/>
    </row>
    <row r="7321" spans="1:9" x14ac:dyDescent="0.3">
      <c r="A7321" t="s">
        <v>4796</v>
      </c>
      <c r="B7321" t="s">
        <v>51</v>
      </c>
      <c r="C7321" t="s">
        <v>4352</v>
      </c>
      <c r="D7321" t="s">
        <v>776</v>
      </c>
      <c r="E7321" s="103">
        <v>0.52391216906478066</v>
      </c>
      <c r="F7321" s="103">
        <v>676064</v>
      </c>
      <c r="G7321" s="103">
        <v>9</v>
      </c>
      <c r="H7321" t="s">
        <v>1078</v>
      </c>
      <c r="I7321" s="103"/>
    </row>
    <row r="7322" spans="1:9" x14ac:dyDescent="0.3">
      <c r="A7322" t="s">
        <v>4797</v>
      </c>
      <c r="B7322" t="s">
        <v>47</v>
      </c>
      <c r="C7322" t="s">
        <v>4353</v>
      </c>
      <c r="D7322" t="s">
        <v>54</v>
      </c>
      <c r="E7322" s="103">
        <v>72219</v>
      </c>
      <c r="F7322" s="103">
        <v>676064</v>
      </c>
      <c r="G7322" s="103">
        <v>9</v>
      </c>
      <c r="H7322" t="s">
        <v>54</v>
      </c>
      <c r="I7322" s="103"/>
    </row>
    <row r="7323" spans="1:9" x14ac:dyDescent="0.3">
      <c r="A7323" t="s">
        <v>4798</v>
      </c>
      <c r="B7323" t="s">
        <v>48</v>
      </c>
      <c r="C7323" t="s">
        <v>4353</v>
      </c>
      <c r="D7323" t="s">
        <v>54</v>
      </c>
      <c r="E7323" s="103">
        <v>1789302577.5825195</v>
      </c>
      <c r="F7323" s="103">
        <v>676064</v>
      </c>
      <c r="G7323" s="103">
        <v>9</v>
      </c>
      <c r="H7323" t="s">
        <v>54</v>
      </c>
      <c r="I7323" s="103"/>
    </row>
    <row r="7324" spans="1:9" x14ac:dyDescent="0.3">
      <c r="A7324" t="s">
        <v>4799</v>
      </c>
      <c r="B7324" t="s">
        <v>49</v>
      </c>
      <c r="C7324" t="s">
        <v>4353</v>
      </c>
      <c r="D7324" t="s">
        <v>54</v>
      </c>
      <c r="E7324" s="103">
        <v>0.10682272684242912</v>
      </c>
      <c r="F7324" s="103">
        <v>676064</v>
      </c>
      <c r="G7324" s="103">
        <v>9</v>
      </c>
      <c r="H7324" t="s">
        <v>54</v>
      </c>
      <c r="I7324" s="103"/>
    </row>
    <row r="7325" spans="1:9" x14ac:dyDescent="0.3">
      <c r="A7325" t="s">
        <v>4800</v>
      </c>
      <c r="B7325" t="s">
        <v>50</v>
      </c>
      <c r="C7325" t="s">
        <v>4353</v>
      </c>
      <c r="D7325" t="s">
        <v>54</v>
      </c>
      <c r="E7325" s="103">
        <v>2646.6467340111581</v>
      </c>
      <c r="F7325" s="103">
        <v>676064</v>
      </c>
      <c r="G7325" s="103">
        <v>9</v>
      </c>
      <c r="H7325" t="s">
        <v>54</v>
      </c>
      <c r="I7325" s="103"/>
    </row>
    <row r="7326" spans="1:9" x14ac:dyDescent="0.3">
      <c r="A7326" t="s">
        <v>4801</v>
      </c>
      <c r="B7326" t="s">
        <v>51</v>
      </c>
      <c r="C7326" t="s">
        <v>4353</v>
      </c>
      <c r="D7326" t="s">
        <v>40</v>
      </c>
      <c r="E7326" s="103">
        <v>1.1413878039809904E-2</v>
      </c>
      <c r="F7326" s="103">
        <v>676064</v>
      </c>
      <c r="G7326" s="103">
        <v>9</v>
      </c>
      <c r="H7326" t="s">
        <v>1078</v>
      </c>
      <c r="I7326" s="103"/>
    </row>
    <row r="7327" spans="1:9" x14ac:dyDescent="0.3">
      <c r="A7327" t="s">
        <v>7089</v>
      </c>
      <c r="B7327" t="s">
        <v>51</v>
      </c>
      <c r="C7327" t="s">
        <v>4353</v>
      </c>
      <c r="D7327" t="s">
        <v>5064</v>
      </c>
      <c r="E7327" s="103">
        <v>1.1880913912371283E-2</v>
      </c>
      <c r="F7327" s="103">
        <v>676064</v>
      </c>
      <c r="G7327" s="103">
        <v>9</v>
      </c>
      <c r="H7327" t="s">
        <v>1078</v>
      </c>
      <c r="I7327" s="103"/>
    </row>
    <row r="7328" spans="1:9" x14ac:dyDescent="0.3">
      <c r="A7328" t="s">
        <v>7090</v>
      </c>
      <c r="B7328" t="s">
        <v>51</v>
      </c>
      <c r="C7328" t="s">
        <v>4353</v>
      </c>
      <c r="D7328" t="s">
        <v>5065</v>
      </c>
      <c r="E7328" s="103">
        <v>1.1413878039809904E-2</v>
      </c>
      <c r="F7328" s="103">
        <v>676064</v>
      </c>
      <c r="G7328" s="103">
        <v>9</v>
      </c>
      <c r="H7328" t="s">
        <v>1078</v>
      </c>
      <c r="I7328" s="103"/>
    </row>
    <row r="7329" spans="1:9" x14ac:dyDescent="0.3">
      <c r="A7329" t="s">
        <v>7091</v>
      </c>
      <c r="B7329" t="s">
        <v>51</v>
      </c>
      <c r="C7329" t="s">
        <v>4353</v>
      </c>
      <c r="D7329" t="s">
        <v>5066</v>
      </c>
      <c r="E7329" s="103">
        <v>1.1699301405696682E-2</v>
      </c>
      <c r="F7329" s="103">
        <v>676064</v>
      </c>
      <c r="G7329" s="103">
        <v>9</v>
      </c>
      <c r="H7329" t="s">
        <v>1078</v>
      </c>
      <c r="I7329" s="103"/>
    </row>
    <row r="7330" spans="1:9" x14ac:dyDescent="0.3">
      <c r="A7330" t="s">
        <v>4802</v>
      </c>
      <c r="B7330" t="s">
        <v>51</v>
      </c>
      <c r="C7330" t="s">
        <v>4353</v>
      </c>
      <c r="D7330" t="s">
        <v>42</v>
      </c>
      <c r="E7330" s="103">
        <v>1.1864719391900999E-2</v>
      </c>
      <c r="F7330" s="103">
        <v>676064</v>
      </c>
      <c r="G7330" s="103">
        <v>9</v>
      </c>
      <c r="H7330" t="s">
        <v>1078</v>
      </c>
      <c r="I7330" s="103"/>
    </row>
    <row r="7331" spans="1:9" x14ac:dyDescent="0.3">
      <c r="A7331" t="s">
        <v>4803</v>
      </c>
      <c r="B7331" t="s">
        <v>51</v>
      </c>
      <c r="C7331" t="s">
        <v>4353</v>
      </c>
      <c r="D7331" t="s">
        <v>1763</v>
      </c>
      <c r="E7331" s="103">
        <v>1.2415888582408253E-2</v>
      </c>
      <c r="F7331" s="103">
        <v>676064</v>
      </c>
      <c r="G7331" s="103">
        <v>9</v>
      </c>
      <c r="H7331" t="s">
        <v>1078</v>
      </c>
      <c r="I7331" s="103"/>
    </row>
    <row r="7332" spans="1:9" x14ac:dyDescent="0.3">
      <c r="A7332" t="s">
        <v>4804</v>
      </c>
      <c r="B7332" t="s">
        <v>51</v>
      </c>
      <c r="C7332" t="s">
        <v>4353</v>
      </c>
      <c r="D7332" t="s">
        <v>1764</v>
      </c>
      <c r="E7332" s="103">
        <v>9.9587978854637632E-3</v>
      </c>
      <c r="F7332" s="103">
        <v>676064</v>
      </c>
      <c r="G7332" s="103">
        <v>9</v>
      </c>
      <c r="H7332" t="s">
        <v>1078</v>
      </c>
      <c r="I7332" s="103"/>
    </row>
    <row r="7333" spans="1:9" x14ac:dyDescent="0.3">
      <c r="A7333" t="s">
        <v>4805</v>
      </c>
      <c r="B7333" t="s">
        <v>51</v>
      </c>
      <c r="C7333" t="s">
        <v>4353</v>
      </c>
      <c r="D7333" t="s">
        <v>340</v>
      </c>
      <c r="E7333" s="103">
        <v>1.1351142664054651E-2</v>
      </c>
      <c r="F7333" s="103">
        <v>676064</v>
      </c>
      <c r="G7333" s="103">
        <v>9</v>
      </c>
      <c r="H7333" t="s">
        <v>1078</v>
      </c>
      <c r="I7333" s="103"/>
    </row>
    <row r="7334" spans="1:9" x14ac:dyDescent="0.3">
      <c r="A7334" t="s">
        <v>4806</v>
      </c>
      <c r="B7334" t="s">
        <v>51</v>
      </c>
      <c r="C7334" t="s">
        <v>4353</v>
      </c>
      <c r="D7334" t="s">
        <v>777</v>
      </c>
      <c r="E7334" s="103">
        <v>4.0822706936251611E-2</v>
      </c>
      <c r="F7334" s="103">
        <v>676064</v>
      </c>
      <c r="G7334" s="103">
        <v>9</v>
      </c>
      <c r="H7334" t="s">
        <v>1078</v>
      </c>
      <c r="I7334" s="103"/>
    </row>
    <row r="7335" spans="1:9" x14ac:dyDescent="0.3">
      <c r="A7335" t="s">
        <v>4807</v>
      </c>
      <c r="B7335" t="s">
        <v>51</v>
      </c>
      <c r="C7335" t="s">
        <v>4353</v>
      </c>
      <c r="D7335" t="s">
        <v>776</v>
      </c>
      <c r="E7335" s="103">
        <v>0.10633780796921326</v>
      </c>
      <c r="F7335" s="103">
        <v>676064</v>
      </c>
      <c r="G7335" s="103">
        <v>9</v>
      </c>
      <c r="H7335" t="s">
        <v>1078</v>
      </c>
      <c r="I7335" s="103"/>
    </row>
    <row r="7336" spans="1:9" x14ac:dyDescent="0.3">
      <c r="A7336" t="s">
        <v>7589</v>
      </c>
      <c r="B7336" t="s">
        <v>47</v>
      </c>
      <c r="C7336" t="s">
        <v>7386</v>
      </c>
      <c r="D7336" t="s">
        <v>54</v>
      </c>
      <c r="E7336" s="103">
        <v>82190</v>
      </c>
      <c r="F7336" s="103">
        <v>676064</v>
      </c>
      <c r="G7336" s="103">
        <v>9</v>
      </c>
      <c r="H7336" t="s">
        <v>54</v>
      </c>
      <c r="I7336" s="103"/>
    </row>
    <row r="7337" spans="1:9" x14ac:dyDescent="0.3">
      <c r="A7337" t="s">
        <v>7590</v>
      </c>
      <c r="B7337" t="s">
        <v>48</v>
      </c>
      <c r="C7337" t="s">
        <v>7386</v>
      </c>
      <c r="D7337" t="s">
        <v>54</v>
      </c>
      <c r="E7337" s="103">
        <v>566053802.66732788</v>
      </c>
      <c r="F7337" s="103">
        <v>676064</v>
      </c>
      <c r="G7337" s="103">
        <v>9</v>
      </c>
      <c r="H7337" t="s">
        <v>54</v>
      </c>
      <c r="I7337" s="103"/>
    </row>
    <row r="7338" spans="1:9" x14ac:dyDescent="0.3">
      <c r="A7338" t="s">
        <v>7591</v>
      </c>
      <c r="B7338" t="s">
        <v>49</v>
      </c>
      <c r="C7338" t="s">
        <v>7386</v>
      </c>
      <c r="D7338" t="s">
        <v>54</v>
      </c>
      <c r="E7338" s="103">
        <v>0.12157133052492072</v>
      </c>
      <c r="F7338" s="103">
        <v>676064</v>
      </c>
      <c r="G7338" s="103">
        <v>9</v>
      </c>
      <c r="H7338" t="s">
        <v>54</v>
      </c>
      <c r="I7338" s="103"/>
    </row>
    <row r="7339" spans="1:9" x14ac:dyDescent="0.3">
      <c r="A7339" t="s">
        <v>7592</v>
      </c>
      <c r="B7339" t="s">
        <v>50</v>
      </c>
      <c r="C7339" t="s">
        <v>7386</v>
      </c>
      <c r="D7339" t="s">
        <v>54</v>
      </c>
      <c r="E7339" s="103">
        <v>837.27842728991322</v>
      </c>
      <c r="F7339" s="103">
        <v>676064</v>
      </c>
      <c r="G7339" s="103">
        <v>9</v>
      </c>
      <c r="H7339" t="s">
        <v>54</v>
      </c>
      <c r="I7339" s="103"/>
    </row>
    <row r="7340" spans="1:9" x14ac:dyDescent="0.3">
      <c r="A7340" t="s">
        <v>7593</v>
      </c>
      <c r="B7340" t="s">
        <v>51</v>
      </c>
      <c r="C7340" t="s">
        <v>7386</v>
      </c>
      <c r="D7340" t="s">
        <v>40</v>
      </c>
      <c r="E7340" s="103">
        <v>3.0726001242770036E-3</v>
      </c>
      <c r="F7340" s="103">
        <v>676064</v>
      </c>
      <c r="G7340" s="103">
        <v>9</v>
      </c>
      <c r="H7340" t="s">
        <v>1078</v>
      </c>
      <c r="I7340" s="103"/>
    </row>
    <row r="7341" spans="1:9" x14ac:dyDescent="0.3">
      <c r="A7341" t="s">
        <v>7594</v>
      </c>
      <c r="B7341" t="s">
        <v>51</v>
      </c>
      <c r="C7341" t="s">
        <v>7386</v>
      </c>
      <c r="D7341" t="s">
        <v>5064</v>
      </c>
      <c r="E7341" s="103">
        <v>3.1382879390977891E-3</v>
      </c>
      <c r="F7341" s="103">
        <v>676064</v>
      </c>
      <c r="G7341" s="103">
        <v>9</v>
      </c>
      <c r="H7341" t="s">
        <v>1078</v>
      </c>
      <c r="I7341" s="103"/>
    </row>
    <row r="7342" spans="1:9" x14ac:dyDescent="0.3">
      <c r="A7342" t="s">
        <v>7595</v>
      </c>
      <c r="B7342" t="s">
        <v>51</v>
      </c>
      <c r="C7342" t="s">
        <v>7386</v>
      </c>
      <c r="D7342" t="s">
        <v>5065</v>
      </c>
      <c r="E7342" s="103">
        <v>2.9566545398227555E-3</v>
      </c>
      <c r="F7342" s="103">
        <v>676064</v>
      </c>
      <c r="G7342" s="103">
        <v>9</v>
      </c>
      <c r="H7342" t="s">
        <v>1078</v>
      </c>
      <c r="I7342" s="103"/>
    </row>
    <row r="7343" spans="1:9" x14ac:dyDescent="0.3">
      <c r="A7343" t="s">
        <v>7596</v>
      </c>
      <c r="B7343" t="s">
        <v>51</v>
      </c>
      <c r="C7343" t="s">
        <v>7386</v>
      </c>
      <c r="D7343" t="s">
        <v>5066</v>
      </c>
      <c r="E7343" s="103">
        <v>3.0032091565624294E-3</v>
      </c>
      <c r="F7343" s="103">
        <v>676064</v>
      </c>
      <c r="G7343" s="103">
        <v>9</v>
      </c>
      <c r="H7343" t="s">
        <v>1078</v>
      </c>
      <c r="I7343" s="103"/>
    </row>
    <row r="7344" spans="1:9" x14ac:dyDescent="0.3">
      <c r="A7344" t="s">
        <v>7597</v>
      </c>
      <c r="B7344" t="s">
        <v>51</v>
      </c>
      <c r="C7344" t="s">
        <v>7386</v>
      </c>
      <c r="D7344" t="s">
        <v>42</v>
      </c>
      <c r="E7344" s="103">
        <v>3.1315038506793255E-3</v>
      </c>
      <c r="F7344" s="103">
        <v>676064</v>
      </c>
      <c r="G7344" s="103">
        <v>9</v>
      </c>
      <c r="H7344" t="s">
        <v>1078</v>
      </c>
      <c r="I7344" s="103"/>
    </row>
    <row r="7345" spans="1:9" x14ac:dyDescent="0.3">
      <c r="A7345" t="s">
        <v>7598</v>
      </c>
      <c r="B7345" t="s">
        <v>51</v>
      </c>
      <c r="C7345" t="s">
        <v>7386</v>
      </c>
      <c r="D7345" t="s">
        <v>1763</v>
      </c>
      <c r="E7345" s="103">
        <v>3.279129010993552E-3</v>
      </c>
      <c r="F7345" s="103">
        <v>676064</v>
      </c>
      <c r="G7345" s="103">
        <v>9</v>
      </c>
      <c r="H7345" t="s">
        <v>1078</v>
      </c>
      <c r="I7345" s="103"/>
    </row>
    <row r="7346" spans="1:9" x14ac:dyDescent="0.3">
      <c r="A7346" t="s">
        <v>7599</v>
      </c>
      <c r="B7346" t="s">
        <v>51</v>
      </c>
      <c r="C7346" t="s">
        <v>7386</v>
      </c>
      <c r="D7346" t="s">
        <v>1764</v>
      </c>
      <c r="E7346" s="103">
        <v>2.6509575422590248E-3</v>
      </c>
      <c r="F7346" s="103">
        <v>676064</v>
      </c>
      <c r="G7346" s="103">
        <v>9</v>
      </c>
      <c r="H7346" t="s">
        <v>1078</v>
      </c>
      <c r="I7346" s="103"/>
    </row>
    <row r="7347" spans="1:9" x14ac:dyDescent="0.3">
      <c r="A7347" t="s">
        <v>7600</v>
      </c>
      <c r="B7347" t="s">
        <v>51</v>
      </c>
      <c r="C7347" t="s">
        <v>7386</v>
      </c>
      <c r="D7347" t="s">
        <v>340</v>
      </c>
      <c r="E7347" s="103">
        <v>3.0802215898657636E-3</v>
      </c>
      <c r="F7347" s="103">
        <v>676064</v>
      </c>
      <c r="G7347" s="103">
        <v>9</v>
      </c>
      <c r="H7347" t="s">
        <v>1078</v>
      </c>
      <c r="I7347" s="103"/>
    </row>
    <row r="7348" spans="1:9" x14ac:dyDescent="0.3">
      <c r="A7348" t="s">
        <v>7601</v>
      </c>
      <c r="B7348" t="s">
        <v>51</v>
      </c>
      <c r="C7348" t="s">
        <v>7386</v>
      </c>
      <c r="D7348" t="s">
        <v>777</v>
      </c>
      <c r="E7348" s="103">
        <v>1.1805016217222236E-2</v>
      </c>
      <c r="F7348" s="103">
        <v>676064</v>
      </c>
      <c r="G7348" s="103">
        <v>9</v>
      </c>
      <c r="H7348" t="s">
        <v>1078</v>
      </c>
      <c r="I7348" s="103"/>
    </row>
    <row r="7349" spans="1:9" x14ac:dyDescent="0.3">
      <c r="A7349" t="s">
        <v>7602</v>
      </c>
      <c r="B7349" t="s">
        <v>51</v>
      </c>
      <c r="C7349" t="s">
        <v>7386</v>
      </c>
      <c r="D7349" t="s">
        <v>776</v>
      </c>
      <c r="E7349" s="103">
        <v>2.9842692809217381E-2</v>
      </c>
      <c r="F7349" s="103">
        <v>676064</v>
      </c>
      <c r="G7349" s="103">
        <v>9</v>
      </c>
      <c r="H7349" t="s">
        <v>1078</v>
      </c>
      <c r="I7349" s="103"/>
    </row>
    <row r="7350" spans="1:9" x14ac:dyDescent="0.3">
      <c r="A7350" t="s">
        <v>312</v>
      </c>
      <c r="B7350" t="s">
        <v>47</v>
      </c>
      <c r="C7350" t="s">
        <v>35</v>
      </c>
      <c r="D7350" t="s">
        <v>54</v>
      </c>
      <c r="E7350" s="103">
        <v>59599</v>
      </c>
      <c r="F7350" s="103">
        <v>680752</v>
      </c>
      <c r="G7350" s="103">
        <v>10</v>
      </c>
      <c r="H7350" t="s">
        <v>54</v>
      </c>
      <c r="I7350" s="103"/>
    </row>
    <row r="7351" spans="1:9" x14ac:dyDescent="0.3">
      <c r="A7351" t="s">
        <v>313</v>
      </c>
      <c r="B7351" t="s">
        <v>48</v>
      </c>
      <c r="C7351" t="s">
        <v>35</v>
      </c>
      <c r="D7351" t="s">
        <v>54</v>
      </c>
      <c r="E7351" s="103">
        <v>22732194868.398239</v>
      </c>
      <c r="F7351" s="103">
        <v>680752</v>
      </c>
      <c r="G7351" s="103">
        <v>10</v>
      </c>
      <c r="H7351" t="s">
        <v>54</v>
      </c>
      <c r="I7351" s="103"/>
    </row>
    <row r="7352" spans="1:9" x14ac:dyDescent="0.3">
      <c r="A7352" t="s">
        <v>314</v>
      </c>
      <c r="B7352" t="s">
        <v>49</v>
      </c>
      <c r="C7352" t="s">
        <v>35</v>
      </c>
      <c r="D7352" t="s">
        <v>54</v>
      </c>
      <c r="E7352" s="103">
        <v>8.7548769595976211E-2</v>
      </c>
      <c r="F7352" s="103">
        <v>680752</v>
      </c>
      <c r="G7352" s="103">
        <v>10</v>
      </c>
      <c r="H7352" t="s">
        <v>54</v>
      </c>
      <c r="I7352" s="103"/>
    </row>
    <row r="7353" spans="1:9" x14ac:dyDescent="0.3">
      <c r="A7353" t="s">
        <v>315</v>
      </c>
      <c r="B7353" t="s">
        <v>50</v>
      </c>
      <c r="C7353" t="s">
        <v>35</v>
      </c>
      <c r="D7353" t="s">
        <v>54</v>
      </c>
      <c r="E7353" s="103">
        <v>33392.769860974688</v>
      </c>
      <c r="F7353" s="103">
        <v>680752</v>
      </c>
      <c r="G7353" s="103">
        <v>10</v>
      </c>
      <c r="H7353" t="s">
        <v>54</v>
      </c>
      <c r="I7353" s="103"/>
    </row>
    <row r="7354" spans="1:9" x14ac:dyDescent="0.3">
      <c r="A7354" t="s">
        <v>5042</v>
      </c>
      <c r="B7354" t="s">
        <v>47</v>
      </c>
      <c r="C7354" t="s">
        <v>4868</v>
      </c>
      <c r="D7354" t="s">
        <v>54</v>
      </c>
      <c r="E7354" s="103">
        <v>259197</v>
      </c>
      <c r="F7354" s="103">
        <v>680752</v>
      </c>
      <c r="G7354" s="103">
        <v>10</v>
      </c>
      <c r="H7354" t="s">
        <v>54</v>
      </c>
      <c r="I7354" s="103"/>
    </row>
    <row r="7355" spans="1:9" x14ac:dyDescent="0.3">
      <c r="A7355" t="s">
        <v>5043</v>
      </c>
      <c r="B7355" t="s">
        <v>48</v>
      </c>
      <c r="C7355" t="s">
        <v>4868</v>
      </c>
      <c r="D7355" t="s">
        <v>54</v>
      </c>
      <c r="E7355" s="103">
        <v>31218420238.420837</v>
      </c>
      <c r="F7355" s="103">
        <v>680752</v>
      </c>
      <c r="G7355" s="103">
        <v>10</v>
      </c>
      <c r="H7355" t="s">
        <v>54</v>
      </c>
      <c r="I7355" s="103"/>
    </row>
    <row r="7356" spans="1:9" x14ac:dyDescent="0.3">
      <c r="A7356" t="s">
        <v>5044</v>
      </c>
      <c r="B7356" t="s">
        <v>49</v>
      </c>
      <c r="C7356" t="s">
        <v>4868</v>
      </c>
      <c r="D7356" t="s">
        <v>54</v>
      </c>
      <c r="E7356" s="103">
        <v>0.38075099301948434</v>
      </c>
      <c r="F7356" s="103">
        <v>680752</v>
      </c>
      <c r="G7356" s="103">
        <v>10</v>
      </c>
      <c r="H7356" t="s">
        <v>54</v>
      </c>
      <c r="I7356" s="103"/>
    </row>
    <row r="7357" spans="1:9" x14ac:dyDescent="0.3">
      <c r="A7357" t="s">
        <v>5045</v>
      </c>
      <c r="B7357" t="s">
        <v>50</v>
      </c>
      <c r="C7357" t="s">
        <v>4868</v>
      </c>
      <c r="D7357" t="s">
        <v>54</v>
      </c>
      <c r="E7357" s="103">
        <v>45858.727169983838</v>
      </c>
      <c r="F7357" s="103">
        <v>680752</v>
      </c>
      <c r="G7357" s="103">
        <v>10</v>
      </c>
      <c r="H7357" t="s">
        <v>54</v>
      </c>
      <c r="I7357" s="103"/>
    </row>
    <row r="7358" spans="1:9" x14ac:dyDescent="0.3">
      <c r="A7358" t="s">
        <v>5046</v>
      </c>
      <c r="B7358" t="s">
        <v>51</v>
      </c>
      <c r="C7358" t="s">
        <v>4868</v>
      </c>
      <c r="D7358" t="s">
        <v>40</v>
      </c>
      <c r="E7358" s="103">
        <v>1.6739578215884465E-2</v>
      </c>
      <c r="F7358" s="103">
        <v>680752</v>
      </c>
      <c r="G7358" s="103">
        <v>10</v>
      </c>
      <c r="H7358" t="s">
        <v>1078</v>
      </c>
      <c r="I7358" s="103"/>
    </row>
    <row r="7359" spans="1:9" x14ac:dyDescent="0.3">
      <c r="A7359" t="s">
        <v>7311</v>
      </c>
      <c r="B7359" t="s">
        <v>51</v>
      </c>
      <c r="C7359" t="s">
        <v>4868</v>
      </c>
      <c r="D7359" t="s">
        <v>5064</v>
      </c>
      <c r="E7359" s="103">
        <v>1.7995664145687745E-2</v>
      </c>
      <c r="F7359" s="103">
        <v>680752</v>
      </c>
      <c r="G7359" s="103">
        <v>10</v>
      </c>
      <c r="H7359" t="s">
        <v>1078</v>
      </c>
      <c r="I7359" s="103"/>
    </row>
    <row r="7360" spans="1:9" x14ac:dyDescent="0.3">
      <c r="A7360" t="s">
        <v>7312</v>
      </c>
      <c r="B7360" t="s">
        <v>51</v>
      </c>
      <c r="C7360" t="s">
        <v>4868</v>
      </c>
      <c r="D7360" t="s">
        <v>5065</v>
      </c>
      <c r="E7360" s="103">
        <v>1.6756091380945127E-2</v>
      </c>
      <c r="F7360" s="103">
        <v>680752</v>
      </c>
      <c r="G7360" s="103">
        <v>10</v>
      </c>
      <c r="H7360" t="s">
        <v>1078</v>
      </c>
      <c r="I7360" s="103"/>
    </row>
    <row r="7361" spans="1:9" x14ac:dyDescent="0.3">
      <c r="A7361" t="s">
        <v>7313</v>
      </c>
      <c r="B7361" t="s">
        <v>51</v>
      </c>
      <c r="C7361" t="s">
        <v>4868</v>
      </c>
      <c r="D7361" t="s">
        <v>5066</v>
      </c>
      <c r="E7361" s="103">
        <v>1.6922355030780222E-2</v>
      </c>
      <c r="F7361" s="103">
        <v>680752</v>
      </c>
      <c r="G7361" s="103">
        <v>10</v>
      </c>
      <c r="H7361" t="s">
        <v>1078</v>
      </c>
      <c r="I7361" s="103"/>
    </row>
    <row r="7362" spans="1:9" x14ac:dyDescent="0.3">
      <c r="A7362" t="s">
        <v>5047</v>
      </c>
      <c r="B7362" t="s">
        <v>51</v>
      </c>
      <c r="C7362" t="s">
        <v>4868</v>
      </c>
      <c r="D7362" t="s">
        <v>42</v>
      </c>
      <c r="E7362" s="103">
        <v>1.7982646679049783E-2</v>
      </c>
      <c r="F7362" s="103">
        <v>680752</v>
      </c>
      <c r="G7362" s="103">
        <v>10</v>
      </c>
      <c r="H7362" t="s">
        <v>1078</v>
      </c>
      <c r="I7362" s="103"/>
    </row>
    <row r="7363" spans="1:9" x14ac:dyDescent="0.3">
      <c r="A7363" t="s">
        <v>5048</v>
      </c>
      <c r="B7363" t="s">
        <v>51</v>
      </c>
      <c r="C7363" t="s">
        <v>4868</v>
      </c>
      <c r="D7363" t="s">
        <v>1763</v>
      </c>
      <c r="E7363" s="103">
        <v>1.8613347456961901E-2</v>
      </c>
      <c r="F7363" s="103">
        <v>680752</v>
      </c>
      <c r="G7363" s="103">
        <v>10</v>
      </c>
      <c r="H7363" t="s">
        <v>1078</v>
      </c>
      <c r="I7363" s="103"/>
    </row>
    <row r="7364" spans="1:9" x14ac:dyDescent="0.3">
      <c r="A7364" t="s">
        <v>5049</v>
      </c>
      <c r="B7364" t="s">
        <v>51</v>
      </c>
      <c r="C7364" t="s">
        <v>4868</v>
      </c>
      <c r="D7364" t="s">
        <v>1764</v>
      </c>
      <c r="E7364" s="103">
        <v>1.6884655364914698E-2</v>
      </c>
      <c r="F7364" s="103">
        <v>680752</v>
      </c>
      <c r="G7364" s="103">
        <v>10</v>
      </c>
      <c r="H7364" t="s">
        <v>1078</v>
      </c>
      <c r="I7364" s="103"/>
    </row>
    <row r="7365" spans="1:9" x14ac:dyDescent="0.3">
      <c r="A7365" t="s">
        <v>5050</v>
      </c>
      <c r="B7365" t="s">
        <v>51</v>
      </c>
      <c r="C7365" t="s">
        <v>4868</v>
      </c>
      <c r="D7365" t="s">
        <v>340</v>
      </c>
      <c r="E7365" s="103">
        <v>1.6546474909700799E-2</v>
      </c>
      <c r="F7365" s="103">
        <v>680752</v>
      </c>
      <c r="G7365" s="103">
        <v>10</v>
      </c>
      <c r="H7365" t="s">
        <v>1078</v>
      </c>
      <c r="I7365" s="103"/>
    </row>
    <row r="7366" spans="1:9" x14ac:dyDescent="0.3">
      <c r="A7366" t="s">
        <v>5051</v>
      </c>
      <c r="B7366" t="s">
        <v>51</v>
      </c>
      <c r="C7366" t="s">
        <v>4868</v>
      </c>
      <c r="D7366" t="s">
        <v>777</v>
      </c>
      <c r="E7366" s="103">
        <v>0.23124059043932746</v>
      </c>
      <c r="F7366" s="103">
        <v>680752</v>
      </c>
      <c r="G7366" s="103">
        <v>10</v>
      </c>
      <c r="H7366" t="s">
        <v>1078</v>
      </c>
      <c r="I7366" s="103"/>
    </row>
    <row r="7367" spans="1:9" x14ac:dyDescent="0.3">
      <c r="A7367" t="s">
        <v>5052</v>
      </c>
      <c r="B7367" t="s">
        <v>51</v>
      </c>
      <c r="C7367" t="s">
        <v>4868</v>
      </c>
      <c r="D7367" t="s">
        <v>776</v>
      </c>
      <c r="E7367" s="103">
        <v>0.5372561197585678</v>
      </c>
      <c r="F7367" s="103">
        <v>680752</v>
      </c>
      <c r="G7367" s="103">
        <v>10</v>
      </c>
      <c r="H7367" t="s">
        <v>1078</v>
      </c>
      <c r="I7367" s="103"/>
    </row>
    <row r="7368" spans="1:9" x14ac:dyDescent="0.3">
      <c r="A7368" t="s">
        <v>322</v>
      </c>
      <c r="B7368" t="s">
        <v>47</v>
      </c>
      <c r="C7368" t="s">
        <v>36</v>
      </c>
      <c r="D7368" t="s">
        <v>54</v>
      </c>
      <c r="E7368" s="103">
        <v>605</v>
      </c>
      <c r="F7368" s="103">
        <v>680752</v>
      </c>
      <c r="G7368" s="103">
        <v>10</v>
      </c>
      <c r="H7368" t="s">
        <v>54</v>
      </c>
      <c r="I7368" s="103"/>
    </row>
    <row r="7369" spans="1:9" x14ac:dyDescent="0.3">
      <c r="A7369" t="s">
        <v>323</v>
      </c>
      <c r="B7369" t="s">
        <v>48</v>
      </c>
      <c r="C7369" t="s">
        <v>36</v>
      </c>
      <c r="D7369" t="s">
        <v>54</v>
      </c>
      <c r="E7369" s="103">
        <v>47094497.563000001</v>
      </c>
      <c r="F7369" s="103">
        <v>680752</v>
      </c>
      <c r="G7369" s="103">
        <v>10</v>
      </c>
      <c r="H7369" t="s">
        <v>54</v>
      </c>
      <c r="I7369" s="103"/>
    </row>
    <row r="7370" spans="1:9" x14ac:dyDescent="0.3">
      <c r="A7370" t="s">
        <v>324</v>
      </c>
      <c r="B7370" t="s">
        <v>49</v>
      </c>
      <c r="C7370" t="s">
        <v>36</v>
      </c>
      <c r="D7370" t="s">
        <v>54</v>
      </c>
      <c r="E7370" s="103">
        <v>8.8872305920511434E-4</v>
      </c>
      <c r="F7370" s="103">
        <v>680752</v>
      </c>
      <c r="G7370" s="103">
        <v>10</v>
      </c>
      <c r="H7370" t="s">
        <v>54</v>
      </c>
      <c r="I7370" s="103"/>
    </row>
    <row r="7371" spans="1:9" x14ac:dyDescent="0.3">
      <c r="A7371" t="s">
        <v>325</v>
      </c>
      <c r="B7371" t="s">
        <v>50</v>
      </c>
      <c r="C7371" t="s">
        <v>36</v>
      </c>
      <c r="D7371" t="s">
        <v>54</v>
      </c>
      <c r="E7371" s="103">
        <v>69.180109001515973</v>
      </c>
      <c r="F7371" s="103">
        <v>680752</v>
      </c>
      <c r="G7371" s="103">
        <v>10</v>
      </c>
      <c r="H7371" t="s">
        <v>54</v>
      </c>
      <c r="I7371" s="103"/>
    </row>
    <row r="7372" spans="1:9" x14ac:dyDescent="0.3">
      <c r="A7372" t="s">
        <v>1596</v>
      </c>
      <c r="B7372" t="s">
        <v>51</v>
      </c>
      <c r="C7372" t="s">
        <v>36</v>
      </c>
      <c r="D7372" t="s">
        <v>40</v>
      </c>
      <c r="E7372" s="103">
        <v>1.8686639653971621E-2</v>
      </c>
      <c r="F7372" s="103">
        <v>680752</v>
      </c>
      <c r="G7372" s="103">
        <v>10</v>
      </c>
      <c r="H7372" t="s">
        <v>1078</v>
      </c>
      <c r="I7372" s="103"/>
    </row>
    <row r="7373" spans="1:9" x14ac:dyDescent="0.3">
      <c r="A7373" t="s">
        <v>7206</v>
      </c>
      <c r="B7373" t="s">
        <v>51</v>
      </c>
      <c r="C7373" t="s">
        <v>36</v>
      </c>
      <c r="D7373" t="s">
        <v>5064</v>
      </c>
      <c r="E7373" s="103">
        <v>1.8686639653971621E-2</v>
      </c>
      <c r="F7373" s="103">
        <v>680752</v>
      </c>
      <c r="G7373" s="103">
        <v>10</v>
      </c>
      <c r="H7373" t="s">
        <v>1078</v>
      </c>
      <c r="I7373" s="103"/>
    </row>
    <row r="7374" spans="1:9" x14ac:dyDescent="0.3">
      <c r="A7374" t="s">
        <v>7207</v>
      </c>
      <c r="B7374" t="s">
        <v>51</v>
      </c>
      <c r="C7374" t="s">
        <v>36</v>
      </c>
      <c r="D7374" t="s">
        <v>5065</v>
      </c>
      <c r="E7374" s="103">
        <v>1.8686639653971621E-2</v>
      </c>
      <c r="F7374" s="103">
        <v>680752</v>
      </c>
      <c r="G7374" s="103">
        <v>10</v>
      </c>
      <c r="H7374" t="s">
        <v>1078</v>
      </c>
      <c r="I7374" s="103"/>
    </row>
    <row r="7375" spans="1:9" x14ac:dyDescent="0.3">
      <c r="A7375" t="s">
        <v>7208</v>
      </c>
      <c r="B7375" t="s">
        <v>51</v>
      </c>
      <c r="C7375" t="s">
        <v>36</v>
      </c>
      <c r="D7375" t="s">
        <v>5066</v>
      </c>
      <c r="E7375" s="103">
        <v>1.8686639653971621E-2</v>
      </c>
      <c r="F7375" s="103">
        <v>680752</v>
      </c>
      <c r="G7375" s="103">
        <v>10</v>
      </c>
      <c r="H7375" t="s">
        <v>1078</v>
      </c>
      <c r="I7375" s="103"/>
    </row>
    <row r="7376" spans="1:9" x14ac:dyDescent="0.3">
      <c r="A7376" t="s">
        <v>1597</v>
      </c>
      <c r="B7376" t="s">
        <v>51</v>
      </c>
      <c r="C7376" t="s">
        <v>36</v>
      </c>
      <c r="D7376" t="s">
        <v>42</v>
      </c>
      <c r="E7376" s="103">
        <v>1.8686639653971621E-2</v>
      </c>
      <c r="F7376" s="103">
        <v>680752</v>
      </c>
      <c r="G7376" s="103">
        <v>10</v>
      </c>
      <c r="H7376" t="s">
        <v>1078</v>
      </c>
      <c r="I7376" s="103"/>
    </row>
    <row r="7377" spans="1:9" x14ac:dyDescent="0.3">
      <c r="A7377" t="s">
        <v>2573</v>
      </c>
      <c r="B7377" t="s">
        <v>51</v>
      </c>
      <c r="C7377" t="s">
        <v>36</v>
      </c>
      <c r="D7377" t="s">
        <v>1763</v>
      </c>
      <c r="E7377" s="103">
        <v>1.9555484801015849E-2</v>
      </c>
      <c r="F7377" s="103">
        <v>680752</v>
      </c>
      <c r="G7377" s="103">
        <v>10</v>
      </c>
      <c r="H7377" t="s">
        <v>1078</v>
      </c>
      <c r="I7377" s="103"/>
    </row>
    <row r="7378" spans="1:9" x14ac:dyDescent="0.3">
      <c r="A7378" t="s">
        <v>2574</v>
      </c>
      <c r="B7378" t="s">
        <v>51</v>
      </c>
      <c r="C7378" t="s">
        <v>36</v>
      </c>
      <c r="D7378" t="s">
        <v>1764</v>
      </c>
      <c r="E7378" s="103">
        <v>1.9146584949945554E-2</v>
      </c>
      <c r="F7378" s="103">
        <v>680752</v>
      </c>
      <c r="G7378" s="103">
        <v>10</v>
      </c>
      <c r="H7378" t="s">
        <v>1078</v>
      </c>
      <c r="I7378" s="103"/>
    </row>
    <row r="7379" spans="1:9" x14ac:dyDescent="0.3">
      <c r="A7379" t="s">
        <v>1598</v>
      </c>
      <c r="B7379" t="s">
        <v>51</v>
      </c>
      <c r="C7379" t="s">
        <v>36</v>
      </c>
      <c r="D7379" t="s">
        <v>340</v>
      </c>
      <c r="E7379" s="103">
        <v>1.7517595891401536E-2</v>
      </c>
      <c r="F7379" s="103">
        <v>680752</v>
      </c>
      <c r="G7379" s="103">
        <v>10</v>
      </c>
      <c r="H7379" t="s">
        <v>1078</v>
      </c>
      <c r="I7379" s="103"/>
    </row>
    <row r="7380" spans="1:9" x14ac:dyDescent="0.3">
      <c r="A7380" t="s">
        <v>1599</v>
      </c>
      <c r="B7380" t="s">
        <v>51</v>
      </c>
      <c r="C7380" t="s">
        <v>36</v>
      </c>
      <c r="D7380" t="s">
        <v>777</v>
      </c>
      <c r="E7380" s="103">
        <v>0.12345617772541972</v>
      </c>
      <c r="F7380" s="103">
        <v>680752</v>
      </c>
      <c r="G7380" s="103">
        <v>10</v>
      </c>
      <c r="H7380" t="s">
        <v>1078</v>
      </c>
      <c r="I7380" s="103"/>
    </row>
    <row r="7381" spans="1:9" x14ac:dyDescent="0.3">
      <c r="A7381" t="s">
        <v>1600</v>
      </c>
      <c r="B7381" t="s">
        <v>51</v>
      </c>
      <c r="C7381" t="s">
        <v>36</v>
      </c>
      <c r="D7381" t="s">
        <v>776</v>
      </c>
      <c r="E7381" s="103">
        <v>0.33111948361727706</v>
      </c>
      <c r="F7381" s="103">
        <v>680752</v>
      </c>
      <c r="G7381" s="103">
        <v>10</v>
      </c>
      <c r="H7381" t="s">
        <v>1078</v>
      </c>
      <c r="I7381" s="103"/>
    </row>
    <row r="7382" spans="1:9" x14ac:dyDescent="0.3">
      <c r="A7382" t="s">
        <v>326</v>
      </c>
      <c r="B7382" t="s">
        <v>47</v>
      </c>
      <c r="C7382" t="s">
        <v>37</v>
      </c>
      <c r="D7382" t="s">
        <v>54</v>
      </c>
      <c r="E7382" s="103">
        <v>94648</v>
      </c>
      <c r="F7382" s="103">
        <v>680752</v>
      </c>
      <c r="G7382" s="103">
        <v>10</v>
      </c>
      <c r="H7382" t="s">
        <v>54</v>
      </c>
      <c r="I7382" s="103"/>
    </row>
    <row r="7383" spans="1:9" x14ac:dyDescent="0.3">
      <c r="A7383" t="s">
        <v>327</v>
      </c>
      <c r="B7383" t="s">
        <v>48</v>
      </c>
      <c r="C7383" t="s">
        <v>37</v>
      </c>
      <c r="D7383" t="s">
        <v>54</v>
      </c>
      <c r="E7383" s="103">
        <v>89272174816.078125</v>
      </c>
      <c r="F7383" s="103">
        <v>680752</v>
      </c>
      <c r="G7383" s="103">
        <v>10</v>
      </c>
      <c r="H7383" t="s">
        <v>54</v>
      </c>
      <c r="I7383" s="103"/>
    </row>
    <row r="7384" spans="1:9" x14ac:dyDescent="0.3">
      <c r="A7384" t="s">
        <v>328</v>
      </c>
      <c r="B7384" t="s">
        <v>49</v>
      </c>
      <c r="C7384" t="s">
        <v>37</v>
      </c>
      <c r="D7384" t="s">
        <v>54</v>
      </c>
      <c r="E7384" s="103">
        <v>0.1390344795167697</v>
      </c>
      <c r="F7384" s="103">
        <v>680752</v>
      </c>
      <c r="G7384" s="103">
        <v>10</v>
      </c>
      <c r="H7384" t="s">
        <v>54</v>
      </c>
      <c r="I7384" s="103"/>
    </row>
    <row r="7385" spans="1:9" x14ac:dyDescent="0.3">
      <c r="A7385" t="s">
        <v>329</v>
      </c>
      <c r="B7385" t="s">
        <v>50</v>
      </c>
      <c r="C7385" t="s">
        <v>37</v>
      </c>
      <c r="D7385" t="s">
        <v>54</v>
      </c>
      <c r="E7385" s="103">
        <v>131137.58728006401</v>
      </c>
      <c r="F7385" s="103">
        <v>680752</v>
      </c>
      <c r="G7385" s="103">
        <v>10</v>
      </c>
      <c r="H7385" t="s">
        <v>54</v>
      </c>
      <c r="I7385" s="103"/>
    </row>
    <row r="7386" spans="1:9" x14ac:dyDescent="0.3">
      <c r="A7386" t="s">
        <v>1556</v>
      </c>
      <c r="B7386" t="s">
        <v>51</v>
      </c>
      <c r="C7386" t="s">
        <v>37</v>
      </c>
      <c r="D7386" t="s">
        <v>40</v>
      </c>
      <c r="E7386" s="103">
        <v>0.22073612759046746</v>
      </c>
      <c r="F7386" s="103">
        <v>680752</v>
      </c>
      <c r="G7386" s="103">
        <v>10</v>
      </c>
      <c r="H7386" t="s">
        <v>1078</v>
      </c>
      <c r="I7386" s="103"/>
    </row>
    <row r="7387" spans="1:9" x14ac:dyDescent="0.3">
      <c r="A7387" t="s">
        <v>7209</v>
      </c>
      <c r="B7387" t="s">
        <v>51</v>
      </c>
      <c r="C7387" t="s">
        <v>37</v>
      </c>
      <c r="D7387" t="s">
        <v>5064</v>
      </c>
      <c r="E7387" s="103">
        <v>0.23206981856292772</v>
      </c>
      <c r="F7387" s="103">
        <v>680752</v>
      </c>
      <c r="G7387" s="103">
        <v>10</v>
      </c>
      <c r="H7387" t="s">
        <v>1078</v>
      </c>
      <c r="I7387" s="103"/>
    </row>
    <row r="7388" spans="1:9" x14ac:dyDescent="0.3">
      <c r="A7388" t="s">
        <v>7210</v>
      </c>
      <c r="B7388" t="s">
        <v>51</v>
      </c>
      <c r="C7388" t="s">
        <v>37</v>
      </c>
      <c r="D7388" t="s">
        <v>5065</v>
      </c>
      <c r="E7388" s="103">
        <v>0.22081067814246219</v>
      </c>
      <c r="F7388" s="103">
        <v>680752</v>
      </c>
      <c r="G7388" s="103">
        <v>10</v>
      </c>
      <c r="H7388" t="s">
        <v>1078</v>
      </c>
      <c r="I7388" s="103"/>
    </row>
    <row r="7389" spans="1:9" x14ac:dyDescent="0.3">
      <c r="A7389" t="s">
        <v>7211</v>
      </c>
      <c r="B7389" t="s">
        <v>51</v>
      </c>
      <c r="C7389" t="s">
        <v>37</v>
      </c>
      <c r="D7389" t="s">
        <v>5066</v>
      </c>
      <c r="E7389" s="103">
        <v>0.22504139148788871</v>
      </c>
      <c r="F7389" s="103">
        <v>680752</v>
      </c>
      <c r="G7389" s="103">
        <v>10</v>
      </c>
      <c r="H7389" t="s">
        <v>1078</v>
      </c>
      <c r="I7389" s="103"/>
    </row>
    <row r="7390" spans="1:9" x14ac:dyDescent="0.3">
      <c r="A7390" t="s">
        <v>1557</v>
      </c>
      <c r="B7390" t="s">
        <v>51</v>
      </c>
      <c r="C7390" t="s">
        <v>37</v>
      </c>
      <c r="D7390" t="s">
        <v>42</v>
      </c>
      <c r="E7390" s="103">
        <v>0.23189877608219769</v>
      </c>
      <c r="F7390" s="103">
        <v>680752</v>
      </c>
      <c r="G7390" s="103">
        <v>10</v>
      </c>
      <c r="H7390" t="s">
        <v>1078</v>
      </c>
      <c r="I7390" s="103"/>
    </row>
    <row r="7391" spans="1:9" x14ac:dyDescent="0.3">
      <c r="A7391" t="s">
        <v>2527</v>
      </c>
      <c r="B7391" t="s">
        <v>51</v>
      </c>
      <c r="C7391" t="s">
        <v>37</v>
      </c>
      <c r="D7391" t="s">
        <v>1763</v>
      </c>
      <c r="E7391" s="103">
        <v>0.24340998467954197</v>
      </c>
      <c r="F7391" s="103">
        <v>680752</v>
      </c>
      <c r="G7391" s="103">
        <v>10</v>
      </c>
      <c r="H7391" t="s">
        <v>1078</v>
      </c>
      <c r="I7391" s="103"/>
    </row>
    <row r="7392" spans="1:9" x14ac:dyDescent="0.3">
      <c r="A7392" t="s">
        <v>2528</v>
      </c>
      <c r="B7392" t="s">
        <v>51</v>
      </c>
      <c r="C7392" t="s">
        <v>37</v>
      </c>
      <c r="D7392" t="s">
        <v>1764</v>
      </c>
      <c r="E7392" s="103">
        <v>0.21898979252805986</v>
      </c>
      <c r="F7392" s="103">
        <v>680752</v>
      </c>
      <c r="G7392" s="103">
        <v>10</v>
      </c>
      <c r="H7392" t="s">
        <v>1078</v>
      </c>
      <c r="I7392" s="103"/>
    </row>
    <row r="7393" spans="1:9" x14ac:dyDescent="0.3">
      <c r="A7393" t="s">
        <v>1558</v>
      </c>
      <c r="B7393" t="s">
        <v>51</v>
      </c>
      <c r="C7393" t="s">
        <v>37</v>
      </c>
      <c r="D7393" t="s">
        <v>340</v>
      </c>
      <c r="E7393" s="103">
        <v>0.22075674051060176</v>
      </c>
      <c r="F7393" s="103">
        <v>680752</v>
      </c>
      <c r="G7393" s="103">
        <v>10</v>
      </c>
      <c r="H7393" t="s">
        <v>1078</v>
      </c>
      <c r="I7393" s="103"/>
    </row>
    <row r="7394" spans="1:9" x14ac:dyDescent="0.3">
      <c r="A7394" t="s">
        <v>1559</v>
      </c>
      <c r="B7394" t="s">
        <v>51</v>
      </c>
      <c r="C7394" t="s">
        <v>37</v>
      </c>
      <c r="D7394" t="s">
        <v>777</v>
      </c>
      <c r="E7394" s="103">
        <v>1.5224776923656447</v>
      </c>
      <c r="F7394" s="103">
        <v>680752</v>
      </c>
      <c r="G7394" s="103">
        <v>10</v>
      </c>
      <c r="H7394" t="s">
        <v>1078</v>
      </c>
      <c r="I7394" s="103"/>
    </row>
    <row r="7395" spans="1:9" x14ac:dyDescent="0.3">
      <c r="A7395" t="s">
        <v>1560</v>
      </c>
      <c r="B7395" t="s">
        <v>51</v>
      </c>
      <c r="C7395" t="s">
        <v>37</v>
      </c>
      <c r="D7395" t="s">
        <v>776</v>
      </c>
      <c r="E7395" s="103">
        <v>4.0285964772454665</v>
      </c>
      <c r="F7395" s="103">
        <v>680752</v>
      </c>
      <c r="G7395" s="103">
        <v>10</v>
      </c>
      <c r="H7395" t="s">
        <v>1078</v>
      </c>
      <c r="I7395" s="103"/>
    </row>
    <row r="7396" spans="1:9" x14ac:dyDescent="0.3">
      <c r="A7396" t="s">
        <v>330</v>
      </c>
      <c r="B7396" t="s">
        <v>47</v>
      </c>
      <c r="C7396" t="s">
        <v>38</v>
      </c>
      <c r="D7396" t="s">
        <v>54</v>
      </c>
      <c r="E7396" s="103">
        <v>4778</v>
      </c>
      <c r="F7396" s="103">
        <v>680752</v>
      </c>
      <c r="G7396" s="103">
        <v>10</v>
      </c>
      <c r="H7396" t="s">
        <v>54</v>
      </c>
      <c r="I7396" s="103"/>
    </row>
    <row r="7397" spans="1:9" x14ac:dyDescent="0.3">
      <c r="A7397" t="s">
        <v>331</v>
      </c>
      <c r="B7397" t="s">
        <v>48</v>
      </c>
      <c r="C7397" t="s">
        <v>38</v>
      </c>
      <c r="D7397" t="s">
        <v>54</v>
      </c>
      <c r="E7397" s="103">
        <v>697678410.18599999</v>
      </c>
      <c r="F7397" s="103">
        <v>680752</v>
      </c>
      <c r="G7397" s="103">
        <v>10</v>
      </c>
      <c r="H7397" t="s">
        <v>54</v>
      </c>
      <c r="I7397" s="103"/>
    </row>
    <row r="7398" spans="1:9" x14ac:dyDescent="0.3">
      <c r="A7398" t="s">
        <v>332</v>
      </c>
      <c r="B7398" t="s">
        <v>49</v>
      </c>
      <c r="C7398" t="s">
        <v>38</v>
      </c>
      <c r="D7398" t="s">
        <v>54</v>
      </c>
      <c r="E7398" s="103">
        <v>7.0187087221190679E-3</v>
      </c>
      <c r="F7398" s="103">
        <v>680752</v>
      </c>
      <c r="G7398" s="103">
        <v>10</v>
      </c>
      <c r="H7398" t="s">
        <v>54</v>
      </c>
      <c r="I7398" s="103"/>
    </row>
    <row r="7399" spans="1:9" x14ac:dyDescent="0.3">
      <c r="A7399" t="s">
        <v>333</v>
      </c>
      <c r="B7399" t="s">
        <v>50</v>
      </c>
      <c r="C7399" t="s">
        <v>38</v>
      </c>
      <c r="D7399" t="s">
        <v>54</v>
      </c>
      <c r="E7399" s="103">
        <v>1024.8642827138224</v>
      </c>
      <c r="F7399" s="103">
        <v>680752</v>
      </c>
      <c r="G7399" s="103">
        <v>10</v>
      </c>
      <c r="H7399" t="s">
        <v>54</v>
      </c>
      <c r="I7399" s="103"/>
    </row>
    <row r="7400" spans="1:9" x14ac:dyDescent="0.3">
      <c r="A7400" t="s">
        <v>1561</v>
      </c>
      <c r="B7400" t="s">
        <v>51</v>
      </c>
      <c r="C7400" t="s">
        <v>38</v>
      </c>
      <c r="D7400" t="s">
        <v>40</v>
      </c>
      <c r="E7400" s="103">
        <v>3.8638814690356717E-2</v>
      </c>
      <c r="F7400" s="103">
        <v>680752</v>
      </c>
      <c r="G7400" s="103">
        <v>10</v>
      </c>
      <c r="H7400" t="s">
        <v>1078</v>
      </c>
      <c r="I7400" s="103"/>
    </row>
    <row r="7401" spans="1:9" x14ac:dyDescent="0.3">
      <c r="A7401" t="s">
        <v>7212</v>
      </c>
      <c r="B7401" t="s">
        <v>51</v>
      </c>
      <c r="C7401" t="s">
        <v>38</v>
      </c>
      <c r="D7401" t="s">
        <v>5064</v>
      </c>
      <c r="E7401" s="103">
        <v>0.11405607987870724</v>
      </c>
      <c r="F7401" s="103">
        <v>680752</v>
      </c>
      <c r="G7401" s="103">
        <v>10</v>
      </c>
      <c r="H7401" t="s">
        <v>1078</v>
      </c>
      <c r="I7401" s="103"/>
    </row>
    <row r="7402" spans="1:9" x14ac:dyDescent="0.3">
      <c r="A7402" t="s">
        <v>7213</v>
      </c>
      <c r="B7402" t="s">
        <v>51</v>
      </c>
      <c r="C7402" t="s">
        <v>38</v>
      </c>
      <c r="D7402" t="s">
        <v>5065</v>
      </c>
      <c r="E7402" s="103">
        <v>3.8737198306121011E-2</v>
      </c>
      <c r="F7402" s="103">
        <v>680752</v>
      </c>
      <c r="G7402" s="103">
        <v>10</v>
      </c>
      <c r="H7402" t="s">
        <v>1078</v>
      </c>
      <c r="I7402" s="103"/>
    </row>
    <row r="7403" spans="1:9" x14ac:dyDescent="0.3">
      <c r="A7403" t="s">
        <v>7214</v>
      </c>
      <c r="B7403" t="s">
        <v>51</v>
      </c>
      <c r="C7403" t="s">
        <v>38</v>
      </c>
      <c r="D7403" t="s">
        <v>5066</v>
      </c>
      <c r="E7403" s="103">
        <v>4.1265558855306944E-2</v>
      </c>
      <c r="F7403" s="103">
        <v>680752</v>
      </c>
      <c r="G7403" s="103">
        <v>10</v>
      </c>
      <c r="H7403" t="s">
        <v>1078</v>
      </c>
      <c r="I7403" s="103"/>
    </row>
    <row r="7404" spans="1:9" x14ac:dyDescent="0.3">
      <c r="A7404" t="s">
        <v>1562</v>
      </c>
      <c r="B7404" t="s">
        <v>51</v>
      </c>
      <c r="C7404" t="s">
        <v>38</v>
      </c>
      <c r="D7404" t="s">
        <v>42</v>
      </c>
      <c r="E7404" s="103">
        <v>0.1138049956772855</v>
      </c>
      <c r="F7404" s="103">
        <v>680752</v>
      </c>
      <c r="G7404" s="103">
        <v>10</v>
      </c>
      <c r="H7404" t="s">
        <v>1078</v>
      </c>
      <c r="I7404" s="103"/>
    </row>
    <row r="7405" spans="1:9" x14ac:dyDescent="0.3">
      <c r="A7405" t="s">
        <v>2529</v>
      </c>
      <c r="B7405" t="s">
        <v>51</v>
      </c>
      <c r="C7405" t="s">
        <v>38</v>
      </c>
      <c r="D7405" t="s">
        <v>1763</v>
      </c>
      <c r="E7405" s="103">
        <v>0.11529116927039221</v>
      </c>
      <c r="F7405" s="103">
        <v>680752</v>
      </c>
      <c r="G7405" s="103">
        <v>10</v>
      </c>
      <c r="H7405" t="s">
        <v>1078</v>
      </c>
      <c r="I7405" s="103"/>
    </row>
    <row r="7406" spans="1:9" x14ac:dyDescent="0.3">
      <c r="A7406" t="s">
        <v>2530</v>
      </c>
      <c r="B7406" t="s">
        <v>51</v>
      </c>
      <c r="C7406" t="s">
        <v>38</v>
      </c>
      <c r="D7406" t="s">
        <v>1764</v>
      </c>
      <c r="E7406" s="103">
        <v>8.9199117666956609E-2</v>
      </c>
      <c r="F7406" s="103">
        <v>680752</v>
      </c>
      <c r="G7406" s="103">
        <v>10</v>
      </c>
      <c r="H7406" t="s">
        <v>1078</v>
      </c>
      <c r="I7406" s="103"/>
    </row>
    <row r="7407" spans="1:9" x14ac:dyDescent="0.3">
      <c r="A7407" t="s">
        <v>1563</v>
      </c>
      <c r="B7407" t="s">
        <v>51</v>
      </c>
      <c r="C7407" t="s">
        <v>38</v>
      </c>
      <c r="D7407" t="s">
        <v>340</v>
      </c>
      <c r="E7407" s="103">
        <v>3.9001661493943733E-2</v>
      </c>
      <c r="F7407" s="103">
        <v>680752</v>
      </c>
      <c r="G7407" s="103">
        <v>10</v>
      </c>
      <c r="H7407" t="s">
        <v>1078</v>
      </c>
      <c r="I7407" s="103"/>
    </row>
    <row r="7408" spans="1:9" x14ac:dyDescent="0.3">
      <c r="A7408" t="s">
        <v>1564</v>
      </c>
      <c r="B7408" t="s">
        <v>51</v>
      </c>
      <c r="C7408" t="s">
        <v>38</v>
      </c>
      <c r="D7408" t="s">
        <v>777</v>
      </c>
      <c r="E7408" s="103">
        <v>0.24778715476339228</v>
      </c>
      <c r="F7408" s="103">
        <v>680752</v>
      </c>
      <c r="G7408" s="103">
        <v>10</v>
      </c>
      <c r="H7408" t="s">
        <v>1078</v>
      </c>
      <c r="I7408" s="103"/>
    </row>
    <row r="7409" spans="1:9" x14ac:dyDescent="0.3">
      <c r="A7409" t="s">
        <v>1565</v>
      </c>
      <c r="B7409" t="s">
        <v>51</v>
      </c>
      <c r="C7409" t="s">
        <v>38</v>
      </c>
      <c r="D7409" t="s">
        <v>776</v>
      </c>
      <c r="E7409" s="103">
        <v>0.63116671453432505</v>
      </c>
      <c r="F7409" s="103">
        <v>680752</v>
      </c>
      <c r="G7409" s="103">
        <v>10</v>
      </c>
      <c r="H7409" t="s">
        <v>1078</v>
      </c>
      <c r="I7409" s="103"/>
    </row>
    <row r="7410" spans="1:9" x14ac:dyDescent="0.3">
      <c r="A7410" t="s">
        <v>334</v>
      </c>
      <c r="B7410" t="s">
        <v>47</v>
      </c>
      <c r="C7410" t="s">
        <v>39</v>
      </c>
      <c r="D7410" t="s">
        <v>54</v>
      </c>
      <c r="E7410" s="103">
        <v>0</v>
      </c>
      <c r="F7410" s="103">
        <v>680752</v>
      </c>
      <c r="G7410" s="103">
        <v>10</v>
      </c>
      <c r="H7410" t="s">
        <v>54</v>
      </c>
      <c r="I7410" s="103"/>
    </row>
    <row r="7411" spans="1:9" x14ac:dyDescent="0.3">
      <c r="A7411" t="s">
        <v>335</v>
      </c>
      <c r="B7411" t="s">
        <v>48</v>
      </c>
      <c r="C7411" t="s">
        <v>39</v>
      </c>
      <c r="D7411" t="s">
        <v>54</v>
      </c>
      <c r="E7411" s="103">
        <v>0</v>
      </c>
      <c r="F7411" s="103">
        <v>680752</v>
      </c>
      <c r="G7411" s="103">
        <v>10</v>
      </c>
      <c r="H7411" t="s">
        <v>54</v>
      </c>
      <c r="I7411" s="103"/>
    </row>
    <row r="7412" spans="1:9" x14ac:dyDescent="0.3">
      <c r="A7412" t="s">
        <v>336</v>
      </c>
      <c r="B7412" t="s">
        <v>49</v>
      </c>
      <c r="C7412" t="s">
        <v>39</v>
      </c>
      <c r="D7412" t="s">
        <v>54</v>
      </c>
      <c r="E7412" s="103">
        <v>0</v>
      </c>
      <c r="F7412" s="103">
        <v>680752</v>
      </c>
      <c r="G7412" s="103">
        <v>10</v>
      </c>
      <c r="H7412" t="s">
        <v>54</v>
      </c>
      <c r="I7412" s="103"/>
    </row>
    <row r="7413" spans="1:9" x14ac:dyDescent="0.3">
      <c r="A7413" t="s">
        <v>337</v>
      </c>
      <c r="B7413" t="s">
        <v>50</v>
      </c>
      <c r="C7413" t="s">
        <v>39</v>
      </c>
      <c r="D7413" t="s">
        <v>54</v>
      </c>
      <c r="E7413" s="103">
        <v>0</v>
      </c>
      <c r="F7413" s="103">
        <v>680752</v>
      </c>
      <c r="G7413" s="103">
        <v>10</v>
      </c>
      <c r="H7413" t="s">
        <v>54</v>
      </c>
      <c r="I7413" s="103"/>
    </row>
    <row r="7414" spans="1:9" x14ac:dyDescent="0.3">
      <c r="A7414" t="s">
        <v>3077</v>
      </c>
      <c r="B7414" t="s">
        <v>47</v>
      </c>
      <c r="C7414" t="s">
        <v>2584</v>
      </c>
      <c r="D7414" t="s">
        <v>54</v>
      </c>
      <c r="E7414" s="103">
        <v>24698</v>
      </c>
      <c r="F7414" s="103">
        <v>680752</v>
      </c>
      <c r="G7414" s="103">
        <v>10</v>
      </c>
      <c r="H7414" t="s">
        <v>54</v>
      </c>
      <c r="I7414" s="103"/>
    </row>
    <row r="7415" spans="1:9" x14ac:dyDescent="0.3">
      <c r="A7415" t="s">
        <v>3078</v>
      </c>
      <c r="B7415" t="s">
        <v>48</v>
      </c>
      <c r="C7415" t="s">
        <v>2584</v>
      </c>
      <c r="D7415" t="s">
        <v>54</v>
      </c>
      <c r="E7415" s="103">
        <v>132672122.484375</v>
      </c>
      <c r="F7415" s="103">
        <v>680752</v>
      </c>
      <c r="G7415" s="103">
        <v>10</v>
      </c>
      <c r="H7415" t="s">
        <v>54</v>
      </c>
      <c r="I7415" s="103"/>
    </row>
    <row r="7416" spans="1:9" x14ac:dyDescent="0.3">
      <c r="A7416" t="s">
        <v>3079</v>
      </c>
      <c r="B7416" t="s">
        <v>49</v>
      </c>
      <c r="C7416" t="s">
        <v>2584</v>
      </c>
      <c r="D7416" t="s">
        <v>54</v>
      </c>
      <c r="E7416" s="103">
        <v>3.6280466307847793E-2</v>
      </c>
      <c r="F7416" s="103">
        <v>680752</v>
      </c>
      <c r="G7416" s="103">
        <v>10</v>
      </c>
      <c r="H7416" t="s">
        <v>54</v>
      </c>
      <c r="I7416" s="103"/>
    </row>
    <row r="7417" spans="1:9" x14ac:dyDescent="0.3">
      <c r="A7417" t="s">
        <v>3080</v>
      </c>
      <c r="B7417" t="s">
        <v>50</v>
      </c>
      <c r="C7417" t="s">
        <v>2584</v>
      </c>
      <c r="D7417" t="s">
        <v>54</v>
      </c>
      <c r="E7417" s="103">
        <v>194.89053647198244</v>
      </c>
      <c r="F7417" s="103">
        <v>680752</v>
      </c>
      <c r="G7417" s="103">
        <v>10</v>
      </c>
      <c r="H7417" t="s">
        <v>54</v>
      </c>
      <c r="I7417" s="103"/>
    </row>
    <row r="7418" spans="1:9" x14ac:dyDescent="0.3">
      <c r="A7418" t="s">
        <v>3081</v>
      </c>
      <c r="B7418" t="s">
        <v>51</v>
      </c>
      <c r="C7418" t="s">
        <v>2584</v>
      </c>
      <c r="D7418" t="s">
        <v>40</v>
      </c>
      <c r="E7418" s="103">
        <v>1.2375939841821483E-3</v>
      </c>
      <c r="F7418" s="103">
        <v>680752</v>
      </c>
      <c r="G7418" s="103">
        <v>10</v>
      </c>
      <c r="H7418" t="s">
        <v>1078</v>
      </c>
      <c r="I7418" s="103"/>
    </row>
    <row r="7419" spans="1:9" x14ac:dyDescent="0.3">
      <c r="A7419" t="s">
        <v>7215</v>
      </c>
      <c r="B7419" t="s">
        <v>51</v>
      </c>
      <c r="C7419" t="s">
        <v>2584</v>
      </c>
      <c r="D7419" t="s">
        <v>5064</v>
      </c>
      <c r="E7419" s="103">
        <v>1.304967477211895E-3</v>
      </c>
      <c r="F7419" s="103">
        <v>680752</v>
      </c>
      <c r="G7419" s="103">
        <v>10</v>
      </c>
      <c r="H7419" t="s">
        <v>1078</v>
      </c>
      <c r="I7419" s="103"/>
    </row>
    <row r="7420" spans="1:9" x14ac:dyDescent="0.3">
      <c r="A7420" t="s">
        <v>7216</v>
      </c>
      <c r="B7420" t="s">
        <v>51</v>
      </c>
      <c r="C7420" t="s">
        <v>2584</v>
      </c>
      <c r="D7420" t="s">
        <v>5065</v>
      </c>
      <c r="E7420" s="103">
        <v>1.2394368235537994E-3</v>
      </c>
      <c r="F7420" s="103">
        <v>680752</v>
      </c>
      <c r="G7420" s="103">
        <v>10</v>
      </c>
      <c r="H7420" t="s">
        <v>1078</v>
      </c>
      <c r="I7420" s="103"/>
    </row>
    <row r="7421" spans="1:9" x14ac:dyDescent="0.3">
      <c r="A7421" t="s">
        <v>7217</v>
      </c>
      <c r="B7421" t="s">
        <v>51</v>
      </c>
      <c r="C7421" t="s">
        <v>2584</v>
      </c>
      <c r="D7421" t="s">
        <v>5066</v>
      </c>
      <c r="E7421" s="103">
        <v>1.2969436599262795E-3</v>
      </c>
      <c r="F7421" s="103">
        <v>680752</v>
      </c>
      <c r="G7421" s="103">
        <v>10</v>
      </c>
      <c r="H7421" t="s">
        <v>1078</v>
      </c>
      <c r="I7421" s="103"/>
    </row>
    <row r="7422" spans="1:9" x14ac:dyDescent="0.3">
      <c r="A7422" t="s">
        <v>3082</v>
      </c>
      <c r="B7422" t="s">
        <v>51</v>
      </c>
      <c r="C7422" t="s">
        <v>2584</v>
      </c>
      <c r="D7422" t="s">
        <v>42</v>
      </c>
      <c r="E7422" s="103">
        <v>1.3034463868184484E-3</v>
      </c>
      <c r="F7422" s="103">
        <v>680752</v>
      </c>
      <c r="G7422" s="103">
        <v>10</v>
      </c>
      <c r="H7422" t="s">
        <v>1078</v>
      </c>
      <c r="I7422" s="103"/>
    </row>
    <row r="7423" spans="1:9" x14ac:dyDescent="0.3">
      <c r="A7423" t="s">
        <v>3083</v>
      </c>
      <c r="B7423" t="s">
        <v>51</v>
      </c>
      <c r="C7423" t="s">
        <v>2584</v>
      </c>
      <c r="D7423" t="s">
        <v>1763</v>
      </c>
      <c r="E7423" s="103">
        <v>1.3728278510758483E-3</v>
      </c>
      <c r="F7423" s="103">
        <v>680752</v>
      </c>
      <c r="G7423" s="103">
        <v>10</v>
      </c>
      <c r="H7423" t="s">
        <v>1078</v>
      </c>
      <c r="I7423" s="103"/>
    </row>
    <row r="7424" spans="1:9" x14ac:dyDescent="0.3">
      <c r="A7424" t="s">
        <v>3084</v>
      </c>
      <c r="B7424" t="s">
        <v>51</v>
      </c>
      <c r="C7424" t="s">
        <v>2584</v>
      </c>
      <c r="D7424" t="s">
        <v>1764</v>
      </c>
      <c r="E7424" s="103">
        <v>1.2370617750430463E-3</v>
      </c>
      <c r="F7424" s="103">
        <v>680752</v>
      </c>
      <c r="G7424" s="103">
        <v>10</v>
      </c>
      <c r="H7424" t="s">
        <v>1078</v>
      </c>
      <c r="I7424" s="103"/>
    </row>
    <row r="7425" spans="1:9" x14ac:dyDescent="0.3">
      <c r="A7425" t="s">
        <v>3085</v>
      </c>
      <c r="B7425" t="s">
        <v>51</v>
      </c>
      <c r="C7425" t="s">
        <v>2584</v>
      </c>
      <c r="D7425" t="s">
        <v>340</v>
      </c>
      <c r="E7425" s="103">
        <v>1.2722521928453026E-3</v>
      </c>
      <c r="F7425" s="103">
        <v>680752</v>
      </c>
      <c r="G7425" s="103">
        <v>10</v>
      </c>
      <c r="H7425" t="s">
        <v>1078</v>
      </c>
      <c r="I7425" s="103"/>
    </row>
    <row r="7426" spans="1:9" x14ac:dyDescent="0.3">
      <c r="A7426" t="s">
        <v>3086</v>
      </c>
      <c r="B7426" t="s">
        <v>51</v>
      </c>
      <c r="C7426" t="s">
        <v>2584</v>
      </c>
      <c r="D7426" t="s">
        <v>777</v>
      </c>
      <c r="E7426" s="103">
        <v>8.9702629517507716E-3</v>
      </c>
      <c r="F7426" s="103">
        <v>680752</v>
      </c>
      <c r="G7426" s="103">
        <v>10</v>
      </c>
      <c r="H7426" t="s">
        <v>1078</v>
      </c>
      <c r="I7426" s="103"/>
    </row>
    <row r="7427" spans="1:9" x14ac:dyDescent="0.3">
      <c r="A7427" t="s">
        <v>3087</v>
      </c>
      <c r="B7427" t="s">
        <v>51</v>
      </c>
      <c r="C7427" t="s">
        <v>2584</v>
      </c>
      <c r="D7427" t="s">
        <v>776</v>
      </c>
      <c r="E7427" s="103">
        <v>2.3129403142135713E-2</v>
      </c>
      <c r="F7427" s="103">
        <v>680752</v>
      </c>
      <c r="G7427" s="103">
        <v>10</v>
      </c>
      <c r="H7427" t="s">
        <v>1078</v>
      </c>
      <c r="I7427" s="103"/>
    </row>
    <row r="7428" spans="1:9" x14ac:dyDescent="0.3">
      <c r="A7428" t="s">
        <v>3088</v>
      </c>
      <c r="B7428" t="s">
        <v>47</v>
      </c>
      <c r="C7428" t="s">
        <v>2585</v>
      </c>
      <c r="D7428" t="s">
        <v>54</v>
      </c>
      <c r="E7428" s="103">
        <v>275089</v>
      </c>
      <c r="F7428" s="103">
        <v>680752</v>
      </c>
      <c r="G7428" s="103">
        <v>10</v>
      </c>
      <c r="H7428" t="s">
        <v>54</v>
      </c>
      <c r="I7428" s="103"/>
    </row>
    <row r="7429" spans="1:9" x14ac:dyDescent="0.3">
      <c r="A7429" t="s">
        <v>3089</v>
      </c>
      <c r="B7429" t="s">
        <v>48</v>
      </c>
      <c r="C7429" t="s">
        <v>2585</v>
      </c>
      <c r="D7429" t="s">
        <v>54</v>
      </c>
      <c r="E7429" s="103">
        <v>1779708200</v>
      </c>
      <c r="F7429" s="103">
        <v>680752</v>
      </c>
      <c r="G7429" s="103">
        <v>10</v>
      </c>
      <c r="H7429" t="s">
        <v>54</v>
      </c>
      <c r="I7429" s="103"/>
    </row>
    <row r="7430" spans="1:9" x14ac:dyDescent="0.3">
      <c r="A7430" t="s">
        <v>3090</v>
      </c>
      <c r="B7430" t="s">
        <v>49</v>
      </c>
      <c r="C7430" t="s">
        <v>2585</v>
      </c>
      <c r="D7430" t="s">
        <v>54</v>
      </c>
      <c r="E7430" s="103">
        <v>0.40409576468376146</v>
      </c>
      <c r="F7430" s="103">
        <v>680752</v>
      </c>
      <c r="G7430" s="103">
        <v>10</v>
      </c>
      <c r="H7430" t="s">
        <v>54</v>
      </c>
      <c r="I7430" s="103"/>
    </row>
    <row r="7431" spans="1:9" x14ac:dyDescent="0.3">
      <c r="A7431" t="s">
        <v>3091</v>
      </c>
      <c r="B7431" t="s">
        <v>50</v>
      </c>
      <c r="C7431" t="s">
        <v>2585</v>
      </c>
      <c r="D7431" t="s">
        <v>54</v>
      </c>
      <c r="E7431" s="103">
        <v>2614.3268032998803</v>
      </c>
      <c r="F7431" s="103">
        <v>680752</v>
      </c>
      <c r="G7431" s="103">
        <v>10</v>
      </c>
      <c r="H7431" t="s">
        <v>54</v>
      </c>
      <c r="I7431" s="103"/>
    </row>
    <row r="7432" spans="1:9" x14ac:dyDescent="0.3">
      <c r="A7432" t="s">
        <v>3092</v>
      </c>
      <c r="B7432" t="s">
        <v>51</v>
      </c>
      <c r="C7432" t="s">
        <v>2585</v>
      </c>
      <c r="D7432" t="s">
        <v>40</v>
      </c>
      <c r="E7432" s="103">
        <v>1.7419590861865442E-3</v>
      </c>
      <c r="F7432" s="103">
        <v>680752</v>
      </c>
      <c r="G7432" s="103">
        <v>10</v>
      </c>
      <c r="H7432" t="s">
        <v>1078</v>
      </c>
      <c r="I7432" s="103"/>
    </row>
    <row r="7433" spans="1:9" x14ac:dyDescent="0.3">
      <c r="A7433" t="s">
        <v>7218</v>
      </c>
      <c r="B7433" t="s">
        <v>51</v>
      </c>
      <c r="C7433" t="s">
        <v>2585</v>
      </c>
      <c r="D7433" t="s">
        <v>5064</v>
      </c>
      <c r="E7433" s="103">
        <v>1.8943592116070628E-3</v>
      </c>
      <c r="F7433" s="103">
        <v>680752</v>
      </c>
      <c r="G7433" s="103">
        <v>10</v>
      </c>
      <c r="H7433" t="s">
        <v>1078</v>
      </c>
      <c r="I7433" s="103"/>
    </row>
    <row r="7434" spans="1:9" x14ac:dyDescent="0.3">
      <c r="A7434" t="s">
        <v>7219</v>
      </c>
      <c r="B7434" t="s">
        <v>51</v>
      </c>
      <c r="C7434" t="s">
        <v>2585</v>
      </c>
      <c r="D7434" t="s">
        <v>5065</v>
      </c>
      <c r="E7434" s="103">
        <v>1.743245036426247E-3</v>
      </c>
      <c r="F7434" s="103">
        <v>680752</v>
      </c>
      <c r="G7434" s="103">
        <v>10</v>
      </c>
      <c r="H7434" t="s">
        <v>1078</v>
      </c>
      <c r="I7434" s="103"/>
    </row>
    <row r="7435" spans="1:9" x14ac:dyDescent="0.3">
      <c r="A7435" t="s">
        <v>7220</v>
      </c>
      <c r="B7435" t="s">
        <v>51</v>
      </c>
      <c r="C7435" t="s">
        <v>2585</v>
      </c>
      <c r="D7435" t="s">
        <v>5066</v>
      </c>
      <c r="E7435" s="103">
        <v>1.8422072228004942E-3</v>
      </c>
      <c r="F7435" s="103">
        <v>680752</v>
      </c>
      <c r="G7435" s="103">
        <v>10</v>
      </c>
      <c r="H7435" t="s">
        <v>1078</v>
      </c>
      <c r="I7435" s="103"/>
    </row>
    <row r="7436" spans="1:9" x14ac:dyDescent="0.3">
      <c r="A7436" t="s">
        <v>3093</v>
      </c>
      <c r="B7436" t="s">
        <v>51</v>
      </c>
      <c r="C7436" t="s">
        <v>2585</v>
      </c>
      <c r="D7436" t="s">
        <v>42</v>
      </c>
      <c r="E7436" s="103">
        <v>5.295886557833614E-3</v>
      </c>
      <c r="F7436" s="103">
        <v>680752</v>
      </c>
      <c r="G7436" s="103">
        <v>10</v>
      </c>
      <c r="H7436" t="s">
        <v>1078</v>
      </c>
      <c r="I7436" s="103"/>
    </row>
    <row r="7437" spans="1:9" x14ac:dyDescent="0.3">
      <c r="A7437" t="s">
        <v>3094</v>
      </c>
      <c r="B7437" t="s">
        <v>51</v>
      </c>
      <c r="C7437" t="s">
        <v>2585</v>
      </c>
      <c r="D7437" t="s">
        <v>1763</v>
      </c>
      <c r="E7437" s="103">
        <v>5.8137193311010704E-3</v>
      </c>
      <c r="F7437" s="103">
        <v>680752</v>
      </c>
      <c r="G7437" s="103">
        <v>10</v>
      </c>
      <c r="H7437" t="s">
        <v>1078</v>
      </c>
      <c r="I7437" s="103"/>
    </row>
    <row r="7438" spans="1:9" x14ac:dyDescent="0.3">
      <c r="A7438" t="s">
        <v>3095</v>
      </c>
      <c r="B7438" t="s">
        <v>51</v>
      </c>
      <c r="C7438" t="s">
        <v>2585</v>
      </c>
      <c r="D7438" t="s">
        <v>1764</v>
      </c>
      <c r="E7438" s="103">
        <v>3.736356234914215E-3</v>
      </c>
      <c r="F7438" s="103">
        <v>680752</v>
      </c>
      <c r="G7438" s="103">
        <v>10</v>
      </c>
      <c r="H7438" t="s">
        <v>1078</v>
      </c>
      <c r="I7438" s="103"/>
    </row>
    <row r="7439" spans="1:9" x14ac:dyDescent="0.3">
      <c r="A7439" t="s">
        <v>3096</v>
      </c>
      <c r="B7439" t="s">
        <v>51</v>
      </c>
      <c r="C7439" t="s">
        <v>2585</v>
      </c>
      <c r="D7439" t="s">
        <v>340</v>
      </c>
      <c r="E7439" s="103">
        <v>1.8291540837994163E-3</v>
      </c>
      <c r="F7439" s="103">
        <v>680752</v>
      </c>
      <c r="G7439" s="103">
        <v>10</v>
      </c>
      <c r="H7439" t="s">
        <v>1078</v>
      </c>
      <c r="I7439" s="103"/>
    </row>
    <row r="7440" spans="1:9" x14ac:dyDescent="0.3">
      <c r="A7440" t="s">
        <v>3097</v>
      </c>
      <c r="B7440" t="s">
        <v>51</v>
      </c>
      <c r="C7440" t="s">
        <v>2585</v>
      </c>
      <c r="D7440" t="s">
        <v>777</v>
      </c>
      <c r="E7440" s="103">
        <v>1.0260620155021176E-2</v>
      </c>
      <c r="F7440" s="103">
        <v>680752</v>
      </c>
      <c r="G7440" s="103">
        <v>10</v>
      </c>
      <c r="H7440" t="s">
        <v>1078</v>
      </c>
      <c r="I7440" s="103"/>
    </row>
    <row r="7441" spans="1:9" x14ac:dyDescent="0.3">
      <c r="A7441" t="s">
        <v>3098</v>
      </c>
      <c r="B7441" t="s">
        <v>51</v>
      </c>
      <c r="C7441" t="s">
        <v>2585</v>
      </c>
      <c r="D7441" t="s">
        <v>776</v>
      </c>
      <c r="E7441" s="103">
        <v>2.7519815613278074E-2</v>
      </c>
      <c r="F7441" s="103">
        <v>680752</v>
      </c>
      <c r="G7441" s="103">
        <v>10</v>
      </c>
      <c r="H7441" t="s">
        <v>1078</v>
      </c>
      <c r="I7441" s="103"/>
    </row>
    <row r="7442" spans="1:9" x14ac:dyDescent="0.3">
      <c r="A7442" t="s">
        <v>3073</v>
      </c>
      <c r="B7442" t="s">
        <v>47</v>
      </c>
      <c r="C7442" t="s">
        <v>2586</v>
      </c>
      <c r="D7442" t="s">
        <v>54</v>
      </c>
      <c r="E7442" s="103">
        <v>0</v>
      </c>
      <c r="F7442" s="103">
        <v>680752</v>
      </c>
      <c r="G7442" s="103">
        <v>10</v>
      </c>
      <c r="H7442" t="s">
        <v>54</v>
      </c>
      <c r="I7442" s="103"/>
    </row>
    <row r="7443" spans="1:9" x14ac:dyDescent="0.3">
      <c r="A7443" t="s">
        <v>3074</v>
      </c>
      <c r="B7443" t="s">
        <v>48</v>
      </c>
      <c r="C7443" t="s">
        <v>2586</v>
      </c>
      <c r="D7443" t="s">
        <v>54</v>
      </c>
      <c r="E7443" s="103">
        <v>0</v>
      </c>
      <c r="F7443" s="103">
        <v>680752</v>
      </c>
      <c r="G7443" s="103">
        <v>10</v>
      </c>
      <c r="H7443" t="s">
        <v>54</v>
      </c>
      <c r="I7443" s="103"/>
    </row>
    <row r="7444" spans="1:9" x14ac:dyDescent="0.3">
      <c r="A7444" t="s">
        <v>3075</v>
      </c>
      <c r="B7444" t="s">
        <v>49</v>
      </c>
      <c r="C7444" t="s">
        <v>2586</v>
      </c>
      <c r="D7444" t="s">
        <v>54</v>
      </c>
      <c r="E7444" s="103">
        <v>0</v>
      </c>
      <c r="F7444" s="103">
        <v>680752</v>
      </c>
      <c r="G7444" s="103">
        <v>10</v>
      </c>
      <c r="H7444" t="s">
        <v>54</v>
      </c>
      <c r="I7444" s="103"/>
    </row>
    <row r="7445" spans="1:9" x14ac:dyDescent="0.3">
      <c r="A7445" t="s">
        <v>3076</v>
      </c>
      <c r="B7445" t="s">
        <v>50</v>
      </c>
      <c r="C7445" t="s">
        <v>2586</v>
      </c>
      <c r="D7445" t="s">
        <v>54</v>
      </c>
      <c r="E7445" s="103">
        <v>0</v>
      </c>
      <c r="F7445" s="103">
        <v>680752</v>
      </c>
      <c r="G7445" s="103">
        <v>10</v>
      </c>
      <c r="H7445" t="s">
        <v>54</v>
      </c>
      <c r="I7445" s="103"/>
    </row>
    <row r="7446" spans="1:9" x14ac:dyDescent="0.3">
      <c r="A7446" t="s">
        <v>4278</v>
      </c>
      <c r="B7446" t="s">
        <v>47</v>
      </c>
      <c r="C7446" t="s">
        <v>3115</v>
      </c>
      <c r="D7446" t="s">
        <v>54</v>
      </c>
      <c r="E7446" s="103">
        <v>0</v>
      </c>
      <c r="F7446" s="103">
        <v>680752</v>
      </c>
      <c r="G7446" s="103">
        <v>10</v>
      </c>
      <c r="H7446" t="s">
        <v>54</v>
      </c>
      <c r="I7446" s="103"/>
    </row>
    <row r="7447" spans="1:9" x14ac:dyDescent="0.3">
      <c r="A7447" t="s">
        <v>4279</v>
      </c>
      <c r="B7447" t="s">
        <v>48</v>
      </c>
      <c r="C7447" t="s">
        <v>3115</v>
      </c>
      <c r="D7447" t="s">
        <v>54</v>
      </c>
      <c r="E7447" s="103">
        <v>0</v>
      </c>
      <c r="F7447" s="103">
        <v>680752</v>
      </c>
      <c r="G7447" s="103">
        <v>10</v>
      </c>
      <c r="H7447" t="s">
        <v>54</v>
      </c>
      <c r="I7447" s="103"/>
    </row>
    <row r="7448" spans="1:9" x14ac:dyDescent="0.3">
      <c r="A7448" t="s">
        <v>4280</v>
      </c>
      <c r="B7448" t="s">
        <v>49</v>
      </c>
      <c r="C7448" t="s">
        <v>3115</v>
      </c>
      <c r="D7448" t="s">
        <v>54</v>
      </c>
      <c r="E7448" s="103">
        <v>0</v>
      </c>
      <c r="F7448" s="103">
        <v>680752</v>
      </c>
      <c r="G7448" s="103">
        <v>10</v>
      </c>
      <c r="H7448" t="s">
        <v>54</v>
      </c>
      <c r="I7448" s="103"/>
    </row>
    <row r="7449" spans="1:9" x14ac:dyDescent="0.3">
      <c r="A7449" t="s">
        <v>4281</v>
      </c>
      <c r="B7449" t="s">
        <v>50</v>
      </c>
      <c r="C7449" t="s">
        <v>3115</v>
      </c>
      <c r="D7449" t="s">
        <v>54</v>
      </c>
      <c r="E7449" s="103">
        <v>0</v>
      </c>
      <c r="F7449" s="103">
        <v>680752</v>
      </c>
      <c r="G7449" s="103">
        <v>10</v>
      </c>
      <c r="H7449" t="s">
        <v>54</v>
      </c>
      <c r="I7449" s="103"/>
    </row>
    <row r="7450" spans="1:9" x14ac:dyDescent="0.3">
      <c r="A7450" t="s">
        <v>4282</v>
      </c>
      <c r="B7450" t="s">
        <v>47</v>
      </c>
      <c r="C7450" t="s">
        <v>3100</v>
      </c>
      <c r="D7450" t="s">
        <v>54</v>
      </c>
      <c r="E7450" s="103">
        <v>22338</v>
      </c>
      <c r="F7450" s="103">
        <v>680752</v>
      </c>
      <c r="G7450" s="103">
        <v>10</v>
      </c>
      <c r="H7450" t="s">
        <v>54</v>
      </c>
      <c r="I7450" s="103"/>
    </row>
    <row r="7451" spans="1:9" x14ac:dyDescent="0.3">
      <c r="A7451" t="s">
        <v>4283</v>
      </c>
      <c r="B7451" t="s">
        <v>48</v>
      </c>
      <c r="C7451" t="s">
        <v>3100</v>
      </c>
      <c r="D7451" t="s">
        <v>54</v>
      </c>
      <c r="E7451" s="103">
        <v>4255693165.65625</v>
      </c>
      <c r="F7451" s="103">
        <v>680752</v>
      </c>
      <c r="G7451" s="103">
        <v>10</v>
      </c>
      <c r="H7451" t="s">
        <v>54</v>
      </c>
      <c r="I7451" s="103"/>
    </row>
    <row r="7452" spans="1:9" x14ac:dyDescent="0.3">
      <c r="A7452" t="s">
        <v>4284</v>
      </c>
      <c r="B7452" t="s">
        <v>49</v>
      </c>
      <c r="C7452" t="s">
        <v>3100</v>
      </c>
      <c r="D7452" t="s">
        <v>54</v>
      </c>
      <c r="E7452" s="103">
        <v>3.2813711895080734E-2</v>
      </c>
      <c r="F7452" s="103">
        <v>680752</v>
      </c>
      <c r="G7452" s="103">
        <v>10</v>
      </c>
      <c r="H7452" t="s">
        <v>54</v>
      </c>
      <c r="I7452" s="103"/>
    </row>
    <row r="7453" spans="1:9" x14ac:dyDescent="0.3">
      <c r="A7453" t="s">
        <v>4285</v>
      </c>
      <c r="B7453" t="s">
        <v>50</v>
      </c>
      <c r="C7453" t="s">
        <v>3100</v>
      </c>
      <c r="D7453" t="s">
        <v>54</v>
      </c>
      <c r="E7453" s="103">
        <v>6251.4589243311075</v>
      </c>
      <c r="F7453" s="103">
        <v>680752</v>
      </c>
      <c r="G7453" s="103">
        <v>10</v>
      </c>
      <c r="H7453" t="s">
        <v>54</v>
      </c>
      <c r="I7453" s="103"/>
    </row>
    <row r="7454" spans="1:9" x14ac:dyDescent="0.3">
      <c r="A7454" t="s">
        <v>4286</v>
      </c>
      <c r="B7454" t="s">
        <v>51</v>
      </c>
      <c r="C7454" t="s">
        <v>3100</v>
      </c>
      <c r="D7454" t="s">
        <v>40</v>
      </c>
      <c r="E7454" s="103">
        <v>4.2697116156047488E-2</v>
      </c>
      <c r="F7454" s="103">
        <v>680752</v>
      </c>
      <c r="G7454" s="103">
        <v>10</v>
      </c>
      <c r="H7454" t="s">
        <v>1078</v>
      </c>
      <c r="I7454" s="103"/>
    </row>
    <row r="7455" spans="1:9" x14ac:dyDescent="0.3">
      <c r="A7455" t="s">
        <v>7224</v>
      </c>
      <c r="B7455" t="s">
        <v>51</v>
      </c>
      <c r="C7455" t="s">
        <v>3100</v>
      </c>
      <c r="D7455" t="s">
        <v>5064</v>
      </c>
      <c r="E7455" s="103">
        <v>7.7843917028678572E-2</v>
      </c>
      <c r="F7455" s="103">
        <v>680752</v>
      </c>
      <c r="G7455" s="103">
        <v>10</v>
      </c>
      <c r="H7455" t="s">
        <v>1078</v>
      </c>
      <c r="I7455" s="103"/>
    </row>
    <row r="7456" spans="1:9" x14ac:dyDescent="0.3">
      <c r="A7456" t="s">
        <v>7225</v>
      </c>
      <c r="B7456" t="s">
        <v>51</v>
      </c>
      <c r="C7456" t="s">
        <v>3100</v>
      </c>
      <c r="D7456" t="s">
        <v>5065</v>
      </c>
      <c r="E7456" s="103">
        <v>4.2860010589078304E-2</v>
      </c>
      <c r="F7456" s="103">
        <v>680752</v>
      </c>
      <c r="G7456" s="103">
        <v>10</v>
      </c>
      <c r="H7456" t="s">
        <v>1078</v>
      </c>
      <c r="I7456" s="103"/>
    </row>
    <row r="7457" spans="1:9" x14ac:dyDescent="0.3">
      <c r="A7457" t="s">
        <v>7226</v>
      </c>
      <c r="B7457" t="s">
        <v>51</v>
      </c>
      <c r="C7457" t="s">
        <v>3100</v>
      </c>
      <c r="D7457" t="s">
        <v>5066</v>
      </c>
      <c r="E7457" s="103">
        <v>4.4768793245316275E-2</v>
      </c>
      <c r="F7457" s="103">
        <v>680752</v>
      </c>
      <c r="G7457" s="103">
        <v>10</v>
      </c>
      <c r="H7457" t="s">
        <v>1078</v>
      </c>
      <c r="I7457" s="103"/>
    </row>
    <row r="7458" spans="1:9" x14ac:dyDescent="0.3">
      <c r="A7458" t="s">
        <v>4287</v>
      </c>
      <c r="B7458" t="s">
        <v>51</v>
      </c>
      <c r="C7458" t="s">
        <v>3100</v>
      </c>
      <c r="D7458" t="s">
        <v>42</v>
      </c>
      <c r="E7458" s="103">
        <v>1.5500186126373008</v>
      </c>
      <c r="F7458" s="103">
        <v>680752</v>
      </c>
      <c r="G7458" s="103">
        <v>10</v>
      </c>
      <c r="H7458" t="s">
        <v>1078</v>
      </c>
      <c r="I7458" s="103"/>
    </row>
    <row r="7459" spans="1:9" x14ac:dyDescent="0.3">
      <c r="A7459" t="s">
        <v>4288</v>
      </c>
      <c r="B7459" t="s">
        <v>51</v>
      </c>
      <c r="C7459" t="s">
        <v>3100</v>
      </c>
      <c r="D7459" t="s">
        <v>1763</v>
      </c>
      <c r="E7459" s="103">
        <v>1.5517799182917049</v>
      </c>
      <c r="F7459" s="103">
        <v>680752</v>
      </c>
      <c r="G7459" s="103">
        <v>10</v>
      </c>
      <c r="H7459" t="s">
        <v>1078</v>
      </c>
      <c r="I7459" s="103"/>
    </row>
    <row r="7460" spans="1:9" x14ac:dyDescent="0.3">
      <c r="A7460" t="s">
        <v>4289</v>
      </c>
      <c r="B7460" t="s">
        <v>51</v>
      </c>
      <c r="C7460" t="s">
        <v>3100</v>
      </c>
      <c r="D7460" t="s">
        <v>1764</v>
      </c>
      <c r="E7460" s="103">
        <v>5.5441696094926093E-2</v>
      </c>
      <c r="F7460" s="103">
        <v>680752</v>
      </c>
      <c r="G7460" s="103">
        <v>10</v>
      </c>
      <c r="H7460" t="s">
        <v>1078</v>
      </c>
      <c r="I7460" s="103"/>
    </row>
    <row r="7461" spans="1:9" x14ac:dyDescent="0.3">
      <c r="A7461" t="s">
        <v>4290</v>
      </c>
      <c r="B7461" t="s">
        <v>51</v>
      </c>
      <c r="C7461" t="s">
        <v>3100</v>
      </c>
      <c r="D7461" t="s">
        <v>340</v>
      </c>
      <c r="E7461" s="103">
        <v>4.4488155713498755E-2</v>
      </c>
      <c r="F7461" s="103">
        <v>680752</v>
      </c>
      <c r="G7461" s="103">
        <v>10</v>
      </c>
      <c r="H7461" t="s">
        <v>1078</v>
      </c>
      <c r="I7461" s="103"/>
    </row>
    <row r="7462" spans="1:9" x14ac:dyDescent="0.3">
      <c r="A7462" t="s">
        <v>4291</v>
      </c>
      <c r="B7462" t="s">
        <v>51</v>
      </c>
      <c r="C7462" t="s">
        <v>3100</v>
      </c>
      <c r="D7462" t="s">
        <v>777</v>
      </c>
      <c r="E7462" s="103">
        <v>0.337844314620034</v>
      </c>
      <c r="F7462" s="103">
        <v>680752</v>
      </c>
      <c r="G7462" s="103">
        <v>10</v>
      </c>
      <c r="H7462" t="s">
        <v>1078</v>
      </c>
      <c r="I7462" s="103"/>
    </row>
    <row r="7463" spans="1:9" x14ac:dyDescent="0.3">
      <c r="A7463" t="s">
        <v>4292</v>
      </c>
      <c r="B7463" t="s">
        <v>51</v>
      </c>
      <c r="C7463" t="s">
        <v>3100</v>
      </c>
      <c r="D7463" t="s">
        <v>776</v>
      </c>
      <c r="E7463" s="103">
        <v>0.83251280279053896</v>
      </c>
      <c r="F7463" s="103">
        <v>680752</v>
      </c>
      <c r="G7463" s="103">
        <v>10</v>
      </c>
      <c r="H7463" t="s">
        <v>1078</v>
      </c>
      <c r="I7463" s="103"/>
    </row>
    <row r="7464" spans="1:9" x14ac:dyDescent="0.3">
      <c r="A7464" t="s">
        <v>1581</v>
      </c>
      <c r="B7464" t="s">
        <v>51</v>
      </c>
      <c r="C7464" t="s">
        <v>35</v>
      </c>
      <c r="D7464" t="s">
        <v>40</v>
      </c>
      <c r="E7464" s="103">
        <v>2.2918188384985286E-2</v>
      </c>
      <c r="F7464" s="103">
        <v>680752</v>
      </c>
      <c r="G7464" s="103">
        <v>10</v>
      </c>
      <c r="H7464" t="s">
        <v>1078</v>
      </c>
      <c r="I7464" s="103"/>
    </row>
    <row r="7465" spans="1:9" x14ac:dyDescent="0.3">
      <c r="A7465" t="s">
        <v>7221</v>
      </c>
      <c r="B7465" t="s">
        <v>51</v>
      </c>
      <c r="C7465" t="s">
        <v>35</v>
      </c>
      <c r="D7465" t="s">
        <v>5064</v>
      </c>
      <c r="E7465" s="103">
        <v>0.21897871957623549</v>
      </c>
      <c r="F7465" s="103">
        <v>680752</v>
      </c>
      <c r="G7465" s="103">
        <v>10</v>
      </c>
      <c r="H7465" t="s">
        <v>1078</v>
      </c>
      <c r="I7465" s="103"/>
    </row>
    <row r="7466" spans="1:9" x14ac:dyDescent="0.3">
      <c r="A7466" t="s">
        <v>7222</v>
      </c>
      <c r="B7466" t="s">
        <v>51</v>
      </c>
      <c r="C7466" t="s">
        <v>35</v>
      </c>
      <c r="D7466" t="s">
        <v>5065</v>
      </c>
      <c r="E7466" s="103">
        <v>2.3773402943613887E-2</v>
      </c>
      <c r="F7466" s="103">
        <v>680752</v>
      </c>
      <c r="G7466" s="103">
        <v>10</v>
      </c>
      <c r="H7466" t="s">
        <v>1078</v>
      </c>
      <c r="I7466" s="103"/>
    </row>
    <row r="7467" spans="1:9" x14ac:dyDescent="0.3">
      <c r="A7467" t="s">
        <v>7223</v>
      </c>
      <c r="B7467" t="s">
        <v>51</v>
      </c>
      <c r="C7467" t="s">
        <v>35</v>
      </c>
      <c r="D7467" t="s">
        <v>5066</v>
      </c>
      <c r="E7467" s="103">
        <v>2.4379251077105348E-2</v>
      </c>
      <c r="F7467" s="103">
        <v>680752</v>
      </c>
      <c r="G7467" s="103">
        <v>10</v>
      </c>
      <c r="H7467" t="s">
        <v>1078</v>
      </c>
      <c r="I7467" s="103"/>
    </row>
    <row r="7468" spans="1:9" x14ac:dyDescent="0.3">
      <c r="A7468" t="s">
        <v>1582</v>
      </c>
      <c r="B7468" t="s">
        <v>51</v>
      </c>
      <c r="C7468" t="s">
        <v>35</v>
      </c>
      <c r="D7468" t="s">
        <v>42</v>
      </c>
      <c r="E7468" s="103">
        <v>5.1615904746955072</v>
      </c>
      <c r="F7468" s="103">
        <v>680752</v>
      </c>
      <c r="G7468" s="103">
        <v>10</v>
      </c>
      <c r="H7468" t="s">
        <v>1078</v>
      </c>
      <c r="I7468" s="103"/>
    </row>
    <row r="7469" spans="1:9" x14ac:dyDescent="0.3">
      <c r="A7469" t="s">
        <v>2567</v>
      </c>
      <c r="B7469" t="s">
        <v>51</v>
      </c>
      <c r="C7469" t="s">
        <v>35</v>
      </c>
      <c r="D7469" t="s">
        <v>1763</v>
      </c>
      <c r="E7469" s="103">
        <v>4.5494399788335977</v>
      </c>
      <c r="F7469" s="103">
        <v>680752</v>
      </c>
      <c r="G7469" s="103">
        <v>10</v>
      </c>
      <c r="H7469" t="s">
        <v>1078</v>
      </c>
      <c r="I7469" s="103"/>
    </row>
    <row r="7470" spans="1:9" x14ac:dyDescent="0.3">
      <c r="A7470" t="s">
        <v>2568</v>
      </c>
      <c r="B7470" t="s">
        <v>51</v>
      </c>
      <c r="C7470" t="s">
        <v>35</v>
      </c>
      <c r="D7470" t="s">
        <v>1764</v>
      </c>
      <c r="E7470" s="103">
        <v>0.6301050506369853</v>
      </c>
      <c r="F7470" s="103">
        <v>680752</v>
      </c>
      <c r="G7470" s="103">
        <v>10</v>
      </c>
      <c r="H7470" t="s">
        <v>1078</v>
      </c>
      <c r="I7470" s="103"/>
    </row>
    <row r="7471" spans="1:9" x14ac:dyDescent="0.3">
      <c r="A7471" t="s">
        <v>1583</v>
      </c>
      <c r="B7471" t="s">
        <v>51</v>
      </c>
      <c r="C7471" t="s">
        <v>35</v>
      </c>
      <c r="D7471" t="s">
        <v>340</v>
      </c>
      <c r="E7471" s="103">
        <v>2.3490846636284302E-2</v>
      </c>
      <c r="F7471" s="103">
        <v>680752</v>
      </c>
      <c r="G7471" s="103">
        <v>10</v>
      </c>
      <c r="H7471" t="s">
        <v>1078</v>
      </c>
      <c r="I7471" s="103"/>
    </row>
    <row r="7472" spans="1:9" x14ac:dyDescent="0.3">
      <c r="A7472" t="s">
        <v>1584</v>
      </c>
      <c r="B7472" t="s">
        <v>51</v>
      </c>
      <c r="C7472" t="s">
        <v>35</v>
      </c>
      <c r="D7472" t="s">
        <v>777</v>
      </c>
      <c r="E7472" s="103">
        <v>0.63373854207248115</v>
      </c>
      <c r="F7472" s="103">
        <v>680752</v>
      </c>
      <c r="G7472" s="103">
        <v>10</v>
      </c>
      <c r="H7472" t="s">
        <v>1078</v>
      </c>
      <c r="I7472" s="103"/>
    </row>
    <row r="7473" spans="1:9" x14ac:dyDescent="0.3">
      <c r="A7473" t="s">
        <v>1585</v>
      </c>
      <c r="B7473" t="s">
        <v>51</v>
      </c>
      <c r="C7473" t="s">
        <v>35</v>
      </c>
      <c r="D7473" t="s">
        <v>776</v>
      </c>
      <c r="E7473" s="103">
        <v>1.6403106179047557</v>
      </c>
      <c r="F7473" s="103">
        <v>680752</v>
      </c>
      <c r="G7473" s="103">
        <v>10</v>
      </c>
      <c r="H7473" t="s">
        <v>1078</v>
      </c>
      <c r="I7473" s="103"/>
    </row>
    <row r="7474" spans="1:9" x14ac:dyDescent="0.3">
      <c r="A7474" t="s">
        <v>318</v>
      </c>
      <c r="B7474" t="s">
        <v>47</v>
      </c>
      <c r="C7474" t="s">
        <v>58</v>
      </c>
      <c r="D7474" t="s">
        <v>54</v>
      </c>
      <c r="E7474" s="103">
        <v>90332</v>
      </c>
      <c r="F7474" s="103">
        <v>680752</v>
      </c>
      <c r="G7474" s="103">
        <v>10</v>
      </c>
      <c r="H7474" t="s">
        <v>54</v>
      </c>
      <c r="I7474" s="103"/>
    </row>
    <row r="7475" spans="1:9" x14ac:dyDescent="0.3">
      <c r="A7475" t="s">
        <v>319</v>
      </c>
      <c r="B7475" t="s">
        <v>48</v>
      </c>
      <c r="C7475" t="s">
        <v>58</v>
      </c>
      <c r="D7475" t="s">
        <v>54</v>
      </c>
      <c r="E7475" s="103">
        <v>549181165675</v>
      </c>
      <c r="F7475" s="103">
        <v>680752</v>
      </c>
      <c r="G7475" s="103">
        <v>10</v>
      </c>
      <c r="H7475" t="s">
        <v>54</v>
      </c>
      <c r="I7475" s="103"/>
    </row>
    <row r="7476" spans="1:9" x14ac:dyDescent="0.3">
      <c r="A7476" t="s">
        <v>320</v>
      </c>
      <c r="B7476" t="s">
        <v>49</v>
      </c>
      <c r="C7476" t="s">
        <v>58</v>
      </c>
      <c r="D7476" t="s">
        <v>54</v>
      </c>
      <c r="E7476" s="103">
        <v>0.13269443203986181</v>
      </c>
      <c r="F7476" s="103">
        <v>680752</v>
      </c>
      <c r="G7476" s="103">
        <v>10</v>
      </c>
      <c r="H7476" t="s">
        <v>54</v>
      </c>
      <c r="I7476" s="103"/>
    </row>
    <row r="7477" spans="1:9" x14ac:dyDescent="0.3">
      <c r="A7477" t="s">
        <v>321</v>
      </c>
      <c r="B7477" t="s">
        <v>50</v>
      </c>
      <c r="C7477" t="s">
        <v>58</v>
      </c>
      <c r="D7477" t="s">
        <v>54</v>
      </c>
      <c r="E7477" s="103">
        <v>806727.21589506895</v>
      </c>
      <c r="F7477" s="103">
        <v>680752</v>
      </c>
      <c r="G7477" s="103">
        <v>10</v>
      </c>
      <c r="H7477" t="s">
        <v>54</v>
      </c>
      <c r="I7477" s="103"/>
    </row>
    <row r="7478" spans="1:9" x14ac:dyDescent="0.3">
      <c r="A7478" t="s">
        <v>4293</v>
      </c>
      <c r="B7478" t="s">
        <v>47</v>
      </c>
      <c r="C7478" t="s">
        <v>3102</v>
      </c>
      <c r="D7478" t="s">
        <v>54</v>
      </c>
      <c r="E7478" s="103">
        <v>120577</v>
      </c>
      <c r="F7478" s="103">
        <v>680752</v>
      </c>
      <c r="G7478" s="103">
        <v>10</v>
      </c>
      <c r="H7478" t="s">
        <v>54</v>
      </c>
      <c r="I7478" s="103"/>
    </row>
    <row r="7479" spans="1:9" x14ac:dyDescent="0.3">
      <c r="A7479" t="s">
        <v>4294</v>
      </c>
      <c r="B7479" t="s">
        <v>48</v>
      </c>
      <c r="C7479" t="s">
        <v>3102</v>
      </c>
      <c r="D7479" t="s">
        <v>54</v>
      </c>
      <c r="E7479" s="103">
        <v>26005800633.625</v>
      </c>
      <c r="F7479" s="103">
        <v>680752</v>
      </c>
      <c r="G7479" s="103">
        <v>10</v>
      </c>
      <c r="H7479" t="s">
        <v>54</v>
      </c>
      <c r="I7479" s="103"/>
    </row>
    <row r="7480" spans="1:9" x14ac:dyDescent="0.3">
      <c r="A7480" t="s">
        <v>4295</v>
      </c>
      <c r="B7480" t="s">
        <v>49</v>
      </c>
      <c r="C7480" t="s">
        <v>3102</v>
      </c>
      <c r="D7480" t="s">
        <v>54</v>
      </c>
      <c r="E7480" s="103">
        <v>0.1771232401814464</v>
      </c>
      <c r="F7480" s="103">
        <v>680752</v>
      </c>
      <c r="G7480" s="103">
        <v>10</v>
      </c>
      <c r="H7480" t="s">
        <v>54</v>
      </c>
      <c r="I7480" s="103"/>
    </row>
    <row r="7481" spans="1:9" x14ac:dyDescent="0.3">
      <c r="A7481" t="s">
        <v>4296</v>
      </c>
      <c r="B7481" t="s">
        <v>50</v>
      </c>
      <c r="C7481" t="s">
        <v>3102</v>
      </c>
      <c r="D7481" t="s">
        <v>54</v>
      </c>
      <c r="E7481" s="103">
        <v>38201.578010237208</v>
      </c>
      <c r="F7481" s="103">
        <v>680752</v>
      </c>
      <c r="G7481" s="103">
        <v>10</v>
      </c>
      <c r="H7481" t="s">
        <v>54</v>
      </c>
      <c r="I7481" s="103"/>
    </row>
    <row r="7482" spans="1:9" x14ac:dyDescent="0.3">
      <c r="A7482" t="s">
        <v>4297</v>
      </c>
      <c r="B7482" t="s">
        <v>51</v>
      </c>
      <c r="C7482" t="s">
        <v>3102</v>
      </c>
      <c r="D7482" t="s">
        <v>40</v>
      </c>
      <c r="E7482" s="103">
        <v>5.6398155106451617E-2</v>
      </c>
      <c r="F7482" s="103">
        <v>680752</v>
      </c>
      <c r="G7482" s="103">
        <v>10</v>
      </c>
      <c r="H7482" t="s">
        <v>1078</v>
      </c>
      <c r="I7482" s="103"/>
    </row>
    <row r="7483" spans="1:9" x14ac:dyDescent="0.3">
      <c r="A7483" t="s">
        <v>7227</v>
      </c>
      <c r="B7483" t="s">
        <v>51</v>
      </c>
      <c r="C7483" t="s">
        <v>3102</v>
      </c>
      <c r="D7483" t="s">
        <v>5064</v>
      </c>
      <c r="E7483" s="103">
        <v>0.10188778402916095</v>
      </c>
      <c r="F7483" s="103">
        <v>680752</v>
      </c>
      <c r="G7483" s="103">
        <v>10</v>
      </c>
      <c r="H7483" t="s">
        <v>1078</v>
      </c>
      <c r="I7483" s="103"/>
    </row>
    <row r="7484" spans="1:9" x14ac:dyDescent="0.3">
      <c r="A7484" t="s">
        <v>7228</v>
      </c>
      <c r="B7484" t="s">
        <v>51</v>
      </c>
      <c r="C7484" t="s">
        <v>3102</v>
      </c>
      <c r="D7484" t="s">
        <v>5065</v>
      </c>
      <c r="E7484" s="103">
        <v>5.6454383991199994E-2</v>
      </c>
      <c r="F7484" s="103">
        <v>680752</v>
      </c>
      <c r="G7484" s="103">
        <v>10</v>
      </c>
      <c r="H7484" t="s">
        <v>1078</v>
      </c>
      <c r="I7484" s="103"/>
    </row>
    <row r="7485" spans="1:9" x14ac:dyDescent="0.3">
      <c r="A7485" t="s">
        <v>7229</v>
      </c>
      <c r="B7485" t="s">
        <v>51</v>
      </c>
      <c r="C7485" t="s">
        <v>3102</v>
      </c>
      <c r="D7485" t="s">
        <v>5066</v>
      </c>
      <c r="E7485" s="103">
        <v>5.9023549668357052E-2</v>
      </c>
      <c r="F7485" s="103">
        <v>680752</v>
      </c>
      <c r="G7485" s="103">
        <v>10</v>
      </c>
      <c r="H7485" t="s">
        <v>1078</v>
      </c>
      <c r="I7485" s="103"/>
    </row>
    <row r="7486" spans="1:9" x14ac:dyDescent="0.3">
      <c r="A7486" t="s">
        <v>4298</v>
      </c>
      <c r="B7486" t="s">
        <v>51</v>
      </c>
      <c r="C7486" t="s">
        <v>3102</v>
      </c>
      <c r="D7486" t="s">
        <v>42</v>
      </c>
      <c r="E7486" s="103">
        <v>0.85379556470793172</v>
      </c>
      <c r="F7486" s="103">
        <v>680752</v>
      </c>
      <c r="G7486" s="103">
        <v>10</v>
      </c>
      <c r="H7486" t="s">
        <v>1078</v>
      </c>
      <c r="I7486" s="103"/>
    </row>
    <row r="7487" spans="1:9" x14ac:dyDescent="0.3">
      <c r="A7487" t="s">
        <v>4299</v>
      </c>
      <c r="B7487" t="s">
        <v>51</v>
      </c>
      <c r="C7487" t="s">
        <v>3102</v>
      </c>
      <c r="D7487" t="s">
        <v>1763</v>
      </c>
      <c r="E7487" s="103">
        <v>0.72835037124628832</v>
      </c>
      <c r="F7487" s="103">
        <v>680752</v>
      </c>
      <c r="G7487" s="103">
        <v>10</v>
      </c>
      <c r="H7487" t="s">
        <v>1078</v>
      </c>
      <c r="I7487" s="103"/>
    </row>
    <row r="7488" spans="1:9" x14ac:dyDescent="0.3">
      <c r="A7488" t="s">
        <v>4300</v>
      </c>
      <c r="B7488" t="s">
        <v>51</v>
      </c>
      <c r="C7488" t="s">
        <v>3102</v>
      </c>
      <c r="D7488" t="s">
        <v>1764</v>
      </c>
      <c r="E7488" s="103">
        <v>6.4689418983935681E-2</v>
      </c>
      <c r="F7488" s="103">
        <v>680752</v>
      </c>
      <c r="G7488" s="103">
        <v>10</v>
      </c>
      <c r="H7488" t="s">
        <v>1078</v>
      </c>
      <c r="I7488" s="103"/>
    </row>
    <row r="7489" spans="1:9" x14ac:dyDescent="0.3">
      <c r="A7489" t="s">
        <v>4301</v>
      </c>
      <c r="B7489" t="s">
        <v>51</v>
      </c>
      <c r="C7489" t="s">
        <v>3102</v>
      </c>
      <c r="D7489" t="s">
        <v>340</v>
      </c>
      <c r="E7489" s="103">
        <v>5.8672185741697559E-2</v>
      </c>
      <c r="F7489" s="103">
        <v>680752</v>
      </c>
      <c r="G7489" s="103">
        <v>10</v>
      </c>
      <c r="H7489" t="s">
        <v>1078</v>
      </c>
      <c r="I7489" s="103"/>
    </row>
    <row r="7490" spans="1:9" x14ac:dyDescent="0.3">
      <c r="A7490" t="s">
        <v>4302</v>
      </c>
      <c r="B7490" t="s">
        <v>51</v>
      </c>
      <c r="C7490" t="s">
        <v>3102</v>
      </c>
      <c r="D7490" t="s">
        <v>777</v>
      </c>
      <c r="E7490" s="103">
        <v>0.37234439356033533</v>
      </c>
      <c r="F7490" s="103">
        <v>680752</v>
      </c>
      <c r="G7490" s="103">
        <v>10</v>
      </c>
      <c r="H7490" t="s">
        <v>1078</v>
      </c>
      <c r="I7490" s="103"/>
    </row>
    <row r="7491" spans="1:9" x14ac:dyDescent="0.3">
      <c r="A7491" t="s">
        <v>4303</v>
      </c>
      <c r="B7491" t="s">
        <v>51</v>
      </c>
      <c r="C7491" t="s">
        <v>3102</v>
      </c>
      <c r="D7491" t="s">
        <v>776</v>
      </c>
      <c r="E7491" s="103">
        <v>0.93620245346055975</v>
      </c>
      <c r="F7491" s="103">
        <v>680752</v>
      </c>
      <c r="G7491" s="103">
        <v>10</v>
      </c>
      <c r="H7491" t="s">
        <v>1078</v>
      </c>
      <c r="I7491" s="103"/>
    </row>
    <row r="7492" spans="1:9" x14ac:dyDescent="0.3">
      <c r="A7492" t="s">
        <v>4304</v>
      </c>
      <c r="B7492" t="s">
        <v>47</v>
      </c>
      <c r="C7492" t="s">
        <v>3104</v>
      </c>
      <c r="D7492" t="s">
        <v>54</v>
      </c>
      <c r="E7492" s="103">
        <v>53267</v>
      </c>
      <c r="F7492" s="103">
        <v>680752</v>
      </c>
      <c r="G7492" s="103">
        <v>10</v>
      </c>
      <c r="H7492" t="s">
        <v>54</v>
      </c>
      <c r="I7492" s="103"/>
    </row>
    <row r="7493" spans="1:9" x14ac:dyDescent="0.3">
      <c r="A7493" t="s">
        <v>4305</v>
      </c>
      <c r="B7493" t="s">
        <v>48</v>
      </c>
      <c r="C7493" t="s">
        <v>3104</v>
      </c>
      <c r="D7493" t="s">
        <v>54</v>
      </c>
      <c r="E7493" s="103">
        <v>19658609058.9375</v>
      </c>
      <c r="F7493" s="103">
        <v>680752</v>
      </c>
      <c r="G7493" s="103">
        <v>10</v>
      </c>
      <c r="H7493" t="s">
        <v>54</v>
      </c>
      <c r="I7493" s="103"/>
    </row>
    <row r="7494" spans="1:9" x14ac:dyDescent="0.3">
      <c r="A7494" t="s">
        <v>4306</v>
      </c>
      <c r="B7494" t="s">
        <v>49</v>
      </c>
      <c r="C7494" t="s">
        <v>3104</v>
      </c>
      <c r="D7494" t="s">
        <v>54</v>
      </c>
      <c r="E7494" s="103">
        <v>7.8247291230874094E-2</v>
      </c>
      <c r="F7494" s="103">
        <v>680752</v>
      </c>
      <c r="G7494" s="103">
        <v>10</v>
      </c>
      <c r="H7494" t="s">
        <v>54</v>
      </c>
      <c r="I7494" s="103"/>
    </row>
    <row r="7495" spans="1:9" x14ac:dyDescent="0.3">
      <c r="A7495" t="s">
        <v>4307</v>
      </c>
      <c r="B7495" t="s">
        <v>50</v>
      </c>
      <c r="C7495" t="s">
        <v>3104</v>
      </c>
      <c r="D7495" t="s">
        <v>54</v>
      </c>
      <c r="E7495" s="103">
        <v>28877.783772853403</v>
      </c>
      <c r="F7495" s="103">
        <v>680752</v>
      </c>
      <c r="G7495" s="103">
        <v>10</v>
      </c>
      <c r="H7495" t="s">
        <v>54</v>
      </c>
      <c r="I7495" s="103"/>
    </row>
    <row r="7496" spans="1:9" x14ac:dyDescent="0.3">
      <c r="A7496" t="s">
        <v>4308</v>
      </c>
      <c r="B7496" t="s">
        <v>51</v>
      </c>
      <c r="C7496" t="s">
        <v>3104</v>
      </c>
      <c r="D7496" t="s">
        <v>40</v>
      </c>
      <c r="E7496" s="103">
        <v>9.0428556105713542E-2</v>
      </c>
      <c r="F7496" s="103">
        <v>680752</v>
      </c>
      <c r="G7496" s="103">
        <v>10</v>
      </c>
      <c r="H7496" t="s">
        <v>1078</v>
      </c>
      <c r="I7496" s="103"/>
    </row>
    <row r="7497" spans="1:9" x14ac:dyDescent="0.3">
      <c r="A7497" t="s">
        <v>7230</v>
      </c>
      <c r="B7497" t="s">
        <v>51</v>
      </c>
      <c r="C7497" t="s">
        <v>3104</v>
      </c>
      <c r="D7497" t="s">
        <v>5064</v>
      </c>
      <c r="E7497" s="103">
        <v>0.15288897952395994</v>
      </c>
      <c r="F7497" s="103">
        <v>680752</v>
      </c>
      <c r="G7497" s="103">
        <v>10</v>
      </c>
      <c r="H7497" t="s">
        <v>1078</v>
      </c>
      <c r="I7497" s="103"/>
    </row>
    <row r="7498" spans="1:9" x14ac:dyDescent="0.3">
      <c r="A7498" t="s">
        <v>7231</v>
      </c>
      <c r="B7498" t="s">
        <v>51</v>
      </c>
      <c r="C7498" t="s">
        <v>3104</v>
      </c>
      <c r="D7498" t="s">
        <v>5065</v>
      </c>
      <c r="E7498" s="103">
        <v>9.0627500096448113E-2</v>
      </c>
      <c r="F7498" s="103">
        <v>680752</v>
      </c>
      <c r="G7498" s="103">
        <v>10</v>
      </c>
      <c r="H7498" t="s">
        <v>1078</v>
      </c>
      <c r="I7498" s="103"/>
    </row>
    <row r="7499" spans="1:9" x14ac:dyDescent="0.3">
      <c r="A7499" t="s">
        <v>7232</v>
      </c>
      <c r="B7499" t="s">
        <v>51</v>
      </c>
      <c r="C7499" t="s">
        <v>3104</v>
      </c>
      <c r="D7499" t="s">
        <v>5066</v>
      </c>
      <c r="E7499" s="103">
        <v>9.441003125443298E-2</v>
      </c>
      <c r="F7499" s="103">
        <v>680752</v>
      </c>
      <c r="G7499" s="103">
        <v>10</v>
      </c>
      <c r="H7499" t="s">
        <v>1078</v>
      </c>
      <c r="I7499" s="103"/>
    </row>
    <row r="7500" spans="1:9" x14ac:dyDescent="0.3">
      <c r="A7500" t="s">
        <v>4309</v>
      </c>
      <c r="B7500" t="s">
        <v>51</v>
      </c>
      <c r="C7500" t="s">
        <v>3104</v>
      </c>
      <c r="D7500" t="s">
        <v>42</v>
      </c>
      <c r="E7500" s="103">
        <v>0.15166351498196334</v>
      </c>
      <c r="F7500" s="103">
        <v>680752</v>
      </c>
      <c r="G7500" s="103">
        <v>10</v>
      </c>
      <c r="H7500" t="s">
        <v>1078</v>
      </c>
      <c r="I7500" s="103"/>
    </row>
    <row r="7501" spans="1:9" x14ac:dyDescent="0.3">
      <c r="A7501" t="s">
        <v>4310</v>
      </c>
      <c r="B7501" t="s">
        <v>51</v>
      </c>
      <c r="C7501" t="s">
        <v>3104</v>
      </c>
      <c r="D7501" t="s">
        <v>1763</v>
      </c>
      <c r="E7501" s="103">
        <v>0.15529651751050591</v>
      </c>
      <c r="F7501" s="103">
        <v>680752</v>
      </c>
      <c r="G7501" s="103">
        <v>10</v>
      </c>
      <c r="H7501" t="s">
        <v>1078</v>
      </c>
      <c r="I7501" s="103"/>
    </row>
    <row r="7502" spans="1:9" x14ac:dyDescent="0.3">
      <c r="A7502" t="s">
        <v>4311</v>
      </c>
      <c r="B7502" t="s">
        <v>51</v>
      </c>
      <c r="C7502" t="s">
        <v>3104</v>
      </c>
      <c r="D7502" t="s">
        <v>1764</v>
      </c>
      <c r="E7502" s="103">
        <v>9.1046527088175969E-2</v>
      </c>
      <c r="F7502" s="103">
        <v>680752</v>
      </c>
      <c r="G7502" s="103">
        <v>10</v>
      </c>
      <c r="H7502" t="s">
        <v>1078</v>
      </c>
      <c r="I7502" s="103"/>
    </row>
    <row r="7503" spans="1:9" x14ac:dyDescent="0.3">
      <c r="A7503" t="s">
        <v>4312</v>
      </c>
      <c r="B7503" t="s">
        <v>51</v>
      </c>
      <c r="C7503" t="s">
        <v>3104</v>
      </c>
      <c r="D7503" t="s">
        <v>340</v>
      </c>
      <c r="E7503" s="103">
        <v>9.290019137669378E-2</v>
      </c>
      <c r="F7503" s="103">
        <v>680752</v>
      </c>
      <c r="G7503" s="103">
        <v>10</v>
      </c>
      <c r="H7503" t="s">
        <v>1078</v>
      </c>
      <c r="I7503" s="103"/>
    </row>
    <row r="7504" spans="1:9" x14ac:dyDescent="0.3">
      <c r="A7504" t="s">
        <v>4313</v>
      </c>
      <c r="B7504" t="s">
        <v>51</v>
      </c>
      <c r="C7504" t="s">
        <v>3104</v>
      </c>
      <c r="D7504" t="s">
        <v>777</v>
      </c>
      <c r="E7504" s="103">
        <v>0.62413627026991603</v>
      </c>
      <c r="F7504" s="103">
        <v>680752</v>
      </c>
      <c r="G7504" s="103">
        <v>10</v>
      </c>
      <c r="H7504" t="s">
        <v>1078</v>
      </c>
      <c r="I7504" s="103"/>
    </row>
    <row r="7505" spans="1:9" x14ac:dyDescent="0.3">
      <c r="A7505" t="s">
        <v>4314</v>
      </c>
      <c r="B7505" t="s">
        <v>51</v>
      </c>
      <c r="C7505" t="s">
        <v>3104</v>
      </c>
      <c r="D7505" t="s">
        <v>776</v>
      </c>
      <c r="E7505" s="103">
        <v>1.5939281381004182</v>
      </c>
      <c r="F7505" s="103">
        <v>680752</v>
      </c>
      <c r="G7505" s="103">
        <v>10</v>
      </c>
      <c r="H7505" t="s">
        <v>1078</v>
      </c>
      <c r="I7505" s="103"/>
    </row>
    <row r="7506" spans="1:9" x14ac:dyDescent="0.3">
      <c r="A7506" t="s">
        <v>4315</v>
      </c>
      <c r="B7506" t="s">
        <v>47</v>
      </c>
      <c r="C7506" t="s">
        <v>3106</v>
      </c>
      <c r="D7506" t="s">
        <v>54</v>
      </c>
      <c r="E7506" s="103">
        <v>63756</v>
      </c>
      <c r="F7506" s="103">
        <v>680752</v>
      </c>
      <c r="G7506" s="103">
        <v>10</v>
      </c>
      <c r="H7506" t="s">
        <v>54</v>
      </c>
      <c r="I7506" s="103"/>
    </row>
    <row r="7507" spans="1:9" x14ac:dyDescent="0.3">
      <c r="A7507" t="s">
        <v>4316</v>
      </c>
      <c r="B7507" t="s">
        <v>48</v>
      </c>
      <c r="C7507" t="s">
        <v>3106</v>
      </c>
      <c r="D7507" t="s">
        <v>54</v>
      </c>
      <c r="E7507" s="103">
        <v>112421950589.0625</v>
      </c>
      <c r="F7507" s="103">
        <v>680752</v>
      </c>
      <c r="G7507" s="103">
        <v>10</v>
      </c>
      <c r="H7507" t="s">
        <v>54</v>
      </c>
      <c r="I7507" s="103"/>
    </row>
    <row r="7508" spans="1:9" x14ac:dyDescent="0.3">
      <c r="A7508" t="s">
        <v>4317</v>
      </c>
      <c r="B7508" t="s">
        <v>49</v>
      </c>
      <c r="C7508" t="s">
        <v>3106</v>
      </c>
      <c r="D7508" t="s">
        <v>54</v>
      </c>
      <c r="E7508" s="103">
        <v>9.3655251839142598E-2</v>
      </c>
      <c r="F7508" s="103">
        <v>680752</v>
      </c>
      <c r="G7508" s="103">
        <v>10</v>
      </c>
      <c r="H7508" t="s">
        <v>54</v>
      </c>
      <c r="I7508" s="103"/>
    </row>
    <row r="7509" spans="1:9" x14ac:dyDescent="0.3">
      <c r="A7509" t="s">
        <v>4318</v>
      </c>
      <c r="B7509" t="s">
        <v>50</v>
      </c>
      <c r="C7509" t="s">
        <v>3106</v>
      </c>
      <c r="D7509" t="s">
        <v>54</v>
      </c>
      <c r="E7509" s="103">
        <v>165143.76834597989</v>
      </c>
      <c r="F7509" s="103">
        <v>680752</v>
      </c>
      <c r="G7509" s="103">
        <v>10</v>
      </c>
      <c r="H7509" t="s">
        <v>54</v>
      </c>
      <c r="I7509" s="103"/>
    </row>
    <row r="7510" spans="1:9" x14ac:dyDescent="0.3">
      <c r="A7510" t="s">
        <v>4319</v>
      </c>
      <c r="B7510" t="s">
        <v>51</v>
      </c>
      <c r="C7510" t="s">
        <v>3106</v>
      </c>
      <c r="D7510" t="s">
        <v>40</v>
      </c>
      <c r="E7510" s="103">
        <v>0.45537283873475926</v>
      </c>
      <c r="F7510" s="103">
        <v>680752</v>
      </c>
      <c r="G7510" s="103">
        <v>10</v>
      </c>
      <c r="H7510" t="s">
        <v>1078</v>
      </c>
      <c r="I7510" s="103"/>
    </row>
    <row r="7511" spans="1:9" x14ac:dyDescent="0.3">
      <c r="A7511" t="s">
        <v>7233</v>
      </c>
      <c r="B7511" t="s">
        <v>51</v>
      </c>
      <c r="C7511" t="s">
        <v>3106</v>
      </c>
      <c r="D7511" t="s">
        <v>5064</v>
      </c>
      <c r="E7511" s="103">
        <v>0.51590269150221069</v>
      </c>
      <c r="F7511" s="103">
        <v>680752</v>
      </c>
      <c r="G7511" s="103">
        <v>10</v>
      </c>
      <c r="H7511" t="s">
        <v>1078</v>
      </c>
      <c r="I7511" s="103"/>
    </row>
    <row r="7512" spans="1:9" x14ac:dyDescent="0.3">
      <c r="A7512" t="s">
        <v>7234</v>
      </c>
      <c r="B7512" t="s">
        <v>51</v>
      </c>
      <c r="C7512" t="s">
        <v>3106</v>
      </c>
      <c r="D7512" t="s">
        <v>5065</v>
      </c>
      <c r="E7512" s="103">
        <v>0.45560933159803968</v>
      </c>
      <c r="F7512" s="103">
        <v>680752</v>
      </c>
      <c r="G7512" s="103">
        <v>10</v>
      </c>
      <c r="H7512" t="s">
        <v>1078</v>
      </c>
      <c r="I7512" s="103"/>
    </row>
    <row r="7513" spans="1:9" x14ac:dyDescent="0.3">
      <c r="A7513" t="s">
        <v>7235</v>
      </c>
      <c r="B7513" t="s">
        <v>51</v>
      </c>
      <c r="C7513" t="s">
        <v>3106</v>
      </c>
      <c r="D7513" t="s">
        <v>5066</v>
      </c>
      <c r="E7513" s="103">
        <v>0.47799689461978045</v>
      </c>
      <c r="F7513" s="103">
        <v>680752</v>
      </c>
      <c r="G7513" s="103">
        <v>10</v>
      </c>
      <c r="H7513" t="s">
        <v>1078</v>
      </c>
      <c r="I7513" s="103"/>
    </row>
    <row r="7514" spans="1:9" x14ac:dyDescent="0.3">
      <c r="A7514" t="s">
        <v>4320</v>
      </c>
      <c r="B7514" t="s">
        <v>51</v>
      </c>
      <c r="C7514" t="s">
        <v>3106</v>
      </c>
      <c r="D7514" t="s">
        <v>42</v>
      </c>
      <c r="E7514" s="103">
        <v>1.5605656843938684</v>
      </c>
      <c r="F7514" s="103">
        <v>680752</v>
      </c>
      <c r="G7514" s="103">
        <v>10</v>
      </c>
      <c r="H7514" t="s">
        <v>1078</v>
      </c>
      <c r="I7514" s="103"/>
    </row>
    <row r="7515" spans="1:9" x14ac:dyDescent="0.3">
      <c r="A7515" t="s">
        <v>4321</v>
      </c>
      <c r="B7515" t="s">
        <v>51</v>
      </c>
      <c r="C7515" t="s">
        <v>3106</v>
      </c>
      <c r="D7515" t="s">
        <v>1763</v>
      </c>
      <c r="E7515" s="103">
        <v>1.5807256127910438</v>
      </c>
      <c r="F7515" s="103">
        <v>680752</v>
      </c>
      <c r="G7515" s="103">
        <v>10</v>
      </c>
      <c r="H7515" t="s">
        <v>1078</v>
      </c>
      <c r="I7515" s="103"/>
    </row>
    <row r="7516" spans="1:9" x14ac:dyDescent="0.3">
      <c r="A7516" t="s">
        <v>4322</v>
      </c>
      <c r="B7516" t="s">
        <v>51</v>
      </c>
      <c r="C7516" t="s">
        <v>3106</v>
      </c>
      <c r="D7516" t="s">
        <v>1764</v>
      </c>
      <c r="E7516" s="103">
        <v>0.2793215582379236</v>
      </c>
      <c r="F7516" s="103">
        <v>680752</v>
      </c>
      <c r="G7516" s="103">
        <v>10</v>
      </c>
      <c r="H7516" t="s">
        <v>1078</v>
      </c>
      <c r="I7516" s="103"/>
    </row>
    <row r="7517" spans="1:9" x14ac:dyDescent="0.3">
      <c r="A7517" t="s">
        <v>4323</v>
      </c>
      <c r="B7517" t="s">
        <v>51</v>
      </c>
      <c r="C7517" t="s">
        <v>3106</v>
      </c>
      <c r="D7517" t="s">
        <v>340</v>
      </c>
      <c r="E7517" s="103">
        <v>0.47992985326106813</v>
      </c>
      <c r="F7517" s="103">
        <v>680752</v>
      </c>
      <c r="G7517" s="103">
        <v>10</v>
      </c>
      <c r="H7517" t="s">
        <v>1078</v>
      </c>
      <c r="I7517" s="103"/>
    </row>
    <row r="7518" spans="1:9" x14ac:dyDescent="0.3">
      <c r="A7518" t="s">
        <v>4324</v>
      </c>
      <c r="B7518" t="s">
        <v>51</v>
      </c>
      <c r="C7518" t="s">
        <v>3106</v>
      </c>
      <c r="D7518" t="s">
        <v>777</v>
      </c>
      <c r="E7518" s="103">
        <v>2.8045548790829731</v>
      </c>
      <c r="F7518" s="103">
        <v>680752</v>
      </c>
      <c r="G7518" s="103">
        <v>10</v>
      </c>
      <c r="H7518" t="s">
        <v>1078</v>
      </c>
      <c r="I7518" s="103"/>
    </row>
    <row r="7519" spans="1:9" x14ac:dyDescent="0.3">
      <c r="A7519" t="s">
        <v>4325</v>
      </c>
      <c r="B7519" t="s">
        <v>51</v>
      </c>
      <c r="C7519" t="s">
        <v>3106</v>
      </c>
      <c r="D7519" t="s">
        <v>776</v>
      </c>
      <c r="E7519" s="103">
        <v>7.5056076478398097</v>
      </c>
      <c r="F7519" s="103">
        <v>680752</v>
      </c>
      <c r="G7519" s="103">
        <v>10</v>
      </c>
      <c r="H7519" t="s">
        <v>1078</v>
      </c>
      <c r="I7519" s="103"/>
    </row>
    <row r="7520" spans="1:9" x14ac:dyDescent="0.3">
      <c r="A7520" t="s">
        <v>4326</v>
      </c>
      <c r="B7520" t="s">
        <v>47</v>
      </c>
      <c r="C7520" t="s">
        <v>3109</v>
      </c>
      <c r="D7520" t="s">
        <v>54</v>
      </c>
      <c r="E7520" s="103">
        <v>55116</v>
      </c>
      <c r="F7520" s="103">
        <v>680752</v>
      </c>
      <c r="G7520" s="103">
        <v>10</v>
      </c>
      <c r="H7520" t="s">
        <v>54</v>
      </c>
      <c r="I7520" s="103"/>
    </row>
    <row r="7521" spans="1:9" x14ac:dyDescent="0.3">
      <c r="A7521" t="s">
        <v>4327</v>
      </c>
      <c r="B7521" t="s">
        <v>48</v>
      </c>
      <c r="C7521" t="s">
        <v>3109</v>
      </c>
      <c r="D7521" t="s">
        <v>54</v>
      </c>
      <c r="E7521" s="103">
        <v>297790353.2722168</v>
      </c>
      <c r="F7521" s="103">
        <v>680752</v>
      </c>
      <c r="G7521" s="103">
        <v>10</v>
      </c>
      <c r="H7521" t="s">
        <v>54</v>
      </c>
      <c r="I7521" s="103"/>
    </row>
    <row r="7522" spans="1:9" x14ac:dyDescent="0.3">
      <c r="A7522" t="s">
        <v>4328</v>
      </c>
      <c r="B7522" t="s">
        <v>49</v>
      </c>
      <c r="C7522" t="s">
        <v>3109</v>
      </c>
      <c r="D7522" t="s">
        <v>54</v>
      </c>
      <c r="E7522" s="103">
        <v>8.0963405175453029E-2</v>
      </c>
      <c r="F7522" s="103">
        <v>680752</v>
      </c>
      <c r="G7522" s="103">
        <v>10</v>
      </c>
      <c r="H7522" t="s">
        <v>54</v>
      </c>
      <c r="I7522" s="103"/>
    </row>
    <row r="7523" spans="1:9" x14ac:dyDescent="0.3">
      <c r="A7523" t="s">
        <v>4329</v>
      </c>
      <c r="B7523" t="s">
        <v>50</v>
      </c>
      <c r="C7523" t="s">
        <v>3109</v>
      </c>
      <c r="D7523" t="s">
        <v>54</v>
      </c>
      <c r="E7523" s="103">
        <v>437.44322935844008</v>
      </c>
      <c r="F7523" s="103">
        <v>680752</v>
      </c>
      <c r="G7523" s="103">
        <v>10</v>
      </c>
      <c r="H7523" t="s">
        <v>54</v>
      </c>
      <c r="I7523" s="103"/>
    </row>
    <row r="7524" spans="1:9" x14ac:dyDescent="0.3">
      <c r="A7524" t="s">
        <v>4330</v>
      </c>
      <c r="B7524" t="s">
        <v>51</v>
      </c>
      <c r="C7524" t="s">
        <v>3109</v>
      </c>
      <c r="D7524" t="s">
        <v>40</v>
      </c>
      <c r="E7524" s="103">
        <v>1.5012179721484776E-3</v>
      </c>
      <c r="F7524" s="103">
        <v>680752</v>
      </c>
      <c r="G7524" s="103">
        <v>10</v>
      </c>
      <c r="H7524" t="s">
        <v>1078</v>
      </c>
      <c r="I7524" s="103"/>
    </row>
    <row r="7525" spans="1:9" x14ac:dyDescent="0.3">
      <c r="A7525" t="s">
        <v>7236</v>
      </c>
      <c r="B7525" t="s">
        <v>51</v>
      </c>
      <c r="C7525" t="s">
        <v>3109</v>
      </c>
      <c r="D7525" t="s">
        <v>5064</v>
      </c>
      <c r="E7525" s="103">
        <v>1.628658077866804E-3</v>
      </c>
      <c r="F7525" s="103">
        <v>680752</v>
      </c>
      <c r="G7525" s="103">
        <v>10</v>
      </c>
      <c r="H7525" t="s">
        <v>1078</v>
      </c>
      <c r="I7525" s="103"/>
    </row>
    <row r="7526" spans="1:9" x14ac:dyDescent="0.3">
      <c r="A7526" t="s">
        <v>7237</v>
      </c>
      <c r="B7526" t="s">
        <v>51</v>
      </c>
      <c r="C7526" t="s">
        <v>3109</v>
      </c>
      <c r="D7526" t="s">
        <v>5065</v>
      </c>
      <c r="E7526" s="103">
        <v>1.5026943306018846E-3</v>
      </c>
      <c r="F7526" s="103">
        <v>680752</v>
      </c>
      <c r="G7526" s="103">
        <v>10</v>
      </c>
      <c r="H7526" t="s">
        <v>1078</v>
      </c>
      <c r="I7526" s="103"/>
    </row>
    <row r="7527" spans="1:9" x14ac:dyDescent="0.3">
      <c r="A7527" t="s">
        <v>7238</v>
      </c>
      <c r="B7527" t="s">
        <v>51</v>
      </c>
      <c r="C7527" t="s">
        <v>3109</v>
      </c>
      <c r="D7527" t="s">
        <v>5066</v>
      </c>
      <c r="E7527" s="103">
        <v>1.5491170362732089E-3</v>
      </c>
      <c r="F7527" s="103">
        <v>680752</v>
      </c>
      <c r="G7527" s="103">
        <v>10</v>
      </c>
      <c r="H7527" t="s">
        <v>1078</v>
      </c>
      <c r="I7527" s="103"/>
    </row>
    <row r="7528" spans="1:9" x14ac:dyDescent="0.3">
      <c r="A7528" t="s">
        <v>4331</v>
      </c>
      <c r="B7528" t="s">
        <v>51</v>
      </c>
      <c r="C7528" t="s">
        <v>3109</v>
      </c>
      <c r="D7528" t="s">
        <v>42</v>
      </c>
      <c r="E7528" s="103">
        <v>2.32838596880817E-2</v>
      </c>
      <c r="F7528" s="103">
        <v>680752</v>
      </c>
      <c r="G7528" s="103">
        <v>10</v>
      </c>
      <c r="H7528" t="s">
        <v>1078</v>
      </c>
      <c r="I7528" s="103"/>
    </row>
    <row r="7529" spans="1:9" x14ac:dyDescent="0.3">
      <c r="A7529" t="s">
        <v>4332</v>
      </c>
      <c r="B7529" t="s">
        <v>51</v>
      </c>
      <c r="C7529" t="s">
        <v>3109</v>
      </c>
      <c r="D7529" t="s">
        <v>1763</v>
      </c>
      <c r="E7529" s="103">
        <v>2.234251214472139E-2</v>
      </c>
      <c r="F7529" s="103">
        <v>680752</v>
      </c>
      <c r="G7529" s="103">
        <v>10</v>
      </c>
      <c r="H7529" t="s">
        <v>1078</v>
      </c>
      <c r="I7529" s="103"/>
    </row>
    <row r="7530" spans="1:9" x14ac:dyDescent="0.3">
      <c r="A7530" t="s">
        <v>4333</v>
      </c>
      <c r="B7530" t="s">
        <v>51</v>
      </c>
      <c r="C7530" t="s">
        <v>3109</v>
      </c>
      <c r="D7530" t="s">
        <v>1764</v>
      </c>
      <c r="E7530" s="103">
        <v>1.4497025553072813E-3</v>
      </c>
      <c r="F7530" s="103">
        <v>680752</v>
      </c>
      <c r="G7530" s="103">
        <v>10</v>
      </c>
      <c r="H7530" t="s">
        <v>1078</v>
      </c>
      <c r="I7530" s="103"/>
    </row>
    <row r="7531" spans="1:9" x14ac:dyDescent="0.3">
      <c r="A7531" t="s">
        <v>4334</v>
      </c>
      <c r="B7531" t="s">
        <v>51</v>
      </c>
      <c r="C7531" t="s">
        <v>3109</v>
      </c>
      <c r="D7531" t="s">
        <v>340</v>
      </c>
      <c r="E7531" s="103">
        <v>1.5321991908506514E-3</v>
      </c>
      <c r="F7531" s="103">
        <v>680752</v>
      </c>
      <c r="G7531" s="103">
        <v>10</v>
      </c>
      <c r="H7531" t="s">
        <v>1078</v>
      </c>
      <c r="I7531" s="103"/>
    </row>
    <row r="7532" spans="1:9" x14ac:dyDescent="0.3">
      <c r="A7532" t="s">
        <v>4335</v>
      </c>
      <c r="B7532" t="s">
        <v>51</v>
      </c>
      <c r="C7532" t="s">
        <v>3109</v>
      </c>
      <c r="D7532" t="s">
        <v>777</v>
      </c>
      <c r="E7532" s="103">
        <v>9.4036175485033482E-3</v>
      </c>
      <c r="F7532" s="103">
        <v>680752</v>
      </c>
      <c r="G7532" s="103">
        <v>10</v>
      </c>
      <c r="H7532" t="s">
        <v>1078</v>
      </c>
      <c r="I7532" s="103"/>
    </row>
    <row r="7533" spans="1:9" x14ac:dyDescent="0.3">
      <c r="A7533" t="s">
        <v>4336</v>
      </c>
      <c r="B7533" t="s">
        <v>51</v>
      </c>
      <c r="C7533" t="s">
        <v>3109</v>
      </c>
      <c r="D7533" t="s">
        <v>776</v>
      </c>
      <c r="E7533" s="103">
        <v>2.3500002335795727E-2</v>
      </c>
      <c r="F7533" s="103">
        <v>680752</v>
      </c>
      <c r="G7533" s="103">
        <v>10</v>
      </c>
      <c r="H7533" t="s">
        <v>1078</v>
      </c>
      <c r="I7533" s="103"/>
    </row>
    <row r="7534" spans="1:9" x14ac:dyDescent="0.3">
      <c r="A7534" t="s">
        <v>4337</v>
      </c>
      <c r="B7534" t="s">
        <v>47</v>
      </c>
      <c r="C7534" t="s">
        <v>3111</v>
      </c>
      <c r="D7534" t="s">
        <v>54</v>
      </c>
      <c r="E7534" s="103">
        <v>124967</v>
      </c>
      <c r="F7534" s="103">
        <v>680752</v>
      </c>
      <c r="G7534" s="103">
        <v>10</v>
      </c>
      <c r="H7534" t="s">
        <v>54</v>
      </c>
      <c r="I7534" s="103"/>
    </row>
    <row r="7535" spans="1:9" x14ac:dyDescent="0.3">
      <c r="A7535" t="s">
        <v>4338</v>
      </c>
      <c r="B7535" t="s">
        <v>48</v>
      </c>
      <c r="C7535" t="s">
        <v>3111</v>
      </c>
      <c r="D7535" t="s">
        <v>54</v>
      </c>
      <c r="E7535" s="103">
        <v>798671159.76123047</v>
      </c>
      <c r="F7535" s="103">
        <v>680752</v>
      </c>
      <c r="G7535" s="103">
        <v>10</v>
      </c>
      <c r="H7535" t="s">
        <v>54</v>
      </c>
      <c r="I7535" s="103"/>
    </row>
    <row r="7536" spans="1:9" x14ac:dyDescent="0.3">
      <c r="A7536" t="s">
        <v>4339</v>
      </c>
      <c r="B7536" t="s">
        <v>49</v>
      </c>
      <c r="C7536" t="s">
        <v>3111</v>
      </c>
      <c r="D7536" t="s">
        <v>54</v>
      </c>
      <c r="E7536" s="103">
        <v>0.18357199097468682</v>
      </c>
      <c r="F7536" s="103">
        <v>680752</v>
      </c>
      <c r="G7536" s="103">
        <v>10</v>
      </c>
      <c r="H7536" t="s">
        <v>54</v>
      </c>
      <c r="I7536" s="103"/>
    </row>
    <row r="7537" spans="1:9" x14ac:dyDescent="0.3">
      <c r="A7537" t="s">
        <v>4340</v>
      </c>
      <c r="B7537" t="s">
        <v>50</v>
      </c>
      <c r="C7537" t="s">
        <v>3111</v>
      </c>
      <c r="D7537" t="s">
        <v>54</v>
      </c>
      <c r="E7537" s="103">
        <v>1173.2189692593345</v>
      </c>
      <c r="F7537" s="103">
        <v>680752</v>
      </c>
      <c r="G7537" s="103">
        <v>10</v>
      </c>
      <c r="H7537" t="s">
        <v>54</v>
      </c>
      <c r="I7537" s="103"/>
    </row>
    <row r="7538" spans="1:9" x14ac:dyDescent="0.3">
      <c r="A7538" t="s">
        <v>4341</v>
      </c>
      <c r="B7538" t="s">
        <v>51</v>
      </c>
      <c r="C7538" t="s">
        <v>3111</v>
      </c>
      <c r="D7538" t="s">
        <v>40</v>
      </c>
      <c r="E7538" s="103">
        <v>1.6964031904811545E-3</v>
      </c>
      <c r="F7538" s="103">
        <v>680752</v>
      </c>
      <c r="G7538" s="103">
        <v>10</v>
      </c>
      <c r="H7538" t="s">
        <v>1078</v>
      </c>
      <c r="I7538" s="103"/>
    </row>
    <row r="7539" spans="1:9" x14ac:dyDescent="0.3">
      <c r="A7539" t="s">
        <v>7239</v>
      </c>
      <c r="B7539" t="s">
        <v>51</v>
      </c>
      <c r="C7539" t="s">
        <v>3111</v>
      </c>
      <c r="D7539" t="s">
        <v>5064</v>
      </c>
      <c r="E7539" s="103">
        <v>3.2189455976636759E-3</v>
      </c>
      <c r="F7539" s="103">
        <v>680752</v>
      </c>
      <c r="G7539" s="103">
        <v>10</v>
      </c>
      <c r="H7539" t="s">
        <v>1078</v>
      </c>
      <c r="I7539" s="103"/>
    </row>
    <row r="7540" spans="1:9" x14ac:dyDescent="0.3">
      <c r="A7540" t="s">
        <v>7240</v>
      </c>
      <c r="B7540" t="s">
        <v>51</v>
      </c>
      <c r="C7540" t="s">
        <v>3111</v>
      </c>
      <c r="D7540" t="s">
        <v>5065</v>
      </c>
      <c r="E7540" s="103">
        <v>1.6986772898599496E-3</v>
      </c>
      <c r="F7540" s="103">
        <v>680752</v>
      </c>
      <c r="G7540" s="103">
        <v>10</v>
      </c>
      <c r="H7540" t="s">
        <v>1078</v>
      </c>
      <c r="I7540" s="103"/>
    </row>
    <row r="7541" spans="1:9" x14ac:dyDescent="0.3">
      <c r="A7541" t="s">
        <v>7241</v>
      </c>
      <c r="B7541" t="s">
        <v>51</v>
      </c>
      <c r="C7541" t="s">
        <v>3111</v>
      </c>
      <c r="D7541" t="s">
        <v>5066</v>
      </c>
      <c r="E7541" s="103">
        <v>1.7728685366290534E-3</v>
      </c>
      <c r="F7541" s="103">
        <v>680752</v>
      </c>
      <c r="G7541" s="103">
        <v>10</v>
      </c>
      <c r="H7541" t="s">
        <v>1078</v>
      </c>
      <c r="I7541" s="103"/>
    </row>
    <row r="7542" spans="1:9" x14ac:dyDescent="0.3">
      <c r="A7542" t="s">
        <v>4342</v>
      </c>
      <c r="B7542" t="s">
        <v>51</v>
      </c>
      <c r="C7542" t="s">
        <v>3111</v>
      </c>
      <c r="D7542" t="s">
        <v>42</v>
      </c>
      <c r="E7542" s="103">
        <v>1.70302563507327E-2</v>
      </c>
      <c r="F7542" s="103">
        <v>680752</v>
      </c>
      <c r="G7542" s="103">
        <v>10</v>
      </c>
      <c r="H7542" t="s">
        <v>1078</v>
      </c>
      <c r="I7542" s="103"/>
    </row>
    <row r="7543" spans="1:9" x14ac:dyDescent="0.3">
      <c r="A7543" t="s">
        <v>4343</v>
      </c>
      <c r="B7543" t="s">
        <v>51</v>
      </c>
      <c r="C7543" t="s">
        <v>3111</v>
      </c>
      <c r="D7543" t="s">
        <v>1763</v>
      </c>
      <c r="E7543" s="103">
        <v>1.3685704715497808E-2</v>
      </c>
      <c r="F7543" s="103">
        <v>680752</v>
      </c>
      <c r="G7543" s="103">
        <v>10</v>
      </c>
      <c r="H7543" t="s">
        <v>1078</v>
      </c>
      <c r="I7543" s="103"/>
    </row>
    <row r="7544" spans="1:9" x14ac:dyDescent="0.3">
      <c r="A7544" t="s">
        <v>4344</v>
      </c>
      <c r="B7544" t="s">
        <v>51</v>
      </c>
      <c r="C7544" t="s">
        <v>3111</v>
      </c>
      <c r="D7544" t="s">
        <v>1764</v>
      </c>
      <c r="E7544" s="103">
        <v>1.9461243802532016E-3</v>
      </c>
      <c r="F7544" s="103">
        <v>680752</v>
      </c>
      <c r="G7544" s="103">
        <v>10</v>
      </c>
      <c r="H7544" t="s">
        <v>1078</v>
      </c>
      <c r="I7544" s="103"/>
    </row>
    <row r="7545" spans="1:9" x14ac:dyDescent="0.3">
      <c r="A7545" t="s">
        <v>4345</v>
      </c>
      <c r="B7545" t="s">
        <v>51</v>
      </c>
      <c r="C7545" t="s">
        <v>3111</v>
      </c>
      <c r="D7545" t="s">
        <v>340</v>
      </c>
      <c r="E7545" s="103">
        <v>1.7587892240069729E-3</v>
      </c>
      <c r="F7545" s="103">
        <v>680752</v>
      </c>
      <c r="G7545" s="103">
        <v>10</v>
      </c>
      <c r="H7545" t="s">
        <v>1078</v>
      </c>
      <c r="I7545" s="103"/>
    </row>
    <row r="7546" spans="1:9" x14ac:dyDescent="0.3">
      <c r="A7546" t="s">
        <v>4346</v>
      </c>
      <c r="B7546" t="s">
        <v>51</v>
      </c>
      <c r="C7546" t="s">
        <v>3111</v>
      </c>
      <c r="D7546" t="s">
        <v>777</v>
      </c>
      <c r="E7546" s="103">
        <v>1.1055363283267452E-2</v>
      </c>
      <c r="F7546" s="103">
        <v>680752</v>
      </c>
      <c r="G7546" s="103">
        <v>10</v>
      </c>
      <c r="H7546" t="s">
        <v>1078</v>
      </c>
      <c r="I7546" s="103"/>
    </row>
    <row r="7547" spans="1:9" x14ac:dyDescent="0.3">
      <c r="A7547" t="s">
        <v>4347</v>
      </c>
      <c r="B7547" t="s">
        <v>51</v>
      </c>
      <c r="C7547" t="s">
        <v>3111</v>
      </c>
      <c r="D7547" t="s">
        <v>776</v>
      </c>
      <c r="E7547" s="103">
        <v>2.7755504025313904E-2</v>
      </c>
      <c r="F7547" s="103">
        <v>680752</v>
      </c>
      <c r="G7547" s="103">
        <v>10</v>
      </c>
      <c r="H7547" t="s">
        <v>1078</v>
      </c>
      <c r="I7547" s="103"/>
    </row>
    <row r="7548" spans="1:9" x14ac:dyDescent="0.3">
      <c r="A7548" t="s">
        <v>338</v>
      </c>
      <c r="B7548" t="s">
        <v>49</v>
      </c>
      <c r="C7548" t="s">
        <v>40</v>
      </c>
      <c r="D7548" t="s">
        <v>54</v>
      </c>
      <c r="E7548" s="103">
        <v>1</v>
      </c>
      <c r="F7548" s="103">
        <v>680752</v>
      </c>
      <c r="G7548" s="103">
        <v>10</v>
      </c>
      <c r="H7548" t="s">
        <v>54</v>
      </c>
      <c r="I7548" s="103"/>
    </row>
    <row r="7549" spans="1:9" x14ac:dyDescent="0.3">
      <c r="A7549" t="s">
        <v>339</v>
      </c>
      <c r="B7549" t="s">
        <v>50</v>
      </c>
      <c r="C7549" t="s">
        <v>40</v>
      </c>
      <c r="D7549" t="s">
        <v>54</v>
      </c>
      <c r="E7549" s="103">
        <v>5467166.2791917995</v>
      </c>
      <c r="F7549" s="103">
        <v>680752</v>
      </c>
      <c r="G7549" s="103">
        <v>10</v>
      </c>
      <c r="H7549" t="s">
        <v>54</v>
      </c>
      <c r="I7549" s="103"/>
    </row>
    <row r="7550" spans="1:9" x14ac:dyDescent="0.3">
      <c r="A7550" t="s">
        <v>1566</v>
      </c>
      <c r="B7550" t="s">
        <v>51</v>
      </c>
      <c r="C7550" t="s">
        <v>40</v>
      </c>
      <c r="D7550" t="s">
        <v>40</v>
      </c>
      <c r="E7550" s="103">
        <v>1</v>
      </c>
      <c r="F7550" s="103">
        <v>680752</v>
      </c>
      <c r="G7550" s="103">
        <v>10</v>
      </c>
      <c r="H7550" t="s">
        <v>1078</v>
      </c>
      <c r="I7550" s="103"/>
    </row>
    <row r="7551" spans="1:9" x14ac:dyDescent="0.3">
      <c r="A7551" t="s">
        <v>7242</v>
      </c>
      <c r="B7551" t="s">
        <v>51</v>
      </c>
      <c r="C7551" t="s">
        <v>40</v>
      </c>
      <c r="D7551" t="s">
        <v>5064</v>
      </c>
      <c r="E7551" s="103">
        <v>1.5441367125717473</v>
      </c>
      <c r="F7551" s="103">
        <v>680752</v>
      </c>
      <c r="G7551" s="103">
        <v>10</v>
      </c>
      <c r="H7551" t="s">
        <v>1078</v>
      </c>
      <c r="I7551" s="103"/>
    </row>
    <row r="7552" spans="1:9" x14ac:dyDescent="0.3">
      <c r="A7552" t="s">
        <v>7243</v>
      </c>
      <c r="B7552" t="s">
        <v>51</v>
      </c>
      <c r="C7552" t="s">
        <v>40</v>
      </c>
      <c r="D7552" t="s">
        <v>5065</v>
      </c>
      <c r="E7552" s="103">
        <v>1.0020813321768227</v>
      </c>
      <c r="F7552" s="103">
        <v>680752</v>
      </c>
      <c r="G7552" s="103">
        <v>10</v>
      </c>
      <c r="H7552" t="s">
        <v>1078</v>
      </c>
      <c r="I7552" s="103"/>
    </row>
    <row r="7553" spans="1:9" x14ac:dyDescent="0.3">
      <c r="A7553" t="s">
        <v>7244</v>
      </c>
      <c r="B7553" t="s">
        <v>51</v>
      </c>
      <c r="C7553" t="s">
        <v>40</v>
      </c>
      <c r="D7553" t="s">
        <v>5066</v>
      </c>
      <c r="E7553" s="103">
        <v>1.0457136932730329</v>
      </c>
      <c r="F7553" s="103">
        <v>680752</v>
      </c>
      <c r="G7553" s="103">
        <v>10</v>
      </c>
      <c r="H7553" t="s">
        <v>1078</v>
      </c>
      <c r="I7553" s="103"/>
    </row>
    <row r="7554" spans="1:9" x14ac:dyDescent="0.3">
      <c r="A7554" t="s">
        <v>1567</v>
      </c>
      <c r="B7554" t="s">
        <v>51</v>
      </c>
      <c r="C7554" t="s">
        <v>40</v>
      </c>
      <c r="D7554" t="s">
        <v>42</v>
      </c>
      <c r="E7554" s="103">
        <v>13.330699139276605</v>
      </c>
      <c r="F7554" s="103">
        <v>680752</v>
      </c>
      <c r="G7554" s="103">
        <v>10</v>
      </c>
      <c r="H7554" t="s">
        <v>1078</v>
      </c>
      <c r="I7554" s="103"/>
    </row>
    <row r="7555" spans="1:9" x14ac:dyDescent="0.3">
      <c r="A7555" t="s">
        <v>2531</v>
      </c>
      <c r="B7555" t="s">
        <v>51</v>
      </c>
      <c r="C7555" t="s">
        <v>40</v>
      </c>
      <c r="D7555" t="s">
        <v>1763</v>
      </c>
      <c r="E7555" s="103">
        <v>14.269720201170834</v>
      </c>
      <c r="F7555" s="103">
        <v>680752</v>
      </c>
      <c r="G7555" s="103">
        <v>10</v>
      </c>
      <c r="H7555" t="s">
        <v>1078</v>
      </c>
      <c r="I7555" s="103"/>
    </row>
    <row r="7556" spans="1:9" x14ac:dyDescent="0.3">
      <c r="A7556" t="s">
        <v>2532</v>
      </c>
      <c r="B7556" t="s">
        <v>51</v>
      </c>
      <c r="C7556" t="s">
        <v>40</v>
      </c>
      <c r="D7556" t="s">
        <v>1764</v>
      </c>
      <c r="E7556" s="103">
        <v>4.1463627204489182</v>
      </c>
      <c r="F7556" s="103">
        <v>680752</v>
      </c>
      <c r="G7556" s="103">
        <v>10</v>
      </c>
      <c r="H7556" t="s">
        <v>1078</v>
      </c>
      <c r="I7556" s="103"/>
    </row>
    <row r="7557" spans="1:9" x14ac:dyDescent="0.3">
      <c r="A7557" t="s">
        <v>1568</v>
      </c>
      <c r="B7557" t="s">
        <v>51</v>
      </c>
      <c r="C7557" t="s">
        <v>40</v>
      </c>
      <c r="D7557" t="s">
        <v>340</v>
      </c>
      <c r="E7557" s="103">
        <v>1.0333251153276157</v>
      </c>
      <c r="F7557" s="103">
        <v>680752</v>
      </c>
      <c r="G7557" s="103">
        <v>10</v>
      </c>
      <c r="H7557" t="s">
        <v>1078</v>
      </c>
      <c r="I7557" s="103"/>
    </row>
    <row r="7558" spans="1:9" x14ac:dyDescent="0.3">
      <c r="A7558" t="s">
        <v>1569</v>
      </c>
      <c r="B7558" t="s">
        <v>51</v>
      </c>
      <c r="C7558" t="s">
        <v>40</v>
      </c>
      <c r="D7558" t="s">
        <v>777</v>
      </c>
      <c r="E7558" s="103">
        <v>9.3122426132237077</v>
      </c>
      <c r="F7558" s="103">
        <v>680752</v>
      </c>
      <c r="G7558" s="103">
        <v>10</v>
      </c>
      <c r="H7558" t="s">
        <v>1078</v>
      </c>
      <c r="I7558" s="103"/>
    </row>
    <row r="7559" spans="1:9" x14ac:dyDescent="0.3">
      <c r="A7559" t="s">
        <v>769</v>
      </c>
      <c r="B7559" t="s">
        <v>44</v>
      </c>
      <c r="C7559" t="s">
        <v>40</v>
      </c>
      <c r="D7559" t="s">
        <v>777</v>
      </c>
      <c r="E7559" s="103">
        <v>0</v>
      </c>
      <c r="F7559" s="103">
        <v>680752</v>
      </c>
      <c r="G7559" s="103">
        <v>10</v>
      </c>
      <c r="H7559" t="s">
        <v>54</v>
      </c>
      <c r="I7559" s="103"/>
    </row>
    <row r="7560" spans="1:9" x14ac:dyDescent="0.3">
      <c r="A7560" t="s">
        <v>770</v>
      </c>
      <c r="B7560" t="s">
        <v>45</v>
      </c>
      <c r="C7560" t="s">
        <v>40</v>
      </c>
      <c r="D7560" t="s">
        <v>777</v>
      </c>
      <c r="E7560" s="103">
        <v>0</v>
      </c>
      <c r="F7560" s="103">
        <v>680752</v>
      </c>
      <c r="G7560" s="103">
        <v>10</v>
      </c>
      <c r="H7560" t="s">
        <v>54</v>
      </c>
      <c r="I7560" s="103"/>
    </row>
    <row r="7561" spans="1:9" x14ac:dyDescent="0.3">
      <c r="A7561" t="s">
        <v>771</v>
      </c>
      <c r="B7561" t="s">
        <v>46</v>
      </c>
      <c r="C7561" t="s">
        <v>40</v>
      </c>
      <c r="D7561" t="s">
        <v>777</v>
      </c>
      <c r="E7561" s="103">
        <v>0</v>
      </c>
      <c r="F7561" s="103">
        <v>680752</v>
      </c>
      <c r="G7561" s="103">
        <v>10</v>
      </c>
      <c r="H7561" t="s">
        <v>54</v>
      </c>
      <c r="I7561" s="103"/>
    </row>
    <row r="7562" spans="1:9" x14ac:dyDescent="0.3">
      <c r="A7562" t="s">
        <v>1570</v>
      </c>
      <c r="B7562" t="s">
        <v>51</v>
      </c>
      <c r="C7562" t="s">
        <v>40</v>
      </c>
      <c r="D7562" t="s">
        <v>776</v>
      </c>
      <c r="E7562" s="103">
        <v>23.65334065923615</v>
      </c>
      <c r="F7562" s="103">
        <v>680752</v>
      </c>
      <c r="G7562" s="103">
        <v>10</v>
      </c>
      <c r="H7562" t="s">
        <v>1078</v>
      </c>
      <c r="I7562" s="103"/>
    </row>
    <row r="7563" spans="1:9" x14ac:dyDescent="0.3">
      <c r="A7563" t="s">
        <v>773</v>
      </c>
      <c r="B7563" t="s">
        <v>44</v>
      </c>
      <c r="C7563" t="s">
        <v>40</v>
      </c>
      <c r="D7563" t="s">
        <v>776</v>
      </c>
      <c r="E7563" s="103">
        <v>0</v>
      </c>
      <c r="F7563" s="103">
        <v>680752</v>
      </c>
      <c r="G7563" s="103">
        <v>10</v>
      </c>
      <c r="H7563" t="s">
        <v>54</v>
      </c>
      <c r="I7563" s="103"/>
    </row>
    <row r="7564" spans="1:9" x14ac:dyDescent="0.3">
      <c r="A7564" t="s">
        <v>774</v>
      </c>
      <c r="B7564" t="s">
        <v>45</v>
      </c>
      <c r="C7564" t="s">
        <v>40</v>
      </c>
      <c r="D7564" t="s">
        <v>776</v>
      </c>
      <c r="E7564" s="103">
        <v>0</v>
      </c>
      <c r="F7564" s="103">
        <v>680752</v>
      </c>
      <c r="G7564" s="103">
        <v>10</v>
      </c>
      <c r="H7564" t="s">
        <v>54</v>
      </c>
      <c r="I7564" s="103"/>
    </row>
    <row r="7565" spans="1:9" x14ac:dyDescent="0.3">
      <c r="A7565" t="s">
        <v>775</v>
      </c>
      <c r="B7565" t="s">
        <v>46</v>
      </c>
      <c r="C7565" t="s">
        <v>40</v>
      </c>
      <c r="D7565" t="s">
        <v>776</v>
      </c>
      <c r="E7565" s="103">
        <v>0</v>
      </c>
      <c r="F7565" s="103">
        <v>680752</v>
      </c>
      <c r="G7565" s="103">
        <v>10</v>
      </c>
      <c r="H7565" t="s">
        <v>54</v>
      </c>
      <c r="I7565" s="103"/>
    </row>
    <row r="7566" spans="1:9" x14ac:dyDescent="0.3">
      <c r="A7566" t="s">
        <v>7245</v>
      </c>
      <c r="B7566" t="s">
        <v>49</v>
      </c>
      <c r="C7566" t="s">
        <v>5064</v>
      </c>
      <c r="D7566" t="s">
        <v>54</v>
      </c>
      <c r="E7566" s="103">
        <v>0.99247449878957383</v>
      </c>
      <c r="F7566" s="103">
        <v>680752</v>
      </c>
      <c r="G7566" s="103">
        <v>10</v>
      </c>
      <c r="H7566" t="s">
        <v>54</v>
      </c>
      <c r="I7566" s="103"/>
    </row>
    <row r="7567" spans="1:9" x14ac:dyDescent="0.3">
      <c r="A7567" t="s">
        <v>7246</v>
      </c>
      <c r="B7567" t="s">
        <v>50</v>
      </c>
      <c r="C7567" t="s">
        <v>5064</v>
      </c>
      <c r="D7567" t="s">
        <v>54</v>
      </c>
      <c r="E7567" s="103">
        <v>4681026.370163681</v>
      </c>
      <c r="F7567" s="103">
        <v>680752</v>
      </c>
      <c r="G7567" s="103">
        <v>10</v>
      </c>
      <c r="H7567" t="s">
        <v>54</v>
      </c>
      <c r="I7567" s="103"/>
    </row>
    <row r="7568" spans="1:9" x14ac:dyDescent="0.3">
      <c r="A7568" t="s">
        <v>7247</v>
      </c>
      <c r="B7568" t="s">
        <v>51</v>
      </c>
      <c r="C7568" t="s">
        <v>5064</v>
      </c>
      <c r="D7568" t="s">
        <v>40</v>
      </c>
      <c r="E7568" s="103">
        <v>0.92914246560966118</v>
      </c>
      <c r="F7568" s="103">
        <v>680752</v>
      </c>
      <c r="G7568" s="103">
        <v>10</v>
      </c>
      <c r="H7568" t="s">
        <v>1078</v>
      </c>
      <c r="I7568" s="103"/>
    </row>
    <row r="7569" spans="1:9" x14ac:dyDescent="0.3">
      <c r="A7569" t="s">
        <v>7248</v>
      </c>
      <c r="B7569" t="s">
        <v>51</v>
      </c>
      <c r="C7569" t="s">
        <v>5064</v>
      </c>
      <c r="D7569" t="s">
        <v>5064</v>
      </c>
      <c r="E7569" s="103">
        <v>1</v>
      </c>
      <c r="F7569" s="103">
        <v>680752</v>
      </c>
      <c r="G7569" s="103">
        <v>10</v>
      </c>
      <c r="H7569" t="s">
        <v>1078</v>
      </c>
      <c r="I7569" s="103"/>
    </row>
    <row r="7570" spans="1:9" x14ac:dyDescent="0.3">
      <c r="A7570" t="s">
        <v>7249</v>
      </c>
      <c r="B7570" t="s">
        <v>51</v>
      </c>
      <c r="C7570" t="s">
        <v>5064</v>
      </c>
      <c r="D7570" t="s">
        <v>5065</v>
      </c>
      <c r="E7570" s="103">
        <v>0.93018692648454848</v>
      </c>
      <c r="F7570" s="103">
        <v>680752</v>
      </c>
      <c r="G7570" s="103">
        <v>10</v>
      </c>
      <c r="H7570" t="s">
        <v>1078</v>
      </c>
      <c r="I7570" s="103"/>
    </row>
    <row r="7571" spans="1:9" x14ac:dyDescent="0.3">
      <c r="A7571" t="s">
        <v>7250</v>
      </c>
      <c r="B7571" t="s">
        <v>51</v>
      </c>
      <c r="C7571" t="s">
        <v>5064</v>
      </c>
      <c r="D7571" t="s">
        <v>5066</v>
      </c>
      <c r="E7571" s="103">
        <v>0.96991703569131382</v>
      </c>
      <c r="F7571" s="103">
        <v>680752</v>
      </c>
      <c r="G7571" s="103">
        <v>10</v>
      </c>
      <c r="H7571" t="s">
        <v>1078</v>
      </c>
      <c r="I7571" s="103"/>
    </row>
    <row r="7572" spans="1:9" x14ac:dyDescent="0.3">
      <c r="A7572" t="s">
        <v>7251</v>
      </c>
      <c r="B7572" t="s">
        <v>51</v>
      </c>
      <c r="C7572" t="s">
        <v>5064</v>
      </c>
      <c r="D7572" t="s">
        <v>42</v>
      </c>
      <c r="E7572" s="103">
        <v>0.99929764226232098</v>
      </c>
      <c r="F7572" s="103">
        <v>680752</v>
      </c>
      <c r="G7572" s="103">
        <v>10</v>
      </c>
      <c r="H7572" t="s">
        <v>1078</v>
      </c>
      <c r="I7572" s="103"/>
    </row>
    <row r="7573" spans="1:9" x14ac:dyDescent="0.3">
      <c r="A7573" t="s">
        <v>7252</v>
      </c>
      <c r="B7573" t="s">
        <v>51</v>
      </c>
      <c r="C7573" t="s">
        <v>5064</v>
      </c>
      <c r="D7573" t="s">
        <v>1763</v>
      </c>
      <c r="E7573" s="103">
        <v>1.0406519442773143</v>
      </c>
      <c r="F7573" s="103">
        <v>680752</v>
      </c>
      <c r="G7573" s="103">
        <v>10</v>
      </c>
      <c r="H7573" t="s">
        <v>1078</v>
      </c>
      <c r="I7573" s="103"/>
    </row>
    <row r="7574" spans="1:9" x14ac:dyDescent="0.3">
      <c r="A7574" t="s">
        <v>7253</v>
      </c>
      <c r="B7574" t="s">
        <v>51</v>
      </c>
      <c r="C7574" t="s">
        <v>5064</v>
      </c>
      <c r="D7574" t="s">
        <v>1764</v>
      </c>
      <c r="E7574" s="103">
        <v>0.91510920394751383</v>
      </c>
      <c r="F7574" s="103">
        <v>680752</v>
      </c>
      <c r="G7574" s="103">
        <v>10</v>
      </c>
      <c r="H7574" t="s">
        <v>1078</v>
      </c>
      <c r="I7574" s="103"/>
    </row>
    <row r="7575" spans="1:9" x14ac:dyDescent="0.3">
      <c r="A7575" t="s">
        <v>7254</v>
      </c>
      <c r="B7575" t="s">
        <v>51</v>
      </c>
      <c r="C7575" t="s">
        <v>5064</v>
      </c>
      <c r="D7575" t="s">
        <v>340</v>
      </c>
      <c r="E7575" s="103">
        <v>0.95635536735009374</v>
      </c>
      <c r="F7575" s="103">
        <v>680752</v>
      </c>
      <c r="G7575" s="103">
        <v>10</v>
      </c>
      <c r="H7575" t="s">
        <v>1078</v>
      </c>
      <c r="I7575" s="103"/>
    </row>
    <row r="7576" spans="1:9" x14ac:dyDescent="0.3">
      <c r="A7576" t="s">
        <v>7255</v>
      </c>
      <c r="B7576" t="s">
        <v>51</v>
      </c>
      <c r="C7576" t="s">
        <v>5064</v>
      </c>
      <c r="D7576" t="s">
        <v>777</v>
      </c>
      <c r="E7576" s="103">
        <v>8.0043382503963407</v>
      </c>
      <c r="F7576" s="103">
        <v>680752</v>
      </c>
      <c r="G7576" s="103">
        <v>10</v>
      </c>
      <c r="H7576" t="s">
        <v>1078</v>
      </c>
      <c r="I7576" s="103"/>
    </row>
    <row r="7577" spans="1:9" x14ac:dyDescent="0.3">
      <c r="A7577" t="s">
        <v>7256</v>
      </c>
      <c r="B7577" t="s">
        <v>44</v>
      </c>
      <c r="C7577" t="s">
        <v>5064</v>
      </c>
      <c r="D7577" t="s">
        <v>777</v>
      </c>
      <c r="E7577" s="103">
        <v>1.7784743930241851E-2</v>
      </c>
      <c r="F7577" s="103">
        <v>680752</v>
      </c>
      <c r="G7577" s="103">
        <v>10</v>
      </c>
      <c r="H7577" t="s">
        <v>54</v>
      </c>
      <c r="I7577" s="103"/>
    </row>
    <row r="7578" spans="1:9" x14ac:dyDescent="0.3">
      <c r="A7578" t="s">
        <v>7257</v>
      </c>
      <c r="B7578" t="s">
        <v>45</v>
      </c>
      <c r="C7578" t="s">
        <v>5064</v>
      </c>
      <c r="D7578" t="s">
        <v>777</v>
      </c>
      <c r="E7578" s="103">
        <v>1.0315316678967927E-2</v>
      </c>
      <c r="F7578" s="103">
        <v>680752</v>
      </c>
      <c r="G7578" s="103">
        <v>10</v>
      </c>
      <c r="H7578" t="s">
        <v>54</v>
      </c>
      <c r="I7578" s="103"/>
    </row>
    <row r="7579" spans="1:9" x14ac:dyDescent="0.3">
      <c r="A7579" t="s">
        <v>7258</v>
      </c>
      <c r="B7579" t="s">
        <v>46</v>
      </c>
      <c r="C7579" t="s">
        <v>5064</v>
      </c>
      <c r="D7579" t="s">
        <v>777</v>
      </c>
      <c r="E7579" s="103">
        <v>8.369897057934601E-3</v>
      </c>
      <c r="F7579" s="103">
        <v>680752</v>
      </c>
      <c r="G7579" s="103">
        <v>10</v>
      </c>
      <c r="H7579" t="s">
        <v>54</v>
      </c>
      <c r="I7579" s="103"/>
    </row>
    <row r="7580" spans="1:9" x14ac:dyDescent="0.3">
      <c r="A7580" t="s">
        <v>7259</v>
      </c>
      <c r="B7580" t="s">
        <v>51</v>
      </c>
      <c r="C7580" t="s">
        <v>5064</v>
      </c>
      <c r="D7580" t="s">
        <v>776</v>
      </c>
      <c r="E7580" s="103">
        <v>20.387546512967152</v>
      </c>
      <c r="F7580" s="103">
        <v>680752</v>
      </c>
      <c r="G7580" s="103">
        <v>10</v>
      </c>
      <c r="H7580" t="s">
        <v>1078</v>
      </c>
      <c r="I7580" s="103"/>
    </row>
    <row r="7581" spans="1:9" x14ac:dyDescent="0.3">
      <c r="A7581" t="s">
        <v>7260</v>
      </c>
      <c r="B7581" t="s">
        <v>44</v>
      </c>
      <c r="C7581" t="s">
        <v>5064</v>
      </c>
      <c r="D7581" t="s">
        <v>776</v>
      </c>
      <c r="E7581" s="103">
        <v>7.525501210426117E-3</v>
      </c>
      <c r="F7581" s="103">
        <v>680752</v>
      </c>
      <c r="G7581" s="103">
        <v>10</v>
      </c>
      <c r="H7581" t="s">
        <v>54</v>
      </c>
      <c r="I7581" s="103"/>
    </row>
    <row r="7582" spans="1:9" x14ac:dyDescent="0.3">
      <c r="A7582" t="s">
        <v>7261</v>
      </c>
      <c r="B7582" t="s">
        <v>45</v>
      </c>
      <c r="C7582" t="s">
        <v>5064</v>
      </c>
      <c r="D7582" t="s">
        <v>776</v>
      </c>
      <c r="E7582" s="103">
        <v>7.525501210426117E-3</v>
      </c>
      <c r="F7582" s="103">
        <v>680752</v>
      </c>
      <c r="G7582" s="103">
        <v>10</v>
      </c>
      <c r="H7582" t="s">
        <v>54</v>
      </c>
      <c r="I7582" s="103"/>
    </row>
    <row r="7583" spans="1:9" x14ac:dyDescent="0.3">
      <c r="A7583" t="s">
        <v>7262</v>
      </c>
      <c r="B7583" t="s">
        <v>46</v>
      </c>
      <c r="C7583" t="s">
        <v>5064</v>
      </c>
      <c r="D7583" t="s">
        <v>776</v>
      </c>
      <c r="E7583" s="103">
        <v>7.525501210426117E-3</v>
      </c>
      <c r="F7583" s="103">
        <v>680752</v>
      </c>
      <c r="G7583" s="103">
        <v>10</v>
      </c>
      <c r="H7583" t="s">
        <v>54</v>
      </c>
      <c r="I7583" s="103"/>
    </row>
    <row r="7584" spans="1:9" x14ac:dyDescent="0.3">
      <c r="A7584" t="s">
        <v>7263</v>
      </c>
      <c r="B7584" t="s">
        <v>49</v>
      </c>
      <c r="C7584" t="s">
        <v>5065</v>
      </c>
      <c r="D7584" t="s">
        <v>54</v>
      </c>
      <c r="E7584" s="103">
        <v>1</v>
      </c>
      <c r="F7584" s="103">
        <v>680752</v>
      </c>
      <c r="G7584" s="103">
        <v>10</v>
      </c>
      <c r="H7584" t="s">
        <v>54</v>
      </c>
      <c r="I7584" s="103"/>
    </row>
    <row r="7585" spans="1:9" x14ac:dyDescent="0.3">
      <c r="A7585" t="s">
        <v>7264</v>
      </c>
      <c r="B7585" t="s">
        <v>50</v>
      </c>
      <c r="C7585" t="s">
        <v>5065</v>
      </c>
      <c r="D7585" t="s">
        <v>54</v>
      </c>
      <c r="E7585" s="103">
        <v>5433773.5093308249</v>
      </c>
      <c r="F7585" s="103">
        <v>680752</v>
      </c>
      <c r="G7585" s="103">
        <v>10</v>
      </c>
      <c r="H7585" t="s">
        <v>54</v>
      </c>
      <c r="I7585" s="103"/>
    </row>
    <row r="7586" spans="1:9" x14ac:dyDescent="0.3">
      <c r="A7586" t="s">
        <v>7265</v>
      </c>
      <c r="B7586" t="s">
        <v>51</v>
      </c>
      <c r="C7586" t="s">
        <v>5065</v>
      </c>
      <c r="D7586" t="s">
        <v>40</v>
      </c>
      <c r="E7586" s="103">
        <v>0.99799354080552571</v>
      </c>
      <c r="F7586" s="103">
        <v>680752</v>
      </c>
      <c r="G7586" s="103">
        <v>10</v>
      </c>
      <c r="H7586" t="s">
        <v>1078</v>
      </c>
      <c r="I7586" s="103"/>
    </row>
    <row r="7587" spans="1:9" x14ac:dyDescent="0.3">
      <c r="A7587" t="s">
        <v>7266</v>
      </c>
      <c r="B7587" t="s">
        <v>51</v>
      </c>
      <c r="C7587" t="s">
        <v>5065</v>
      </c>
      <c r="D7587" t="s">
        <v>5064</v>
      </c>
      <c r="E7587" s="103">
        <v>1.5261359175991449</v>
      </c>
      <c r="F7587" s="103">
        <v>680752</v>
      </c>
      <c r="G7587" s="103">
        <v>10</v>
      </c>
      <c r="H7587" t="s">
        <v>1078</v>
      </c>
      <c r="I7587" s="103"/>
    </row>
    <row r="7588" spans="1:9" x14ac:dyDescent="0.3">
      <c r="A7588" t="s">
        <v>7267</v>
      </c>
      <c r="B7588" t="s">
        <v>51</v>
      </c>
      <c r="C7588" t="s">
        <v>5065</v>
      </c>
      <c r="D7588" t="s">
        <v>5065</v>
      </c>
      <c r="E7588" s="103">
        <v>1</v>
      </c>
      <c r="F7588" s="103">
        <v>680752</v>
      </c>
      <c r="G7588" s="103">
        <v>10</v>
      </c>
      <c r="H7588" t="s">
        <v>1078</v>
      </c>
      <c r="I7588" s="103"/>
    </row>
    <row r="7589" spans="1:9" x14ac:dyDescent="0.3">
      <c r="A7589" t="s">
        <v>7268</v>
      </c>
      <c r="B7589" t="s">
        <v>51</v>
      </c>
      <c r="C7589" t="s">
        <v>5065</v>
      </c>
      <c r="D7589" t="s">
        <v>5066</v>
      </c>
      <c r="E7589" s="103">
        <v>1.0435793198375609</v>
      </c>
      <c r="F7589" s="103">
        <v>680752</v>
      </c>
      <c r="G7589" s="103">
        <v>10</v>
      </c>
      <c r="H7589" t="s">
        <v>1078</v>
      </c>
      <c r="I7589" s="103"/>
    </row>
    <row r="7590" spans="1:9" x14ac:dyDescent="0.3">
      <c r="A7590" t="s">
        <v>7269</v>
      </c>
      <c r="B7590" t="s">
        <v>51</v>
      </c>
      <c r="C7590" t="s">
        <v>5065</v>
      </c>
      <c r="D7590" t="s">
        <v>42</v>
      </c>
      <c r="E7590" s="103">
        <v>12.892071278268476</v>
      </c>
      <c r="F7590" s="103">
        <v>680752</v>
      </c>
      <c r="G7590" s="103">
        <v>10</v>
      </c>
      <c r="H7590" t="s">
        <v>1078</v>
      </c>
      <c r="I7590" s="103"/>
    </row>
    <row r="7591" spans="1:9" x14ac:dyDescent="0.3">
      <c r="A7591" t="s">
        <v>7270</v>
      </c>
      <c r="B7591" t="s">
        <v>51</v>
      </c>
      <c r="C7591" t="s">
        <v>5065</v>
      </c>
      <c r="D7591" t="s">
        <v>1763</v>
      </c>
      <c r="E7591" s="103">
        <v>13.879545039045434</v>
      </c>
      <c r="F7591" s="103">
        <v>680752</v>
      </c>
      <c r="G7591" s="103">
        <v>10</v>
      </c>
      <c r="H7591" t="s">
        <v>1078</v>
      </c>
      <c r="I7591" s="103"/>
    </row>
    <row r="7592" spans="1:9" x14ac:dyDescent="0.3">
      <c r="A7592" t="s">
        <v>7271</v>
      </c>
      <c r="B7592" t="s">
        <v>51</v>
      </c>
      <c r="C7592" t="s">
        <v>5065</v>
      </c>
      <c r="D7592" t="s">
        <v>1764</v>
      </c>
      <c r="E7592" s="103">
        <v>4.0923228075294924</v>
      </c>
      <c r="F7592" s="103">
        <v>680752</v>
      </c>
      <c r="G7592" s="103">
        <v>10</v>
      </c>
      <c r="H7592" t="s">
        <v>1078</v>
      </c>
      <c r="I7592" s="103"/>
    </row>
    <row r="7593" spans="1:9" x14ac:dyDescent="0.3">
      <c r="A7593" t="s">
        <v>7272</v>
      </c>
      <c r="B7593" t="s">
        <v>51</v>
      </c>
      <c r="C7593" t="s">
        <v>5065</v>
      </c>
      <c r="D7593" t="s">
        <v>340</v>
      </c>
      <c r="E7593" s="103">
        <v>1.0312685206078414</v>
      </c>
      <c r="F7593" s="103">
        <v>680752</v>
      </c>
      <c r="G7593" s="103">
        <v>10</v>
      </c>
      <c r="H7593" t="s">
        <v>1078</v>
      </c>
      <c r="I7593" s="103"/>
    </row>
    <row r="7594" spans="1:9" x14ac:dyDescent="0.3">
      <c r="A7594" t="s">
        <v>7273</v>
      </c>
      <c r="B7594" t="s">
        <v>51</v>
      </c>
      <c r="C7594" t="s">
        <v>5065</v>
      </c>
      <c r="D7594" t="s">
        <v>777</v>
      </c>
      <c r="E7594" s="103">
        <v>9.256759583619715</v>
      </c>
      <c r="F7594" s="103">
        <v>680752</v>
      </c>
      <c r="G7594" s="103">
        <v>10</v>
      </c>
      <c r="H7594" t="s">
        <v>1078</v>
      </c>
      <c r="I7594" s="103"/>
    </row>
    <row r="7595" spans="1:9" x14ac:dyDescent="0.3">
      <c r="A7595" t="s">
        <v>7274</v>
      </c>
      <c r="B7595" t="s">
        <v>44</v>
      </c>
      <c r="C7595" t="s">
        <v>5065</v>
      </c>
      <c r="D7595" t="s">
        <v>777</v>
      </c>
      <c r="E7595" s="103">
        <v>0</v>
      </c>
      <c r="F7595" s="103">
        <v>680752</v>
      </c>
      <c r="G7595" s="103">
        <v>10</v>
      </c>
      <c r="H7595" t="s">
        <v>54</v>
      </c>
      <c r="I7595" s="103"/>
    </row>
    <row r="7596" spans="1:9" x14ac:dyDescent="0.3">
      <c r="A7596" t="s">
        <v>7275</v>
      </c>
      <c r="B7596" t="s">
        <v>45</v>
      </c>
      <c r="C7596" t="s">
        <v>5065</v>
      </c>
      <c r="D7596" t="s">
        <v>777</v>
      </c>
      <c r="E7596" s="103">
        <v>0</v>
      </c>
      <c r="F7596" s="103">
        <v>680752</v>
      </c>
      <c r="G7596" s="103">
        <v>10</v>
      </c>
      <c r="H7596" t="s">
        <v>54</v>
      </c>
      <c r="I7596" s="103"/>
    </row>
    <row r="7597" spans="1:9" x14ac:dyDescent="0.3">
      <c r="A7597" t="s">
        <v>7276</v>
      </c>
      <c r="B7597" t="s">
        <v>46</v>
      </c>
      <c r="C7597" t="s">
        <v>5065</v>
      </c>
      <c r="D7597" t="s">
        <v>777</v>
      </c>
      <c r="E7597" s="103">
        <v>0</v>
      </c>
      <c r="F7597" s="103">
        <v>680752</v>
      </c>
      <c r="G7597" s="103">
        <v>10</v>
      </c>
      <c r="H7597" t="s">
        <v>54</v>
      </c>
      <c r="I7597" s="103"/>
    </row>
    <row r="7598" spans="1:9" x14ac:dyDescent="0.3">
      <c r="A7598" t="s">
        <v>7277</v>
      </c>
      <c r="B7598" t="s">
        <v>51</v>
      </c>
      <c r="C7598" t="s">
        <v>5065</v>
      </c>
      <c r="D7598" t="s">
        <v>776</v>
      </c>
      <c r="E7598" s="103">
        <v>23.509733482883373</v>
      </c>
      <c r="F7598" s="103">
        <v>680752</v>
      </c>
      <c r="G7598" s="103">
        <v>10</v>
      </c>
      <c r="H7598" t="s">
        <v>1078</v>
      </c>
      <c r="I7598" s="103"/>
    </row>
    <row r="7599" spans="1:9" x14ac:dyDescent="0.3">
      <c r="A7599" t="s">
        <v>7278</v>
      </c>
      <c r="B7599" t="s">
        <v>44</v>
      </c>
      <c r="C7599" t="s">
        <v>5065</v>
      </c>
      <c r="D7599" t="s">
        <v>776</v>
      </c>
      <c r="E7599" s="103">
        <v>0</v>
      </c>
      <c r="F7599" s="103">
        <v>680752</v>
      </c>
      <c r="G7599" s="103">
        <v>10</v>
      </c>
      <c r="H7599" t="s">
        <v>54</v>
      </c>
      <c r="I7599" s="103"/>
    </row>
    <row r="7600" spans="1:9" x14ac:dyDescent="0.3">
      <c r="A7600" t="s">
        <v>7279</v>
      </c>
      <c r="B7600" t="s">
        <v>45</v>
      </c>
      <c r="C7600" t="s">
        <v>5065</v>
      </c>
      <c r="D7600" t="s">
        <v>776</v>
      </c>
      <c r="E7600" s="103">
        <v>0</v>
      </c>
      <c r="F7600" s="103">
        <v>680752</v>
      </c>
      <c r="G7600" s="103">
        <v>10</v>
      </c>
      <c r="H7600" t="s">
        <v>54</v>
      </c>
      <c r="I7600" s="103"/>
    </row>
    <row r="7601" spans="1:9" x14ac:dyDescent="0.3">
      <c r="A7601" t="s">
        <v>7280</v>
      </c>
      <c r="B7601" t="s">
        <v>46</v>
      </c>
      <c r="C7601" t="s">
        <v>5065</v>
      </c>
      <c r="D7601" t="s">
        <v>776</v>
      </c>
      <c r="E7601" s="103">
        <v>0</v>
      </c>
      <c r="F7601" s="103">
        <v>680752</v>
      </c>
      <c r="G7601" s="103">
        <v>10</v>
      </c>
      <c r="H7601" t="s">
        <v>54</v>
      </c>
      <c r="I7601" s="103"/>
    </row>
    <row r="7602" spans="1:9" x14ac:dyDescent="0.3">
      <c r="A7602" t="s">
        <v>7284</v>
      </c>
      <c r="B7602" t="s">
        <v>49</v>
      </c>
      <c r="C7602" t="s">
        <v>5066</v>
      </c>
      <c r="D7602" t="s">
        <v>54</v>
      </c>
      <c r="E7602" s="103">
        <v>1</v>
      </c>
      <c r="F7602" s="103">
        <v>680752</v>
      </c>
      <c r="G7602" s="103">
        <v>10</v>
      </c>
      <c r="H7602" t="s">
        <v>54</v>
      </c>
      <c r="I7602" s="103"/>
    </row>
    <row r="7603" spans="1:9" x14ac:dyDescent="0.3">
      <c r="A7603" t="s">
        <v>7285</v>
      </c>
      <c r="B7603" t="s">
        <v>50</v>
      </c>
      <c r="C7603" t="s">
        <v>5066</v>
      </c>
      <c r="D7603" t="s">
        <v>54</v>
      </c>
      <c r="E7603" s="103">
        <v>5250742.9365171818</v>
      </c>
      <c r="F7603" s="103">
        <v>680752</v>
      </c>
      <c r="G7603" s="103">
        <v>10</v>
      </c>
      <c r="H7603" t="s">
        <v>54</v>
      </c>
      <c r="I7603" s="103"/>
    </row>
    <row r="7604" spans="1:9" x14ac:dyDescent="0.3">
      <c r="A7604" t="s">
        <v>7286</v>
      </c>
      <c r="B7604" t="s">
        <v>51</v>
      </c>
      <c r="C7604" t="s">
        <v>5066</v>
      </c>
      <c r="D7604" t="s">
        <v>40</v>
      </c>
      <c r="E7604" s="103">
        <v>0.95839133537874421</v>
      </c>
      <c r="F7604" s="103">
        <v>680752</v>
      </c>
      <c r="G7604" s="103">
        <v>10</v>
      </c>
      <c r="H7604" t="s">
        <v>1078</v>
      </c>
      <c r="I7604" s="103"/>
    </row>
    <row r="7605" spans="1:9" x14ac:dyDescent="0.3">
      <c r="A7605" t="s">
        <v>7287</v>
      </c>
      <c r="B7605" t="s">
        <v>51</v>
      </c>
      <c r="C7605" t="s">
        <v>5066</v>
      </c>
      <c r="D7605" t="s">
        <v>5064</v>
      </c>
      <c r="E7605" s="103">
        <v>1.4807640950824532</v>
      </c>
      <c r="F7605" s="103">
        <v>680752</v>
      </c>
      <c r="G7605" s="103">
        <v>10</v>
      </c>
      <c r="H7605" t="s">
        <v>1078</v>
      </c>
      <c r="I7605" s="103"/>
    </row>
    <row r="7606" spans="1:9" x14ac:dyDescent="0.3">
      <c r="A7606" t="s">
        <v>7288</v>
      </c>
      <c r="B7606" t="s">
        <v>51</v>
      </c>
      <c r="C7606" t="s">
        <v>5066</v>
      </c>
      <c r="D7606" t="s">
        <v>5065</v>
      </c>
      <c r="E7606" s="103">
        <v>0.96035093789757153</v>
      </c>
      <c r="F7606" s="103">
        <v>680752</v>
      </c>
      <c r="G7606" s="103">
        <v>10</v>
      </c>
      <c r="H7606" t="s">
        <v>1078</v>
      </c>
      <c r="I7606" s="103"/>
    </row>
    <row r="7607" spans="1:9" x14ac:dyDescent="0.3">
      <c r="A7607" t="s">
        <v>7289</v>
      </c>
      <c r="B7607" t="s">
        <v>51</v>
      </c>
      <c r="C7607" t="s">
        <v>5066</v>
      </c>
      <c r="D7607" t="s">
        <v>5066</v>
      </c>
      <c r="E7607" s="103">
        <v>1</v>
      </c>
      <c r="F7607" s="103">
        <v>680752</v>
      </c>
      <c r="G7607" s="103">
        <v>10</v>
      </c>
      <c r="H7607" t="s">
        <v>1078</v>
      </c>
      <c r="I7607" s="103"/>
    </row>
    <row r="7608" spans="1:9" x14ac:dyDescent="0.3">
      <c r="A7608" t="s">
        <v>7290</v>
      </c>
      <c r="B7608" t="s">
        <v>51</v>
      </c>
      <c r="C7608" t="s">
        <v>5066</v>
      </c>
      <c r="D7608" t="s">
        <v>42</v>
      </c>
      <c r="E7608" s="103">
        <v>12.846924885376149</v>
      </c>
      <c r="F7608" s="103">
        <v>680752</v>
      </c>
      <c r="G7608" s="103">
        <v>10</v>
      </c>
      <c r="H7608" t="s">
        <v>1078</v>
      </c>
      <c r="I7608" s="103"/>
    </row>
    <row r="7609" spans="1:9" x14ac:dyDescent="0.3">
      <c r="A7609" t="s">
        <v>7291</v>
      </c>
      <c r="B7609" t="s">
        <v>51</v>
      </c>
      <c r="C7609" t="s">
        <v>5066</v>
      </c>
      <c r="D7609" t="s">
        <v>1763</v>
      </c>
      <c r="E7609" s="103">
        <v>13.832586456989086</v>
      </c>
      <c r="F7609" s="103">
        <v>680752</v>
      </c>
      <c r="G7609" s="103">
        <v>10</v>
      </c>
      <c r="H7609" t="s">
        <v>1078</v>
      </c>
      <c r="I7609" s="103"/>
    </row>
    <row r="7610" spans="1:9" x14ac:dyDescent="0.3">
      <c r="A7610" t="s">
        <v>7292</v>
      </c>
      <c r="B7610" t="s">
        <v>51</v>
      </c>
      <c r="C7610" t="s">
        <v>5066</v>
      </c>
      <c r="D7610" t="s">
        <v>1764</v>
      </c>
      <c r="E7610" s="103">
        <v>4.052172558340656</v>
      </c>
      <c r="F7610" s="103">
        <v>680752</v>
      </c>
      <c r="G7610" s="103">
        <v>10</v>
      </c>
      <c r="H7610" t="s">
        <v>1078</v>
      </c>
      <c r="I7610" s="103"/>
    </row>
    <row r="7611" spans="1:9" x14ac:dyDescent="0.3">
      <c r="A7611" t="s">
        <v>7293</v>
      </c>
      <c r="B7611" t="s">
        <v>51</v>
      </c>
      <c r="C7611" t="s">
        <v>5066</v>
      </c>
      <c r="D7611" t="s">
        <v>340</v>
      </c>
      <c r="E7611" s="103">
        <v>0.98793746322778186</v>
      </c>
      <c r="F7611" s="103">
        <v>680752</v>
      </c>
      <c r="G7611" s="103">
        <v>10</v>
      </c>
      <c r="H7611" t="s">
        <v>1078</v>
      </c>
      <c r="I7611" s="103"/>
    </row>
    <row r="7612" spans="1:9" x14ac:dyDescent="0.3">
      <c r="A7612" t="s">
        <v>7294</v>
      </c>
      <c r="B7612" t="s">
        <v>51</v>
      </c>
      <c r="C7612" t="s">
        <v>5066</v>
      </c>
      <c r="D7612" t="s">
        <v>777</v>
      </c>
      <c r="E7612" s="103">
        <v>8.9591778883930147</v>
      </c>
      <c r="F7612" s="103">
        <v>680752</v>
      </c>
      <c r="G7612" s="103">
        <v>10</v>
      </c>
      <c r="H7612" t="s">
        <v>1078</v>
      </c>
      <c r="I7612" s="103"/>
    </row>
    <row r="7613" spans="1:9" x14ac:dyDescent="0.3">
      <c r="A7613" t="s">
        <v>7378</v>
      </c>
      <c r="B7613" t="s">
        <v>44</v>
      </c>
      <c r="C7613" t="s">
        <v>5066</v>
      </c>
      <c r="D7613" t="s">
        <v>777</v>
      </c>
      <c r="E7613" s="103">
        <v>0</v>
      </c>
      <c r="F7613" s="103">
        <v>680752</v>
      </c>
      <c r="G7613" s="103">
        <v>10</v>
      </c>
      <c r="H7613" t="s">
        <v>54</v>
      </c>
      <c r="I7613" s="103"/>
    </row>
    <row r="7614" spans="1:9" x14ac:dyDescent="0.3">
      <c r="A7614" t="s">
        <v>7379</v>
      </c>
      <c r="B7614" t="s">
        <v>45</v>
      </c>
      <c r="C7614" t="s">
        <v>5066</v>
      </c>
      <c r="D7614" t="s">
        <v>777</v>
      </c>
      <c r="E7614" s="103">
        <v>0</v>
      </c>
      <c r="F7614" s="103">
        <v>680752</v>
      </c>
      <c r="G7614" s="103">
        <v>10</v>
      </c>
      <c r="H7614" t="s">
        <v>54</v>
      </c>
      <c r="I7614" s="103"/>
    </row>
    <row r="7615" spans="1:9" x14ac:dyDescent="0.3">
      <c r="A7615" t="s">
        <v>7380</v>
      </c>
      <c r="B7615" t="s">
        <v>46</v>
      </c>
      <c r="C7615" t="s">
        <v>5066</v>
      </c>
      <c r="D7615" t="s">
        <v>777</v>
      </c>
      <c r="E7615" s="103">
        <v>0</v>
      </c>
      <c r="F7615" s="103">
        <v>680752</v>
      </c>
      <c r="G7615" s="103">
        <v>10</v>
      </c>
      <c r="H7615" t="s">
        <v>54</v>
      </c>
      <c r="I7615" s="103"/>
    </row>
    <row r="7616" spans="1:9" x14ac:dyDescent="0.3">
      <c r="A7616" t="s">
        <v>7295</v>
      </c>
      <c r="B7616" t="s">
        <v>51</v>
      </c>
      <c r="C7616" t="s">
        <v>5066</v>
      </c>
      <c r="D7616" t="s">
        <v>776</v>
      </c>
      <c r="E7616" s="103">
        <v>22.726647803420722</v>
      </c>
      <c r="F7616" s="103">
        <v>680752</v>
      </c>
      <c r="G7616" s="103">
        <v>10</v>
      </c>
      <c r="H7616" t="s">
        <v>1078</v>
      </c>
      <c r="I7616" s="103"/>
    </row>
    <row r="7617" spans="1:9" x14ac:dyDescent="0.3">
      <c r="A7617" t="s">
        <v>7381</v>
      </c>
      <c r="B7617" t="s">
        <v>44</v>
      </c>
      <c r="C7617" t="s">
        <v>5066</v>
      </c>
      <c r="D7617" t="s">
        <v>776</v>
      </c>
      <c r="E7617" s="103">
        <v>0</v>
      </c>
      <c r="F7617" s="103">
        <v>680752</v>
      </c>
      <c r="G7617" s="103">
        <v>10</v>
      </c>
      <c r="H7617" t="s">
        <v>54</v>
      </c>
      <c r="I7617" s="103"/>
    </row>
    <row r="7618" spans="1:9" x14ac:dyDescent="0.3">
      <c r="A7618" t="s">
        <v>7382</v>
      </c>
      <c r="B7618" t="s">
        <v>45</v>
      </c>
      <c r="C7618" t="s">
        <v>5066</v>
      </c>
      <c r="D7618" t="s">
        <v>776</v>
      </c>
      <c r="E7618" s="103">
        <v>0</v>
      </c>
      <c r="F7618" s="103">
        <v>680752</v>
      </c>
      <c r="G7618" s="103">
        <v>10</v>
      </c>
      <c r="H7618" t="s">
        <v>54</v>
      </c>
      <c r="I7618" s="103"/>
    </row>
    <row r="7619" spans="1:9" x14ac:dyDescent="0.3">
      <c r="A7619" t="s">
        <v>7383</v>
      </c>
      <c r="B7619" t="s">
        <v>46</v>
      </c>
      <c r="C7619" t="s">
        <v>5066</v>
      </c>
      <c r="D7619" t="s">
        <v>776</v>
      </c>
      <c r="E7619" s="103">
        <v>0</v>
      </c>
      <c r="F7619" s="103">
        <v>680752</v>
      </c>
      <c r="G7619" s="103">
        <v>10</v>
      </c>
      <c r="H7619" t="s">
        <v>54</v>
      </c>
      <c r="I7619" s="103"/>
    </row>
    <row r="7620" spans="1:9" x14ac:dyDescent="0.3">
      <c r="A7620" t="s">
        <v>316</v>
      </c>
      <c r="B7620" t="s">
        <v>49</v>
      </c>
      <c r="C7620" t="s">
        <v>42</v>
      </c>
      <c r="D7620" t="s">
        <v>54</v>
      </c>
      <c r="E7620" s="103">
        <v>0.99678884527698786</v>
      </c>
      <c r="F7620" s="103">
        <v>680752</v>
      </c>
      <c r="G7620" s="103">
        <v>10</v>
      </c>
      <c r="H7620" t="s">
        <v>54</v>
      </c>
      <c r="I7620" s="103"/>
    </row>
    <row r="7621" spans="1:9" x14ac:dyDescent="0.3">
      <c r="A7621" t="s">
        <v>317</v>
      </c>
      <c r="B7621" t="s">
        <v>50</v>
      </c>
      <c r="C7621" t="s">
        <v>42</v>
      </c>
      <c r="D7621" t="s">
        <v>54</v>
      </c>
      <c r="E7621" s="103">
        <v>4682637.032362299</v>
      </c>
      <c r="F7621" s="103">
        <v>680752</v>
      </c>
      <c r="G7621" s="103">
        <v>10</v>
      </c>
      <c r="H7621" t="s">
        <v>54</v>
      </c>
      <c r="I7621" s="103"/>
    </row>
    <row r="7622" spans="1:9" x14ac:dyDescent="0.3">
      <c r="A7622" t="s">
        <v>1571</v>
      </c>
      <c r="B7622" t="s">
        <v>51</v>
      </c>
      <c r="C7622" t="s">
        <v>42</v>
      </c>
      <c r="D7622" t="s">
        <v>40</v>
      </c>
      <c r="E7622" s="103">
        <v>0.92555525983419085</v>
      </c>
      <c r="F7622" s="103">
        <v>680752</v>
      </c>
      <c r="G7622" s="103">
        <v>10</v>
      </c>
      <c r="H7622" t="s">
        <v>1078</v>
      </c>
      <c r="I7622" s="103"/>
    </row>
    <row r="7623" spans="1:9" x14ac:dyDescent="0.3">
      <c r="A7623" t="s">
        <v>7296</v>
      </c>
      <c r="B7623" t="s">
        <v>51</v>
      </c>
      <c r="C7623" t="s">
        <v>42</v>
      </c>
      <c r="D7623" t="s">
        <v>5064</v>
      </c>
      <c r="E7623" s="103">
        <v>1.0007124925954924</v>
      </c>
      <c r="F7623" s="103">
        <v>680752</v>
      </c>
      <c r="G7623" s="103">
        <v>10</v>
      </c>
      <c r="H7623" t="s">
        <v>1078</v>
      </c>
      <c r="I7623" s="103"/>
    </row>
    <row r="7624" spans="1:9" x14ac:dyDescent="0.3">
      <c r="A7624" t="s">
        <v>7297</v>
      </c>
      <c r="B7624" t="s">
        <v>51</v>
      </c>
      <c r="C7624" t="s">
        <v>42</v>
      </c>
      <c r="D7624" t="s">
        <v>5065</v>
      </c>
      <c r="E7624" s="103">
        <v>0.92659573874823742</v>
      </c>
      <c r="F7624" s="103">
        <v>680752</v>
      </c>
      <c r="G7624" s="103">
        <v>10</v>
      </c>
      <c r="H7624" t="s">
        <v>1078</v>
      </c>
      <c r="I7624" s="103"/>
    </row>
    <row r="7625" spans="1:9" x14ac:dyDescent="0.3">
      <c r="A7625" t="s">
        <v>7298</v>
      </c>
      <c r="B7625" t="s">
        <v>51</v>
      </c>
      <c r="C7625" t="s">
        <v>42</v>
      </c>
      <c r="D7625" t="s">
        <v>5066</v>
      </c>
      <c r="E7625" s="103">
        <v>0.96617132026077746</v>
      </c>
      <c r="F7625" s="103">
        <v>680752</v>
      </c>
      <c r="G7625" s="103">
        <v>10</v>
      </c>
      <c r="H7625" t="s">
        <v>1078</v>
      </c>
      <c r="I7625" s="103"/>
    </row>
    <row r="7626" spans="1:9" x14ac:dyDescent="0.3">
      <c r="A7626" t="s">
        <v>1572</v>
      </c>
      <c r="B7626" t="s">
        <v>51</v>
      </c>
      <c r="C7626" t="s">
        <v>42</v>
      </c>
      <c r="D7626" t="s">
        <v>42</v>
      </c>
      <c r="E7626" s="103">
        <v>1</v>
      </c>
      <c r="F7626" s="103">
        <v>680752</v>
      </c>
      <c r="G7626" s="103">
        <v>10</v>
      </c>
      <c r="H7626" t="s">
        <v>1078</v>
      </c>
      <c r="I7626" s="103"/>
    </row>
    <row r="7627" spans="1:9" x14ac:dyDescent="0.3">
      <c r="A7627" t="s">
        <v>2533</v>
      </c>
      <c r="B7627" t="s">
        <v>51</v>
      </c>
      <c r="C7627" t="s">
        <v>42</v>
      </c>
      <c r="D7627" t="s">
        <v>1763</v>
      </c>
      <c r="E7627" s="103">
        <v>1.0404829063358432</v>
      </c>
      <c r="F7627" s="103">
        <v>680752</v>
      </c>
      <c r="G7627" s="103">
        <v>10</v>
      </c>
      <c r="H7627" t="s">
        <v>1078</v>
      </c>
      <c r="I7627" s="103"/>
    </row>
    <row r="7628" spans="1:9" x14ac:dyDescent="0.3">
      <c r="A7628" t="s">
        <v>2534</v>
      </c>
      <c r="B7628" t="s">
        <v>51</v>
      </c>
      <c r="C7628" t="s">
        <v>42</v>
      </c>
      <c r="D7628" t="s">
        <v>1764</v>
      </c>
      <c r="E7628" s="103">
        <v>0.91162454276418248</v>
      </c>
      <c r="F7628" s="103">
        <v>680752</v>
      </c>
      <c r="G7628" s="103">
        <v>10</v>
      </c>
      <c r="H7628" t="s">
        <v>1078</v>
      </c>
      <c r="I7628" s="103"/>
    </row>
    <row r="7629" spans="1:9" x14ac:dyDescent="0.3">
      <c r="A7629" t="s">
        <v>1573</v>
      </c>
      <c r="B7629" t="s">
        <v>51</v>
      </c>
      <c r="C7629" t="s">
        <v>42</v>
      </c>
      <c r="D7629" t="s">
        <v>340</v>
      </c>
      <c r="E7629" s="103">
        <v>0.95266438311223367</v>
      </c>
      <c r="F7629" s="103">
        <v>680752</v>
      </c>
      <c r="G7629" s="103">
        <v>10</v>
      </c>
      <c r="H7629" t="s">
        <v>1078</v>
      </c>
      <c r="I7629" s="103"/>
    </row>
    <row r="7630" spans="1:9" x14ac:dyDescent="0.3">
      <c r="A7630" t="s">
        <v>1574</v>
      </c>
      <c r="B7630" t="s">
        <v>51</v>
      </c>
      <c r="C7630" t="s">
        <v>42</v>
      </c>
      <c r="D7630" t="s">
        <v>777</v>
      </c>
      <c r="E7630" s="103">
        <v>7.9724933066868253</v>
      </c>
      <c r="F7630" s="103">
        <v>680752</v>
      </c>
      <c r="G7630" s="103">
        <v>10</v>
      </c>
      <c r="H7630" t="s">
        <v>1078</v>
      </c>
      <c r="I7630" s="103"/>
    </row>
    <row r="7631" spans="1:9" x14ac:dyDescent="0.3">
      <c r="A7631" t="s">
        <v>741</v>
      </c>
      <c r="B7631" t="s">
        <v>44</v>
      </c>
      <c r="C7631" t="s">
        <v>42</v>
      </c>
      <c r="D7631" t="s">
        <v>777</v>
      </c>
      <c r="E7631" s="103">
        <v>1.7784743930241851E-2</v>
      </c>
      <c r="F7631" s="103">
        <v>680752</v>
      </c>
      <c r="G7631" s="103">
        <v>10</v>
      </c>
      <c r="H7631" t="s">
        <v>54</v>
      </c>
      <c r="I7631" s="103"/>
    </row>
    <row r="7632" spans="1:9" x14ac:dyDescent="0.3">
      <c r="A7632" t="s">
        <v>742</v>
      </c>
      <c r="B7632" t="s">
        <v>45</v>
      </c>
      <c r="C7632" t="s">
        <v>42</v>
      </c>
      <c r="D7632" t="s">
        <v>777</v>
      </c>
      <c r="E7632" s="103">
        <v>1.0118448369363126E-2</v>
      </c>
      <c r="F7632" s="103">
        <v>680752</v>
      </c>
      <c r="G7632" s="103">
        <v>10</v>
      </c>
      <c r="H7632" t="s">
        <v>54</v>
      </c>
      <c r="I7632" s="103"/>
    </row>
    <row r="7633" spans="1:9" x14ac:dyDescent="0.3">
      <c r="A7633" t="s">
        <v>743</v>
      </c>
      <c r="B7633" t="s">
        <v>46</v>
      </c>
      <c r="C7633" t="s">
        <v>42</v>
      </c>
      <c r="D7633" t="s">
        <v>777</v>
      </c>
      <c r="E7633" s="103">
        <v>8.2070878035515014E-3</v>
      </c>
      <c r="F7633" s="103">
        <v>680752</v>
      </c>
      <c r="G7633" s="103">
        <v>10</v>
      </c>
      <c r="H7633" t="s">
        <v>54</v>
      </c>
      <c r="I7633" s="103"/>
    </row>
    <row r="7634" spans="1:9" x14ac:dyDescent="0.3">
      <c r="A7634" t="s">
        <v>1575</v>
      </c>
      <c r="B7634" t="s">
        <v>51</v>
      </c>
      <c r="C7634" t="s">
        <v>42</v>
      </c>
      <c r="D7634" t="s">
        <v>776</v>
      </c>
      <c r="E7634" s="103">
        <v>20.306324530273777</v>
      </c>
      <c r="F7634" s="103">
        <v>680752</v>
      </c>
      <c r="G7634" s="103">
        <v>10</v>
      </c>
      <c r="H7634" t="s">
        <v>1078</v>
      </c>
      <c r="I7634" s="103"/>
    </row>
    <row r="7635" spans="1:9" x14ac:dyDescent="0.3">
      <c r="A7635" t="s">
        <v>745</v>
      </c>
      <c r="B7635" t="s">
        <v>44</v>
      </c>
      <c r="C7635" t="s">
        <v>42</v>
      </c>
      <c r="D7635" t="s">
        <v>776</v>
      </c>
      <c r="E7635" s="103">
        <v>7.525501210426117E-3</v>
      </c>
      <c r="F7635" s="103">
        <v>680752</v>
      </c>
      <c r="G7635" s="103">
        <v>10</v>
      </c>
      <c r="H7635" t="s">
        <v>54</v>
      </c>
      <c r="I7635" s="103"/>
    </row>
    <row r="7636" spans="1:9" x14ac:dyDescent="0.3">
      <c r="A7636" t="s">
        <v>746</v>
      </c>
      <c r="B7636" t="s">
        <v>45</v>
      </c>
      <c r="C7636" t="s">
        <v>42</v>
      </c>
      <c r="D7636" t="s">
        <v>776</v>
      </c>
      <c r="E7636" s="103">
        <v>7.4350813494653634E-3</v>
      </c>
      <c r="F7636" s="103">
        <v>680752</v>
      </c>
      <c r="G7636" s="103">
        <v>10</v>
      </c>
      <c r="H7636" t="s">
        <v>54</v>
      </c>
      <c r="I7636" s="103"/>
    </row>
    <row r="7637" spans="1:9" x14ac:dyDescent="0.3">
      <c r="A7637" t="s">
        <v>747</v>
      </c>
      <c r="B7637" t="s">
        <v>46</v>
      </c>
      <c r="C7637" t="s">
        <v>42</v>
      </c>
      <c r="D7637" t="s">
        <v>776</v>
      </c>
      <c r="E7637" s="103">
        <v>7.3467154074833702E-3</v>
      </c>
      <c r="F7637" s="103">
        <v>680752</v>
      </c>
      <c r="G7637" s="103">
        <v>10</v>
      </c>
      <c r="H7637" t="s">
        <v>54</v>
      </c>
      <c r="I7637" s="103"/>
    </row>
    <row r="7638" spans="1:9" x14ac:dyDescent="0.3">
      <c r="A7638" t="s">
        <v>1586</v>
      </c>
      <c r="B7638" t="s">
        <v>51</v>
      </c>
      <c r="C7638" t="s">
        <v>58</v>
      </c>
      <c r="D7638" t="s">
        <v>40</v>
      </c>
      <c r="E7638" s="103">
        <v>0.61435120919697239</v>
      </c>
      <c r="F7638" s="103">
        <v>680752</v>
      </c>
      <c r="G7638" s="103">
        <v>10</v>
      </c>
      <c r="H7638" t="s">
        <v>1078</v>
      </c>
      <c r="I7638" s="103"/>
    </row>
    <row r="7639" spans="1:9" x14ac:dyDescent="0.3">
      <c r="A7639" t="s">
        <v>7281</v>
      </c>
      <c r="B7639" t="s">
        <v>51</v>
      </c>
      <c r="C7639" t="s">
        <v>58</v>
      </c>
      <c r="D7639" t="s">
        <v>5064</v>
      </c>
      <c r="E7639" s="103">
        <v>3.0810612798678738</v>
      </c>
      <c r="F7639" s="103">
        <v>680752</v>
      </c>
      <c r="G7639" s="103">
        <v>10</v>
      </c>
      <c r="H7639" t="s">
        <v>1078</v>
      </c>
      <c r="I7639" s="103"/>
    </row>
    <row r="7640" spans="1:9" x14ac:dyDescent="0.3">
      <c r="A7640" t="s">
        <v>7282</v>
      </c>
      <c r="B7640" t="s">
        <v>51</v>
      </c>
      <c r="C7640" t="s">
        <v>58</v>
      </c>
      <c r="D7640" t="s">
        <v>5065</v>
      </c>
      <c r="E7640" s="103">
        <v>0.62290196016491783</v>
      </c>
      <c r="F7640" s="103">
        <v>680752</v>
      </c>
      <c r="G7640" s="103">
        <v>10</v>
      </c>
      <c r="H7640" t="s">
        <v>1078</v>
      </c>
      <c r="I7640" s="103"/>
    </row>
    <row r="7641" spans="1:9" x14ac:dyDescent="0.3">
      <c r="A7641" t="s">
        <v>7283</v>
      </c>
      <c r="B7641" t="s">
        <v>51</v>
      </c>
      <c r="C7641" t="s">
        <v>58</v>
      </c>
      <c r="D7641" t="s">
        <v>5066</v>
      </c>
      <c r="E7641" s="103">
        <v>0.65459456447545805</v>
      </c>
      <c r="F7641" s="103">
        <v>680752</v>
      </c>
      <c r="G7641" s="103">
        <v>10</v>
      </c>
      <c r="H7641" t="s">
        <v>1078</v>
      </c>
      <c r="I7641" s="103"/>
    </row>
    <row r="7642" spans="1:9" x14ac:dyDescent="0.3">
      <c r="A7642" t="s">
        <v>1587</v>
      </c>
      <c r="B7642" t="s">
        <v>51</v>
      </c>
      <c r="C7642" t="s">
        <v>58</v>
      </c>
      <c r="D7642" t="s">
        <v>42</v>
      </c>
      <c r="E7642" s="103">
        <v>61.383937758227567</v>
      </c>
      <c r="F7642" s="103">
        <v>680752</v>
      </c>
      <c r="G7642" s="103">
        <v>10</v>
      </c>
      <c r="H7642" t="s">
        <v>1078</v>
      </c>
      <c r="I7642" s="103"/>
    </row>
    <row r="7643" spans="1:9" x14ac:dyDescent="0.3">
      <c r="A7643" t="s">
        <v>2569</v>
      </c>
      <c r="B7643" t="s">
        <v>51</v>
      </c>
      <c r="C7643" t="s">
        <v>58</v>
      </c>
      <c r="D7643" t="s">
        <v>1763</v>
      </c>
      <c r="E7643" s="103">
        <v>71.628037369864145</v>
      </c>
      <c r="F7643" s="103">
        <v>680752</v>
      </c>
      <c r="G7643" s="103">
        <v>10</v>
      </c>
      <c r="H7643" t="s">
        <v>1078</v>
      </c>
      <c r="I7643" s="103"/>
    </row>
    <row r="7644" spans="1:9" x14ac:dyDescent="0.3">
      <c r="A7644" t="s">
        <v>2570</v>
      </c>
      <c r="B7644" t="s">
        <v>51</v>
      </c>
      <c r="C7644" t="s">
        <v>58</v>
      </c>
      <c r="D7644" t="s">
        <v>1764</v>
      </c>
      <c r="E7644" s="103">
        <v>20.817705686033865</v>
      </c>
      <c r="F7644" s="103">
        <v>680752</v>
      </c>
      <c r="G7644" s="103">
        <v>10</v>
      </c>
      <c r="H7644" t="s">
        <v>1078</v>
      </c>
      <c r="I7644" s="103"/>
    </row>
    <row r="7645" spans="1:9" x14ac:dyDescent="0.3">
      <c r="A7645" t="s">
        <v>1588</v>
      </c>
      <c r="B7645" t="s">
        <v>51</v>
      </c>
      <c r="C7645" t="s">
        <v>58</v>
      </c>
      <c r="D7645" t="s">
        <v>340</v>
      </c>
      <c r="E7645" s="103">
        <v>0.62343485206784011</v>
      </c>
      <c r="F7645" s="103">
        <v>680752</v>
      </c>
      <c r="G7645" s="103">
        <v>10</v>
      </c>
      <c r="H7645" t="s">
        <v>1078</v>
      </c>
      <c r="I7645" s="103"/>
    </row>
    <row r="7646" spans="1:9" x14ac:dyDescent="0.3">
      <c r="A7646" t="s">
        <v>1589</v>
      </c>
      <c r="B7646" t="s">
        <v>51</v>
      </c>
      <c r="C7646" t="s">
        <v>58</v>
      </c>
      <c r="D7646" t="s">
        <v>777</v>
      </c>
      <c r="E7646" s="103">
        <v>10.302211202532218</v>
      </c>
      <c r="F7646" s="103">
        <v>680752</v>
      </c>
      <c r="G7646" s="103">
        <v>10</v>
      </c>
      <c r="H7646" t="s">
        <v>1078</v>
      </c>
      <c r="I7646" s="103"/>
    </row>
    <row r="7647" spans="1:9" x14ac:dyDescent="0.3">
      <c r="A7647" t="s">
        <v>1590</v>
      </c>
      <c r="B7647" t="s">
        <v>51</v>
      </c>
      <c r="C7647" t="s">
        <v>58</v>
      </c>
      <c r="D7647" t="s">
        <v>776</v>
      </c>
      <c r="E7647" s="103">
        <v>26.269986619453583</v>
      </c>
      <c r="F7647" s="103">
        <v>680752</v>
      </c>
      <c r="G7647" s="103">
        <v>10</v>
      </c>
      <c r="H7647" t="s">
        <v>1078</v>
      </c>
      <c r="I7647" s="103"/>
    </row>
    <row r="7648" spans="1:9" x14ac:dyDescent="0.3">
      <c r="A7648" t="s">
        <v>8927</v>
      </c>
      <c r="B7648" t="s">
        <v>47</v>
      </c>
      <c r="C7648" t="s">
        <v>8750</v>
      </c>
      <c r="D7648" t="s">
        <v>54</v>
      </c>
      <c r="E7648" s="103">
        <v>657927</v>
      </c>
      <c r="F7648" s="103">
        <v>680752</v>
      </c>
      <c r="G7648" s="103">
        <v>10</v>
      </c>
      <c r="H7648" t="s">
        <v>54</v>
      </c>
      <c r="I7648" s="103"/>
    </row>
    <row r="7649" spans="1:9" x14ac:dyDescent="0.3">
      <c r="A7649" t="s">
        <v>8928</v>
      </c>
      <c r="B7649" t="s">
        <v>48</v>
      </c>
      <c r="C7649" t="s">
        <v>8750</v>
      </c>
      <c r="D7649" t="s">
        <v>54</v>
      </c>
      <c r="E7649" s="103">
        <v>88971631009.148438</v>
      </c>
      <c r="F7649" s="103">
        <v>680752</v>
      </c>
      <c r="G7649" s="103">
        <v>10</v>
      </c>
      <c r="H7649" t="s">
        <v>54</v>
      </c>
      <c r="I7649" s="103"/>
    </row>
    <row r="7650" spans="1:9" x14ac:dyDescent="0.3">
      <c r="A7650" t="s">
        <v>8929</v>
      </c>
      <c r="B7650" t="s">
        <v>49</v>
      </c>
      <c r="C7650" t="s">
        <v>8750</v>
      </c>
      <c r="D7650" t="s">
        <v>54</v>
      </c>
      <c r="E7650" s="103">
        <v>0.9664709027663525</v>
      </c>
      <c r="F7650" s="103">
        <v>680752</v>
      </c>
      <c r="G7650" s="103">
        <v>10</v>
      </c>
      <c r="H7650" t="s">
        <v>54</v>
      </c>
      <c r="I7650" s="103"/>
    </row>
    <row r="7651" spans="1:9" x14ac:dyDescent="0.3">
      <c r="A7651" t="s">
        <v>8930</v>
      </c>
      <c r="B7651" t="s">
        <v>50</v>
      </c>
      <c r="C7651" t="s">
        <v>8750</v>
      </c>
      <c r="D7651" t="s">
        <v>54</v>
      </c>
      <c r="E7651" s="103">
        <v>130696.09932713887</v>
      </c>
      <c r="F7651" s="103">
        <v>680752</v>
      </c>
      <c r="G7651" s="103">
        <v>10</v>
      </c>
      <c r="H7651" t="s">
        <v>54</v>
      </c>
      <c r="I7651" s="103"/>
    </row>
    <row r="7652" spans="1:9" x14ac:dyDescent="0.3">
      <c r="A7652" t="s">
        <v>2535</v>
      </c>
      <c r="B7652" t="s">
        <v>49</v>
      </c>
      <c r="C7652" t="s">
        <v>1763</v>
      </c>
      <c r="D7652" t="s">
        <v>54</v>
      </c>
      <c r="E7652" s="103">
        <v>0.9976437821703058</v>
      </c>
      <c r="F7652" s="103">
        <v>680752</v>
      </c>
      <c r="G7652" s="103">
        <v>10</v>
      </c>
      <c r="H7652" t="s">
        <v>54</v>
      </c>
      <c r="I7652" s="103"/>
    </row>
    <row r="7653" spans="1:9" x14ac:dyDescent="0.3">
      <c r="A7653" t="s">
        <v>2536</v>
      </c>
      <c r="B7653" t="s">
        <v>50</v>
      </c>
      <c r="C7653" t="s">
        <v>1763</v>
      </c>
      <c r="D7653" t="s">
        <v>54</v>
      </c>
      <c r="E7653" s="103">
        <v>4508033.8243436795</v>
      </c>
      <c r="F7653" s="103">
        <v>680752</v>
      </c>
      <c r="G7653" s="103">
        <v>10</v>
      </c>
      <c r="H7653" t="s">
        <v>54</v>
      </c>
      <c r="I7653" s="103"/>
    </row>
    <row r="7654" spans="1:9" x14ac:dyDescent="0.3">
      <c r="A7654" t="s">
        <v>2537</v>
      </c>
      <c r="B7654" t="s">
        <v>51</v>
      </c>
      <c r="C7654" t="s">
        <v>1763</v>
      </c>
      <c r="D7654" t="s">
        <v>40</v>
      </c>
      <c r="E7654" s="103">
        <v>0.8876482368430656</v>
      </c>
      <c r="F7654" s="103">
        <v>680752</v>
      </c>
      <c r="G7654" s="103">
        <v>10</v>
      </c>
      <c r="H7654" t="s">
        <v>1078</v>
      </c>
      <c r="I7654" s="103"/>
    </row>
    <row r="7655" spans="1:9" x14ac:dyDescent="0.3">
      <c r="A7655" t="s">
        <v>7299</v>
      </c>
      <c r="B7655" t="s">
        <v>51</v>
      </c>
      <c r="C7655" t="s">
        <v>1763</v>
      </c>
      <c r="D7655" t="s">
        <v>5064</v>
      </c>
      <c r="E7655" s="103">
        <v>0.96156860947448453</v>
      </c>
      <c r="F7655" s="103">
        <v>680752</v>
      </c>
      <c r="G7655" s="103">
        <v>10</v>
      </c>
      <c r="H7655" t="s">
        <v>1078</v>
      </c>
      <c r="I7655" s="103"/>
    </row>
    <row r="7656" spans="1:9" x14ac:dyDescent="0.3">
      <c r="A7656" t="s">
        <v>7300</v>
      </c>
      <c r="B7656" t="s">
        <v>51</v>
      </c>
      <c r="C7656" t="s">
        <v>1763</v>
      </c>
      <c r="D7656" t="s">
        <v>5065</v>
      </c>
      <c r="E7656" s="103">
        <v>0.88865578165021564</v>
      </c>
      <c r="F7656" s="103">
        <v>680752</v>
      </c>
      <c r="G7656" s="103">
        <v>10</v>
      </c>
      <c r="H7656" t="s">
        <v>1078</v>
      </c>
      <c r="I7656" s="103"/>
    </row>
    <row r="7657" spans="1:9" x14ac:dyDescent="0.3">
      <c r="A7657" t="s">
        <v>7301</v>
      </c>
      <c r="B7657" t="s">
        <v>51</v>
      </c>
      <c r="C7657" t="s">
        <v>1763</v>
      </c>
      <c r="D7657" t="s">
        <v>5066</v>
      </c>
      <c r="E7657" s="103">
        <v>0.92660827773294485</v>
      </c>
      <c r="F7657" s="103">
        <v>680752</v>
      </c>
      <c r="G7657" s="103">
        <v>10</v>
      </c>
      <c r="H7657" t="s">
        <v>1078</v>
      </c>
      <c r="I7657" s="103"/>
    </row>
    <row r="7658" spans="1:9" x14ac:dyDescent="0.3">
      <c r="A7658" t="s">
        <v>2538</v>
      </c>
      <c r="B7658" t="s">
        <v>51</v>
      </c>
      <c r="C7658" t="s">
        <v>1763</v>
      </c>
      <c r="D7658" t="s">
        <v>42</v>
      </c>
      <c r="E7658" s="103">
        <v>0.96242016457110691</v>
      </c>
      <c r="F7658" s="103">
        <v>680752</v>
      </c>
      <c r="G7658" s="103">
        <v>10</v>
      </c>
      <c r="H7658" t="s">
        <v>1078</v>
      </c>
      <c r="I7658" s="103"/>
    </row>
    <row r="7659" spans="1:9" x14ac:dyDescent="0.3">
      <c r="A7659" t="s">
        <v>2539</v>
      </c>
      <c r="B7659" t="s">
        <v>51</v>
      </c>
      <c r="C7659" t="s">
        <v>1763</v>
      </c>
      <c r="D7659" t="s">
        <v>1763</v>
      </c>
      <c r="E7659" s="103">
        <v>1</v>
      </c>
      <c r="F7659" s="103">
        <v>680752</v>
      </c>
      <c r="G7659" s="103">
        <v>10</v>
      </c>
      <c r="H7659" t="s">
        <v>1078</v>
      </c>
      <c r="I7659" s="103"/>
    </row>
    <row r="7660" spans="1:9" x14ac:dyDescent="0.3">
      <c r="A7660" t="s">
        <v>2540</v>
      </c>
      <c r="B7660" t="s">
        <v>51</v>
      </c>
      <c r="C7660" t="s">
        <v>1763</v>
      </c>
      <c r="D7660" t="s">
        <v>1764</v>
      </c>
      <c r="E7660" s="103">
        <v>0.87518000848922917</v>
      </c>
      <c r="F7660" s="103">
        <v>680752</v>
      </c>
      <c r="G7660" s="103">
        <v>10</v>
      </c>
      <c r="H7660" t="s">
        <v>1078</v>
      </c>
      <c r="I7660" s="103"/>
    </row>
    <row r="7661" spans="1:9" x14ac:dyDescent="0.3">
      <c r="A7661" t="s">
        <v>2541</v>
      </c>
      <c r="B7661" t="s">
        <v>51</v>
      </c>
      <c r="C7661" t="s">
        <v>1763</v>
      </c>
      <c r="D7661" t="s">
        <v>340</v>
      </c>
      <c r="E7661" s="103">
        <v>0.9139008087286129</v>
      </c>
      <c r="F7661" s="103">
        <v>680752</v>
      </c>
      <c r="G7661" s="103">
        <v>10</v>
      </c>
      <c r="H7661" t="s">
        <v>1078</v>
      </c>
      <c r="I7661" s="103"/>
    </row>
    <row r="7662" spans="1:9" x14ac:dyDescent="0.3">
      <c r="A7662" t="s">
        <v>2542</v>
      </c>
      <c r="B7662" t="s">
        <v>51</v>
      </c>
      <c r="C7662" t="s">
        <v>1763</v>
      </c>
      <c r="D7662" t="s">
        <v>777</v>
      </c>
      <c r="E7662" s="103">
        <v>7.669674130647036</v>
      </c>
      <c r="F7662" s="103">
        <v>680752</v>
      </c>
      <c r="G7662" s="103">
        <v>10</v>
      </c>
      <c r="H7662" t="s">
        <v>1078</v>
      </c>
      <c r="I7662" s="103"/>
    </row>
    <row r="7663" spans="1:9" x14ac:dyDescent="0.3">
      <c r="A7663" t="s">
        <v>2543</v>
      </c>
      <c r="B7663" t="s">
        <v>44</v>
      </c>
      <c r="C7663" t="s">
        <v>1763</v>
      </c>
      <c r="D7663" t="s">
        <v>777</v>
      </c>
      <c r="E7663" s="103">
        <v>1.7784743930241851E-2</v>
      </c>
      <c r="F7663" s="103">
        <v>680752</v>
      </c>
      <c r="G7663" s="103">
        <v>10</v>
      </c>
      <c r="H7663" t="s">
        <v>54</v>
      </c>
      <c r="I7663" s="103"/>
    </row>
    <row r="7664" spans="1:9" x14ac:dyDescent="0.3">
      <c r="A7664" t="s">
        <v>2544</v>
      </c>
      <c r="B7664" t="s">
        <v>45</v>
      </c>
      <c r="C7664" t="s">
        <v>1763</v>
      </c>
      <c r="D7664" t="s">
        <v>777</v>
      </c>
      <c r="E7664" s="103">
        <v>1.0105296902607719E-2</v>
      </c>
      <c r="F7664" s="103">
        <v>680752</v>
      </c>
      <c r="G7664" s="103">
        <v>10</v>
      </c>
      <c r="H7664" t="s">
        <v>54</v>
      </c>
      <c r="I7664" s="103"/>
    </row>
    <row r="7665" spans="1:9" x14ac:dyDescent="0.3">
      <c r="A7665" t="s">
        <v>2545</v>
      </c>
      <c r="B7665" t="s">
        <v>46</v>
      </c>
      <c r="C7665" t="s">
        <v>1763</v>
      </c>
      <c r="D7665" t="s">
        <v>777</v>
      </c>
      <c r="E7665" s="103">
        <v>8.1809685822672659E-3</v>
      </c>
      <c r="F7665" s="103">
        <v>680752</v>
      </c>
      <c r="G7665" s="103">
        <v>10</v>
      </c>
      <c r="H7665" t="s">
        <v>54</v>
      </c>
      <c r="I7665" s="103"/>
    </row>
    <row r="7666" spans="1:9" x14ac:dyDescent="0.3">
      <c r="A7666" t="s">
        <v>2546</v>
      </c>
      <c r="B7666" t="s">
        <v>51</v>
      </c>
      <c r="C7666" t="s">
        <v>1763</v>
      </c>
      <c r="D7666" t="s">
        <v>776</v>
      </c>
      <c r="E7666" s="103">
        <v>19.533041563537189</v>
      </c>
      <c r="F7666" s="103">
        <v>680752</v>
      </c>
      <c r="G7666" s="103">
        <v>10</v>
      </c>
      <c r="H7666" t="s">
        <v>1078</v>
      </c>
      <c r="I7666" s="103"/>
    </row>
    <row r="7667" spans="1:9" x14ac:dyDescent="0.3">
      <c r="A7667" t="s">
        <v>2547</v>
      </c>
      <c r="B7667" t="s">
        <v>44</v>
      </c>
      <c r="C7667" t="s">
        <v>1763</v>
      </c>
      <c r="D7667" t="s">
        <v>776</v>
      </c>
      <c r="E7667" s="103">
        <v>7.525501210426117E-3</v>
      </c>
      <c r="F7667" s="103">
        <v>680752</v>
      </c>
      <c r="G7667" s="103">
        <v>10</v>
      </c>
      <c r="H7667" t="s">
        <v>54</v>
      </c>
      <c r="I7667" s="103"/>
    </row>
    <row r="7668" spans="1:9" x14ac:dyDescent="0.3">
      <c r="A7668" t="s">
        <v>2548</v>
      </c>
      <c r="B7668" t="s">
        <v>45</v>
      </c>
      <c r="C7668" t="s">
        <v>1763</v>
      </c>
      <c r="D7668" t="s">
        <v>776</v>
      </c>
      <c r="E7668" s="103">
        <v>7.3998080951820306E-3</v>
      </c>
      <c r="F7668" s="103">
        <v>680752</v>
      </c>
      <c r="G7668" s="103">
        <v>10</v>
      </c>
      <c r="H7668" t="s">
        <v>54</v>
      </c>
      <c r="I7668" s="103"/>
    </row>
    <row r="7669" spans="1:9" x14ac:dyDescent="0.3">
      <c r="A7669" t="s">
        <v>2549</v>
      </c>
      <c r="B7669" t="s">
        <v>46</v>
      </c>
      <c r="C7669" t="s">
        <v>1763</v>
      </c>
      <c r="D7669" t="s">
        <v>776</v>
      </c>
      <c r="E7669" s="103">
        <v>7.2774897586554898E-3</v>
      </c>
      <c r="F7669" s="103">
        <v>680752</v>
      </c>
      <c r="G7669" s="103">
        <v>10</v>
      </c>
      <c r="H7669" t="s">
        <v>54</v>
      </c>
      <c r="I7669" s="103"/>
    </row>
    <row r="7670" spans="1:9" x14ac:dyDescent="0.3">
      <c r="A7670" t="s">
        <v>2550</v>
      </c>
      <c r="B7670" t="s">
        <v>49</v>
      </c>
      <c r="C7670" t="s">
        <v>1764</v>
      </c>
      <c r="D7670" t="s">
        <v>54</v>
      </c>
      <c r="E7670" s="103">
        <v>0.9976437821703058</v>
      </c>
      <c r="F7670" s="103">
        <v>680752</v>
      </c>
      <c r="G7670" s="103">
        <v>10</v>
      </c>
      <c r="H7670" t="s">
        <v>54</v>
      </c>
      <c r="I7670" s="103"/>
    </row>
    <row r="7671" spans="1:9" x14ac:dyDescent="0.3">
      <c r="A7671" t="s">
        <v>2551</v>
      </c>
      <c r="B7671" t="s">
        <v>50</v>
      </c>
      <c r="C7671" t="s">
        <v>1764</v>
      </c>
      <c r="D7671" t="s">
        <v>54</v>
      </c>
      <c r="E7671" s="103">
        <v>5056728.368236565</v>
      </c>
      <c r="F7671" s="103">
        <v>680752</v>
      </c>
      <c r="G7671" s="103">
        <v>10</v>
      </c>
      <c r="H7671" t="s">
        <v>54</v>
      </c>
      <c r="I7671" s="103"/>
    </row>
    <row r="7672" spans="1:9" x14ac:dyDescent="0.3">
      <c r="A7672" t="s">
        <v>2552</v>
      </c>
      <c r="B7672" t="s">
        <v>51</v>
      </c>
      <c r="C7672" t="s">
        <v>1764</v>
      </c>
      <c r="D7672" t="s">
        <v>40</v>
      </c>
      <c r="E7672" s="103">
        <v>1.0281393902072096</v>
      </c>
      <c r="F7672" s="103">
        <v>680752</v>
      </c>
      <c r="G7672" s="103">
        <v>10</v>
      </c>
      <c r="H7672" t="s">
        <v>1078</v>
      </c>
      <c r="I7672" s="103"/>
    </row>
    <row r="7673" spans="1:9" x14ac:dyDescent="0.3">
      <c r="A7673" t="s">
        <v>7302</v>
      </c>
      <c r="B7673" t="s">
        <v>51</v>
      </c>
      <c r="C7673" t="s">
        <v>1764</v>
      </c>
      <c r="D7673" t="s">
        <v>5064</v>
      </c>
      <c r="E7673" s="103">
        <v>1.1425882155188425</v>
      </c>
      <c r="F7673" s="103">
        <v>680752</v>
      </c>
      <c r="G7673" s="103">
        <v>10</v>
      </c>
      <c r="H7673" t="s">
        <v>1078</v>
      </c>
      <c r="I7673" s="103"/>
    </row>
    <row r="7674" spans="1:9" x14ac:dyDescent="0.3">
      <c r="A7674" t="s">
        <v>7303</v>
      </c>
      <c r="B7674" t="s">
        <v>51</v>
      </c>
      <c r="C7674" t="s">
        <v>1764</v>
      </c>
      <c r="D7674" t="s">
        <v>5065</v>
      </c>
      <c r="E7674" s="103">
        <v>1.0292732038678765</v>
      </c>
      <c r="F7674" s="103">
        <v>680752</v>
      </c>
      <c r="G7674" s="103">
        <v>10</v>
      </c>
      <c r="H7674" t="s">
        <v>1078</v>
      </c>
      <c r="I7674" s="103"/>
    </row>
    <row r="7675" spans="1:9" x14ac:dyDescent="0.3">
      <c r="A7675" t="s">
        <v>7304</v>
      </c>
      <c r="B7675" t="s">
        <v>51</v>
      </c>
      <c r="C7675" t="s">
        <v>1764</v>
      </c>
      <c r="D7675" t="s">
        <v>5066</v>
      </c>
      <c r="E7675" s="103">
        <v>1.0744061372181193</v>
      </c>
      <c r="F7675" s="103">
        <v>680752</v>
      </c>
      <c r="G7675" s="103">
        <v>10</v>
      </c>
      <c r="H7675" t="s">
        <v>1078</v>
      </c>
      <c r="I7675" s="103"/>
    </row>
    <row r="7676" spans="1:9" x14ac:dyDescent="0.3">
      <c r="A7676" t="s">
        <v>2553</v>
      </c>
      <c r="B7676" t="s">
        <v>51</v>
      </c>
      <c r="C7676" t="s">
        <v>1764</v>
      </c>
      <c r="D7676" t="s">
        <v>42</v>
      </c>
      <c r="E7676" s="103">
        <v>1.6263438062311841</v>
      </c>
      <c r="F7676" s="103">
        <v>680752</v>
      </c>
      <c r="G7676" s="103">
        <v>10</v>
      </c>
      <c r="H7676" t="s">
        <v>1078</v>
      </c>
      <c r="I7676" s="103"/>
    </row>
    <row r="7677" spans="1:9" x14ac:dyDescent="0.3">
      <c r="A7677" t="s">
        <v>2554</v>
      </c>
      <c r="B7677" t="s">
        <v>51</v>
      </c>
      <c r="C7677" t="s">
        <v>1764</v>
      </c>
      <c r="D7677" t="s">
        <v>1763</v>
      </c>
      <c r="E7677" s="103">
        <v>1.5988118253911936</v>
      </c>
      <c r="F7677" s="103">
        <v>680752</v>
      </c>
      <c r="G7677" s="103">
        <v>10</v>
      </c>
      <c r="H7677" t="s">
        <v>1078</v>
      </c>
      <c r="I7677" s="103"/>
    </row>
    <row r="7678" spans="1:9" x14ac:dyDescent="0.3">
      <c r="A7678" t="s">
        <v>2555</v>
      </c>
      <c r="B7678" t="s">
        <v>51</v>
      </c>
      <c r="C7678" t="s">
        <v>1764</v>
      </c>
      <c r="D7678" t="s">
        <v>1764</v>
      </c>
      <c r="E7678" s="103">
        <v>1</v>
      </c>
      <c r="F7678" s="103">
        <v>680752</v>
      </c>
      <c r="G7678" s="103">
        <v>10</v>
      </c>
      <c r="H7678" t="s">
        <v>1078</v>
      </c>
      <c r="I7678" s="103"/>
    </row>
    <row r="7679" spans="1:9" x14ac:dyDescent="0.3">
      <c r="A7679" t="s">
        <v>2556</v>
      </c>
      <c r="B7679" t="s">
        <v>51</v>
      </c>
      <c r="C7679" t="s">
        <v>1764</v>
      </c>
      <c r="D7679" t="s">
        <v>340</v>
      </c>
      <c r="E7679" s="103">
        <v>1.0606940349412799</v>
      </c>
      <c r="F7679" s="103">
        <v>680752</v>
      </c>
      <c r="G7679" s="103">
        <v>10</v>
      </c>
      <c r="H7679" t="s">
        <v>1078</v>
      </c>
      <c r="I7679" s="103"/>
    </row>
    <row r="7680" spans="1:9" x14ac:dyDescent="0.3">
      <c r="A7680" t="s">
        <v>2557</v>
      </c>
      <c r="B7680" t="s">
        <v>51</v>
      </c>
      <c r="C7680" t="s">
        <v>1764</v>
      </c>
      <c r="D7680" t="s">
        <v>777</v>
      </c>
      <c r="E7680" s="103">
        <v>8.5727844067012082</v>
      </c>
      <c r="F7680" s="103">
        <v>680752</v>
      </c>
      <c r="G7680" s="103">
        <v>10</v>
      </c>
      <c r="H7680" t="s">
        <v>1078</v>
      </c>
      <c r="I7680" s="103"/>
    </row>
    <row r="7681" spans="1:9" x14ac:dyDescent="0.3">
      <c r="A7681" t="s">
        <v>2558</v>
      </c>
      <c r="B7681" t="s">
        <v>44</v>
      </c>
      <c r="C7681" t="s">
        <v>1764</v>
      </c>
      <c r="D7681" t="s">
        <v>777</v>
      </c>
      <c r="E7681" s="103">
        <v>7.2361153547841209E-3</v>
      </c>
      <c r="F7681" s="103">
        <v>680752</v>
      </c>
      <c r="G7681" s="103">
        <v>10</v>
      </c>
      <c r="H7681" t="s">
        <v>54</v>
      </c>
      <c r="I7681" s="103"/>
    </row>
    <row r="7682" spans="1:9" x14ac:dyDescent="0.3">
      <c r="A7682" t="s">
        <v>2559</v>
      </c>
      <c r="B7682" t="s">
        <v>45</v>
      </c>
      <c r="C7682" t="s">
        <v>1764</v>
      </c>
      <c r="D7682" t="s">
        <v>777</v>
      </c>
      <c r="E7682" s="103">
        <v>4.4530463087843692E-3</v>
      </c>
      <c r="F7682" s="103">
        <v>680752</v>
      </c>
      <c r="G7682" s="103">
        <v>10</v>
      </c>
      <c r="H7682" t="s">
        <v>54</v>
      </c>
      <c r="I7682" s="103"/>
    </row>
    <row r="7683" spans="1:9" x14ac:dyDescent="0.3">
      <c r="A7683" t="s">
        <v>2560</v>
      </c>
      <c r="B7683" t="s">
        <v>46</v>
      </c>
      <c r="C7683" t="s">
        <v>1764</v>
      </c>
      <c r="D7683" t="s">
        <v>777</v>
      </c>
      <c r="E7683" s="103">
        <v>3.5974290031055155E-3</v>
      </c>
      <c r="F7683" s="103">
        <v>680752</v>
      </c>
      <c r="G7683" s="103">
        <v>10</v>
      </c>
      <c r="H7683" t="s">
        <v>54</v>
      </c>
      <c r="I7683" s="103"/>
    </row>
    <row r="7684" spans="1:9" x14ac:dyDescent="0.3">
      <c r="A7684" t="s">
        <v>2561</v>
      </c>
      <c r="B7684" t="s">
        <v>51</v>
      </c>
      <c r="C7684" t="s">
        <v>1764</v>
      </c>
      <c r="D7684" t="s">
        <v>776</v>
      </c>
      <c r="E7684" s="103">
        <v>21.891661574462024</v>
      </c>
      <c r="F7684" s="103">
        <v>680752</v>
      </c>
      <c r="G7684" s="103">
        <v>10</v>
      </c>
      <c r="H7684" t="s">
        <v>1078</v>
      </c>
      <c r="I7684" s="103"/>
    </row>
    <row r="7685" spans="1:9" x14ac:dyDescent="0.3">
      <c r="A7685" t="s">
        <v>2562</v>
      </c>
      <c r="B7685" t="s">
        <v>44</v>
      </c>
      <c r="C7685" t="s">
        <v>1764</v>
      </c>
      <c r="D7685" t="s">
        <v>776</v>
      </c>
      <c r="E7685" s="103">
        <v>3.2111547230121982E-3</v>
      </c>
      <c r="F7685" s="103">
        <v>680752</v>
      </c>
      <c r="G7685" s="103">
        <v>10</v>
      </c>
      <c r="H7685" t="s">
        <v>54</v>
      </c>
      <c r="I7685" s="103"/>
    </row>
    <row r="7686" spans="1:9" x14ac:dyDescent="0.3">
      <c r="A7686" t="s">
        <v>2563</v>
      </c>
      <c r="B7686" t="s">
        <v>45</v>
      </c>
      <c r="C7686" t="s">
        <v>1764</v>
      </c>
      <c r="D7686" t="s">
        <v>776</v>
      </c>
      <c r="E7686" s="103">
        <v>3.1990324783081996E-3</v>
      </c>
      <c r="F7686" s="103">
        <v>680752</v>
      </c>
      <c r="G7686" s="103">
        <v>10</v>
      </c>
      <c r="H7686" t="s">
        <v>54</v>
      </c>
      <c r="I7686" s="103"/>
    </row>
    <row r="7687" spans="1:9" x14ac:dyDescent="0.3">
      <c r="A7687" t="s">
        <v>2564</v>
      </c>
      <c r="B7687" t="s">
        <v>46</v>
      </c>
      <c r="C7687" t="s">
        <v>1764</v>
      </c>
      <c r="D7687" t="s">
        <v>776</v>
      </c>
      <c r="E7687" s="103">
        <v>3.1870821156459632E-3</v>
      </c>
      <c r="F7687" s="103">
        <v>680752</v>
      </c>
      <c r="G7687" s="103">
        <v>10</v>
      </c>
      <c r="H7687" t="s">
        <v>54</v>
      </c>
      <c r="I7687" s="103"/>
    </row>
    <row r="7688" spans="1:9" x14ac:dyDescent="0.3">
      <c r="A7688" t="s">
        <v>418</v>
      </c>
      <c r="B7688" t="s">
        <v>49</v>
      </c>
      <c r="C7688" t="s">
        <v>340</v>
      </c>
      <c r="D7688" t="s">
        <v>54</v>
      </c>
      <c r="E7688" s="103">
        <v>1</v>
      </c>
      <c r="F7688" s="103">
        <v>680752</v>
      </c>
      <c r="G7688" s="103">
        <v>10</v>
      </c>
      <c r="H7688" t="s">
        <v>54</v>
      </c>
      <c r="I7688" s="103"/>
    </row>
    <row r="7689" spans="1:9" x14ac:dyDescent="0.3">
      <c r="A7689" t="s">
        <v>419</v>
      </c>
      <c r="B7689" t="s">
        <v>50</v>
      </c>
      <c r="C7689" t="s">
        <v>340</v>
      </c>
      <c r="D7689" t="s">
        <v>54</v>
      </c>
      <c r="E7689" s="103">
        <v>5354163.78080016</v>
      </c>
      <c r="F7689" s="103">
        <v>680752</v>
      </c>
      <c r="G7689" s="103">
        <v>10</v>
      </c>
      <c r="H7689" t="s">
        <v>54</v>
      </c>
      <c r="I7689" s="103"/>
    </row>
    <row r="7690" spans="1:9" x14ac:dyDescent="0.3">
      <c r="A7690" t="s">
        <v>1576</v>
      </c>
      <c r="B7690" t="s">
        <v>51</v>
      </c>
      <c r="C7690" t="s">
        <v>340</v>
      </c>
      <c r="D7690" t="s">
        <v>40</v>
      </c>
      <c r="E7690" s="103">
        <v>0.97893924097044094</v>
      </c>
      <c r="F7690" s="103">
        <v>680752</v>
      </c>
      <c r="G7690" s="103">
        <v>10</v>
      </c>
      <c r="H7690" t="s">
        <v>1078</v>
      </c>
      <c r="I7690" s="103"/>
    </row>
    <row r="7691" spans="1:9" x14ac:dyDescent="0.3">
      <c r="A7691" t="s">
        <v>7305</v>
      </c>
      <c r="B7691" t="s">
        <v>51</v>
      </c>
      <c r="C7691" t="s">
        <v>340</v>
      </c>
      <c r="D7691" t="s">
        <v>5064</v>
      </c>
      <c r="E7691" s="103">
        <v>1.492067740936742</v>
      </c>
      <c r="F7691" s="103">
        <v>680752</v>
      </c>
      <c r="G7691" s="103">
        <v>10</v>
      </c>
      <c r="H7691" t="s">
        <v>1078</v>
      </c>
      <c r="I7691" s="103"/>
    </row>
    <row r="7692" spans="1:9" x14ac:dyDescent="0.3">
      <c r="A7692" t="s">
        <v>7306</v>
      </c>
      <c r="B7692" t="s">
        <v>51</v>
      </c>
      <c r="C7692" t="s">
        <v>340</v>
      </c>
      <c r="D7692" t="s">
        <v>5065</v>
      </c>
      <c r="E7692" s="103">
        <v>0.98102328955126827</v>
      </c>
      <c r="F7692" s="103">
        <v>680752</v>
      </c>
      <c r="G7692" s="103">
        <v>10</v>
      </c>
      <c r="H7692" t="s">
        <v>1078</v>
      </c>
      <c r="I7692" s="103"/>
    </row>
    <row r="7693" spans="1:9" x14ac:dyDescent="0.3">
      <c r="A7693" t="s">
        <v>7307</v>
      </c>
      <c r="B7693" t="s">
        <v>51</v>
      </c>
      <c r="C7693" t="s">
        <v>340</v>
      </c>
      <c r="D7693" t="s">
        <v>5066</v>
      </c>
      <c r="E7693" s="103">
        <v>1.021134666894725</v>
      </c>
      <c r="F7693" s="103">
        <v>680752</v>
      </c>
      <c r="G7693" s="103">
        <v>10</v>
      </c>
      <c r="H7693" t="s">
        <v>1078</v>
      </c>
      <c r="I7693" s="103"/>
    </row>
    <row r="7694" spans="1:9" x14ac:dyDescent="0.3">
      <c r="A7694" t="s">
        <v>1577</v>
      </c>
      <c r="B7694" t="s">
        <v>51</v>
      </c>
      <c r="C7694" t="s">
        <v>340</v>
      </c>
      <c r="D7694" t="s">
        <v>42</v>
      </c>
      <c r="E7694" s="103">
        <v>12.021208721588437</v>
      </c>
      <c r="F7694" s="103">
        <v>680752</v>
      </c>
      <c r="G7694" s="103">
        <v>10</v>
      </c>
      <c r="H7694" t="s">
        <v>1078</v>
      </c>
      <c r="I7694" s="103"/>
    </row>
    <row r="7695" spans="1:9" x14ac:dyDescent="0.3">
      <c r="A7695" t="s">
        <v>2565</v>
      </c>
      <c r="B7695" t="s">
        <v>51</v>
      </c>
      <c r="C7695" t="s">
        <v>340</v>
      </c>
      <c r="D7695" t="s">
        <v>1763</v>
      </c>
      <c r="E7695" s="103">
        <v>13.131142384336858</v>
      </c>
      <c r="F7695" s="103">
        <v>680752</v>
      </c>
      <c r="G7695" s="103">
        <v>10</v>
      </c>
      <c r="H7695" t="s">
        <v>1078</v>
      </c>
      <c r="I7695" s="103"/>
    </row>
    <row r="7696" spans="1:9" x14ac:dyDescent="0.3">
      <c r="A7696" t="s">
        <v>2566</v>
      </c>
      <c r="B7696" t="s">
        <v>51</v>
      </c>
      <c r="C7696" t="s">
        <v>340</v>
      </c>
      <c r="D7696" t="s">
        <v>1764</v>
      </c>
      <c r="E7696" s="103">
        <v>4.0985415916721655</v>
      </c>
      <c r="F7696" s="103">
        <v>680752</v>
      </c>
      <c r="G7696" s="103">
        <v>10</v>
      </c>
      <c r="H7696" t="s">
        <v>1078</v>
      </c>
      <c r="I7696" s="103"/>
    </row>
    <row r="7697" spans="1:9" x14ac:dyDescent="0.3">
      <c r="A7697" t="s">
        <v>1578</v>
      </c>
      <c r="B7697" t="s">
        <v>51</v>
      </c>
      <c r="C7697" t="s">
        <v>340</v>
      </c>
      <c r="D7697" t="s">
        <v>340</v>
      </c>
      <c r="E7697" s="103">
        <v>1</v>
      </c>
      <c r="F7697" s="103">
        <v>680752</v>
      </c>
      <c r="G7697" s="103">
        <v>10</v>
      </c>
      <c r="H7697" t="s">
        <v>1078</v>
      </c>
      <c r="I7697" s="103"/>
    </row>
    <row r="7698" spans="1:9" x14ac:dyDescent="0.3">
      <c r="A7698" t="s">
        <v>1579</v>
      </c>
      <c r="B7698" t="s">
        <v>51</v>
      </c>
      <c r="C7698" t="s">
        <v>340</v>
      </c>
      <c r="D7698" t="s">
        <v>777</v>
      </c>
      <c r="E7698" s="103">
        <v>9.1223969192842436</v>
      </c>
      <c r="F7698" s="103">
        <v>680752</v>
      </c>
      <c r="G7698" s="103">
        <v>10</v>
      </c>
      <c r="H7698" t="s">
        <v>1078</v>
      </c>
      <c r="I7698" s="103"/>
    </row>
    <row r="7699" spans="1:9" x14ac:dyDescent="0.3">
      <c r="A7699" t="s">
        <v>749</v>
      </c>
      <c r="B7699" t="s">
        <v>44</v>
      </c>
      <c r="C7699" t="s">
        <v>340</v>
      </c>
      <c r="D7699" t="s">
        <v>777</v>
      </c>
      <c r="E7699" s="103">
        <v>0</v>
      </c>
      <c r="F7699" s="103">
        <v>680752</v>
      </c>
      <c r="G7699" s="103">
        <v>10</v>
      </c>
      <c r="H7699" t="s">
        <v>54</v>
      </c>
      <c r="I7699" s="103"/>
    </row>
    <row r="7700" spans="1:9" x14ac:dyDescent="0.3">
      <c r="A7700" t="s">
        <v>750</v>
      </c>
      <c r="B7700" t="s">
        <v>45</v>
      </c>
      <c r="C7700" t="s">
        <v>340</v>
      </c>
      <c r="D7700" t="s">
        <v>777</v>
      </c>
      <c r="E7700" s="103">
        <v>0</v>
      </c>
      <c r="F7700" s="103">
        <v>680752</v>
      </c>
      <c r="G7700" s="103">
        <v>10</v>
      </c>
      <c r="H7700" t="s">
        <v>54</v>
      </c>
      <c r="I7700" s="103"/>
    </row>
    <row r="7701" spans="1:9" x14ac:dyDescent="0.3">
      <c r="A7701" t="s">
        <v>751</v>
      </c>
      <c r="B7701" t="s">
        <v>46</v>
      </c>
      <c r="C7701" t="s">
        <v>340</v>
      </c>
      <c r="D7701" t="s">
        <v>777</v>
      </c>
      <c r="E7701" s="103">
        <v>0</v>
      </c>
      <c r="F7701" s="103">
        <v>680752</v>
      </c>
      <c r="G7701" s="103">
        <v>10</v>
      </c>
      <c r="H7701" t="s">
        <v>54</v>
      </c>
      <c r="I7701" s="103"/>
    </row>
    <row r="7702" spans="1:9" x14ac:dyDescent="0.3">
      <c r="A7702" t="s">
        <v>1580</v>
      </c>
      <c r="B7702" t="s">
        <v>51</v>
      </c>
      <c r="C7702" t="s">
        <v>340</v>
      </c>
      <c r="D7702" t="s">
        <v>776</v>
      </c>
      <c r="E7702" s="103">
        <v>23.166073632998792</v>
      </c>
      <c r="F7702" s="103">
        <v>680752</v>
      </c>
      <c r="G7702" s="103">
        <v>10</v>
      </c>
      <c r="H7702" t="s">
        <v>1078</v>
      </c>
      <c r="I7702" s="103"/>
    </row>
    <row r="7703" spans="1:9" x14ac:dyDescent="0.3">
      <c r="A7703" t="s">
        <v>753</v>
      </c>
      <c r="B7703" t="s">
        <v>44</v>
      </c>
      <c r="C7703" t="s">
        <v>340</v>
      </c>
      <c r="D7703" t="s">
        <v>776</v>
      </c>
      <c r="E7703" s="103">
        <v>0</v>
      </c>
      <c r="F7703" s="103">
        <v>680752</v>
      </c>
      <c r="G7703" s="103">
        <v>10</v>
      </c>
      <c r="H7703" t="s">
        <v>54</v>
      </c>
      <c r="I7703" s="103"/>
    </row>
    <row r="7704" spans="1:9" x14ac:dyDescent="0.3">
      <c r="A7704" t="s">
        <v>754</v>
      </c>
      <c r="B7704" t="s">
        <v>45</v>
      </c>
      <c r="C7704" t="s">
        <v>340</v>
      </c>
      <c r="D7704" t="s">
        <v>776</v>
      </c>
      <c r="E7704" s="103">
        <v>0</v>
      </c>
      <c r="F7704" s="103">
        <v>680752</v>
      </c>
      <c r="G7704" s="103">
        <v>10</v>
      </c>
      <c r="H7704" t="s">
        <v>54</v>
      </c>
      <c r="I7704" s="103"/>
    </row>
    <row r="7705" spans="1:9" x14ac:dyDescent="0.3">
      <c r="A7705" t="s">
        <v>755</v>
      </c>
      <c r="B7705" t="s">
        <v>46</v>
      </c>
      <c r="C7705" t="s">
        <v>340</v>
      </c>
      <c r="D7705" t="s">
        <v>776</v>
      </c>
      <c r="E7705" s="103">
        <v>0</v>
      </c>
      <c r="F7705" s="103">
        <v>680752</v>
      </c>
      <c r="G7705" s="103">
        <v>10</v>
      </c>
      <c r="H7705" t="s">
        <v>54</v>
      </c>
      <c r="I7705" s="103"/>
    </row>
    <row r="7706" spans="1:9" x14ac:dyDescent="0.3">
      <c r="A7706" t="s">
        <v>8931</v>
      </c>
      <c r="B7706" t="s">
        <v>51</v>
      </c>
      <c r="C7706" t="s">
        <v>8750</v>
      </c>
      <c r="D7706" t="s">
        <v>40</v>
      </c>
      <c r="E7706" s="103">
        <v>2.9214182145542316E-2</v>
      </c>
      <c r="F7706" s="103">
        <v>680752</v>
      </c>
      <c r="G7706" s="103">
        <v>10</v>
      </c>
      <c r="H7706" t="s">
        <v>1078</v>
      </c>
      <c r="I7706" s="103"/>
    </row>
    <row r="7707" spans="1:9" x14ac:dyDescent="0.3">
      <c r="A7707" t="s">
        <v>8999</v>
      </c>
      <c r="B7707" t="s">
        <v>51</v>
      </c>
      <c r="C7707" t="s">
        <v>8750</v>
      </c>
      <c r="D7707" t="s">
        <v>5064</v>
      </c>
      <c r="E7707" s="103">
        <v>3.0668493973272315E-2</v>
      </c>
      <c r="F7707" s="103">
        <v>680752</v>
      </c>
      <c r="G7707" s="103">
        <v>10</v>
      </c>
      <c r="H7707" t="s">
        <v>1078</v>
      </c>
      <c r="I7707" s="103"/>
    </row>
    <row r="7708" spans="1:9" x14ac:dyDescent="0.3">
      <c r="A7708" t="s">
        <v>9000</v>
      </c>
      <c r="B7708" t="s">
        <v>51</v>
      </c>
      <c r="C7708" t="s">
        <v>8750</v>
      </c>
      <c r="D7708" t="s">
        <v>5065</v>
      </c>
      <c r="E7708" s="103">
        <v>2.9236722138500055E-2</v>
      </c>
      <c r="F7708" s="103">
        <v>680752</v>
      </c>
      <c r="G7708" s="103">
        <v>10</v>
      </c>
      <c r="H7708" t="s">
        <v>1078</v>
      </c>
      <c r="I7708" s="103"/>
    </row>
    <row r="7709" spans="1:9" x14ac:dyDescent="0.3">
      <c r="A7709" t="s">
        <v>9001</v>
      </c>
      <c r="B7709" t="s">
        <v>51</v>
      </c>
      <c r="C7709" t="s">
        <v>8750</v>
      </c>
      <c r="D7709" t="s">
        <v>5066</v>
      </c>
      <c r="E7709" s="103">
        <v>3.0508885049872335E-2</v>
      </c>
      <c r="F7709" s="103">
        <v>680752</v>
      </c>
      <c r="G7709" s="103">
        <v>10</v>
      </c>
      <c r="H7709" t="s">
        <v>1078</v>
      </c>
      <c r="I7709" s="103"/>
    </row>
    <row r="7710" spans="1:9" x14ac:dyDescent="0.3">
      <c r="A7710" t="s">
        <v>8932</v>
      </c>
      <c r="B7710" t="s">
        <v>51</v>
      </c>
      <c r="C7710" t="s">
        <v>8750</v>
      </c>
      <c r="D7710" t="s">
        <v>42</v>
      </c>
      <c r="E7710" s="103">
        <v>3.0656107270386958E-2</v>
      </c>
      <c r="F7710" s="103">
        <v>680752</v>
      </c>
      <c r="G7710" s="103">
        <v>10</v>
      </c>
      <c r="H7710" t="s">
        <v>1078</v>
      </c>
      <c r="I7710" s="103"/>
    </row>
    <row r="7711" spans="1:9" x14ac:dyDescent="0.3">
      <c r="A7711" t="s">
        <v>8933</v>
      </c>
      <c r="B7711" t="s">
        <v>51</v>
      </c>
      <c r="C7711" t="s">
        <v>8750</v>
      </c>
      <c r="D7711" t="s">
        <v>1763</v>
      </c>
      <c r="E7711" s="103">
        <v>3.2395345373908042E-2</v>
      </c>
      <c r="F7711" s="103">
        <v>680752</v>
      </c>
      <c r="G7711" s="103">
        <v>10</v>
      </c>
      <c r="H7711" t="s">
        <v>1078</v>
      </c>
      <c r="I7711" s="103"/>
    </row>
    <row r="7712" spans="1:9" x14ac:dyDescent="0.3">
      <c r="A7712" t="s">
        <v>8934</v>
      </c>
      <c r="B7712" t="s">
        <v>51</v>
      </c>
      <c r="C7712" t="s">
        <v>8750</v>
      </c>
      <c r="D7712" t="s">
        <v>1764</v>
      </c>
      <c r="E7712" s="103">
        <v>2.8776992380238248E-2</v>
      </c>
      <c r="F7712" s="103">
        <v>680752</v>
      </c>
      <c r="G7712" s="103">
        <v>10</v>
      </c>
      <c r="H7712" t="s">
        <v>1078</v>
      </c>
      <c r="I7712" s="103"/>
    </row>
    <row r="7713" spans="1:9" x14ac:dyDescent="0.3">
      <c r="A7713" t="s">
        <v>8935</v>
      </c>
      <c r="B7713" t="s">
        <v>51</v>
      </c>
      <c r="C7713" t="s">
        <v>8750</v>
      </c>
      <c r="D7713" t="s">
        <v>340</v>
      </c>
      <c r="E7713" s="103">
        <v>2.9964473029969307E-2</v>
      </c>
      <c r="F7713" s="103">
        <v>680752</v>
      </c>
      <c r="G7713" s="103">
        <v>10</v>
      </c>
      <c r="H7713" t="s">
        <v>1078</v>
      </c>
      <c r="I7713" s="103"/>
    </row>
    <row r="7714" spans="1:9" x14ac:dyDescent="0.3">
      <c r="A7714" t="s">
        <v>8936</v>
      </c>
      <c r="B7714" t="s">
        <v>51</v>
      </c>
      <c r="C7714" t="s">
        <v>8750</v>
      </c>
      <c r="D7714" t="s">
        <v>777</v>
      </c>
      <c r="E7714" s="103">
        <v>0.22856052331298649</v>
      </c>
      <c r="F7714" s="103">
        <v>680752</v>
      </c>
      <c r="G7714" s="103">
        <v>10</v>
      </c>
      <c r="H7714" t="s">
        <v>1078</v>
      </c>
      <c r="I7714" s="103"/>
    </row>
    <row r="7715" spans="1:9" x14ac:dyDescent="0.3">
      <c r="A7715" t="s">
        <v>8937</v>
      </c>
      <c r="B7715" t="s">
        <v>51</v>
      </c>
      <c r="C7715" t="s">
        <v>8750</v>
      </c>
      <c r="D7715" t="s">
        <v>776</v>
      </c>
      <c r="E7715" s="103">
        <v>0.58396331185759565</v>
      </c>
      <c r="F7715" s="103">
        <v>680752</v>
      </c>
      <c r="G7715" s="103">
        <v>10</v>
      </c>
      <c r="H7715" t="s">
        <v>1078</v>
      </c>
      <c r="I7715" s="103"/>
    </row>
    <row r="7716" spans="1:9" x14ac:dyDescent="0.3">
      <c r="A7716" t="s">
        <v>9235</v>
      </c>
      <c r="B7716" t="s">
        <v>47</v>
      </c>
      <c r="C7716" t="s">
        <v>9007</v>
      </c>
      <c r="D7716" t="s">
        <v>54</v>
      </c>
      <c r="E7716" s="103">
        <v>655615</v>
      </c>
      <c r="F7716" s="103">
        <v>680752</v>
      </c>
      <c r="G7716" s="103">
        <v>10</v>
      </c>
      <c r="H7716" t="s">
        <v>54</v>
      </c>
      <c r="I7716" s="103"/>
    </row>
    <row r="7717" spans="1:9" x14ac:dyDescent="0.3">
      <c r="A7717" t="s">
        <v>9236</v>
      </c>
      <c r="B7717" t="s">
        <v>48</v>
      </c>
      <c r="C7717" t="s">
        <v>9007</v>
      </c>
      <c r="D7717" t="s">
        <v>54</v>
      </c>
      <c r="E7717" s="103">
        <v>31802232378.42688</v>
      </c>
      <c r="F7717" s="103">
        <v>680752</v>
      </c>
      <c r="G7717" s="103">
        <v>10</v>
      </c>
      <c r="H7717" t="s">
        <v>54</v>
      </c>
      <c r="I7717" s="103"/>
    </row>
    <row r="7718" spans="1:9" x14ac:dyDescent="0.3">
      <c r="A7718" t="s">
        <v>9237</v>
      </c>
      <c r="B7718" t="s">
        <v>49</v>
      </c>
      <c r="C7718" t="s">
        <v>9007</v>
      </c>
      <c r="D7718" t="s">
        <v>54</v>
      </c>
      <c r="E7718" s="103">
        <v>0.96307465861282815</v>
      </c>
      <c r="F7718" s="103">
        <v>680752</v>
      </c>
      <c r="G7718" s="103">
        <v>10</v>
      </c>
      <c r="H7718" t="s">
        <v>54</v>
      </c>
      <c r="I7718" s="103"/>
    </row>
    <row r="7719" spans="1:9" x14ac:dyDescent="0.3">
      <c r="A7719" t="s">
        <v>9238</v>
      </c>
      <c r="B7719" t="s">
        <v>50</v>
      </c>
      <c r="C7719" t="s">
        <v>9007</v>
      </c>
      <c r="D7719" t="s">
        <v>54</v>
      </c>
      <c r="E7719" s="103">
        <v>46716.326031252029</v>
      </c>
      <c r="F7719" s="103">
        <v>680752</v>
      </c>
      <c r="G7719" s="103">
        <v>10</v>
      </c>
      <c r="H7719" t="s">
        <v>54</v>
      </c>
      <c r="I7719" s="103"/>
    </row>
    <row r="7720" spans="1:9" x14ac:dyDescent="0.3">
      <c r="A7720" t="s">
        <v>9239</v>
      </c>
      <c r="B7720" t="s">
        <v>51</v>
      </c>
      <c r="C7720" t="s">
        <v>9007</v>
      </c>
      <c r="D7720" t="s">
        <v>40</v>
      </c>
      <c r="E7720" s="103">
        <v>9.9063724166840381E-3</v>
      </c>
      <c r="F7720" s="103">
        <v>680752</v>
      </c>
      <c r="G7720" s="103">
        <v>10</v>
      </c>
      <c r="H7720" t="s">
        <v>1078</v>
      </c>
      <c r="I7720" s="103"/>
    </row>
    <row r="7721" spans="1:9" x14ac:dyDescent="0.3">
      <c r="A7721" t="s">
        <v>9240</v>
      </c>
      <c r="B7721" t="s">
        <v>51</v>
      </c>
      <c r="C7721" t="s">
        <v>9007</v>
      </c>
      <c r="D7721" t="s">
        <v>5064</v>
      </c>
      <c r="E7721" s="103">
        <v>1.0401662101632769E-2</v>
      </c>
      <c r="F7721" s="103">
        <v>680752</v>
      </c>
      <c r="G7721" s="103">
        <v>10</v>
      </c>
      <c r="H7721" t="s">
        <v>1078</v>
      </c>
      <c r="I7721" s="103"/>
    </row>
    <row r="7722" spans="1:9" x14ac:dyDescent="0.3">
      <c r="A7722" t="s">
        <v>9241</v>
      </c>
      <c r="B7722" t="s">
        <v>51</v>
      </c>
      <c r="C7722" t="s">
        <v>9007</v>
      </c>
      <c r="D7722" t="s">
        <v>5065</v>
      </c>
      <c r="E7722" s="103">
        <v>9.9175545424257591E-3</v>
      </c>
      <c r="F7722" s="103">
        <v>680752</v>
      </c>
      <c r="G7722" s="103">
        <v>10</v>
      </c>
      <c r="H7722" t="s">
        <v>1078</v>
      </c>
      <c r="I7722" s="103"/>
    </row>
    <row r="7723" spans="1:9" x14ac:dyDescent="0.3">
      <c r="A7723" t="s">
        <v>9242</v>
      </c>
      <c r="B7723" t="s">
        <v>51</v>
      </c>
      <c r="C7723" t="s">
        <v>9007</v>
      </c>
      <c r="D7723" t="s">
        <v>5066</v>
      </c>
      <c r="E7723" s="103">
        <v>1.0330808693088559E-2</v>
      </c>
      <c r="F7723" s="103">
        <v>680752</v>
      </c>
      <c r="G7723" s="103">
        <v>10</v>
      </c>
      <c r="H7723" t="s">
        <v>1078</v>
      </c>
      <c r="I7723" s="103"/>
    </row>
    <row r="7724" spans="1:9" x14ac:dyDescent="0.3">
      <c r="A7724" t="s">
        <v>9243</v>
      </c>
      <c r="B7724" t="s">
        <v>51</v>
      </c>
      <c r="C7724" t="s">
        <v>9007</v>
      </c>
      <c r="D7724" t="s">
        <v>42</v>
      </c>
      <c r="E7724" s="103">
        <v>1.0397669927855844E-2</v>
      </c>
      <c r="F7724" s="103">
        <v>680752</v>
      </c>
      <c r="G7724" s="103">
        <v>10</v>
      </c>
      <c r="H7724" t="s">
        <v>1078</v>
      </c>
      <c r="I7724" s="103"/>
    </row>
    <row r="7725" spans="1:9" x14ac:dyDescent="0.3">
      <c r="A7725" t="s">
        <v>9244</v>
      </c>
      <c r="B7725" t="s">
        <v>51</v>
      </c>
      <c r="C7725" t="s">
        <v>9007</v>
      </c>
      <c r="D7725" t="s">
        <v>1763</v>
      </c>
      <c r="E7725" s="103">
        <v>1.0993872568821072E-2</v>
      </c>
      <c r="F7725" s="103">
        <v>680752</v>
      </c>
      <c r="G7725" s="103">
        <v>10</v>
      </c>
      <c r="H7725" t="s">
        <v>1078</v>
      </c>
      <c r="I7725" s="103"/>
    </row>
    <row r="7726" spans="1:9" x14ac:dyDescent="0.3">
      <c r="A7726" t="s">
        <v>9245</v>
      </c>
      <c r="B7726" t="s">
        <v>51</v>
      </c>
      <c r="C7726" t="s">
        <v>9007</v>
      </c>
      <c r="D7726" t="s">
        <v>1764</v>
      </c>
      <c r="E7726" s="103">
        <v>9.679293893749474E-3</v>
      </c>
      <c r="F7726" s="103">
        <v>680752</v>
      </c>
      <c r="G7726" s="103">
        <v>10</v>
      </c>
      <c r="H7726" t="s">
        <v>1078</v>
      </c>
      <c r="I7726" s="103"/>
    </row>
    <row r="7727" spans="1:9" x14ac:dyDescent="0.3">
      <c r="A7727" t="s">
        <v>9246</v>
      </c>
      <c r="B7727" t="s">
        <v>51</v>
      </c>
      <c r="C7727" t="s">
        <v>9007</v>
      </c>
      <c r="D7727" t="s">
        <v>340</v>
      </c>
      <c r="E7727" s="103">
        <v>1.0054559077727702E-2</v>
      </c>
      <c r="F7727" s="103">
        <v>680752</v>
      </c>
      <c r="G7727" s="103">
        <v>10</v>
      </c>
      <c r="H7727" t="s">
        <v>1078</v>
      </c>
      <c r="I7727" s="103"/>
    </row>
    <row r="7728" spans="1:9" x14ac:dyDescent="0.3">
      <c r="A7728" t="s">
        <v>9247</v>
      </c>
      <c r="B7728" t="s">
        <v>51</v>
      </c>
      <c r="C7728" t="s">
        <v>9007</v>
      </c>
      <c r="D7728" t="s">
        <v>777</v>
      </c>
      <c r="E7728" s="103">
        <v>8.1888057068618458E-2</v>
      </c>
      <c r="F7728" s="103">
        <v>680752</v>
      </c>
      <c r="G7728" s="103">
        <v>10</v>
      </c>
      <c r="H7728" t="s">
        <v>1078</v>
      </c>
      <c r="I7728" s="103"/>
    </row>
    <row r="7729" spans="1:9" x14ac:dyDescent="0.3">
      <c r="A7729" t="s">
        <v>9248</v>
      </c>
      <c r="B7729" t="s">
        <v>51</v>
      </c>
      <c r="C7729" t="s">
        <v>9007</v>
      </c>
      <c r="D7729" t="s">
        <v>776</v>
      </c>
      <c r="E7729" s="103">
        <v>0.20940905576003091</v>
      </c>
      <c r="F7729" s="103">
        <v>680752</v>
      </c>
      <c r="G7729" s="103">
        <v>10</v>
      </c>
      <c r="H7729" t="s">
        <v>1078</v>
      </c>
      <c r="I7729" s="103"/>
    </row>
    <row r="7730" spans="1:9" x14ac:dyDescent="0.3">
      <c r="A7730" t="s">
        <v>390</v>
      </c>
      <c r="B7730" t="s">
        <v>47</v>
      </c>
      <c r="C7730" t="s">
        <v>353</v>
      </c>
      <c r="D7730" t="s">
        <v>54</v>
      </c>
      <c r="E7730" s="103">
        <v>402707</v>
      </c>
      <c r="F7730" s="103">
        <v>680752</v>
      </c>
      <c r="G7730" s="103">
        <v>10</v>
      </c>
      <c r="H7730" t="s">
        <v>54</v>
      </c>
      <c r="I7730" s="103"/>
    </row>
    <row r="7731" spans="1:9" x14ac:dyDescent="0.3">
      <c r="A7731" t="s">
        <v>391</v>
      </c>
      <c r="B7731" t="s">
        <v>48</v>
      </c>
      <c r="C7731" t="s">
        <v>353</v>
      </c>
      <c r="D7731" t="s">
        <v>54</v>
      </c>
      <c r="E7731" s="103">
        <v>124598428504.03326</v>
      </c>
      <c r="F7731" s="103">
        <v>680752</v>
      </c>
      <c r="G7731" s="103">
        <v>10</v>
      </c>
      <c r="H7731" t="s">
        <v>54</v>
      </c>
      <c r="I7731" s="103"/>
    </row>
    <row r="7732" spans="1:9" x14ac:dyDescent="0.3">
      <c r="A7732" t="s">
        <v>392</v>
      </c>
      <c r="B7732" t="s">
        <v>49</v>
      </c>
      <c r="C7732" t="s">
        <v>353</v>
      </c>
      <c r="D7732" t="s">
        <v>54</v>
      </c>
      <c r="E7732" s="103">
        <v>0.5915619785178744</v>
      </c>
      <c r="F7732" s="103">
        <v>680752</v>
      </c>
      <c r="G7732" s="103">
        <v>10</v>
      </c>
      <c r="H7732" t="s">
        <v>54</v>
      </c>
      <c r="I7732" s="103"/>
    </row>
    <row r="7733" spans="1:9" x14ac:dyDescent="0.3">
      <c r="A7733" t="s">
        <v>393</v>
      </c>
      <c r="B7733" t="s">
        <v>50</v>
      </c>
      <c r="C7733" t="s">
        <v>353</v>
      </c>
      <c r="D7733" t="s">
        <v>54</v>
      </c>
      <c r="E7733" s="103">
        <v>183030.57281364323</v>
      </c>
      <c r="F7733" s="103">
        <v>680752</v>
      </c>
      <c r="G7733" s="103">
        <v>10</v>
      </c>
      <c r="H7733" t="s">
        <v>54</v>
      </c>
      <c r="I7733" s="103"/>
    </row>
    <row r="7734" spans="1:9" x14ac:dyDescent="0.3">
      <c r="A7734" t="s">
        <v>1591</v>
      </c>
      <c r="B7734" t="s">
        <v>51</v>
      </c>
      <c r="C7734" t="s">
        <v>353</v>
      </c>
      <c r="D7734" t="s">
        <v>40</v>
      </c>
      <c r="E7734" s="103">
        <v>6.6945150068641435E-2</v>
      </c>
      <c r="F7734" s="103">
        <v>680752</v>
      </c>
      <c r="G7734" s="103">
        <v>10</v>
      </c>
      <c r="H7734" t="s">
        <v>1078</v>
      </c>
      <c r="I7734" s="103"/>
    </row>
    <row r="7735" spans="1:9" x14ac:dyDescent="0.3">
      <c r="A7735" t="s">
        <v>7308</v>
      </c>
      <c r="B7735" t="s">
        <v>51</v>
      </c>
      <c r="C7735" t="s">
        <v>353</v>
      </c>
      <c r="D7735" t="s">
        <v>5064</v>
      </c>
      <c r="E7735" s="103">
        <v>7.6121147819953258E-2</v>
      </c>
      <c r="F7735" s="103">
        <v>680752</v>
      </c>
      <c r="G7735" s="103">
        <v>10</v>
      </c>
      <c r="H7735" t="s">
        <v>1078</v>
      </c>
      <c r="I7735" s="103"/>
    </row>
    <row r="7736" spans="1:9" x14ac:dyDescent="0.3">
      <c r="A7736" t="s">
        <v>7309</v>
      </c>
      <c r="B7736" t="s">
        <v>51</v>
      </c>
      <c r="C7736" t="s">
        <v>353</v>
      </c>
      <c r="D7736" t="s">
        <v>5065</v>
      </c>
      <c r="E7736" s="103">
        <v>6.7024358464969361E-2</v>
      </c>
      <c r="F7736" s="103">
        <v>680752</v>
      </c>
      <c r="G7736" s="103">
        <v>10</v>
      </c>
      <c r="H7736" t="s">
        <v>1078</v>
      </c>
      <c r="I7736" s="103"/>
    </row>
    <row r="7737" spans="1:9" x14ac:dyDescent="0.3">
      <c r="A7737" t="s">
        <v>7310</v>
      </c>
      <c r="B7737" t="s">
        <v>51</v>
      </c>
      <c r="C7737" t="s">
        <v>353</v>
      </c>
      <c r="D7737" t="s">
        <v>5066</v>
      </c>
      <c r="E7737" s="103">
        <v>7.3668223145014325E-2</v>
      </c>
      <c r="F7737" s="103">
        <v>680752</v>
      </c>
      <c r="G7737" s="103">
        <v>10</v>
      </c>
      <c r="H7737" t="s">
        <v>1078</v>
      </c>
      <c r="I7737" s="103"/>
    </row>
    <row r="7738" spans="1:9" x14ac:dyDescent="0.3">
      <c r="A7738" t="s">
        <v>1592</v>
      </c>
      <c r="B7738" t="s">
        <v>51</v>
      </c>
      <c r="C7738" t="s">
        <v>353</v>
      </c>
      <c r="D7738" t="s">
        <v>42</v>
      </c>
      <c r="E7738" s="103">
        <v>7.6072199488402048E-2</v>
      </c>
      <c r="F7738" s="103">
        <v>680752</v>
      </c>
      <c r="G7738" s="103">
        <v>10</v>
      </c>
      <c r="H7738" t="s">
        <v>1078</v>
      </c>
      <c r="I7738" s="103"/>
    </row>
    <row r="7739" spans="1:9" x14ac:dyDescent="0.3">
      <c r="A7739" t="s">
        <v>2571</v>
      </c>
      <c r="B7739" t="s">
        <v>51</v>
      </c>
      <c r="C7739" t="s">
        <v>353</v>
      </c>
      <c r="D7739" t="s">
        <v>1763</v>
      </c>
      <c r="E7739" s="103">
        <v>7.9193624859771494E-2</v>
      </c>
      <c r="F7739" s="103">
        <v>680752</v>
      </c>
      <c r="G7739" s="103">
        <v>10</v>
      </c>
      <c r="H7739" t="s">
        <v>1078</v>
      </c>
      <c r="I7739" s="103"/>
    </row>
    <row r="7740" spans="1:9" x14ac:dyDescent="0.3">
      <c r="A7740" t="s">
        <v>2572</v>
      </c>
      <c r="B7740" t="s">
        <v>51</v>
      </c>
      <c r="C7740" t="s">
        <v>353</v>
      </c>
      <c r="D7740" t="s">
        <v>1764</v>
      </c>
      <c r="E7740" s="103">
        <v>6.7711664898053345E-2</v>
      </c>
      <c r="F7740" s="103">
        <v>680752</v>
      </c>
      <c r="G7740" s="103">
        <v>10</v>
      </c>
      <c r="H7740" t="s">
        <v>1078</v>
      </c>
      <c r="I7740" s="103"/>
    </row>
    <row r="7741" spans="1:9" x14ac:dyDescent="0.3">
      <c r="A7741" t="s">
        <v>1593</v>
      </c>
      <c r="B7741" t="s">
        <v>51</v>
      </c>
      <c r="C7741" t="s">
        <v>353</v>
      </c>
      <c r="D7741" t="s">
        <v>340</v>
      </c>
      <c r="E7741" s="103">
        <v>7.3248550369351004E-2</v>
      </c>
      <c r="F7741" s="103">
        <v>680752</v>
      </c>
      <c r="G7741" s="103">
        <v>10</v>
      </c>
      <c r="H7741" t="s">
        <v>1078</v>
      </c>
      <c r="I7741" s="103"/>
    </row>
    <row r="7742" spans="1:9" x14ac:dyDescent="0.3">
      <c r="A7742" t="s">
        <v>1594</v>
      </c>
      <c r="B7742" t="s">
        <v>51</v>
      </c>
      <c r="C7742" t="s">
        <v>353</v>
      </c>
      <c r="D7742" t="s">
        <v>777</v>
      </c>
      <c r="E7742" s="103">
        <v>0.50304398530188876</v>
      </c>
      <c r="F7742" s="103">
        <v>680752</v>
      </c>
      <c r="G7742" s="103">
        <v>10</v>
      </c>
      <c r="H7742" t="s">
        <v>1078</v>
      </c>
      <c r="I7742" s="103"/>
    </row>
    <row r="7743" spans="1:9" x14ac:dyDescent="0.3">
      <c r="A7743" t="s">
        <v>1595</v>
      </c>
      <c r="B7743" t="s">
        <v>51</v>
      </c>
      <c r="C7743" t="s">
        <v>353</v>
      </c>
      <c r="D7743" t="s">
        <v>776</v>
      </c>
      <c r="E7743" s="103">
        <v>1.3237593149996396</v>
      </c>
      <c r="F7743" s="103">
        <v>680752</v>
      </c>
      <c r="G7743" s="103">
        <v>10</v>
      </c>
      <c r="H7743" t="s">
        <v>1078</v>
      </c>
      <c r="I7743" s="103"/>
    </row>
    <row r="7744" spans="1:9" x14ac:dyDescent="0.3">
      <c r="A7744" t="s">
        <v>4841</v>
      </c>
      <c r="B7744" t="s">
        <v>47</v>
      </c>
      <c r="C7744" t="s">
        <v>4351</v>
      </c>
      <c r="D7744" t="s">
        <v>54</v>
      </c>
      <c r="E7744" s="103">
        <v>303956</v>
      </c>
      <c r="F7744" s="103">
        <v>680752</v>
      </c>
      <c r="G7744" s="103">
        <v>10</v>
      </c>
      <c r="H7744" t="s">
        <v>54</v>
      </c>
      <c r="I7744" s="103"/>
    </row>
    <row r="7745" spans="1:9" x14ac:dyDescent="0.3">
      <c r="A7745" t="s">
        <v>4842</v>
      </c>
      <c r="B7745" t="s">
        <v>48</v>
      </c>
      <c r="C7745" t="s">
        <v>4351</v>
      </c>
      <c r="D7745" t="s">
        <v>54</v>
      </c>
      <c r="E7745" s="103">
        <v>53950615106.819077</v>
      </c>
      <c r="F7745" s="103">
        <v>680752</v>
      </c>
      <c r="G7745" s="103">
        <v>10</v>
      </c>
      <c r="H7745" t="s">
        <v>54</v>
      </c>
      <c r="I7745" s="103"/>
    </row>
    <row r="7746" spans="1:9" x14ac:dyDescent="0.3">
      <c r="A7746" t="s">
        <v>4843</v>
      </c>
      <c r="B7746" t="s">
        <v>49</v>
      </c>
      <c r="C7746" t="s">
        <v>4351</v>
      </c>
      <c r="D7746" t="s">
        <v>54</v>
      </c>
      <c r="E7746" s="103">
        <v>0.44650034079958634</v>
      </c>
      <c r="F7746" s="103">
        <v>680752</v>
      </c>
      <c r="G7746" s="103">
        <v>10</v>
      </c>
      <c r="H7746" t="s">
        <v>54</v>
      </c>
      <c r="I7746" s="103"/>
    </row>
    <row r="7747" spans="1:9" x14ac:dyDescent="0.3">
      <c r="A7747" t="s">
        <v>4844</v>
      </c>
      <c r="B7747" t="s">
        <v>50</v>
      </c>
      <c r="C7747" t="s">
        <v>4351</v>
      </c>
      <c r="D7747" t="s">
        <v>54</v>
      </c>
      <c r="E7747" s="103">
        <v>79251.497030958519</v>
      </c>
      <c r="F7747" s="103">
        <v>680752</v>
      </c>
      <c r="G7747" s="103">
        <v>10</v>
      </c>
      <c r="H7747" t="s">
        <v>54</v>
      </c>
      <c r="I7747" s="103"/>
    </row>
    <row r="7748" spans="1:9" x14ac:dyDescent="0.3">
      <c r="A7748" t="s">
        <v>4845</v>
      </c>
      <c r="B7748" t="s">
        <v>51</v>
      </c>
      <c r="C7748" t="s">
        <v>4351</v>
      </c>
      <c r="D7748" t="s">
        <v>40</v>
      </c>
      <c r="E7748" s="103">
        <v>1.8768340037305868E-2</v>
      </c>
      <c r="F7748" s="103">
        <v>680752</v>
      </c>
      <c r="G7748" s="103">
        <v>10</v>
      </c>
      <c r="H7748" t="s">
        <v>1078</v>
      </c>
      <c r="I7748" s="103"/>
    </row>
    <row r="7749" spans="1:9" x14ac:dyDescent="0.3">
      <c r="A7749" t="s">
        <v>7197</v>
      </c>
      <c r="B7749" t="s">
        <v>51</v>
      </c>
      <c r="C7749" t="s">
        <v>4351</v>
      </c>
      <c r="D7749" t="s">
        <v>5064</v>
      </c>
      <c r="E7749" s="103">
        <v>5.6107054665998773E-2</v>
      </c>
      <c r="F7749" s="103">
        <v>680752</v>
      </c>
      <c r="G7749" s="103">
        <v>10</v>
      </c>
      <c r="H7749" t="s">
        <v>1078</v>
      </c>
      <c r="I7749" s="103"/>
    </row>
    <row r="7750" spans="1:9" x14ac:dyDescent="0.3">
      <c r="A7750" t="s">
        <v>7198</v>
      </c>
      <c r="B7750" t="s">
        <v>51</v>
      </c>
      <c r="C7750" t="s">
        <v>4351</v>
      </c>
      <c r="D7750" t="s">
        <v>5065</v>
      </c>
      <c r="E7750" s="103">
        <v>1.8950110080746152E-2</v>
      </c>
      <c r="F7750" s="103">
        <v>680752</v>
      </c>
      <c r="G7750" s="103">
        <v>10</v>
      </c>
      <c r="H7750" t="s">
        <v>1078</v>
      </c>
      <c r="I7750" s="103"/>
    </row>
    <row r="7751" spans="1:9" x14ac:dyDescent="0.3">
      <c r="A7751" t="s">
        <v>7199</v>
      </c>
      <c r="B7751" t="s">
        <v>51</v>
      </c>
      <c r="C7751" t="s">
        <v>4351</v>
      </c>
      <c r="D7751" t="s">
        <v>5066</v>
      </c>
      <c r="E7751" s="103">
        <v>1.9210683920888365E-2</v>
      </c>
      <c r="F7751" s="103">
        <v>680752</v>
      </c>
      <c r="G7751" s="103">
        <v>10</v>
      </c>
      <c r="H7751" t="s">
        <v>1078</v>
      </c>
      <c r="I7751" s="103"/>
    </row>
    <row r="7752" spans="1:9" x14ac:dyDescent="0.3">
      <c r="A7752" t="s">
        <v>4846</v>
      </c>
      <c r="B7752" t="s">
        <v>51</v>
      </c>
      <c r="C7752" t="s">
        <v>4351</v>
      </c>
      <c r="D7752" t="s">
        <v>42</v>
      </c>
      <c r="E7752" s="103">
        <v>1.0009204697822713</v>
      </c>
      <c r="F7752" s="103">
        <v>680752</v>
      </c>
      <c r="G7752" s="103">
        <v>10</v>
      </c>
      <c r="H7752" t="s">
        <v>1078</v>
      </c>
      <c r="I7752" s="103"/>
    </row>
    <row r="7753" spans="1:9" x14ac:dyDescent="0.3">
      <c r="A7753" t="s">
        <v>4847</v>
      </c>
      <c r="B7753" t="s">
        <v>51</v>
      </c>
      <c r="C7753" t="s">
        <v>4351</v>
      </c>
      <c r="D7753" t="s">
        <v>1763</v>
      </c>
      <c r="E7753" s="103">
        <v>0.8916342694155176</v>
      </c>
      <c r="F7753" s="103">
        <v>680752</v>
      </c>
      <c r="G7753" s="103">
        <v>10</v>
      </c>
      <c r="H7753" t="s">
        <v>1078</v>
      </c>
      <c r="I7753" s="103"/>
    </row>
    <row r="7754" spans="1:9" x14ac:dyDescent="0.3">
      <c r="A7754" t="s">
        <v>4848</v>
      </c>
      <c r="B7754" t="s">
        <v>51</v>
      </c>
      <c r="C7754" t="s">
        <v>4351</v>
      </c>
      <c r="D7754" t="s">
        <v>1764</v>
      </c>
      <c r="E7754" s="103">
        <v>0.13574733494387575</v>
      </c>
      <c r="F7754" s="103">
        <v>680752</v>
      </c>
      <c r="G7754" s="103">
        <v>10</v>
      </c>
      <c r="H7754" t="s">
        <v>1078</v>
      </c>
      <c r="I7754" s="103"/>
    </row>
    <row r="7755" spans="1:9" x14ac:dyDescent="0.3">
      <c r="A7755" t="s">
        <v>4849</v>
      </c>
      <c r="B7755" t="s">
        <v>51</v>
      </c>
      <c r="C7755" t="s">
        <v>4351</v>
      </c>
      <c r="D7755" t="s">
        <v>340</v>
      </c>
      <c r="E7755" s="103">
        <v>1.8715957657837404E-2</v>
      </c>
      <c r="F7755" s="103">
        <v>680752</v>
      </c>
      <c r="G7755" s="103">
        <v>10</v>
      </c>
      <c r="H7755" t="s">
        <v>1078</v>
      </c>
      <c r="I7755" s="103"/>
    </row>
    <row r="7756" spans="1:9" x14ac:dyDescent="0.3">
      <c r="A7756" t="s">
        <v>4850</v>
      </c>
      <c r="B7756" t="s">
        <v>51</v>
      </c>
      <c r="C7756" t="s">
        <v>4351</v>
      </c>
      <c r="D7756" t="s">
        <v>777</v>
      </c>
      <c r="E7756" s="103">
        <v>0.32145129784929449</v>
      </c>
      <c r="F7756" s="103">
        <v>680752</v>
      </c>
      <c r="G7756" s="103">
        <v>10</v>
      </c>
      <c r="H7756" t="s">
        <v>1078</v>
      </c>
      <c r="I7756" s="103"/>
    </row>
    <row r="7757" spans="1:9" x14ac:dyDescent="0.3">
      <c r="A7757" t="s">
        <v>4851</v>
      </c>
      <c r="B7757" t="s">
        <v>51</v>
      </c>
      <c r="C7757" t="s">
        <v>4351</v>
      </c>
      <c r="D7757" t="s">
        <v>776</v>
      </c>
      <c r="E7757" s="103">
        <v>0.77977091088699357</v>
      </c>
      <c r="F7757" s="103">
        <v>680752</v>
      </c>
      <c r="G7757" s="103">
        <v>10</v>
      </c>
      <c r="H7757" t="s">
        <v>1078</v>
      </c>
      <c r="I7757" s="103"/>
    </row>
    <row r="7758" spans="1:9" x14ac:dyDescent="0.3">
      <c r="A7758" t="s">
        <v>4819</v>
      </c>
      <c r="B7758" t="s">
        <v>47</v>
      </c>
      <c r="C7758" t="s">
        <v>4352</v>
      </c>
      <c r="D7758" t="s">
        <v>54</v>
      </c>
      <c r="E7758" s="103">
        <v>48411</v>
      </c>
      <c r="F7758" s="103">
        <v>680752</v>
      </c>
      <c r="G7758" s="103">
        <v>10</v>
      </c>
      <c r="H7758" t="s">
        <v>54</v>
      </c>
      <c r="I7758" s="103"/>
    </row>
    <row r="7759" spans="1:9" x14ac:dyDescent="0.3">
      <c r="A7759" t="s">
        <v>4820</v>
      </c>
      <c r="B7759" t="s">
        <v>48</v>
      </c>
      <c r="C7759" t="s">
        <v>4352</v>
      </c>
      <c r="D7759" t="s">
        <v>54</v>
      </c>
      <c r="E7759" s="103">
        <v>18323525656.507813</v>
      </c>
      <c r="F7759" s="103">
        <v>680752</v>
      </c>
      <c r="G7759" s="103">
        <v>10</v>
      </c>
      <c r="H7759" t="s">
        <v>54</v>
      </c>
      <c r="I7759" s="103"/>
    </row>
    <row r="7760" spans="1:9" x14ac:dyDescent="0.3">
      <c r="A7760" t="s">
        <v>4821</v>
      </c>
      <c r="B7760" t="s">
        <v>49</v>
      </c>
      <c r="C7760" t="s">
        <v>4352</v>
      </c>
      <c r="D7760" t="s">
        <v>54</v>
      </c>
      <c r="E7760" s="103">
        <v>7.1114003337485604E-2</v>
      </c>
      <c r="F7760" s="103">
        <v>680752</v>
      </c>
      <c r="G7760" s="103">
        <v>10</v>
      </c>
      <c r="H7760" t="s">
        <v>54</v>
      </c>
      <c r="I7760" s="103"/>
    </row>
    <row r="7761" spans="1:9" x14ac:dyDescent="0.3">
      <c r="A7761" t="s">
        <v>4822</v>
      </c>
      <c r="B7761" t="s">
        <v>50</v>
      </c>
      <c r="C7761" t="s">
        <v>4352</v>
      </c>
      <c r="D7761" t="s">
        <v>54</v>
      </c>
      <c r="E7761" s="103">
        <v>26916.594672520703</v>
      </c>
      <c r="F7761" s="103">
        <v>680752</v>
      </c>
      <c r="G7761" s="103">
        <v>10</v>
      </c>
      <c r="H7761" t="s">
        <v>54</v>
      </c>
      <c r="I7761" s="103"/>
    </row>
    <row r="7762" spans="1:9" x14ac:dyDescent="0.3">
      <c r="A7762" t="s">
        <v>4823</v>
      </c>
      <c r="B7762" t="s">
        <v>51</v>
      </c>
      <c r="C7762" t="s">
        <v>4352</v>
      </c>
      <c r="D7762" t="s">
        <v>40</v>
      </c>
      <c r="E7762" s="103">
        <v>4.9954967416201423E-2</v>
      </c>
      <c r="F7762" s="103">
        <v>680752</v>
      </c>
      <c r="G7762" s="103">
        <v>10</v>
      </c>
      <c r="H7762" t="s">
        <v>1078</v>
      </c>
      <c r="I7762" s="103"/>
    </row>
    <row r="7763" spans="1:9" x14ac:dyDescent="0.3">
      <c r="A7763" t="s">
        <v>7200</v>
      </c>
      <c r="B7763" t="s">
        <v>51</v>
      </c>
      <c r="C7763" t="s">
        <v>4352</v>
      </c>
      <c r="D7763" t="s">
        <v>5064</v>
      </c>
      <c r="E7763" s="103">
        <v>5.4004461565933325E-2</v>
      </c>
      <c r="F7763" s="103">
        <v>680752</v>
      </c>
      <c r="G7763" s="103">
        <v>10</v>
      </c>
      <c r="H7763" t="s">
        <v>1078</v>
      </c>
      <c r="I7763" s="103"/>
    </row>
    <row r="7764" spans="1:9" x14ac:dyDescent="0.3">
      <c r="A7764" t="s">
        <v>7201</v>
      </c>
      <c r="B7764" t="s">
        <v>51</v>
      </c>
      <c r="C7764" t="s">
        <v>4352</v>
      </c>
      <c r="D7764" t="s">
        <v>5065</v>
      </c>
      <c r="E7764" s="103">
        <v>4.9963618963019506E-2</v>
      </c>
      <c r="F7764" s="103">
        <v>680752</v>
      </c>
      <c r="G7764" s="103">
        <v>10</v>
      </c>
      <c r="H7764" t="s">
        <v>1078</v>
      </c>
      <c r="I7764" s="103"/>
    </row>
    <row r="7765" spans="1:9" x14ac:dyDescent="0.3">
      <c r="A7765" t="s">
        <v>7202</v>
      </c>
      <c r="B7765" t="s">
        <v>51</v>
      </c>
      <c r="C7765" t="s">
        <v>4352</v>
      </c>
      <c r="D7765" t="s">
        <v>5066</v>
      </c>
      <c r="E7765" s="103">
        <v>5.0152469424729007E-2</v>
      </c>
      <c r="F7765" s="103">
        <v>680752</v>
      </c>
      <c r="G7765" s="103">
        <v>10</v>
      </c>
      <c r="H7765" t="s">
        <v>1078</v>
      </c>
      <c r="I7765" s="103"/>
    </row>
    <row r="7766" spans="1:9" x14ac:dyDescent="0.3">
      <c r="A7766" t="s">
        <v>4824</v>
      </c>
      <c r="B7766" t="s">
        <v>51</v>
      </c>
      <c r="C7766" t="s">
        <v>4352</v>
      </c>
      <c r="D7766" t="s">
        <v>42</v>
      </c>
      <c r="E7766" s="103">
        <v>5.3985237223442305E-2</v>
      </c>
      <c r="F7766" s="103">
        <v>680752</v>
      </c>
      <c r="G7766" s="103">
        <v>10</v>
      </c>
      <c r="H7766" t="s">
        <v>1078</v>
      </c>
      <c r="I7766" s="103"/>
    </row>
    <row r="7767" spans="1:9" x14ac:dyDescent="0.3">
      <c r="A7767" t="s">
        <v>4825</v>
      </c>
      <c r="B7767" t="s">
        <v>51</v>
      </c>
      <c r="C7767" t="s">
        <v>4352</v>
      </c>
      <c r="D7767" t="s">
        <v>1763</v>
      </c>
      <c r="E7767" s="103">
        <v>5.5857799898792027E-2</v>
      </c>
      <c r="F7767" s="103">
        <v>680752</v>
      </c>
      <c r="G7767" s="103">
        <v>10</v>
      </c>
      <c r="H7767" t="s">
        <v>1078</v>
      </c>
      <c r="I7767" s="103"/>
    </row>
    <row r="7768" spans="1:9" x14ac:dyDescent="0.3">
      <c r="A7768" t="s">
        <v>4826</v>
      </c>
      <c r="B7768" t="s">
        <v>51</v>
      </c>
      <c r="C7768" t="s">
        <v>4352</v>
      </c>
      <c r="D7768" t="s">
        <v>1764</v>
      </c>
      <c r="E7768" s="103">
        <v>5.290918947292151E-2</v>
      </c>
      <c r="F7768" s="103">
        <v>680752</v>
      </c>
      <c r="G7768" s="103">
        <v>10</v>
      </c>
      <c r="H7768" t="s">
        <v>1078</v>
      </c>
      <c r="I7768" s="103"/>
    </row>
    <row r="7769" spans="1:9" x14ac:dyDescent="0.3">
      <c r="A7769" t="s">
        <v>4827</v>
      </c>
      <c r="B7769" t="s">
        <v>51</v>
      </c>
      <c r="C7769" t="s">
        <v>4352</v>
      </c>
      <c r="D7769" t="s">
        <v>340</v>
      </c>
      <c r="E7769" s="103">
        <v>4.9047099394812659E-2</v>
      </c>
      <c r="F7769" s="103">
        <v>680752</v>
      </c>
      <c r="G7769" s="103">
        <v>10</v>
      </c>
      <c r="H7769" t="s">
        <v>1078</v>
      </c>
      <c r="I7769" s="103"/>
    </row>
    <row r="7770" spans="1:9" x14ac:dyDescent="0.3">
      <c r="A7770" t="s">
        <v>4828</v>
      </c>
      <c r="B7770" t="s">
        <v>51</v>
      </c>
      <c r="C7770" t="s">
        <v>4352</v>
      </c>
      <c r="D7770" t="s">
        <v>777</v>
      </c>
      <c r="E7770" s="103">
        <v>0.77642397118799633</v>
      </c>
      <c r="F7770" s="103">
        <v>680752</v>
      </c>
      <c r="G7770" s="103">
        <v>10</v>
      </c>
      <c r="H7770" t="s">
        <v>1078</v>
      </c>
      <c r="I7770" s="103"/>
    </row>
    <row r="7771" spans="1:9" x14ac:dyDescent="0.3">
      <c r="A7771" t="s">
        <v>4829</v>
      </c>
      <c r="B7771" t="s">
        <v>51</v>
      </c>
      <c r="C7771" t="s">
        <v>4352</v>
      </c>
      <c r="D7771" t="s">
        <v>776</v>
      </c>
      <c r="E7771" s="103">
        <v>1.7191828172944206</v>
      </c>
      <c r="F7771" s="103">
        <v>680752</v>
      </c>
      <c r="G7771" s="103">
        <v>10</v>
      </c>
      <c r="H7771" t="s">
        <v>1078</v>
      </c>
      <c r="I7771" s="103"/>
    </row>
    <row r="7772" spans="1:9" x14ac:dyDescent="0.3">
      <c r="A7772" t="s">
        <v>4830</v>
      </c>
      <c r="B7772" t="s">
        <v>47</v>
      </c>
      <c r="C7772" t="s">
        <v>4353</v>
      </c>
      <c r="D7772" t="s">
        <v>54</v>
      </c>
      <c r="E7772" s="103">
        <v>123658</v>
      </c>
      <c r="F7772" s="103">
        <v>680752</v>
      </c>
      <c r="G7772" s="103">
        <v>10</v>
      </c>
      <c r="H7772" t="s">
        <v>54</v>
      </c>
      <c r="I7772" s="103"/>
    </row>
    <row r="7773" spans="1:9" x14ac:dyDescent="0.3">
      <c r="A7773" t="s">
        <v>4831</v>
      </c>
      <c r="B7773" t="s">
        <v>48</v>
      </c>
      <c r="C7773" t="s">
        <v>4353</v>
      </c>
      <c r="D7773" t="s">
        <v>54</v>
      </c>
      <c r="E7773" s="103">
        <v>10377551235.697998</v>
      </c>
      <c r="F7773" s="103">
        <v>680752</v>
      </c>
      <c r="G7773" s="103">
        <v>10</v>
      </c>
      <c r="H7773" t="s">
        <v>54</v>
      </c>
      <c r="I7773" s="103"/>
    </row>
    <row r="7774" spans="1:9" x14ac:dyDescent="0.3">
      <c r="A7774" t="s">
        <v>4832</v>
      </c>
      <c r="B7774" t="s">
        <v>49</v>
      </c>
      <c r="C7774" t="s">
        <v>4353</v>
      </c>
      <c r="D7774" t="s">
        <v>54</v>
      </c>
      <c r="E7774" s="103">
        <v>0.18164911744658849</v>
      </c>
      <c r="F7774" s="103">
        <v>680752</v>
      </c>
      <c r="G7774" s="103">
        <v>10</v>
      </c>
      <c r="H7774" t="s">
        <v>54</v>
      </c>
      <c r="I7774" s="103"/>
    </row>
    <row r="7775" spans="1:9" x14ac:dyDescent="0.3">
      <c r="A7775" t="s">
        <v>4833</v>
      </c>
      <c r="B7775" t="s">
        <v>50</v>
      </c>
      <c r="C7775" t="s">
        <v>4353</v>
      </c>
      <c r="D7775" t="s">
        <v>54</v>
      </c>
      <c r="E7775" s="103">
        <v>15244.246415284859</v>
      </c>
      <c r="F7775" s="103">
        <v>680752</v>
      </c>
      <c r="G7775" s="103">
        <v>10</v>
      </c>
      <c r="H7775" t="s">
        <v>54</v>
      </c>
      <c r="I7775" s="103"/>
    </row>
    <row r="7776" spans="1:9" x14ac:dyDescent="0.3">
      <c r="A7776" t="s">
        <v>4834</v>
      </c>
      <c r="B7776" t="s">
        <v>51</v>
      </c>
      <c r="C7776" t="s">
        <v>4353</v>
      </c>
      <c r="D7776" t="s">
        <v>40</v>
      </c>
      <c r="E7776" s="103">
        <v>1.1821602794492595E-2</v>
      </c>
      <c r="F7776" s="103">
        <v>680752</v>
      </c>
      <c r="G7776" s="103">
        <v>10</v>
      </c>
      <c r="H7776" t="s">
        <v>1078</v>
      </c>
      <c r="I7776" s="103"/>
    </row>
    <row r="7777" spans="1:9" x14ac:dyDescent="0.3">
      <c r="A7777" t="s">
        <v>7203</v>
      </c>
      <c r="B7777" t="s">
        <v>51</v>
      </c>
      <c r="C7777" t="s">
        <v>4353</v>
      </c>
      <c r="D7777" t="s">
        <v>5064</v>
      </c>
      <c r="E7777" s="103">
        <v>1.2710158168768231E-2</v>
      </c>
      <c r="F7777" s="103">
        <v>680752</v>
      </c>
      <c r="G7777" s="103">
        <v>10</v>
      </c>
      <c r="H7777" t="s">
        <v>1078</v>
      </c>
      <c r="I7777" s="103"/>
    </row>
    <row r="7778" spans="1:9" x14ac:dyDescent="0.3">
      <c r="A7778" t="s">
        <v>7204</v>
      </c>
      <c r="B7778" t="s">
        <v>51</v>
      </c>
      <c r="C7778" t="s">
        <v>4353</v>
      </c>
      <c r="D7778" t="s">
        <v>5065</v>
      </c>
      <c r="E7778" s="103">
        <v>1.185147260870769E-2</v>
      </c>
      <c r="F7778" s="103">
        <v>680752</v>
      </c>
      <c r="G7778" s="103">
        <v>10</v>
      </c>
      <c r="H7778" t="s">
        <v>1078</v>
      </c>
      <c r="I7778" s="103"/>
    </row>
    <row r="7779" spans="1:9" x14ac:dyDescent="0.3">
      <c r="A7779" t="s">
        <v>7205</v>
      </c>
      <c r="B7779" t="s">
        <v>51</v>
      </c>
      <c r="C7779" t="s">
        <v>4353</v>
      </c>
      <c r="D7779" t="s">
        <v>5066</v>
      </c>
      <c r="E7779" s="103">
        <v>1.2052140340768236E-2</v>
      </c>
      <c r="F7779" s="103">
        <v>680752</v>
      </c>
      <c r="G7779" s="103">
        <v>10</v>
      </c>
      <c r="H7779" t="s">
        <v>1078</v>
      </c>
      <c r="I7779" s="103"/>
    </row>
    <row r="7780" spans="1:9" x14ac:dyDescent="0.3">
      <c r="A7780" t="s">
        <v>4835</v>
      </c>
      <c r="B7780" t="s">
        <v>51</v>
      </c>
      <c r="C7780" t="s">
        <v>4353</v>
      </c>
      <c r="D7780" t="s">
        <v>42</v>
      </c>
      <c r="E7780" s="103">
        <v>1.2695156613130714E-2</v>
      </c>
      <c r="F7780" s="103">
        <v>680752</v>
      </c>
      <c r="G7780" s="103">
        <v>10</v>
      </c>
      <c r="H7780" t="s">
        <v>1078</v>
      </c>
      <c r="I7780" s="103"/>
    </row>
    <row r="7781" spans="1:9" x14ac:dyDescent="0.3">
      <c r="A7781" t="s">
        <v>4836</v>
      </c>
      <c r="B7781" t="s">
        <v>51</v>
      </c>
      <c r="C7781" t="s">
        <v>4353</v>
      </c>
      <c r="D7781" t="s">
        <v>1763</v>
      </c>
      <c r="E7781" s="103">
        <v>1.3131848295628686E-2</v>
      </c>
      <c r="F7781" s="103">
        <v>680752</v>
      </c>
      <c r="G7781" s="103">
        <v>10</v>
      </c>
      <c r="H7781" t="s">
        <v>1078</v>
      </c>
      <c r="I7781" s="103"/>
    </row>
    <row r="7782" spans="1:9" x14ac:dyDescent="0.3">
      <c r="A7782" t="s">
        <v>4837</v>
      </c>
      <c r="B7782" t="s">
        <v>51</v>
      </c>
      <c r="C7782" t="s">
        <v>4353</v>
      </c>
      <c r="D7782" t="s">
        <v>1764</v>
      </c>
      <c r="E7782" s="103">
        <v>1.1138571670720476E-2</v>
      </c>
      <c r="F7782" s="103">
        <v>680752</v>
      </c>
      <c r="G7782" s="103">
        <v>10</v>
      </c>
      <c r="H7782" t="s">
        <v>1078</v>
      </c>
      <c r="I7782" s="103"/>
    </row>
    <row r="7783" spans="1:9" x14ac:dyDescent="0.3">
      <c r="A7783" t="s">
        <v>4838</v>
      </c>
      <c r="B7783" t="s">
        <v>51</v>
      </c>
      <c r="C7783" t="s">
        <v>4353</v>
      </c>
      <c r="D7783" t="s">
        <v>340</v>
      </c>
      <c r="E7783" s="103">
        <v>1.1815902182602913E-2</v>
      </c>
      <c r="F7783" s="103">
        <v>680752</v>
      </c>
      <c r="G7783" s="103">
        <v>10</v>
      </c>
      <c r="H7783" t="s">
        <v>1078</v>
      </c>
      <c r="I7783" s="103"/>
    </row>
    <row r="7784" spans="1:9" x14ac:dyDescent="0.3">
      <c r="A7784" t="s">
        <v>4839</v>
      </c>
      <c r="B7784" t="s">
        <v>51</v>
      </c>
      <c r="C7784" t="s">
        <v>4353</v>
      </c>
      <c r="D7784" t="s">
        <v>777</v>
      </c>
      <c r="E7784" s="103">
        <v>0.14491272075381215</v>
      </c>
      <c r="F7784" s="103">
        <v>680752</v>
      </c>
      <c r="G7784" s="103">
        <v>10</v>
      </c>
      <c r="H7784" t="s">
        <v>1078</v>
      </c>
      <c r="I7784" s="103"/>
    </row>
    <row r="7785" spans="1:9" x14ac:dyDescent="0.3">
      <c r="A7785" t="s">
        <v>4840</v>
      </c>
      <c r="B7785" t="s">
        <v>51</v>
      </c>
      <c r="C7785" t="s">
        <v>4353</v>
      </c>
      <c r="D7785" t="s">
        <v>776</v>
      </c>
      <c r="E7785" s="103">
        <v>0.3643007371879402</v>
      </c>
      <c r="F7785" s="103">
        <v>680752</v>
      </c>
      <c r="G7785" s="103">
        <v>10</v>
      </c>
      <c r="H7785" t="s">
        <v>1078</v>
      </c>
      <c r="I7785" s="103"/>
    </row>
    <row r="7786" spans="1:9" x14ac:dyDescent="0.3">
      <c r="A7786" t="s">
        <v>7603</v>
      </c>
      <c r="B7786" t="s">
        <v>47</v>
      </c>
      <c r="C7786" t="s">
        <v>7386</v>
      </c>
      <c r="D7786" t="s">
        <v>54</v>
      </c>
      <c r="E7786" s="103">
        <v>135001</v>
      </c>
      <c r="F7786" s="103">
        <v>680752</v>
      </c>
      <c r="G7786" s="103">
        <v>10</v>
      </c>
      <c r="H7786" t="s">
        <v>54</v>
      </c>
      <c r="I7786" s="103"/>
    </row>
    <row r="7787" spans="1:9" x14ac:dyDescent="0.3">
      <c r="A7787" t="s">
        <v>7604</v>
      </c>
      <c r="B7787" t="s">
        <v>48</v>
      </c>
      <c r="C7787" t="s">
        <v>7386</v>
      </c>
      <c r="D7787" t="s">
        <v>54</v>
      </c>
      <c r="E7787" s="103">
        <v>2517343346.2150269</v>
      </c>
      <c r="F7787" s="103">
        <v>680752</v>
      </c>
      <c r="G7787" s="103">
        <v>10</v>
      </c>
      <c r="H7787" t="s">
        <v>54</v>
      </c>
      <c r="I7787" s="103"/>
    </row>
    <row r="7788" spans="1:9" x14ac:dyDescent="0.3">
      <c r="A7788" t="s">
        <v>7605</v>
      </c>
      <c r="B7788" t="s">
        <v>49</v>
      </c>
      <c r="C7788" t="s">
        <v>7386</v>
      </c>
      <c r="D7788" t="s">
        <v>54</v>
      </c>
      <c r="E7788" s="103">
        <v>0.1983115730838837</v>
      </c>
      <c r="F7788" s="103">
        <v>680752</v>
      </c>
      <c r="G7788" s="103">
        <v>10</v>
      </c>
      <c r="H7788" t="s">
        <v>54</v>
      </c>
      <c r="I7788" s="103"/>
    </row>
    <row r="7789" spans="1:9" x14ac:dyDescent="0.3">
      <c r="A7789" t="s">
        <v>7606</v>
      </c>
      <c r="B7789" t="s">
        <v>50</v>
      </c>
      <c r="C7789" t="s">
        <v>7386</v>
      </c>
      <c r="D7789" t="s">
        <v>54</v>
      </c>
      <c r="E7789" s="103">
        <v>3697.8860821782778</v>
      </c>
      <c r="F7789" s="103">
        <v>680752</v>
      </c>
      <c r="G7789" s="103">
        <v>10</v>
      </c>
      <c r="H7789" t="s">
        <v>54</v>
      </c>
      <c r="I7789" s="103"/>
    </row>
    <row r="7790" spans="1:9" x14ac:dyDescent="0.3">
      <c r="A7790" t="s">
        <v>7607</v>
      </c>
      <c r="B7790" t="s">
        <v>51</v>
      </c>
      <c r="C7790" t="s">
        <v>7386</v>
      </c>
      <c r="D7790" t="s">
        <v>40</v>
      </c>
      <c r="E7790" s="103">
        <v>3.3973286781247003E-3</v>
      </c>
      <c r="F7790" s="103">
        <v>680752</v>
      </c>
      <c r="G7790" s="103">
        <v>10</v>
      </c>
      <c r="H7790" t="s">
        <v>1078</v>
      </c>
      <c r="I7790" s="103"/>
    </row>
    <row r="7791" spans="1:9" x14ac:dyDescent="0.3">
      <c r="A7791" t="s">
        <v>7608</v>
      </c>
      <c r="B7791" t="s">
        <v>51</v>
      </c>
      <c r="C7791" t="s">
        <v>7386</v>
      </c>
      <c r="D7791" t="s">
        <v>5064</v>
      </c>
      <c r="E7791" s="103">
        <v>3.5429325106324126E-3</v>
      </c>
      <c r="F7791" s="103">
        <v>680752</v>
      </c>
      <c r="G7791" s="103">
        <v>10</v>
      </c>
      <c r="H7791" t="s">
        <v>1078</v>
      </c>
      <c r="I7791" s="103"/>
    </row>
    <row r="7792" spans="1:9" x14ac:dyDescent="0.3">
      <c r="A7792" t="s">
        <v>7609</v>
      </c>
      <c r="B7792" t="s">
        <v>51</v>
      </c>
      <c r="C7792" t="s">
        <v>7386</v>
      </c>
      <c r="D7792" t="s">
        <v>5065</v>
      </c>
      <c r="E7792" s="103">
        <v>3.3985708268866183E-3</v>
      </c>
      <c r="F7792" s="103">
        <v>680752</v>
      </c>
      <c r="G7792" s="103">
        <v>10</v>
      </c>
      <c r="H7792" t="s">
        <v>1078</v>
      </c>
      <c r="I7792" s="103"/>
    </row>
    <row r="7793" spans="1:9" x14ac:dyDescent="0.3">
      <c r="A7793" t="s">
        <v>7610</v>
      </c>
      <c r="B7793" t="s">
        <v>51</v>
      </c>
      <c r="C7793" t="s">
        <v>7386</v>
      </c>
      <c r="D7793" t="s">
        <v>5066</v>
      </c>
      <c r="E7793" s="103">
        <v>3.4662623931220292E-3</v>
      </c>
      <c r="F7793" s="103">
        <v>680752</v>
      </c>
      <c r="G7793" s="103">
        <v>10</v>
      </c>
      <c r="H7793" t="s">
        <v>1078</v>
      </c>
      <c r="I7793" s="103"/>
    </row>
    <row r="7794" spans="1:9" x14ac:dyDescent="0.3">
      <c r="A7794" t="s">
        <v>7611</v>
      </c>
      <c r="B7794" t="s">
        <v>51</v>
      </c>
      <c r="C7794" t="s">
        <v>7386</v>
      </c>
      <c r="D7794" t="s">
        <v>42</v>
      </c>
      <c r="E7794" s="103">
        <v>3.5385743481832228E-3</v>
      </c>
      <c r="F7794" s="103">
        <v>680752</v>
      </c>
      <c r="G7794" s="103">
        <v>10</v>
      </c>
      <c r="H7794" t="s">
        <v>1078</v>
      </c>
      <c r="I7794" s="103"/>
    </row>
    <row r="7795" spans="1:9" x14ac:dyDescent="0.3">
      <c r="A7795" t="s">
        <v>7612</v>
      </c>
      <c r="B7795" t="s">
        <v>51</v>
      </c>
      <c r="C7795" t="s">
        <v>7386</v>
      </c>
      <c r="D7795" t="s">
        <v>1763</v>
      </c>
      <c r="E7795" s="103">
        <v>3.678000706371665E-3</v>
      </c>
      <c r="F7795" s="103">
        <v>680752</v>
      </c>
      <c r="G7795" s="103">
        <v>10</v>
      </c>
      <c r="H7795" t="s">
        <v>1078</v>
      </c>
      <c r="I7795" s="103"/>
    </row>
    <row r="7796" spans="1:9" x14ac:dyDescent="0.3">
      <c r="A7796" t="s">
        <v>7613</v>
      </c>
      <c r="B7796" t="s">
        <v>51</v>
      </c>
      <c r="C7796" t="s">
        <v>7386</v>
      </c>
      <c r="D7796" t="s">
        <v>1764</v>
      </c>
      <c r="E7796" s="103">
        <v>3.2421370907492462E-3</v>
      </c>
      <c r="F7796" s="103">
        <v>680752</v>
      </c>
      <c r="G7796" s="103">
        <v>10</v>
      </c>
      <c r="H7796" t="s">
        <v>1078</v>
      </c>
      <c r="I7796" s="103"/>
    </row>
    <row r="7797" spans="1:9" x14ac:dyDescent="0.3">
      <c r="A7797" t="s">
        <v>7614</v>
      </c>
      <c r="B7797" t="s">
        <v>51</v>
      </c>
      <c r="C7797" t="s">
        <v>7386</v>
      </c>
      <c r="D7797" t="s">
        <v>340</v>
      </c>
      <c r="E7797" s="103">
        <v>3.3573580660227059E-3</v>
      </c>
      <c r="F7797" s="103">
        <v>680752</v>
      </c>
      <c r="G7797" s="103">
        <v>10</v>
      </c>
      <c r="H7797" t="s">
        <v>1078</v>
      </c>
      <c r="I7797" s="103"/>
    </row>
    <row r="7798" spans="1:9" x14ac:dyDescent="0.3">
      <c r="A7798" t="s">
        <v>7615</v>
      </c>
      <c r="B7798" t="s">
        <v>51</v>
      </c>
      <c r="C7798" t="s">
        <v>7386</v>
      </c>
      <c r="D7798" t="s">
        <v>777</v>
      </c>
      <c r="E7798" s="103">
        <v>3.2813010480999154E-2</v>
      </c>
      <c r="F7798" s="103">
        <v>680752</v>
      </c>
      <c r="G7798" s="103">
        <v>10</v>
      </c>
      <c r="H7798" t="s">
        <v>1078</v>
      </c>
      <c r="I7798" s="103"/>
    </row>
    <row r="7799" spans="1:9" x14ac:dyDescent="0.3">
      <c r="A7799" t="s">
        <v>7616</v>
      </c>
      <c r="B7799" t="s">
        <v>51</v>
      </c>
      <c r="C7799" t="s">
        <v>7386</v>
      </c>
      <c r="D7799" t="s">
        <v>776</v>
      </c>
      <c r="E7799" s="103">
        <v>8.1326171997503624E-2</v>
      </c>
      <c r="F7799" s="103">
        <v>680752</v>
      </c>
      <c r="G7799" s="103">
        <v>10</v>
      </c>
      <c r="H7799" t="s">
        <v>1078</v>
      </c>
      <c r="I7799" s="103"/>
    </row>
    <row r="7800" spans="1:9" x14ac:dyDescent="0.3">
      <c r="A7800" t="s">
        <v>778</v>
      </c>
      <c r="B7800" t="s">
        <v>784</v>
      </c>
      <c r="C7800" t="s">
        <v>40</v>
      </c>
      <c r="D7800" t="s">
        <v>54</v>
      </c>
      <c r="E7800" s="103">
        <v>0.51670760000000004</v>
      </c>
      <c r="F7800" s="103">
        <v>6782434</v>
      </c>
      <c r="G7800" s="103"/>
      <c r="H7800" t="s">
        <v>54</v>
      </c>
      <c r="I7800" s="103">
        <v>1</v>
      </c>
    </row>
    <row r="7801" spans="1:9" x14ac:dyDescent="0.3">
      <c r="A7801" t="s">
        <v>779</v>
      </c>
      <c r="B7801" t="s">
        <v>785</v>
      </c>
      <c r="C7801" t="s">
        <v>40</v>
      </c>
      <c r="D7801" t="s">
        <v>54</v>
      </c>
      <c r="E7801" s="103">
        <v>0.55490649999999997</v>
      </c>
      <c r="F7801" s="103">
        <v>6782434</v>
      </c>
      <c r="G7801" s="103"/>
      <c r="H7801" t="s">
        <v>54</v>
      </c>
      <c r="I7801" s="103">
        <v>1</v>
      </c>
    </row>
    <row r="7802" spans="1:9" x14ac:dyDescent="0.3">
      <c r="A7802" t="s">
        <v>7314</v>
      </c>
      <c r="B7802" t="s">
        <v>784</v>
      </c>
      <c r="C7802" t="s">
        <v>5064</v>
      </c>
      <c r="D7802" t="s">
        <v>54</v>
      </c>
      <c r="E7802" s="103">
        <v>0.49376130000000001</v>
      </c>
      <c r="F7802" s="103">
        <v>6782434</v>
      </c>
      <c r="G7802" s="103"/>
      <c r="H7802" t="s">
        <v>54</v>
      </c>
      <c r="I7802" s="103">
        <v>1</v>
      </c>
    </row>
    <row r="7803" spans="1:9" x14ac:dyDescent="0.3">
      <c r="A7803" t="s">
        <v>7315</v>
      </c>
      <c r="B7803" t="s">
        <v>785</v>
      </c>
      <c r="C7803" t="s">
        <v>5064</v>
      </c>
      <c r="D7803" t="s">
        <v>54</v>
      </c>
      <c r="E7803" s="103">
        <v>0.48354710000000001</v>
      </c>
      <c r="F7803" s="103">
        <v>6782434</v>
      </c>
      <c r="G7803" s="103"/>
      <c r="H7803" t="s">
        <v>54</v>
      </c>
      <c r="I7803" s="103">
        <v>1</v>
      </c>
    </row>
    <row r="7804" spans="1:9" x14ac:dyDescent="0.3">
      <c r="A7804" t="s">
        <v>7316</v>
      </c>
      <c r="B7804" t="s">
        <v>784</v>
      </c>
      <c r="C7804" t="s">
        <v>5065</v>
      </c>
      <c r="D7804" t="s">
        <v>54</v>
      </c>
      <c r="E7804" s="103">
        <v>0.51588520000000004</v>
      </c>
      <c r="F7804" s="103">
        <v>6782434</v>
      </c>
      <c r="G7804" s="103"/>
      <c r="H7804" t="s">
        <v>54</v>
      </c>
      <c r="I7804" s="103">
        <v>1</v>
      </c>
    </row>
    <row r="7805" spans="1:9" x14ac:dyDescent="0.3">
      <c r="A7805" t="s">
        <v>7317</v>
      </c>
      <c r="B7805" t="s">
        <v>785</v>
      </c>
      <c r="C7805" t="s">
        <v>5065</v>
      </c>
      <c r="D7805" t="s">
        <v>54</v>
      </c>
      <c r="E7805" s="103">
        <v>0.55010219999999999</v>
      </c>
      <c r="F7805" s="103">
        <v>6782434</v>
      </c>
      <c r="G7805" s="103"/>
      <c r="H7805" t="s">
        <v>54</v>
      </c>
      <c r="I7805" s="103">
        <v>1</v>
      </c>
    </row>
    <row r="7806" spans="1:9" x14ac:dyDescent="0.3">
      <c r="A7806" t="s">
        <v>7384</v>
      </c>
      <c r="B7806" t="s">
        <v>784</v>
      </c>
      <c r="C7806" t="s">
        <v>5066</v>
      </c>
      <c r="D7806" t="s">
        <v>54</v>
      </c>
      <c r="E7806" s="103">
        <v>0.51178889999999999</v>
      </c>
      <c r="F7806" s="103">
        <v>6782434</v>
      </c>
      <c r="G7806" s="103"/>
      <c r="H7806" t="s">
        <v>54</v>
      </c>
      <c r="I7806" s="103">
        <v>1</v>
      </c>
    </row>
    <row r="7807" spans="1:9" x14ac:dyDescent="0.3">
      <c r="A7807" t="s">
        <v>7385</v>
      </c>
      <c r="B7807" t="s">
        <v>785</v>
      </c>
      <c r="C7807" t="s">
        <v>5066</v>
      </c>
      <c r="D7807" t="s">
        <v>54</v>
      </c>
      <c r="E7807" s="103">
        <v>0.54761899999999997</v>
      </c>
      <c r="F7807" s="103">
        <v>6782434</v>
      </c>
      <c r="G7807" s="103"/>
      <c r="H7807" t="s">
        <v>54</v>
      </c>
      <c r="I7807" s="103">
        <v>1</v>
      </c>
    </row>
    <row r="7808" spans="1:9" x14ac:dyDescent="0.3">
      <c r="A7808" t="s">
        <v>780</v>
      </c>
      <c r="B7808" t="s">
        <v>784</v>
      </c>
      <c r="C7808" t="s">
        <v>42</v>
      </c>
      <c r="D7808" t="s">
        <v>54</v>
      </c>
      <c r="E7808" s="103">
        <v>0.48781679999999999</v>
      </c>
      <c r="F7808" s="103">
        <v>6782434</v>
      </c>
      <c r="G7808" s="103"/>
      <c r="H7808" t="s">
        <v>54</v>
      </c>
      <c r="I7808" s="103">
        <v>1</v>
      </c>
    </row>
    <row r="7809" spans="1:9" x14ac:dyDescent="0.3">
      <c r="A7809" t="s">
        <v>781</v>
      </c>
      <c r="B7809" t="s">
        <v>785</v>
      </c>
      <c r="C7809" t="s">
        <v>42</v>
      </c>
      <c r="D7809" t="s">
        <v>54</v>
      </c>
      <c r="E7809" s="103">
        <v>0.47292960000000001</v>
      </c>
      <c r="F7809" s="103">
        <v>6782434</v>
      </c>
      <c r="G7809" s="103"/>
      <c r="H7809" t="s">
        <v>54</v>
      </c>
      <c r="I7809" s="103">
        <v>1</v>
      </c>
    </row>
    <row r="7810" spans="1:9" x14ac:dyDescent="0.3">
      <c r="A7810" t="s">
        <v>2575</v>
      </c>
      <c r="B7810" t="s">
        <v>784</v>
      </c>
      <c r="C7810" t="s">
        <v>1763</v>
      </c>
      <c r="D7810" t="s">
        <v>54</v>
      </c>
      <c r="E7810" s="103">
        <v>0.49009340000000001</v>
      </c>
      <c r="F7810" s="103">
        <v>6782434</v>
      </c>
      <c r="G7810" s="103"/>
      <c r="H7810" t="s">
        <v>54</v>
      </c>
      <c r="I7810" s="103">
        <v>1</v>
      </c>
    </row>
    <row r="7811" spans="1:9" x14ac:dyDescent="0.3">
      <c r="A7811" t="s">
        <v>2576</v>
      </c>
      <c r="B7811" t="s">
        <v>785</v>
      </c>
      <c r="C7811" t="s">
        <v>1763</v>
      </c>
      <c r="D7811" t="s">
        <v>54</v>
      </c>
      <c r="E7811" s="103">
        <v>0.4788289</v>
      </c>
      <c r="F7811" s="103">
        <v>6782434</v>
      </c>
      <c r="G7811" s="103"/>
      <c r="H7811" t="s">
        <v>54</v>
      </c>
      <c r="I7811" s="103">
        <v>1</v>
      </c>
    </row>
    <row r="7812" spans="1:9" x14ac:dyDescent="0.3">
      <c r="A7812" t="s">
        <v>2577</v>
      </c>
      <c r="B7812" t="s">
        <v>784</v>
      </c>
      <c r="C7812" t="s">
        <v>1764</v>
      </c>
      <c r="D7812" t="s">
        <v>54</v>
      </c>
      <c r="E7812" s="103">
        <v>0.34039249999999999</v>
      </c>
      <c r="F7812" s="103">
        <v>6782434</v>
      </c>
      <c r="G7812" s="103"/>
      <c r="H7812" t="s">
        <v>54</v>
      </c>
      <c r="I7812" s="103">
        <v>1</v>
      </c>
    </row>
    <row r="7813" spans="1:9" x14ac:dyDescent="0.3">
      <c r="A7813" t="s">
        <v>2578</v>
      </c>
      <c r="B7813" t="s">
        <v>785</v>
      </c>
      <c r="C7813" t="s">
        <v>1764</v>
      </c>
      <c r="D7813" t="s">
        <v>54</v>
      </c>
      <c r="E7813" s="103">
        <v>0.23200670000000001</v>
      </c>
      <c r="F7813" s="103">
        <v>6782434</v>
      </c>
      <c r="G7813" s="103"/>
      <c r="H7813" t="s">
        <v>54</v>
      </c>
      <c r="I7813" s="103">
        <v>1</v>
      </c>
    </row>
    <row r="7814" spans="1:9" x14ac:dyDescent="0.3">
      <c r="A7814" t="s">
        <v>782</v>
      </c>
      <c r="B7814" t="s">
        <v>784</v>
      </c>
      <c r="C7814" t="s">
        <v>340</v>
      </c>
      <c r="D7814" t="s">
        <v>54</v>
      </c>
      <c r="E7814" s="103">
        <v>0.50638830000000001</v>
      </c>
      <c r="F7814" s="103">
        <v>6782434</v>
      </c>
      <c r="G7814" s="103"/>
      <c r="H7814" t="s">
        <v>54</v>
      </c>
      <c r="I7814" s="103">
        <v>1</v>
      </c>
    </row>
    <row r="7815" spans="1:9" x14ac:dyDescent="0.3">
      <c r="A7815" t="s">
        <v>783</v>
      </c>
      <c r="B7815" t="s">
        <v>785</v>
      </c>
      <c r="C7815" t="s">
        <v>340</v>
      </c>
      <c r="D7815" t="s">
        <v>54</v>
      </c>
      <c r="E7815" s="103">
        <v>0.54638969999999998</v>
      </c>
      <c r="F7815" s="103">
        <v>6782434</v>
      </c>
      <c r="G7815" s="103"/>
      <c r="H7815" t="s">
        <v>54</v>
      </c>
      <c r="I7815" s="103">
        <v>1</v>
      </c>
    </row>
    <row r="7816" spans="1:9" x14ac:dyDescent="0.3">
      <c r="A7816" t="s">
        <v>1059</v>
      </c>
      <c r="B7816" t="s">
        <v>54</v>
      </c>
      <c r="C7816" t="s">
        <v>1761</v>
      </c>
      <c r="D7816" t="s">
        <v>54</v>
      </c>
      <c r="E7816" s="103"/>
      <c r="F7816" s="103"/>
      <c r="G7816" s="103"/>
      <c r="H7816" t="s">
        <v>54</v>
      </c>
      <c r="I7816" s="103"/>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787EA3DE823DC489E44BF4CD2C2AF9F" ma:contentTypeVersion="13" ma:contentTypeDescription="Create a new document." ma:contentTypeScope="" ma:versionID="3c9a01142bee8c7994155b4a632c9331">
  <xsd:schema xmlns:xsd="http://www.w3.org/2001/XMLSchema" xmlns:xs="http://www.w3.org/2001/XMLSchema" xmlns:p="http://schemas.microsoft.com/office/2006/metadata/properties" xmlns:ns3="543abfbf-1b39-4535-8b1b-c72a4cdaa484" xmlns:ns4="2834bc84-a818-4cb9-8b4d-5179cfe104eb" targetNamespace="http://schemas.microsoft.com/office/2006/metadata/properties" ma:root="true" ma:fieldsID="d805d275283fb35250875a806d0e508e" ns3:_="" ns4:_="">
    <xsd:import namespace="543abfbf-1b39-4535-8b1b-c72a4cdaa484"/>
    <xsd:import namespace="2834bc84-a818-4cb9-8b4d-5179cfe104eb"/>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EventHashCode" minOccurs="0"/>
                <xsd:element ref="ns4:MediaServiceGenerationTime" minOccurs="0"/>
                <xsd:element ref="ns4:MediaServiceLocation"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3abfbf-1b39-4535-8b1b-c72a4cdaa4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834bc84-a818-4cb9-8b4d-5179cfe104eb"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AA4077E-4DD5-4AE6-855C-FBE108F1F6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3abfbf-1b39-4535-8b1b-c72a4cdaa484"/>
    <ds:schemaRef ds:uri="2834bc84-a818-4cb9-8b4d-5179cfe104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AA6C173-0951-4E02-BBCD-8F7AB8F85176}">
  <ds:schemaRefs>
    <ds:schemaRef ds:uri="http://schemas.microsoft.com/sharepoint/v3/contenttype/forms"/>
  </ds:schemaRefs>
</ds:datastoreItem>
</file>

<file path=customXml/itemProps3.xml><?xml version="1.0" encoding="utf-8"?>
<ds:datastoreItem xmlns:ds="http://schemas.openxmlformats.org/officeDocument/2006/customXml" ds:itemID="{26054889-15A9-4EC1-8E56-5B9CEF7498DC}">
  <ds:schemaRefs>
    <ds:schemaRef ds:uri="http://schemas.microsoft.com/office/2006/documentManagement/types"/>
    <ds:schemaRef ds:uri="http://schemas.openxmlformats.org/package/2006/metadata/core-properties"/>
    <ds:schemaRef ds:uri="http://purl.org/dc/dcmitype/"/>
    <ds:schemaRef ds:uri="http://purl.org/dc/terms/"/>
    <ds:schemaRef ds:uri="http://schemas.microsoft.com/office/infopath/2007/PartnerControls"/>
    <ds:schemaRef ds:uri="http://schemas.microsoft.com/office/2006/metadata/properties"/>
    <ds:schemaRef ds:uri="http://www.w3.org/XML/1998/namespace"/>
    <ds:schemaRef ds:uri="2834bc84-a818-4cb9-8b4d-5179cfe104eb"/>
    <ds:schemaRef ds:uri="http://purl.org/dc/elements/1.1/"/>
    <ds:schemaRef ds:uri="543abfbf-1b39-4535-8b1b-c72a4cdaa48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20</vt:i4>
      </vt:variant>
    </vt:vector>
  </HeadingPairs>
  <TitlesOfParts>
    <vt:vector size="46" baseType="lpstr">
      <vt:lpstr>Hoja de parametros</vt:lpstr>
      <vt:lpstr>uprod</vt:lpstr>
      <vt:lpstr>gdp</vt:lpstr>
      <vt:lpstr>rates_nonprog</vt:lpstr>
      <vt:lpstr>ssc</vt:lpstr>
      <vt:lpstr>deduction</vt:lpstr>
      <vt:lpstr>nonprog_tax</vt:lpstr>
      <vt:lpstr>prog_tax</vt:lpstr>
      <vt:lpstr>concentration</vt:lpstr>
      <vt:lpstr>all</vt:lpstr>
      <vt:lpstr>sectores_isc</vt:lpstr>
      <vt:lpstr>isc</vt:lpstr>
      <vt:lpstr>Diccionario</vt:lpstr>
      <vt:lpstr>Curvas de concentracion</vt:lpstr>
      <vt:lpstr>combinations</vt:lpstr>
      <vt:lpstr>Pobreza y desigualdad</vt:lpstr>
      <vt:lpstr>Beneficios</vt:lpstr>
      <vt:lpstr>Contribuyentes</vt:lpstr>
      <vt:lpstr>Tasas efectivas</vt:lpstr>
      <vt:lpstr>Dependencia</vt:lpstr>
      <vt:lpstr>Cobertura</vt:lpstr>
      <vt:lpstr>Beneficiarios</vt:lpstr>
      <vt:lpstr>indiv_</vt:lpstr>
      <vt:lpstr>indiv__ref</vt:lpstr>
      <vt:lpstr>concentration_ref</vt:lpstr>
      <vt:lpstr>all_ref</vt:lpstr>
      <vt:lpstr>coberturas</vt:lpstr>
      <vt:lpstr>coberturas2</vt:lpstr>
      <vt:lpstr>deduction</vt:lpstr>
      <vt:lpstr>deductmod</vt:lpstr>
      <vt:lpstr>deductmod2</vt:lpstr>
      <vt:lpstr>depend</vt:lpstr>
      <vt:lpstr>depend2</vt:lpstr>
      <vt:lpstr>no</vt:lpstr>
      <vt:lpstr>pagos</vt:lpstr>
      <vt:lpstr>povs</vt:lpstr>
      <vt:lpstr>povs2</vt:lpstr>
      <vt:lpstr>refinc</vt:lpstr>
      <vt:lpstr>refinc2</vt:lpstr>
      <vt:lpstr>tasa</vt:lpstr>
      <vt:lpstr>vectors</vt:lpstr>
      <vt:lpstr>vectors2</vt:lpstr>
      <vt:lpstr>years</vt:lpstr>
      <vt:lpstr>yes</vt:lpstr>
      <vt:lpstr>yesno</vt:lpstr>
      <vt:lpstr>yesno2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Andres Corral Rodas</dc:creator>
  <cp:lastModifiedBy>Flavia Giannina Sacco Capurro</cp:lastModifiedBy>
  <cp:lastPrinted>2019-07-29T15:23:38Z</cp:lastPrinted>
  <dcterms:created xsi:type="dcterms:W3CDTF">2019-01-21T01:52:02Z</dcterms:created>
  <dcterms:modified xsi:type="dcterms:W3CDTF">2020-02-16T21:25:17Z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0x0101007787EA3DE823DC489E44BF4CD2C2AF9F</vt:lpwstr>
  </property>
</Properties>
</file>